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universidadmag-my.sharepoint.com/personal/gpbarros_unimagdalena_edu_co/Documents/PLATAFORMAS/1. PROCESOS CONTRACTUALES/2026/2. REPORTES PUBLICACIÓN/"/>
    </mc:Choice>
  </mc:AlternateContent>
  <xr:revisionPtr revIDLastSave="569" documentId="8_{F90934E2-53C5-4C39-999B-D97F57990E63}" xr6:coauthVersionLast="47" xr6:coauthVersionMax="47" xr10:uidLastSave="{42B69339-06F6-4D96-88FC-066F488FFA8C}"/>
  <bookViews>
    <workbookView xWindow="-120" yWindow="-120" windowWidth="20730" windowHeight="11040" xr2:uid="{416839F2-6010-49DF-B425-AA6E6810D825}"/>
  </bookViews>
  <sheets>
    <sheet name="1.CPF" sheetId="5" r:id="rId1"/>
    <sheet name="2.CREO" sheetId="3" r:id="rId2"/>
    <sheet name="3.DAD" sheetId="12" r:id="rId3"/>
    <sheet name="4.FCB" sheetId="1" r:id="rId4"/>
    <sheet name="5.FCE" sheetId="13" r:id="rId5"/>
    <sheet name="6.FCS" sheetId="8" r:id="rId6"/>
    <sheet name="7.FEE" sheetId="2" r:id="rId7"/>
    <sheet name="8.FHU" sheetId="10" r:id="rId8"/>
    <sheet name="9.FIN" sheetId="7" r:id="rId9"/>
    <sheet name="10.VAC" sheetId="11" r:id="rId10"/>
    <sheet name="11.VAD.ADMIN" sheetId="16" r:id="rId11"/>
    <sheet name="12.VAD.CONT." sheetId="15" r:id="rId12"/>
    <sheet name="13.VEX" sheetId="6" r:id="rId13"/>
    <sheet name="14.VIN" sheetId="4" r:id="rId14"/>
  </sheets>
  <externalReferences>
    <externalReference r:id="rId15"/>
    <externalReference r:id="rId16"/>
    <externalReference r:id="rId17"/>
  </externalReferences>
  <definedNames>
    <definedName name="_xlnm._FilterDatabase" localSheetId="0" hidden="1">'1.CPF'!$A$7:$BW$32</definedName>
    <definedName name="_xlnm._FilterDatabase" localSheetId="9" hidden="1">'10.VAC'!$A$7:$BW$7</definedName>
    <definedName name="_xlnm._FilterDatabase" localSheetId="10" hidden="1">'11.VAD.ADMIN'!$B$6:$BF$60</definedName>
    <definedName name="_xlnm._FilterDatabase" localSheetId="11" hidden="1">'12.VAD.CONT.'!$B$7:$BF$796</definedName>
    <definedName name="_xlnm._FilterDatabase" localSheetId="12" hidden="1">'13.VEX'!$A$7:$BW$1200</definedName>
    <definedName name="_xlnm._FilterDatabase" localSheetId="13" hidden="1">'14.VIN'!$A$7:$BW$261</definedName>
    <definedName name="_xlnm._FilterDatabase" localSheetId="1" hidden="1">'2.CREO'!$A$7:$BW$66</definedName>
    <definedName name="_xlnm._FilterDatabase" localSheetId="2" hidden="1">'3.DAD'!$A$6:$BV$201</definedName>
    <definedName name="_xlnm._FilterDatabase" localSheetId="3" hidden="1">'4.FCB'!$A$7:$BW$7</definedName>
    <definedName name="_xlnm._FilterDatabase" localSheetId="4" hidden="1">'5.FCE'!$A$7:$BW$28</definedName>
    <definedName name="_xlnm._FilterDatabase" localSheetId="5" hidden="1">'6.FCS'!$A$7:$BW$22</definedName>
    <definedName name="_xlnm._FilterDatabase" localSheetId="6" hidden="1">'7.FEE'!$A$6:$BW$26</definedName>
    <definedName name="_xlnm._FilterDatabase" localSheetId="7" hidden="1">'8.FHU'!$A$7:$BW$18</definedName>
    <definedName name="_xlnm._FilterDatabase" localSheetId="8" hidden="1">'9.FIN'!$A$7:$BW$7</definedName>
    <definedName name="cortea" localSheetId="0">[1]Datos!$C$2:$C$14</definedName>
    <definedName name="cortea" localSheetId="9">[2]Datos!$C$2:$C$14</definedName>
    <definedName name="cortea" localSheetId="10">[1]Datos!$C$2:$C$14</definedName>
    <definedName name="cortea" localSheetId="11">[1]Datos!$C$2:$C$14</definedName>
    <definedName name="cortea" localSheetId="12">[1]Datos!$C$2:$C$14</definedName>
    <definedName name="cortea" localSheetId="13">[1]Datos!$C$2:$C$14</definedName>
    <definedName name="cortea" localSheetId="1">[1]Datos!$C$2:$C$14</definedName>
    <definedName name="cortea" localSheetId="2">[3]Datos!$C$2:$C$14</definedName>
    <definedName name="cortea" localSheetId="4">[3]Datos!$C$2:$C$14</definedName>
    <definedName name="cortea" localSheetId="5">[1]Datos!$C$2:$C$14</definedName>
    <definedName name="cortea" localSheetId="7">[1]Datos!$C$2:$C$14</definedName>
    <definedName name="cortea" localSheetId="8">[1]Datos!$C$2:$C$14</definedName>
    <definedName name="cortea">[3]Datos!$C$2:$C$14</definedName>
    <definedName name="Delegatarios" localSheetId="0">[1]Datos!$B$2:$B$17</definedName>
    <definedName name="Delegatarios" localSheetId="9">[2]Datos!$B$2:$B$17</definedName>
    <definedName name="Delegatarios" localSheetId="10">[1]Datos!$B$2:$B$17</definedName>
    <definedName name="Delegatarios" localSheetId="11">[1]Datos!$B$2:$B$17</definedName>
    <definedName name="Delegatarios" localSheetId="12">[1]Datos!$B$2:$B$17</definedName>
    <definedName name="Delegatarios" localSheetId="13">[1]Datos!$B$2:$B$17</definedName>
    <definedName name="Delegatarios" localSheetId="1">[1]Datos!$B$2:$B$17</definedName>
    <definedName name="Delegatarios" localSheetId="2">[3]Datos!$B$2:$B$17</definedName>
    <definedName name="Delegatarios" localSheetId="4">[3]Datos!$B$2:$B$17</definedName>
    <definedName name="Delegatarios" localSheetId="5">[1]Datos!$B$2:$B$17</definedName>
    <definedName name="Delegatarios" localSheetId="7">[1]Datos!$B$2:$B$17</definedName>
    <definedName name="Delegatarios" localSheetId="8">[1]Datos!$B$2:$B$17</definedName>
    <definedName name="Delegatarios">[3]Datos!$B$2:$B$17</definedName>
    <definedName name="modalidad" localSheetId="0">[1]Datos!$E$2:$E$9</definedName>
    <definedName name="modalidad" localSheetId="9">[2]Datos!$E$2:$E$9</definedName>
    <definedName name="modalidad" localSheetId="10">[1]Datos!$E$2:$E$9</definedName>
    <definedName name="modalidad" localSheetId="11">[1]Datos!$E$2:$E$9</definedName>
    <definedName name="modalidad" localSheetId="12">[1]Datos!$E$2:$E$9</definedName>
    <definedName name="modalidad" localSheetId="13">[1]Datos!$E$2:$E$9</definedName>
    <definedName name="modalidad" localSheetId="1">[1]Datos!$E$2:$E$9</definedName>
    <definedName name="modalidad" localSheetId="2">[3]Datos!$E$2:$E$9</definedName>
    <definedName name="modalidad" localSheetId="4">[3]Datos!$E$2:$E$9</definedName>
    <definedName name="modalidad" localSheetId="5">[1]Datos!$E$2:$E$9</definedName>
    <definedName name="modalidad" localSheetId="7">[1]Datos!$E$2:$E$9</definedName>
    <definedName name="modalidad" localSheetId="8">[1]Datos!$E$2:$E$9</definedName>
    <definedName name="modalidad">[3]Datos!$E$2:$E$9</definedName>
    <definedName name="rubro" localSheetId="0">[1]Datos!$D$2:$D$6</definedName>
    <definedName name="rubro" localSheetId="9">[2]Datos!$D$2:$D$6</definedName>
    <definedName name="rubro" localSheetId="10">[1]Datos!$D$2:$D$6</definedName>
    <definedName name="rubro" localSheetId="11">[1]Datos!$D$2:$D$6</definedName>
    <definedName name="rubro" localSheetId="12">[1]Datos!$D$2:$D$6</definedName>
    <definedName name="rubro" localSheetId="13">[1]Datos!$D$2:$D$6</definedName>
    <definedName name="rubro" localSheetId="1">[1]Datos!$D$2:$D$6</definedName>
    <definedName name="rubro" localSheetId="2">[3]Datos!$D$2:$D$6</definedName>
    <definedName name="rubro" localSheetId="4">[3]Datos!$D$2:$D$6</definedName>
    <definedName name="rubro" localSheetId="5">[1]Datos!$D$2:$D$6</definedName>
    <definedName name="rubro" localSheetId="7">[1]Datos!$D$2:$D$6</definedName>
    <definedName name="rubro" localSheetId="8">[1]Datos!$D$2:$D$6</definedName>
    <definedName name="rubro">[3]Datos!$D$2:$D$6</definedName>
    <definedName name="tipologia" localSheetId="0">[1]Datos!$F$2:$F$10</definedName>
    <definedName name="tipologia" localSheetId="9">[2]Datos!$F$2:$F$10</definedName>
    <definedName name="tipologia" localSheetId="10">[1]Datos!$F$2:$F$10</definedName>
    <definedName name="tipologia" localSheetId="11">[1]Datos!$F$2:$F$10</definedName>
    <definedName name="tipologia" localSheetId="12">[1]Datos!$F$2:$F$10</definedName>
    <definedName name="tipologia" localSheetId="13">[1]Datos!$F$2:$F$10</definedName>
    <definedName name="tipologia" localSheetId="1">[1]Datos!$F$2:$F$10</definedName>
    <definedName name="tipologia" localSheetId="2">[3]Datos!$F$2:$F$10</definedName>
    <definedName name="tipologia" localSheetId="4">[3]Datos!$F$2:$F$10</definedName>
    <definedName name="tipologia" localSheetId="5">[1]Datos!$F$2:$F$10</definedName>
    <definedName name="tipologia" localSheetId="7">[1]Datos!$F$2:$F$10</definedName>
    <definedName name="tipologia" localSheetId="8">[1]Datos!$F$2:$F$10</definedName>
    <definedName name="tipologia">[3]Datos!$F$2:$F$10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28" i="13" l="1"/>
  <c r="AX60" i="16" l="1"/>
  <c r="AV60" i="16" l="1"/>
  <c r="AT60" i="16"/>
  <c r="AM60" i="16"/>
  <c r="AJ60" i="16"/>
  <c r="AI60" i="16"/>
  <c r="AF60" i="16"/>
  <c r="AE60" i="16"/>
  <c r="AD60" i="16"/>
  <c r="L60" i="16"/>
  <c r="E60" i="16"/>
  <c r="AR59" i="16"/>
  <c r="AZ59" i="16" s="1"/>
  <c r="AQ59" i="16"/>
  <c r="AH59" i="16"/>
  <c r="AC59" i="16"/>
  <c r="AR58" i="16"/>
  <c r="AZ58" i="16" s="1"/>
  <c r="AQ58" i="16"/>
  <c r="AH58" i="16"/>
  <c r="AC58" i="16"/>
  <c r="AR57" i="16"/>
  <c r="AY57" i="16" s="1"/>
  <c r="AQ57" i="16"/>
  <c r="AH57" i="16"/>
  <c r="AC57" i="16"/>
  <c r="AR56" i="16"/>
  <c r="AY56" i="16" s="1"/>
  <c r="AQ56" i="16"/>
  <c r="AH56" i="16"/>
  <c r="AC56" i="16"/>
  <c r="AR55" i="16"/>
  <c r="AZ55" i="16" s="1"/>
  <c r="AQ55" i="16"/>
  <c r="AH55" i="16"/>
  <c r="AC55" i="16"/>
  <c r="AR54" i="16"/>
  <c r="AZ54" i="16" s="1"/>
  <c r="AQ54" i="16"/>
  <c r="AH54" i="16"/>
  <c r="AC54" i="16"/>
  <c r="AR53" i="16"/>
  <c r="AY53" i="16" s="1"/>
  <c r="AQ53" i="16"/>
  <c r="AH53" i="16"/>
  <c r="AC53" i="16"/>
  <c r="AR52" i="16"/>
  <c r="AZ52" i="16" s="1"/>
  <c r="AQ52" i="16"/>
  <c r="AH52" i="16"/>
  <c r="AC52" i="16"/>
  <c r="AR51" i="16"/>
  <c r="AY51" i="16" s="1"/>
  <c r="AQ51" i="16"/>
  <c r="AH51" i="16"/>
  <c r="AC51" i="16"/>
  <c r="AR50" i="16"/>
  <c r="AY50" i="16" s="1"/>
  <c r="AQ50" i="16"/>
  <c r="AH50" i="16"/>
  <c r="AC50" i="16"/>
  <c r="AR49" i="16"/>
  <c r="AZ49" i="16" s="1"/>
  <c r="AQ49" i="16"/>
  <c r="AH49" i="16"/>
  <c r="AC49" i="16"/>
  <c r="AR48" i="16"/>
  <c r="AZ48" i="16" s="1"/>
  <c r="AQ48" i="16"/>
  <c r="AH48" i="16"/>
  <c r="AC48" i="16"/>
  <c r="AR47" i="16"/>
  <c r="AY47" i="16" s="1"/>
  <c r="AQ47" i="16"/>
  <c r="AH47" i="16"/>
  <c r="AC47" i="16"/>
  <c r="AR46" i="16"/>
  <c r="AZ46" i="16" s="1"/>
  <c r="AQ46" i="16"/>
  <c r="AH46" i="16"/>
  <c r="AC46" i="16"/>
  <c r="AR45" i="16"/>
  <c r="AY45" i="16" s="1"/>
  <c r="AQ45" i="16"/>
  <c r="AH45" i="16"/>
  <c r="AC45" i="16"/>
  <c r="AR44" i="16"/>
  <c r="AY44" i="16" s="1"/>
  <c r="AQ44" i="16"/>
  <c r="AH44" i="16"/>
  <c r="AC44" i="16"/>
  <c r="AR43" i="16"/>
  <c r="AZ43" i="16" s="1"/>
  <c r="AQ43" i="16"/>
  <c r="AH43" i="16"/>
  <c r="AC43" i="16"/>
  <c r="AR42" i="16"/>
  <c r="AZ42" i="16" s="1"/>
  <c r="AQ42" i="16"/>
  <c r="AH42" i="16"/>
  <c r="AC42" i="16"/>
  <c r="AR41" i="16"/>
  <c r="AY41" i="16" s="1"/>
  <c r="AQ41" i="16"/>
  <c r="AH41" i="16"/>
  <c r="AC41" i="16"/>
  <c r="AR40" i="16"/>
  <c r="AZ40" i="16" s="1"/>
  <c r="AQ40" i="16"/>
  <c r="AH40" i="16"/>
  <c r="AC40" i="16"/>
  <c r="AR39" i="16"/>
  <c r="AZ39" i="16" s="1"/>
  <c r="AQ39" i="16"/>
  <c r="AH39" i="16"/>
  <c r="AC39" i="16"/>
  <c r="AR38" i="16"/>
  <c r="AY38" i="16" s="1"/>
  <c r="AQ38" i="16"/>
  <c r="AH38" i="16"/>
  <c r="AC38" i="16"/>
  <c r="AR37" i="16"/>
  <c r="AZ37" i="16" s="1"/>
  <c r="AQ37" i="16"/>
  <c r="AH37" i="16"/>
  <c r="AC37" i="16"/>
  <c r="AR36" i="16"/>
  <c r="AZ36" i="16" s="1"/>
  <c r="AQ36" i="16"/>
  <c r="AH36" i="16"/>
  <c r="AC36" i="16"/>
  <c r="AR35" i="16"/>
  <c r="AY35" i="16" s="1"/>
  <c r="AQ35" i="16"/>
  <c r="AH35" i="16"/>
  <c r="AC35" i="16"/>
  <c r="AR34" i="16"/>
  <c r="AZ34" i="16" s="1"/>
  <c r="AQ34" i="16"/>
  <c r="AH34" i="16"/>
  <c r="AC34" i="16"/>
  <c r="AR33" i="16"/>
  <c r="AZ33" i="16" s="1"/>
  <c r="AQ33" i="16"/>
  <c r="AH33" i="16"/>
  <c r="AC33" i="16"/>
  <c r="AR32" i="16"/>
  <c r="AY32" i="16" s="1"/>
  <c r="AQ32" i="16"/>
  <c r="AH32" i="16"/>
  <c r="AC32" i="16"/>
  <c r="AR31" i="16"/>
  <c r="AZ31" i="16" s="1"/>
  <c r="AQ31" i="16"/>
  <c r="AH31" i="16"/>
  <c r="AC31" i="16"/>
  <c r="AR30" i="16"/>
  <c r="AZ30" i="16" s="1"/>
  <c r="AQ30" i="16"/>
  <c r="AH30" i="16"/>
  <c r="AC30" i="16"/>
  <c r="AR29" i="16"/>
  <c r="AY29" i="16" s="1"/>
  <c r="AQ29" i="16"/>
  <c r="AH29" i="16"/>
  <c r="AC29" i="16"/>
  <c r="AR28" i="16"/>
  <c r="AZ28" i="16" s="1"/>
  <c r="AQ28" i="16"/>
  <c r="AH28" i="16"/>
  <c r="AC28" i="16"/>
  <c r="AR27" i="16"/>
  <c r="AY27" i="16" s="1"/>
  <c r="AQ27" i="16"/>
  <c r="AH27" i="16"/>
  <c r="AC27" i="16"/>
  <c r="AR26" i="16"/>
  <c r="AY26" i="16" s="1"/>
  <c r="AQ26" i="16"/>
  <c r="AH26" i="16"/>
  <c r="AC26" i="16"/>
  <c r="AR25" i="16"/>
  <c r="AZ25" i="16" s="1"/>
  <c r="AQ25" i="16"/>
  <c r="AH25" i="16"/>
  <c r="AC25" i="16"/>
  <c r="AR24" i="16"/>
  <c r="AZ24" i="16" s="1"/>
  <c r="AQ24" i="16"/>
  <c r="AH24" i="16"/>
  <c r="AC24" i="16"/>
  <c r="AR23" i="16"/>
  <c r="AY23" i="16" s="1"/>
  <c r="AQ23" i="16"/>
  <c r="AH23" i="16"/>
  <c r="AC23" i="16"/>
  <c r="AR22" i="16"/>
  <c r="AZ22" i="16" s="1"/>
  <c r="AQ22" i="16"/>
  <c r="AH22" i="16"/>
  <c r="AC22" i="16"/>
  <c r="AR21" i="16"/>
  <c r="AY21" i="16" s="1"/>
  <c r="AQ21" i="16"/>
  <c r="AH21" i="16"/>
  <c r="AC21" i="16"/>
  <c r="AR20" i="16"/>
  <c r="AY20" i="16" s="1"/>
  <c r="AQ20" i="16"/>
  <c r="AH20" i="16"/>
  <c r="AC20" i="16"/>
  <c r="AR19" i="16"/>
  <c r="AY19" i="16" s="1"/>
  <c r="AQ19" i="16"/>
  <c r="AH19" i="16"/>
  <c r="AC19" i="16"/>
  <c r="AR18" i="16"/>
  <c r="AY18" i="16" s="1"/>
  <c r="AQ18" i="16"/>
  <c r="AH18" i="16"/>
  <c r="AC18" i="16"/>
  <c r="AR17" i="16"/>
  <c r="AY17" i="16" s="1"/>
  <c r="AQ17" i="16"/>
  <c r="AH17" i="16"/>
  <c r="AC17" i="16"/>
  <c r="AR16" i="16"/>
  <c r="AZ16" i="16" s="1"/>
  <c r="AQ16" i="16"/>
  <c r="AH16" i="16"/>
  <c r="AC16" i="16"/>
  <c r="AR15" i="16"/>
  <c r="AY15" i="16" s="1"/>
  <c r="AQ15" i="16"/>
  <c r="AH15" i="16"/>
  <c r="AC15" i="16"/>
  <c r="AR14" i="16"/>
  <c r="AY14" i="16" s="1"/>
  <c r="AQ14" i="16"/>
  <c r="AH14" i="16"/>
  <c r="AC14" i="16"/>
  <c r="AR13" i="16"/>
  <c r="AY13" i="16" s="1"/>
  <c r="AQ13" i="16"/>
  <c r="AH13" i="16"/>
  <c r="AC13" i="16"/>
  <c r="AR12" i="16"/>
  <c r="AY12" i="16" s="1"/>
  <c r="AQ12" i="16"/>
  <c r="AH12" i="16"/>
  <c r="AC12" i="16"/>
  <c r="AR11" i="16"/>
  <c r="AY11" i="16" s="1"/>
  <c r="AQ11" i="16"/>
  <c r="AH11" i="16"/>
  <c r="AC11" i="16"/>
  <c r="AR10" i="16"/>
  <c r="AY10" i="16" s="1"/>
  <c r="AQ10" i="16"/>
  <c r="AH10" i="16"/>
  <c r="AC10" i="16"/>
  <c r="AR9" i="16"/>
  <c r="AZ9" i="16" s="1"/>
  <c r="AQ9" i="16"/>
  <c r="AH9" i="16"/>
  <c r="AC9" i="16"/>
  <c r="AR8" i="16"/>
  <c r="AY8" i="16" s="1"/>
  <c r="AQ8" i="16"/>
  <c r="AH8" i="16"/>
  <c r="AC8" i="16"/>
  <c r="AR7" i="16"/>
  <c r="AZ7" i="16" s="1"/>
  <c r="AQ7" i="16"/>
  <c r="AH7" i="16"/>
  <c r="AC7" i="16"/>
  <c r="K4" i="16"/>
  <c r="AH201" i="12"/>
  <c r="AD201" i="12"/>
  <c r="K201" i="12"/>
  <c r="D201" i="12"/>
  <c r="L66" i="3"/>
  <c r="AZ57" i="16" l="1"/>
  <c r="AZ15" i="16"/>
  <c r="AZ17" i="16"/>
  <c r="AZ8" i="16"/>
  <c r="AY30" i="16"/>
  <c r="AZ32" i="16"/>
  <c r="AY48" i="16"/>
  <c r="AZ50" i="16"/>
  <c r="AZ27" i="16"/>
  <c r="AZ45" i="16"/>
  <c r="AZ23" i="16"/>
  <c r="AZ41" i="16"/>
  <c r="AY39" i="16"/>
  <c r="AY9" i="16"/>
  <c r="AY33" i="16"/>
  <c r="AZ11" i="16"/>
  <c r="AZ20" i="16"/>
  <c r="AY36" i="16"/>
  <c r="AZ38" i="16"/>
  <c r="AZ51" i="16"/>
  <c r="AY54" i="16"/>
  <c r="AZ56" i="16"/>
  <c r="AY59" i="16"/>
  <c r="AZ18" i="16"/>
  <c r="AH60" i="16"/>
  <c r="AZ12" i="16"/>
  <c r="AZ14" i="16"/>
  <c r="AZ21" i="16"/>
  <c r="AY24" i="16"/>
  <c r="AZ26" i="16"/>
  <c r="AY42" i="16"/>
  <c r="AZ44" i="16"/>
  <c r="AZ35" i="16"/>
  <c r="AZ53" i="16"/>
  <c r="AZ29" i="16"/>
  <c r="AZ47" i="16"/>
  <c r="AY7" i="16"/>
  <c r="AZ10" i="16"/>
  <c r="AZ13" i="16"/>
  <c r="AZ19" i="16"/>
  <c r="AR60" i="16"/>
  <c r="AY22" i="16"/>
  <c r="AY25" i="16"/>
  <c r="AY28" i="16"/>
  <c r="AY31" i="16"/>
  <c r="AY34" i="16"/>
  <c r="AY37" i="16"/>
  <c r="AY40" i="16"/>
  <c r="AY43" i="16"/>
  <c r="AY46" i="16"/>
  <c r="AY49" i="16"/>
  <c r="AY52" i="16"/>
  <c r="AY55" i="16"/>
  <c r="AY58" i="16"/>
  <c r="AY16" i="16"/>
  <c r="AE796" i="15"/>
  <c r="AJ796" i="15"/>
  <c r="AY60" i="16" l="1"/>
  <c r="K5" i="15"/>
  <c r="AC8" i="15"/>
  <c r="AH8" i="15"/>
  <c r="AQ8" i="15"/>
  <c r="AR8" i="15"/>
  <c r="AC9" i="15"/>
  <c r="AH9" i="15"/>
  <c r="AQ9" i="15"/>
  <c r="AR9" i="15"/>
  <c r="AC10" i="15"/>
  <c r="AH10" i="15"/>
  <c r="AQ10" i="15"/>
  <c r="AR10" i="15"/>
  <c r="AZ10" i="15" s="1"/>
  <c r="AC11" i="15"/>
  <c r="AH11" i="15"/>
  <c r="AQ11" i="15"/>
  <c r="AR11" i="15"/>
  <c r="AZ11" i="15" s="1"/>
  <c r="AC12" i="15"/>
  <c r="AH12" i="15"/>
  <c r="AQ12" i="15"/>
  <c r="AR12" i="15"/>
  <c r="AC13" i="15"/>
  <c r="AH13" i="15"/>
  <c r="AQ13" i="15"/>
  <c r="AR13" i="15"/>
  <c r="AC14" i="15"/>
  <c r="AH14" i="15"/>
  <c r="AQ14" i="15"/>
  <c r="AR14" i="15"/>
  <c r="AC15" i="15"/>
  <c r="AH15" i="15"/>
  <c r="AQ15" i="15"/>
  <c r="AR15" i="15"/>
  <c r="AY15" i="15" s="1"/>
  <c r="AC16" i="15"/>
  <c r="AH16" i="15"/>
  <c r="AQ16" i="15"/>
  <c r="AR16" i="15"/>
  <c r="AZ16" i="15" s="1"/>
  <c r="AC17" i="15"/>
  <c r="AH17" i="15"/>
  <c r="AQ17" i="15"/>
  <c r="AR17" i="15"/>
  <c r="AC18" i="15"/>
  <c r="AH18" i="15"/>
  <c r="AQ18" i="15"/>
  <c r="AR18" i="15"/>
  <c r="AC19" i="15"/>
  <c r="AH19" i="15"/>
  <c r="AQ19" i="15"/>
  <c r="AR19" i="15"/>
  <c r="AZ19" i="15" s="1"/>
  <c r="AC20" i="15"/>
  <c r="AH20" i="15"/>
  <c r="AQ20" i="15"/>
  <c r="AR20" i="15"/>
  <c r="AZ20" i="15" s="1"/>
  <c r="AC21" i="15"/>
  <c r="AH21" i="15"/>
  <c r="AQ21" i="15"/>
  <c r="AR21" i="15"/>
  <c r="AC22" i="15"/>
  <c r="AH22" i="15"/>
  <c r="AQ22" i="15"/>
  <c r="AR22" i="15"/>
  <c r="AC23" i="15"/>
  <c r="AH23" i="15"/>
  <c r="AQ23" i="15"/>
  <c r="AR23" i="15"/>
  <c r="AC24" i="15"/>
  <c r="AH24" i="15"/>
  <c r="AQ24" i="15"/>
  <c r="AR24" i="15"/>
  <c r="AY24" i="15" s="1"/>
  <c r="AC25" i="15"/>
  <c r="AH25" i="15"/>
  <c r="AQ25" i="15"/>
  <c r="AR25" i="15"/>
  <c r="AZ25" i="15" s="1"/>
  <c r="AC26" i="15"/>
  <c r="AH26" i="15"/>
  <c r="AQ26" i="15"/>
  <c r="AR26" i="15"/>
  <c r="AC27" i="15"/>
  <c r="AH27" i="15"/>
  <c r="AQ27" i="15"/>
  <c r="AR27" i="15"/>
  <c r="AC28" i="15"/>
  <c r="AH28" i="15"/>
  <c r="AQ28" i="15"/>
  <c r="AR28" i="15"/>
  <c r="AY28" i="15" s="1"/>
  <c r="AC29" i="15"/>
  <c r="AH29" i="15"/>
  <c r="AQ29" i="15"/>
  <c r="AR29" i="15"/>
  <c r="AC30" i="15"/>
  <c r="AH30" i="15"/>
  <c r="AQ30" i="15"/>
  <c r="AR30" i="15"/>
  <c r="AY30" i="15" s="1"/>
  <c r="AC31" i="15"/>
  <c r="AH31" i="15"/>
  <c r="AQ31" i="15"/>
  <c r="AR31" i="15"/>
  <c r="AC32" i="15"/>
  <c r="AH32" i="15"/>
  <c r="AQ32" i="15"/>
  <c r="AR32" i="15"/>
  <c r="AC33" i="15"/>
  <c r="AH33" i="15"/>
  <c r="AQ33" i="15"/>
  <c r="AR33" i="15"/>
  <c r="AC34" i="15"/>
  <c r="AH34" i="15"/>
  <c r="AQ34" i="15"/>
  <c r="AR34" i="15"/>
  <c r="AZ34" i="15" s="1"/>
  <c r="AC35" i="15"/>
  <c r="AH35" i="15"/>
  <c r="AQ35" i="15"/>
  <c r="AR35" i="15"/>
  <c r="AC36" i="15"/>
  <c r="AH36" i="15"/>
  <c r="AQ36" i="15"/>
  <c r="AR36" i="15"/>
  <c r="AC37" i="15"/>
  <c r="AH37" i="15"/>
  <c r="AQ37" i="15"/>
  <c r="AR37" i="15"/>
  <c r="AY37" i="15" s="1"/>
  <c r="AC38" i="15"/>
  <c r="AH38" i="15"/>
  <c r="AQ38" i="15"/>
  <c r="AR38" i="15"/>
  <c r="AC39" i="15"/>
  <c r="AH39" i="15"/>
  <c r="AQ39" i="15"/>
  <c r="AR39" i="15"/>
  <c r="AZ39" i="15" s="1"/>
  <c r="AC40" i="15"/>
  <c r="AH40" i="15"/>
  <c r="AQ40" i="15"/>
  <c r="AR40" i="15"/>
  <c r="AC41" i="15"/>
  <c r="AH41" i="15"/>
  <c r="AQ41" i="15"/>
  <c r="AR41" i="15"/>
  <c r="AZ41" i="15" s="1"/>
  <c r="AC42" i="15"/>
  <c r="AH42" i="15"/>
  <c r="AQ42" i="15"/>
  <c r="AR42" i="15"/>
  <c r="AZ42" i="15" s="1"/>
  <c r="AC43" i="15"/>
  <c r="AH43" i="15"/>
  <c r="AQ43" i="15"/>
  <c r="AR43" i="15"/>
  <c r="AC44" i="15"/>
  <c r="AH44" i="15"/>
  <c r="AQ44" i="15"/>
  <c r="AR44" i="15"/>
  <c r="AC45" i="15"/>
  <c r="AH45" i="15"/>
  <c r="AQ45" i="15"/>
  <c r="AR45" i="15"/>
  <c r="AZ45" i="15" s="1"/>
  <c r="AC46" i="15"/>
  <c r="AH46" i="15"/>
  <c r="AQ46" i="15"/>
  <c r="AR46" i="15"/>
  <c r="AZ46" i="15" s="1"/>
  <c r="AC47" i="15"/>
  <c r="AH47" i="15"/>
  <c r="AQ47" i="15"/>
  <c r="AR47" i="15"/>
  <c r="AZ47" i="15" s="1"/>
  <c r="AC48" i="15"/>
  <c r="AH48" i="15"/>
  <c r="AQ48" i="15"/>
  <c r="AR48" i="15"/>
  <c r="AC49" i="15"/>
  <c r="AH49" i="15"/>
  <c r="AQ49" i="15"/>
  <c r="AR49" i="15"/>
  <c r="AZ49" i="15" s="1"/>
  <c r="AC50" i="15"/>
  <c r="AH50" i="15"/>
  <c r="AQ50" i="15"/>
  <c r="AR50" i="15"/>
  <c r="AC51" i="15"/>
  <c r="AH51" i="15"/>
  <c r="AQ51" i="15"/>
  <c r="AR51" i="15"/>
  <c r="AC52" i="15"/>
  <c r="AH52" i="15"/>
  <c r="AQ52" i="15"/>
  <c r="AR52" i="15"/>
  <c r="AC53" i="15"/>
  <c r="AH53" i="15"/>
  <c r="AQ53" i="15"/>
  <c r="AR53" i="15"/>
  <c r="AC54" i="15"/>
  <c r="AH54" i="15"/>
  <c r="AQ54" i="15"/>
  <c r="AR54" i="15"/>
  <c r="AC55" i="15"/>
  <c r="AH55" i="15"/>
  <c r="AQ55" i="15"/>
  <c r="AR55" i="15"/>
  <c r="AY55" i="15" s="1"/>
  <c r="AC56" i="15"/>
  <c r="AH56" i="15"/>
  <c r="AQ56" i="15"/>
  <c r="AR56" i="15"/>
  <c r="AZ56" i="15" s="1"/>
  <c r="AC57" i="15"/>
  <c r="AH57" i="15"/>
  <c r="AQ57" i="15"/>
  <c r="AR57" i="15"/>
  <c r="AC58" i="15"/>
  <c r="AH58" i="15"/>
  <c r="AQ58" i="15"/>
  <c r="AR58" i="15"/>
  <c r="AC59" i="15"/>
  <c r="AH59" i="15"/>
  <c r="AQ59" i="15"/>
  <c r="AR59" i="15"/>
  <c r="AZ59" i="15" s="1"/>
  <c r="AC60" i="15"/>
  <c r="AH60" i="15"/>
  <c r="AQ60" i="15"/>
  <c r="AR60" i="15"/>
  <c r="AZ60" i="15" s="1"/>
  <c r="AC61" i="15"/>
  <c r="AH61" i="15"/>
  <c r="AQ61" i="15"/>
  <c r="AR61" i="15"/>
  <c r="AZ61" i="15" s="1"/>
  <c r="AC62" i="15"/>
  <c r="AH62" i="15"/>
  <c r="AQ62" i="15"/>
  <c r="AR62" i="15"/>
  <c r="AC63" i="15"/>
  <c r="AH63" i="15"/>
  <c r="AQ63" i="15"/>
  <c r="AR63" i="15"/>
  <c r="AC64" i="15"/>
  <c r="AH64" i="15"/>
  <c r="AQ64" i="15"/>
  <c r="AR64" i="15"/>
  <c r="AZ64" i="15" s="1"/>
  <c r="AC65" i="15"/>
  <c r="AH65" i="15"/>
  <c r="AQ65" i="15"/>
  <c r="AR65" i="15"/>
  <c r="AZ65" i="15" s="1"/>
  <c r="AC66" i="15"/>
  <c r="AH66" i="15"/>
  <c r="AQ66" i="15"/>
  <c r="AR66" i="15"/>
  <c r="AC67" i="15"/>
  <c r="AH67" i="15"/>
  <c r="AQ67" i="15"/>
  <c r="AR67" i="15"/>
  <c r="AZ67" i="15" s="1"/>
  <c r="AC68" i="15"/>
  <c r="AH68" i="15"/>
  <c r="AQ68" i="15"/>
  <c r="AR68" i="15"/>
  <c r="AC69" i="15"/>
  <c r="AH69" i="15"/>
  <c r="AQ69" i="15"/>
  <c r="AR69" i="15"/>
  <c r="AY69" i="15" s="1"/>
  <c r="AC70" i="15"/>
  <c r="AH70" i="15"/>
  <c r="AQ70" i="15"/>
  <c r="AR70" i="15"/>
  <c r="AC71" i="15"/>
  <c r="AH71" i="15"/>
  <c r="AQ71" i="15"/>
  <c r="AR71" i="15"/>
  <c r="AZ71" i="15" s="1"/>
  <c r="AC72" i="15"/>
  <c r="AH72" i="15"/>
  <c r="AQ72" i="15"/>
  <c r="AR72" i="15"/>
  <c r="AC73" i="15"/>
  <c r="AH73" i="15"/>
  <c r="AQ73" i="15"/>
  <c r="AR73" i="15"/>
  <c r="AC74" i="15"/>
  <c r="AH74" i="15"/>
  <c r="AQ74" i="15"/>
  <c r="AR74" i="15"/>
  <c r="AZ74" i="15" s="1"/>
  <c r="AC75" i="15"/>
  <c r="AH75" i="15"/>
  <c r="AQ75" i="15"/>
  <c r="AR75" i="15"/>
  <c r="AZ75" i="15" s="1"/>
  <c r="AC76" i="15"/>
  <c r="AH76" i="15"/>
  <c r="AQ76" i="15"/>
  <c r="AR76" i="15"/>
  <c r="AZ76" i="15" s="1"/>
  <c r="AC77" i="15"/>
  <c r="AH77" i="15"/>
  <c r="AQ77" i="15"/>
  <c r="AR77" i="15"/>
  <c r="AZ77" i="15" s="1"/>
  <c r="AC78" i="15"/>
  <c r="AH78" i="15"/>
  <c r="AQ78" i="15"/>
  <c r="AR78" i="15"/>
  <c r="AZ78" i="15" s="1"/>
  <c r="AC79" i="15"/>
  <c r="AH79" i="15"/>
  <c r="AQ79" i="15"/>
  <c r="AR79" i="15"/>
  <c r="AZ79" i="15" s="1"/>
  <c r="AC80" i="15"/>
  <c r="AH80" i="15"/>
  <c r="AQ80" i="15"/>
  <c r="AR80" i="15"/>
  <c r="AC81" i="15"/>
  <c r="AH81" i="15"/>
  <c r="AQ81" i="15"/>
  <c r="AR81" i="15"/>
  <c r="AC82" i="15"/>
  <c r="AH82" i="15"/>
  <c r="AQ82" i="15"/>
  <c r="AR82" i="15"/>
  <c r="AZ82" i="15" s="1"/>
  <c r="AC83" i="15"/>
  <c r="AH83" i="15"/>
  <c r="AQ83" i="15"/>
  <c r="AR83" i="15"/>
  <c r="AZ83" i="15" s="1"/>
  <c r="AC84" i="15"/>
  <c r="AH84" i="15"/>
  <c r="AQ84" i="15"/>
  <c r="AR84" i="15"/>
  <c r="AZ84" i="15" s="1"/>
  <c r="AC85" i="15"/>
  <c r="AH85" i="15"/>
  <c r="AQ85" i="15"/>
  <c r="AR85" i="15"/>
  <c r="AY85" i="15" s="1"/>
  <c r="AC86" i="15"/>
  <c r="AH86" i="15"/>
  <c r="AQ86" i="15"/>
  <c r="AR86" i="15"/>
  <c r="AC87" i="15"/>
  <c r="AH87" i="15"/>
  <c r="AQ87" i="15"/>
  <c r="AR87" i="15"/>
  <c r="AY87" i="15" s="1"/>
  <c r="AC88" i="15"/>
  <c r="AH88" i="15"/>
  <c r="AQ88" i="15"/>
  <c r="AR88" i="15"/>
  <c r="AC89" i="15"/>
  <c r="AH89" i="15"/>
  <c r="AQ89" i="15"/>
  <c r="AR89" i="15"/>
  <c r="AZ89" i="15" s="1"/>
  <c r="AC90" i="15"/>
  <c r="AH90" i="15"/>
  <c r="AQ90" i="15"/>
  <c r="AR90" i="15"/>
  <c r="AZ90" i="15" s="1"/>
  <c r="AC91" i="15"/>
  <c r="AH91" i="15"/>
  <c r="AQ91" i="15"/>
  <c r="AR91" i="15"/>
  <c r="AC92" i="15"/>
  <c r="AH92" i="15"/>
  <c r="AQ92" i="15"/>
  <c r="AR92" i="15"/>
  <c r="AZ92" i="15" s="1"/>
  <c r="AC93" i="15"/>
  <c r="AH93" i="15"/>
  <c r="AQ93" i="15"/>
  <c r="AR93" i="15"/>
  <c r="AZ93" i="15" s="1"/>
  <c r="AC94" i="15"/>
  <c r="AH94" i="15"/>
  <c r="AQ94" i="15"/>
  <c r="AR94" i="15"/>
  <c r="AC95" i="15"/>
  <c r="AH95" i="15"/>
  <c r="AQ95" i="15"/>
  <c r="AR95" i="15"/>
  <c r="AZ95" i="15" s="1"/>
  <c r="AC96" i="15"/>
  <c r="AH96" i="15"/>
  <c r="AQ96" i="15"/>
  <c r="AR96" i="15"/>
  <c r="AZ96" i="15" s="1"/>
  <c r="AC97" i="15"/>
  <c r="AH97" i="15"/>
  <c r="AQ97" i="15"/>
  <c r="AR97" i="15"/>
  <c r="AY97" i="15" s="1"/>
  <c r="AC98" i="15"/>
  <c r="AH98" i="15"/>
  <c r="AQ98" i="15"/>
  <c r="AR98" i="15"/>
  <c r="AC99" i="15"/>
  <c r="AH99" i="15"/>
  <c r="AQ99" i="15"/>
  <c r="AR99" i="15"/>
  <c r="AC100" i="15"/>
  <c r="AH100" i="15"/>
  <c r="AQ100" i="15"/>
  <c r="AR100" i="15"/>
  <c r="AZ100" i="15" s="1"/>
  <c r="AC101" i="15"/>
  <c r="AH101" i="15"/>
  <c r="AQ101" i="15"/>
  <c r="AR101" i="15"/>
  <c r="AZ101" i="15" s="1"/>
  <c r="AC102" i="15"/>
  <c r="AH102" i="15"/>
  <c r="AQ102" i="15"/>
  <c r="AR102" i="15"/>
  <c r="AZ102" i="15" s="1"/>
  <c r="AC103" i="15"/>
  <c r="AH103" i="15"/>
  <c r="AQ103" i="15"/>
  <c r="AR103" i="15"/>
  <c r="AZ103" i="15" s="1"/>
  <c r="AC104" i="15"/>
  <c r="AH104" i="15"/>
  <c r="AQ104" i="15"/>
  <c r="AR104" i="15"/>
  <c r="AC105" i="15"/>
  <c r="AH105" i="15"/>
  <c r="AQ105" i="15"/>
  <c r="AR105" i="15"/>
  <c r="AZ105" i="15" s="1"/>
  <c r="AC106" i="15"/>
  <c r="AH106" i="15"/>
  <c r="AQ106" i="15"/>
  <c r="AR106" i="15"/>
  <c r="AC107" i="15"/>
  <c r="AH107" i="15"/>
  <c r="AQ107" i="15"/>
  <c r="AR107" i="15"/>
  <c r="AZ107" i="15" s="1"/>
  <c r="AC108" i="15"/>
  <c r="AH108" i="15"/>
  <c r="AQ108" i="15"/>
  <c r="AR108" i="15"/>
  <c r="AZ108" i="15" s="1"/>
  <c r="AC109" i="15"/>
  <c r="AH109" i="15"/>
  <c r="AQ109" i="15"/>
  <c r="AR109" i="15"/>
  <c r="AC110" i="15"/>
  <c r="AH110" i="15"/>
  <c r="AQ110" i="15"/>
  <c r="AR110" i="15"/>
  <c r="AZ110" i="15" s="1"/>
  <c r="AC111" i="15"/>
  <c r="AH111" i="15"/>
  <c r="AQ111" i="15"/>
  <c r="AR111" i="15"/>
  <c r="AZ111" i="15" s="1"/>
  <c r="AC112" i="15"/>
  <c r="AH112" i="15"/>
  <c r="AQ112" i="15"/>
  <c r="AR112" i="15"/>
  <c r="AC113" i="15"/>
  <c r="AH113" i="15"/>
  <c r="AQ113" i="15"/>
  <c r="AR113" i="15"/>
  <c r="AZ113" i="15" s="1"/>
  <c r="AC114" i="15"/>
  <c r="AH114" i="15"/>
  <c r="AQ114" i="15"/>
  <c r="AR114" i="15"/>
  <c r="AZ114" i="15" s="1"/>
  <c r="AC115" i="15"/>
  <c r="AH115" i="15"/>
  <c r="AQ115" i="15"/>
  <c r="AR115" i="15"/>
  <c r="AY115" i="15" s="1"/>
  <c r="AC116" i="15"/>
  <c r="AH116" i="15"/>
  <c r="AQ116" i="15"/>
  <c r="AR116" i="15"/>
  <c r="AC117" i="15"/>
  <c r="AH117" i="15"/>
  <c r="AQ117" i="15"/>
  <c r="AR117" i="15"/>
  <c r="AY117" i="15" s="1"/>
  <c r="AC118" i="15"/>
  <c r="AH118" i="15"/>
  <c r="AQ118" i="15"/>
  <c r="AR118" i="15"/>
  <c r="AZ118" i="15" s="1"/>
  <c r="AC119" i="15"/>
  <c r="AH119" i="15"/>
  <c r="AQ119" i="15"/>
  <c r="AR119" i="15"/>
  <c r="AZ119" i="15" s="1"/>
  <c r="AC120" i="15"/>
  <c r="AH120" i="15"/>
  <c r="AQ120" i="15"/>
  <c r="AR120" i="15"/>
  <c r="AC121" i="15"/>
  <c r="AH121" i="15"/>
  <c r="AQ121" i="15"/>
  <c r="AR121" i="15"/>
  <c r="AZ121" i="15" s="1"/>
  <c r="AC122" i="15"/>
  <c r="AH122" i="15"/>
  <c r="AQ122" i="15"/>
  <c r="AR122" i="15"/>
  <c r="AC123" i="15"/>
  <c r="AH123" i="15"/>
  <c r="AQ123" i="15"/>
  <c r="AR123" i="15"/>
  <c r="AY123" i="15" s="1"/>
  <c r="AC124" i="15"/>
  <c r="AH124" i="15"/>
  <c r="AQ124" i="15"/>
  <c r="AR124" i="15"/>
  <c r="AC125" i="15"/>
  <c r="AH125" i="15"/>
  <c r="AQ125" i="15"/>
  <c r="AR125" i="15"/>
  <c r="AZ125" i="15" s="1"/>
  <c r="AC126" i="15"/>
  <c r="AH126" i="15"/>
  <c r="AQ126" i="15"/>
  <c r="AR126" i="15"/>
  <c r="AZ126" i="15" s="1"/>
  <c r="AC127" i="15"/>
  <c r="AH127" i="15"/>
  <c r="AQ127" i="15"/>
  <c r="AR127" i="15"/>
  <c r="AC128" i="15"/>
  <c r="AH128" i="15"/>
  <c r="AQ128" i="15"/>
  <c r="AR128" i="15"/>
  <c r="AC129" i="15"/>
  <c r="AH129" i="15"/>
  <c r="AQ129" i="15"/>
  <c r="AR129" i="15"/>
  <c r="AZ129" i="15" s="1"/>
  <c r="AC130" i="15"/>
  <c r="AH130" i="15"/>
  <c r="AQ130" i="15"/>
  <c r="AR130" i="15"/>
  <c r="AZ130" i="15" s="1"/>
  <c r="AC131" i="15"/>
  <c r="AH131" i="15"/>
  <c r="AQ131" i="15"/>
  <c r="AR131" i="15"/>
  <c r="AZ131" i="15" s="1"/>
  <c r="AC132" i="15"/>
  <c r="AH132" i="15"/>
  <c r="AQ132" i="15"/>
  <c r="AR132" i="15"/>
  <c r="AZ132" i="15" s="1"/>
  <c r="AC133" i="15"/>
  <c r="AH133" i="15"/>
  <c r="AQ133" i="15"/>
  <c r="AR133" i="15"/>
  <c r="AZ133" i="15" s="1"/>
  <c r="AC134" i="15"/>
  <c r="AH134" i="15"/>
  <c r="AQ134" i="15"/>
  <c r="AR134" i="15"/>
  <c r="AC135" i="15"/>
  <c r="AH135" i="15"/>
  <c r="AQ135" i="15"/>
  <c r="AR135" i="15"/>
  <c r="AZ135" i="15" s="1"/>
  <c r="AC136" i="15"/>
  <c r="AH136" i="15"/>
  <c r="AQ136" i="15"/>
  <c r="AR136" i="15"/>
  <c r="AY136" i="15" s="1"/>
  <c r="AC137" i="15"/>
  <c r="AH137" i="15"/>
  <c r="AQ137" i="15"/>
  <c r="AR137" i="15"/>
  <c r="AC138" i="15"/>
  <c r="AH138" i="15"/>
  <c r="AQ138" i="15"/>
  <c r="AR138" i="15"/>
  <c r="AY138" i="15" s="1"/>
  <c r="AC139" i="15"/>
  <c r="AH139" i="15"/>
  <c r="AQ139" i="15"/>
  <c r="AR139" i="15"/>
  <c r="AC140" i="15"/>
  <c r="AH140" i="15"/>
  <c r="AQ140" i="15"/>
  <c r="AR140" i="15"/>
  <c r="AZ140" i="15" s="1"/>
  <c r="AC141" i="15"/>
  <c r="AH141" i="15"/>
  <c r="AQ141" i="15"/>
  <c r="AR141" i="15"/>
  <c r="AC142" i="15"/>
  <c r="AH142" i="15"/>
  <c r="AQ142" i="15"/>
  <c r="AR142" i="15"/>
  <c r="AC143" i="15"/>
  <c r="AH143" i="15"/>
  <c r="AQ143" i="15"/>
  <c r="AR143" i="15"/>
  <c r="AZ143" i="15" s="1"/>
  <c r="AC144" i="15"/>
  <c r="AH144" i="15"/>
  <c r="AQ144" i="15"/>
  <c r="AR144" i="15"/>
  <c r="AY144" i="15" s="1"/>
  <c r="AC145" i="15"/>
  <c r="AH145" i="15"/>
  <c r="AQ145" i="15"/>
  <c r="AR145" i="15"/>
  <c r="AC146" i="15"/>
  <c r="AH146" i="15"/>
  <c r="AQ146" i="15"/>
  <c r="AR146" i="15"/>
  <c r="AC147" i="15"/>
  <c r="AH147" i="15"/>
  <c r="AQ147" i="15"/>
  <c r="AR147" i="15"/>
  <c r="AY147" i="15" s="1"/>
  <c r="AC148" i="15"/>
  <c r="AH148" i="15"/>
  <c r="AQ148" i="15"/>
  <c r="AR148" i="15"/>
  <c r="AC149" i="15"/>
  <c r="AH149" i="15"/>
  <c r="AQ149" i="15"/>
  <c r="AR149" i="15"/>
  <c r="AC150" i="15"/>
  <c r="AH150" i="15"/>
  <c r="AQ150" i="15"/>
  <c r="AR150" i="15"/>
  <c r="AY150" i="15" s="1"/>
  <c r="AC151" i="15"/>
  <c r="AH151" i="15"/>
  <c r="AQ151" i="15"/>
  <c r="AR151" i="15"/>
  <c r="AC152" i="15"/>
  <c r="AH152" i="15"/>
  <c r="AQ152" i="15"/>
  <c r="AR152" i="15"/>
  <c r="AC153" i="15"/>
  <c r="AH153" i="15"/>
  <c r="AQ153" i="15"/>
  <c r="AR153" i="15"/>
  <c r="AY153" i="15" s="1"/>
  <c r="AC154" i="15"/>
  <c r="AH154" i="15"/>
  <c r="AQ154" i="15"/>
  <c r="AR154" i="15"/>
  <c r="AY154" i="15" s="1"/>
  <c r="AC155" i="15"/>
  <c r="AH155" i="15"/>
  <c r="AQ155" i="15"/>
  <c r="AR155" i="15"/>
  <c r="AC156" i="15"/>
  <c r="AH156" i="15"/>
  <c r="AQ156" i="15"/>
  <c r="AR156" i="15"/>
  <c r="AY156" i="15" s="1"/>
  <c r="AC157" i="15"/>
  <c r="AH157" i="15"/>
  <c r="AQ157" i="15"/>
  <c r="AR157" i="15"/>
  <c r="AC158" i="15"/>
  <c r="AH158" i="15"/>
  <c r="AQ158" i="15"/>
  <c r="AR158" i="15"/>
  <c r="AZ158" i="15" s="1"/>
  <c r="AC159" i="15"/>
  <c r="AH159" i="15"/>
  <c r="AQ159" i="15"/>
  <c r="AR159" i="15"/>
  <c r="AC160" i="15"/>
  <c r="AH160" i="15"/>
  <c r="AQ160" i="15"/>
  <c r="AR160" i="15"/>
  <c r="AC161" i="15"/>
  <c r="AH161" i="15"/>
  <c r="AQ161" i="15"/>
  <c r="AR161" i="15"/>
  <c r="AC162" i="15"/>
  <c r="AH162" i="15"/>
  <c r="AQ162" i="15"/>
  <c r="AR162" i="15"/>
  <c r="AY162" i="15" s="1"/>
  <c r="AC163" i="15"/>
  <c r="AH163" i="15"/>
  <c r="AQ163" i="15"/>
  <c r="AR163" i="15"/>
  <c r="AC164" i="15"/>
  <c r="AH164" i="15"/>
  <c r="AQ164" i="15"/>
  <c r="AR164" i="15"/>
  <c r="AC165" i="15"/>
  <c r="AH165" i="15"/>
  <c r="AQ165" i="15"/>
  <c r="AR165" i="15"/>
  <c r="AY165" i="15" s="1"/>
  <c r="AC166" i="15"/>
  <c r="AH166" i="15"/>
  <c r="AQ166" i="15"/>
  <c r="AR166" i="15"/>
  <c r="AY166" i="15" s="1"/>
  <c r="AC167" i="15"/>
  <c r="AH167" i="15"/>
  <c r="AQ167" i="15"/>
  <c r="AR167" i="15"/>
  <c r="AC168" i="15"/>
  <c r="AH168" i="15"/>
  <c r="AQ168" i="15"/>
  <c r="AR168" i="15"/>
  <c r="AY168" i="15" s="1"/>
  <c r="AC169" i="15"/>
  <c r="AH169" i="15"/>
  <c r="AQ169" i="15"/>
  <c r="AR169" i="15"/>
  <c r="AC170" i="15"/>
  <c r="AH170" i="15"/>
  <c r="AQ170" i="15"/>
  <c r="AR170" i="15"/>
  <c r="AC171" i="15"/>
  <c r="AH171" i="15"/>
  <c r="AQ171" i="15"/>
  <c r="AR171" i="15"/>
  <c r="AY171" i="15" s="1"/>
  <c r="AC172" i="15"/>
  <c r="AH172" i="15"/>
  <c r="AQ172" i="15"/>
  <c r="AR172" i="15"/>
  <c r="AZ172" i="15" s="1"/>
  <c r="AC173" i="15"/>
  <c r="AH173" i="15"/>
  <c r="AQ173" i="15"/>
  <c r="AR173" i="15"/>
  <c r="AC174" i="15"/>
  <c r="AH174" i="15"/>
  <c r="AQ174" i="15"/>
  <c r="AR174" i="15"/>
  <c r="AC175" i="15"/>
  <c r="AH175" i="15"/>
  <c r="AQ175" i="15"/>
  <c r="AR175" i="15"/>
  <c r="AY175" i="15" s="1"/>
  <c r="AC176" i="15"/>
  <c r="AH176" i="15"/>
  <c r="AQ176" i="15"/>
  <c r="AR176" i="15"/>
  <c r="AC177" i="15"/>
  <c r="AH177" i="15"/>
  <c r="AQ177" i="15"/>
  <c r="AR177" i="15"/>
  <c r="AY177" i="15" s="1"/>
  <c r="AC178" i="15"/>
  <c r="AH178" i="15"/>
  <c r="AQ178" i="15"/>
  <c r="AR178" i="15"/>
  <c r="AC179" i="15"/>
  <c r="AH179" i="15"/>
  <c r="AQ179" i="15"/>
  <c r="AR179" i="15"/>
  <c r="AZ179" i="15" s="1"/>
  <c r="AC180" i="15"/>
  <c r="AH180" i="15"/>
  <c r="AQ180" i="15"/>
  <c r="AR180" i="15"/>
  <c r="AC181" i="15"/>
  <c r="AH181" i="15"/>
  <c r="AQ181" i="15"/>
  <c r="AR181" i="15"/>
  <c r="AZ181" i="15" s="1"/>
  <c r="AC182" i="15"/>
  <c r="AH182" i="15"/>
  <c r="AQ182" i="15"/>
  <c r="AR182" i="15"/>
  <c r="AC183" i="15"/>
  <c r="AH183" i="15"/>
  <c r="AQ183" i="15"/>
  <c r="AR183" i="15"/>
  <c r="AC184" i="15"/>
  <c r="AH184" i="15"/>
  <c r="AQ184" i="15"/>
  <c r="AR184" i="15"/>
  <c r="AY184" i="15" s="1"/>
  <c r="AC185" i="15"/>
  <c r="AH185" i="15"/>
  <c r="AQ185" i="15"/>
  <c r="AR185" i="15"/>
  <c r="AC186" i="15"/>
  <c r="AH186" i="15"/>
  <c r="AQ186" i="15"/>
  <c r="AR186" i="15"/>
  <c r="AC187" i="15"/>
  <c r="AH187" i="15"/>
  <c r="AQ187" i="15"/>
  <c r="AR187" i="15"/>
  <c r="AC188" i="15"/>
  <c r="AH188" i="15"/>
  <c r="AQ188" i="15"/>
  <c r="AR188" i="15"/>
  <c r="AZ188" i="15" s="1"/>
  <c r="AC189" i="15"/>
  <c r="AH189" i="15"/>
  <c r="AQ189" i="15"/>
  <c r="AR189" i="15"/>
  <c r="AY189" i="15" s="1"/>
  <c r="AC190" i="15"/>
  <c r="AH190" i="15"/>
  <c r="AQ190" i="15"/>
  <c r="AR190" i="15"/>
  <c r="AC191" i="15"/>
  <c r="AH191" i="15"/>
  <c r="AQ191" i="15"/>
  <c r="AR191" i="15"/>
  <c r="AC192" i="15"/>
  <c r="AH192" i="15"/>
  <c r="AQ192" i="15"/>
  <c r="AR192" i="15"/>
  <c r="AY192" i="15" s="1"/>
  <c r="AC193" i="15"/>
  <c r="AH193" i="15"/>
  <c r="AQ193" i="15"/>
  <c r="AR193" i="15"/>
  <c r="AY193" i="15" s="1"/>
  <c r="AC194" i="15"/>
  <c r="AH194" i="15"/>
  <c r="AQ194" i="15"/>
  <c r="AR194" i="15"/>
  <c r="AC195" i="15"/>
  <c r="AH195" i="15"/>
  <c r="AQ195" i="15"/>
  <c r="AR195" i="15"/>
  <c r="AC196" i="15"/>
  <c r="AH196" i="15"/>
  <c r="AQ196" i="15"/>
  <c r="AR196" i="15"/>
  <c r="AC197" i="15"/>
  <c r="AH197" i="15"/>
  <c r="AQ197" i="15"/>
  <c r="AR197" i="15"/>
  <c r="AZ197" i="15" s="1"/>
  <c r="AC198" i="15"/>
  <c r="AH198" i="15"/>
  <c r="AQ198" i="15"/>
  <c r="AR198" i="15"/>
  <c r="AY198" i="15" s="1"/>
  <c r="AC199" i="15"/>
  <c r="AH199" i="15"/>
  <c r="AQ199" i="15"/>
  <c r="AR199" i="15"/>
  <c r="AY199" i="15" s="1"/>
  <c r="AC200" i="15"/>
  <c r="AH200" i="15"/>
  <c r="AQ200" i="15"/>
  <c r="AR200" i="15"/>
  <c r="AC201" i="15"/>
  <c r="AH201" i="15"/>
  <c r="AQ201" i="15"/>
  <c r="AR201" i="15"/>
  <c r="AY201" i="15" s="1"/>
  <c r="AC202" i="15"/>
  <c r="AH202" i="15"/>
  <c r="AQ202" i="15"/>
  <c r="AR202" i="15"/>
  <c r="AC203" i="15"/>
  <c r="AH203" i="15"/>
  <c r="AQ203" i="15"/>
  <c r="AR203" i="15"/>
  <c r="AC204" i="15"/>
  <c r="AH204" i="15"/>
  <c r="AQ204" i="15"/>
  <c r="AR204" i="15"/>
  <c r="AY204" i="15" s="1"/>
  <c r="AC205" i="15"/>
  <c r="AH205" i="15"/>
  <c r="AQ205" i="15"/>
  <c r="AR205" i="15"/>
  <c r="AC206" i="15"/>
  <c r="AH206" i="15"/>
  <c r="AQ206" i="15"/>
  <c r="AR206" i="15"/>
  <c r="AC207" i="15"/>
  <c r="AH207" i="15"/>
  <c r="AQ207" i="15"/>
  <c r="AR207" i="15"/>
  <c r="AY207" i="15" s="1"/>
  <c r="AC208" i="15"/>
  <c r="AH208" i="15"/>
  <c r="AQ208" i="15"/>
  <c r="AR208" i="15"/>
  <c r="AC209" i="15"/>
  <c r="AH209" i="15"/>
  <c r="AQ209" i="15"/>
  <c r="AR209" i="15"/>
  <c r="AC210" i="15"/>
  <c r="AH210" i="15"/>
  <c r="AQ210" i="15"/>
  <c r="AR210" i="15"/>
  <c r="AC211" i="15"/>
  <c r="AH211" i="15"/>
  <c r="AQ211" i="15"/>
  <c r="AR211" i="15"/>
  <c r="AZ211" i="15" s="1"/>
  <c r="AC212" i="15"/>
  <c r="AH212" i="15"/>
  <c r="AQ212" i="15"/>
  <c r="AR212" i="15"/>
  <c r="AZ212" i="15" s="1"/>
  <c r="AC213" i="15"/>
  <c r="AH213" i="15"/>
  <c r="AQ213" i="15"/>
  <c r="AR213" i="15"/>
  <c r="AY213" i="15" s="1"/>
  <c r="AC214" i="15"/>
  <c r="AH214" i="15"/>
  <c r="AQ214" i="15"/>
  <c r="AR214" i="15"/>
  <c r="AC215" i="15"/>
  <c r="AH215" i="15"/>
  <c r="AQ215" i="15"/>
  <c r="AR215" i="15"/>
  <c r="AC216" i="15"/>
  <c r="AH216" i="15"/>
  <c r="AQ216" i="15"/>
  <c r="AR216" i="15"/>
  <c r="AY216" i="15" s="1"/>
  <c r="AC217" i="15"/>
  <c r="AH217" i="15"/>
  <c r="AQ217" i="15"/>
  <c r="AR217" i="15"/>
  <c r="AZ217" i="15" s="1"/>
  <c r="AC218" i="15"/>
  <c r="AH218" i="15"/>
  <c r="AQ218" i="15"/>
  <c r="AR218" i="15"/>
  <c r="AC219" i="15"/>
  <c r="AH219" i="15"/>
  <c r="AQ219" i="15"/>
  <c r="AR219" i="15"/>
  <c r="AC220" i="15"/>
  <c r="AH220" i="15"/>
  <c r="AQ220" i="15"/>
  <c r="AR220" i="15"/>
  <c r="AZ220" i="15" s="1"/>
  <c r="AC221" i="15"/>
  <c r="AH221" i="15"/>
  <c r="AQ221" i="15"/>
  <c r="AR221" i="15"/>
  <c r="AC222" i="15"/>
  <c r="AH222" i="15"/>
  <c r="AQ222" i="15"/>
  <c r="AR222" i="15"/>
  <c r="AY222" i="15" s="1"/>
  <c r="AC223" i="15"/>
  <c r="AH223" i="15"/>
  <c r="AQ223" i="15"/>
  <c r="AR223" i="15"/>
  <c r="AC224" i="15"/>
  <c r="AH224" i="15"/>
  <c r="AQ224" i="15"/>
  <c r="AR224" i="15"/>
  <c r="AZ224" i="15" s="1"/>
  <c r="AC225" i="15"/>
  <c r="AH225" i="15"/>
  <c r="AQ225" i="15"/>
  <c r="AR225" i="15"/>
  <c r="AC226" i="15"/>
  <c r="AH226" i="15"/>
  <c r="AQ226" i="15"/>
  <c r="AR226" i="15"/>
  <c r="AY226" i="15" s="1"/>
  <c r="AC227" i="15"/>
  <c r="AH227" i="15"/>
  <c r="AQ227" i="15"/>
  <c r="AR227" i="15"/>
  <c r="AC228" i="15"/>
  <c r="AH228" i="15"/>
  <c r="AQ228" i="15"/>
  <c r="AR228" i="15"/>
  <c r="AC229" i="15"/>
  <c r="AH229" i="15"/>
  <c r="AQ229" i="15"/>
  <c r="AR229" i="15"/>
  <c r="AC230" i="15"/>
  <c r="AH230" i="15"/>
  <c r="AQ230" i="15"/>
  <c r="AR230" i="15"/>
  <c r="AZ230" i="15" s="1"/>
  <c r="AC231" i="15"/>
  <c r="AH231" i="15"/>
  <c r="AQ231" i="15"/>
  <c r="AR231" i="15"/>
  <c r="AC232" i="15"/>
  <c r="AH232" i="15"/>
  <c r="AQ232" i="15"/>
  <c r="AR232" i="15"/>
  <c r="AC233" i="15"/>
  <c r="AH233" i="15"/>
  <c r="AQ233" i="15"/>
  <c r="AR233" i="15"/>
  <c r="AC234" i="15"/>
  <c r="AH234" i="15"/>
  <c r="AQ234" i="15"/>
  <c r="AR234" i="15"/>
  <c r="AY234" i="15" s="1"/>
  <c r="AC235" i="15"/>
  <c r="AH235" i="15"/>
  <c r="AQ235" i="15"/>
  <c r="AR235" i="15"/>
  <c r="AC236" i="15"/>
  <c r="AH236" i="15"/>
  <c r="AQ236" i="15"/>
  <c r="AR236" i="15"/>
  <c r="AC237" i="15"/>
  <c r="AH237" i="15"/>
  <c r="AQ237" i="15"/>
  <c r="AR237" i="15"/>
  <c r="AY237" i="15" s="1"/>
  <c r="AC238" i="15"/>
  <c r="AH238" i="15"/>
  <c r="AQ238" i="15"/>
  <c r="AR238" i="15"/>
  <c r="AY238" i="15" s="1"/>
  <c r="AC239" i="15"/>
  <c r="AH239" i="15"/>
  <c r="AQ239" i="15"/>
  <c r="AR239" i="15"/>
  <c r="AC240" i="15"/>
  <c r="AH240" i="15"/>
  <c r="AQ240" i="15"/>
  <c r="AR240" i="15"/>
  <c r="AC241" i="15"/>
  <c r="AH241" i="15"/>
  <c r="AQ241" i="15"/>
  <c r="AR241" i="15"/>
  <c r="AC242" i="15"/>
  <c r="AH242" i="15"/>
  <c r="AQ242" i="15"/>
  <c r="AR242" i="15"/>
  <c r="AC243" i="15"/>
  <c r="AH243" i="15"/>
  <c r="AQ243" i="15"/>
  <c r="AR243" i="15"/>
  <c r="AY243" i="15" s="1"/>
  <c r="AC244" i="15"/>
  <c r="AH244" i="15"/>
  <c r="AQ244" i="15"/>
  <c r="AR244" i="15"/>
  <c r="AZ244" i="15" s="1"/>
  <c r="AC245" i="15"/>
  <c r="AH245" i="15"/>
  <c r="AQ245" i="15"/>
  <c r="AR245" i="15"/>
  <c r="AC246" i="15"/>
  <c r="AH246" i="15"/>
  <c r="AQ246" i="15"/>
  <c r="AR246" i="15"/>
  <c r="AC247" i="15"/>
  <c r="AH247" i="15"/>
  <c r="AQ247" i="15"/>
  <c r="AR247" i="15"/>
  <c r="AY247" i="15" s="1"/>
  <c r="AC248" i="15"/>
  <c r="AH248" i="15"/>
  <c r="AQ248" i="15"/>
  <c r="AR248" i="15"/>
  <c r="AC249" i="15"/>
  <c r="AH249" i="15"/>
  <c r="AQ249" i="15"/>
  <c r="AR249" i="15"/>
  <c r="AY249" i="15" s="1"/>
  <c r="AC250" i="15"/>
  <c r="AH250" i="15"/>
  <c r="AQ250" i="15"/>
  <c r="AR250" i="15"/>
  <c r="AC251" i="15"/>
  <c r="AH251" i="15"/>
  <c r="AQ251" i="15"/>
  <c r="AR251" i="15"/>
  <c r="AZ251" i="15" s="1"/>
  <c r="AC252" i="15"/>
  <c r="AH252" i="15"/>
  <c r="AQ252" i="15"/>
  <c r="AR252" i="15"/>
  <c r="AC253" i="15"/>
  <c r="AH253" i="15"/>
  <c r="AQ253" i="15"/>
  <c r="AR253" i="15"/>
  <c r="AZ253" i="15" s="1"/>
  <c r="AC254" i="15"/>
  <c r="AH254" i="15"/>
  <c r="AQ254" i="15"/>
  <c r="AR254" i="15"/>
  <c r="AC255" i="15"/>
  <c r="AH255" i="15"/>
  <c r="AQ255" i="15"/>
  <c r="AR255" i="15"/>
  <c r="AC256" i="15"/>
  <c r="AH256" i="15"/>
  <c r="AQ256" i="15"/>
  <c r="AR256" i="15"/>
  <c r="AY256" i="15" s="1"/>
  <c r="AC257" i="15"/>
  <c r="AH257" i="15"/>
  <c r="AQ257" i="15"/>
  <c r="AR257" i="15"/>
  <c r="AC258" i="15"/>
  <c r="AH258" i="15"/>
  <c r="AQ258" i="15"/>
  <c r="AR258" i="15"/>
  <c r="AC259" i="15"/>
  <c r="AH259" i="15"/>
  <c r="AQ259" i="15"/>
  <c r="AR259" i="15"/>
  <c r="AC260" i="15"/>
  <c r="AH260" i="15"/>
  <c r="AQ260" i="15"/>
  <c r="AR260" i="15"/>
  <c r="AZ260" i="15" s="1"/>
  <c r="AC261" i="15"/>
  <c r="AH261" i="15"/>
  <c r="AQ261" i="15"/>
  <c r="AR261" i="15"/>
  <c r="AC262" i="15"/>
  <c r="AH262" i="15"/>
  <c r="AQ262" i="15"/>
  <c r="AR262" i="15"/>
  <c r="AY262" i="15" s="1"/>
  <c r="AC263" i="15"/>
  <c r="AH263" i="15"/>
  <c r="AQ263" i="15"/>
  <c r="AR263" i="15"/>
  <c r="AC264" i="15"/>
  <c r="AH264" i="15"/>
  <c r="AQ264" i="15"/>
  <c r="AR264" i="15"/>
  <c r="AC265" i="15"/>
  <c r="AH265" i="15"/>
  <c r="AQ265" i="15"/>
  <c r="AR265" i="15"/>
  <c r="AY265" i="15" s="1"/>
  <c r="AC266" i="15"/>
  <c r="AH266" i="15"/>
  <c r="AQ266" i="15"/>
  <c r="AR266" i="15"/>
  <c r="AC267" i="15"/>
  <c r="AH267" i="15"/>
  <c r="AQ267" i="15"/>
  <c r="AR267" i="15"/>
  <c r="AY267" i="15" s="1"/>
  <c r="AC268" i="15"/>
  <c r="AH268" i="15"/>
  <c r="AQ268" i="15"/>
  <c r="AR268" i="15"/>
  <c r="AZ268" i="15" s="1"/>
  <c r="AC269" i="15"/>
  <c r="AH269" i="15"/>
  <c r="AQ269" i="15"/>
  <c r="AR269" i="15"/>
  <c r="AC270" i="15"/>
  <c r="AH270" i="15"/>
  <c r="AQ270" i="15"/>
  <c r="AR270" i="15"/>
  <c r="AC271" i="15"/>
  <c r="AH271" i="15"/>
  <c r="AQ271" i="15"/>
  <c r="AR271" i="15"/>
  <c r="AC272" i="15"/>
  <c r="AH272" i="15"/>
  <c r="AQ272" i="15"/>
  <c r="AR272" i="15"/>
  <c r="AY272" i="15" s="1"/>
  <c r="AC273" i="15"/>
  <c r="AH273" i="15"/>
  <c r="AQ273" i="15"/>
  <c r="AR273" i="15"/>
  <c r="AC274" i="15"/>
  <c r="AH274" i="15"/>
  <c r="AQ274" i="15"/>
  <c r="AR274" i="15"/>
  <c r="AC275" i="15"/>
  <c r="AH275" i="15"/>
  <c r="AQ275" i="15"/>
  <c r="AR275" i="15"/>
  <c r="AZ275" i="15" s="1"/>
  <c r="AC276" i="15"/>
  <c r="AH276" i="15"/>
  <c r="AQ276" i="15"/>
  <c r="AR276" i="15"/>
  <c r="AC277" i="15"/>
  <c r="AH277" i="15"/>
  <c r="AQ277" i="15"/>
  <c r="AR277" i="15"/>
  <c r="AZ277" i="15" s="1"/>
  <c r="AC278" i="15"/>
  <c r="AH278" i="15"/>
  <c r="AQ278" i="15"/>
  <c r="AR278" i="15"/>
  <c r="AC279" i="15"/>
  <c r="AH279" i="15"/>
  <c r="AQ279" i="15"/>
  <c r="AR279" i="15"/>
  <c r="AC280" i="15"/>
  <c r="AH280" i="15"/>
  <c r="AQ280" i="15"/>
  <c r="AR280" i="15"/>
  <c r="AC281" i="15"/>
  <c r="AH281" i="15"/>
  <c r="AQ281" i="15"/>
  <c r="AR281" i="15"/>
  <c r="AC282" i="15"/>
  <c r="AH282" i="15"/>
  <c r="AQ282" i="15"/>
  <c r="AR282" i="15"/>
  <c r="AY282" i="15" s="1"/>
  <c r="AZ282" i="15"/>
  <c r="AC283" i="15"/>
  <c r="AH283" i="15"/>
  <c r="AQ283" i="15"/>
  <c r="AR283" i="15"/>
  <c r="AC284" i="15"/>
  <c r="AH284" i="15"/>
  <c r="AQ284" i="15"/>
  <c r="AR284" i="15"/>
  <c r="AZ284" i="15" s="1"/>
  <c r="AC285" i="15"/>
  <c r="AH285" i="15"/>
  <c r="AQ285" i="15"/>
  <c r="AR285" i="15"/>
  <c r="AY285" i="15" s="1"/>
  <c r="AC286" i="15"/>
  <c r="AH286" i="15"/>
  <c r="AQ286" i="15"/>
  <c r="AR286" i="15"/>
  <c r="AZ286" i="15" s="1"/>
  <c r="AC287" i="15"/>
  <c r="AH287" i="15"/>
  <c r="AQ287" i="15"/>
  <c r="AR287" i="15"/>
  <c r="AZ287" i="15" s="1"/>
  <c r="AC288" i="15"/>
  <c r="AH288" i="15"/>
  <c r="AQ288" i="15"/>
  <c r="AR288" i="15"/>
  <c r="AC289" i="15"/>
  <c r="AH289" i="15"/>
  <c r="AQ289" i="15"/>
  <c r="AR289" i="15"/>
  <c r="AC290" i="15"/>
  <c r="AH290" i="15"/>
  <c r="AQ290" i="15"/>
  <c r="AR290" i="15"/>
  <c r="AC291" i="15"/>
  <c r="AH291" i="15"/>
  <c r="AQ291" i="15"/>
  <c r="AR291" i="15"/>
  <c r="AZ291" i="15" s="1"/>
  <c r="AC292" i="15"/>
  <c r="AH292" i="15"/>
  <c r="AQ292" i="15"/>
  <c r="AR292" i="15"/>
  <c r="AC293" i="15"/>
  <c r="AH293" i="15"/>
  <c r="AQ293" i="15"/>
  <c r="AR293" i="15"/>
  <c r="AZ293" i="15" s="1"/>
  <c r="AC294" i="15"/>
  <c r="AH294" i="15"/>
  <c r="AQ294" i="15"/>
  <c r="AR294" i="15"/>
  <c r="AZ294" i="15" s="1"/>
  <c r="AC295" i="15"/>
  <c r="AH295" i="15"/>
  <c r="AQ295" i="15"/>
  <c r="AR295" i="15"/>
  <c r="AC296" i="15"/>
  <c r="AH296" i="15"/>
  <c r="AQ296" i="15"/>
  <c r="AR296" i="15"/>
  <c r="AZ296" i="15" s="1"/>
  <c r="AC297" i="15"/>
  <c r="AH297" i="15"/>
  <c r="AQ297" i="15"/>
  <c r="AR297" i="15"/>
  <c r="AC298" i="15"/>
  <c r="AH298" i="15"/>
  <c r="AQ298" i="15"/>
  <c r="AR298" i="15"/>
  <c r="AC299" i="15"/>
  <c r="AH299" i="15"/>
  <c r="AQ299" i="15"/>
  <c r="AR299" i="15"/>
  <c r="AZ299" i="15" s="1"/>
  <c r="AC300" i="15"/>
  <c r="AH300" i="15"/>
  <c r="AQ300" i="15"/>
  <c r="AR300" i="15"/>
  <c r="AC301" i="15"/>
  <c r="AH301" i="15"/>
  <c r="AQ301" i="15"/>
  <c r="AR301" i="15"/>
  <c r="AC302" i="15"/>
  <c r="AH302" i="15"/>
  <c r="AQ302" i="15"/>
  <c r="AR302" i="15"/>
  <c r="AY302" i="15" s="1"/>
  <c r="AC303" i="15"/>
  <c r="AH303" i="15"/>
  <c r="AQ303" i="15"/>
  <c r="AR303" i="15"/>
  <c r="AC304" i="15"/>
  <c r="AH304" i="15"/>
  <c r="AQ304" i="15"/>
  <c r="AR304" i="15"/>
  <c r="AY304" i="15" s="1"/>
  <c r="AC305" i="15"/>
  <c r="AH305" i="15"/>
  <c r="AQ305" i="15"/>
  <c r="AR305" i="15"/>
  <c r="AZ305" i="15" s="1"/>
  <c r="AC306" i="15"/>
  <c r="AH306" i="15"/>
  <c r="AQ306" i="15"/>
  <c r="AR306" i="15"/>
  <c r="AZ306" i="15" s="1"/>
  <c r="AC307" i="15"/>
  <c r="AH307" i="15"/>
  <c r="AQ307" i="15"/>
  <c r="AR307" i="15"/>
  <c r="AC308" i="15"/>
  <c r="AH308" i="15"/>
  <c r="AQ308" i="15"/>
  <c r="AR308" i="15"/>
  <c r="AC309" i="15"/>
  <c r="AH309" i="15"/>
  <c r="AQ309" i="15"/>
  <c r="AR309" i="15"/>
  <c r="AY309" i="15" s="1"/>
  <c r="AC310" i="15"/>
  <c r="AH310" i="15"/>
  <c r="AQ310" i="15"/>
  <c r="AR310" i="15"/>
  <c r="AC311" i="15"/>
  <c r="AH311" i="15"/>
  <c r="AQ311" i="15"/>
  <c r="AR311" i="15"/>
  <c r="AZ311" i="15" s="1"/>
  <c r="AC312" i="15"/>
  <c r="AH312" i="15"/>
  <c r="AQ312" i="15"/>
  <c r="AR312" i="15"/>
  <c r="AZ312" i="15" s="1"/>
  <c r="AC313" i="15"/>
  <c r="AH313" i="15"/>
  <c r="AQ313" i="15"/>
  <c r="AR313" i="15"/>
  <c r="AY313" i="15" s="1"/>
  <c r="AC314" i="15"/>
  <c r="AH314" i="15"/>
  <c r="AQ314" i="15"/>
  <c r="AR314" i="15"/>
  <c r="AC315" i="15"/>
  <c r="AH315" i="15"/>
  <c r="AQ315" i="15"/>
  <c r="AR315" i="15"/>
  <c r="AC316" i="15"/>
  <c r="AH316" i="15"/>
  <c r="AQ316" i="15"/>
  <c r="AR316" i="15"/>
  <c r="AC317" i="15"/>
  <c r="AH317" i="15"/>
  <c r="AQ317" i="15"/>
  <c r="AR317" i="15"/>
  <c r="AZ317" i="15" s="1"/>
  <c r="AC318" i="15"/>
  <c r="AH318" i="15"/>
  <c r="AQ318" i="15"/>
  <c r="AR318" i="15"/>
  <c r="AZ318" i="15" s="1"/>
  <c r="AC319" i="15"/>
  <c r="AH319" i="15"/>
  <c r="AQ319" i="15"/>
  <c r="AR319" i="15"/>
  <c r="AY319" i="15" s="1"/>
  <c r="AC320" i="15"/>
  <c r="AH320" i="15"/>
  <c r="AQ320" i="15"/>
  <c r="AR320" i="15"/>
  <c r="AZ320" i="15" s="1"/>
  <c r="AC321" i="15"/>
  <c r="AH321" i="15"/>
  <c r="AQ321" i="15"/>
  <c r="AR321" i="15"/>
  <c r="AY321" i="15" s="1"/>
  <c r="AC322" i="15"/>
  <c r="AH322" i="15"/>
  <c r="AQ322" i="15"/>
  <c r="AR322" i="15"/>
  <c r="AC323" i="15"/>
  <c r="AH323" i="15"/>
  <c r="AQ323" i="15"/>
  <c r="AR323" i="15"/>
  <c r="AZ323" i="15" s="1"/>
  <c r="AC324" i="15"/>
  <c r="AH324" i="15"/>
  <c r="AQ324" i="15"/>
  <c r="AR324" i="15"/>
  <c r="AY324" i="15" s="1"/>
  <c r="AC325" i="15"/>
  <c r="AH325" i="15"/>
  <c r="AQ325" i="15"/>
  <c r="AR325" i="15"/>
  <c r="AY325" i="15" s="1"/>
  <c r="AC326" i="15"/>
  <c r="AH326" i="15"/>
  <c r="AQ326" i="15"/>
  <c r="AR326" i="15"/>
  <c r="AC327" i="15"/>
  <c r="AH327" i="15"/>
  <c r="AQ327" i="15"/>
  <c r="AR327" i="15"/>
  <c r="AC328" i="15"/>
  <c r="AH328" i="15"/>
  <c r="AQ328" i="15"/>
  <c r="AR328" i="15"/>
  <c r="AY328" i="15" s="1"/>
  <c r="AC329" i="15"/>
  <c r="AH329" i="15"/>
  <c r="AQ329" i="15"/>
  <c r="AR329" i="15"/>
  <c r="AZ329" i="15" s="1"/>
  <c r="AC330" i="15"/>
  <c r="AH330" i="15"/>
  <c r="AQ330" i="15"/>
  <c r="AR330" i="15"/>
  <c r="AY330" i="15" s="1"/>
  <c r="AC331" i="15"/>
  <c r="AH331" i="15"/>
  <c r="AQ331" i="15"/>
  <c r="AR331" i="15"/>
  <c r="AC332" i="15"/>
  <c r="AH332" i="15"/>
  <c r="AQ332" i="15"/>
  <c r="AR332" i="15"/>
  <c r="AC333" i="15"/>
  <c r="AH333" i="15"/>
  <c r="AQ333" i="15"/>
  <c r="AR333" i="15"/>
  <c r="AC334" i="15"/>
  <c r="AH334" i="15"/>
  <c r="AQ334" i="15"/>
  <c r="AR334" i="15"/>
  <c r="AY334" i="15" s="1"/>
  <c r="AC335" i="15"/>
  <c r="AH335" i="15"/>
  <c r="AQ335" i="15"/>
  <c r="AR335" i="15"/>
  <c r="AZ335" i="15" s="1"/>
  <c r="AC336" i="15"/>
  <c r="AH336" i="15"/>
  <c r="AQ336" i="15"/>
  <c r="AR336" i="15"/>
  <c r="AC337" i="15"/>
  <c r="AH337" i="15"/>
  <c r="AQ337" i="15"/>
  <c r="AR337" i="15"/>
  <c r="AY337" i="15" s="1"/>
  <c r="AC338" i="15"/>
  <c r="AH338" i="15"/>
  <c r="AQ338" i="15"/>
  <c r="AR338" i="15"/>
  <c r="AC339" i="15"/>
  <c r="AH339" i="15"/>
  <c r="AQ339" i="15"/>
  <c r="AR339" i="15"/>
  <c r="AZ339" i="15" s="1"/>
  <c r="AC340" i="15"/>
  <c r="AH340" i="15"/>
  <c r="AQ340" i="15"/>
  <c r="AR340" i="15"/>
  <c r="AC341" i="15"/>
  <c r="AH341" i="15"/>
  <c r="AQ341" i="15"/>
  <c r="AR341" i="15"/>
  <c r="AC342" i="15"/>
  <c r="AH342" i="15"/>
  <c r="AQ342" i="15"/>
  <c r="AR342" i="15"/>
  <c r="AZ342" i="15" s="1"/>
  <c r="AC343" i="15"/>
  <c r="AH343" i="15"/>
  <c r="AQ343" i="15"/>
  <c r="AR343" i="15"/>
  <c r="AY343" i="15" s="1"/>
  <c r="AC344" i="15"/>
  <c r="AH344" i="15"/>
  <c r="AQ344" i="15"/>
  <c r="AR344" i="15"/>
  <c r="AC345" i="15"/>
  <c r="AH345" i="15"/>
  <c r="AQ345" i="15"/>
  <c r="AR345" i="15"/>
  <c r="AZ345" i="15" s="1"/>
  <c r="AC346" i="15"/>
  <c r="AH346" i="15"/>
  <c r="AQ346" i="15"/>
  <c r="AR346" i="15"/>
  <c r="AY346" i="15" s="1"/>
  <c r="AC347" i="15"/>
  <c r="AH347" i="15"/>
  <c r="AQ347" i="15"/>
  <c r="AR347" i="15"/>
  <c r="AZ347" i="15" s="1"/>
  <c r="AC348" i="15"/>
  <c r="AH348" i="15"/>
  <c r="AQ348" i="15"/>
  <c r="AR348" i="15"/>
  <c r="AC349" i="15"/>
  <c r="AH349" i="15"/>
  <c r="AQ349" i="15"/>
  <c r="AR349" i="15"/>
  <c r="AY349" i="15" s="1"/>
  <c r="AC350" i="15"/>
  <c r="AH350" i="15"/>
  <c r="AQ350" i="15"/>
  <c r="AR350" i="15"/>
  <c r="AZ350" i="15" s="1"/>
  <c r="AC351" i="15"/>
  <c r="AH351" i="15"/>
  <c r="AQ351" i="15"/>
  <c r="AR351" i="15"/>
  <c r="AC352" i="15"/>
  <c r="AH352" i="15"/>
  <c r="AQ352" i="15"/>
  <c r="AR352" i="15"/>
  <c r="AC353" i="15"/>
  <c r="AH353" i="15"/>
  <c r="AQ353" i="15"/>
  <c r="AR353" i="15"/>
  <c r="AY353" i="15" s="1"/>
  <c r="AC354" i="15"/>
  <c r="AH354" i="15"/>
  <c r="AQ354" i="15"/>
  <c r="AR354" i="15"/>
  <c r="AZ354" i="15" s="1"/>
  <c r="AC355" i="15"/>
  <c r="AH355" i="15"/>
  <c r="AQ355" i="15"/>
  <c r="AR355" i="15"/>
  <c r="AC356" i="15"/>
  <c r="AH356" i="15"/>
  <c r="AQ356" i="15"/>
  <c r="AR356" i="15"/>
  <c r="AZ356" i="15" s="1"/>
  <c r="AC357" i="15"/>
  <c r="AH357" i="15"/>
  <c r="AQ357" i="15"/>
  <c r="AR357" i="15"/>
  <c r="AC358" i="15"/>
  <c r="AH358" i="15"/>
  <c r="AQ358" i="15"/>
  <c r="AR358" i="15"/>
  <c r="AC359" i="15"/>
  <c r="AH359" i="15"/>
  <c r="AQ359" i="15"/>
  <c r="AR359" i="15"/>
  <c r="AZ359" i="15" s="1"/>
  <c r="AC360" i="15"/>
  <c r="AH360" i="15"/>
  <c r="AQ360" i="15"/>
  <c r="AR360" i="15"/>
  <c r="AY360" i="15" s="1"/>
  <c r="AC361" i="15"/>
  <c r="AH361" i="15"/>
  <c r="AQ361" i="15"/>
  <c r="AR361" i="15"/>
  <c r="AC362" i="15"/>
  <c r="AH362" i="15"/>
  <c r="AQ362" i="15"/>
  <c r="AR362" i="15"/>
  <c r="AC363" i="15"/>
  <c r="AH363" i="15"/>
  <c r="AQ363" i="15"/>
  <c r="AR363" i="15"/>
  <c r="AZ363" i="15" s="1"/>
  <c r="AC364" i="15"/>
  <c r="AH364" i="15"/>
  <c r="AQ364" i="15"/>
  <c r="AR364" i="15"/>
  <c r="AC365" i="15"/>
  <c r="AH365" i="15"/>
  <c r="AQ365" i="15"/>
  <c r="AR365" i="15"/>
  <c r="AZ365" i="15" s="1"/>
  <c r="AC366" i="15"/>
  <c r="AH366" i="15"/>
  <c r="AQ366" i="15"/>
  <c r="AR366" i="15"/>
  <c r="AZ366" i="15" s="1"/>
  <c r="AC367" i="15"/>
  <c r="AH367" i="15"/>
  <c r="AQ367" i="15"/>
  <c r="AR367" i="15"/>
  <c r="AC368" i="15"/>
  <c r="AH368" i="15"/>
  <c r="AQ368" i="15"/>
  <c r="AR368" i="15"/>
  <c r="AY368" i="15" s="1"/>
  <c r="AC369" i="15"/>
  <c r="AH369" i="15"/>
  <c r="AQ369" i="15"/>
  <c r="AR369" i="15"/>
  <c r="AC370" i="15"/>
  <c r="AH370" i="15"/>
  <c r="AQ370" i="15"/>
  <c r="AR370" i="15"/>
  <c r="AY370" i="15" s="1"/>
  <c r="AC371" i="15"/>
  <c r="AH371" i="15"/>
  <c r="AQ371" i="15"/>
  <c r="AR371" i="15"/>
  <c r="AZ371" i="15" s="1"/>
  <c r="AC372" i="15"/>
  <c r="AH372" i="15"/>
  <c r="AQ372" i="15"/>
  <c r="AR372" i="15"/>
  <c r="AZ372" i="15" s="1"/>
  <c r="AC373" i="15"/>
  <c r="AH373" i="15"/>
  <c r="AQ373" i="15"/>
  <c r="AR373" i="15"/>
  <c r="AY373" i="15" s="1"/>
  <c r="AC374" i="15"/>
  <c r="AH374" i="15"/>
  <c r="AQ374" i="15"/>
  <c r="AR374" i="15"/>
  <c r="AC375" i="15"/>
  <c r="AH375" i="15"/>
  <c r="AQ375" i="15"/>
  <c r="AR375" i="15"/>
  <c r="AZ375" i="15" s="1"/>
  <c r="AC376" i="15"/>
  <c r="AH376" i="15"/>
  <c r="AQ376" i="15"/>
  <c r="AR376" i="15"/>
  <c r="AC377" i="15"/>
  <c r="AH377" i="15"/>
  <c r="AQ377" i="15"/>
  <c r="AR377" i="15"/>
  <c r="AZ377" i="15" s="1"/>
  <c r="AC378" i="15"/>
  <c r="AH378" i="15"/>
  <c r="AQ378" i="15"/>
  <c r="AR378" i="15"/>
  <c r="AY378" i="15" s="1"/>
  <c r="AC379" i="15"/>
  <c r="AH379" i="15"/>
  <c r="AQ379" i="15"/>
  <c r="AR379" i="15"/>
  <c r="AY379" i="15" s="1"/>
  <c r="AC380" i="15"/>
  <c r="AH380" i="15"/>
  <c r="AQ380" i="15"/>
  <c r="AR380" i="15"/>
  <c r="AC381" i="15"/>
  <c r="AH381" i="15"/>
  <c r="AQ381" i="15"/>
  <c r="AR381" i="15"/>
  <c r="AC382" i="15"/>
  <c r="AH382" i="15"/>
  <c r="AQ382" i="15"/>
  <c r="AR382" i="15"/>
  <c r="AY382" i="15" s="1"/>
  <c r="AC383" i="15"/>
  <c r="AH383" i="15"/>
  <c r="AQ383" i="15"/>
  <c r="AR383" i="15"/>
  <c r="AZ383" i="15" s="1"/>
  <c r="AC384" i="15"/>
  <c r="AH384" i="15"/>
  <c r="AQ384" i="15"/>
  <c r="AR384" i="15"/>
  <c r="AY384" i="15" s="1"/>
  <c r="AC385" i="15"/>
  <c r="AH385" i="15"/>
  <c r="AQ385" i="15"/>
  <c r="AR385" i="15"/>
  <c r="AY385" i="15" s="1"/>
  <c r="AC386" i="15"/>
  <c r="AH386" i="15"/>
  <c r="AQ386" i="15"/>
  <c r="AR386" i="15"/>
  <c r="AC387" i="15"/>
  <c r="AH387" i="15"/>
  <c r="AQ387" i="15"/>
  <c r="AR387" i="15"/>
  <c r="AC388" i="15"/>
  <c r="AH388" i="15"/>
  <c r="AQ388" i="15"/>
  <c r="AR388" i="15"/>
  <c r="AY388" i="15" s="1"/>
  <c r="AC389" i="15"/>
  <c r="AH389" i="15"/>
  <c r="AQ389" i="15"/>
  <c r="AR389" i="15"/>
  <c r="AC390" i="15"/>
  <c r="AH390" i="15"/>
  <c r="AQ390" i="15"/>
  <c r="AR390" i="15"/>
  <c r="AZ390" i="15" s="1"/>
  <c r="AC391" i="15"/>
  <c r="AH391" i="15"/>
  <c r="AQ391" i="15"/>
  <c r="AR391" i="15"/>
  <c r="AC392" i="15"/>
  <c r="AH392" i="15"/>
  <c r="AQ392" i="15"/>
  <c r="AR392" i="15"/>
  <c r="AC393" i="15"/>
  <c r="AH393" i="15"/>
  <c r="AQ393" i="15"/>
  <c r="AR393" i="15"/>
  <c r="AY393" i="15" s="1"/>
  <c r="AC394" i="15"/>
  <c r="AH394" i="15"/>
  <c r="AQ394" i="15"/>
  <c r="AR394" i="15"/>
  <c r="AC395" i="15"/>
  <c r="AH395" i="15"/>
  <c r="AQ395" i="15"/>
  <c r="AR395" i="15"/>
  <c r="AY395" i="15" s="1"/>
  <c r="AC396" i="15"/>
  <c r="AH396" i="15"/>
  <c r="AQ396" i="15"/>
  <c r="AR396" i="15"/>
  <c r="AZ396" i="15" s="1"/>
  <c r="AC397" i="15"/>
  <c r="AH397" i="15"/>
  <c r="AQ397" i="15"/>
  <c r="AR397" i="15"/>
  <c r="AY397" i="15" s="1"/>
  <c r="AC398" i="15"/>
  <c r="AH398" i="15"/>
  <c r="AQ398" i="15"/>
  <c r="AR398" i="15"/>
  <c r="AC399" i="15"/>
  <c r="AH399" i="15"/>
  <c r="AQ399" i="15"/>
  <c r="AR399" i="15"/>
  <c r="AY399" i="15" s="1"/>
  <c r="AC400" i="15"/>
  <c r="AH400" i="15"/>
  <c r="AQ400" i="15"/>
  <c r="AR400" i="15"/>
  <c r="AC401" i="15"/>
  <c r="AH401" i="15"/>
  <c r="AQ401" i="15"/>
  <c r="AR401" i="15"/>
  <c r="AZ401" i="15" s="1"/>
  <c r="AC402" i="15"/>
  <c r="AH402" i="15"/>
  <c r="AQ402" i="15"/>
  <c r="AR402" i="15"/>
  <c r="AY402" i="15" s="1"/>
  <c r="AC403" i="15"/>
  <c r="AH403" i="15"/>
  <c r="AQ403" i="15"/>
  <c r="AR403" i="15"/>
  <c r="AC404" i="15"/>
  <c r="AH404" i="15"/>
  <c r="AQ404" i="15"/>
  <c r="AR404" i="15"/>
  <c r="AY404" i="15" s="1"/>
  <c r="AC405" i="15"/>
  <c r="AH405" i="15"/>
  <c r="AQ405" i="15"/>
  <c r="AR405" i="15"/>
  <c r="AC406" i="15"/>
  <c r="AH406" i="15"/>
  <c r="AQ406" i="15"/>
  <c r="AR406" i="15"/>
  <c r="AC407" i="15"/>
  <c r="AH407" i="15"/>
  <c r="AQ407" i="15"/>
  <c r="AR407" i="15"/>
  <c r="AZ407" i="15" s="1"/>
  <c r="AC408" i="15"/>
  <c r="AH408" i="15"/>
  <c r="AQ408" i="15"/>
  <c r="AR408" i="15"/>
  <c r="AC409" i="15"/>
  <c r="AH409" i="15"/>
  <c r="AQ409" i="15"/>
  <c r="AR409" i="15"/>
  <c r="AC410" i="15"/>
  <c r="AH410" i="15"/>
  <c r="AQ410" i="15"/>
  <c r="AR410" i="15"/>
  <c r="AZ410" i="15" s="1"/>
  <c r="AC411" i="15"/>
  <c r="AH411" i="15"/>
  <c r="AQ411" i="15"/>
  <c r="AR411" i="15"/>
  <c r="AZ411" i="15" s="1"/>
  <c r="AC412" i="15"/>
  <c r="AH412" i="15"/>
  <c r="AQ412" i="15"/>
  <c r="AR412" i="15"/>
  <c r="AC413" i="15"/>
  <c r="AH413" i="15"/>
  <c r="AQ413" i="15"/>
  <c r="AR413" i="15"/>
  <c r="AZ413" i="15" s="1"/>
  <c r="AC414" i="15"/>
  <c r="AH414" i="15"/>
  <c r="AQ414" i="15"/>
  <c r="AR414" i="15"/>
  <c r="AY414" i="15" s="1"/>
  <c r="AC415" i="15"/>
  <c r="AH415" i="15"/>
  <c r="AQ415" i="15"/>
  <c r="AR415" i="15"/>
  <c r="AC416" i="15"/>
  <c r="AH416" i="15"/>
  <c r="AQ416" i="15"/>
  <c r="AR416" i="15"/>
  <c r="AC417" i="15"/>
  <c r="AH417" i="15"/>
  <c r="AQ417" i="15"/>
  <c r="AR417" i="15"/>
  <c r="AY417" i="15" s="1"/>
  <c r="AC418" i="15"/>
  <c r="AH418" i="15"/>
  <c r="AQ418" i="15"/>
  <c r="AR418" i="15"/>
  <c r="AC419" i="15"/>
  <c r="AH419" i="15"/>
  <c r="AQ419" i="15"/>
  <c r="AR419" i="15"/>
  <c r="AZ419" i="15" s="1"/>
  <c r="AC420" i="15"/>
  <c r="AH420" i="15"/>
  <c r="AQ420" i="15"/>
  <c r="AR420" i="15"/>
  <c r="AZ420" i="15" s="1"/>
  <c r="AC421" i="15"/>
  <c r="AH421" i="15"/>
  <c r="AQ421" i="15"/>
  <c r="AR421" i="15"/>
  <c r="AY421" i="15" s="1"/>
  <c r="AC422" i="15"/>
  <c r="AH422" i="15"/>
  <c r="AQ422" i="15"/>
  <c r="AR422" i="15"/>
  <c r="AC423" i="15"/>
  <c r="AH423" i="15"/>
  <c r="AQ423" i="15"/>
  <c r="AR423" i="15"/>
  <c r="AY423" i="15" s="1"/>
  <c r="AC424" i="15"/>
  <c r="AH424" i="15"/>
  <c r="AQ424" i="15"/>
  <c r="AR424" i="15"/>
  <c r="AY424" i="15" s="1"/>
  <c r="AC425" i="15"/>
  <c r="AH425" i="15"/>
  <c r="AQ425" i="15"/>
  <c r="AR425" i="15"/>
  <c r="AZ425" i="15" s="1"/>
  <c r="AC426" i="15"/>
  <c r="AH426" i="15"/>
  <c r="AQ426" i="15"/>
  <c r="AR426" i="15"/>
  <c r="AY426" i="15" s="1"/>
  <c r="AC427" i="15"/>
  <c r="AH427" i="15"/>
  <c r="AQ427" i="15"/>
  <c r="AR427" i="15"/>
  <c r="AZ427" i="15" s="1"/>
  <c r="AC428" i="15"/>
  <c r="AH428" i="15"/>
  <c r="AQ428" i="15"/>
  <c r="AR428" i="15"/>
  <c r="AZ428" i="15" s="1"/>
  <c r="AC429" i="15"/>
  <c r="AH429" i="15"/>
  <c r="AQ429" i="15"/>
  <c r="AR429" i="15"/>
  <c r="AZ429" i="15" s="1"/>
  <c r="AC430" i="15"/>
  <c r="AH430" i="15"/>
  <c r="AQ430" i="15"/>
  <c r="AR430" i="15"/>
  <c r="AY430" i="15" s="1"/>
  <c r="AC431" i="15"/>
  <c r="AH431" i="15"/>
  <c r="AQ431" i="15"/>
  <c r="AR431" i="15"/>
  <c r="AZ431" i="15" s="1"/>
  <c r="AC432" i="15"/>
  <c r="AH432" i="15"/>
  <c r="AQ432" i="15"/>
  <c r="AR432" i="15"/>
  <c r="AY432" i="15" s="1"/>
  <c r="AC433" i="15"/>
  <c r="AH433" i="15"/>
  <c r="AQ433" i="15"/>
  <c r="AR433" i="15"/>
  <c r="AZ433" i="15" s="1"/>
  <c r="AC434" i="15"/>
  <c r="AH434" i="15"/>
  <c r="AQ434" i="15"/>
  <c r="AR434" i="15"/>
  <c r="AZ434" i="15" s="1"/>
  <c r="AC435" i="15"/>
  <c r="AH435" i="15"/>
  <c r="AQ435" i="15"/>
  <c r="AR435" i="15"/>
  <c r="AY435" i="15" s="1"/>
  <c r="AC436" i="15"/>
  <c r="AH436" i="15"/>
  <c r="AQ436" i="15"/>
  <c r="AR436" i="15"/>
  <c r="AY436" i="15" s="1"/>
  <c r="AC437" i="15"/>
  <c r="AH437" i="15"/>
  <c r="AQ437" i="15"/>
  <c r="AR437" i="15"/>
  <c r="AC438" i="15"/>
  <c r="AH438" i="15"/>
  <c r="AQ438" i="15"/>
  <c r="AR438" i="15"/>
  <c r="AY438" i="15" s="1"/>
  <c r="AC439" i="15"/>
  <c r="AH439" i="15"/>
  <c r="AQ439" i="15"/>
  <c r="AR439" i="15"/>
  <c r="AZ439" i="15" s="1"/>
  <c r="AC440" i="15"/>
  <c r="AH440" i="15"/>
  <c r="AQ440" i="15"/>
  <c r="AR440" i="15"/>
  <c r="AZ440" i="15" s="1"/>
  <c r="AC441" i="15"/>
  <c r="AH441" i="15"/>
  <c r="AQ441" i="15"/>
  <c r="AR441" i="15"/>
  <c r="AZ441" i="15" s="1"/>
  <c r="AC442" i="15"/>
  <c r="AH442" i="15"/>
  <c r="AQ442" i="15"/>
  <c r="AR442" i="15"/>
  <c r="AY442" i="15" s="1"/>
  <c r="AC443" i="15"/>
  <c r="AH443" i="15"/>
  <c r="AQ443" i="15"/>
  <c r="AR443" i="15"/>
  <c r="AC444" i="15"/>
  <c r="AH444" i="15"/>
  <c r="AQ444" i="15"/>
  <c r="AR444" i="15"/>
  <c r="AY444" i="15" s="1"/>
  <c r="AC445" i="15"/>
  <c r="AH445" i="15"/>
  <c r="AQ445" i="15"/>
  <c r="AR445" i="15"/>
  <c r="AC446" i="15"/>
  <c r="AH446" i="15"/>
  <c r="AQ446" i="15"/>
  <c r="AR446" i="15"/>
  <c r="AZ446" i="15" s="1"/>
  <c r="AC447" i="15"/>
  <c r="AH447" i="15"/>
  <c r="AQ447" i="15"/>
  <c r="AR447" i="15"/>
  <c r="AZ447" i="15" s="1"/>
  <c r="AC448" i="15"/>
  <c r="AH448" i="15"/>
  <c r="AQ448" i="15"/>
  <c r="AR448" i="15"/>
  <c r="AY448" i="15" s="1"/>
  <c r="AC449" i="15"/>
  <c r="AH449" i="15"/>
  <c r="AQ449" i="15"/>
  <c r="AR449" i="15"/>
  <c r="AC450" i="15"/>
  <c r="AH450" i="15"/>
  <c r="AQ450" i="15"/>
  <c r="AR450" i="15"/>
  <c r="AZ450" i="15" s="1"/>
  <c r="AC451" i="15"/>
  <c r="AH451" i="15"/>
  <c r="AQ451" i="15"/>
  <c r="AR451" i="15"/>
  <c r="AC452" i="15"/>
  <c r="AH452" i="15"/>
  <c r="AQ452" i="15"/>
  <c r="AR452" i="15"/>
  <c r="AZ452" i="15" s="1"/>
  <c r="AC453" i="15"/>
  <c r="AH453" i="15"/>
  <c r="AQ453" i="15"/>
  <c r="AR453" i="15"/>
  <c r="AZ453" i="15" s="1"/>
  <c r="AC454" i="15"/>
  <c r="AH454" i="15"/>
  <c r="AQ454" i="15"/>
  <c r="AR454" i="15"/>
  <c r="AY454" i="15" s="1"/>
  <c r="AC455" i="15"/>
  <c r="AH455" i="15"/>
  <c r="AQ455" i="15"/>
  <c r="AR455" i="15"/>
  <c r="AC456" i="15"/>
  <c r="AH456" i="15"/>
  <c r="AQ456" i="15"/>
  <c r="AR456" i="15"/>
  <c r="AZ456" i="15" s="1"/>
  <c r="AC457" i="15"/>
  <c r="AH457" i="15"/>
  <c r="AQ457" i="15"/>
  <c r="AR457" i="15"/>
  <c r="AC458" i="15"/>
  <c r="AH458" i="15"/>
  <c r="AQ458" i="15"/>
  <c r="AR458" i="15"/>
  <c r="AZ458" i="15" s="1"/>
  <c r="AC459" i="15"/>
  <c r="AH459" i="15"/>
  <c r="AQ459" i="15"/>
  <c r="AR459" i="15"/>
  <c r="AY459" i="15" s="1"/>
  <c r="AC460" i="15"/>
  <c r="AH460" i="15"/>
  <c r="AQ460" i="15"/>
  <c r="AR460" i="15"/>
  <c r="AZ460" i="15" s="1"/>
  <c r="AC461" i="15"/>
  <c r="AH461" i="15"/>
  <c r="AQ461" i="15"/>
  <c r="AR461" i="15"/>
  <c r="AZ461" i="15" s="1"/>
  <c r="AC462" i="15"/>
  <c r="AH462" i="15"/>
  <c r="AQ462" i="15"/>
  <c r="AR462" i="15"/>
  <c r="AC463" i="15"/>
  <c r="AH463" i="15"/>
  <c r="AQ463" i="15"/>
  <c r="AR463" i="15"/>
  <c r="AC464" i="15"/>
  <c r="AH464" i="15"/>
  <c r="AQ464" i="15"/>
  <c r="AR464" i="15"/>
  <c r="AZ464" i="15" s="1"/>
  <c r="AC465" i="15"/>
  <c r="AH465" i="15"/>
  <c r="AQ465" i="15"/>
  <c r="AR465" i="15"/>
  <c r="AY465" i="15" s="1"/>
  <c r="AC466" i="15"/>
  <c r="AH466" i="15"/>
  <c r="AQ466" i="15"/>
  <c r="AR466" i="15"/>
  <c r="AZ466" i="15" s="1"/>
  <c r="AC467" i="15"/>
  <c r="AH467" i="15"/>
  <c r="AQ467" i="15"/>
  <c r="AR467" i="15"/>
  <c r="AC468" i="15"/>
  <c r="AH468" i="15"/>
  <c r="AQ468" i="15"/>
  <c r="AR468" i="15"/>
  <c r="AY468" i="15" s="1"/>
  <c r="AC469" i="15"/>
  <c r="AH469" i="15"/>
  <c r="AQ469" i="15"/>
  <c r="AR469" i="15"/>
  <c r="AY469" i="15" s="1"/>
  <c r="AC470" i="15"/>
  <c r="AH470" i="15"/>
  <c r="AQ470" i="15"/>
  <c r="AR470" i="15"/>
  <c r="AZ470" i="15" s="1"/>
  <c r="AC471" i="15"/>
  <c r="AH471" i="15"/>
  <c r="AQ471" i="15"/>
  <c r="AR471" i="15"/>
  <c r="AY471" i="15" s="1"/>
  <c r="AC472" i="15"/>
  <c r="AH472" i="15"/>
  <c r="AQ472" i="15"/>
  <c r="AR472" i="15"/>
  <c r="AY472" i="15" s="1"/>
  <c r="AC473" i="15"/>
  <c r="AH473" i="15"/>
  <c r="AQ473" i="15"/>
  <c r="AR473" i="15"/>
  <c r="AZ473" i="15" s="1"/>
  <c r="AC474" i="15"/>
  <c r="AH474" i="15"/>
  <c r="AQ474" i="15"/>
  <c r="AR474" i="15"/>
  <c r="AY474" i="15" s="1"/>
  <c r="AC475" i="15"/>
  <c r="AH475" i="15"/>
  <c r="AQ475" i="15"/>
  <c r="AR475" i="15"/>
  <c r="AC476" i="15"/>
  <c r="AH476" i="15"/>
  <c r="AQ476" i="15"/>
  <c r="AR476" i="15"/>
  <c r="AZ476" i="15" s="1"/>
  <c r="AC477" i="15"/>
  <c r="AH477" i="15"/>
  <c r="AQ477" i="15"/>
  <c r="AR477" i="15"/>
  <c r="AY477" i="15" s="1"/>
  <c r="AC478" i="15"/>
  <c r="AH478" i="15"/>
  <c r="AQ478" i="15"/>
  <c r="AR478" i="15"/>
  <c r="AY478" i="15" s="1"/>
  <c r="AC479" i="15"/>
  <c r="AH479" i="15"/>
  <c r="AQ479" i="15"/>
  <c r="AR479" i="15"/>
  <c r="AZ479" i="15" s="1"/>
  <c r="AC480" i="15"/>
  <c r="AH480" i="15"/>
  <c r="AQ480" i="15"/>
  <c r="AR480" i="15"/>
  <c r="AY480" i="15" s="1"/>
  <c r="AC481" i="15"/>
  <c r="AH481" i="15"/>
  <c r="AQ481" i="15"/>
  <c r="AR481" i="15"/>
  <c r="AY481" i="15" s="1"/>
  <c r="AC482" i="15"/>
  <c r="AH482" i="15"/>
  <c r="AQ482" i="15"/>
  <c r="AR482" i="15"/>
  <c r="AZ482" i="15" s="1"/>
  <c r="AC483" i="15"/>
  <c r="AH483" i="15"/>
  <c r="AQ483" i="15"/>
  <c r="AR483" i="15"/>
  <c r="AC484" i="15"/>
  <c r="AH484" i="15"/>
  <c r="AQ484" i="15"/>
  <c r="AR484" i="15"/>
  <c r="AY484" i="15" s="1"/>
  <c r="AC485" i="15"/>
  <c r="AH485" i="15"/>
  <c r="AQ485" i="15"/>
  <c r="AR485" i="15"/>
  <c r="AZ485" i="15" s="1"/>
  <c r="AC486" i="15"/>
  <c r="AH486" i="15"/>
  <c r="AQ486" i="15"/>
  <c r="AR486" i="15"/>
  <c r="AY486" i="15" s="1"/>
  <c r="AC487" i="15"/>
  <c r="AH487" i="15"/>
  <c r="AQ487" i="15"/>
  <c r="AR487" i="15"/>
  <c r="AC488" i="15"/>
  <c r="AH488" i="15"/>
  <c r="AQ488" i="15"/>
  <c r="AR488" i="15"/>
  <c r="AZ488" i="15" s="1"/>
  <c r="AC489" i="15"/>
  <c r="AH489" i="15"/>
  <c r="AQ489" i="15"/>
  <c r="AR489" i="15"/>
  <c r="AY489" i="15" s="1"/>
  <c r="AC490" i="15"/>
  <c r="AH490" i="15"/>
  <c r="AQ490" i="15"/>
  <c r="AR490" i="15"/>
  <c r="AY490" i="15" s="1"/>
  <c r="AC491" i="15"/>
  <c r="AH491" i="15"/>
  <c r="AQ491" i="15"/>
  <c r="AR491" i="15"/>
  <c r="AC492" i="15"/>
  <c r="AH492" i="15"/>
  <c r="AQ492" i="15"/>
  <c r="AR492" i="15"/>
  <c r="AC493" i="15"/>
  <c r="AH493" i="15"/>
  <c r="AQ493" i="15"/>
  <c r="AR493" i="15"/>
  <c r="AY493" i="15" s="1"/>
  <c r="AC494" i="15"/>
  <c r="AH494" i="15"/>
  <c r="AQ494" i="15"/>
  <c r="AR494" i="15"/>
  <c r="AZ494" i="15" s="1"/>
  <c r="AC495" i="15"/>
  <c r="AH495" i="15"/>
  <c r="AQ495" i="15"/>
  <c r="AR495" i="15"/>
  <c r="AC496" i="15"/>
  <c r="AH496" i="15"/>
  <c r="AQ496" i="15"/>
  <c r="AR496" i="15"/>
  <c r="AY496" i="15" s="1"/>
  <c r="AC497" i="15"/>
  <c r="AH497" i="15"/>
  <c r="AQ497" i="15"/>
  <c r="AR497" i="15"/>
  <c r="AZ497" i="15" s="1"/>
  <c r="AC498" i="15"/>
  <c r="AH498" i="15"/>
  <c r="AQ498" i="15"/>
  <c r="AR498" i="15"/>
  <c r="AZ498" i="15" s="1"/>
  <c r="AC499" i="15"/>
  <c r="AH499" i="15"/>
  <c r="AQ499" i="15"/>
  <c r="AR499" i="15"/>
  <c r="AC500" i="15"/>
  <c r="AH500" i="15"/>
  <c r="AQ500" i="15"/>
  <c r="AR500" i="15"/>
  <c r="AZ500" i="15" s="1"/>
  <c r="AC501" i="15"/>
  <c r="AH501" i="15"/>
  <c r="AQ501" i="15"/>
  <c r="AR501" i="15"/>
  <c r="AY501" i="15" s="1"/>
  <c r="AC502" i="15"/>
  <c r="AH502" i="15"/>
  <c r="AQ502" i="15"/>
  <c r="AR502" i="15"/>
  <c r="AZ502" i="15" s="1"/>
  <c r="AC503" i="15"/>
  <c r="AH503" i="15"/>
  <c r="AQ503" i="15"/>
  <c r="AR503" i="15"/>
  <c r="AZ503" i="15" s="1"/>
  <c r="AC504" i="15"/>
  <c r="AH504" i="15"/>
  <c r="AQ504" i="15"/>
  <c r="AR504" i="15"/>
  <c r="AY504" i="15" s="1"/>
  <c r="AC505" i="15"/>
  <c r="AH505" i="15"/>
  <c r="AQ505" i="15"/>
  <c r="AR505" i="15"/>
  <c r="AZ505" i="15" s="1"/>
  <c r="AC506" i="15"/>
  <c r="AH506" i="15"/>
  <c r="AQ506" i="15"/>
  <c r="AR506" i="15"/>
  <c r="AZ506" i="15" s="1"/>
  <c r="AC507" i="15"/>
  <c r="AH507" i="15"/>
  <c r="AQ507" i="15"/>
  <c r="AR507" i="15"/>
  <c r="AC508" i="15"/>
  <c r="AH508" i="15"/>
  <c r="AQ508" i="15"/>
  <c r="AR508" i="15"/>
  <c r="AY508" i="15" s="1"/>
  <c r="AC509" i="15"/>
  <c r="AH509" i="15"/>
  <c r="AQ509" i="15"/>
  <c r="AR509" i="15"/>
  <c r="AZ509" i="15" s="1"/>
  <c r="AC510" i="15"/>
  <c r="AH510" i="15"/>
  <c r="AQ510" i="15"/>
  <c r="AR510" i="15"/>
  <c r="AZ510" i="15" s="1"/>
  <c r="AC511" i="15"/>
  <c r="AH511" i="15"/>
  <c r="AQ511" i="15"/>
  <c r="AR511" i="15"/>
  <c r="AY511" i="15" s="1"/>
  <c r="AC512" i="15"/>
  <c r="AH512" i="15"/>
  <c r="AQ512" i="15"/>
  <c r="AR512" i="15"/>
  <c r="AZ512" i="15" s="1"/>
  <c r="AC513" i="15"/>
  <c r="AH513" i="15"/>
  <c r="AQ513" i="15"/>
  <c r="AR513" i="15"/>
  <c r="AY513" i="15" s="1"/>
  <c r="AC514" i="15"/>
  <c r="AH514" i="15"/>
  <c r="AQ514" i="15"/>
  <c r="AR514" i="15"/>
  <c r="AC515" i="15"/>
  <c r="AH515" i="15"/>
  <c r="AQ515" i="15"/>
  <c r="AR515" i="15"/>
  <c r="AZ515" i="15" s="1"/>
  <c r="AC516" i="15"/>
  <c r="AH516" i="15"/>
  <c r="AQ516" i="15"/>
  <c r="AR516" i="15"/>
  <c r="AY516" i="15" s="1"/>
  <c r="AC517" i="15"/>
  <c r="AH517" i="15"/>
  <c r="AQ517" i="15"/>
  <c r="AR517" i="15"/>
  <c r="AZ517" i="15" s="1"/>
  <c r="AC518" i="15"/>
  <c r="AH518" i="15"/>
  <c r="AQ518" i="15"/>
  <c r="AR518" i="15"/>
  <c r="AZ518" i="15" s="1"/>
  <c r="AC519" i="15"/>
  <c r="AH519" i="15"/>
  <c r="AQ519" i="15"/>
  <c r="AR519" i="15"/>
  <c r="AZ519" i="15" s="1"/>
  <c r="AC520" i="15"/>
  <c r="AH520" i="15"/>
  <c r="AQ520" i="15"/>
  <c r="AR520" i="15"/>
  <c r="AY520" i="15" s="1"/>
  <c r="AC521" i="15"/>
  <c r="AH521" i="15"/>
  <c r="AQ521" i="15"/>
  <c r="AR521" i="15"/>
  <c r="AZ521" i="15" s="1"/>
  <c r="AC522" i="15"/>
  <c r="AH522" i="15"/>
  <c r="AQ522" i="15"/>
  <c r="AR522" i="15"/>
  <c r="AC523" i="15"/>
  <c r="AH523" i="15"/>
  <c r="AQ523" i="15"/>
  <c r="AR523" i="15"/>
  <c r="AY523" i="15" s="1"/>
  <c r="AC524" i="15"/>
  <c r="AH524" i="15"/>
  <c r="AQ524" i="15"/>
  <c r="AR524" i="15"/>
  <c r="AZ524" i="15" s="1"/>
  <c r="AC525" i="15"/>
  <c r="AH525" i="15"/>
  <c r="AQ525" i="15"/>
  <c r="AR525" i="15"/>
  <c r="AZ525" i="15" s="1"/>
  <c r="AC526" i="15"/>
  <c r="AH526" i="15"/>
  <c r="AQ526" i="15"/>
  <c r="AR526" i="15"/>
  <c r="AC527" i="15"/>
  <c r="AH527" i="15"/>
  <c r="AQ527" i="15"/>
  <c r="AR527" i="15"/>
  <c r="AZ527" i="15" s="1"/>
  <c r="AC528" i="15"/>
  <c r="AH528" i="15"/>
  <c r="AQ528" i="15"/>
  <c r="AR528" i="15"/>
  <c r="AY528" i="15" s="1"/>
  <c r="AC529" i="15"/>
  <c r="AH529" i="15"/>
  <c r="AQ529" i="15"/>
  <c r="AR529" i="15"/>
  <c r="AZ529" i="15" s="1"/>
  <c r="AC530" i="15"/>
  <c r="AH530" i="15"/>
  <c r="AQ530" i="15"/>
  <c r="AR530" i="15"/>
  <c r="AZ530" i="15" s="1"/>
  <c r="AC531" i="15"/>
  <c r="AH531" i="15"/>
  <c r="AQ531" i="15"/>
  <c r="AR531" i="15"/>
  <c r="AY531" i="15" s="1"/>
  <c r="AC532" i="15"/>
  <c r="AH532" i="15"/>
  <c r="AQ532" i="15"/>
  <c r="AR532" i="15"/>
  <c r="AY532" i="15" s="1"/>
  <c r="AC533" i="15"/>
  <c r="AH533" i="15"/>
  <c r="AQ533" i="15"/>
  <c r="AR533" i="15"/>
  <c r="AC534" i="15"/>
  <c r="AH534" i="15"/>
  <c r="AQ534" i="15"/>
  <c r="AR534" i="15"/>
  <c r="AY534" i="15" s="1"/>
  <c r="AC535" i="15"/>
  <c r="AH535" i="15"/>
  <c r="AQ535" i="15"/>
  <c r="AR535" i="15"/>
  <c r="AY535" i="15" s="1"/>
  <c r="AC536" i="15"/>
  <c r="AH536" i="15"/>
  <c r="AQ536" i="15"/>
  <c r="AR536" i="15"/>
  <c r="AZ536" i="15" s="1"/>
  <c r="AC537" i="15"/>
  <c r="AH537" i="15"/>
  <c r="AQ537" i="15"/>
  <c r="AR537" i="15"/>
  <c r="AY537" i="15" s="1"/>
  <c r="AC538" i="15"/>
  <c r="AH538" i="15"/>
  <c r="AQ538" i="15"/>
  <c r="AR538" i="15"/>
  <c r="AZ538" i="15" s="1"/>
  <c r="AC539" i="15"/>
  <c r="AH539" i="15"/>
  <c r="AQ539" i="15"/>
  <c r="AR539" i="15"/>
  <c r="AC540" i="15"/>
  <c r="AH540" i="15"/>
  <c r="AQ540" i="15"/>
  <c r="AR540" i="15"/>
  <c r="AY540" i="15" s="1"/>
  <c r="AC541" i="15"/>
  <c r="AH541" i="15"/>
  <c r="AQ541" i="15"/>
  <c r="AR541" i="15"/>
  <c r="AC542" i="15"/>
  <c r="AH542" i="15"/>
  <c r="AQ542" i="15"/>
  <c r="AR542" i="15"/>
  <c r="AZ542" i="15" s="1"/>
  <c r="AC543" i="15"/>
  <c r="AH543" i="15"/>
  <c r="AQ543" i="15"/>
  <c r="AR543" i="15"/>
  <c r="AZ543" i="15" s="1"/>
  <c r="AC544" i="15"/>
  <c r="AH544" i="15"/>
  <c r="AQ544" i="15"/>
  <c r="AR544" i="15"/>
  <c r="AY544" i="15" s="1"/>
  <c r="AC545" i="15"/>
  <c r="AH545" i="15"/>
  <c r="AQ545" i="15"/>
  <c r="AR545" i="15"/>
  <c r="AZ545" i="15" s="1"/>
  <c r="AC546" i="15"/>
  <c r="AH546" i="15"/>
  <c r="AQ546" i="15"/>
  <c r="AR546" i="15"/>
  <c r="AY546" i="15" s="1"/>
  <c r="AC547" i="15"/>
  <c r="AH547" i="15"/>
  <c r="AQ547" i="15"/>
  <c r="AR547" i="15"/>
  <c r="AC548" i="15"/>
  <c r="AH548" i="15"/>
  <c r="AQ548" i="15"/>
  <c r="AR548" i="15"/>
  <c r="AZ548" i="15" s="1"/>
  <c r="AC549" i="15"/>
  <c r="AH549" i="15"/>
  <c r="AQ549" i="15"/>
  <c r="AR549" i="15"/>
  <c r="AZ549" i="15" s="1"/>
  <c r="AC550" i="15"/>
  <c r="AH550" i="15"/>
  <c r="AQ550" i="15"/>
  <c r="AR550" i="15"/>
  <c r="AZ550" i="15" s="1"/>
  <c r="AC551" i="15"/>
  <c r="AH551" i="15"/>
  <c r="AQ551" i="15"/>
  <c r="AR551" i="15"/>
  <c r="AZ551" i="15" s="1"/>
  <c r="AC552" i="15"/>
  <c r="AH552" i="15"/>
  <c r="AQ552" i="15"/>
  <c r="AR552" i="15"/>
  <c r="AC553" i="15"/>
  <c r="AH553" i="15"/>
  <c r="AQ553" i="15"/>
  <c r="AR553" i="15"/>
  <c r="AY553" i="15" s="1"/>
  <c r="AC554" i="15"/>
  <c r="AH554" i="15"/>
  <c r="AQ554" i="15"/>
  <c r="AR554" i="15"/>
  <c r="AZ554" i="15" s="1"/>
  <c r="AC555" i="15"/>
  <c r="AH555" i="15"/>
  <c r="AQ555" i="15"/>
  <c r="AR555" i="15"/>
  <c r="AY555" i="15" s="1"/>
  <c r="AC556" i="15"/>
  <c r="AH556" i="15"/>
  <c r="AQ556" i="15"/>
  <c r="AR556" i="15"/>
  <c r="AZ556" i="15" s="1"/>
  <c r="AC557" i="15"/>
  <c r="AH557" i="15"/>
  <c r="AQ557" i="15"/>
  <c r="AR557" i="15"/>
  <c r="AZ557" i="15" s="1"/>
  <c r="AC558" i="15"/>
  <c r="AH558" i="15"/>
  <c r="AQ558" i="15"/>
  <c r="AR558" i="15"/>
  <c r="AC559" i="15"/>
  <c r="AH559" i="15"/>
  <c r="AQ559" i="15"/>
  <c r="AR559" i="15"/>
  <c r="AZ559" i="15" s="1"/>
  <c r="AC560" i="15"/>
  <c r="AH560" i="15"/>
  <c r="AQ560" i="15"/>
  <c r="AR560" i="15"/>
  <c r="AZ560" i="15" s="1"/>
  <c r="AC561" i="15"/>
  <c r="AH561" i="15"/>
  <c r="AQ561" i="15"/>
  <c r="AR561" i="15"/>
  <c r="AY561" i="15" s="1"/>
  <c r="AC562" i="15"/>
  <c r="AH562" i="15"/>
  <c r="AQ562" i="15"/>
  <c r="AR562" i="15"/>
  <c r="AC563" i="15"/>
  <c r="AH563" i="15"/>
  <c r="AQ563" i="15"/>
  <c r="AR563" i="15"/>
  <c r="AZ563" i="15" s="1"/>
  <c r="AC564" i="15"/>
  <c r="AH564" i="15"/>
  <c r="AQ564" i="15"/>
  <c r="AR564" i="15"/>
  <c r="AY564" i="15" s="1"/>
  <c r="AC565" i="15"/>
  <c r="AH565" i="15"/>
  <c r="AQ565" i="15"/>
  <c r="AR565" i="15"/>
  <c r="AY565" i="15" s="1"/>
  <c r="AC566" i="15"/>
  <c r="AH566" i="15"/>
  <c r="AQ566" i="15"/>
  <c r="AR566" i="15"/>
  <c r="AC567" i="15"/>
  <c r="AH567" i="15"/>
  <c r="AQ567" i="15"/>
  <c r="AR567" i="15"/>
  <c r="AC568" i="15"/>
  <c r="AH568" i="15"/>
  <c r="AQ568" i="15"/>
  <c r="AR568" i="15"/>
  <c r="AZ568" i="15" s="1"/>
  <c r="AC569" i="15"/>
  <c r="AH569" i="15"/>
  <c r="AQ569" i="15"/>
  <c r="AR569" i="15"/>
  <c r="AZ569" i="15" s="1"/>
  <c r="AC570" i="15"/>
  <c r="AH570" i="15"/>
  <c r="AQ570" i="15"/>
  <c r="AR570" i="15"/>
  <c r="AZ570" i="15" s="1"/>
  <c r="AC571" i="15"/>
  <c r="AH571" i="15"/>
  <c r="AQ571" i="15"/>
  <c r="AR571" i="15"/>
  <c r="AY571" i="15" s="1"/>
  <c r="AC572" i="15"/>
  <c r="AH572" i="15"/>
  <c r="AQ572" i="15"/>
  <c r="AR572" i="15"/>
  <c r="AZ572" i="15" s="1"/>
  <c r="AC573" i="15"/>
  <c r="AH573" i="15"/>
  <c r="AQ573" i="15"/>
  <c r="AR573" i="15"/>
  <c r="AY573" i="15" s="1"/>
  <c r="AC574" i="15"/>
  <c r="AH574" i="15"/>
  <c r="AQ574" i="15"/>
  <c r="AR574" i="15"/>
  <c r="AZ574" i="15" s="1"/>
  <c r="AC575" i="15"/>
  <c r="AH575" i="15"/>
  <c r="AQ575" i="15"/>
  <c r="AR575" i="15"/>
  <c r="AZ575" i="15" s="1"/>
  <c r="AC576" i="15"/>
  <c r="AH576" i="15"/>
  <c r="AQ576" i="15"/>
  <c r="AR576" i="15"/>
  <c r="AZ576" i="15" s="1"/>
  <c r="AC577" i="15"/>
  <c r="AH577" i="15"/>
  <c r="AQ577" i="15"/>
  <c r="AR577" i="15"/>
  <c r="AC578" i="15"/>
  <c r="AH578" i="15"/>
  <c r="AQ578" i="15"/>
  <c r="AR578" i="15"/>
  <c r="AZ578" i="15" s="1"/>
  <c r="AC579" i="15"/>
  <c r="AH579" i="15"/>
  <c r="AQ579" i="15"/>
  <c r="AR579" i="15"/>
  <c r="AY579" i="15" s="1"/>
  <c r="AC580" i="15"/>
  <c r="AH580" i="15"/>
  <c r="AQ580" i="15"/>
  <c r="AR580" i="15"/>
  <c r="AZ580" i="15" s="1"/>
  <c r="AC581" i="15"/>
  <c r="AH581" i="15"/>
  <c r="AQ581" i="15"/>
  <c r="AR581" i="15"/>
  <c r="AZ581" i="15" s="1"/>
  <c r="AC582" i="15"/>
  <c r="AH582" i="15"/>
  <c r="AQ582" i="15"/>
  <c r="AR582" i="15"/>
  <c r="AZ582" i="15" s="1"/>
  <c r="AC583" i="15"/>
  <c r="AH583" i="15"/>
  <c r="AQ583" i="15"/>
  <c r="AR583" i="15"/>
  <c r="AY583" i="15" s="1"/>
  <c r="AC584" i="15"/>
  <c r="AH584" i="15"/>
  <c r="AQ584" i="15"/>
  <c r="AR584" i="15"/>
  <c r="AZ584" i="15" s="1"/>
  <c r="AC585" i="15"/>
  <c r="AH585" i="15"/>
  <c r="AQ585" i="15"/>
  <c r="AR585" i="15"/>
  <c r="AC586" i="15"/>
  <c r="AH586" i="15"/>
  <c r="AQ586" i="15"/>
  <c r="AR586" i="15"/>
  <c r="AC587" i="15"/>
  <c r="AH587" i="15"/>
  <c r="AQ587" i="15"/>
  <c r="AR587" i="15"/>
  <c r="AZ587" i="15" s="1"/>
  <c r="AC588" i="15"/>
  <c r="AH588" i="15"/>
  <c r="AQ588" i="15"/>
  <c r="AR588" i="15"/>
  <c r="AZ588" i="15" s="1"/>
  <c r="AC589" i="15"/>
  <c r="AH589" i="15"/>
  <c r="AQ589" i="15"/>
  <c r="AR589" i="15"/>
  <c r="AY589" i="15" s="1"/>
  <c r="AC590" i="15"/>
  <c r="AH590" i="15"/>
  <c r="AQ590" i="15"/>
  <c r="AR590" i="15"/>
  <c r="AZ590" i="15" s="1"/>
  <c r="AC591" i="15"/>
  <c r="AH591" i="15"/>
  <c r="AQ591" i="15"/>
  <c r="AR591" i="15"/>
  <c r="AC592" i="15"/>
  <c r="AH592" i="15"/>
  <c r="AQ592" i="15"/>
  <c r="AR592" i="15"/>
  <c r="AZ592" i="15" s="1"/>
  <c r="AC593" i="15"/>
  <c r="AH593" i="15"/>
  <c r="AQ593" i="15"/>
  <c r="AR593" i="15"/>
  <c r="AZ593" i="15" s="1"/>
  <c r="AC594" i="15"/>
  <c r="AH594" i="15"/>
  <c r="AQ594" i="15"/>
  <c r="AR594" i="15"/>
  <c r="AZ594" i="15" s="1"/>
  <c r="AC595" i="15"/>
  <c r="AH595" i="15"/>
  <c r="AQ595" i="15"/>
  <c r="AR595" i="15"/>
  <c r="AC596" i="15"/>
  <c r="AH596" i="15"/>
  <c r="AQ596" i="15"/>
  <c r="AR596" i="15"/>
  <c r="AZ596" i="15" s="1"/>
  <c r="AC597" i="15"/>
  <c r="AH597" i="15"/>
  <c r="AQ597" i="15"/>
  <c r="AR597" i="15"/>
  <c r="AY597" i="15" s="1"/>
  <c r="AC598" i="15"/>
  <c r="AH598" i="15"/>
  <c r="AQ598" i="15"/>
  <c r="AR598" i="15"/>
  <c r="AZ598" i="15" s="1"/>
  <c r="AC599" i="15"/>
  <c r="AH599" i="15"/>
  <c r="AQ599" i="15"/>
  <c r="AR599" i="15"/>
  <c r="AC600" i="15"/>
  <c r="AH600" i="15"/>
  <c r="AQ600" i="15"/>
  <c r="AR600" i="15"/>
  <c r="AY600" i="15" s="1"/>
  <c r="AC601" i="15"/>
  <c r="AH601" i="15"/>
  <c r="AQ601" i="15"/>
  <c r="AR601" i="15"/>
  <c r="AY601" i="15" s="1"/>
  <c r="AC602" i="15"/>
  <c r="AH602" i="15"/>
  <c r="AQ602" i="15"/>
  <c r="AR602" i="15"/>
  <c r="AZ602" i="15" s="1"/>
  <c r="AC603" i="15"/>
  <c r="AH603" i="15"/>
  <c r="AQ603" i="15"/>
  <c r="AR603" i="15"/>
  <c r="AC604" i="15"/>
  <c r="AH604" i="15"/>
  <c r="AQ604" i="15"/>
  <c r="AR604" i="15"/>
  <c r="AZ604" i="15" s="1"/>
  <c r="AC605" i="15"/>
  <c r="AH605" i="15"/>
  <c r="AQ605" i="15"/>
  <c r="AR605" i="15"/>
  <c r="AZ605" i="15" s="1"/>
  <c r="AC606" i="15"/>
  <c r="AH606" i="15"/>
  <c r="AQ606" i="15"/>
  <c r="AR606" i="15"/>
  <c r="AY606" i="15" s="1"/>
  <c r="AC607" i="15"/>
  <c r="AH607" i="15"/>
  <c r="AQ607" i="15"/>
  <c r="AR607" i="15"/>
  <c r="AY607" i="15" s="1"/>
  <c r="AC608" i="15"/>
  <c r="AH608" i="15"/>
  <c r="AQ608" i="15"/>
  <c r="AR608" i="15"/>
  <c r="AZ608" i="15" s="1"/>
  <c r="AC609" i="15"/>
  <c r="AH609" i="15"/>
  <c r="AQ609" i="15"/>
  <c r="AR609" i="15"/>
  <c r="AZ609" i="15" s="1"/>
  <c r="AC610" i="15"/>
  <c r="AH610" i="15"/>
  <c r="AQ610" i="15"/>
  <c r="AR610" i="15"/>
  <c r="AZ610" i="15" s="1"/>
  <c r="AC611" i="15"/>
  <c r="AH611" i="15"/>
  <c r="AQ611" i="15"/>
  <c r="AR611" i="15"/>
  <c r="AZ611" i="15" s="1"/>
  <c r="AC612" i="15"/>
  <c r="AH612" i="15"/>
  <c r="AQ612" i="15"/>
  <c r="AR612" i="15"/>
  <c r="AY612" i="15" s="1"/>
  <c r="AC613" i="15"/>
  <c r="AH613" i="15"/>
  <c r="AQ613" i="15"/>
  <c r="AR613" i="15"/>
  <c r="AZ613" i="15" s="1"/>
  <c r="AC614" i="15"/>
  <c r="AH614" i="15"/>
  <c r="AQ614" i="15"/>
  <c r="AR614" i="15"/>
  <c r="AZ614" i="15" s="1"/>
  <c r="AC615" i="15"/>
  <c r="AH615" i="15"/>
  <c r="AQ615" i="15"/>
  <c r="AR615" i="15"/>
  <c r="AC616" i="15"/>
  <c r="AH616" i="15"/>
  <c r="AQ616" i="15"/>
  <c r="AR616" i="15"/>
  <c r="AY616" i="15" s="1"/>
  <c r="AC617" i="15"/>
  <c r="AH617" i="15"/>
  <c r="AQ617" i="15"/>
  <c r="AR617" i="15"/>
  <c r="AZ617" i="15" s="1"/>
  <c r="AC618" i="15"/>
  <c r="AH618" i="15"/>
  <c r="AQ618" i="15"/>
  <c r="AR618" i="15"/>
  <c r="AC619" i="15"/>
  <c r="AH619" i="15"/>
  <c r="AQ619" i="15"/>
  <c r="AR619" i="15"/>
  <c r="AY619" i="15" s="1"/>
  <c r="AC620" i="15"/>
  <c r="AH620" i="15"/>
  <c r="AQ620" i="15"/>
  <c r="AR620" i="15"/>
  <c r="AZ620" i="15" s="1"/>
  <c r="AC621" i="15"/>
  <c r="AH621" i="15"/>
  <c r="AQ621" i="15"/>
  <c r="AR621" i="15"/>
  <c r="AY621" i="15" s="1"/>
  <c r="AC622" i="15"/>
  <c r="AH622" i="15"/>
  <c r="AQ622" i="15"/>
  <c r="AR622" i="15"/>
  <c r="AC623" i="15"/>
  <c r="AH623" i="15"/>
  <c r="AQ623" i="15"/>
  <c r="AR623" i="15"/>
  <c r="AZ623" i="15" s="1"/>
  <c r="AC624" i="15"/>
  <c r="AH624" i="15"/>
  <c r="AQ624" i="15"/>
  <c r="AR624" i="15"/>
  <c r="AZ624" i="15" s="1"/>
  <c r="AC625" i="15"/>
  <c r="AH625" i="15"/>
  <c r="AQ625" i="15"/>
  <c r="AR625" i="15"/>
  <c r="AY625" i="15" s="1"/>
  <c r="AC626" i="15"/>
  <c r="AH626" i="15"/>
  <c r="AQ626" i="15"/>
  <c r="AR626" i="15"/>
  <c r="AZ626" i="15" s="1"/>
  <c r="AC627" i="15"/>
  <c r="AH627" i="15"/>
  <c r="AQ627" i="15"/>
  <c r="AR627" i="15"/>
  <c r="AY627" i="15" s="1"/>
  <c r="AC628" i="15"/>
  <c r="AH628" i="15"/>
  <c r="AQ628" i="15"/>
  <c r="AR628" i="15"/>
  <c r="AC629" i="15"/>
  <c r="AH629" i="15"/>
  <c r="AQ629" i="15"/>
  <c r="AR629" i="15"/>
  <c r="AZ629" i="15" s="1"/>
  <c r="AC630" i="15"/>
  <c r="AH630" i="15"/>
  <c r="AQ630" i="15"/>
  <c r="AR630" i="15"/>
  <c r="AY630" i="15" s="1"/>
  <c r="AC631" i="15"/>
  <c r="AH631" i="15"/>
  <c r="AQ631" i="15"/>
  <c r="AR631" i="15"/>
  <c r="AZ631" i="15" s="1"/>
  <c r="AC632" i="15"/>
  <c r="AH632" i="15"/>
  <c r="AQ632" i="15"/>
  <c r="AR632" i="15"/>
  <c r="AZ632" i="15" s="1"/>
  <c r="AC633" i="15"/>
  <c r="AH633" i="15"/>
  <c r="AQ633" i="15"/>
  <c r="AR633" i="15"/>
  <c r="AC634" i="15"/>
  <c r="AH634" i="15"/>
  <c r="AQ634" i="15"/>
  <c r="AR634" i="15"/>
  <c r="AY634" i="15" s="1"/>
  <c r="AC635" i="15"/>
  <c r="AH635" i="15"/>
  <c r="AQ635" i="15"/>
  <c r="AR635" i="15"/>
  <c r="AZ635" i="15" s="1"/>
  <c r="AC636" i="15"/>
  <c r="AH636" i="15"/>
  <c r="AQ636" i="15"/>
  <c r="AR636" i="15"/>
  <c r="AZ636" i="15" s="1"/>
  <c r="AC637" i="15"/>
  <c r="AH637" i="15"/>
  <c r="AQ637" i="15"/>
  <c r="AR637" i="15"/>
  <c r="AY637" i="15" s="1"/>
  <c r="AC638" i="15"/>
  <c r="AH638" i="15"/>
  <c r="AQ638" i="15"/>
  <c r="AR638" i="15"/>
  <c r="AZ638" i="15" s="1"/>
  <c r="AC639" i="15"/>
  <c r="AH639" i="15"/>
  <c r="AQ639" i="15"/>
  <c r="AR639" i="15"/>
  <c r="AC640" i="15"/>
  <c r="AH640" i="15"/>
  <c r="AQ640" i="15"/>
  <c r="AR640" i="15"/>
  <c r="AZ640" i="15" s="1"/>
  <c r="AC641" i="15"/>
  <c r="AH641" i="15"/>
  <c r="AQ641" i="15"/>
  <c r="AR641" i="15"/>
  <c r="AC642" i="15"/>
  <c r="AH642" i="15"/>
  <c r="AQ642" i="15"/>
  <c r="AR642" i="15"/>
  <c r="AY642" i="15" s="1"/>
  <c r="AC643" i="15"/>
  <c r="AH643" i="15"/>
  <c r="AQ643" i="15"/>
  <c r="AR643" i="15"/>
  <c r="AY643" i="15" s="1"/>
  <c r="AC644" i="15"/>
  <c r="AH644" i="15"/>
  <c r="AQ644" i="15"/>
  <c r="AR644" i="15"/>
  <c r="AZ644" i="15" s="1"/>
  <c r="AC645" i="15"/>
  <c r="AH645" i="15"/>
  <c r="AQ645" i="15"/>
  <c r="AR645" i="15"/>
  <c r="AY645" i="15" s="1"/>
  <c r="AC646" i="15"/>
  <c r="AH646" i="15"/>
  <c r="AQ646" i="15"/>
  <c r="AR646" i="15"/>
  <c r="AZ646" i="15" s="1"/>
  <c r="AC647" i="15"/>
  <c r="AH647" i="15"/>
  <c r="AQ647" i="15"/>
  <c r="AR647" i="15"/>
  <c r="AC648" i="15"/>
  <c r="AH648" i="15"/>
  <c r="AQ648" i="15"/>
  <c r="AR648" i="15"/>
  <c r="AY648" i="15" s="1"/>
  <c r="AC649" i="15"/>
  <c r="AH649" i="15"/>
  <c r="AQ649" i="15"/>
  <c r="AR649" i="15"/>
  <c r="AY649" i="15" s="1"/>
  <c r="AC650" i="15"/>
  <c r="AH650" i="15"/>
  <c r="AQ650" i="15"/>
  <c r="AR650" i="15"/>
  <c r="AZ650" i="15" s="1"/>
  <c r="AC651" i="15"/>
  <c r="AH651" i="15"/>
  <c r="AQ651" i="15"/>
  <c r="AR651" i="15"/>
  <c r="AZ651" i="15" s="1"/>
  <c r="AC652" i="15"/>
  <c r="AH652" i="15"/>
  <c r="AQ652" i="15"/>
  <c r="AR652" i="15"/>
  <c r="AY652" i="15" s="1"/>
  <c r="AC653" i="15"/>
  <c r="AH653" i="15"/>
  <c r="AQ653" i="15"/>
  <c r="AR653" i="15"/>
  <c r="AZ653" i="15" s="1"/>
  <c r="AC654" i="15"/>
  <c r="AH654" i="15"/>
  <c r="AQ654" i="15"/>
  <c r="AR654" i="15"/>
  <c r="AZ654" i="15" s="1"/>
  <c r="AC655" i="15"/>
  <c r="AH655" i="15"/>
  <c r="AQ655" i="15"/>
  <c r="AR655" i="15"/>
  <c r="AC656" i="15"/>
  <c r="AH656" i="15"/>
  <c r="AQ656" i="15"/>
  <c r="AR656" i="15"/>
  <c r="AZ656" i="15" s="1"/>
  <c r="AC657" i="15"/>
  <c r="AH657" i="15"/>
  <c r="AQ657" i="15"/>
  <c r="AR657" i="15"/>
  <c r="AY657" i="15" s="1"/>
  <c r="AC658" i="15"/>
  <c r="AH658" i="15"/>
  <c r="AQ658" i="15"/>
  <c r="AR658" i="15"/>
  <c r="AC659" i="15"/>
  <c r="AH659" i="15"/>
  <c r="AQ659" i="15"/>
  <c r="AR659" i="15"/>
  <c r="AZ659" i="15" s="1"/>
  <c r="AC660" i="15"/>
  <c r="AH660" i="15"/>
  <c r="AQ660" i="15"/>
  <c r="AR660" i="15"/>
  <c r="AC661" i="15"/>
  <c r="AH661" i="15"/>
  <c r="AQ661" i="15"/>
  <c r="AR661" i="15"/>
  <c r="AY661" i="15" s="1"/>
  <c r="AC662" i="15"/>
  <c r="AH662" i="15"/>
  <c r="AQ662" i="15"/>
  <c r="AR662" i="15"/>
  <c r="AZ662" i="15" s="1"/>
  <c r="AC663" i="15"/>
  <c r="AH663" i="15"/>
  <c r="AQ663" i="15"/>
  <c r="AR663" i="15"/>
  <c r="AY663" i="15" s="1"/>
  <c r="AC664" i="15"/>
  <c r="AH664" i="15"/>
  <c r="AQ664" i="15"/>
  <c r="AR664" i="15"/>
  <c r="AZ664" i="15" s="1"/>
  <c r="AC665" i="15"/>
  <c r="AH665" i="15"/>
  <c r="AQ665" i="15"/>
  <c r="AR665" i="15"/>
  <c r="AZ665" i="15" s="1"/>
  <c r="AC666" i="15"/>
  <c r="AH666" i="15"/>
  <c r="AQ666" i="15"/>
  <c r="AR666" i="15"/>
  <c r="AC667" i="15"/>
  <c r="AH667" i="15"/>
  <c r="AQ667" i="15"/>
  <c r="AR667" i="15"/>
  <c r="AY667" i="15" s="1"/>
  <c r="AC668" i="15"/>
  <c r="AH668" i="15"/>
  <c r="AQ668" i="15"/>
  <c r="AR668" i="15"/>
  <c r="AZ668" i="15" s="1"/>
  <c r="AC669" i="15"/>
  <c r="AH669" i="15"/>
  <c r="AQ669" i="15"/>
  <c r="AR669" i="15"/>
  <c r="AY669" i="15" s="1"/>
  <c r="AC670" i="15"/>
  <c r="AH670" i="15"/>
  <c r="AQ670" i="15"/>
  <c r="AR670" i="15"/>
  <c r="AC671" i="15"/>
  <c r="AH671" i="15"/>
  <c r="AQ671" i="15"/>
  <c r="AR671" i="15"/>
  <c r="AZ671" i="15" s="1"/>
  <c r="AC672" i="15"/>
  <c r="AH672" i="15"/>
  <c r="AQ672" i="15"/>
  <c r="AR672" i="15"/>
  <c r="AY672" i="15" s="1"/>
  <c r="AC673" i="15"/>
  <c r="AH673" i="15"/>
  <c r="AQ673" i="15"/>
  <c r="AR673" i="15"/>
  <c r="AY673" i="15" s="1"/>
  <c r="AC674" i="15"/>
  <c r="AH674" i="15"/>
  <c r="AQ674" i="15"/>
  <c r="AR674" i="15"/>
  <c r="AC675" i="15"/>
  <c r="AH675" i="15"/>
  <c r="AQ675" i="15"/>
  <c r="AR675" i="15"/>
  <c r="AY675" i="15" s="1"/>
  <c r="AC676" i="15"/>
  <c r="AH676" i="15"/>
  <c r="AQ676" i="15"/>
  <c r="AR676" i="15"/>
  <c r="AZ676" i="15" s="1"/>
  <c r="AC677" i="15"/>
  <c r="AH677" i="15"/>
  <c r="AQ677" i="15"/>
  <c r="AR677" i="15"/>
  <c r="AC678" i="15"/>
  <c r="AH678" i="15"/>
  <c r="AQ678" i="15"/>
  <c r="AR678" i="15"/>
  <c r="AZ678" i="15" s="1"/>
  <c r="AC679" i="15"/>
  <c r="AH679" i="15"/>
  <c r="AQ679" i="15"/>
  <c r="AR679" i="15"/>
  <c r="AY679" i="15" s="1"/>
  <c r="AC680" i="15"/>
  <c r="AH680" i="15"/>
  <c r="AQ680" i="15"/>
  <c r="AR680" i="15"/>
  <c r="AZ680" i="15" s="1"/>
  <c r="AC681" i="15"/>
  <c r="AH681" i="15"/>
  <c r="AQ681" i="15"/>
  <c r="AR681" i="15"/>
  <c r="AY681" i="15" s="1"/>
  <c r="AC682" i="15"/>
  <c r="AH682" i="15"/>
  <c r="AQ682" i="15"/>
  <c r="AR682" i="15"/>
  <c r="AZ682" i="15" s="1"/>
  <c r="AC683" i="15"/>
  <c r="AH683" i="15"/>
  <c r="AQ683" i="15"/>
  <c r="AR683" i="15"/>
  <c r="AZ683" i="15" s="1"/>
  <c r="AC684" i="15"/>
  <c r="AH684" i="15"/>
  <c r="AQ684" i="15"/>
  <c r="AR684" i="15"/>
  <c r="AZ684" i="15" s="1"/>
  <c r="AC685" i="15"/>
  <c r="AH685" i="15"/>
  <c r="AQ685" i="15"/>
  <c r="AR685" i="15"/>
  <c r="AY685" i="15" s="1"/>
  <c r="AC686" i="15"/>
  <c r="AH686" i="15"/>
  <c r="AQ686" i="15"/>
  <c r="AR686" i="15"/>
  <c r="AZ686" i="15" s="1"/>
  <c r="AC687" i="15"/>
  <c r="AH687" i="15"/>
  <c r="AQ687" i="15"/>
  <c r="AR687" i="15"/>
  <c r="AC688" i="15"/>
  <c r="AH688" i="15"/>
  <c r="AQ688" i="15"/>
  <c r="AR688" i="15"/>
  <c r="AZ688" i="15" s="1"/>
  <c r="AC689" i="15"/>
  <c r="AH689" i="15"/>
  <c r="AQ689" i="15"/>
  <c r="AR689" i="15"/>
  <c r="AZ689" i="15" s="1"/>
  <c r="AC690" i="15"/>
  <c r="AH690" i="15"/>
  <c r="AQ690" i="15"/>
  <c r="AR690" i="15"/>
  <c r="AZ690" i="15" s="1"/>
  <c r="AC691" i="15"/>
  <c r="AH691" i="15"/>
  <c r="AQ691" i="15"/>
  <c r="AR691" i="15"/>
  <c r="AY691" i="15" s="1"/>
  <c r="AC692" i="15"/>
  <c r="AH692" i="15"/>
  <c r="AQ692" i="15"/>
  <c r="AR692" i="15"/>
  <c r="AZ692" i="15" s="1"/>
  <c r="AC693" i="15"/>
  <c r="AH693" i="15"/>
  <c r="AQ693" i="15"/>
  <c r="AR693" i="15"/>
  <c r="AC694" i="15"/>
  <c r="AH694" i="15"/>
  <c r="AQ694" i="15"/>
  <c r="AR694" i="15"/>
  <c r="AZ694" i="15" s="1"/>
  <c r="AC695" i="15"/>
  <c r="AH695" i="15"/>
  <c r="AQ695" i="15"/>
  <c r="AR695" i="15"/>
  <c r="AC696" i="15"/>
  <c r="AH696" i="15"/>
  <c r="AQ696" i="15"/>
  <c r="AR696" i="15"/>
  <c r="AY696" i="15" s="1"/>
  <c r="AC697" i="15"/>
  <c r="AH697" i="15"/>
  <c r="AQ697" i="15"/>
  <c r="AR697" i="15"/>
  <c r="AY697" i="15" s="1"/>
  <c r="AC698" i="15"/>
  <c r="AH698" i="15"/>
  <c r="AQ698" i="15"/>
  <c r="AR698" i="15"/>
  <c r="AZ698" i="15" s="1"/>
  <c r="AC699" i="15"/>
  <c r="AH699" i="15"/>
  <c r="AQ699" i="15"/>
  <c r="AR699" i="15"/>
  <c r="AC700" i="15"/>
  <c r="AH700" i="15"/>
  <c r="AQ700" i="15"/>
  <c r="AR700" i="15"/>
  <c r="AZ700" i="15" s="1"/>
  <c r="AC701" i="15"/>
  <c r="AH701" i="15"/>
  <c r="AQ701" i="15"/>
  <c r="AR701" i="15"/>
  <c r="AC702" i="15"/>
  <c r="AH702" i="15"/>
  <c r="AQ702" i="15"/>
  <c r="AR702" i="15"/>
  <c r="AZ702" i="15" s="1"/>
  <c r="AC703" i="15"/>
  <c r="AH703" i="15"/>
  <c r="AQ703" i="15"/>
  <c r="AR703" i="15"/>
  <c r="AC704" i="15"/>
  <c r="AH704" i="15"/>
  <c r="AQ704" i="15"/>
  <c r="AR704" i="15"/>
  <c r="AZ704" i="15" s="1"/>
  <c r="AC705" i="15"/>
  <c r="AH705" i="15"/>
  <c r="AQ705" i="15"/>
  <c r="AR705" i="15"/>
  <c r="AZ705" i="15" s="1"/>
  <c r="AC706" i="15"/>
  <c r="AH706" i="15"/>
  <c r="AQ706" i="15"/>
  <c r="AR706" i="15"/>
  <c r="AZ706" i="15" s="1"/>
  <c r="AC707" i="15"/>
  <c r="AH707" i="15"/>
  <c r="AQ707" i="15"/>
  <c r="AR707" i="15"/>
  <c r="AC708" i="15"/>
  <c r="AH708" i="15"/>
  <c r="AQ708" i="15"/>
  <c r="AR708" i="15"/>
  <c r="AY708" i="15" s="1"/>
  <c r="AC709" i="15"/>
  <c r="AH709" i="15"/>
  <c r="AQ709" i="15"/>
  <c r="AR709" i="15"/>
  <c r="AC710" i="15"/>
  <c r="AH710" i="15"/>
  <c r="AQ710" i="15"/>
  <c r="AR710" i="15"/>
  <c r="AZ710" i="15" s="1"/>
  <c r="AC711" i="15"/>
  <c r="AH711" i="15"/>
  <c r="AQ711" i="15"/>
  <c r="AR711" i="15"/>
  <c r="AZ711" i="15" s="1"/>
  <c r="AC712" i="15"/>
  <c r="AH712" i="15"/>
  <c r="AQ712" i="15"/>
  <c r="AR712" i="15"/>
  <c r="AZ712" i="15" s="1"/>
  <c r="AC713" i="15"/>
  <c r="AH713" i="15"/>
  <c r="AQ713" i="15"/>
  <c r="AR713" i="15"/>
  <c r="AC714" i="15"/>
  <c r="AH714" i="15"/>
  <c r="AQ714" i="15"/>
  <c r="AR714" i="15"/>
  <c r="AY714" i="15" s="1"/>
  <c r="AC715" i="15"/>
  <c r="AH715" i="15"/>
  <c r="AQ715" i="15"/>
  <c r="AR715" i="15"/>
  <c r="AY715" i="15" s="1"/>
  <c r="AC716" i="15"/>
  <c r="AH716" i="15"/>
  <c r="AQ716" i="15"/>
  <c r="AR716" i="15"/>
  <c r="AZ716" i="15" s="1"/>
  <c r="AC717" i="15"/>
  <c r="AH717" i="15"/>
  <c r="AQ717" i="15"/>
  <c r="AR717" i="15"/>
  <c r="AZ717" i="15" s="1"/>
  <c r="AC718" i="15"/>
  <c r="AH718" i="15"/>
  <c r="AQ718" i="15"/>
  <c r="AR718" i="15"/>
  <c r="AZ718" i="15" s="1"/>
  <c r="AC719" i="15"/>
  <c r="AH719" i="15"/>
  <c r="AQ719" i="15"/>
  <c r="AR719" i="15"/>
  <c r="AZ719" i="15" s="1"/>
  <c r="AC720" i="15"/>
  <c r="AH720" i="15"/>
  <c r="AQ720" i="15"/>
  <c r="AR720" i="15"/>
  <c r="AY720" i="15" s="1"/>
  <c r="AC721" i="15"/>
  <c r="AH721" i="15"/>
  <c r="AQ721" i="15"/>
  <c r="AR721" i="15"/>
  <c r="AZ721" i="15" s="1"/>
  <c r="AC722" i="15"/>
  <c r="AH722" i="15"/>
  <c r="AQ722" i="15"/>
  <c r="AR722" i="15"/>
  <c r="AZ722" i="15" s="1"/>
  <c r="AC723" i="15"/>
  <c r="AH723" i="15"/>
  <c r="AQ723" i="15"/>
  <c r="AR723" i="15"/>
  <c r="AY723" i="15" s="1"/>
  <c r="AC724" i="15"/>
  <c r="AH724" i="15"/>
  <c r="AQ724" i="15"/>
  <c r="AR724" i="15"/>
  <c r="AY724" i="15" s="1"/>
  <c r="AC725" i="15"/>
  <c r="AH725" i="15"/>
  <c r="AQ725" i="15"/>
  <c r="AR725" i="15"/>
  <c r="AZ725" i="15" s="1"/>
  <c r="AC726" i="15"/>
  <c r="AH726" i="15"/>
  <c r="AQ726" i="15"/>
  <c r="AR726" i="15"/>
  <c r="AC727" i="15"/>
  <c r="AH727" i="15"/>
  <c r="AQ727" i="15"/>
  <c r="AR727" i="15"/>
  <c r="AY727" i="15" s="1"/>
  <c r="AC728" i="15"/>
  <c r="AH728" i="15"/>
  <c r="AQ728" i="15"/>
  <c r="AR728" i="15"/>
  <c r="AC729" i="15"/>
  <c r="AH729" i="15"/>
  <c r="AQ729" i="15"/>
  <c r="AR729" i="15"/>
  <c r="AZ729" i="15" s="1"/>
  <c r="AC730" i="15"/>
  <c r="AH730" i="15"/>
  <c r="AQ730" i="15"/>
  <c r="AR730" i="15"/>
  <c r="AC731" i="15"/>
  <c r="AH731" i="15"/>
  <c r="AQ731" i="15"/>
  <c r="AR731" i="15"/>
  <c r="AZ731" i="15" s="1"/>
  <c r="AC732" i="15"/>
  <c r="AH732" i="15"/>
  <c r="AQ732" i="15"/>
  <c r="AR732" i="15"/>
  <c r="AZ732" i="15" s="1"/>
  <c r="AC733" i="15"/>
  <c r="AH733" i="15"/>
  <c r="AQ733" i="15"/>
  <c r="AR733" i="15"/>
  <c r="AY733" i="15" s="1"/>
  <c r="AC734" i="15"/>
  <c r="AH734" i="15"/>
  <c r="AQ734" i="15"/>
  <c r="AR734" i="15"/>
  <c r="AZ734" i="15" s="1"/>
  <c r="AC735" i="15"/>
  <c r="AH735" i="15"/>
  <c r="AQ735" i="15"/>
  <c r="AR735" i="15"/>
  <c r="AY735" i="15" s="1"/>
  <c r="AC736" i="15"/>
  <c r="AH736" i="15"/>
  <c r="AQ736" i="15"/>
  <c r="AR736" i="15"/>
  <c r="AC737" i="15"/>
  <c r="AH737" i="15"/>
  <c r="AQ737" i="15"/>
  <c r="AR737" i="15"/>
  <c r="AZ737" i="15" s="1"/>
  <c r="AC738" i="15"/>
  <c r="AH738" i="15"/>
  <c r="AQ738" i="15"/>
  <c r="AR738" i="15"/>
  <c r="AZ738" i="15" s="1"/>
  <c r="AC739" i="15"/>
  <c r="AH739" i="15"/>
  <c r="AQ739" i="15"/>
  <c r="AR739" i="15"/>
  <c r="AZ739" i="15" s="1"/>
  <c r="AC740" i="15"/>
  <c r="AH740" i="15"/>
  <c r="AQ740" i="15"/>
  <c r="AR740" i="15"/>
  <c r="AZ740" i="15" s="1"/>
  <c r="AC741" i="15"/>
  <c r="AH741" i="15"/>
  <c r="AQ741" i="15"/>
  <c r="AR741" i="15"/>
  <c r="AC742" i="15"/>
  <c r="AH742" i="15"/>
  <c r="AQ742" i="15"/>
  <c r="AR742" i="15"/>
  <c r="AY742" i="15" s="1"/>
  <c r="AC743" i="15"/>
  <c r="AH743" i="15"/>
  <c r="AQ743" i="15"/>
  <c r="AR743" i="15"/>
  <c r="AZ743" i="15" s="1"/>
  <c r="AC744" i="15"/>
  <c r="AH744" i="15"/>
  <c r="AQ744" i="15"/>
  <c r="AR744" i="15"/>
  <c r="AZ744" i="15" s="1"/>
  <c r="AC745" i="15"/>
  <c r="AH745" i="15"/>
  <c r="AQ745" i="15"/>
  <c r="AR745" i="15"/>
  <c r="AY745" i="15" s="1"/>
  <c r="AC746" i="15"/>
  <c r="AH746" i="15"/>
  <c r="AQ746" i="15"/>
  <c r="AR746" i="15"/>
  <c r="AZ746" i="15" s="1"/>
  <c r="AC747" i="15"/>
  <c r="AH747" i="15"/>
  <c r="AQ747" i="15"/>
  <c r="AR747" i="15"/>
  <c r="AY747" i="15" s="1"/>
  <c r="AC748" i="15"/>
  <c r="AH748" i="15"/>
  <c r="AQ748" i="15"/>
  <c r="AR748" i="15"/>
  <c r="AZ748" i="15" s="1"/>
  <c r="AC749" i="15"/>
  <c r="AH749" i="15"/>
  <c r="AQ749" i="15"/>
  <c r="AR749" i="15"/>
  <c r="AC750" i="15"/>
  <c r="AH750" i="15"/>
  <c r="AQ750" i="15"/>
  <c r="AR750" i="15"/>
  <c r="AY750" i="15" s="1"/>
  <c r="AC751" i="15"/>
  <c r="AH751" i="15"/>
  <c r="AQ751" i="15"/>
  <c r="AR751" i="15"/>
  <c r="AY751" i="15" s="1"/>
  <c r="AC752" i="15"/>
  <c r="AH752" i="15"/>
  <c r="AQ752" i="15"/>
  <c r="AR752" i="15"/>
  <c r="AZ752" i="15" s="1"/>
  <c r="AC753" i="15"/>
  <c r="AH753" i="15"/>
  <c r="AQ753" i="15"/>
  <c r="AR753" i="15"/>
  <c r="AY753" i="15" s="1"/>
  <c r="AC754" i="15"/>
  <c r="AH754" i="15"/>
  <c r="AQ754" i="15"/>
  <c r="AR754" i="15"/>
  <c r="AZ754" i="15" s="1"/>
  <c r="AC755" i="15"/>
  <c r="AH755" i="15"/>
  <c r="AQ755" i="15"/>
  <c r="AR755" i="15"/>
  <c r="AC756" i="15"/>
  <c r="AH756" i="15"/>
  <c r="AQ756" i="15"/>
  <c r="AR756" i="15"/>
  <c r="AY756" i="15" s="1"/>
  <c r="AC757" i="15"/>
  <c r="AH757" i="15"/>
  <c r="AQ757" i="15"/>
  <c r="AR757" i="15"/>
  <c r="AZ757" i="15" s="1"/>
  <c r="AC758" i="15"/>
  <c r="AH758" i="15"/>
  <c r="AQ758" i="15"/>
  <c r="AR758" i="15"/>
  <c r="AZ758" i="15" s="1"/>
  <c r="AC759" i="15"/>
  <c r="AH759" i="15"/>
  <c r="AQ759" i="15"/>
  <c r="AR759" i="15"/>
  <c r="AZ759" i="15" s="1"/>
  <c r="AC760" i="15"/>
  <c r="AH760" i="15"/>
  <c r="AQ760" i="15"/>
  <c r="AR760" i="15"/>
  <c r="AC761" i="15"/>
  <c r="AH761" i="15"/>
  <c r="AQ761" i="15"/>
  <c r="AR761" i="15"/>
  <c r="AZ761" i="15" s="1"/>
  <c r="AC762" i="15"/>
  <c r="AH762" i="15"/>
  <c r="AQ762" i="15"/>
  <c r="AR762" i="15"/>
  <c r="AY762" i="15" s="1"/>
  <c r="AC763" i="15"/>
  <c r="AH763" i="15"/>
  <c r="AQ763" i="15"/>
  <c r="AR763" i="15"/>
  <c r="AC764" i="15"/>
  <c r="AH764" i="15"/>
  <c r="AQ764" i="15"/>
  <c r="AR764" i="15"/>
  <c r="AC765" i="15"/>
  <c r="AH765" i="15"/>
  <c r="AQ765" i="15"/>
  <c r="AR765" i="15"/>
  <c r="AZ765" i="15" s="1"/>
  <c r="AC766" i="15"/>
  <c r="AH766" i="15"/>
  <c r="AQ766" i="15"/>
  <c r="AR766" i="15"/>
  <c r="AY766" i="15" s="1"/>
  <c r="AC767" i="15"/>
  <c r="AH767" i="15"/>
  <c r="AQ767" i="15"/>
  <c r="AR767" i="15"/>
  <c r="AZ767" i="15" s="1"/>
  <c r="AC768" i="15"/>
  <c r="AH768" i="15"/>
  <c r="AQ768" i="15"/>
  <c r="AR768" i="15"/>
  <c r="AY768" i="15" s="1"/>
  <c r="AC769" i="15"/>
  <c r="AH769" i="15"/>
  <c r="AQ769" i="15"/>
  <c r="AR769" i="15"/>
  <c r="AY769" i="15" s="1"/>
  <c r="AC770" i="15"/>
  <c r="AH770" i="15"/>
  <c r="AQ770" i="15"/>
  <c r="AR770" i="15"/>
  <c r="AZ770" i="15" s="1"/>
  <c r="AC771" i="15"/>
  <c r="AH771" i="15"/>
  <c r="AQ771" i="15"/>
  <c r="AR771" i="15"/>
  <c r="AZ771" i="15" s="1"/>
  <c r="AC772" i="15"/>
  <c r="AH772" i="15"/>
  <c r="AQ772" i="15"/>
  <c r="AR772" i="15"/>
  <c r="AC773" i="15"/>
  <c r="AH773" i="15"/>
  <c r="AQ773" i="15"/>
  <c r="AR773" i="15"/>
  <c r="AZ773" i="15" s="1"/>
  <c r="AC774" i="15"/>
  <c r="AH774" i="15"/>
  <c r="AQ774" i="15"/>
  <c r="AR774" i="15"/>
  <c r="AZ774" i="15" s="1"/>
  <c r="AC775" i="15"/>
  <c r="AH775" i="15"/>
  <c r="AQ775" i="15"/>
  <c r="AR775" i="15"/>
  <c r="AY775" i="15" s="1"/>
  <c r="AC776" i="15"/>
  <c r="AH776" i="15"/>
  <c r="AQ776" i="15"/>
  <c r="AR776" i="15"/>
  <c r="AZ776" i="15" s="1"/>
  <c r="AC777" i="15"/>
  <c r="AH777" i="15"/>
  <c r="AQ777" i="15"/>
  <c r="AR777" i="15"/>
  <c r="AY777" i="15" s="1"/>
  <c r="AC778" i="15"/>
  <c r="AH778" i="15"/>
  <c r="AQ778" i="15"/>
  <c r="AR778" i="15"/>
  <c r="AZ778" i="15" s="1"/>
  <c r="AC779" i="15"/>
  <c r="AH779" i="15"/>
  <c r="AQ779" i="15"/>
  <c r="AR779" i="15"/>
  <c r="AZ779" i="15" s="1"/>
  <c r="AC780" i="15"/>
  <c r="AH780" i="15"/>
  <c r="AQ780" i="15"/>
  <c r="AR780" i="15"/>
  <c r="AZ780" i="15" s="1"/>
  <c r="AC781" i="15"/>
  <c r="AH781" i="15"/>
  <c r="AQ781" i="15"/>
  <c r="AR781" i="15"/>
  <c r="AC782" i="15"/>
  <c r="AH782" i="15"/>
  <c r="AQ782" i="15"/>
  <c r="AR782" i="15"/>
  <c r="AZ782" i="15" s="1"/>
  <c r="AC783" i="15"/>
  <c r="AH783" i="15"/>
  <c r="AQ783" i="15"/>
  <c r="AR783" i="15"/>
  <c r="AY783" i="15" s="1"/>
  <c r="AC784" i="15"/>
  <c r="AH784" i="15"/>
  <c r="AQ784" i="15"/>
  <c r="AR784" i="15"/>
  <c r="AY784" i="15" s="1"/>
  <c r="AC785" i="15"/>
  <c r="AH785" i="15"/>
  <c r="AQ785" i="15"/>
  <c r="AR785" i="15"/>
  <c r="AZ785" i="15" s="1"/>
  <c r="AC786" i="15"/>
  <c r="AH786" i="15"/>
  <c r="AQ786" i="15"/>
  <c r="AR786" i="15"/>
  <c r="AY786" i="15" s="1"/>
  <c r="AC787" i="15"/>
  <c r="AH787" i="15"/>
  <c r="AQ787" i="15"/>
  <c r="AR787" i="15"/>
  <c r="AY787" i="15" s="1"/>
  <c r="AC788" i="15"/>
  <c r="AH788" i="15"/>
  <c r="AQ788" i="15"/>
  <c r="AR788" i="15"/>
  <c r="AZ788" i="15" s="1"/>
  <c r="AC789" i="15"/>
  <c r="AH789" i="15"/>
  <c r="AQ789" i="15"/>
  <c r="AR789" i="15"/>
  <c r="AZ789" i="15" s="1"/>
  <c r="AC790" i="15"/>
  <c r="AH790" i="15"/>
  <c r="AQ790" i="15"/>
  <c r="AR790" i="15"/>
  <c r="AZ790" i="15" s="1"/>
  <c r="AC791" i="15"/>
  <c r="AH791" i="15"/>
  <c r="AQ791" i="15"/>
  <c r="AR791" i="15"/>
  <c r="AZ791" i="15" s="1"/>
  <c r="AC792" i="15"/>
  <c r="AH792" i="15"/>
  <c r="AQ792" i="15"/>
  <c r="AR792" i="15"/>
  <c r="AC793" i="15"/>
  <c r="AH793" i="15"/>
  <c r="AQ793" i="15"/>
  <c r="AR793" i="15"/>
  <c r="AZ793" i="15" s="1"/>
  <c r="AC794" i="15"/>
  <c r="AH794" i="15"/>
  <c r="AQ794" i="15"/>
  <c r="AR794" i="15"/>
  <c r="AZ794" i="15" s="1"/>
  <c r="AC795" i="15"/>
  <c r="AH795" i="15"/>
  <c r="AQ795" i="15"/>
  <c r="AR795" i="15"/>
  <c r="AY795" i="15" s="1"/>
  <c r="E796" i="15"/>
  <c r="L796" i="15"/>
  <c r="AD796" i="15"/>
  <c r="AF796" i="15"/>
  <c r="AI796" i="15"/>
  <c r="AM796" i="15"/>
  <c r="AT796" i="15"/>
  <c r="AV796" i="15"/>
  <c r="AX796" i="15"/>
  <c r="AZ532" i="15" l="1"/>
  <c r="AZ513" i="15"/>
  <c r="AZ393" i="15"/>
  <c r="AY780" i="15"/>
  <c r="AY748" i="15"/>
  <c r="AZ234" i="15"/>
  <c r="AY605" i="15"/>
  <c r="AY49" i="15"/>
  <c r="AY588" i="15"/>
  <c r="AY306" i="15"/>
  <c r="AZ723" i="15"/>
  <c r="AZ471" i="15"/>
  <c r="AZ168" i="15"/>
  <c r="AY654" i="15"/>
  <c r="AZ423" i="15"/>
  <c r="AY111" i="15"/>
  <c r="AY765" i="15"/>
  <c r="AZ648" i="15"/>
  <c r="AZ528" i="15"/>
  <c r="AY420" i="15"/>
  <c r="AY296" i="15"/>
  <c r="AZ117" i="15"/>
  <c r="AZ360" i="15"/>
  <c r="AZ69" i="15"/>
  <c r="AY706" i="15"/>
  <c r="AY582" i="15"/>
  <c r="AY466" i="15"/>
  <c r="AY230" i="15"/>
  <c r="AY67" i="15"/>
  <c r="AZ685" i="15"/>
  <c r="AY563" i="15"/>
  <c r="AY440" i="15"/>
  <c r="AY335" i="15"/>
  <c r="AZ175" i="15"/>
  <c r="AY759" i="15"/>
  <c r="AY702" i="15"/>
  <c r="AY631" i="15"/>
  <c r="AZ579" i="15"/>
  <c r="AY517" i="15"/>
  <c r="AY460" i="15"/>
  <c r="AY396" i="15"/>
  <c r="AZ337" i="15"/>
  <c r="AY287" i="15"/>
  <c r="AY220" i="15"/>
  <c r="AZ150" i="15"/>
  <c r="AZ97" i="15"/>
  <c r="AZ207" i="15"/>
  <c r="AZ136" i="15"/>
  <c r="AY738" i="15"/>
  <c r="AY684" i="15"/>
  <c r="AY602" i="15"/>
  <c r="AY559" i="15"/>
  <c r="AZ511" i="15"/>
  <c r="AZ438" i="15"/>
  <c r="AZ385" i="15"/>
  <c r="AZ319" i="15"/>
  <c r="AZ256" i="15"/>
  <c r="AY197" i="15"/>
  <c r="AY132" i="15"/>
  <c r="AY82" i="15"/>
  <c r="AY34" i="15"/>
  <c r="AY729" i="15"/>
  <c r="AY678" i="15"/>
  <c r="AY598" i="15"/>
  <c r="AY543" i="15"/>
  <c r="AZ493" i="15"/>
  <c r="AZ435" i="15"/>
  <c r="AY372" i="15"/>
  <c r="AY317" i="15"/>
  <c r="AY253" i="15"/>
  <c r="AZ192" i="15"/>
  <c r="AY121" i="15"/>
  <c r="AY79" i="15"/>
  <c r="AZ24" i="15"/>
  <c r="AY782" i="15"/>
  <c r="AZ750" i="15"/>
  <c r="AZ681" i="15"/>
  <c r="AY635" i="15"/>
  <c r="AZ600" i="15"/>
  <c r="AY569" i="15"/>
  <c r="AY530" i="15"/>
  <c r="AZ501" i="15"/>
  <c r="AY461" i="15"/>
  <c r="AZ426" i="15"/>
  <c r="AZ388" i="15"/>
  <c r="AZ343" i="15"/>
  <c r="AY312" i="15"/>
  <c r="AY260" i="15"/>
  <c r="AZ226" i="15"/>
  <c r="AY179" i="15"/>
  <c r="AY135" i="15"/>
  <c r="AY103" i="15"/>
  <c r="AY78" i="15"/>
  <c r="AY39" i="15"/>
  <c r="AZ621" i="15"/>
  <c r="AZ663" i="15"/>
  <c r="AZ484" i="15"/>
  <c r="AY771" i="15"/>
  <c r="AY732" i="15"/>
  <c r="AZ696" i="15"/>
  <c r="AZ583" i="15"/>
  <c r="AY550" i="15"/>
  <c r="AZ516" i="15"/>
  <c r="AY439" i="15"/>
  <c r="AY411" i="15"/>
  <c r="AY366" i="15"/>
  <c r="AZ330" i="15"/>
  <c r="AY293" i="15"/>
  <c r="AY251" i="15"/>
  <c r="AZ198" i="15"/>
  <c r="AZ162" i="15"/>
  <c r="AY118" i="15"/>
  <c r="AY92" i="15"/>
  <c r="AY60" i="15"/>
  <c r="AY20" i="15"/>
  <c r="AY791" i="15"/>
  <c r="AY767" i="15"/>
  <c r="AY744" i="15"/>
  <c r="AY719" i="15"/>
  <c r="AY694" i="15"/>
  <c r="AZ669" i="15"/>
  <c r="AY646" i="15"/>
  <c r="AZ616" i="15"/>
  <c r="AZ597" i="15"/>
  <c r="AY575" i="15"/>
  <c r="AY549" i="15"/>
  <c r="AY527" i="15"/>
  <c r="AY505" i="15"/>
  <c r="AZ478" i="15"/>
  <c r="AY456" i="15"/>
  <c r="AY410" i="15"/>
  <c r="AZ378" i="15"/>
  <c r="AY356" i="15"/>
  <c r="AY329" i="15"/>
  <c r="AZ304" i="15"/>
  <c r="AY277" i="15"/>
  <c r="AZ247" i="15"/>
  <c r="AZ213" i="15"/>
  <c r="AY188" i="15"/>
  <c r="AY158" i="15"/>
  <c r="AY130" i="15"/>
  <c r="AY107" i="15"/>
  <c r="AZ87" i="15"/>
  <c r="AY46" i="15"/>
  <c r="AY19" i="15"/>
  <c r="AY785" i="15"/>
  <c r="AZ742" i="15"/>
  <c r="AY711" i="15"/>
  <c r="AY690" i="15"/>
  <c r="AY664" i="15"/>
  <c r="AZ642" i="15"/>
  <c r="AY613" i="15"/>
  <c r="AY570" i="15"/>
  <c r="AZ544" i="15"/>
  <c r="AY525" i="15"/>
  <c r="AY502" i="15"/>
  <c r="AY476" i="15"/>
  <c r="AZ454" i="15"/>
  <c r="AY427" i="15"/>
  <c r="AY407" i="15"/>
  <c r="AZ373" i="15"/>
  <c r="AY350" i="15"/>
  <c r="AY323" i="15"/>
  <c r="AY275" i="15"/>
  <c r="AZ237" i="15"/>
  <c r="AY211" i="15"/>
  <c r="AY181" i="15"/>
  <c r="AZ156" i="15"/>
  <c r="AY129" i="15"/>
  <c r="AY105" i="15"/>
  <c r="AY83" i="15"/>
  <c r="AY41" i="15"/>
  <c r="AZ15" i="15"/>
  <c r="AZ634" i="15"/>
  <c r="AZ561" i="15"/>
  <c r="AZ508" i="15"/>
  <c r="AZ489" i="15"/>
  <c r="AZ414" i="15"/>
  <c r="AZ309" i="15"/>
  <c r="AZ272" i="15"/>
  <c r="AY793" i="15"/>
  <c r="AZ777" i="15"/>
  <c r="AZ756" i="15"/>
  <c r="AY710" i="15"/>
  <c r="AZ673" i="15"/>
  <c r="AZ652" i="15"/>
  <c r="AY611" i="15"/>
  <c r="AY592" i="15"/>
  <c r="AY576" i="15"/>
  <c r="AY538" i="15"/>
  <c r="AZ520" i="15"/>
  <c r="AY450" i="15"/>
  <c r="AY431" i="15"/>
  <c r="AY390" i="15"/>
  <c r="AZ370" i="15"/>
  <c r="AZ349" i="15"/>
  <c r="AY291" i="15"/>
  <c r="AZ238" i="15"/>
  <c r="AZ216" i="15"/>
  <c r="AZ193" i="15"/>
  <c r="AY172" i="15"/>
  <c r="AZ147" i="15"/>
  <c r="AY90" i="15"/>
  <c r="AY75" i="15"/>
  <c r="AZ55" i="15"/>
  <c r="AY11" i="15"/>
  <c r="AZ302" i="15"/>
  <c r="AZ115" i="15"/>
  <c r="AY65" i="15"/>
  <c r="AZ28" i="15"/>
  <c r="AZ657" i="15"/>
  <c r="AZ627" i="15"/>
  <c r="AZ555" i="15"/>
  <c r="AZ786" i="15"/>
  <c r="AY774" i="15"/>
  <c r="AY757" i="15"/>
  <c r="AY721" i="15"/>
  <c r="AY688" i="15"/>
  <c r="AZ672" i="15"/>
  <c r="AY638" i="15"/>
  <c r="AZ606" i="15"/>
  <c r="AY594" i="15"/>
  <c r="AY580" i="15"/>
  <c r="AZ564" i="15"/>
  <c r="AZ537" i="15"/>
  <c r="AY521" i="15"/>
  <c r="AY509" i="15"/>
  <c r="AY497" i="15"/>
  <c r="AZ480" i="15"/>
  <c r="AZ465" i="15"/>
  <c r="AZ444" i="15"/>
  <c r="AZ432" i="15"/>
  <c r="AY419" i="15"/>
  <c r="AZ402" i="15"/>
  <c r="AZ379" i="15"/>
  <c r="AY363" i="15"/>
  <c r="AY345" i="15"/>
  <c r="AZ328" i="15"/>
  <c r="AY311" i="15"/>
  <c r="AY286" i="15"/>
  <c r="AY268" i="15"/>
  <c r="AY244" i="15"/>
  <c r="AZ222" i="15"/>
  <c r="AZ199" i="15"/>
  <c r="AZ184" i="15"/>
  <c r="AZ165" i="15"/>
  <c r="AY143" i="15"/>
  <c r="AY125" i="15"/>
  <c r="AY102" i="15"/>
  <c r="AY84" i="15"/>
  <c r="AY74" i="15"/>
  <c r="AY61" i="15"/>
  <c r="AY45" i="15"/>
  <c r="AY25" i="15"/>
  <c r="AY10" i="15"/>
  <c r="AY687" i="15"/>
  <c r="AZ687" i="15"/>
  <c r="AY577" i="15"/>
  <c r="AZ577" i="15"/>
  <c r="AZ194" i="15"/>
  <c r="AY194" i="15"/>
  <c r="AY21" i="15"/>
  <c r="AZ21" i="15"/>
  <c r="AZ8" i="15"/>
  <c r="AY8" i="15"/>
  <c r="AY760" i="15"/>
  <c r="AZ760" i="15"/>
  <c r="AY639" i="15"/>
  <c r="AZ639" i="15"/>
  <c r="AZ630" i="15"/>
  <c r="AZ586" i="15"/>
  <c r="AY586" i="15"/>
  <c r="AZ531" i="15"/>
  <c r="AZ523" i="15"/>
  <c r="AY492" i="15"/>
  <c r="AZ492" i="15"/>
  <c r="AZ490" i="15"/>
  <c r="AZ474" i="15"/>
  <c r="AZ442" i="15"/>
  <c r="AZ399" i="15"/>
  <c r="AZ336" i="15"/>
  <c r="AY336" i="15"/>
  <c r="AY278" i="15"/>
  <c r="AZ278" i="15"/>
  <c r="AZ265" i="15"/>
  <c r="AY210" i="15"/>
  <c r="AZ210" i="15"/>
  <c r="AZ123" i="15"/>
  <c r="AZ85" i="15"/>
  <c r="AZ772" i="15"/>
  <c r="AY772" i="15"/>
  <c r="AY746" i="15"/>
  <c r="AY705" i="15"/>
  <c r="AZ691" i="15"/>
  <c r="AY683" i="15"/>
  <c r="AY671" i="15"/>
  <c r="AZ649" i="15"/>
  <c r="AY636" i="15"/>
  <c r="AZ619" i="15"/>
  <c r="AZ573" i="15"/>
  <c r="AY541" i="15"/>
  <c r="AZ541" i="15"/>
  <c r="AZ540" i="15"/>
  <c r="AY515" i="15"/>
  <c r="AY499" i="15"/>
  <c r="AZ499" i="15"/>
  <c r="AY498" i="15"/>
  <c r="AZ481" i="15"/>
  <c r="AY433" i="15"/>
  <c r="AY425" i="15"/>
  <c r="AZ417" i="15"/>
  <c r="AY409" i="15"/>
  <c r="AZ409" i="15"/>
  <c r="AY383" i="15"/>
  <c r="AY371" i="15"/>
  <c r="AZ348" i="15"/>
  <c r="AY348" i="15"/>
  <c r="AY347" i="15"/>
  <c r="AZ334" i="15"/>
  <c r="AY320" i="15"/>
  <c r="AZ290" i="15"/>
  <c r="AY290" i="15"/>
  <c r="AZ249" i="15"/>
  <c r="AY219" i="15"/>
  <c r="AZ219" i="15"/>
  <c r="AY217" i="15"/>
  <c r="AZ204" i="15"/>
  <c r="AZ189" i="15"/>
  <c r="AZ177" i="15"/>
  <c r="AY145" i="15"/>
  <c r="AZ145" i="15"/>
  <c r="AZ144" i="15"/>
  <c r="AY133" i="15"/>
  <c r="AZ94" i="15"/>
  <c r="AY94" i="15"/>
  <c r="AY93" i="15"/>
  <c r="AY76" i="15"/>
  <c r="AZ58" i="15"/>
  <c r="AY58" i="15"/>
  <c r="AY56" i="15"/>
  <c r="AZ44" i="15"/>
  <c r="AY44" i="15"/>
  <c r="AY42" i="15"/>
  <c r="AZ32" i="15"/>
  <c r="AY32" i="15"/>
  <c r="AZ30" i="15"/>
  <c r="AY18" i="15"/>
  <c r="AZ18" i="15"/>
  <c r="AY16" i="15"/>
  <c r="AZ437" i="15"/>
  <c r="AY437" i="15"/>
  <c r="AZ389" i="15"/>
  <c r="AY389" i="15"/>
  <c r="AZ327" i="15"/>
  <c r="AY327" i="15"/>
  <c r="AZ128" i="15"/>
  <c r="AY128" i="15"/>
  <c r="AY781" i="15"/>
  <c r="AZ781" i="15"/>
  <c r="AZ713" i="15"/>
  <c r="AY713" i="15"/>
  <c r="AZ603" i="15"/>
  <c r="AY603" i="15"/>
  <c r="AZ404" i="15"/>
  <c r="AZ353" i="15"/>
  <c r="AZ138" i="15"/>
  <c r="AZ112" i="15"/>
  <c r="AY112" i="15"/>
  <c r="AZ66" i="15"/>
  <c r="AY66" i="15"/>
  <c r="AZ53" i="15"/>
  <c r="AY53" i="15"/>
  <c r="AY12" i="15"/>
  <c r="AZ12" i="15"/>
  <c r="AZ48" i="15"/>
  <c r="AY48" i="15"/>
  <c r="AZ658" i="15"/>
  <c r="AY658" i="15"/>
  <c r="AZ462" i="15"/>
  <c r="AY462" i="15"/>
  <c r="AY298" i="15"/>
  <c r="AZ298" i="15"/>
  <c r="AZ233" i="15"/>
  <c r="AY233" i="15"/>
  <c r="AZ161" i="15"/>
  <c r="AY161" i="15"/>
  <c r="AY792" i="15"/>
  <c r="AZ792" i="15"/>
  <c r="AZ667" i="15"/>
  <c r="AY615" i="15"/>
  <c r="AZ615" i="15"/>
  <c r="AZ546" i="15"/>
  <c r="AZ504" i="15"/>
  <c r="AZ496" i="15"/>
  <c r="AZ469" i="15"/>
  <c r="AZ448" i="15"/>
  <c r="AZ421" i="15"/>
  <c r="AY789" i="15"/>
  <c r="AY778" i="15"/>
  <c r="AZ753" i="15"/>
  <c r="AY739" i="15"/>
  <c r="AZ727" i="15"/>
  <c r="AZ708" i="15"/>
  <c r="AY700" i="15"/>
  <c r="AZ677" i="15"/>
  <c r="AY677" i="15"/>
  <c r="AZ675" i="15"/>
  <c r="AZ645" i="15"/>
  <c r="AY624" i="15"/>
  <c r="AZ612" i="15"/>
  <c r="AY567" i="15"/>
  <c r="AZ567" i="15"/>
  <c r="AZ565" i="15"/>
  <c r="AY556" i="15"/>
  <c r="AZ534" i="15"/>
  <c r="AY519" i="15"/>
  <c r="AY510" i="15"/>
  <c r="AZ486" i="15"/>
  <c r="AZ477" i="15"/>
  <c r="AY429" i="15"/>
  <c r="AY413" i="15"/>
  <c r="AY377" i="15"/>
  <c r="AY339" i="15"/>
  <c r="AY316" i="15"/>
  <c r="AZ316" i="15"/>
  <c r="AZ313" i="15"/>
  <c r="AY305" i="15"/>
  <c r="AY284" i="15"/>
  <c r="AZ243" i="15"/>
  <c r="AY224" i="15"/>
  <c r="AY212" i="15"/>
  <c r="AZ171" i="15"/>
  <c r="AZ153" i="15"/>
  <c r="AZ120" i="15"/>
  <c r="AY120" i="15"/>
  <c r="AY119" i="15"/>
  <c r="AY110" i="15"/>
  <c r="AY101" i="15"/>
  <c r="AY89" i="15"/>
  <c r="AZ72" i="15"/>
  <c r="AY72" i="15"/>
  <c r="AY71" i="15"/>
  <c r="AY64" i="15"/>
  <c r="AZ37" i="15"/>
  <c r="AZ300" i="15"/>
  <c r="AY300" i="15"/>
  <c r="AZ775" i="15"/>
  <c r="AZ764" i="15"/>
  <c r="AY764" i="15"/>
  <c r="AY763" i="15"/>
  <c r="AZ763" i="15"/>
  <c r="AZ749" i="15"/>
  <c r="AY749" i="15"/>
  <c r="AZ736" i="15"/>
  <c r="AY736" i="15"/>
  <c r="AZ735" i="15"/>
  <c r="AZ728" i="15"/>
  <c r="AY728" i="15"/>
  <c r="AY709" i="15"/>
  <c r="AZ709" i="15"/>
  <c r="AZ674" i="15"/>
  <c r="AY674" i="15"/>
  <c r="AZ628" i="15"/>
  <c r="AY628" i="15"/>
  <c r="AZ566" i="15"/>
  <c r="AY566" i="15"/>
  <c r="AZ533" i="15"/>
  <c r="AY533" i="15"/>
  <c r="AY522" i="15"/>
  <c r="AZ522" i="15"/>
  <c r="AY483" i="15"/>
  <c r="AZ483" i="15"/>
  <c r="AY475" i="15"/>
  <c r="AZ475" i="15"/>
  <c r="AZ467" i="15"/>
  <c r="AY467" i="15"/>
  <c r="AY457" i="15"/>
  <c r="AZ457" i="15"/>
  <c r="AY331" i="15"/>
  <c r="AZ331" i="15"/>
  <c r="AY240" i="15"/>
  <c r="AZ240" i="15"/>
  <c r="AY139" i="15"/>
  <c r="AZ139" i="15"/>
  <c r="AY63" i="15"/>
  <c r="AZ63" i="15"/>
  <c r="AY54" i="15"/>
  <c r="AZ54" i="15"/>
  <c r="AH796" i="15"/>
  <c r="AY9" i="15"/>
  <c r="AZ9" i="15"/>
  <c r="AY357" i="15"/>
  <c r="AZ357" i="15"/>
  <c r="AZ762" i="15"/>
  <c r="AY790" i="15"/>
  <c r="AZ783" i="15"/>
  <c r="AY779" i="15"/>
  <c r="AZ768" i="15"/>
  <c r="AZ747" i="15"/>
  <c r="AY726" i="15"/>
  <c r="AZ726" i="15"/>
  <c r="AY725" i="15"/>
  <c r="AY717" i="15"/>
  <c r="AZ707" i="15"/>
  <c r="AY707" i="15"/>
  <c r="AZ701" i="15"/>
  <c r="AY701" i="15"/>
  <c r="AY666" i="15"/>
  <c r="AZ666" i="15"/>
  <c r="AY665" i="15"/>
  <c r="AY651" i="15"/>
  <c r="AZ641" i="15"/>
  <c r="AY641" i="15"/>
  <c r="AY640" i="15"/>
  <c r="AY618" i="15"/>
  <c r="AZ618" i="15"/>
  <c r="AY617" i="15"/>
  <c r="AY609" i="15"/>
  <c r="AZ599" i="15"/>
  <c r="AY599" i="15"/>
  <c r="AY558" i="15"/>
  <c r="AZ558" i="15"/>
  <c r="AY557" i="15"/>
  <c r="AY514" i="15"/>
  <c r="AZ514" i="15"/>
  <c r="AY495" i="15"/>
  <c r="AZ495" i="15"/>
  <c r="AY494" i="15"/>
  <c r="AY381" i="15"/>
  <c r="AZ381" i="15"/>
  <c r="AY341" i="15"/>
  <c r="AZ341" i="15"/>
  <c r="AY261" i="15"/>
  <c r="AZ261" i="15"/>
  <c r="AY99" i="15"/>
  <c r="AZ99" i="15"/>
  <c r="AZ539" i="15"/>
  <c r="AY539" i="15"/>
  <c r="AY761" i="15"/>
  <c r="AZ755" i="15"/>
  <c r="AY755" i="15"/>
  <c r="AY754" i="15"/>
  <c r="AY741" i="15"/>
  <c r="AZ741" i="15"/>
  <c r="AZ724" i="15"/>
  <c r="AZ714" i="15"/>
  <c r="AY699" i="15"/>
  <c r="AZ699" i="15"/>
  <c r="AY633" i="15"/>
  <c r="AZ633" i="15"/>
  <c r="AY591" i="15"/>
  <c r="AZ591" i="15"/>
  <c r="AY526" i="15"/>
  <c r="AZ526" i="15"/>
  <c r="AY507" i="15"/>
  <c r="AZ507" i="15"/>
  <c r="AY487" i="15"/>
  <c r="AZ487" i="15"/>
  <c r="AY445" i="15"/>
  <c r="AZ445" i="15"/>
  <c r="AY391" i="15"/>
  <c r="AZ391" i="15"/>
  <c r="AZ283" i="15"/>
  <c r="AY283" i="15"/>
  <c r="AY163" i="15"/>
  <c r="AZ163" i="15"/>
  <c r="AY148" i="15"/>
  <c r="AZ148" i="15"/>
  <c r="AY655" i="15"/>
  <c r="AZ655" i="15"/>
  <c r="AY562" i="15"/>
  <c r="AZ562" i="15"/>
  <c r="AY547" i="15"/>
  <c r="AZ547" i="15"/>
  <c r="AZ730" i="15"/>
  <c r="AY730" i="15"/>
  <c r="AZ695" i="15"/>
  <c r="AY695" i="15"/>
  <c r="AZ647" i="15"/>
  <c r="AY647" i="15"/>
  <c r="AZ622" i="15"/>
  <c r="AY622" i="15"/>
  <c r="AZ491" i="15"/>
  <c r="AY491" i="15"/>
  <c r="AY451" i="15"/>
  <c r="AZ451" i="15"/>
  <c r="AZ422" i="15"/>
  <c r="AY422" i="15"/>
  <c r="AY415" i="15"/>
  <c r="AZ415" i="15"/>
  <c r="AZ408" i="15"/>
  <c r="AY408" i="15"/>
  <c r="AY400" i="15"/>
  <c r="AZ400" i="15"/>
  <c r="AZ314" i="15"/>
  <c r="AY314" i="15"/>
  <c r="AZ208" i="15"/>
  <c r="AY208" i="15"/>
  <c r="AY670" i="15"/>
  <c r="AZ670" i="15"/>
  <c r="AY463" i="15"/>
  <c r="AZ463" i="15"/>
  <c r="AY195" i="15"/>
  <c r="AZ195" i="15"/>
  <c r="AZ104" i="15"/>
  <c r="AY104" i="15"/>
  <c r="AY743" i="15"/>
  <c r="AZ720" i="15"/>
  <c r="AY703" i="15"/>
  <c r="AZ703" i="15"/>
  <c r="AY693" i="15"/>
  <c r="AZ693" i="15"/>
  <c r="AY692" i="15"/>
  <c r="AY660" i="15"/>
  <c r="AZ660" i="15"/>
  <c r="AY659" i="15"/>
  <c r="AY595" i="15"/>
  <c r="AZ595" i="15"/>
  <c r="AY585" i="15"/>
  <c r="AZ585" i="15"/>
  <c r="AY584" i="15"/>
  <c r="AY552" i="15"/>
  <c r="AZ552" i="15"/>
  <c r="AY551" i="15"/>
  <c r="AY529" i="15"/>
  <c r="AY374" i="15"/>
  <c r="AZ374" i="15"/>
  <c r="AY364" i="15"/>
  <c r="AZ364" i="15"/>
  <c r="AY228" i="15"/>
  <c r="AZ228" i="15"/>
  <c r="AY124" i="15"/>
  <c r="AZ124" i="15"/>
  <c r="AY682" i="15"/>
  <c r="AY676" i="15"/>
  <c r="AY653" i="15"/>
  <c r="AY620" i="15"/>
  <c r="AZ601" i="15"/>
  <c r="AY593" i="15"/>
  <c r="AY587" i="15"/>
  <c r="AY574" i="15"/>
  <c r="AY568" i="15"/>
  <c r="AY545" i="15"/>
  <c r="AY512" i="15"/>
  <c r="AY485" i="15"/>
  <c r="AY338" i="15"/>
  <c r="AZ338" i="15"/>
  <c r="AZ297" i="15"/>
  <c r="AY297" i="15"/>
  <c r="AY289" i="15"/>
  <c r="AZ289" i="15"/>
  <c r="AY279" i="15"/>
  <c r="AZ279" i="15"/>
  <c r="AY271" i="15"/>
  <c r="AZ271" i="15"/>
  <c r="AY258" i="15"/>
  <c r="AZ258" i="15"/>
  <c r="AZ248" i="15"/>
  <c r="AY248" i="15"/>
  <c r="AY225" i="15"/>
  <c r="AZ225" i="15"/>
  <c r="AZ215" i="15"/>
  <c r="AY215" i="15"/>
  <c r="AZ206" i="15"/>
  <c r="AY206" i="15"/>
  <c r="AY183" i="15"/>
  <c r="AZ183" i="15"/>
  <c r="AY174" i="15"/>
  <c r="AZ174" i="15"/>
  <c r="AZ68" i="15"/>
  <c r="AY68" i="15"/>
  <c r="AY51" i="15"/>
  <c r="AZ51" i="15"/>
  <c r="AY36" i="15"/>
  <c r="AZ36" i="15"/>
  <c r="AY27" i="15"/>
  <c r="AZ27" i="15"/>
  <c r="AY473" i="15"/>
  <c r="AZ455" i="15"/>
  <c r="AY455" i="15"/>
  <c r="AZ449" i="15"/>
  <c r="AY449" i="15"/>
  <c r="AZ443" i="15"/>
  <c r="AY443" i="15"/>
  <c r="AY406" i="15"/>
  <c r="AZ406" i="15"/>
  <c r="AY361" i="15"/>
  <c r="AZ361" i="15"/>
  <c r="AY355" i="15"/>
  <c r="AZ355" i="15"/>
  <c r="AY235" i="15"/>
  <c r="AZ235" i="15"/>
  <c r="AY202" i="15"/>
  <c r="AZ202" i="15"/>
  <c r="AZ201" i="15"/>
  <c r="AY159" i="15"/>
  <c r="AZ159" i="15"/>
  <c r="AZ137" i="15"/>
  <c r="AY137" i="15"/>
  <c r="AZ122" i="15"/>
  <c r="AY122" i="15"/>
  <c r="AY108" i="15"/>
  <c r="AY96" i="15"/>
  <c r="AY88" i="15"/>
  <c r="AZ88" i="15"/>
  <c r="AZ745" i="15"/>
  <c r="AY737" i="15"/>
  <c r="AY731" i="15"/>
  <c r="AY718" i="15"/>
  <c r="AY712" i="15"/>
  <c r="AY689" i="15"/>
  <c r="AY656" i="15"/>
  <c r="AZ637" i="15"/>
  <c r="AY629" i="15"/>
  <c r="AY623" i="15"/>
  <c r="AY610" i="15"/>
  <c r="AY604" i="15"/>
  <c r="AY581" i="15"/>
  <c r="AY548" i="15"/>
  <c r="AY503" i="15"/>
  <c r="AZ472" i="15"/>
  <c r="AZ468" i="15"/>
  <c r="AZ459" i="15"/>
  <c r="AZ436" i="15"/>
  <c r="AZ430" i="15"/>
  <c r="AZ424" i="15"/>
  <c r="AZ395" i="15"/>
  <c r="AZ386" i="15"/>
  <c r="AY386" i="15"/>
  <c r="AY310" i="15"/>
  <c r="AZ310" i="15"/>
  <c r="AZ303" i="15"/>
  <c r="AY303" i="15"/>
  <c r="AY295" i="15"/>
  <c r="AZ295" i="15"/>
  <c r="AY276" i="15"/>
  <c r="AZ276" i="15"/>
  <c r="AZ266" i="15"/>
  <c r="AY266" i="15"/>
  <c r="AY255" i="15"/>
  <c r="AZ255" i="15"/>
  <c r="AY246" i="15"/>
  <c r="AZ246" i="15"/>
  <c r="AY190" i="15"/>
  <c r="AZ190" i="15"/>
  <c r="AY180" i="15"/>
  <c r="AZ180" i="15"/>
  <c r="AZ170" i="15"/>
  <c r="AY170" i="15"/>
  <c r="AY157" i="15"/>
  <c r="AZ157" i="15"/>
  <c r="AY81" i="15"/>
  <c r="AZ81" i="15"/>
  <c r="AY40" i="15"/>
  <c r="AZ40" i="15"/>
  <c r="AY33" i="15"/>
  <c r="AZ33" i="15"/>
  <c r="AZ23" i="15"/>
  <c r="AY23" i="15"/>
  <c r="AZ14" i="15"/>
  <c r="AY14" i="15"/>
  <c r="AY479" i="15"/>
  <c r="AY458" i="15"/>
  <c r="AY453" i="15"/>
  <c r="AY447" i="15"/>
  <c r="AY441" i="15"/>
  <c r="AY418" i="15"/>
  <c r="AZ418" i="15"/>
  <c r="AY403" i="15"/>
  <c r="AZ403" i="15"/>
  <c r="AZ384" i="15"/>
  <c r="AY375" i="15"/>
  <c r="AY367" i="15"/>
  <c r="AZ367" i="15"/>
  <c r="AY359" i="15"/>
  <c r="AY352" i="15"/>
  <c r="AZ352" i="15"/>
  <c r="AY342" i="15"/>
  <c r="AZ324" i="15"/>
  <c r="AY231" i="15"/>
  <c r="AZ231" i="15"/>
  <c r="AZ166" i="15"/>
  <c r="AY141" i="15"/>
  <c r="AZ141" i="15"/>
  <c r="AY140" i="15"/>
  <c r="AY126" i="15"/>
  <c r="AY114" i="15"/>
  <c r="AY106" i="15"/>
  <c r="AZ106" i="15"/>
  <c r="AY100" i="15"/>
  <c r="AZ86" i="15"/>
  <c r="AY86" i="15"/>
  <c r="AY57" i="15"/>
  <c r="AZ57" i="15"/>
  <c r="AY392" i="15"/>
  <c r="AZ392" i="15"/>
  <c r="AY332" i="15"/>
  <c r="AZ332" i="15"/>
  <c r="AY307" i="15"/>
  <c r="AZ307" i="15"/>
  <c r="AY301" i="15"/>
  <c r="AZ301" i="15"/>
  <c r="AY292" i="15"/>
  <c r="AZ292" i="15"/>
  <c r="AY273" i="15"/>
  <c r="AZ273" i="15"/>
  <c r="AY264" i="15"/>
  <c r="AZ264" i="15"/>
  <c r="AY252" i="15"/>
  <c r="AZ252" i="15"/>
  <c r="AZ242" i="15"/>
  <c r="AY242" i="15"/>
  <c r="AY229" i="15"/>
  <c r="AZ229" i="15"/>
  <c r="AY186" i="15"/>
  <c r="AZ186" i="15"/>
  <c r="AZ176" i="15"/>
  <c r="AY176" i="15"/>
  <c r="AZ152" i="15"/>
  <c r="AY152" i="15"/>
  <c r="AY70" i="15"/>
  <c r="AZ70" i="15"/>
  <c r="AZ38" i="15"/>
  <c r="AY38" i="15"/>
  <c r="AZ29" i="15"/>
  <c r="AY29" i="15"/>
  <c r="AY405" i="15"/>
  <c r="AZ405" i="15"/>
  <c r="AY344" i="15"/>
  <c r="AZ344" i="15"/>
  <c r="AZ203" i="15"/>
  <c r="AY203" i="15"/>
  <c r="AY362" i="15"/>
  <c r="AZ362" i="15"/>
  <c r="AZ221" i="15"/>
  <c r="AY221" i="15"/>
  <c r="AY394" i="15"/>
  <c r="AZ394" i="15"/>
  <c r="AY380" i="15"/>
  <c r="AZ380" i="15"/>
  <c r="AY333" i="15"/>
  <c r="AZ333" i="15"/>
  <c r="AZ239" i="15"/>
  <c r="AY239" i="15"/>
  <c r="AZ227" i="15"/>
  <c r="AY227" i="15"/>
  <c r="AY214" i="15"/>
  <c r="AZ214" i="15"/>
  <c r="AZ17" i="15"/>
  <c r="AY17" i="15"/>
  <c r="AY358" i="15"/>
  <c r="AZ358" i="15"/>
  <c r="AY178" i="15"/>
  <c r="AZ178" i="15"/>
  <c r="AY376" i="15"/>
  <c r="AZ376" i="15"/>
  <c r="AY315" i="15"/>
  <c r="AZ315" i="15"/>
  <c r="AZ209" i="15"/>
  <c r="AY209" i="15"/>
  <c r="AY31" i="15"/>
  <c r="AZ31" i="15"/>
  <c r="AZ795" i="15"/>
  <c r="AY788" i="15"/>
  <c r="AZ784" i="15"/>
  <c r="AY770" i="15"/>
  <c r="AZ766" i="15"/>
  <c r="AY752" i="15"/>
  <c r="AY734" i="15"/>
  <c r="AY716" i="15"/>
  <c r="AY698" i="15"/>
  <c r="AY680" i="15"/>
  <c r="AY662" i="15"/>
  <c r="AY644" i="15"/>
  <c r="AY626" i="15"/>
  <c r="AY608" i="15"/>
  <c r="AY590" i="15"/>
  <c r="AY572" i="15"/>
  <c r="AY554" i="15"/>
  <c r="AY536" i="15"/>
  <c r="AY518" i="15"/>
  <c r="AY500" i="15"/>
  <c r="AY482" i="15"/>
  <c r="AY464" i="15"/>
  <c r="AY446" i="15"/>
  <c r="AY428" i="15"/>
  <c r="AY412" i="15"/>
  <c r="AZ412" i="15"/>
  <c r="AY398" i="15"/>
  <c r="AZ398" i="15"/>
  <c r="AZ397" i="15"/>
  <c r="AY365" i="15"/>
  <c r="AY351" i="15"/>
  <c r="AZ351" i="15"/>
  <c r="AZ346" i="15"/>
  <c r="AY318" i="15"/>
  <c r="AY299" i="15"/>
  <c r="AY294" i="15"/>
  <c r="AZ257" i="15"/>
  <c r="AY257" i="15"/>
  <c r="AZ245" i="15"/>
  <c r="AY245" i="15"/>
  <c r="AY232" i="15"/>
  <c r="AZ232" i="15"/>
  <c r="AZ149" i="15"/>
  <c r="AY149" i="15"/>
  <c r="AZ134" i="15"/>
  <c r="AY134" i="15"/>
  <c r="AZ116" i="15"/>
  <c r="AY116" i="15"/>
  <c r="AZ98" i="15"/>
  <c r="AY98" i="15"/>
  <c r="AZ80" i="15"/>
  <c r="AY80" i="15"/>
  <c r="AZ62" i="15"/>
  <c r="AY62" i="15"/>
  <c r="AZ50" i="15"/>
  <c r="AY50" i="15"/>
  <c r="AZ35" i="15"/>
  <c r="AY35" i="15"/>
  <c r="AY13" i="15"/>
  <c r="AZ13" i="15"/>
  <c r="AY52" i="15"/>
  <c r="AZ52" i="15"/>
  <c r="AR796" i="15"/>
  <c r="AZ787" i="15"/>
  <c r="AY773" i="15"/>
  <c r="AZ769" i="15"/>
  <c r="AZ751" i="15"/>
  <c r="AZ733" i="15"/>
  <c r="AZ715" i="15"/>
  <c r="AZ697" i="15"/>
  <c r="AZ679" i="15"/>
  <c r="AZ661" i="15"/>
  <c r="AZ643" i="15"/>
  <c r="AZ625" i="15"/>
  <c r="AZ607" i="15"/>
  <c r="AZ589" i="15"/>
  <c r="AZ571" i="15"/>
  <c r="AZ553" i="15"/>
  <c r="AZ535" i="15"/>
  <c r="AY416" i="15"/>
  <c r="AZ416" i="15"/>
  <c r="AY369" i="15"/>
  <c r="AZ369" i="15"/>
  <c r="AZ368" i="15"/>
  <c r="AY322" i="15"/>
  <c r="AZ322" i="15"/>
  <c r="AZ321" i="15"/>
  <c r="AY308" i="15"/>
  <c r="AZ308" i="15"/>
  <c r="AY288" i="15"/>
  <c r="AZ288" i="15"/>
  <c r="AY269" i="15"/>
  <c r="AZ269" i="15"/>
  <c r="AY263" i="15"/>
  <c r="AZ263" i="15"/>
  <c r="AZ262" i="15"/>
  <c r="AY250" i="15"/>
  <c r="AZ250" i="15"/>
  <c r="AZ167" i="15"/>
  <c r="AY167" i="15"/>
  <c r="AZ155" i="15"/>
  <c r="AY155" i="15"/>
  <c r="AZ154" i="15"/>
  <c r="AY142" i="15"/>
  <c r="AZ142" i="15"/>
  <c r="AY280" i="15"/>
  <c r="AZ280" i="15"/>
  <c r="AY274" i="15"/>
  <c r="AZ274" i="15"/>
  <c r="AZ191" i="15"/>
  <c r="AY191" i="15"/>
  <c r="AY196" i="15"/>
  <c r="AZ196" i="15"/>
  <c r="AY794" i="15"/>
  <c r="AY776" i="15"/>
  <c r="AY758" i="15"/>
  <c r="AY740" i="15"/>
  <c r="AY722" i="15"/>
  <c r="AY704" i="15"/>
  <c r="AY686" i="15"/>
  <c r="AY668" i="15"/>
  <c r="AY650" i="15"/>
  <c r="AY632" i="15"/>
  <c r="AY614" i="15"/>
  <c r="AY596" i="15"/>
  <c r="AY578" i="15"/>
  <c r="AY560" i="15"/>
  <c r="AY542" i="15"/>
  <c r="AY524" i="15"/>
  <c r="AY506" i="15"/>
  <c r="AY488" i="15"/>
  <c r="AY470" i="15"/>
  <c r="AY452" i="15"/>
  <c r="AY434" i="15"/>
  <c r="AY401" i="15"/>
  <c r="AY387" i="15"/>
  <c r="AZ387" i="15"/>
  <c r="AZ382" i="15"/>
  <c r="AY354" i="15"/>
  <c r="AY340" i="15"/>
  <c r="AZ340" i="15"/>
  <c r="AY326" i="15"/>
  <c r="AZ326" i="15"/>
  <c r="AZ325" i="15"/>
  <c r="AZ185" i="15"/>
  <c r="AY185" i="15"/>
  <c r="AZ173" i="15"/>
  <c r="AY173" i="15"/>
  <c r="AY160" i="15"/>
  <c r="AZ160" i="15"/>
  <c r="AY127" i="15"/>
  <c r="AZ127" i="15"/>
  <c r="AY109" i="15"/>
  <c r="AZ109" i="15"/>
  <c r="AY91" i="15"/>
  <c r="AZ91" i="15"/>
  <c r="AY73" i="15"/>
  <c r="AZ73" i="15"/>
  <c r="AZ254" i="15"/>
  <c r="AY254" i="15"/>
  <c r="AZ236" i="15"/>
  <c r="AY236" i="15"/>
  <c r="AZ218" i="15"/>
  <c r="AY218" i="15"/>
  <c r="AZ200" i="15"/>
  <c r="AY200" i="15"/>
  <c r="AZ182" i="15"/>
  <c r="AY182" i="15"/>
  <c r="AZ164" i="15"/>
  <c r="AY164" i="15"/>
  <c r="AZ146" i="15"/>
  <c r="AY146" i="15"/>
  <c r="AY22" i="15"/>
  <c r="AZ22" i="15"/>
  <c r="AY281" i="15"/>
  <c r="AZ281" i="15"/>
  <c r="AY270" i="15"/>
  <c r="AZ270" i="15"/>
  <c r="AY259" i="15"/>
  <c r="AZ259" i="15"/>
  <c r="AY241" i="15"/>
  <c r="AZ241" i="15"/>
  <c r="AY223" i="15"/>
  <c r="AZ223" i="15"/>
  <c r="AY205" i="15"/>
  <c r="AZ205" i="15"/>
  <c r="AY187" i="15"/>
  <c r="AZ187" i="15"/>
  <c r="AY169" i="15"/>
  <c r="AZ169" i="15"/>
  <c r="AY151" i="15"/>
  <c r="AZ151" i="15"/>
  <c r="AY43" i="15"/>
  <c r="AZ43" i="15"/>
  <c r="AZ26" i="15"/>
  <c r="AY26" i="15"/>
  <c r="AZ285" i="15"/>
  <c r="AZ267" i="15"/>
  <c r="AY131" i="15"/>
  <c r="AY113" i="15"/>
  <c r="AY95" i="15"/>
  <c r="AY77" i="15"/>
  <c r="AY59" i="15"/>
  <c r="AY47" i="15"/>
  <c r="AY796" i="15" l="1"/>
  <c r="AM1200" i="6" l="1"/>
  <c r="AJ1200" i="6"/>
  <c r="AG145" i="12" l="1"/>
  <c r="E1200" i="6" l="1"/>
  <c r="AR9" i="6" l="1"/>
  <c r="AR10" i="6"/>
  <c r="AR11" i="6"/>
  <c r="AR12" i="6"/>
  <c r="AR13" i="6"/>
  <c r="AR14" i="6"/>
  <c r="AR15" i="6"/>
  <c r="AR16" i="6"/>
  <c r="AR17" i="6"/>
  <c r="AR18" i="6"/>
  <c r="AR19" i="6"/>
  <c r="AR20" i="6"/>
  <c r="AR21" i="6"/>
  <c r="AR22" i="6"/>
  <c r="AR23" i="6"/>
  <c r="AR24" i="6"/>
  <c r="AR25" i="6"/>
  <c r="AR26" i="6"/>
  <c r="AR27" i="6"/>
  <c r="AR28" i="6"/>
  <c r="AR29" i="6"/>
  <c r="AR30" i="6"/>
  <c r="AR31" i="6"/>
  <c r="AR32" i="6"/>
  <c r="AR33" i="6"/>
  <c r="AR34" i="6"/>
  <c r="AR35" i="6"/>
  <c r="AR36" i="6"/>
  <c r="AR37" i="6"/>
  <c r="AR38" i="6"/>
  <c r="AR39" i="6"/>
  <c r="AR40" i="6"/>
  <c r="AR41" i="6"/>
  <c r="AR42" i="6"/>
  <c r="AR43" i="6"/>
  <c r="AR44" i="6"/>
  <c r="AR45" i="6"/>
  <c r="AR46" i="6"/>
  <c r="AR47" i="6"/>
  <c r="AR48" i="6"/>
  <c r="AR49" i="6"/>
  <c r="AR50" i="6"/>
  <c r="AR51" i="6"/>
  <c r="AR52" i="6"/>
  <c r="AR53" i="6"/>
  <c r="AR54" i="6"/>
  <c r="AR55" i="6"/>
  <c r="AR56" i="6"/>
  <c r="AR57" i="6"/>
  <c r="AR58" i="6"/>
  <c r="AR59" i="6"/>
  <c r="AR60" i="6"/>
  <c r="AR61" i="6"/>
  <c r="AR62" i="6"/>
  <c r="AR63" i="6"/>
  <c r="AR64" i="6"/>
  <c r="AR65" i="6"/>
  <c r="AR66" i="6"/>
  <c r="AR67" i="6"/>
  <c r="AR68" i="6"/>
  <c r="AR69" i="6"/>
  <c r="AR70" i="6"/>
  <c r="AR71" i="6"/>
  <c r="AR72" i="6"/>
  <c r="AR73" i="6"/>
  <c r="AR74" i="6"/>
  <c r="AR75" i="6"/>
  <c r="AR76" i="6"/>
  <c r="AR77" i="6"/>
  <c r="AR78" i="6"/>
  <c r="AR79" i="6"/>
  <c r="AR80" i="6"/>
  <c r="AR81" i="6"/>
  <c r="AR82" i="6"/>
  <c r="AR83" i="6"/>
  <c r="AR84" i="6"/>
  <c r="AR85" i="6"/>
  <c r="AR86" i="6"/>
  <c r="AR87" i="6"/>
  <c r="AR88" i="6"/>
  <c r="AR89" i="6"/>
  <c r="AR90" i="6"/>
  <c r="AR91" i="6"/>
  <c r="AR92" i="6"/>
  <c r="AR93" i="6"/>
  <c r="AR94" i="6"/>
  <c r="AR95" i="6"/>
  <c r="AR96" i="6"/>
  <c r="AR97" i="6"/>
  <c r="AR98" i="6"/>
  <c r="AR99" i="6"/>
  <c r="AR100" i="6"/>
  <c r="AR101" i="6"/>
  <c r="AR102" i="6"/>
  <c r="AR103" i="6"/>
  <c r="AR104" i="6"/>
  <c r="AR105" i="6"/>
  <c r="AR106" i="6"/>
  <c r="AR107" i="6"/>
  <c r="AR108" i="6"/>
  <c r="AR109" i="6"/>
  <c r="AR110" i="6"/>
  <c r="AR111" i="6"/>
  <c r="AR112" i="6"/>
  <c r="AR113" i="6"/>
  <c r="AR114" i="6"/>
  <c r="AR115" i="6"/>
  <c r="AR116" i="6"/>
  <c r="AR117" i="6"/>
  <c r="AR118" i="6"/>
  <c r="AR119" i="6"/>
  <c r="AR120" i="6"/>
  <c r="AR121" i="6"/>
  <c r="AR122" i="6"/>
  <c r="AR123" i="6"/>
  <c r="AR124" i="6"/>
  <c r="AR125" i="6"/>
  <c r="AR126" i="6"/>
  <c r="AR127" i="6"/>
  <c r="AR128" i="6"/>
  <c r="AR129" i="6"/>
  <c r="AR130" i="6"/>
  <c r="AR131" i="6"/>
  <c r="AR132" i="6"/>
  <c r="AR133" i="6"/>
  <c r="AR134" i="6"/>
  <c r="AR135" i="6"/>
  <c r="AR136" i="6"/>
  <c r="AR137" i="6"/>
  <c r="AR138" i="6"/>
  <c r="AR139" i="6"/>
  <c r="AR140" i="6"/>
  <c r="AR141" i="6"/>
  <c r="AR142" i="6"/>
  <c r="AR143" i="6"/>
  <c r="AR144" i="6"/>
  <c r="AR145" i="6"/>
  <c r="AR146" i="6"/>
  <c r="AR147" i="6"/>
  <c r="AR148" i="6"/>
  <c r="AR149" i="6"/>
  <c r="AR150" i="6"/>
  <c r="AR151" i="6"/>
  <c r="AR152" i="6"/>
  <c r="AR153" i="6"/>
  <c r="AR154" i="6"/>
  <c r="AR155" i="6"/>
  <c r="AR156" i="6"/>
  <c r="AR157" i="6"/>
  <c r="AR158" i="6"/>
  <c r="AR159" i="6"/>
  <c r="AR160" i="6"/>
  <c r="AR161" i="6"/>
  <c r="AR162" i="6"/>
  <c r="AR163" i="6"/>
  <c r="AR164" i="6"/>
  <c r="AR165" i="6"/>
  <c r="AR166" i="6"/>
  <c r="AR167" i="6"/>
  <c r="AR168" i="6"/>
  <c r="AR169" i="6"/>
  <c r="AR170" i="6"/>
  <c r="AR171" i="6"/>
  <c r="AR172" i="6"/>
  <c r="AR173" i="6"/>
  <c r="AR174" i="6"/>
  <c r="AR175" i="6"/>
  <c r="AR176" i="6"/>
  <c r="AR177" i="6"/>
  <c r="AR178" i="6"/>
  <c r="AR179" i="6"/>
  <c r="AR180" i="6"/>
  <c r="AR181" i="6"/>
  <c r="AR182" i="6"/>
  <c r="AR183" i="6"/>
  <c r="AR184" i="6"/>
  <c r="AR185" i="6"/>
  <c r="AR186" i="6"/>
  <c r="AR187" i="6"/>
  <c r="AR188" i="6"/>
  <c r="AR189" i="6"/>
  <c r="AR190" i="6"/>
  <c r="AR191" i="6"/>
  <c r="AR192" i="6"/>
  <c r="AR193" i="6"/>
  <c r="AR194" i="6"/>
  <c r="AR195" i="6"/>
  <c r="AR196" i="6"/>
  <c r="AR197" i="6"/>
  <c r="AR198" i="6"/>
  <c r="AR199" i="6"/>
  <c r="AR200" i="6"/>
  <c r="AR201" i="6"/>
  <c r="AR202" i="6"/>
  <c r="AR203" i="6"/>
  <c r="AR204" i="6"/>
  <c r="AR205" i="6"/>
  <c r="AR206" i="6"/>
  <c r="AR207" i="6"/>
  <c r="AR208" i="6"/>
  <c r="AR209" i="6"/>
  <c r="AR210" i="6"/>
  <c r="AR211" i="6"/>
  <c r="AR212" i="6"/>
  <c r="AR213" i="6"/>
  <c r="AR214" i="6"/>
  <c r="AR215" i="6"/>
  <c r="AR216" i="6"/>
  <c r="AR217" i="6"/>
  <c r="AR218" i="6"/>
  <c r="AR219" i="6"/>
  <c r="AR220" i="6"/>
  <c r="AR221" i="6"/>
  <c r="AR222" i="6"/>
  <c r="AR223" i="6"/>
  <c r="AR224" i="6"/>
  <c r="AR225" i="6"/>
  <c r="AR226" i="6"/>
  <c r="AR227" i="6"/>
  <c r="AR228" i="6"/>
  <c r="AR229" i="6"/>
  <c r="AR230" i="6"/>
  <c r="AR231" i="6"/>
  <c r="AR232" i="6"/>
  <c r="AR233" i="6"/>
  <c r="AR234" i="6"/>
  <c r="AR235" i="6"/>
  <c r="AR236" i="6"/>
  <c r="AR237" i="6"/>
  <c r="AR238" i="6"/>
  <c r="AR239" i="6"/>
  <c r="AR240" i="6"/>
  <c r="AR241" i="6"/>
  <c r="AR242" i="6"/>
  <c r="AR243" i="6"/>
  <c r="AR244" i="6"/>
  <c r="AR245" i="6"/>
  <c r="AR246" i="6"/>
  <c r="AR247" i="6"/>
  <c r="AR248" i="6"/>
  <c r="AR249" i="6"/>
  <c r="AR250" i="6"/>
  <c r="AR251" i="6"/>
  <c r="AR252" i="6"/>
  <c r="AR253" i="6"/>
  <c r="AR254" i="6"/>
  <c r="AR255" i="6"/>
  <c r="AR256" i="6"/>
  <c r="AR257" i="6"/>
  <c r="AR258" i="6"/>
  <c r="AR259" i="6"/>
  <c r="AR260" i="6"/>
  <c r="AR261" i="6"/>
  <c r="AR262" i="6"/>
  <c r="AR263" i="6"/>
  <c r="AR264" i="6"/>
  <c r="AR265" i="6"/>
  <c r="AR266" i="6"/>
  <c r="AR267" i="6"/>
  <c r="AR268" i="6"/>
  <c r="AR269" i="6"/>
  <c r="AR270" i="6"/>
  <c r="AR271" i="6"/>
  <c r="AR272" i="6"/>
  <c r="AR273" i="6"/>
  <c r="AR274" i="6"/>
  <c r="AR275" i="6"/>
  <c r="AR276" i="6"/>
  <c r="AR277" i="6"/>
  <c r="AR278" i="6"/>
  <c r="AR279" i="6"/>
  <c r="AR280" i="6"/>
  <c r="AR281" i="6"/>
  <c r="AR282" i="6"/>
  <c r="AR283" i="6"/>
  <c r="AR284" i="6"/>
  <c r="AR285" i="6"/>
  <c r="AR286" i="6"/>
  <c r="AR287" i="6"/>
  <c r="AR288" i="6"/>
  <c r="AR289" i="6"/>
  <c r="AR290" i="6"/>
  <c r="AR291" i="6"/>
  <c r="AR292" i="6"/>
  <c r="AR293" i="6"/>
  <c r="AR294" i="6"/>
  <c r="AR295" i="6"/>
  <c r="AR296" i="6"/>
  <c r="AR297" i="6"/>
  <c r="AR298" i="6"/>
  <c r="AR299" i="6"/>
  <c r="AR300" i="6"/>
  <c r="AR301" i="6"/>
  <c r="AR302" i="6"/>
  <c r="AR303" i="6"/>
  <c r="AR304" i="6"/>
  <c r="AR305" i="6"/>
  <c r="AR306" i="6"/>
  <c r="AR307" i="6"/>
  <c r="AR308" i="6"/>
  <c r="AR309" i="6"/>
  <c r="AR310" i="6"/>
  <c r="AR311" i="6"/>
  <c r="AR312" i="6"/>
  <c r="AR313" i="6"/>
  <c r="AR314" i="6"/>
  <c r="AR315" i="6"/>
  <c r="AR316" i="6"/>
  <c r="AR317" i="6"/>
  <c r="AR318" i="6"/>
  <c r="AR319" i="6"/>
  <c r="AR320" i="6"/>
  <c r="AR321" i="6"/>
  <c r="AR322" i="6"/>
  <c r="AR323" i="6"/>
  <c r="AR324" i="6"/>
  <c r="AR325" i="6"/>
  <c r="AR326" i="6"/>
  <c r="AR327" i="6"/>
  <c r="AR328" i="6"/>
  <c r="AR329" i="6"/>
  <c r="AR330" i="6"/>
  <c r="AR331" i="6"/>
  <c r="AR332" i="6"/>
  <c r="AR333" i="6"/>
  <c r="AR334" i="6"/>
  <c r="AR335" i="6"/>
  <c r="AR336" i="6"/>
  <c r="AR337" i="6"/>
  <c r="AR338" i="6"/>
  <c r="AR339" i="6"/>
  <c r="AR340" i="6"/>
  <c r="AR341" i="6"/>
  <c r="AR342" i="6"/>
  <c r="AR343" i="6"/>
  <c r="AR344" i="6"/>
  <c r="AR345" i="6"/>
  <c r="AR346" i="6"/>
  <c r="AR347" i="6"/>
  <c r="AR348" i="6"/>
  <c r="AR349" i="6"/>
  <c r="AR350" i="6"/>
  <c r="AR351" i="6"/>
  <c r="AR352" i="6"/>
  <c r="AR353" i="6"/>
  <c r="AR354" i="6"/>
  <c r="AR355" i="6"/>
  <c r="AR356" i="6"/>
  <c r="AR357" i="6"/>
  <c r="AR358" i="6"/>
  <c r="AR359" i="6"/>
  <c r="AR360" i="6"/>
  <c r="AR361" i="6"/>
  <c r="AR362" i="6"/>
  <c r="AR363" i="6"/>
  <c r="AR364" i="6"/>
  <c r="AR365" i="6"/>
  <c r="AR366" i="6"/>
  <c r="AR367" i="6"/>
  <c r="AR368" i="6"/>
  <c r="AR369" i="6"/>
  <c r="AR370" i="6"/>
  <c r="AR371" i="6"/>
  <c r="AR372" i="6"/>
  <c r="AR373" i="6"/>
  <c r="AR374" i="6"/>
  <c r="AR375" i="6"/>
  <c r="AR376" i="6"/>
  <c r="AR377" i="6"/>
  <c r="AR378" i="6"/>
  <c r="AR379" i="6"/>
  <c r="AR380" i="6"/>
  <c r="AR381" i="6"/>
  <c r="AR382" i="6"/>
  <c r="AR383" i="6"/>
  <c r="AR384" i="6"/>
  <c r="AR385" i="6"/>
  <c r="AR386" i="6"/>
  <c r="AR387" i="6"/>
  <c r="AR388" i="6"/>
  <c r="AR389" i="6"/>
  <c r="AR390" i="6"/>
  <c r="AR391" i="6"/>
  <c r="AR392" i="6"/>
  <c r="AR393" i="6"/>
  <c r="AR394" i="6"/>
  <c r="AR395" i="6"/>
  <c r="AR396" i="6"/>
  <c r="AR397" i="6"/>
  <c r="AR398" i="6"/>
  <c r="AR399" i="6"/>
  <c r="AR400" i="6"/>
  <c r="AR401" i="6"/>
  <c r="AR402" i="6"/>
  <c r="AR403" i="6"/>
  <c r="AR404" i="6"/>
  <c r="AR405" i="6"/>
  <c r="AR406" i="6"/>
  <c r="AR407" i="6"/>
  <c r="AR408" i="6"/>
  <c r="AR409" i="6"/>
  <c r="AR410" i="6"/>
  <c r="AR411" i="6"/>
  <c r="AR412" i="6"/>
  <c r="AR413" i="6"/>
  <c r="AR414" i="6"/>
  <c r="AR415" i="6"/>
  <c r="AR416" i="6"/>
  <c r="AR417" i="6"/>
  <c r="AR418" i="6"/>
  <c r="AR419" i="6"/>
  <c r="AR420" i="6"/>
  <c r="AR421" i="6"/>
  <c r="AR422" i="6"/>
  <c r="AR423" i="6"/>
  <c r="AR424" i="6"/>
  <c r="AR425" i="6"/>
  <c r="AR426" i="6"/>
  <c r="AR427" i="6"/>
  <c r="AR428" i="6"/>
  <c r="AR429" i="6"/>
  <c r="AR430" i="6"/>
  <c r="AR431" i="6"/>
  <c r="AR432" i="6"/>
  <c r="AR433" i="6"/>
  <c r="AR434" i="6"/>
  <c r="AR435" i="6"/>
  <c r="AR436" i="6"/>
  <c r="AR437" i="6"/>
  <c r="AR438" i="6"/>
  <c r="AR439" i="6"/>
  <c r="AR440" i="6"/>
  <c r="AR441" i="6"/>
  <c r="AR442" i="6"/>
  <c r="AR443" i="6"/>
  <c r="AR444" i="6"/>
  <c r="AR445" i="6"/>
  <c r="AR446" i="6"/>
  <c r="AR447" i="6"/>
  <c r="AR448" i="6"/>
  <c r="AR449" i="6"/>
  <c r="AR450" i="6"/>
  <c r="AR451" i="6"/>
  <c r="AR452" i="6"/>
  <c r="AR453" i="6"/>
  <c r="AR454" i="6"/>
  <c r="AR455" i="6"/>
  <c r="AR456" i="6"/>
  <c r="AR457" i="6"/>
  <c r="AR458" i="6"/>
  <c r="AR459" i="6"/>
  <c r="AR460" i="6"/>
  <c r="AR461" i="6"/>
  <c r="AR462" i="6"/>
  <c r="AR463" i="6"/>
  <c r="AR464" i="6"/>
  <c r="AR465" i="6"/>
  <c r="AR466" i="6"/>
  <c r="AR467" i="6"/>
  <c r="AR468" i="6"/>
  <c r="AR469" i="6"/>
  <c r="AR470" i="6"/>
  <c r="AR471" i="6"/>
  <c r="AR472" i="6"/>
  <c r="AR473" i="6"/>
  <c r="AR474" i="6"/>
  <c r="AR475" i="6"/>
  <c r="AR476" i="6"/>
  <c r="AR477" i="6"/>
  <c r="AR478" i="6"/>
  <c r="AR479" i="6"/>
  <c r="AR480" i="6"/>
  <c r="AR481" i="6"/>
  <c r="AR482" i="6"/>
  <c r="AR483" i="6"/>
  <c r="AR484" i="6"/>
  <c r="AR485" i="6"/>
  <c r="AR486" i="6"/>
  <c r="AR487" i="6"/>
  <c r="AR488" i="6"/>
  <c r="AR489" i="6"/>
  <c r="AR490" i="6"/>
  <c r="AR491" i="6"/>
  <c r="AR492" i="6"/>
  <c r="AR493" i="6"/>
  <c r="AR494" i="6"/>
  <c r="AR495" i="6"/>
  <c r="AR496" i="6"/>
  <c r="AR497" i="6"/>
  <c r="AR498" i="6"/>
  <c r="AR499" i="6"/>
  <c r="AR500" i="6"/>
  <c r="AR501" i="6"/>
  <c r="AR502" i="6"/>
  <c r="AR503" i="6"/>
  <c r="AR504" i="6"/>
  <c r="AR505" i="6"/>
  <c r="AR506" i="6"/>
  <c r="AR507" i="6"/>
  <c r="AR508" i="6"/>
  <c r="AR509" i="6"/>
  <c r="AR510" i="6"/>
  <c r="AR511" i="6"/>
  <c r="AR512" i="6"/>
  <c r="AR513" i="6"/>
  <c r="AR514" i="6"/>
  <c r="AR515" i="6"/>
  <c r="AR516" i="6"/>
  <c r="AR517" i="6"/>
  <c r="AR518" i="6"/>
  <c r="AR519" i="6"/>
  <c r="AR520" i="6"/>
  <c r="AR521" i="6"/>
  <c r="AR522" i="6"/>
  <c r="AR523" i="6"/>
  <c r="AR524" i="6"/>
  <c r="AR525" i="6"/>
  <c r="AR526" i="6"/>
  <c r="AR527" i="6"/>
  <c r="AR528" i="6"/>
  <c r="AR529" i="6"/>
  <c r="AR530" i="6"/>
  <c r="AR531" i="6"/>
  <c r="AR532" i="6"/>
  <c r="AR533" i="6"/>
  <c r="AR534" i="6"/>
  <c r="AR535" i="6"/>
  <c r="AR536" i="6"/>
  <c r="AR537" i="6"/>
  <c r="AR538" i="6"/>
  <c r="AR539" i="6"/>
  <c r="AR540" i="6"/>
  <c r="AR541" i="6"/>
  <c r="AR542" i="6"/>
  <c r="AR543" i="6"/>
  <c r="AR544" i="6"/>
  <c r="AR545" i="6"/>
  <c r="AR546" i="6"/>
  <c r="AR547" i="6"/>
  <c r="AR548" i="6"/>
  <c r="AR549" i="6"/>
  <c r="AR550" i="6"/>
  <c r="AR551" i="6"/>
  <c r="AR552" i="6"/>
  <c r="AR553" i="6"/>
  <c r="AR554" i="6"/>
  <c r="AR555" i="6"/>
  <c r="AR556" i="6"/>
  <c r="AR557" i="6"/>
  <c r="AR558" i="6"/>
  <c r="AR559" i="6"/>
  <c r="AR560" i="6"/>
  <c r="AR561" i="6"/>
  <c r="AR562" i="6"/>
  <c r="AR563" i="6"/>
  <c r="AR564" i="6"/>
  <c r="AR565" i="6"/>
  <c r="AR566" i="6"/>
  <c r="AR567" i="6"/>
  <c r="AR568" i="6"/>
  <c r="AR569" i="6"/>
  <c r="AR570" i="6"/>
  <c r="AR571" i="6"/>
  <c r="AR572" i="6"/>
  <c r="AR573" i="6"/>
  <c r="AR574" i="6"/>
  <c r="AR575" i="6"/>
  <c r="AR576" i="6"/>
  <c r="AR577" i="6"/>
  <c r="AR578" i="6"/>
  <c r="AR579" i="6"/>
  <c r="AR580" i="6"/>
  <c r="AR581" i="6"/>
  <c r="AR582" i="6"/>
  <c r="AR583" i="6"/>
  <c r="AR584" i="6"/>
  <c r="AR585" i="6"/>
  <c r="AR586" i="6"/>
  <c r="AR587" i="6"/>
  <c r="AR588" i="6"/>
  <c r="AR589" i="6"/>
  <c r="AR590" i="6"/>
  <c r="AR591" i="6"/>
  <c r="AR592" i="6"/>
  <c r="AR593" i="6"/>
  <c r="AR594" i="6"/>
  <c r="AR595" i="6"/>
  <c r="AR596" i="6"/>
  <c r="AR597" i="6"/>
  <c r="AR598" i="6"/>
  <c r="AR599" i="6"/>
  <c r="AR600" i="6"/>
  <c r="AR601" i="6"/>
  <c r="AR602" i="6"/>
  <c r="AR603" i="6"/>
  <c r="AR604" i="6"/>
  <c r="AR605" i="6"/>
  <c r="AR606" i="6"/>
  <c r="AR607" i="6"/>
  <c r="AR608" i="6"/>
  <c r="AR609" i="6"/>
  <c r="AR610" i="6"/>
  <c r="AR611" i="6"/>
  <c r="AR612" i="6"/>
  <c r="AR613" i="6"/>
  <c r="AR614" i="6"/>
  <c r="AR615" i="6"/>
  <c r="AR616" i="6"/>
  <c r="AR617" i="6"/>
  <c r="AR618" i="6"/>
  <c r="AR619" i="6"/>
  <c r="AR620" i="6"/>
  <c r="AR621" i="6"/>
  <c r="AR622" i="6"/>
  <c r="AR623" i="6"/>
  <c r="AR624" i="6"/>
  <c r="AR625" i="6"/>
  <c r="AR626" i="6"/>
  <c r="AR627" i="6"/>
  <c r="AR628" i="6"/>
  <c r="AR629" i="6"/>
  <c r="AR630" i="6"/>
  <c r="AR631" i="6"/>
  <c r="AR632" i="6"/>
  <c r="AR633" i="6"/>
  <c r="AR634" i="6"/>
  <c r="AR635" i="6"/>
  <c r="AR636" i="6"/>
  <c r="AR637" i="6"/>
  <c r="AR638" i="6"/>
  <c r="AR639" i="6"/>
  <c r="AR640" i="6"/>
  <c r="AR641" i="6"/>
  <c r="AR642" i="6"/>
  <c r="AR643" i="6"/>
  <c r="AR644" i="6"/>
  <c r="AR645" i="6"/>
  <c r="AR646" i="6"/>
  <c r="AR647" i="6"/>
  <c r="AR648" i="6"/>
  <c r="AR649" i="6"/>
  <c r="AR650" i="6"/>
  <c r="AR651" i="6"/>
  <c r="AR652" i="6"/>
  <c r="AR653" i="6"/>
  <c r="AR654" i="6"/>
  <c r="AR655" i="6"/>
  <c r="AR656" i="6"/>
  <c r="AR657" i="6"/>
  <c r="AR658" i="6"/>
  <c r="AR659" i="6"/>
  <c r="AR660" i="6"/>
  <c r="AR661" i="6"/>
  <c r="AR662" i="6"/>
  <c r="AR663" i="6"/>
  <c r="AR664" i="6"/>
  <c r="AR665" i="6"/>
  <c r="AR666" i="6"/>
  <c r="AR667" i="6"/>
  <c r="AR668" i="6"/>
  <c r="AR669" i="6"/>
  <c r="AR670" i="6"/>
  <c r="AR671" i="6"/>
  <c r="AR672" i="6"/>
  <c r="AR673" i="6"/>
  <c r="AR674" i="6"/>
  <c r="AR675" i="6"/>
  <c r="AR676" i="6"/>
  <c r="AR677" i="6"/>
  <c r="AR678" i="6"/>
  <c r="AR679" i="6"/>
  <c r="AR680" i="6"/>
  <c r="AR681" i="6"/>
  <c r="AR682" i="6"/>
  <c r="AR683" i="6"/>
  <c r="AR684" i="6"/>
  <c r="AR685" i="6"/>
  <c r="AR686" i="6"/>
  <c r="AR687" i="6"/>
  <c r="AR688" i="6"/>
  <c r="AR689" i="6"/>
  <c r="AR690" i="6"/>
  <c r="AR691" i="6"/>
  <c r="AR692" i="6"/>
  <c r="AR693" i="6"/>
  <c r="AR694" i="6"/>
  <c r="AR695" i="6"/>
  <c r="AR696" i="6"/>
  <c r="AR697" i="6"/>
  <c r="AR698" i="6"/>
  <c r="AR699" i="6"/>
  <c r="AR700" i="6"/>
  <c r="AR701" i="6"/>
  <c r="AR702" i="6"/>
  <c r="AR703" i="6"/>
  <c r="AR704" i="6"/>
  <c r="AR705" i="6"/>
  <c r="AR706" i="6"/>
  <c r="AR707" i="6"/>
  <c r="AR708" i="6"/>
  <c r="AR709" i="6"/>
  <c r="AR710" i="6"/>
  <c r="AR711" i="6"/>
  <c r="AR712" i="6"/>
  <c r="AR713" i="6"/>
  <c r="AR714" i="6"/>
  <c r="AR715" i="6"/>
  <c r="AR716" i="6"/>
  <c r="AR717" i="6"/>
  <c r="AR718" i="6"/>
  <c r="AR719" i="6"/>
  <c r="AR720" i="6"/>
  <c r="AR721" i="6"/>
  <c r="AR722" i="6"/>
  <c r="AR723" i="6"/>
  <c r="AR724" i="6"/>
  <c r="AR725" i="6"/>
  <c r="AR726" i="6"/>
  <c r="AR727" i="6"/>
  <c r="AR728" i="6"/>
  <c r="AR729" i="6"/>
  <c r="AR730" i="6"/>
  <c r="AR731" i="6"/>
  <c r="AR732" i="6"/>
  <c r="AR733" i="6"/>
  <c r="AR734" i="6"/>
  <c r="AR735" i="6"/>
  <c r="AR736" i="6"/>
  <c r="AR737" i="6"/>
  <c r="AR738" i="6"/>
  <c r="AR739" i="6"/>
  <c r="AR740" i="6"/>
  <c r="AR741" i="6"/>
  <c r="AR742" i="6"/>
  <c r="AR743" i="6"/>
  <c r="AR744" i="6"/>
  <c r="AR745" i="6"/>
  <c r="AR746" i="6"/>
  <c r="AR747" i="6"/>
  <c r="AR748" i="6"/>
  <c r="AR749" i="6"/>
  <c r="AR750" i="6"/>
  <c r="AR751" i="6"/>
  <c r="AR752" i="6"/>
  <c r="AR753" i="6"/>
  <c r="AR754" i="6"/>
  <c r="AR755" i="6"/>
  <c r="AR756" i="6"/>
  <c r="AR757" i="6"/>
  <c r="AR758" i="6"/>
  <c r="AR759" i="6"/>
  <c r="AR760" i="6"/>
  <c r="AR761" i="6"/>
  <c r="AR762" i="6"/>
  <c r="AR763" i="6"/>
  <c r="AR764" i="6"/>
  <c r="AR765" i="6"/>
  <c r="AR766" i="6"/>
  <c r="AR767" i="6"/>
  <c r="AR768" i="6"/>
  <c r="AR769" i="6"/>
  <c r="AR770" i="6"/>
  <c r="AR771" i="6"/>
  <c r="AR772" i="6"/>
  <c r="AR773" i="6"/>
  <c r="AR774" i="6"/>
  <c r="AR775" i="6"/>
  <c r="AR776" i="6"/>
  <c r="AR777" i="6"/>
  <c r="AR778" i="6"/>
  <c r="AR779" i="6"/>
  <c r="AR780" i="6"/>
  <c r="AR781" i="6"/>
  <c r="AR782" i="6"/>
  <c r="AR783" i="6"/>
  <c r="AR784" i="6"/>
  <c r="AR785" i="6"/>
  <c r="AR786" i="6"/>
  <c r="AR787" i="6"/>
  <c r="AR788" i="6"/>
  <c r="AR789" i="6"/>
  <c r="AR790" i="6"/>
  <c r="AR791" i="6"/>
  <c r="AR792" i="6"/>
  <c r="AR793" i="6"/>
  <c r="AR794" i="6"/>
  <c r="AR795" i="6"/>
  <c r="AR796" i="6"/>
  <c r="AR797" i="6"/>
  <c r="AR798" i="6"/>
  <c r="AR799" i="6"/>
  <c r="AR800" i="6"/>
  <c r="AR801" i="6"/>
  <c r="AR802" i="6"/>
  <c r="AR803" i="6"/>
  <c r="AR804" i="6"/>
  <c r="AR805" i="6"/>
  <c r="AR806" i="6"/>
  <c r="AR807" i="6"/>
  <c r="AR808" i="6"/>
  <c r="AR809" i="6"/>
  <c r="AR810" i="6"/>
  <c r="AR811" i="6"/>
  <c r="AR812" i="6"/>
  <c r="AR813" i="6"/>
  <c r="AR814" i="6"/>
  <c r="AR815" i="6"/>
  <c r="AR816" i="6"/>
  <c r="AR817" i="6"/>
  <c r="AR818" i="6"/>
  <c r="AR819" i="6"/>
  <c r="AR820" i="6"/>
  <c r="AR821" i="6"/>
  <c r="AR822" i="6"/>
  <c r="AR823" i="6"/>
  <c r="AR824" i="6"/>
  <c r="AR825" i="6"/>
  <c r="AR826" i="6"/>
  <c r="AR827" i="6"/>
  <c r="AR828" i="6"/>
  <c r="AR829" i="6"/>
  <c r="AR830" i="6"/>
  <c r="AR831" i="6"/>
  <c r="AR832" i="6"/>
  <c r="AR833" i="6"/>
  <c r="AR834" i="6"/>
  <c r="AR835" i="6"/>
  <c r="AR836" i="6"/>
  <c r="AR837" i="6"/>
  <c r="AR838" i="6"/>
  <c r="AR839" i="6"/>
  <c r="AR840" i="6"/>
  <c r="AR841" i="6"/>
  <c r="AR842" i="6"/>
  <c r="AR843" i="6"/>
  <c r="AR844" i="6"/>
  <c r="AR845" i="6"/>
  <c r="AR846" i="6"/>
  <c r="AR847" i="6"/>
  <c r="AR848" i="6"/>
  <c r="AR849" i="6"/>
  <c r="AR850" i="6"/>
  <c r="AR851" i="6"/>
  <c r="AR852" i="6"/>
  <c r="AR853" i="6"/>
  <c r="AR854" i="6"/>
  <c r="AR855" i="6"/>
  <c r="AR856" i="6"/>
  <c r="AR857" i="6"/>
  <c r="AR858" i="6"/>
  <c r="AR859" i="6"/>
  <c r="AR860" i="6"/>
  <c r="AR861" i="6"/>
  <c r="AR862" i="6"/>
  <c r="AR863" i="6"/>
  <c r="AR864" i="6"/>
  <c r="AR865" i="6"/>
  <c r="AR866" i="6"/>
  <c r="AR867" i="6"/>
  <c r="AR868" i="6"/>
  <c r="AR869" i="6"/>
  <c r="AR870" i="6"/>
  <c r="AR871" i="6"/>
  <c r="AR872" i="6"/>
  <c r="AR873" i="6"/>
  <c r="AR874" i="6"/>
  <c r="AR875" i="6"/>
  <c r="AR876" i="6"/>
  <c r="AR877" i="6"/>
  <c r="AR878" i="6"/>
  <c r="AR879" i="6"/>
  <c r="AR880" i="6"/>
  <c r="AR881" i="6"/>
  <c r="AR882" i="6"/>
  <c r="AR883" i="6"/>
  <c r="AR884" i="6"/>
  <c r="AR885" i="6"/>
  <c r="AR886" i="6"/>
  <c r="AR887" i="6"/>
  <c r="AR888" i="6"/>
  <c r="AR889" i="6"/>
  <c r="AR890" i="6"/>
  <c r="AR891" i="6"/>
  <c r="AR892" i="6"/>
  <c r="AR893" i="6"/>
  <c r="AR894" i="6"/>
  <c r="AR895" i="6"/>
  <c r="AR896" i="6"/>
  <c r="AR897" i="6"/>
  <c r="AR898" i="6"/>
  <c r="AR899" i="6"/>
  <c r="AR900" i="6"/>
  <c r="AR901" i="6"/>
  <c r="AR902" i="6"/>
  <c r="AR903" i="6"/>
  <c r="AR904" i="6"/>
  <c r="AR905" i="6"/>
  <c r="AR906" i="6"/>
  <c r="AR907" i="6"/>
  <c r="AR908" i="6"/>
  <c r="AR909" i="6"/>
  <c r="AR910" i="6"/>
  <c r="AR911" i="6"/>
  <c r="AR912" i="6"/>
  <c r="AR913" i="6"/>
  <c r="AR914" i="6"/>
  <c r="AR915" i="6"/>
  <c r="AR916" i="6"/>
  <c r="AR917" i="6"/>
  <c r="AR918" i="6"/>
  <c r="AR919" i="6"/>
  <c r="AR920" i="6"/>
  <c r="AR921" i="6"/>
  <c r="AR922" i="6"/>
  <c r="AR923" i="6"/>
  <c r="AR924" i="6"/>
  <c r="AR925" i="6"/>
  <c r="AR926" i="6"/>
  <c r="AR927" i="6"/>
  <c r="AR928" i="6"/>
  <c r="AR929" i="6"/>
  <c r="AR930" i="6"/>
  <c r="AR931" i="6"/>
  <c r="AR932" i="6"/>
  <c r="AR933" i="6"/>
  <c r="AR934" i="6"/>
  <c r="AR935" i="6"/>
  <c r="AR936" i="6"/>
  <c r="AR937" i="6"/>
  <c r="AR938" i="6"/>
  <c r="AR939" i="6"/>
  <c r="AR940" i="6"/>
  <c r="AR941" i="6"/>
  <c r="AR942" i="6"/>
  <c r="AR943" i="6"/>
  <c r="AR944" i="6"/>
  <c r="AR945" i="6"/>
  <c r="AR946" i="6"/>
  <c r="AR947" i="6"/>
  <c r="AR948" i="6"/>
  <c r="AR949" i="6"/>
  <c r="AR950" i="6"/>
  <c r="AR951" i="6"/>
  <c r="AR952" i="6"/>
  <c r="AR953" i="6"/>
  <c r="AR954" i="6"/>
  <c r="AR955" i="6"/>
  <c r="AR956" i="6"/>
  <c r="AR957" i="6"/>
  <c r="AR958" i="6"/>
  <c r="AR959" i="6"/>
  <c r="AR960" i="6"/>
  <c r="AR961" i="6"/>
  <c r="AR962" i="6"/>
  <c r="AR963" i="6"/>
  <c r="AR964" i="6"/>
  <c r="AR965" i="6"/>
  <c r="AR966" i="6"/>
  <c r="AR967" i="6"/>
  <c r="AR968" i="6"/>
  <c r="AR969" i="6"/>
  <c r="AR970" i="6"/>
  <c r="AR971" i="6"/>
  <c r="AR972" i="6"/>
  <c r="AR973" i="6"/>
  <c r="AR974" i="6"/>
  <c r="AR975" i="6"/>
  <c r="AR976" i="6"/>
  <c r="AR977" i="6"/>
  <c r="AR978" i="6"/>
  <c r="AR979" i="6"/>
  <c r="AR980" i="6"/>
  <c r="AR981" i="6"/>
  <c r="AR982" i="6"/>
  <c r="AR983" i="6"/>
  <c r="AR984" i="6"/>
  <c r="AR985" i="6"/>
  <c r="AR986" i="6"/>
  <c r="AR987" i="6"/>
  <c r="AR988" i="6"/>
  <c r="AR989" i="6"/>
  <c r="AR990" i="6"/>
  <c r="AR991" i="6"/>
  <c r="AR992" i="6"/>
  <c r="AR993" i="6"/>
  <c r="AR994" i="6"/>
  <c r="AR995" i="6"/>
  <c r="AR996" i="6"/>
  <c r="AR997" i="6"/>
  <c r="AR998" i="6"/>
  <c r="AR999" i="6"/>
  <c r="AR1000" i="6"/>
  <c r="AR1001" i="6"/>
  <c r="AR1002" i="6"/>
  <c r="AR1003" i="6"/>
  <c r="AR1004" i="6"/>
  <c r="AR1005" i="6"/>
  <c r="AR1006" i="6"/>
  <c r="AR1007" i="6"/>
  <c r="AR1008" i="6"/>
  <c r="AR1009" i="6"/>
  <c r="AR1010" i="6"/>
  <c r="AR1011" i="6"/>
  <c r="AR1012" i="6"/>
  <c r="AR1013" i="6"/>
  <c r="AR1014" i="6"/>
  <c r="AR1015" i="6"/>
  <c r="AR1016" i="6"/>
  <c r="AR1017" i="6"/>
  <c r="AR1018" i="6"/>
  <c r="AR1019" i="6"/>
  <c r="AR1020" i="6"/>
  <c r="AR1021" i="6"/>
  <c r="AR1022" i="6"/>
  <c r="AR1023" i="6"/>
  <c r="AR1024" i="6"/>
  <c r="AR1025" i="6"/>
  <c r="AR1026" i="6"/>
  <c r="AR1027" i="6"/>
  <c r="AR1028" i="6"/>
  <c r="AR1029" i="6"/>
  <c r="AR1030" i="6"/>
  <c r="AR1031" i="6"/>
  <c r="AR1032" i="6"/>
  <c r="AR1033" i="6"/>
  <c r="AR1034" i="6"/>
  <c r="AR1035" i="6"/>
  <c r="AR1036" i="6"/>
  <c r="AR1037" i="6"/>
  <c r="AR1038" i="6"/>
  <c r="AR1039" i="6"/>
  <c r="AR1040" i="6"/>
  <c r="AR1041" i="6"/>
  <c r="AR1042" i="6"/>
  <c r="AR1043" i="6"/>
  <c r="AR1044" i="6"/>
  <c r="AR1045" i="6"/>
  <c r="AR1046" i="6"/>
  <c r="AR1047" i="6"/>
  <c r="AR1048" i="6"/>
  <c r="AR1049" i="6"/>
  <c r="AR1050" i="6"/>
  <c r="AR1051" i="6"/>
  <c r="AR1052" i="6"/>
  <c r="AR1053" i="6"/>
  <c r="AR1054" i="6"/>
  <c r="AR1055" i="6"/>
  <c r="AR1056" i="6"/>
  <c r="AR1057" i="6"/>
  <c r="AR1058" i="6"/>
  <c r="AR1059" i="6"/>
  <c r="AR1060" i="6"/>
  <c r="AR1061" i="6"/>
  <c r="AR1062" i="6"/>
  <c r="AR1063" i="6"/>
  <c r="AR1064" i="6"/>
  <c r="AR1065" i="6"/>
  <c r="AR1066" i="6"/>
  <c r="AR1067" i="6"/>
  <c r="AR1068" i="6"/>
  <c r="AR1069" i="6"/>
  <c r="AR1070" i="6"/>
  <c r="AR1071" i="6"/>
  <c r="AR1072" i="6"/>
  <c r="AR1073" i="6"/>
  <c r="AR1074" i="6"/>
  <c r="AR1075" i="6"/>
  <c r="AR1076" i="6"/>
  <c r="AR1077" i="6"/>
  <c r="AR1078" i="6"/>
  <c r="AR1079" i="6"/>
  <c r="AR1080" i="6"/>
  <c r="AR1081" i="6"/>
  <c r="AR1082" i="6"/>
  <c r="AR1083" i="6"/>
  <c r="AR1084" i="6"/>
  <c r="AR1085" i="6"/>
  <c r="AR1086" i="6"/>
  <c r="AR1087" i="6"/>
  <c r="AR1088" i="6"/>
  <c r="AR1089" i="6"/>
  <c r="AR1090" i="6"/>
  <c r="AR1091" i="6"/>
  <c r="AR1092" i="6"/>
  <c r="AR1093" i="6"/>
  <c r="AR1094" i="6"/>
  <c r="AR1095" i="6"/>
  <c r="AR1096" i="6"/>
  <c r="AR1097" i="6"/>
  <c r="AR1098" i="6"/>
  <c r="AR1099" i="6"/>
  <c r="AR1100" i="6"/>
  <c r="AR1101" i="6"/>
  <c r="AR1102" i="6"/>
  <c r="AR1103" i="6"/>
  <c r="AR1104" i="6"/>
  <c r="AR1105" i="6"/>
  <c r="AR1106" i="6"/>
  <c r="AR1107" i="6"/>
  <c r="AR1108" i="6"/>
  <c r="AR1109" i="6"/>
  <c r="AR1110" i="6"/>
  <c r="AR1111" i="6"/>
  <c r="AR1112" i="6"/>
  <c r="AR1113" i="6"/>
  <c r="AR1114" i="6"/>
  <c r="AR1115" i="6"/>
  <c r="AR1116" i="6"/>
  <c r="AR1117" i="6"/>
  <c r="AR1118" i="6"/>
  <c r="AR1119" i="6"/>
  <c r="AR1120" i="6"/>
  <c r="AR1121" i="6"/>
  <c r="AR1122" i="6"/>
  <c r="AR1123" i="6"/>
  <c r="AR1124" i="6"/>
  <c r="AR1125" i="6"/>
  <c r="AR1126" i="6"/>
  <c r="AR1127" i="6"/>
  <c r="AR1128" i="6"/>
  <c r="AR1129" i="6"/>
  <c r="AR1130" i="6"/>
  <c r="AR1131" i="6"/>
  <c r="AR1132" i="6"/>
  <c r="AR1133" i="6"/>
  <c r="AR1134" i="6"/>
  <c r="AR1135" i="6"/>
  <c r="AR1136" i="6"/>
  <c r="AR1137" i="6"/>
  <c r="AR1138" i="6"/>
  <c r="AR1139" i="6"/>
  <c r="AR1140" i="6"/>
  <c r="AR1141" i="6"/>
  <c r="AR1142" i="6"/>
  <c r="AR1143" i="6"/>
  <c r="AR1144" i="6"/>
  <c r="AR1145" i="6"/>
  <c r="AR1146" i="6"/>
  <c r="AR1147" i="6"/>
  <c r="AR1148" i="6"/>
  <c r="AR1149" i="6"/>
  <c r="AR1150" i="6"/>
  <c r="AR1151" i="6"/>
  <c r="AR1152" i="6"/>
  <c r="AR1153" i="6"/>
  <c r="AR1154" i="6"/>
  <c r="AR1155" i="6"/>
  <c r="AR1156" i="6"/>
  <c r="AR1157" i="6"/>
  <c r="AR1158" i="6"/>
  <c r="AR1159" i="6"/>
  <c r="AR1160" i="6"/>
  <c r="AR1161" i="6"/>
  <c r="AR1162" i="6"/>
  <c r="AR1163" i="6"/>
  <c r="AR1164" i="6"/>
  <c r="AR1165" i="6"/>
  <c r="AR1166" i="6"/>
  <c r="AR1167" i="6"/>
  <c r="AR1168" i="6"/>
  <c r="AR1169" i="6"/>
  <c r="AR1170" i="6"/>
  <c r="AR1171" i="6"/>
  <c r="AR1172" i="6"/>
  <c r="AR1173" i="6"/>
  <c r="AR1174" i="6"/>
  <c r="AR1175" i="6"/>
  <c r="AR1176" i="6"/>
  <c r="AR1177" i="6"/>
  <c r="AR1178" i="6"/>
  <c r="AR1179" i="6"/>
  <c r="AR1180" i="6"/>
  <c r="AR1181" i="6"/>
  <c r="AR1182" i="6"/>
  <c r="AR1183" i="6"/>
  <c r="AR1184" i="6"/>
  <c r="AR1185" i="6"/>
  <c r="AR1186" i="6"/>
  <c r="AR1187" i="6"/>
  <c r="AR1188" i="6"/>
  <c r="AR1189" i="6"/>
  <c r="AR1190" i="6"/>
  <c r="AR1191" i="6"/>
  <c r="AR1192" i="6"/>
  <c r="AR1193" i="6"/>
  <c r="AR1194" i="6"/>
  <c r="AR1195" i="6"/>
  <c r="AR1196" i="6"/>
  <c r="AR1197" i="6"/>
  <c r="AR1198" i="6"/>
  <c r="AR1199" i="6"/>
  <c r="AI1200" i="6"/>
  <c r="AD1200" i="6"/>
  <c r="AE1200" i="6"/>
  <c r="AF1200" i="6"/>
  <c r="L1200" i="6"/>
  <c r="K5" i="13" l="1"/>
  <c r="AC8" i="13"/>
  <c r="AH8" i="13"/>
  <c r="AQ8" i="13"/>
  <c r="AR8" i="13"/>
  <c r="AZ8" i="13" s="1"/>
  <c r="AY8" i="13"/>
  <c r="AC9" i="13"/>
  <c r="AH9" i="13"/>
  <c r="AQ9" i="13"/>
  <c r="AR9" i="13"/>
  <c r="AY9" i="13" s="1"/>
  <c r="AC10" i="13"/>
  <c r="AH10" i="13"/>
  <c r="AQ10" i="13"/>
  <c r="AR10" i="13"/>
  <c r="AY10" i="13" s="1"/>
  <c r="AC11" i="13"/>
  <c r="AH11" i="13"/>
  <c r="AQ11" i="13"/>
  <c r="AR11" i="13"/>
  <c r="AZ11" i="13" s="1"/>
  <c r="AC12" i="13"/>
  <c r="AH12" i="13"/>
  <c r="AQ12" i="13"/>
  <c r="AR12" i="13"/>
  <c r="AY12" i="13" s="1"/>
  <c r="AC13" i="13"/>
  <c r="AH13" i="13"/>
  <c r="AQ13" i="13"/>
  <c r="AR13" i="13"/>
  <c r="AY13" i="13" s="1"/>
  <c r="AC14" i="13"/>
  <c r="AH14" i="13"/>
  <c r="AQ14" i="13"/>
  <c r="AR14" i="13"/>
  <c r="AZ14" i="13" s="1"/>
  <c r="AC15" i="13"/>
  <c r="AH15" i="13"/>
  <c r="AQ15" i="13"/>
  <c r="AR15" i="13"/>
  <c r="AZ15" i="13" s="1"/>
  <c r="AY15" i="13"/>
  <c r="AC16" i="13"/>
  <c r="AH16" i="13"/>
  <c r="AQ16" i="13"/>
  <c r="AR16" i="13"/>
  <c r="AY16" i="13" s="1"/>
  <c r="AC17" i="13"/>
  <c r="AH17" i="13"/>
  <c r="AQ17" i="13"/>
  <c r="AR17" i="13"/>
  <c r="AZ17" i="13" s="1"/>
  <c r="AC18" i="13"/>
  <c r="AH18" i="13"/>
  <c r="AQ18" i="13"/>
  <c r="AR18" i="13"/>
  <c r="AY18" i="13" s="1"/>
  <c r="AC19" i="13"/>
  <c r="AH19" i="13"/>
  <c r="AQ19" i="13"/>
  <c r="AR19" i="13"/>
  <c r="AZ19" i="13" s="1"/>
  <c r="AC20" i="13"/>
  <c r="AH20" i="13"/>
  <c r="AQ20" i="13"/>
  <c r="AR20" i="13"/>
  <c r="AZ20" i="13" s="1"/>
  <c r="AY20" i="13"/>
  <c r="AC21" i="13"/>
  <c r="AH21" i="13"/>
  <c r="AQ21" i="13"/>
  <c r="AR21" i="13"/>
  <c r="AY21" i="13" s="1"/>
  <c r="AC22" i="13"/>
  <c r="AH22" i="13"/>
  <c r="AQ22" i="13"/>
  <c r="AR22" i="13"/>
  <c r="AY22" i="13" s="1"/>
  <c r="AC23" i="13"/>
  <c r="AH23" i="13"/>
  <c r="AQ23" i="13"/>
  <c r="AR23" i="13"/>
  <c r="AZ23" i="13" s="1"/>
  <c r="AC24" i="13"/>
  <c r="AH24" i="13"/>
  <c r="AQ24" i="13"/>
  <c r="AR24" i="13"/>
  <c r="AY24" i="13" s="1"/>
  <c r="AC25" i="13"/>
  <c r="AH25" i="13"/>
  <c r="AQ25" i="13"/>
  <c r="AR25" i="13"/>
  <c r="AZ25" i="13" s="1"/>
  <c r="AC26" i="13"/>
  <c r="AH26" i="13"/>
  <c r="AQ26" i="13"/>
  <c r="AR26" i="13"/>
  <c r="AZ26" i="13" s="1"/>
  <c r="AC27" i="13"/>
  <c r="AH27" i="13"/>
  <c r="AQ27" i="13"/>
  <c r="AR27" i="13"/>
  <c r="AY27" i="13" s="1"/>
  <c r="E28" i="13"/>
  <c r="L28" i="13"/>
  <c r="AD28" i="13"/>
  <c r="AF28" i="13"/>
  <c r="AI28" i="13"/>
  <c r="AJ28" i="13"/>
  <c r="AM28" i="13"/>
  <c r="AV28" i="13"/>
  <c r="AX28" i="13"/>
  <c r="AY25" i="13" l="1"/>
  <c r="AZ22" i="13"/>
  <c r="AY14" i="13"/>
  <c r="AH28" i="13"/>
  <c r="AZ12" i="13"/>
  <c r="AZ27" i="13"/>
  <c r="AY19" i="13"/>
  <c r="AZ18" i="13"/>
  <c r="AY11" i="13"/>
  <c r="AY26" i="13"/>
  <c r="AZ21" i="13"/>
  <c r="AZ10" i="13"/>
  <c r="AY17" i="13"/>
  <c r="AZ13" i="13"/>
  <c r="AZ16" i="13"/>
  <c r="AZ9" i="13"/>
  <c r="AY23" i="13"/>
  <c r="AR28" i="13"/>
  <c r="AT28" i="13" s="1"/>
  <c r="AZ24" i="13"/>
  <c r="AW201" i="12"/>
  <c r="AU201" i="12"/>
  <c r="AL201" i="12"/>
  <c r="AI201" i="12"/>
  <c r="AE201" i="12"/>
  <c r="AC201" i="12"/>
  <c r="AQ200" i="12"/>
  <c r="AX200" i="12" s="1"/>
  <c r="AP200" i="12"/>
  <c r="AG200" i="12"/>
  <c r="AB200" i="12"/>
  <c r="AQ199" i="12"/>
  <c r="AX199" i="12" s="1"/>
  <c r="AP199" i="12"/>
  <c r="AG199" i="12"/>
  <c r="AB199" i="12"/>
  <c r="AQ198" i="12"/>
  <c r="AY198" i="12" s="1"/>
  <c r="AP198" i="12"/>
  <c r="AG198" i="12"/>
  <c r="AB198" i="12"/>
  <c r="AQ197" i="12"/>
  <c r="AX197" i="12" s="1"/>
  <c r="AP197" i="12"/>
  <c r="AG197" i="12"/>
  <c r="AB197" i="12"/>
  <c r="AQ196" i="12"/>
  <c r="AX196" i="12" s="1"/>
  <c r="AP196" i="12"/>
  <c r="AG196" i="12"/>
  <c r="AB196" i="12"/>
  <c r="AQ195" i="12"/>
  <c r="AY195" i="12" s="1"/>
  <c r="AP195" i="12"/>
  <c r="AG195" i="12"/>
  <c r="AB195" i="12"/>
  <c r="AQ194" i="12"/>
  <c r="AX194" i="12" s="1"/>
  <c r="AP194" i="12"/>
  <c r="AG194" i="12"/>
  <c r="AB194" i="12"/>
  <c r="AQ193" i="12"/>
  <c r="AX193" i="12" s="1"/>
  <c r="AP193" i="12"/>
  <c r="AG193" i="12"/>
  <c r="AB193" i="12"/>
  <c r="AQ192" i="12"/>
  <c r="AY192" i="12" s="1"/>
  <c r="AP192" i="12"/>
  <c r="AG192" i="12"/>
  <c r="AB192" i="12"/>
  <c r="AQ191" i="12"/>
  <c r="AX191" i="12" s="1"/>
  <c r="AP191" i="12"/>
  <c r="AG191" i="12"/>
  <c r="AB191" i="12"/>
  <c r="AQ190" i="12"/>
  <c r="AX190" i="12" s="1"/>
  <c r="AP190" i="12"/>
  <c r="AG190" i="12"/>
  <c r="AB190" i="12"/>
  <c r="AQ189" i="12"/>
  <c r="AY189" i="12" s="1"/>
  <c r="AP189" i="12"/>
  <c r="AG189" i="12"/>
  <c r="AB189" i="12"/>
  <c r="AQ188" i="12"/>
  <c r="AX188" i="12" s="1"/>
  <c r="AP188" i="12"/>
  <c r="AG188" i="12"/>
  <c r="AB188" i="12"/>
  <c r="AQ187" i="12"/>
  <c r="AX187" i="12" s="1"/>
  <c r="AP187" i="12"/>
  <c r="AG187" i="12"/>
  <c r="AB187" i="12"/>
  <c r="AQ186" i="12"/>
  <c r="AY186" i="12" s="1"/>
  <c r="AP186" i="12"/>
  <c r="AG186" i="12"/>
  <c r="AB186" i="12"/>
  <c r="AQ185" i="12"/>
  <c r="AX185" i="12" s="1"/>
  <c r="AP185" i="12"/>
  <c r="AG185" i="12"/>
  <c r="AB185" i="12"/>
  <c r="AQ184" i="12"/>
  <c r="AX184" i="12" s="1"/>
  <c r="AP184" i="12"/>
  <c r="AG184" i="12"/>
  <c r="AB184" i="12"/>
  <c r="AQ183" i="12"/>
  <c r="AY183" i="12" s="1"/>
  <c r="AP183" i="12"/>
  <c r="AG183" i="12"/>
  <c r="AB183" i="12"/>
  <c r="AQ182" i="12"/>
  <c r="AX182" i="12" s="1"/>
  <c r="AP182" i="12"/>
  <c r="AG182" i="12"/>
  <c r="AB182" i="12"/>
  <c r="AQ181" i="12"/>
  <c r="AX181" i="12" s="1"/>
  <c r="AP181" i="12"/>
  <c r="AG181" i="12"/>
  <c r="AB181" i="12"/>
  <c r="AQ180" i="12"/>
  <c r="AY180" i="12" s="1"/>
  <c r="AP180" i="12"/>
  <c r="AG180" i="12"/>
  <c r="AB180" i="12"/>
  <c r="AQ179" i="12"/>
  <c r="AX179" i="12" s="1"/>
  <c r="AP179" i="12"/>
  <c r="AG179" i="12"/>
  <c r="AB179" i="12"/>
  <c r="AQ178" i="12"/>
  <c r="AX178" i="12" s="1"/>
  <c r="AP178" i="12"/>
  <c r="AG178" i="12"/>
  <c r="AB178" i="12"/>
  <c r="AQ177" i="12"/>
  <c r="AY177" i="12" s="1"/>
  <c r="AP177" i="12"/>
  <c r="AG177" i="12"/>
  <c r="AB177" i="12"/>
  <c r="AQ176" i="12"/>
  <c r="AX176" i="12" s="1"/>
  <c r="AP176" i="12"/>
  <c r="AG176" i="12"/>
  <c r="AB176" i="12"/>
  <c r="AQ175" i="12"/>
  <c r="AX175" i="12" s="1"/>
  <c r="AP175" i="12"/>
  <c r="AG175" i="12"/>
  <c r="AB175" i="12"/>
  <c r="AQ174" i="12"/>
  <c r="AY174" i="12" s="1"/>
  <c r="AP174" i="12"/>
  <c r="AG174" i="12"/>
  <c r="AB174" i="12"/>
  <c r="AQ173" i="12"/>
  <c r="AX173" i="12" s="1"/>
  <c r="AP173" i="12"/>
  <c r="AG173" i="12"/>
  <c r="AB173" i="12"/>
  <c r="AQ172" i="12"/>
  <c r="AX172" i="12" s="1"/>
  <c r="AP172" i="12"/>
  <c r="AG172" i="12"/>
  <c r="AB172" i="12"/>
  <c r="AQ171" i="12"/>
  <c r="AY171" i="12" s="1"/>
  <c r="AP171" i="12"/>
  <c r="AG171" i="12"/>
  <c r="AB171" i="12"/>
  <c r="AQ170" i="12"/>
  <c r="AX170" i="12" s="1"/>
  <c r="AP170" i="12"/>
  <c r="AG170" i="12"/>
  <c r="AB170" i="12"/>
  <c r="AQ169" i="12"/>
  <c r="AX169" i="12" s="1"/>
  <c r="AP169" i="12"/>
  <c r="AG169" i="12"/>
  <c r="AB169" i="12"/>
  <c r="AQ168" i="12"/>
  <c r="AY168" i="12" s="1"/>
  <c r="AP168" i="12"/>
  <c r="AG168" i="12"/>
  <c r="AB168" i="12"/>
  <c r="AQ167" i="12"/>
  <c r="AX167" i="12" s="1"/>
  <c r="AP167" i="12"/>
  <c r="AG167" i="12"/>
  <c r="AB167" i="12"/>
  <c r="AQ166" i="12"/>
  <c r="AX166" i="12" s="1"/>
  <c r="AP166" i="12"/>
  <c r="AG166" i="12"/>
  <c r="AB166" i="12"/>
  <c r="AQ165" i="12"/>
  <c r="AY165" i="12" s="1"/>
  <c r="AP165" i="12"/>
  <c r="AG165" i="12"/>
  <c r="AB165" i="12"/>
  <c r="AQ164" i="12"/>
  <c r="AX164" i="12" s="1"/>
  <c r="AP164" i="12"/>
  <c r="AG164" i="12"/>
  <c r="AB164" i="12"/>
  <c r="AQ163" i="12"/>
  <c r="AX163" i="12" s="1"/>
  <c r="AP163" i="12"/>
  <c r="AG163" i="12"/>
  <c r="AB163" i="12"/>
  <c r="AQ162" i="12"/>
  <c r="AY162" i="12" s="1"/>
  <c r="AP162" i="12"/>
  <c r="AG162" i="12"/>
  <c r="AB162" i="12"/>
  <c r="AQ161" i="12"/>
  <c r="AX161" i="12" s="1"/>
  <c r="AP161" i="12"/>
  <c r="AG161" i="12"/>
  <c r="AB161" i="12"/>
  <c r="AQ160" i="12"/>
  <c r="AX160" i="12" s="1"/>
  <c r="AP160" i="12"/>
  <c r="AG160" i="12"/>
  <c r="AB160" i="12"/>
  <c r="AQ159" i="12"/>
  <c r="AY159" i="12" s="1"/>
  <c r="AP159" i="12"/>
  <c r="AG159" i="12"/>
  <c r="AB159" i="12"/>
  <c r="AQ158" i="12"/>
  <c r="AX158" i="12" s="1"/>
  <c r="AP158" i="12"/>
  <c r="AG158" i="12"/>
  <c r="AB158" i="12"/>
  <c r="AQ157" i="12"/>
  <c r="AX157" i="12" s="1"/>
  <c r="AP157" i="12"/>
  <c r="AG157" i="12"/>
  <c r="AB157" i="12"/>
  <c r="AQ156" i="12"/>
  <c r="AY156" i="12" s="1"/>
  <c r="AP156" i="12"/>
  <c r="AG156" i="12"/>
  <c r="AB156" i="12"/>
  <c r="AQ155" i="12"/>
  <c r="AX155" i="12" s="1"/>
  <c r="AP155" i="12"/>
  <c r="AG155" i="12"/>
  <c r="AB155" i="12"/>
  <c r="AQ154" i="12"/>
  <c r="AX154" i="12" s="1"/>
  <c r="AP154" i="12"/>
  <c r="AG154" i="12"/>
  <c r="AB154" i="12"/>
  <c r="AQ153" i="12"/>
  <c r="AY153" i="12" s="1"/>
  <c r="AP153" i="12"/>
  <c r="AG153" i="12"/>
  <c r="AB153" i="12"/>
  <c r="AQ152" i="12"/>
  <c r="AX152" i="12" s="1"/>
  <c r="AP152" i="12"/>
  <c r="AG152" i="12"/>
  <c r="AB152" i="12"/>
  <c r="AQ151" i="12"/>
  <c r="AX151" i="12" s="1"/>
  <c r="AP151" i="12"/>
  <c r="AG151" i="12"/>
  <c r="AB151" i="12"/>
  <c r="AQ150" i="12"/>
  <c r="AY150" i="12" s="1"/>
  <c r="AP150" i="12"/>
  <c r="AG150" i="12"/>
  <c r="AB150" i="12"/>
  <c r="AQ149" i="12"/>
  <c r="AX149" i="12" s="1"/>
  <c r="AP149" i="12"/>
  <c r="AG149" i="12"/>
  <c r="AB149" i="12"/>
  <c r="AQ148" i="12"/>
  <c r="AX148" i="12" s="1"/>
  <c r="AP148" i="12"/>
  <c r="AG148" i="12"/>
  <c r="AB148" i="12"/>
  <c r="AQ147" i="12"/>
  <c r="AY147" i="12" s="1"/>
  <c r="AP147" i="12"/>
  <c r="AG147" i="12"/>
  <c r="AB147" i="12"/>
  <c r="AQ146" i="12"/>
  <c r="AX146" i="12" s="1"/>
  <c r="AP146" i="12"/>
  <c r="AG146" i="12"/>
  <c r="AB146" i="12"/>
  <c r="AQ145" i="12"/>
  <c r="AX145" i="12" s="1"/>
  <c r="AP145" i="12"/>
  <c r="AB145" i="12"/>
  <c r="AQ144" i="12"/>
  <c r="AP144" i="12"/>
  <c r="AG144" i="12"/>
  <c r="AB144" i="12"/>
  <c r="AQ143" i="12"/>
  <c r="AY143" i="12" s="1"/>
  <c r="AP143" i="12"/>
  <c r="AG143" i="12"/>
  <c r="AB143" i="12"/>
  <c r="AQ142" i="12"/>
  <c r="AY142" i="12" s="1"/>
  <c r="AP142" i="12"/>
  <c r="AG142" i="12"/>
  <c r="AB142" i="12"/>
  <c r="AQ141" i="12"/>
  <c r="AP141" i="12"/>
  <c r="AG141" i="12"/>
  <c r="AB141" i="12"/>
  <c r="AQ140" i="12"/>
  <c r="AY140" i="12" s="1"/>
  <c r="AP140" i="12"/>
  <c r="AG140" i="12"/>
  <c r="AB140" i="12"/>
  <c r="AQ139" i="12"/>
  <c r="AY139" i="12" s="1"/>
  <c r="AP139" i="12"/>
  <c r="AG139" i="12"/>
  <c r="AB139" i="12"/>
  <c r="AQ138" i="12"/>
  <c r="AP138" i="12"/>
  <c r="AG138" i="12"/>
  <c r="AB138" i="12"/>
  <c r="AQ137" i="12"/>
  <c r="AY137" i="12" s="1"/>
  <c r="AP137" i="12"/>
  <c r="AG137" i="12"/>
  <c r="AB137" i="12"/>
  <c r="AQ136" i="12"/>
  <c r="AX136" i="12" s="1"/>
  <c r="AP136" i="12"/>
  <c r="AG136" i="12"/>
  <c r="AB136" i="12"/>
  <c r="AQ135" i="12"/>
  <c r="AP135" i="12"/>
  <c r="AG135" i="12"/>
  <c r="AB135" i="12"/>
  <c r="AQ134" i="12"/>
  <c r="AX134" i="12" s="1"/>
  <c r="AP134" i="12"/>
  <c r="AG134" i="12"/>
  <c r="AB134" i="12"/>
  <c r="AQ133" i="12"/>
  <c r="AY133" i="12" s="1"/>
  <c r="AP133" i="12"/>
  <c r="AG133" i="12"/>
  <c r="AB133" i="12"/>
  <c r="AQ132" i="12"/>
  <c r="AP132" i="12"/>
  <c r="AG132" i="12"/>
  <c r="AB132" i="12"/>
  <c r="AQ131" i="12"/>
  <c r="AY131" i="12" s="1"/>
  <c r="AP131" i="12"/>
  <c r="AG131" i="12"/>
  <c r="AB131" i="12"/>
  <c r="AQ130" i="12"/>
  <c r="AY130" i="12" s="1"/>
  <c r="AP130" i="12"/>
  <c r="AG130" i="12"/>
  <c r="AB130" i="12"/>
  <c r="AQ129" i="12"/>
  <c r="AP129" i="12"/>
  <c r="AG129" i="12"/>
  <c r="AB129" i="12"/>
  <c r="AQ128" i="12"/>
  <c r="AY128" i="12" s="1"/>
  <c r="AP128" i="12"/>
  <c r="AG128" i="12"/>
  <c r="AB128" i="12"/>
  <c r="AQ127" i="12"/>
  <c r="AY127" i="12" s="1"/>
  <c r="AP127" i="12"/>
  <c r="AG127" i="12"/>
  <c r="AB127" i="12"/>
  <c r="AQ126" i="12"/>
  <c r="AP126" i="12"/>
  <c r="AG126" i="12"/>
  <c r="AB126" i="12"/>
  <c r="AQ125" i="12"/>
  <c r="AY125" i="12" s="1"/>
  <c r="AP125" i="12"/>
  <c r="AG125" i="12"/>
  <c r="AB125" i="12"/>
  <c r="AQ124" i="12"/>
  <c r="AY124" i="12" s="1"/>
  <c r="AP124" i="12"/>
  <c r="AG124" i="12"/>
  <c r="AB124" i="12"/>
  <c r="AQ123" i="12"/>
  <c r="AP123" i="12"/>
  <c r="AG123" i="12"/>
  <c r="AB123" i="12"/>
  <c r="AQ122" i="12"/>
  <c r="AY122" i="12" s="1"/>
  <c r="AP122" i="12"/>
  <c r="AG122" i="12"/>
  <c r="AB122" i="12"/>
  <c r="AQ121" i="12"/>
  <c r="AY121" i="12" s="1"/>
  <c r="AP121" i="12"/>
  <c r="AG121" i="12"/>
  <c r="AB121" i="12"/>
  <c r="AQ120" i="12"/>
  <c r="AP120" i="12"/>
  <c r="AG120" i="12"/>
  <c r="AB120" i="12"/>
  <c r="AQ119" i="12"/>
  <c r="AY119" i="12" s="1"/>
  <c r="AP119" i="12"/>
  <c r="AG119" i="12"/>
  <c r="AB119" i="12"/>
  <c r="AQ118" i="12"/>
  <c r="AX118" i="12" s="1"/>
  <c r="AP118" i="12"/>
  <c r="AG118" i="12"/>
  <c r="AB118" i="12"/>
  <c r="AQ117" i="12"/>
  <c r="AP117" i="12"/>
  <c r="AG117" i="12"/>
  <c r="AB117" i="12"/>
  <c r="AQ116" i="12"/>
  <c r="AX116" i="12" s="1"/>
  <c r="AP116" i="12"/>
  <c r="AG116" i="12"/>
  <c r="AB116" i="12"/>
  <c r="AQ115" i="12"/>
  <c r="AY115" i="12" s="1"/>
  <c r="AP115" i="12"/>
  <c r="AG115" i="12"/>
  <c r="AQ114" i="12"/>
  <c r="AP114" i="12"/>
  <c r="AG114" i="12"/>
  <c r="AB114" i="12"/>
  <c r="AQ113" i="12"/>
  <c r="AY113" i="12" s="1"/>
  <c r="AP113" i="12"/>
  <c r="AG113" i="12"/>
  <c r="AB113" i="12"/>
  <c r="AQ112" i="12"/>
  <c r="AX112" i="12" s="1"/>
  <c r="AP112" i="12"/>
  <c r="AG112" i="12"/>
  <c r="AB112" i="12"/>
  <c r="AQ111" i="12"/>
  <c r="AP111" i="12"/>
  <c r="AG111" i="12"/>
  <c r="AB111" i="12"/>
  <c r="AQ110" i="12"/>
  <c r="AY110" i="12" s="1"/>
  <c r="AP110" i="12"/>
  <c r="AG110" i="12"/>
  <c r="AB110" i="12"/>
  <c r="AQ109" i="12"/>
  <c r="AX109" i="12" s="1"/>
  <c r="AP109" i="12"/>
  <c r="AG109" i="12"/>
  <c r="AB109" i="12"/>
  <c r="AQ108" i="12"/>
  <c r="AP108" i="12"/>
  <c r="AG108" i="12"/>
  <c r="AB108" i="12"/>
  <c r="AQ107" i="12"/>
  <c r="AY107" i="12" s="1"/>
  <c r="AP107" i="12"/>
  <c r="AG107" i="12"/>
  <c r="AB107" i="12"/>
  <c r="AQ106" i="12"/>
  <c r="AY106" i="12" s="1"/>
  <c r="AP106" i="12"/>
  <c r="AG106" i="12"/>
  <c r="AB106" i="12"/>
  <c r="AQ105" i="12"/>
  <c r="AP105" i="12"/>
  <c r="AG105" i="12"/>
  <c r="AB105" i="12"/>
  <c r="AQ104" i="12"/>
  <c r="AY104" i="12" s="1"/>
  <c r="AP104" i="12"/>
  <c r="AG104" i="12"/>
  <c r="AB104" i="12"/>
  <c r="AQ103" i="12"/>
  <c r="AY103" i="12" s="1"/>
  <c r="AP103" i="12"/>
  <c r="AG103" i="12"/>
  <c r="AB103" i="12"/>
  <c r="AQ102" i="12"/>
  <c r="AP102" i="12"/>
  <c r="AG102" i="12"/>
  <c r="AB102" i="12"/>
  <c r="AQ101" i="12"/>
  <c r="AY101" i="12" s="1"/>
  <c r="AP101" i="12"/>
  <c r="AG101" i="12"/>
  <c r="AB101" i="12"/>
  <c r="AQ100" i="12"/>
  <c r="AY100" i="12" s="1"/>
  <c r="AP100" i="12"/>
  <c r="AG100" i="12"/>
  <c r="AB100" i="12"/>
  <c r="AQ99" i="12"/>
  <c r="AP99" i="12"/>
  <c r="AG99" i="12"/>
  <c r="AB99" i="12"/>
  <c r="AQ98" i="12"/>
  <c r="AY98" i="12" s="1"/>
  <c r="AP98" i="12"/>
  <c r="AG98" i="12"/>
  <c r="AB98" i="12"/>
  <c r="AQ97" i="12"/>
  <c r="AY97" i="12" s="1"/>
  <c r="AP97" i="12"/>
  <c r="AG97" i="12"/>
  <c r="AB97" i="12"/>
  <c r="AQ96" i="12"/>
  <c r="AP96" i="12"/>
  <c r="AG96" i="12"/>
  <c r="AB96" i="12"/>
  <c r="AQ95" i="12"/>
  <c r="AY95" i="12" s="1"/>
  <c r="AP95" i="12"/>
  <c r="AG95" i="12"/>
  <c r="AB95" i="12"/>
  <c r="AQ94" i="12"/>
  <c r="AX94" i="12" s="1"/>
  <c r="AP94" i="12"/>
  <c r="AG94" i="12"/>
  <c r="AB94" i="12"/>
  <c r="AQ93" i="12"/>
  <c r="AP93" i="12"/>
  <c r="AG93" i="12"/>
  <c r="AB93" i="12"/>
  <c r="AQ92" i="12"/>
  <c r="AY92" i="12" s="1"/>
  <c r="AP92" i="12"/>
  <c r="AG92" i="12"/>
  <c r="AB92" i="12"/>
  <c r="AQ91" i="12"/>
  <c r="AY91" i="12" s="1"/>
  <c r="AP91" i="12"/>
  <c r="AG91" i="12"/>
  <c r="AB91" i="12"/>
  <c r="AQ90" i="12"/>
  <c r="AP90" i="12"/>
  <c r="AG90" i="12"/>
  <c r="AB90" i="12"/>
  <c r="AQ89" i="12"/>
  <c r="AY89" i="12" s="1"/>
  <c r="AP89" i="12"/>
  <c r="AG89" i="12"/>
  <c r="AB89" i="12"/>
  <c r="AQ88" i="12"/>
  <c r="AY88" i="12" s="1"/>
  <c r="AP88" i="12"/>
  <c r="AG88" i="12"/>
  <c r="AB88" i="12"/>
  <c r="AQ87" i="12"/>
  <c r="AP87" i="12"/>
  <c r="AG87" i="12"/>
  <c r="AB87" i="12"/>
  <c r="AQ86" i="12"/>
  <c r="AY86" i="12" s="1"/>
  <c r="AP86" i="12"/>
  <c r="AG86" i="12"/>
  <c r="AB86" i="12"/>
  <c r="AQ85" i="12"/>
  <c r="AY85" i="12" s="1"/>
  <c r="AP85" i="12"/>
  <c r="AG85" i="12"/>
  <c r="AB85" i="12"/>
  <c r="AQ84" i="12"/>
  <c r="AP84" i="12"/>
  <c r="AG84" i="12"/>
  <c r="AB84" i="12"/>
  <c r="AQ83" i="12"/>
  <c r="AY83" i="12" s="1"/>
  <c r="AP83" i="12"/>
  <c r="AG83" i="12"/>
  <c r="AB83" i="12"/>
  <c r="AQ82" i="12"/>
  <c r="AY82" i="12" s="1"/>
  <c r="AP82" i="12"/>
  <c r="AG82" i="12"/>
  <c r="AB82" i="12"/>
  <c r="AQ81" i="12"/>
  <c r="AP81" i="12"/>
  <c r="AG81" i="12"/>
  <c r="AQ80" i="12"/>
  <c r="AY80" i="12" s="1"/>
  <c r="AP80" i="12"/>
  <c r="AG80" i="12"/>
  <c r="AB80" i="12"/>
  <c r="AQ79" i="12"/>
  <c r="AY79" i="12" s="1"/>
  <c r="AP79" i="12"/>
  <c r="AG79" i="12"/>
  <c r="AB79" i="12"/>
  <c r="AQ78" i="12"/>
  <c r="AP78" i="12"/>
  <c r="AG78" i="12"/>
  <c r="AB78" i="12"/>
  <c r="AQ77" i="12"/>
  <c r="AY77" i="12" s="1"/>
  <c r="AP77" i="12"/>
  <c r="AG77" i="12"/>
  <c r="AB77" i="12"/>
  <c r="AQ76" i="12"/>
  <c r="AY76" i="12" s="1"/>
  <c r="AP76" i="12"/>
  <c r="AG76" i="12"/>
  <c r="AB76" i="12"/>
  <c r="AQ75" i="12"/>
  <c r="AP75" i="12"/>
  <c r="AG75" i="12"/>
  <c r="AB75" i="12"/>
  <c r="AQ74" i="12"/>
  <c r="AY74" i="12" s="1"/>
  <c r="AP74" i="12"/>
  <c r="AG74" i="12"/>
  <c r="AB74" i="12"/>
  <c r="AQ73" i="12"/>
  <c r="AY73" i="12" s="1"/>
  <c r="AP73" i="12"/>
  <c r="AG73" i="12"/>
  <c r="AB73" i="12"/>
  <c r="AQ72" i="12"/>
  <c r="AP72" i="12"/>
  <c r="AG72" i="12"/>
  <c r="AB72" i="12"/>
  <c r="AQ71" i="12"/>
  <c r="AY71" i="12" s="1"/>
  <c r="AP71" i="12"/>
  <c r="AG71" i="12"/>
  <c r="AB71" i="12"/>
  <c r="AQ70" i="12"/>
  <c r="AY70" i="12" s="1"/>
  <c r="AP70" i="12"/>
  <c r="AG70" i="12"/>
  <c r="AB70" i="12"/>
  <c r="AQ69" i="12"/>
  <c r="AP69" i="12"/>
  <c r="AG69" i="12"/>
  <c r="AB69" i="12"/>
  <c r="AQ68" i="12"/>
  <c r="AY68" i="12" s="1"/>
  <c r="AP68" i="12"/>
  <c r="AG68" i="12"/>
  <c r="AB68" i="12"/>
  <c r="AQ67" i="12"/>
  <c r="AX67" i="12" s="1"/>
  <c r="AP67" i="12"/>
  <c r="AG67" i="12"/>
  <c r="AB67" i="12"/>
  <c r="AQ66" i="12"/>
  <c r="AP66" i="12"/>
  <c r="AG66" i="12"/>
  <c r="AB66" i="12"/>
  <c r="AQ65" i="12"/>
  <c r="AY65" i="12" s="1"/>
  <c r="AP65" i="12"/>
  <c r="AG65" i="12"/>
  <c r="AB65" i="12"/>
  <c r="AQ64" i="12"/>
  <c r="AY64" i="12" s="1"/>
  <c r="AP64" i="12"/>
  <c r="AG64" i="12"/>
  <c r="AB64" i="12"/>
  <c r="AQ63" i="12"/>
  <c r="AP63" i="12"/>
  <c r="AG63" i="12"/>
  <c r="AB63" i="12"/>
  <c r="AQ62" i="12"/>
  <c r="AY62" i="12" s="1"/>
  <c r="AP62" i="12"/>
  <c r="AG62" i="12"/>
  <c r="AB62" i="12"/>
  <c r="AQ61" i="12"/>
  <c r="AY61" i="12" s="1"/>
  <c r="AP61" i="12"/>
  <c r="AG61" i="12"/>
  <c r="AB61" i="12"/>
  <c r="AQ60" i="12"/>
  <c r="AP60" i="12"/>
  <c r="AG60" i="12"/>
  <c r="AB60" i="12"/>
  <c r="AQ59" i="12"/>
  <c r="AY59" i="12" s="1"/>
  <c r="AP59" i="12"/>
  <c r="AG59" i="12"/>
  <c r="AB59" i="12"/>
  <c r="AQ58" i="12"/>
  <c r="AY58" i="12" s="1"/>
  <c r="AP58" i="12"/>
  <c r="AG58" i="12"/>
  <c r="AB58" i="12"/>
  <c r="AQ57" i="12"/>
  <c r="AP57" i="12"/>
  <c r="AG57" i="12"/>
  <c r="AB57" i="12"/>
  <c r="AQ56" i="12"/>
  <c r="AY56" i="12" s="1"/>
  <c r="AP56" i="12"/>
  <c r="AG56" i="12"/>
  <c r="AB56" i="12"/>
  <c r="AQ55" i="12"/>
  <c r="AY55" i="12" s="1"/>
  <c r="AP55" i="12"/>
  <c r="AG55" i="12"/>
  <c r="AB55" i="12"/>
  <c r="AQ54" i="12"/>
  <c r="AP54" i="12"/>
  <c r="AG54" i="12"/>
  <c r="AB54" i="12"/>
  <c r="AQ53" i="12"/>
  <c r="AY53" i="12" s="1"/>
  <c r="AP53" i="12"/>
  <c r="AG53" i="12"/>
  <c r="AB53" i="12"/>
  <c r="AQ52" i="12"/>
  <c r="AY52" i="12" s="1"/>
  <c r="AP52" i="12"/>
  <c r="AG52" i="12"/>
  <c r="AB52" i="12"/>
  <c r="AQ51" i="12"/>
  <c r="AP51" i="12"/>
  <c r="AG51" i="12"/>
  <c r="AB51" i="12"/>
  <c r="AQ50" i="12"/>
  <c r="AY50" i="12" s="1"/>
  <c r="AP50" i="12"/>
  <c r="AG50" i="12"/>
  <c r="AB50" i="12"/>
  <c r="AQ49" i="12"/>
  <c r="AY49" i="12" s="1"/>
  <c r="AP49" i="12"/>
  <c r="AG49" i="12"/>
  <c r="AB49" i="12"/>
  <c r="AQ48" i="12"/>
  <c r="AP48" i="12"/>
  <c r="AG48" i="12"/>
  <c r="AB48" i="12"/>
  <c r="AQ47" i="12"/>
  <c r="AY47" i="12" s="1"/>
  <c r="AP47" i="12"/>
  <c r="AG47" i="12"/>
  <c r="AB47" i="12"/>
  <c r="AQ46" i="12"/>
  <c r="AX46" i="12" s="1"/>
  <c r="AP46" i="12"/>
  <c r="AG46" i="12"/>
  <c r="AB46" i="12"/>
  <c r="AQ45" i="12"/>
  <c r="AY45" i="12" s="1"/>
  <c r="AP45" i="12"/>
  <c r="AG45" i="12"/>
  <c r="AB45" i="12"/>
  <c r="AQ44" i="12"/>
  <c r="AY44" i="12" s="1"/>
  <c r="AP44" i="12"/>
  <c r="AG44" i="12"/>
  <c r="AB44" i="12"/>
  <c r="AQ43" i="12"/>
  <c r="AX43" i="12" s="1"/>
  <c r="AP43" i="12"/>
  <c r="AG43" i="12"/>
  <c r="AB43" i="12"/>
  <c r="AQ42" i="12"/>
  <c r="AY42" i="12" s="1"/>
  <c r="AP42" i="12"/>
  <c r="AG42" i="12"/>
  <c r="AB42" i="12"/>
  <c r="AQ41" i="12"/>
  <c r="AY41" i="12" s="1"/>
  <c r="AP41" i="12"/>
  <c r="AG41" i="12"/>
  <c r="AB41" i="12"/>
  <c r="AQ40" i="12"/>
  <c r="AX40" i="12" s="1"/>
  <c r="AP40" i="12"/>
  <c r="AG40" i="12"/>
  <c r="AB40" i="12"/>
  <c r="AQ39" i="12"/>
  <c r="AY39" i="12" s="1"/>
  <c r="AP39" i="12"/>
  <c r="AG39" i="12"/>
  <c r="AB39" i="12"/>
  <c r="AQ38" i="12"/>
  <c r="AY38" i="12" s="1"/>
  <c r="AP38" i="12"/>
  <c r="AG38" i="12"/>
  <c r="AB38" i="12"/>
  <c r="AQ37" i="12"/>
  <c r="AX37" i="12" s="1"/>
  <c r="AP37" i="12"/>
  <c r="AG37" i="12"/>
  <c r="AB37" i="12"/>
  <c r="AQ36" i="12"/>
  <c r="AY36" i="12" s="1"/>
  <c r="AP36" i="12"/>
  <c r="AG36" i="12"/>
  <c r="AB36" i="12"/>
  <c r="AQ35" i="12"/>
  <c r="AY35" i="12" s="1"/>
  <c r="AP35" i="12"/>
  <c r="AG35" i="12"/>
  <c r="AB35" i="12"/>
  <c r="AQ34" i="12"/>
  <c r="AX34" i="12" s="1"/>
  <c r="AP34" i="12"/>
  <c r="AG34" i="12"/>
  <c r="AB34" i="12"/>
  <c r="AQ33" i="12"/>
  <c r="AY33" i="12" s="1"/>
  <c r="AP33" i="12"/>
  <c r="AG33" i="12"/>
  <c r="AB33" i="12"/>
  <c r="AQ32" i="12"/>
  <c r="AY32" i="12" s="1"/>
  <c r="AP32" i="12"/>
  <c r="AG32" i="12"/>
  <c r="AB32" i="12"/>
  <c r="AQ31" i="12"/>
  <c r="AX31" i="12" s="1"/>
  <c r="AP31" i="12"/>
  <c r="AG31" i="12"/>
  <c r="AB31" i="12"/>
  <c r="AQ30" i="12"/>
  <c r="AY30" i="12" s="1"/>
  <c r="AP30" i="12"/>
  <c r="AG30" i="12"/>
  <c r="AB30" i="12"/>
  <c r="AQ29" i="12"/>
  <c r="AY29" i="12" s="1"/>
  <c r="AP29" i="12"/>
  <c r="AG29" i="12"/>
  <c r="AB29" i="12"/>
  <c r="AQ28" i="12"/>
  <c r="AX28" i="12" s="1"/>
  <c r="AP28" i="12"/>
  <c r="AG28" i="12"/>
  <c r="AQ27" i="12"/>
  <c r="AY27" i="12" s="1"/>
  <c r="AP27" i="12"/>
  <c r="AG27" i="12"/>
  <c r="AB27" i="12"/>
  <c r="AQ26" i="12"/>
  <c r="AY26" i="12" s="1"/>
  <c r="AP26" i="12"/>
  <c r="AG26" i="12"/>
  <c r="AB26" i="12"/>
  <c r="AQ25" i="12"/>
  <c r="AX25" i="12" s="1"/>
  <c r="AP25" i="12"/>
  <c r="AG25" i="12"/>
  <c r="AB25" i="12"/>
  <c r="AQ24" i="12"/>
  <c r="AY24" i="12" s="1"/>
  <c r="AP24" i="12"/>
  <c r="AG24" i="12"/>
  <c r="AQ23" i="12"/>
  <c r="AY23" i="12" s="1"/>
  <c r="AP23" i="12"/>
  <c r="AG23" i="12"/>
  <c r="AB23" i="12"/>
  <c r="AQ22" i="12"/>
  <c r="AX22" i="12" s="1"/>
  <c r="AP22" i="12"/>
  <c r="AG22" i="12"/>
  <c r="AB22" i="12"/>
  <c r="AQ21" i="12"/>
  <c r="AY21" i="12" s="1"/>
  <c r="AP21" i="12"/>
  <c r="AG21" i="12"/>
  <c r="AB21" i="12"/>
  <c r="AQ20" i="12"/>
  <c r="AY20" i="12" s="1"/>
  <c r="AP20" i="12"/>
  <c r="AG20" i="12"/>
  <c r="AB20" i="12"/>
  <c r="AQ19" i="12"/>
  <c r="AX19" i="12" s="1"/>
  <c r="AP19" i="12"/>
  <c r="AG19" i="12"/>
  <c r="AB19" i="12"/>
  <c r="AQ18" i="12"/>
  <c r="AY18" i="12" s="1"/>
  <c r="AP18" i="12"/>
  <c r="AG18" i="12"/>
  <c r="AB18" i="12"/>
  <c r="AQ17" i="12"/>
  <c r="AY17" i="12" s="1"/>
  <c r="AP17" i="12"/>
  <c r="AG17" i="12"/>
  <c r="AB17" i="12"/>
  <c r="AQ16" i="12"/>
  <c r="AX16" i="12" s="1"/>
  <c r="AP16" i="12"/>
  <c r="AG16" i="12"/>
  <c r="AB16" i="12"/>
  <c r="AQ15" i="12"/>
  <c r="AY15" i="12" s="1"/>
  <c r="AP15" i="12"/>
  <c r="AG15" i="12"/>
  <c r="AB15" i="12"/>
  <c r="AQ14" i="12"/>
  <c r="AY14" i="12" s="1"/>
  <c r="AP14" i="12"/>
  <c r="AG14" i="12"/>
  <c r="AB14" i="12"/>
  <c r="AQ13" i="12"/>
  <c r="AX13" i="12" s="1"/>
  <c r="AP13" i="12"/>
  <c r="AG13" i="12"/>
  <c r="AB13" i="12"/>
  <c r="AQ12" i="12"/>
  <c r="AY12" i="12" s="1"/>
  <c r="AP12" i="12"/>
  <c r="AG12" i="12"/>
  <c r="AB12" i="12"/>
  <c r="AQ11" i="12"/>
  <c r="AY11" i="12" s="1"/>
  <c r="AP11" i="12"/>
  <c r="AG11" i="12"/>
  <c r="AB11" i="12"/>
  <c r="AQ10" i="12"/>
  <c r="AX10" i="12" s="1"/>
  <c r="AP10" i="12"/>
  <c r="AG10" i="12"/>
  <c r="AQ9" i="12"/>
  <c r="AY9" i="12" s="1"/>
  <c r="AP9" i="12"/>
  <c r="AG9" i="12"/>
  <c r="AB9" i="12"/>
  <c r="AQ8" i="12"/>
  <c r="AY8" i="12" s="1"/>
  <c r="AP8" i="12"/>
  <c r="AG8" i="12"/>
  <c r="AB8" i="12"/>
  <c r="AQ7" i="12"/>
  <c r="AX7" i="12" s="1"/>
  <c r="AP7" i="12"/>
  <c r="AG7" i="12"/>
  <c r="AB7" i="12"/>
  <c r="J4" i="12"/>
  <c r="AY28" i="13" l="1"/>
  <c r="AX91" i="12"/>
  <c r="AY112" i="12"/>
  <c r="AX125" i="12"/>
  <c r="AY109" i="12"/>
  <c r="AX110" i="12"/>
  <c r="AY179" i="12"/>
  <c r="AX121" i="12"/>
  <c r="AY46" i="12"/>
  <c r="AX76" i="12"/>
  <c r="AY67" i="12"/>
  <c r="AX143" i="12"/>
  <c r="AY181" i="12"/>
  <c r="AX73" i="12"/>
  <c r="AX127" i="12"/>
  <c r="AX49" i="12"/>
  <c r="AX70" i="12"/>
  <c r="AX74" i="12"/>
  <c r="AY94" i="12"/>
  <c r="AX139" i="12"/>
  <c r="AX180" i="12"/>
  <c r="AY28" i="12"/>
  <c r="AY136" i="12"/>
  <c r="AX137" i="12"/>
  <c r="AY134" i="12"/>
  <c r="AX80" i="12"/>
  <c r="AX98" i="12"/>
  <c r="AX106" i="12"/>
  <c r="AY37" i="12"/>
  <c r="AY118" i="12"/>
  <c r="AX119" i="12"/>
  <c r="AY184" i="12"/>
  <c r="AY185" i="12"/>
  <c r="AX186" i="12"/>
  <c r="AY187" i="12"/>
  <c r="AY188" i="12"/>
  <c r="AX189" i="12"/>
  <c r="AY190" i="12"/>
  <c r="AY191" i="12"/>
  <c r="AX85" i="12"/>
  <c r="AX103" i="12"/>
  <c r="AY116" i="12"/>
  <c r="AX130" i="12"/>
  <c r="AY148" i="12"/>
  <c r="AY149" i="12"/>
  <c r="AX150" i="12"/>
  <c r="AY151" i="12"/>
  <c r="AY152" i="12"/>
  <c r="AX153" i="12"/>
  <c r="AY154" i="12"/>
  <c r="AY155" i="12"/>
  <c r="AY16" i="12"/>
  <c r="AY25" i="12"/>
  <c r="AY34" i="12"/>
  <c r="AY43" i="12"/>
  <c r="AX61" i="12"/>
  <c r="AX64" i="12"/>
  <c r="AX68" i="12"/>
  <c r="AX97" i="12"/>
  <c r="AX100" i="12"/>
  <c r="AX104" i="12"/>
  <c r="AX122" i="12"/>
  <c r="AX124" i="12"/>
  <c r="AX140" i="12"/>
  <c r="AX142" i="12"/>
  <c r="AY145" i="12"/>
  <c r="AY146" i="12"/>
  <c r="AY193" i="12"/>
  <c r="AY194" i="12"/>
  <c r="AX195" i="12"/>
  <c r="AY196" i="12"/>
  <c r="AY197" i="12"/>
  <c r="AX198" i="12"/>
  <c r="AY199" i="12"/>
  <c r="AY200" i="12"/>
  <c r="AX55" i="12"/>
  <c r="AX58" i="12"/>
  <c r="AX62" i="12"/>
  <c r="AY7" i="12"/>
  <c r="AY22" i="12"/>
  <c r="AY31" i="12"/>
  <c r="AX52" i="12"/>
  <c r="AX56" i="12"/>
  <c r="AX88" i="12"/>
  <c r="AX92" i="12"/>
  <c r="AX128" i="12"/>
  <c r="AY175" i="12"/>
  <c r="AY176" i="12"/>
  <c r="AX177" i="12"/>
  <c r="AY178" i="12"/>
  <c r="AY182" i="12"/>
  <c r="AY13" i="12"/>
  <c r="AY40" i="12"/>
  <c r="AX50" i="12"/>
  <c r="AX79" i="12"/>
  <c r="AX82" i="12"/>
  <c r="AX86" i="12"/>
  <c r="AX115" i="12"/>
  <c r="AX131" i="12"/>
  <c r="AX133" i="12"/>
  <c r="AY166" i="12"/>
  <c r="AY167" i="12"/>
  <c r="AX168" i="12"/>
  <c r="AY169" i="12"/>
  <c r="AY170" i="12"/>
  <c r="AX171" i="12"/>
  <c r="AY172" i="12"/>
  <c r="AY173" i="12"/>
  <c r="AY10" i="12"/>
  <c r="AY19" i="12"/>
  <c r="AY157" i="12"/>
  <c r="AY158" i="12"/>
  <c r="AX159" i="12"/>
  <c r="AY160" i="12"/>
  <c r="AY161" i="12"/>
  <c r="AX162" i="12"/>
  <c r="AY163" i="12"/>
  <c r="AY164" i="12"/>
  <c r="AY120" i="12"/>
  <c r="AX120" i="12"/>
  <c r="AX8" i="12"/>
  <c r="AX11" i="12"/>
  <c r="AX14" i="12"/>
  <c r="AX17" i="12"/>
  <c r="AX20" i="12"/>
  <c r="AX23" i="12"/>
  <c r="AX26" i="12"/>
  <c r="AX29" i="12"/>
  <c r="AX32" i="12"/>
  <c r="AX35" i="12"/>
  <c r="AX38" i="12"/>
  <c r="AX41" i="12"/>
  <c r="AX44" i="12"/>
  <c r="AX47" i="12"/>
  <c r="AY48" i="12"/>
  <c r="AX48" i="12"/>
  <c r="AX53" i="12"/>
  <c r="AY54" i="12"/>
  <c r="AX54" i="12"/>
  <c r="AX59" i="12"/>
  <c r="AY60" i="12"/>
  <c r="AX60" i="12"/>
  <c r="AX65" i="12"/>
  <c r="AY66" i="12"/>
  <c r="AX66" i="12"/>
  <c r="AX71" i="12"/>
  <c r="AY72" i="12"/>
  <c r="AX72" i="12"/>
  <c r="AX77" i="12"/>
  <c r="AY78" i="12"/>
  <c r="AX78" i="12"/>
  <c r="AX83" i="12"/>
  <c r="AY84" i="12"/>
  <c r="AX84" i="12"/>
  <c r="AX89" i="12"/>
  <c r="AY90" i="12"/>
  <c r="AX90" i="12"/>
  <c r="AX95" i="12"/>
  <c r="AY96" i="12"/>
  <c r="AX96" i="12"/>
  <c r="AX101" i="12"/>
  <c r="AY102" i="12"/>
  <c r="AX102" i="12"/>
  <c r="AX107" i="12"/>
  <c r="AY108" i="12"/>
  <c r="AX108" i="12"/>
  <c r="AX113" i="12"/>
  <c r="AY114" i="12"/>
  <c r="AX114" i="12"/>
  <c r="AX156" i="12"/>
  <c r="AX174" i="12"/>
  <c r="AX192" i="12"/>
  <c r="AG201" i="12"/>
  <c r="AY123" i="12"/>
  <c r="AX123" i="12"/>
  <c r="AY132" i="12"/>
  <c r="AX132" i="12"/>
  <c r="AY141" i="12"/>
  <c r="AX141" i="12"/>
  <c r="AQ201" i="12"/>
  <c r="AS201" i="12" s="1"/>
  <c r="AY129" i="12"/>
  <c r="AX129" i="12"/>
  <c r="AX9" i="12"/>
  <c r="AX12" i="12"/>
  <c r="AX15" i="12"/>
  <c r="AX18" i="12"/>
  <c r="AX21" i="12"/>
  <c r="AX24" i="12"/>
  <c r="AX27" i="12"/>
  <c r="AX30" i="12"/>
  <c r="AX33" i="12"/>
  <c r="AX36" i="12"/>
  <c r="AX39" i="12"/>
  <c r="AX42" i="12"/>
  <c r="AX45" i="12"/>
  <c r="AY138" i="12"/>
  <c r="AX138" i="12"/>
  <c r="AY51" i="12"/>
  <c r="AX51" i="12"/>
  <c r="AY57" i="12"/>
  <c r="AX57" i="12"/>
  <c r="AY63" i="12"/>
  <c r="AX63" i="12"/>
  <c r="AY69" i="12"/>
  <c r="AX69" i="12"/>
  <c r="AY75" i="12"/>
  <c r="AX75" i="12"/>
  <c r="AY81" i="12"/>
  <c r="AX81" i="12"/>
  <c r="AY87" i="12"/>
  <c r="AX87" i="12"/>
  <c r="AY93" i="12"/>
  <c r="AX93" i="12"/>
  <c r="AY99" i="12"/>
  <c r="AX99" i="12"/>
  <c r="AY105" i="12"/>
  <c r="AX105" i="12"/>
  <c r="AY111" i="12"/>
  <c r="AX111" i="12"/>
  <c r="AY117" i="12"/>
  <c r="AX117" i="12"/>
  <c r="AY126" i="12"/>
  <c r="AX126" i="12"/>
  <c r="AY135" i="12"/>
  <c r="AX135" i="12"/>
  <c r="AY144" i="12"/>
  <c r="AX144" i="12"/>
  <c r="AX147" i="12"/>
  <c r="AX165" i="12"/>
  <c r="AX183" i="12"/>
  <c r="AX201" i="12" l="1"/>
  <c r="K5" i="11"/>
  <c r="AC8" i="11"/>
  <c r="AH8" i="11"/>
  <c r="AH9" i="11" s="1"/>
  <c r="AQ8" i="11"/>
  <c r="AR8" i="11"/>
  <c r="AZ8" i="11" s="1"/>
  <c r="E9" i="11"/>
  <c r="L9" i="11"/>
  <c r="AD9" i="11"/>
  <c r="AE9" i="11"/>
  <c r="AF9" i="11"/>
  <c r="AI9" i="11"/>
  <c r="AJ9" i="11"/>
  <c r="AM9" i="11"/>
  <c r="AV9" i="11"/>
  <c r="AX9" i="11"/>
  <c r="AR9" i="11" l="1"/>
  <c r="AT9" i="11" s="1"/>
  <c r="AY8" i="11"/>
  <c r="AY9" i="11" s="1"/>
  <c r="K5" i="10"/>
  <c r="AC8" i="10"/>
  <c r="AH8" i="10"/>
  <c r="AQ8" i="10"/>
  <c r="AR8" i="10"/>
  <c r="AZ8" i="10" s="1"/>
  <c r="AY8" i="10"/>
  <c r="AC9" i="10"/>
  <c r="AH9" i="10"/>
  <c r="AQ9" i="10"/>
  <c r="AR9" i="10"/>
  <c r="AY9" i="10" s="1"/>
  <c r="AC10" i="10"/>
  <c r="AH10" i="10"/>
  <c r="AQ10" i="10"/>
  <c r="AR10" i="10"/>
  <c r="AY10" i="10" s="1"/>
  <c r="AC11" i="10"/>
  <c r="AH11" i="10"/>
  <c r="AQ11" i="10"/>
  <c r="AR11" i="10"/>
  <c r="AZ11" i="10" s="1"/>
  <c r="AC12" i="10"/>
  <c r="AH12" i="10"/>
  <c r="AQ12" i="10"/>
  <c r="AR12" i="10"/>
  <c r="AY12" i="10" s="1"/>
  <c r="AC13" i="10"/>
  <c r="AH13" i="10"/>
  <c r="AQ13" i="10"/>
  <c r="AR13" i="10"/>
  <c r="AZ13" i="10" s="1"/>
  <c r="AY13" i="10"/>
  <c r="AC14" i="10"/>
  <c r="AH14" i="10"/>
  <c r="AQ14" i="10"/>
  <c r="AR14" i="10"/>
  <c r="AY14" i="10" s="1"/>
  <c r="AC15" i="10"/>
  <c r="AH15" i="10"/>
  <c r="AQ15" i="10"/>
  <c r="AR15" i="10"/>
  <c r="AY15" i="10" s="1"/>
  <c r="AC16" i="10"/>
  <c r="AH16" i="10"/>
  <c r="AQ16" i="10"/>
  <c r="AR16" i="10"/>
  <c r="AY16" i="10" s="1"/>
  <c r="AC17" i="10"/>
  <c r="AH17" i="10"/>
  <c r="AQ17" i="10"/>
  <c r="AR17" i="10"/>
  <c r="AY17" i="10" s="1"/>
  <c r="E18" i="10"/>
  <c r="L18" i="10"/>
  <c r="AD18" i="10"/>
  <c r="AE18" i="10"/>
  <c r="AF18" i="10"/>
  <c r="AI18" i="10"/>
  <c r="AJ18" i="10"/>
  <c r="AM18" i="10"/>
  <c r="AV18" i="10"/>
  <c r="AX18" i="10"/>
  <c r="AZ9" i="10" l="1"/>
  <c r="AZ17" i="10"/>
  <c r="AZ15" i="10"/>
  <c r="AY11" i="10"/>
  <c r="AY18" i="10" s="1"/>
  <c r="AZ12" i="10"/>
  <c r="AH18" i="10"/>
  <c r="AR18" i="10"/>
  <c r="AT18" i="10" s="1"/>
  <c r="AZ10" i="10"/>
  <c r="AZ16" i="10"/>
  <c r="AZ14" i="10"/>
  <c r="K5" i="8" l="1"/>
  <c r="AC8" i="8"/>
  <c r="AH8" i="8"/>
  <c r="AQ8" i="8"/>
  <c r="AR8" i="8"/>
  <c r="AT8" i="8"/>
  <c r="AX8" i="8"/>
  <c r="AC9" i="8"/>
  <c r="AH9" i="8"/>
  <c r="AQ9" i="8"/>
  <c r="AR9" i="8"/>
  <c r="AT9" i="8"/>
  <c r="AX9" i="8"/>
  <c r="AC10" i="8"/>
  <c r="AH10" i="8"/>
  <c r="AQ10" i="8"/>
  <c r="AR10" i="8"/>
  <c r="AT10" i="8" s="1"/>
  <c r="AX10" i="8"/>
  <c r="AC11" i="8"/>
  <c r="AH11" i="8"/>
  <c r="AQ11" i="8"/>
  <c r="AR11" i="8"/>
  <c r="AT11" i="8" s="1"/>
  <c r="AX11" i="8"/>
  <c r="AC12" i="8"/>
  <c r="AH12" i="8"/>
  <c r="AQ12" i="8"/>
  <c r="AR12" i="8"/>
  <c r="AT12" i="8" s="1"/>
  <c r="AX12" i="8"/>
  <c r="AZ12" i="8" s="1"/>
  <c r="BA12" i="8" s="1"/>
  <c r="AC13" i="8"/>
  <c r="AH13" i="8"/>
  <c r="AQ13" i="8"/>
  <c r="AR13" i="8"/>
  <c r="AT13" i="8" s="1"/>
  <c r="AX13" i="8"/>
  <c r="AC14" i="8"/>
  <c r="AH14" i="8"/>
  <c r="AQ14" i="8"/>
  <c r="AR14" i="8"/>
  <c r="AT14" i="8" s="1"/>
  <c r="AX14" i="8"/>
  <c r="AC15" i="8"/>
  <c r="AH15" i="8"/>
  <c r="AQ15" i="8"/>
  <c r="AR15" i="8"/>
  <c r="AT15" i="8" s="1"/>
  <c r="AX15" i="8"/>
  <c r="AC16" i="8"/>
  <c r="AH16" i="8"/>
  <c r="AQ16" i="8"/>
  <c r="AR16" i="8"/>
  <c r="AT16" i="8" s="1"/>
  <c r="AX16" i="8"/>
  <c r="AC17" i="8"/>
  <c r="AH17" i="8"/>
  <c r="AQ17" i="8"/>
  <c r="AR17" i="8"/>
  <c r="AT17" i="8" s="1"/>
  <c r="AX17" i="8"/>
  <c r="AC18" i="8"/>
  <c r="AH18" i="8"/>
  <c r="AQ18" i="8"/>
  <c r="AR18" i="8"/>
  <c r="AT18" i="8" s="1"/>
  <c r="AX18" i="8"/>
  <c r="AZ18" i="8" s="1"/>
  <c r="BA18" i="8" s="1"/>
  <c r="AC19" i="8"/>
  <c r="AH19" i="8"/>
  <c r="AQ19" i="8"/>
  <c r="AR19" i="8"/>
  <c r="AT19" i="8" s="1"/>
  <c r="AC20" i="8"/>
  <c r="AH20" i="8"/>
  <c r="AQ20" i="8"/>
  <c r="AR20" i="8"/>
  <c r="AZ20" i="8" s="1"/>
  <c r="BA20" i="8" s="1"/>
  <c r="AC21" i="8"/>
  <c r="AH21" i="8"/>
  <c r="AQ21" i="8"/>
  <c r="AR21" i="8"/>
  <c r="AT21" i="8" s="1"/>
  <c r="E22" i="8"/>
  <c r="L22" i="8"/>
  <c r="AD22" i="8"/>
  <c r="AE22" i="8"/>
  <c r="AF22" i="8"/>
  <c r="AI22" i="8"/>
  <c r="AJ22" i="8"/>
  <c r="AM22" i="8"/>
  <c r="AV22" i="8"/>
  <c r="AY18" i="8" l="1"/>
  <c r="AZ9" i="8"/>
  <c r="BA9" i="8" s="1"/>
  <c r="AY16" i="8"/>
  <c r="AY10" i="8"/>
  <c r="AZ16" i="8"/>
  <c r="BA16" i="8" s="1"/>
  <c r="AZ10" i="8"/>
  <c r="BA10" i="8" s="1"/>
  <c r="AY8" i="8"/>
  <c r="AY12" i="8"/>
  <c r="AZ21" i="8"/>
  <c r="BA21" i="8" s="1"/>
  <c r="AY17" i="8"/>
  <c r="AZ17" i="8"/>
  <c r="BA17" i="8" s="1"/>
  <c r="AY15" i="8"/>
  <c r="AH22" i="8"/>
  <c r="AR22" i="8"/>
  <c r="AT22" i="8" s="1"/>
  <c r="AY21" i="8"/>
  <c r="AY14" i="8"/>
  <c r="AZ11" i="8"/>
  <c r="BA11" i="8" s="1"/>
  <c r="AY11" i="8"/>
  <c r="AY20" i="8"/>
  <c r="AT20" i="8"/>
  <c r="AZ15" i="8"/>
  <c r="BA15" i="8" s="1"/>
  <c r="AY9" i="8"/>
  <c r="AX22" i="8"/>
  <c r="AZ19" i="8"/>
  <c r="BA19" i="8" s="1"/>
  <c r="AZ14" i="8"/>
  <c r="BA14" i="8" s="1"/>
  <c r="AY13" i="8"/>
  <c r="AZ8" i="8"/>
  <c r="BA8" i="8" s="1"/>
  <c r="AY19" i="8"/>
  <c r="AZ13" i="8"/>
  <c r="BA13" i="8" s="1"/>
  <c r="K5" i="7"/>
  <c r="AC8" i="7"/>
  <c r="AH8" i="7"/>
  <c r="AQ8" i="7"/>
  <c r="AR8" i="7"/>
  <c r="AX8" i="7"/>
  <c r="AC9" i="7"/>
  <c r="AH9" i="7"/>
  <c r="AQ9" i="7"/>
  <c r="AR9" i="7"/>
  <c r="AX9" i="7"/>
  <c r="AC10" i="7"/>
  <c r="AH10" i="7"/>
  <c r="AQ10" i="7"/>
  <c r="AR10" i="7"/>
  <c r="AY10" i="7" s="1"/>
  <c r="AX10" i="7"/>
  <c r="AC11" i="7"/>
  <c r="AH11" i="7"/>
  <c r="AQ11" i="7"/>
  <c r="AR11" i="7"/>
  <c r="AY11" i="7" s="1"/>
  <c r="AX11" i="7"/>
  <c r="AC12" i="7"/>
  <c r="AH12" i="7"/>
  <c r="AQ12" i="7"/>
  <c r="AR12" i="7"/>
  <c r="AY12" i="7" s="1"/>
  <c r="AX12" i="7"/>
  <c r="AC13" i="7"/>
  <c r="AH13" i="7"/>
  <c r="AQ13" i="7"/>
  <c r="AR13" i="7"/>
  <c r="AX13" i="7"/>
  <c r="AC14" i="7"/>
  <c r="AH14" i="7"/>
  <c r="AQ14" i="7"/>
  <c r="AR14" i="7"/>
  <c r="AX14" i="7"/>
  <c r="AC15" i="7"/>
  <c r="AH15" i="7"/>
  <c r="AQ15" i="7"/>
  <c r="AR15" i="7"/>
  <c r="AY15" i="7" s="1"/>
  <c r="AX15" i="7"/>
  <c r="AC16" i="7"/>
  <c r="AH16" i="7"/>
  <c r="AQ16" i="7"/>
  <c r="AZ16" i="7" s="1"/>
  <c r="AR16" i="7"/>
  <c r="AY16" i="7" s="1"/>
  <c r="AC17" i="7"/>
  <c r="AH17" i="7"/>
  <c r="AQ17" i="7"/>
  <c r="AZ17" i="7" s="1"/>
  <c r="AR17" i="7"/>
  <c r="AY17" i="7" s="1"/>
  <c r="AC18" i="7"/>
  <c r="AH18" i="7"/>
  <c r="AQ18" i="7"/>
  <c r="AZ18" i="7" s="1"/>
  <c r="AR18" i="7"/>
  <c r="AY18" i="7"/>
  <c r="AC19" i="7"/>
  <c r="AH19" i="7"/>
  <c r="AQ19" i="7"/>
  <c r="AZ19" i="7" s="1"/>
  <c r="AR19" i="7"/>
  <c r="AY19" i="7" s="1"/>
  <c r="AC20" i="7"/>
  <c r="AH20" i="7"/>
  <c r="AQ20" i="7"/>
  <c r="AZ20" i="7" s="1"/>
  <c r="AR20" i="7"/>
  <c r="AY20" i="7"/>
  <c r="AC21" i="7"/>
  <c r="AH21" i="7"/>
  <c r="AQ21" i="7"/>
  <c r="AZ21" i="7" s="1"/>
  <c r="AR21" i="7"/>
  <c r="AY21" i="7" s="1"/>
  <c r="AC22" i="7"/>
  <c r="AH22" i="7"/>
  <c r="AQ22" i="7"/>
  <c r="AZ22" i="7" s="1"/>
  <c r="AR22" i="7"/>
  <c r="AY22" i="7" s="1"/>
  <c r="AC23" i="7"/>
  <c r="AH23" i="7"/>
  <c r="AQ23" i="7"/>
  <c r="AZ23" i="7" s="1"/>
  <c r="AR23" i="7"/>
  <c r="AY23" i="7" s="1"/>
  <c r="AC24" i="7"/>
  <c r="AH24" i="7"/>
  <c r="AQ24" i="7"/>
  <c r="AZ24" i="7" s="1"/>
  <c r="AR24" i="7"/>
  <c r="AY24" i="7" s="1"/>
  <c r="AC25" i="7"/>
  <c r="AH25" i="7"/>
  <c r="AQ25" i="7"/>
  <c r="AZ25" i="7" s="1"/>
  <c r="AR25" i="7"/>
  <c r="AY25" i="7" s="1"/>
  <c r="AC26" i="7"/>
  <c r="AH26" i="7"/>
  <c r="AQ26" i="7"/>
  <c r="AZ26" i="7" s="1"/>
  <c r="AR26" i="7"/>
  <c r="AY26" i="7"/>
  <c r="AC27" i="7"/>
  <c r="AH27" i="7"/>
  <c r="AQ27" i="7"/>
  <c r="AZ27" i="7" s="1"/>
  <c r="AR27" i="7"/>
  <c r="AY27" i="7" s="1"/>
  <c r="AC28" i="7"/>
  <c r="AH28" i="7"/>
  <c r="AQ28" i="7"/>
  <c r="AZ28" i="7" s="1"/>
  <c r="AR28" i="7"/>
  <c r="AY28" i="7" s="1"/>
  <c r="AC29" i="7"/>
  <c r="AH29" i="7"/>
  <c r="AQ29" i="7"/>
  <c r="AZ29" i="7" s="1"/>
  <c r="AR29" i="7"/>
  <c r="AY29" i="7"/>
  <c r="AC30" i="7"/>
  <c r="AH30" i="7"/>
  <c r="AQ30" i="7"/>
  <c r="AZ30" i="7" s="1"/>
  <c r="AR30" i="7"/>
  <c r="AY30" i="7" s="1"/>
  <c r="AC31" i="7"/>
  <c r="AH31" i="7"/>
  <c r="AQ31" i="7"/>
  <c r="AZ31" i="7" s="1"/>
  <c r="AR31" i="7"/>
  <c r="AY31" i="7" s="1"/>
  <c r="AC32" i="7"/>
  <c r="AH32" i="7"/>
  <c r="AQ32" i="7"/>
  <c r="AZ32" i="7" s="1"/>
  <c r="AR32" i="7"/>
  <c r="AY32" i="7" s="1"/>
  <c r="AC33" i="7"/>
  <c r="AH33" i="7"/>
  <c r="AQ33" i="7"/>
  <c r="AR33" i="7"/>
  <c r="AY33" i="7" s="1"/>
  <c r="AZ33" i="7"/>
  <c r="AC34" i="7"/>
  <c r="AH34" i="7"/>
  <c r="AQ34" i="7"/>
  <c r="AZ34" i="7" s="1"/>
  <c r="AR34" i="7"/>
  <c r="AY34" i="7" s="1"/>
  <c r="AC35" i="7"/>
  <c r="AH35" i="7"/>
  <c r="AQ35" i="7"/>
  <c r="AZ35" i="7" s="1"/>
  <c r="AR35" i="7"/>
  <c r="AY35" i="7" s="1"/>
  <c r="AC36" i="7"/>
  <c r="AH36" i="7"/>
  <c r="AQ36" i="7"/>
  <c r="AZ36" i="7" s="1"/>
  <c r="AR36" i="7"/>
  <c r="AY36" i="7" s="1"/>
  <c r="AC37" i="7"/>
  <c r="AH37" i="7"/>
  <c r="AQ37" i="7"/>
  <c r="AZ37" i="7" s="1"/>
  <c r="AR37" i="7"/>
  <c r="AY37" i="7"/>
  <c r="E38" i="7"/>
  <c r="L38" i="7"/>
  <c r="AD38" i="7"/>
  <c r="AE38" i="7"/>
  <c r="AF38" i="7"/>
  <c r="AI38" i="7"/>
  <c r="AJ38" i="7"/>
  <c r="AM38" i="7"/>
  <c r="AV38" i="7"/>
  <c r="AZ15" i="7" l="1"/>
  <c r="AZ9" i="7"/>
  <c r="AY13" i="7"/>
  <c r="AY9" i="7"/>
  <c r="AZ11" i="7"/>
  <c r="AZ14" i="7"/>
  <c r="AY22" i="8"/>
  <c r="AX38" i="7"/>
  <c r="AY14" i="7"/>
  <c r="AZ13" i="7"/>
  <c r="AY8" i="7"/>
  <c r="AY38" i="7" s="1"/>
  <c r="AZ10" i="7"/>
  <c r="AH38" i="7"/>
  <c r="AZ12" i="7"/>
  <c r="AZ8" i="7"/>
  <c r="AR38" i="7"/>
  <c r="AT38" i="7" s="1"/>
  <c r="K5" i="6"/>
  <c r="AC8" i="6"/>
  <c r="AH8" i="6"/>
  <c r="AQ8" i="6"/>
  <c r="AR8" i="6"/>
  <c r="AC9" i="6"/>
  <c r="AH9" i="6"/>
  <c r="AQ9" i="6"/>
  <c r="AC10" i="6"/>
  <c r="AH10" i="6"/>
  <c r="AQ10" i="6"/>
  <c r="AC11" i="6"/>
  <c r="AH11" i="6"/>
  <c r="AQ11" i="6"/>
  <c r="AZ11" i="6"/>
  <c r="AC12" i="6"/>
  <c r="AH12" i="6"/>
  <c r="AQ12" i="6"/>
  <c r="AZ12" i="6"/>
  <c r="AY12" i="6"/>
  <c r="AC13" i="6"/>
  <c r="AH13" i="6"/>
  <c r="AQ13" i="6"/>
  <c r="AY13" i="6"/>
  <c r="AC14" i="6"/>
  <c r="AH14" i="6"/>
  <c r="AQ14" i="6"/>
  <c r="AZ14" i="6"/>
  <c r="AC15" i="6"/>
  <c r="AH15" i="6"/>
  <c r="AQ15" i="6"/>
  <c r="AC16" i="6"/>
  <c r="AH16" i="6"/>
  <c r="AQ16" i="6"/>
  <c r="AC17" i="6"/>
  <c r="AH17" i="6"/>
  <c r="AQ17" i="6"/>
  <c r="AC18" i="6"/>
  <c r="AH18" i="6"/>
  <c r="AQ18" i="6"/>
  <c r="AY18" i="6"/>
  <c r="AC19" i="6"/>
  <c r="AH19" i="6"/>
  <c r="AQ19" i="6"/>
  <c r="AY19" i="6"/>
  <c r="AC20" i="6"/>
  <c r="AH20" i="6"/>
  <c r="AQ20" i="6"/>
  <c r="AC21" i="6"/>
  <c r="AH21" i="6"/>
  <c r="AQ21" i="6"/>
  <c r="AC22" i="6"/>
  <c r="AH22" i="6"/>
  <c r="AQ22" i="6"/>
  <c r="AC23" i="6"/>
  <c r="AH23" i="6"/>
  <c r="AQ23" i="6"/>
  <c r="AZ23" i="6"/>
  <c r="AC24" i="6"/>
  <c r="AH24" i="6"/>
  <c r="AQ24" i="6"/>
  <c r="AC25" i="6"/>
  <c r="AH25" i="6"/>
  <c r="AQ25" i="6"/>
  <c r="AZ25" i="6"/>
  <c r="AC26" i="6"/>
  <c r="AH26" i="6"/>
  <c r="AQ26" i="6"/>
  <c r="AC27" i="6"/>
  <c r="AH27" i="6"/>
  <c r="AQ27" i="6"/>
  <c r="AY27" i="6"/>
  <c r="AC28" i="6"/>
  <c r="AH28" i="6"/>
  <c r="AQ28" i="6"/>
  <c r="AZ28" i="6"/>
  <c r="AC29" i="6"/>
  <c r="AH29" i="6"/>
  <c r="AQ29" i="6"/>
  <c r="AZ29" i="6"/>
  <c r="AC30" i="6"/>
  <c r="AH30" i="6"/>
  <c r="AQ30" i="6"/>
  <c r="AC31" i="6"/>
  <c r="AH31" i="6"/>
  <c r="AQ31" i="6"/>
  <c r="AZ31" i="6"/>
  <c r="AC32" i="6"/>
  <c r="AH32" i="6"/>
  <c r="AQ32" i="6"/>
  <c r="AZ32" i="6"/>
  <c r="AC33" i="6"/>
  <c r="AH33" i="6"/>
  <c r="AQ33" i="6"/>
  <c r="AY33" i="6"/>
  <c r="AC34" i="6"/>
  <c r="AH34" i="6"/>
  <c r="AQ34" i="6"/>
  <c r="AY34" i="6"/>
  <c r="AC35" i="6"/>
  <c r="AH35" i="6"/>
  <c r="AQ35" i="6"/>
  <c r="AC36" i="6"/>
  <c r="AH36" i="6"/>
  <c r="AQ36" i="6"/>
  <c r="AC37" i="6"/>
  <c r="AH37" i="6"/>
  <c r="AQ37" i="6"/>
  <c r="AZ37" i="6"/>
  <c r="AC38" i="6"/>
  <c r="AH38" i="6"/>
  <c r="AQ38" i="6"/>
  <c r="AZ38" i="6"/>
  <c r="AC39" i="6"/>
  <c r="AH39" i="6"/>
  <c r="AQ39" i="6"/>
  <c r="AY39" i="6"/>
  <c r="AZ39" i="6"/>
  <c r="AC40" i="6"/>
  <c r="AH40" i="6"/>
  <c r="AQ40" i="6"/>
  <c r="AY40" i="6"/>
  <c r="AC41" i="6"/>
  <c r="AH41" i="6"/>
  <c r="AQ41" i="6"/>
  <c r="AC42" i="6"/>
  <c r="AH42" i="6"/>
  <c r="AQ42" i="6"/>
  <c r="AC43" i="6"/>
  <c r="AH43" i="6"/>
  <c r="AQ43" i="6"/>
  <c r="AC44" i="6"/>
  <c r="AH44" i="6"/>
  <c r="AQ44" i="6"/>
  <c r="AZ44" i="6"/>
  <c r="AC45" i="6"/>
  <c r="AH45" i="6"/>
  <c r="AQ45" i="6"/>
  <c r="AC46" i="6"/>
  <c r="AH46" i="6"/>
  <c r="AQ46" i="6"/>
  <c r="AC47" i="6"/>
  <c r="AH47" i="6"/>
  <c r="AQ47" i="6"/>
  <c r="AZ47" i="6"/>
  <c r="AC48" i="6"/>
  <c r="AH48" i="6"/>
  <c r="AQ48" i="6"/>
  <c r="AY48" i="6"/>
  <c r="AC49" i="6"/>
  <c r="AH49" i="6"/>
  <c r="AQ49" i="6"/>
  <c r="AC50" i="6"/>
  <c r="AH50" i="6"/>
  <c r="AQ50" i="6"/>
  <c r="AZ50" i="6"/>
  <c r="AC51" i="6"/>
  <c r="AH51" i="6"/>
  <c r="AQ51" i="6"/>
  <c r="AY51" i="6"/>
  <c r="AC52" i="6"/>
  <c r="AH52" i="6"/>
  <c r="AQ52" i="6"/>
  <c r="AZ52" i="6"/>
  <c r="AC53" i="6"/>
  <c r="AH53" i="6"/>
  <c r="AQ53" i="6"/>
  <c r="AZ53" i="6"/>
  <c r="AC54" i="6"/>
  <c r="AH54" i="6"/>
  <c r="AQ54" i="6"/>
  <c r="AC55" i="6"/>
  <c r="AH55" i="6"/>
  <c r="AQ55" i="6"/>
  <c r="AZ55" i="6"/>
  <c r="AC56" i="6"/>
  <c r="AH56" i="6"/>
  <c r="AQ56" i="6"/>
  <c r="AZ56" i="6"/>
  <c r="AC57" i="6"/>
  <c r="AH57" i="6"/>
  <c r="AQ57" i="6"/>
  <c r="AY57" i="6"/>
  <c r="AC58" i="6"/>
  <c r="AH58" i="6"/>
  <c r="AQ58" i="6"/>
  <c r="AZ58" i="6"/>
  <c r="AC59" i="6"/>
  <c r="AH59" i="6"/>
  <c r="AQ59" i="6"/>
  <c r="AC60" i="6"/>
  <c r="AH60" i="6"/>
  <c r="AQ60" i="6"/>
  <c r="AY60" i="6"/>
  <c r="AC61" i="6"/>
  <c r="AH61" i="6"/>
  <c r="AQ61" i="6"/>
  <c r="AY61" i="6"/>
  <c r="AC62" i="6"/>
  <c r="AH62" i="6"/>
  <c r="AQ62" i="6"/>
  <c r="AZ62" i="6"/>
  <c r="AC63" i="6"/>
  <c r="AH63" i="6"/>
  <c r="AQ63" i="6"/>
  <c r="AY63" i="6"/>
  <c r="AC64" i="6"/>
  <c r="AH64" i="6"/>
  <c r="AQ64" i="6"/>
  <c r="AC65" i="6"/>
  <c r="AH65" i="6"/>
  <c r="AQ65" i="6"/>
  <c r="AZ65" i="6"/>
  <c r="AC66" i="6"/>
  <c r="AH66" i="6"/>
  <c r="AQ66" i="6"/>
  <c r="AY66" i="6"/>
  <c r="AC67" i="6"/>
  <c r="AH67" i="6"/>
  <c r="AQ67" i="6"/>
  <c r="AC68" i="6"/>
  <c r="AH68" i="6"/>
  <c r="AQ68" i="6"/>
  <c r="AZ68" i="6"/>
  <c r="AC69" i="6"/>
  <c r="AH69" i="6"/>
  <c r="AQ69" i="6"/>
  <c r="AY69" i="6"/>
  <c r="AC70" i="6"/>
  <c r="AH70" i="6"/>
  <c r="AQ70" i="6"/>
  <c r="AC71" i="6"/>
  <c r="AH71" i="6"/>
  <c r="AQ71" i="6"/>
  <c r="AZ71" i="6"/>
  <c r="AC72" i="6"/>
  <c r="AH72" i="6"/>
  <c r="AQ72" i="6"/>
  <c r="AY72" i="6"/>
  <c r="AC73" i="6"/>
  <c r="AH73" i="6"/>
  <c r="AQ73" i="6"/>
  <c r="AZ73" i="6"/>
  <c r="AY73" i="6"/>
  <c r="AC74" i="6"/>
  <c r="AH74" i="6"/>
  <c r="AQ74" i="6"/>
  <c r="AZ74" i="6"/>
  <c r="AC75" i="6"/>
  <c r="AH75" i="6"/>
  <c r="AQ75" i="6"/>
  <c r="AC76" i="6"/>
  <c r="AH76" i="6"/>
  <c r="AQ76" i="6"/>
  <c r="AC77" i="6"/>
  <c r="AH77" i="6"/>
  <c r="AQ77" i="6"/>
  <c r="AC78" i="6"/>
  <c r="AH78" i="6"/>
  <c r="AQ78" i="6"/>
  <c r="AY78" i="6"/>
  <c r="AC79" i="6"/>
  <c r="AH79" i="6"/>
  <c r="AQ79" i="6"/>
  <c r="AY79" i="6"/>
  <c r="AC80" i="6"/>
  <c r="AH80" i="6"/>
  <c r="AQ80" i="6"/>
  <c r="AZ80" i="6"/>
  <c r="AC81" i="6"/>
  <c r="AH81" i="6"/>
  <c r="AQ81" i="6"/>
  <c r="AC82" i="6"/>
  <c r="AH82" i="6"/>
  <c r="AQ82" i="6"/>
  <c r="AZ82" i="6"/>
  <c r="AC83" i="6"/>
  <c r="AH83" i="6"/>
  <c r="AQ83" i="6"/>
  <c r="AZ83" i="6"/>
  <c r="AC84" i="6"/>
  <c r="AH84" i="6"/>
  <c r="AQ84" i="6"/>
  <c r="AY84" i="6"/>
  <c r="AC85" i="6"/>
  <c r="AH85" i="6"/>
  <c r="AQ85" i="6"/>
  <c r="AC86" i="6"/>
  <c r="AH86" i="6"/>
  <c r="AQ86" i="6"/>
  <c r="AZ86" i="6"/>
  <c r="AC87" i="6"/>
  <c r="AH87" i="6"/>
  <c r="AQ87" i="6"/>
  <c r="AC88" i="6"/>
  <c r="AH88" i="6"/>
  <c r="AQ88" i="6"/>
  <c r="AZ88" i="6"/>
  <c r="AC89" i="6"/>
  <c r="AH89" i="6"/>
  <c r="AQ89" i="6"/>
  <c r="AZ89" i="6"/>
  <c r="AC90" i="6"/>
  <c r="AH90" i="6"/>
  <c r="AQ90" i="6"/>
  <c r="AC91" i="6"/>
  <c r="AH91" i="6"/>
  <c r="AQ91" i="6"/>
  <c r="AZ91" i="6"/>
  <c r="AC92" i="6"/>
  <c r="AH92" i="6"/>
  <c r="AQ92" i="6"/>
  <c r="AC93" i="6"/>
  <c r="AH93" i="6"/>
  <c r="AQ93" i="6"/>
  <c r="AY93" i="6"/>
  <c r="AC94" i="6"/>
  <c r="AH94" i="6"/>
  <c r="AQ94" i="6"/>
  <c r="AZ94" i="6"/>
  <c r="AC95" i="6"/>
  <c r="AH95" i="6"/>
  <c r="AQ95" i="6"/>
  <c r="AC96" i="6"/>
  <c r="AH96" i="6"/>
  <c r="AQ96" i="6"/>
  <c r="AY96" i="6"/>
  <c r="AC97" i="6"/>
  <c r="AH97" i="6"/>
  <c r="AQ97" i="6"/>
  <c r="AC98" i="6"/>
  <c r="AH98" i="6"/>
  <c r="AQ98" i="6"/>
  <c r="AZ98" i="6"/>
  <c r="AC99" i="6"/>
  <c r="AH99" i="6"/>
  <c r="AQ99" i="6"/>
  <c r="AC100" i="6"/>
  <c r="AH100" i="6"/>
  <c r="AQ100" i="6"/>
  <c r="AZ100" i="6"/>
  <c r="AC101" i="6"/>
  <c r="AH101" i="6"/>
  <c r="AQ101" i="6"/>
  <c r="AZ101" i="6"/>
  <c r="AC102" i="6"/>
  <c r="AH102" i="6"/>
  <c r="AQ102" i="6"/>
  <c r="AY102" i="6"/>
  <c r="AC103" i="6"/>
  <c r="AH103" i="6"/>
  <c r="AQ103" i="6"/>
  <c r="AC104" i="6"/>
  <c r="AH104" i="6"/>
  <c r="AQ104" i="6"/>
  <c r="AZ104" i="6"/>
  <c r="AC105" i="6"/>
  <c r="AH105" i="6"/>
  <c r="AQ105" i="6"/>
  <c r="AY105" i="6"/>
  <c r="AZ105" i="6"/>
  <c r="AC106" i="6"/>
  <c r="AH106" i="6"/>
  <c r="AQ106" i="6"/>
  <c r="AY106" i="6"/>
  <c r="AC107" i="6"/>
  <c r="AH107" i="6"/>
  <c r="AQ107" i="6"/>
  <c r="AZ107" i="6"/>
  <c r="AC108" i="6"/>
  <c r="AH108" i="6"/>
  <c r="AQ108" i="6"/>
  <c r="AC109" i="6"/>
  <c r="AH109" i="6"/>
  <c r="AQ109" i="6"/>
  <c r="AZ109" i="6"/>
  <c r="AC110" i="6"/>
  <c r="AH110" i="6"/>
  <c r="AQ110" i="6"/>
  <c r="AZ110" i="6"/>
  <c r="AC111" i="6"/>
  <c r="AH111" i="6"/>
  <c r="AQ111" i="6"/>
  <c r="AC112" i="6"/>
  <c r="AH112" i="6"/>
  <c r="AQ112" i="6"/>
  <c r="AY112" i="6"/>
  <c r="AC113" i="6"/>
  <c r="AH113" i="6"/>
  <c r="AQ113" i="6"/>
  <c r="AC114" i="6"/>
  <c r="AH114" i="6"/>
  <c r="AQ114" i="6"/>
  <c r="AC115" i="6"/>
  <c r="AH115" i="6"/>
  <c r="AQ115" i="6"/>
  <c r="AZ115" i="6"/>
  <c r="AC116" i="6"/>
  <c r="AH116" i="6"/>
  <c r="AQ116" i="6"/>
  <c r="AZ116" i="6"/>
  <c r="AC117" i="6"/>
  <c r="AH117" i="6"/>
  <c r="AQ117" i="6"/>
  <c r="AY117" i="6"/>
  <c r="AC118" i="6"/>
  <c r="AH118" i="6"/>
  <c r="AQ118" i="6"/>
  <c r="AZ118" i="6"/>
  <c r="AC119" i="6"/>
  <c r="AH119" i="6"/>
  <c r="AQ119" i="6"/>
  <c r="AZ119" i="6"/>
  <c r="AC120" i="6"/>
  <c r="AH120" i="6"/>
  <c r="AQ120" i="6"/>
  <c r="AC121" i="6"/>
  <c r="AH121" i="6"/>
  <c r="AQ121" i="6"/>
  <c r="AC122" i="6"/>
  <c r="AH122" i="6"/>
  <c r="AQ122" i="6"/>
  <c r="AZ122" i="6"/>
  <c r="AY122" i="6"/>
  <c r="AC123" i="6"/>
  <c r="AH123" i="6"/>
  <c r="AQ123" i="6"/>
  <c r="AY123" i="6"/>
  <c r="AC124" i="6"/>
  <c r="AH124" i="6"/>
  <c r="AQ124" i="6"/>
  <c r="AZ124" i="6"/>
  <c r="AC125" i="6"/>
  <c r="AH125" i="6"/>
  <c r="AQ125" i="6"/>
  <c r="AC126" i="6"/>
  <c r="AH126" i="6"/>
  <c r="AQ126" i="6"/>
  <c r="AY126" i="6"/>
  <c r="AC127" i="6"/>
  <c r="AH127" i="6"/>
  <c r="AQ127" i="6"/>
  <c r="AC128" i="6"/>
  <c r="AH128" i="6"/>
  <c r="AQ128" i="6"/>
  <c r="AC129" i="6"/>
  <c r="AH129" i="6"/>
  <c r="AQ129" i="6"/>
  <c r="AY129" i="6"/>
  <c r="AC130" i="6"/>
  <c r="AH130" i="6"/>
  <c r="AQ130" i="6"/>
  <c r="AZ130" i="6"/>
  <c r="AC131" i="6"/>
  <c r="AH131" i="6"/>
  <c r="AQ131" i="6"/>
  <c r="AC132" i="6"/>
  <c r="AH132" i="6"/>
  <c r="AQ132" i="6"/>
  <c r="AY132" i="6"/>
  <c r="AC133" i="6"/>
  <c r="AH133" i="6"/>
  <c r="AQ133" i="6"/>
  <c r="AZ133" i="6"/>
  <c r="AC134" i="6"/>
  <c r="AH134" i="6"/>
  <c r="AQ134" i="6"/>
  <c r="AZ134" i="6"/>
  <c r="AY134" i="6"/>
  <c r="AC135" i="6"/>
  <c r="AH135" i="6"/>
  <c r="AQ135" i="6"/>
  <c r="AC136" i="6"/>
  <c r="AH136" i="6"/>
  <c r="AQ136" i="6"/>
  <c r="AC137" i="6"/>
  <c r="AH137" i="6"/>
  <c r="AQ137" i="6"/>
  <c r="AC138" i="6"/>
  <c r="AH138" i="6"/>
  <c r="AQ138" i="6"/>
  <c r="AY138" i="6"/>
  <c r="AC139" i="6"/>
  <c r="AH139" i="6"/>
  <c r="AQ139" i="6"/>
  <c r="AZ139" i="6"/>
  <c r="AC140" i="6"/>
  <c r="AH140" i="6"/>
  <c r="AQ140" i="6"/>
  <c r="AZ140" i="6"/>
  <c r="AC141" i="6"/>
  <c r="AH141" i="6"/>
  <c r="AQ141" i="6"/>
  <c r="AY141" i="6"/>
  <c r="AC142" i="6"/>
  <c r="AH142" i="6"/>
  <c r="AQ142" i="6"/>
  <c r="AC143" i="6"/>
  <c r="AH143" i="6"/>
  <c r="AQ143" i="6"/>
  <c r="AZ143" i="6"/>
  <c r="AC144" i="6"/>
  <c r="AH144" i="6"/>
  <c r="AQ144" i="6"/>
  <c r="AC145" i="6"/>
  <c r="AH145" i="6"/>
  <c r="AQ145" i="6"/>
  <c r="AZ145" i="6"/>
  <c r="AC146" i="6"/>
  <c r="AH146" i="6"/>
  <c r="AQ146" i="6"/>
  <c r="AZ146" i="6"/>
  <c r="AC147" i="6"/>
  <c r="AH147" i="6"/>
  <c r="AQ147" i="6"/>
  <c r="AC148" i="6"/>
  <c r="AH148" i="6"/>
  <c r="AQ148" i="6"/>
  <c r="AY148" i="6"/>
  <c r="AZ148" i="6"/>
  <c r="AC149" i="6"/>
  <c r="AH149" i="6"/>
  <c r="AQ149" i="6"/>
  <c r="AC150" i="6"/>
  <c r="AH150" i="6"/>
  <c r="AQ150" i="6"/>
  <c r="AC151" i="6"/>
  <c r="AH151" i="6"/>
  <c r="AQ151" i="6"/>
  <c r="AZ151" i="6"/>
  <c r="AC152" i="6"/>
  <c r="AH152" i="6"/>
  <c r="AQ152" i="6"/>
  <c r="AC153" i="6"/>
  <c r="AH153" i="6"/>
  <c r="AQ153" i="6"/>
  <c r="AY153" i="6"/>
  <c r="AC154" i="6"/>
  <c r="AH154" i="6"/>
  <c r="AQ154" i="6"/>
  <c r="AC155" i="6"/>
  <c r="AH155" i="6"/>
  <c r="AQ155" i="6"/>
  <c r="AZ155" i="6"/>
  <c r="AC156" i="6"/>
  <c r="AH156" i="6"/>
  <c r="AQ156" i="6"/>
  <c r="AY156" i="6"/>
  <c r="AC157" i="6"/>
  <c r="AH157" i="6"/>
  <c r="AQ157" i="6"/>
  <c r="AY157" i="6"/>
  <c r="AC158" i="6"/>
  <c r="AH158" i="6"/>
  <c r="AQ158" i="6"/>
  <c r="AZ158" i="6"/>
  <c r="AC159" i="6"/>
  <c r="AH159" i="6"/>
  <c r="AQ159" i="6"/>
  <c r="AC160" i="6"/>
  <c r="AH160" i="6"/>
  <c r="AQ160" i="6"/>
  <c r="AY160" i="6"/>
  <c r="AC161" i="6"/>
  <c r="AH161" i="6"/>
  <c r="AQ161" i="6"/>
  <c r="AZ161" i="6"/>
  <c r="AC162" i="6"/>
  <c r="AH162" i="6"/>
  <c r="AQ162" i="6"/>
  <c r="AC163" i="6"/>
  <c r="AH163" i="6"/>
  <c r="AQ163" i="6"/>
  <c r="AZ163" i="6"/>
  <c r="AC164" i="6"/>
  <c r="AH164" i="6"/>
  <c r="AQ164" i="6"/>
  <c r="AZ164" i="6"/>
  <c r="AC165" i="6"/>
  <c r="AH165" i="6"/>
  <c r="AQ165" i="6"/>
  <c r="AY165" i="6"/>
  <c r="AC166" i="6"/>
  <c r="AH166" i="6"/>
  <c r="AQ166" i="6"/>
  <c r="AC167" i="6"/>
  <c r="AH167" i="6"/>
  <c r="AQ167" i="6"/>
  <c r="AC168" i="6"/>
  <c r="AH168" i="6"/>
  <c r="AQ168" i="6"/>
  <c r="AY168" i="6"/>
  <c r="AC169" i="6"/>
  <c r="AH169" i="6"/>
  <c r="AQ169" i="6"/>
  <c r="AC170" i="6"/>
  <c r="AH170" i="6"/>
  <c r="AQ170" i="6"/>
  <c r="AC171" i="6"/>
  <c r="AH171" i="6"/>
  <c r="AQ171" i="6"/>
  <c r="AC172" i="6"/>
  <c r="AH172" i="6"/>
  <c r="AQ172" i="6"/>
  <c r="AC173" i="6"/>
  <c r="AH173" i="6"/>
  <c r="AQ173" i="6"/>
  <c r="AZ173" i="6"/>
  <c r="AC174" i="6"/>
  <c r="AH174" i="6"/>
  <c r="AQ174" i="6"/>
  <c r="AY174" i="6"/>
  <c r="AC175" i="6"/>
  <c r="AH175" i="6"/>
  <c r="AQ175" i="6"/>
  <c r="AZ175" i="6"/>
  <c r="AC176" i="6"/>
  <c r="AH176" i="6"/>
  <c r="AQ176" i="6"/>
  <c r="AZ176" i="6"/>
  <c r="AC177" i="6"/>
  <c r="AH177" i="6"/>
  <c r="AQ177" i="6"/>
  <c r="AY177" i="6"/>
  <c r="AC178" i="6"/>
  <c r="AH178" i="6"/>
  <c r="AQ178" i="6"/>
  <c r="AC179" i="6"/>
  <c r="AH179" i="6"/>
  <c r="AQ179" i="6"/>
  <c r="AZ179" i="6"/>
  <c r="AC180" i="6"/>
  <c r="AH180" i="6"/>
  <c r="AQ180" i="6"/>
  <c r="AC181" i="6"/>
  <c r="AH181" i="6"/>
  <c r="AQ181" i="6"/>
  <c r="AC182" i="6"/>
  <c r="AH182" i="6"/>
  <c r="AQ182" i="6"/>
  <c r="AZ182" i="6"/>
  <c r="AC183" i="6"/>
  <c r="AH183" i="6"/>
  <c r="AQ183" i="6"/>
  <c r="AY183" i="6"/>
  <c r="AC184" i="6"/>
  <c r="AH184" i="6"/>
  <c r="AQ184" i="6"/>
  <c r="AZ184" i="6"/>
  <c r="AC185" i="6"/>
  <c r="AH185" i="6"/>
  <c r="AQ185" i="6"/>
  <c r="AZ185" i="6"/>
  <c r="AC186" i="6"/>
  <c r="AH186" i="6"/>
  <c r="AQ186" i="6"/>
  <c r="AY186" i="6"/>
  <c r="AC187" i="6"/>
  <c r="AH187" i="6"/>
  <c r="AQ187" i="6"/>
  <c r="AY187" i="6"/>
  <c r="AC188" i="6"/>
  <c r="AH188" i="6"/>
  <c r="AQ188" i="6"/>
  <c r="AC189" i="6"/>
  <c r="AH189" i="6"/>
  <c r="AQ189" i="6"/>
  <c r="AC190" i="6"/>
  <c r="AH190" i="6"/>
  <c r="AQ190" i="6"/>
  <c r="AZ190" i="6"/>
  <c r="AC191" i="6"/>
  <c r="AH191" i="6"/>
  <c r="AQ191" i="6"/>
  <c r="AZ191" i="6"/>
  <c r="AC192" i="6"/>
  <c r="AH192" i="6"/>
  <c r="AQ192" i="6"/>
  <c r="AY192" i="6"/>
  <c r="AC193" i="6"/>
  <c r="AH193" i="6"/>
  <c r="AQ193" i="6"/>
  <c r="AZ193" i="6"/>
  <c r="AC194" i="6"/>
  <c r="AH194" i="6"/>
  <c r="AQ194" i="6"/>
  <c r="AC195" i="6"/>
  <c r="AH195" i="6"/>
  <c r="AQ195" i="6"/>
  <c r="AC196" i="6"/>
  <c r="AH196" i="6"/>
  <c r="AQ196" i="6"/>
  <c r="AY196" i="6"/>
  <c r="AZ196" i="6"/>
  <c r="AC197" i="6"/>
  <c r="AH197" i="6"/>
  <c r="AQ197" i="6"/>
  <c r="AC198" i="6"/>
  <c r="AH198" i="6"/>
  <c r="AQ198" i="6"/>
  <c r="AY198" i="6"/>
  <c r="AC199" i="6"/>
  <c r="AH199" i="6"/>
  <c r="AQ199" i="6"/>
  <c r="AC200" i="6"/>
  <c r="AH200" i="6"/>
  <c r="AQ200" i="6"/>
  <c r="AZ200" i="6"/>
  <c r="AC201" i="6"/>
  <c r="AH201" i="6"/>
  <c r="AQ201" i="6"/>
  <c r="AC202" i="6"/>
  <c r="AH202" i="6"/>
  <c r="AQ202" i="6"/>
  <c r="AY202" i="6"/>
  <c r="AC203" i="6"/>
  <c r="AH203" i="6"/>
  <c r="AQ203" i="6"/>
  <c r="AZ203" i="6"/>
  <c r="AC204" i="6"/>
  <c r="AH204" i="6"/>
  <c r="AQ204" i="6"/>
  <c r="AY204" i="6"/>
  <c r="AC205" i="6"/>
  <c r="AH205" i="6"/>
  <c r="AQ205" i="6"/>
  <c r="AC206" i="6"/>
  <c r="AH206" i="6"/>
  <c r="AQ206" i="6"/>
  <c r="AZ206" i="6"/>
  <c r="AC207" i="6"/>
  <c r="AH207" i="6"/>
  <c r="AQ207" i="6"/>
  <c r="AY207" i="6"/>
  <c r="AC208" i="6"/>
  <c r="AH208" i="6"/>
  <c r="AQ208" i="6"/>
  <c r="AZ208" i="6"/>
  <c r="AC209" i="6"/>
  <c r="AH209" i="6"/>
  <c r="AQ209" i="6"/>
  <c r="AC210" i="6"/>
  <c r="AH210" i="6"/>
  <c r="AQ210" i="6"/>
  <c r="AY210" i="6"/>
  <c r="AC211" i="6"/>
  <c r="AH211" i="6"/>
  <c r="AQ211" i="6"/>
  <c r="AC212" i="6"/>
  <c r="AH212" i="6"/>
  <c r="AQ212" i="6"/>
  <c r="AZ212" i="6"/>
  <c r="AC213" i="6"/>
  <c r="AH213" i="6"/>
  <c r="AQ213" i="6"/>
  <c r="AC214" i="6"/>
  <c r="AH214" i="6"/>
  <c r="AQ214" i="6"/>
  <c r="AZ214" i="6"/>
  <c r="AC215" i="6"/>
  <c r="AH215" i="6"/>
  <c r="AQ215" i="6"/>
  <c r="AC216" i="6"/>
  <c r="AH216" i="6"/>
  <c r="AQ216" i="6"/>
  <c r="AY216" i="6"/>
  <c r="AC217" i="6"/>
  <c r="AH217" i="6"/>
  <c r="AQ217" i="6"/>
  <c r="AZ217" i="6"/>
  <c r="AC218" i="6"/>
  <c r="AH218" i="6"/>
  <c r="AQ218" i="6"/>
  <c r="AZ218" i="6"/>
  <c r="AY218" i="6"/>
  <c r="AC219" i="6"/>
  <c r="AH219" i="6"/>
  <c r="AQ219" i="6"/>
  <c r="AY219" i="6"/>
  <c r="AC220" i="6"/>
  <c r="AH220" i="6"/>
  <c r="AQ220" i="6"/>
  <c r="AC221" i="6"/>
  <c r="AH221" i="6"/>
  <c r="AQ221" i="6"/>
  <c r="AZ221" i="6"/>
  <c r="AC222" i="6"/>
  <c r="AH222" i="6"/>
  <c r="AQ222" i="6"/>
  <c r="AC223" i="6"/>
  <c r="AH223" i="6"/>
  <c r="AQ223" i="6"/>
  <c r="AY223" i="6"/>
  <c r="AC224" i="6"/>
  <c r="AH224" i="6"/>
  <c r="AQ224" i="6"/>
  <c r="AZ224" i="6"/>
  <c r="AC225" i="6"/>
  <c r="AH225" i="6"/>
  <c r="AQ225" i="6"/>
  <c r="AC226" i="6"/>
  <c r="AH226" i="6"/>
  <c r="AQ226" i="6"/>
  <c r="AZ226" i="6"/>
  <c r="AC227" i="6"/>
  <c r="AH227" i="6"/>
  <c r="AQ227" i="6"/>
  <c r="AZ227" i="6"/>
  <c r="AC228" i="6"/>
  <c r="AH228" i="6"/>
  <c r="AQ228" i="6"/>
  <c r="AC229" i="6"/>
  <c r="AH229" i="6"/>
  <c r="AQ229" i="6"/>
  <c r="AY229" i="6"/>
  <c r="AC230" i="6"/>
  <c r="AH230" i="6"/>
  <c r="AQ230" i="6"/>
  <c r="AC231" i="6"/>
  <c r="AH231" i="6"/>
  <c r="AQ231" i="6"/>
  <c r="AC232" i="6"/>
  <c r="AH232" i="6"/>
  <c r="AQ232" i="6"/>
  <c r="AC233" i="6"/>
  <c r="AH233" i="6"/>
  <c r="AQ233" i="6"/>
  <c r="AZ233" i="6"/>
  <c r="AC234" i="6"/>
  <c r="AH234" i="6"/>
  <c r="AQ234" i="6"/>
  <c r="AY234" i="6"/>
  <c r="AZ234" i="6"/>
  <c r="AC235" i="6"/>
  <c r="AH235" i="6"/>
  <c r="AQ235" i="6"/>
  <c r="AC236" i="6"/>
  <c r="AH236" i="6"/>
  <c r="AQ236" i="6"/>
  <c r="AC237" i="6"/>
  <c r="AH237" i="6"/>
  <c r="AQ237" i="6"/>
  <c r="AC238" i="6"/>
  <c r="AH238" i="6"/>
  <c r="AQ238" i="6"/>
  <c r="AY238" i="6"/>
  <c r="AC239" i="6"/>
  <c r="AH239" i="6"/>
  <c r="AQ239" i="6"/>
  <c r="AZ239" i="6"/>
  <c r="AC240" i="6"/>
  <c r="AH240" i="6"/>
  <c r="AQ240" i="6"/>
  <c r="AY240" i="6"/>
  <c r="AC241" i="6"/>
  <c r="AH241" i="6"/>
  <c r="AQ241" i="6"/>
  <c r="AZ241" i="6"/>
  <c r="AC242" i="6"/>
  <c r="AH242" i="6"/>
  <c r="AQ242" i="6"/>
  <c r="AZ242" i="6"/>
  <c r="AC243" i="6"/>
  <c r="AH243" i="6"/>
  <c r="AQ243" i="6"/>
  <c r="AY243" i="6"/>
  <c r="AC244" i="6"/>
  <c r="AH244" i="6"/>
  <c r="AQ244" i="6"/>
  <c r="AC245" i="6"/>
  <c r="AH245" i="6"/>
  <c r="AQ245" i="6"/>
  <c r="AZ245" i="6"/>
  <c r="AC246" i="6"/>
  <c r="AH246" i="6"/>
  <c r="AQ246" i="6"/>
  <c r="AY246" i="6"/>
  <c r="AC247" i="6"/>
  <c r="AH247" i="6"/>
  <c r="AQ247" i="6"/>
  <c r="AC248" i="6"/>
  <c r="AH248" i="6"/>
  <c r="AQ248" i="6"/>
  <c r="AC249" i="6"/>
  <c r="AH249" i="6"/>
  <c r="AQ249" i="6"/>
  <c r="AC250" i="6"/>
  <c r="AH250" i="6"/>
  <c r="AQ250" i="6"/>
  <c r="AZ250" i="6"/>
  <c r="AC251" i="6"/>
  <c r="AH251" i="6"/>
  <c r="AQ251" i="6"/>
  <c r="AC252" i="6"/>
  <c r="AH252" i="6"/>
  <c r="AQ252" i="6"/>
  <c r="AY252" i="6"/>
  <c r="AC253" i="6"/>
  <c r="AH253" i="6"/>
  <c r="AQ253" i="6"/>
  <c r="AZ253" i="6"/>
  <c r="AC254" i="6"/>
  <c r="AH254" i="6"/>
  <c r="AQ254" i="6"/>
  <c r="AZ254" i="6"/>
  <c r="AC255" i="6"/>
  <c r="AH255" i="6"/>
  <c r="AQ255" i="6"/>
  <c r="AY255" i="6"/>
  <c r="AC256" i="6"/>
  <c r="AH256" i="6"/>
  <c r="AQ256" i="6"/>
  <c r="AZ256" i="6"/>
  <c r="AC257" i="6"/>
  <c r="AH257" i="6"/>
  <c r="AQ257" i="6"/>
  <c r="AZ257" i="6"/>
  <c r="AC258" i="6"/>
  <c r="AH258" i="6"/>
  <c r="AQ258" i="6"/>
  <c r="AY258" i="6"/>
  <c r="AC259" i="6"/>
  <c r="AH259" i="6"/>
  <c r="AQ259" i="6"/>
  <c r="AC260" i="6"/>
  <c r="AH260" i="6"/>
  <c r="AQ260" i="6"/>
  <c r="AZ260" i="6"/>
  <c r="AC261" i="6"/>
  <c r="AH261" i="6"/>
  <c r="AQ261" i="6"/>
  <c r="AC262" i="6"/>
  <c r="AH262" i="6"/>
  <c r="AQ262" i="6"/>
  <c r="AZ262" i="6"/>
  <c r="AC263" i="6"/>
  <c r="AH263" i="6"/>
  <c r="AQ263" i="6"/>
  <c r="AZ263" i="6"/>
  <c r="AC264" i="6"/>
  <c r="AH264" i="6"/>
  <c r="AQ264" i="6"/>
  <c r="AC265" i="6"/>
  <c r="AH265" i="6"/>
  <c r="AQ265" i="6"/>
  <c r="AZ265" i="6"/>
  <c r="AC266" i="6"/>
  <c r="AH266" i="6"/>
  <c r="AQ266" i="6"/>
  <c r="AC267" i="6"/>
  <c r="AH267" i="6"/>
  <c r="AQ267" i="6"/>
  <c r="AC268" i="6"/>
  <c r="AH268" i="6"/>
  <c r="AQ268" i="6"/>
  <c r="AY268" i="6"/>
  <c r="AC269" i="6"/>
  <c r="AH269" i="6"/>
  <c r="AQ269" i="6"/>
  <c r="AC270" i="6"/>
  <c r="AH270" i="6"/>
  <c r="AQ270" i="6"/>
  <c r="AY270" i="6"/>
  <c r="AC271" i="6"/>
  <c r="AH271" i="6"/>
  <c r="AQ271" i="6"/>
  <c r="AY271" i="6"/>
  <c r="AC272" i="6"/>
  <c r="AH272" i="6"/>
  <c r="AQ272" i="6"/>
  <c r="AC273" i="6"/>
  <c r="AH273" i="6"/>
  <c r="AQ273" i="6"/>
  <c r="AC274" i="6"/>
  <c r="AH274" i="6"/>
  <c r="AQ274" i="6"/>
  <c r="AY274" i="6"/>
  <c r="AC275" i="6"/>
  <c r="AH275" i="6"/>
  <c r="AQ275" i="6"/>
  <c r="AC276" i="6"/>
  <c r="AH276" i="6"/>
  <c r="AQ276" i="6"/>
  <c r="AZ276" i="6"/>
  <c r="AC277" i="6"/>
  <c r="AH277" i="6"/>
  <c r="AQ277" i="6"/>
  <c r="AZ277" i="6"/>
  <c r="AC278" i="6"/>
  <c r="AH278" i="6"/>
  <c r="AQ278" i="6"/>
  <c r="AY278" i="6"/>
  <c r="AC279" i="6"/>
  <c r="AH279" i="6"/>
  <c r="AQ279" i="6"/>
  <c r="AZ279" i="6"/>
  <c r="AC280" i="6"/>
  <c r="AH280" i="6"/>
  <c r="AQ280" i="6"/>
  <c r="AC281" i="6"/>
  <c r="AH281" i="6"/>
  <c r="AQ281" i="6"/>
  <c r="AC282" i="6"/>
  <c r="AH282" i="6"/>
  <c r="AQ282" i="6"/>
  <c r="AC283" i="6"/>
  <c r="AH283" i="6"/>
  <c r="AQ283" i="6"/>
  <c r="AY283" i="6"/>
  <c r="AC284" i="6"/>
  <c r="AH284" i="6"/>
  <c r="AQ284" i="6"/>
  <c r="AZ284" i="6"/>
  <c r="AC285" i="6"/>
  <c r="AH285" i="6"/>
  <c r="AQ285" i="6"/>
  <c r="AZ285" i="6"/>
  <c r="AC286" i="6"/>
  <c r="AH286" i="6"/>
  <c r="AQ286" i="6"/>
  <c r="AC287" i="6"/>
  <c r="AH287" i="6"/>
  <c r="AQ287" i="6"/>
  <c r="AZ287" i="6"/>
  <c r="AC288" i="6"/>
  <c r="AH288" i="6"/>
  <c r="AQ288" i="6"/>
  <c r="AC289" i="6"/>
  <c r="AH289" i="6"/>
  <c r="AQ289" i="6"/>
  <c r="AY289" i="6"/>
  <c r="AZ289" i="6"/>
  <c r="AC290" i="6"/>
  <c r="AH290" i="6"/>
  <c r="AQ290" i="6"/>
  <c r="AZ290" i="6"/>
  <c r="AC291" i="6"/>
  <c r="AH291" i="6"/>
  <c r="AQ291" i="6"/>
  <c r="AZ291" i="6"/>
  <c r="AC292" i="6"/>
  <c r="AH292" i="6"/>
  <c r="AQ292" i="6"/>
  <c r="AC293" i="6"/>
  <c r="AH293" i="6"/>
  <c r="AQ293" i="6"/>
  <c r="AY293" i="6"/>
  <c r="AC294" i="6"/>
  <c r="AH294" i="6"/>
  <c r="AQ294" i="6"/>
  <c r="AZ294" i="6"/>
  <c r="AC295" i="6"/>
  <c r="AH295" i="6"/>
  <c r="AQ295" i="6"/>
  <c r="AC296" i="6"/>
  <c r="AH296" i="6"/>
  <c r="AQ296" i="6"/>
  <c r="AY296" i="6"/>
  <c r="AC297" i="6"/>
  <c r="AH297" i="6"/>
  <c r="AQ297" i="6"/>
  <c r="AZ297" i="6"/>
  <c r="AC298" i="6"/>
  <c r="AH298" i="6"/>
  <c r="AQ298" i="6"/>
  <c r="AZ298" i="6"/>
  <c r="AC299" i="6"/>
  <c r="AH299" i="6"/>
  <c r="AQ299" i="6"/>
  <c r="AC300" i="6"/>
  <c r="AH300" i="6"/>
  <c r="AQ300" i="6"/>
  <c r="AC301" i="6"/>
  <c r="AH301" i="6"/>
  <c r="AQ301" i="6"/>
  <c r="AY301" i="6"/>
  <c r="AC302" i="6"/>
  <c r="AH302" i="6"/>
  <c r="AQ302" i="6"/>
  <c r="AC303" i="6"/>
  <c r="AH303" i="6"/>
  <c r="AQ303" i="6"/>
  <c r="AZ303" i="6"/>
  <c r="AC304" i="6"/>
  <c r="AH304" i="6"/>
  <c r="AQ304" i="6"/>
  <c r="AZ304" i="6"/>
  <c r="AC305" i="6"/>
  <c r="AH305" i="6"/>
  <c r="AQ305" i="6"/>
  <c r="AZ305" i="6"/>
  <c r="AC306" i="6"/>
  <c r="AH306" i="6"/>
  <c r="AQ306" i="6"/>
  <c r="AC307" i="6"/>
  <c r="AH307" i="6"/>
  <c r="AQ307" i="6"/>
  <c r="AY307" i="6"/>
  <c r="AC308" i="6"/>
  <c r="AH308" i="6"/>
  <c r="AQ308" i="6"/>
  <c r="AZ308" i="6"/>
  <c r="AC309" i="6"/>
  <c r="AH309" i="6"/>
  <c r="AQ309" i="6"/>
  <c r="AC310" i="6"/>
  <c r="AH310" i="6"/>
  <c r="AQ310" i="6"/>
  <c r="AC311" i="6"/>
  <c r="AH311" i="6"/>
  <c r="AQ311" i="6"/>
  <c r="AY311" i="6"/>
  <c r="AC312" i="6"/>
  <c r="AH312" i="6"/>
  <c r="AQ312" i="6"/>
  <c r="AC313" i="6"/>
  <c r="AH313" i="6"/>
  <c r="AQ313" i="6"/>
  <c r="AC314" i="6"/>
  <c r="AH314" i="6"/>
  <c r="AQ314" i="6"/>
  <c r="AC315" i="6"/>
  <c r="AH315" i="6"/>
  <c r="AQ315" i="6"/>
  <c r="AZ315" i="6"/>
  <c r="AC316" i="6"/>
  <c r="AH316" i="6"/>
  <c r="AQ316" i="6"/>
  <c r="AY316" i="6"/>
  <c r="AC317" i="6"/>
  <c r="AH317" i="6"/>
  <c r="AQ317" i="6"/>
  <c r="AC318" i="6"/>
  <c r="AH318" i="6"/>
  <c r="AQ318" i="6"/>
  <c r="AZ318" i="6"/>
  <c r="AC319" i="6"/>
  <c r="AH319" i="6"/>
  <c r="AQ319" i="6"/>
  <c r="AY319" i="6"/>
  <c r="AC320" i="6"/>
  <c r="AH320" i="6"/>
  <c r="AQ320" i="6"/>
  <c r="AC321" i="6"/>
  <c r="AH321" i="6"/>
  <c r="AQ321" i="6"/>
  <c r="AZ321" i="6"/>
  <c r="AY321" i="6"/>
  <c r="AC322" i="6"/>
  <c r="AH322" i="6"/>
  <c r="AQ322" i="6"/>
  <c r="AC323" i="6"/>
  <c r="AH323" i="6"/>
  <c r="AQ323" i="6"/>
  <c r="AY323" i="6"/>
  <c r="AC324" i="6"/>
  <c r="AH324" i="6"/>
  <c r="AQ324" i="6"/>
  <c r="AC325" i="6"/>
  <c r="AH325" i="6"/>
  <c r="AQ325" i="6"/>
  <c r="AZ325" i="6"/>
  <c r="AC326" i="6"/>
  <c r="AH326" i="6"/>
  <c r="AQ326" i="6"/>
  <c r="AZ326" i="6"/>
  <c r="AC327" i="6"/>
  <c r="AH327" i="6"/>
  <c r="AQ327" i="6"/>
  <c r="AC328" i="6"/>
  <c r="AH328" i="6"/>
  <c r="AQ328" i="6"/>
  <c r="AY328" i="6"/>
  <c r="AC329" i="6"/>
  <c r="AH329" i="6"/>
  <c r="AQ329" i="6"/>
  <c r="AZ329" i="6"/>
  <c r="AC330" i="6"/>
  <c r="AH330" i="6"/>
  <c r="AQ330" i="6"/>
  <c r="AZ330" i="6"/>
  <c r="AC331" i="6"/>
  <c r="AH331" i="6"/>
  <c r="AQ331" i="6"/>
  <c r="AC332" i="6"/>
  <c r="AH332" i="6"/>
  <c r="AQ332" i="6"/>
  <c r="AY332" i="6"/>
  <c r="AC333" i="6"/>
  <c r="AH333" i="6"/>
  <c r="AQ333" i="6"/>
  <c r="AZ333" i="6"/>
  <c r="AC334" i="6"/>
  <c r="AH334" i="6"/>
  <c r="AQ334" i="6"/>
  <c r="AC335" i="6"/>
  <c r="AH335" i="6"/>
  <c r="AQ335" i="6"/>
  <c r="AC336" i="6"/>
  <c r="AH336" i="6"/>
  <c r="AQ336" i="6"/>
  <c r="AC337" i="6"/>
  <c r="AH337" i="6"/>
  <c r="AQ337" i="6"/>
  <c r="AZ337" i="6"/>
  <c r="AC338" i="6"/>
  <c r="AH338" i="6"/>
  <c r="AQ338" i="6"/>
  <c r="AC339" i="6"/>
  <c r="AH339" i="6"/>
  <c r="AQ339" i="6"/>
  <c r="AZ339" i="6"/>
  <c r="AC340" i="6"/>
  <c r="AH340" i="6"/>
  <c r="AQ340" i="6"/>
  <c r="AZ340" i="6"/>
  <c r="AC341" i="6"/>
  <c r="AH341" i="6"/>
  <c r="AQ341" i="6"/>
  <c r="AZ341" i="6"/>
  <c r="AY341" i="6"/>
  <c r="AC342" i="6"/>
  <c r="AH342" i="6"/>
  <c r="AQ342" i="6"/>
  <c r="AC343" i="6"/>
  <c r="AH343" i="6"/>
  <c r="AQ343" i="6"/>
  <c r="AZ343" i="6"/>
  <c r="AC344" i="6"/>
  <c r="AH344" i="6"/>
  <c r="AQ344" i="6"/>
  <c r="AY344" i="6"/>
  <c r="AC345" i="6"/>
  <c r="AH345" i="6"/>
  <c r="AQ345" i="6"/>
  <c r="AC346" i="6"/>
  <c r="AH346" i="6"/>
  <c r="AQ346" i="6"/>
  <c r="AC347" i="6"/>
  <c r="AH347" i="6"/>
  <c r="AQ347" i="6"/>
  <c r="AZ347" i="6"/>
  <c r="AC348" i="6"/>
  <c r="AH348" i="6"/>
  <c r="AQ348" i="6"/>
  <c r="AZ348" i="6"/>
  <c r="AC349" i="6"/>
  <c r="AH349" i="6"/>
  <c r="AQ349" i="6"/>
  <c r="AY349" i="6"/>
  <c r="AC350" i="6"/>
  <c r="AH350" i="6"/>
  <c r="AQ350" i="6"/>
  <c r="AZ350" i="6"/>
  <c r="AC351" i="6"/>
  <c r="AH351" i="6"/>
  <c r="AQ351" i="6"/>
  <c r="AZ351" i="6"/>
  <c r="AC352" i="6"/>
  <c r="AH352" i="6"/>
  <c r="AQ352" i="6"/>
  <c r="AZ352" i="6"/>
  <c r="AC353" i="6"/>
  <c r="AH353" i="6"/>
  <c r="AQ353" i="6"/>
  <c r="AC354" i="6"/>
  <c r="AH354" i="6"/>
  <c r="AQ354" i="6"/>
  <c r="AC355" i="6"/>
  <c r="AH355" i="6"/>
  <c r="AQ355" i="6"/>
  <c r="AC356" i="6"/>
  <c r="AH356" i="6"/>
  <c r="AQ356" i="6"/>
  <c r="AC357" i="6"/>
  <c r="AH357" i="6"/>
  <c r="AQ357" i="6"/>
  <c r="AZ357" i="6"/>
  <c r="AY357" i="6"/>
  <c r="AC358" i="6"/>
  <c r="AH358" i="6"/>
  <c r="AQ358" i="6"/>
  <c r="AY358" i="6"/>
  <c r="AC359" i="6"/>
  <c r="AH359" i="6"/>
  <c r="AQ359" i="6"/>
  <c r="AZ359" i="6"/>
  <c r="AC360" i="6"/>
  <c r="AH360" i="6"/>
  <c r="AQ360" i="6"/>
  <c r="AC361" i="6"/>
  <c r="AH361" i="6"/>
  <c r="AQ361" i="6"/>
  <c r="AY361" i="6"/>
  <c r="AC362" i="6"/>
  <c r="AH362" i="6"/>
  <c r="AQ362" i="6"/>
  <c r="AC363" i="6"/>
  <c r="AH363" i="6"/>
  <c r="AQ363" i="6"/>
  <c r="AZ363" i="6"/>
  <c r="AC364" i="6"/>
  <c r="AH364" i="6"/>
  <c r="AQ364" i="6"/>
  <c r="AY364" i="6"/>
  <c r="AC365" i="6"/>
  <c r="AH365" i="6"/>
  <c r="AQ365" i="6"/>
  <c r="AC366" i="6"/>
  <c r="AH366" i="6"/>
  <c r="AQ366" i="6"/>
  <c r="AC367" i="6"/>
  <c r="AH367" i="6"/>
  <c r="AQ367" i="6"/>
  <c r="AC368" i="6"/>
  <c r="AH368" i="6"/>
  <c r="AQ368" i="6"/>
  <c r="AZ368" i="6"/>
  <c r="AC369" i="6"/>
  <c r="AH369" i="6"/>
  <c r="AQ369" i="6"/>
  <c r="AZ369" i="6"/>
  <c r="AC370" i="6"/>
  <c r="AH370" i="6"/>
  <c r="AQ370" i="6"/>
  <c r="AZ370" i="6"/>
  <c r="AC371" i="6"/>
  <c r="AH371" i="6"/>
  <c r="AQ371" i="6"/>
  <c r="AC372" i="6"/>
  <c r="AH372" i="6"/>
  <c r="AQ372" i="6"/>
  <c r="AZ372" i="6"/>
  <c r="AC373" i="6"/>
  <c r="AH373" i="6"/>
  <c r="AQ373" i="6"/>
  <c r="AC374" i="6"/>
  <c r="AH374" i="6"/>
  <c r="AQ374" i="6"/>
  <c r="AZ374" i="6"/>
  <c r="AC375" i="6"/>
  <c r="AH375" i="6"/>
  <c r="AQ375" i="6"/>
  <c r="AZ375" i="6"/>
  <c r="AC376" i="6"/>
  <c r="AH376" i="6"/>
  <c r="AQ376" i="6"/>
  <c r="AC377" i="6"/>
  <c r="AH377" i="6"/>
  <c r="AQ377" i="6"/>
  <c r="AY377" i="6"/>
  <c r="AC378" i="6"/>
  <c r="AH378" i="6"/>
  <c r="AQ378" i="6"/>
  <c r="AC379" i="6"/>
  <c r="AH379" i="6"/>
  <c r="AQ379" i="6"/>
  <c r="AC380" i="6"/>
  <c r="AH380" i="6"/>
  <c r="AQ380" i="6"/>
  <c r="AZ380" i="6"/>
  <c r="AC381" i="6"/>
  <c r="AH381" i="6"/>
  <c r="AQ381" i="6"/>
  <c r="AZ381" i="6"/>
  <c r="AC382" i="6"/>
  <c r="AH382" i="6"/>
  <c r="AQ382" i="6"/>
  <c r="AZ382" i="6"/>
  <c r="AC383" i="6"/>
  <c r="AH383" i="6"/>
  <c r="AQ383" i="6"/>
  <c r="AC384" i="6"/>
  <c r="AH384" i="6"/>
  <c r="AQ384" i="6"/>
  <c r="AZ384" i="6"/>
  <c r="AC385" i="6"/>
  <c r="AH385" i="6"/>
  <c r="AQ385" i="6"/>
  <c r="AY385" i="6"/>
  <c r="AC386" i="6"/>
  <c r="AH386" i="6"/>
  <c r="AQ386" i="6"/>
  <c r="AC387" i="6"/>
  <c r="AH387" i="6"/>
  <c r="AQ387" i="6"/>
  <c r="AZ387" i="6"/>
  <c r="AC388" i="6"/>
  <c r="AH388" i="6"/>
  <c r="AQ388" i="6"/>
  <c r="AC389" i="6"/>
  <c r="AH389" i="6"/>
  <c r="AQ389" i="6"/>
  <c r="AC390" i="6"/>
  <c r="AH390" i="6"/>
  <c r="AQ390" i="6"/>
  <c r="AZ390" i="6"/>
  <c r="AC391" i="6"/>
  <c r="AH391" i="6"/>
  <c r="AQ391" i="6"/>
  <c r="AY391" i="6"/>
  <c r="AZ391" i="6"/>
  <c r="AC392" i="6"/>
  <c r="AH392" i="6"/>
  <c r="AQ392" i="6"/>
  <c r="AZ392" i="6"/>
  <c r="AC393" i="6"/>
  <c r="AH393" i="6"/>
  <c r="AQ393" i="6"/>
  <c r="AZ393" i="6"/>
  <c r="AC394" i="6"/>
  <c r="AH394" i="6"/>
  <c r="AQ394" i="6"/>
  <c r="AC395" i="6"/>
  <c r="AH395" i="6"/>
  <c r="AQ395" i="6"/>
  <c r="AY395" i="6"/>
  <c r="AC396" i="6"/>
  <c r="AH396" i="6"/>
  <c r="AQ396" i="6"/>
  <c r="AC397" i="6"/>
  <c r="AH397" i="6"/>
  <c r="AQ397" i="6"/>
  <c r="AC398" i="6"/>
  <c r="AH398" i="6"/>
  <c r="AQ398" i="6"/>
  <c r="AC399" i="6"/>
  <c r="AH399" i="6"/>
  <c r="AQ399" i="6"/>
  <c r="AZ399" i="6"/>
  <c r="AC400" i="6"/>
  <c r="AH400" i="6"/>
  <c r="AQ400" i="6"/>
  <c r="AY400" i="6"/>
  <c r="AC401" i="6"/>
  <c r="AH401" i="6"/>
  <c r="AQ401" i="6"/>
  <c r="AY401" i="6"/>
  <c r="AC402" i="6"/>
  <c r="AH402" i="6"/>
  <c r="AQ402" i="6"/>
  <c r="AC403" i="6"/>
  <c r="AH403" i="6"/>
  <c r="AQ403" i="6"/>
  <c r="AY403" i="6"/>
  <c r="AC404" i="6"/>
  <c r="AH404" i="6"/>
  <c r="AQ404" i="6"/>
  <c r="AC405" i="6"/>
  <c r="AH405" i="6"/>
  <c r="AQ405" i="6"/>
  <c r="AC406" i="6"/>
  <c r="AH406" i="6"/>
  <c r="AQ406" i="6"/>
  <c r="AY406" i="6"/>
  <c r="AC407" i="6"/>
  <c r="AH407" i="6"/>
  <c r="AQ407" i="6"/>
  <c r="AC408" i="6"/>
  <c r="AH408" i="6"/>
  <c r="AQ408" i="6"/>
  <c r="AZ408" i="6"/>
  <c r="AC409" i="6"/>
  <c r="AH409" i="6"/>
  <c r="AQ409" i="6"/>
  <c r="AC410" i="6"/>
  <c r="AH410" i="6"/>
  <c r="AQ410" i="6"/>
  <c r="AZ410" i="6"/>
  <c r="AC411" i="6"/>
  <c r="AH411" i="6"/>
  <c r="AQ411" i="6"/>
  <c r="AC412" i="6"/>
  <c r="AH412" i="6"/>
  <c r="AQ412" i="6"/>
  <c r="AY412" i="6"/>
  <c r="AC413" i="6"/>
  <c r="AH413" i="6"/>
  <c r="AQ413" i="6"/>
  <c r="AZ413" i="6"/>
  <c r="AC414" i="6"/>
  <c r="AH414" i="6"/>
  <c r="AQ414" i="6"/>
  <c r="AC415" i="6"/>
  <c r="AH415" i="6"/>
  <c r="AQ415" i="6"/>
  <c r="AZ415" i="6"/>
  <c r="AC416" i="6"/>
  <c r="AH416" i="6"/>
  <c r="AQ416" i="6"/>
  <c r="AY416" i="6"/>
  <c r="AC417" i="6"/>
  <c r="AH417" i="6"/>
  <c r="AQ417" i="6"/>
  <c r="AC418" i="6"/>
  <c r="AH418" i="6"/>
  <c r="AQ418" i="6"/>
  <c r="AC419" i="6"/>
  <c r="AH419" i="6"/>
  <c r="AQ419" i="6"/>
  <c r="AC420" i="6"/>
  <c r="AH420" i="6"/>
  <c r="AQ420" i="6"/>
  <c r="AC421" i="6"/>
  <c r="AH421" i="6"/>
  <c r="AQ421" i="6"/>
  <c r="AY421" i="6"/>
  <c r="AC422" i="6"/>
  <c r="AH422" i="6"/>
  <c r="AQ422" i="6"/>
  <c r="AY422" i="6"/>
  <c r="AZ422" i="6"/>
  <c r="AC423" i="6"/>
  <c r="AH423" i="6"/>
  <c r="AQ423" i="6"/>
  <c r="AZ423" i="6"/>
  <c r="AC424" i="6"/>
  <c r="AH424" i="6"/>
  <c r="AQ424" i="6"/>
  <c r="AY424" i="6"/>
  <c r="AC425" i="6"/>
  <c r="AH425" i="6"/>
  <c r="AQ425" i="6"/>
  <c r="AC426" i="6"/>
  <c r="AH426" i="6"/>
  <c r="AQ426" i="6"/>
  <c r="AC427" i="6"/>
  <c r="AH427" i="6"/>
  <c r="AQ427" i="6"/>
  <c r="AC428" i="6"/>
  <c r="AH428" i="6"/>
  <c r="AQ428" i="6"/>
  <c r="AZ428" i="6"/>
  <c r="AC429" i="6"/>
  <c r="AH429" i="6"/>
  <c r="AQ429" i="6"/>
  <c r="AC430" i="6"/>
  <c r="AH430" i="6"/>
  <c r="AQ430" i="6"/>
  <c r="AY430" i="6"/>
  <c r="AC431" i="6"/>
  <c r="AH431" i="6"/>
  <c r="AQ431" i="6"/>
  <c r="AY431" i="6"/>
  <c r="AC432" i="6"/>
  <c r="AH432" i="6"/>
  <c r="AQ432" i="6"/>
  <c r="AC433" i="6"/>
  <c r="AH433" i="6"/>
  <c r="AQ433" i="6"/>
  <c r="AC434" i="6"/>
  <c r="AH434" i="6"/>
  <c r="AQ434" i="6"/>
  <c r="AY434" i="6"/>
  <c r="AC435" i="6"/>
  <c r="AH435" i="6"/>
  <c r="AQ435" i="6"/>
  <c r="AC436" i="6"/>
  <c r="AH436" i="6"/>
  <c r="AQ436" i="6"/>
  <c r="AY436" i="6"/>
  <c r="AC437" i="6"/>
  <c r="AH437" i="6"/>
  <c r="AQ437" i="6"/>
  <c r="AC438" i="6"/>
  <c r="AH438" i="6"/>
  <c r="AQ438" i="6"/>
  <c r="AY438" i="6"/>
  <c r="AC439" i="6"/>
  <c r="AH439" i="6"/>
  <c r="AQ439" i="6"/>
  <c r="AY439" i="6"/>
  <c r="AC440" i="6"/>
  <c r="AH440" i="6"/>
  <c r="AQ440" i="6"/>
  <c r="AZ440" i="6"/>
  <c r="AC441" i="6"/>
  <c r="AH441" i="6"/>
  <c r="AQ441" i="6"/>
  <c r="AC442" i="6"/>
  <c r="AH442" i="6"/>
  <c r="AQ442" i="6"/>
  <c r="AY442" i="6"/>
  <c r="AC443" i="6"/>
  <c r="AH443" i="6"/>
  <c r="AQ443" i="6"/>
  <c r="AC444" i="6"/>
  <c r="AH444" i="6"/>
  <c r="AQ444" i="6"/>
  <c r="AZ444" i="6"/>
  <c r="AY444" i="6"/>
  <c r="AC445" i="6"/>
  <c r="AH445" i="6"/>
  <c r="AQ445" i="6"/>
  <c r="AC446" i="6"/>
  <c r="AH446" i="6"/>
  <c r="AQ446" i="6"/>
  <c r="AC447" i="6"/>
  <c r="AH447" i="6"/>
  <c r="AQ447" i="6"/>
  <c r="AZ447" i="6"/>
  <c r="AC448" i="6"/>
  <c r="AH448" i="6"/>
  <c r="AQ448" i="6"/>
  <c r="AY448" i="6"/>
  <c r="AC449" i="6"/>
  <c r="AH449" i="6"/>
  <c r="AQ449" i="6"/>
  <c r="AZ449" i="6"/>
  <c r="AC450" i="6"/>
  <c r="AH450" i="6"/>
  <c r="AQ450" i="6"/>
  <c r="AC451" i="6"/>
  <c r="AH451" i="6"/>
  <c r="AQ451" i="6"/>
  <c r="AC452" i="6"/>
  <c r="AH452" i="6"/>
  <c r="AQ452" i="6"/>
  <c r="AZ452" i="6"/>
  <c r="AC453" i="6"/>
  <c r="AH453" i="6"/>
  <c r="AQ453" i="6"/>
  <c r="AZ453" i="6"/>
  <c r="AC454" i="6"/>
  <c r="AH454" i="6"/>
  <c r="AQ454" i="6"/>
  <c r="AY454" i="6"/>
  <c r="AZ454" i="6"/>
  <c r="AC455" i="6"/>
  <c r="AH455" i="6"/>
  <c r="AQ455" i="6"/>
  <c r="AZ455" i="6"/>
  <c r="AC456" i="6"/>
  <c r="AH456" i="6"/>
  <c r="AQ456" i="6"/>
  <c r="AY456" i="6"/>
  <c r="AC457" i="6"/>
  <c r="AH457" i="6"/>
  <c r="AQ457" i="6"/>
  <c r="AZ457" i="6"/>
  <c r="AC458" i="6"/>
  <c r="AH458" i="6"/>
  <c r="AQ458" i="6"/>
  <c r="AY458" i="6"/>
  <c r="AC459" i="6"/>
  <c r="AH459" i="6"/>
  <c r="AQ459" i="6"/>
  <c r="AC460" i="6"/>
  <c r="AH460" i="6"/>
  <c r="AQ460" i="6"/>
  <c r="AZ460" i="6"/>
  <c r="AC461" i="6"/>
  <c r="AH461" i="6"/>
  <c r="AQ461" i="6"/>
  <c r="AC462" i="6"/>
  <c r="AH462" i="6"/>
  <c r="AQ462" i="6"/>
  <c r="AC463" i="6"/>
  <c r="AH463" i="6"/>
  <c r="AQ463" i="6"/>
  <c r="AY463" i="6"/>
  <c r="AC464" i="6"/>
  <c r="AH464" i="6"/>
  <c r="AQ464" i="6"/>
  <c r="AC465" i="6"/>
  <c r="AH465" i="6"/>
  <c r="AQ465" i="6"/>
  <c r="AZ465" i="6"/>
  <c r="AC466" i="6"/>
  <c r="AH466" i="6"/>
  <c r="AQ466" i="6"/>
  <c r="AZ466" i="6"/>
  <c r="AC467" i="6"/>
  <c r="AH467" i="6"/>
  <c r="AQ467" i="6"/>
  <c r="AZ467" i="6"/>
  <c r="AC468" i="6"/>
  <c r="AH468" i="6"/>
  <c r="AQ468" i="6"/>
  <c r="AC469" i="6"/>
  <c r="AH469" i="6"/>
  <c r="AQ469" i="6"/>
  <c r="AC470" i="6"/>
  <c r="AH470" i="6"/>
  <c r="AQ470" i="6"/>
  <c r="AZ470" i="6"/>
  <c r="AC471" i="6"/>
  <c r="AH471" i="6"/>
  <c r="AQ471" i="6"/>
  <c r="AZ471" i="6"/>
  <c r="AC472" i="6"/>
  <c r="AH472" i="6"/>
  <c r="AQ472" i="6"/>
  <c r="AC473" i="6"/>
  <c r="AH473" i="6"/>
  <c r="AQ473" i="6"/>
  <c r="AC474" i="6"/>
  <c r="AH474" i="6"/>
  <c r="AQ474" i="6"/>
  <c r="AC475" i="6"/>
  <c r="AH475" i="6"/>
  <c r="AQ475" i="6"/>
  <c r="AY475" i="6"/>
  <c r="AC476" i="6"/>
  <c r="AH476" i="6"/>
  <c r="AQ476" i="6"/>
  <c r="AZ476" i="6"/>
  <c r="AC477" i="6"/>
  <c r="AH477" i="6"/>
  <c r="AQ477" i="6"/>
  <c r="AC478" i="6"/>
  <c r="AH478" i="6"/>
  <c r="AQ478" i="6"/>
  <c r="AC479" i="6"/>
  <c r="AH479" i="6"/>
  <c r="AQ479" i="6"/>
  <c r="AC480" i="6"/>
  <c r="AH480" i="6"/>
  <c r="AQ480" i="6"/>
  <c r="AZ480" i="6"/>
  <c r="AY480" i="6"/>
  <c r="AC481" i="6"/>
  <c r="AH481" i="6"/>
  <c r="AQ481" i="6"/>
  <c r="AY481" i="6"/>
  <c r="AC482" i="6"/>
  <c r="AH482" i="6"/>
  <c r="AQ482" i="6"/>
  <c r="AY482" i="6"/>
  <c r="AC483" i="6"/>
  <c r="AH483" i="6"/>
  <c r="AQ483" i="6"/>
  <c r="AZ483" i="6"/>
  <c r="AC484" i="6"/>
  <c r="AH484" i="6"/>
  <c r="AQ484" i="6"/>
  <c r="AZ484" i="6"/>
  <c r="AC485" i="6"/>
  <c r="AH485" i="6"/>
  <c r="AQ485" i="6"/>
  <c r="AC486" i="6"/>
  <c r="AH486" i="6"/>
  <c r="AQ486" i="6"/>
  <c r="AC487" i="6"/>
  <c r="AH487" i="6"/>
  <c r="AQ487" i="6"/>
  <c r="AY487" i="6"/>
  <c r="AC488" i="6"/>
  <c r="AH488" i="6"/>
  <c r="AQ488" i="6"/>
  <c r="AZ488" i="6"/>
  <c r="AC489" i="6"/>
  <c r="AH489" i="6"/>
  <c r="AQ489" i="6"/>
  <c r="AC490" i="6"/>
  <c r="AH490" i="6"/>
  <c r="AQ490" i="6"/>
  <c r="AZ490" i="6"/>
  <c r="AC491" i="6"/>
  <c r="AH491" i="6"/>
  <c r="AQ491" i="6"/>
  <c r="AZ491" i="6"/>
  <c r="AC492" i="6"/>
  <c r="AH492" i="6"/>
  <c r="AQ492" i="6"/>
  <c r="AZ492" i="6"/>
  <c r="AC493" i="6"/>
  <c r="AH493" i="6"/>
  <c r="AQ493" i="6"/>
  <c r="AZ493" i="6"/>
  <c r="AC494" i="6"/>
  <c r="AH494" i="6"/>
  <c r="AQ494" i="6"/>
  <c r="AY494" i="6"/>
  <c r="AZ494" i="6"/>
  <c r="AC495" i="6"/>
  <c r="AH495" i="6"/>
  <c r="AQ495" i="6"/>
  <c r="AC496" i="6"/>
  <c r="AH496" i="6"/>
  <c r="AQ496" i="6"/>
  <c r="AY496" i="6"/>
  <c r="AC497" i="6"/>
  <c r="AH497" i="6"/>
  <c r="AQ497" i="6"/>
  <c r="AC498" i="6"/>
  <c r="AH498" i="6"/>
  <c r="AQ498" i="6"/>
  <c r="AC499" i="6"/>
  <c r="AH499" i="6"/>
  <c r="AQ499" i="6"/>
  <c r="AY499" i="6"/>
  <c r="AZ499" i="6"/>
  <c r="AC500" i="6"/>
  <c r="AH500" i="6"/>
  <c r="AQ500" i="6"/>
  <c r="AZ500" i="6"/>
  <c r="AC501" i="6"/>
  <c r="AH501" i="6"/>
  <c r="AQ501" i="6"/>
  <c r="AC502" i="6"/>
  <c r="AH502" i="6"/>
  <c r="AQ502" i="6"/>
  <c r="AC503" i="6"/>
  <c r="AH503" i="6"/>
  <c r="AQ503" i="6"/>
  <c r="AZ503" i="6"/>
  <c r="AC504" i="6"/>
  <c r="AH504" i="6"/>
  <c r="AQ504" i="6"/>
  <c r="AC505" i="6"/>
  <c r="AH505" i="6"/>
  <c r="AQ505" i="6"/>
  <c r="AY505" i="6"/>
  <c r="AC506" i="6"/>
  <c r="AH506" i="6"/>
  <c r="AQ506" i="6"/>
  <c r="AY506" i="6"/>
  <c r="AC507" i="6"/>
  <c r="AH507" i="6"/>
  <c r="AQ507" i="6"/>
  <c r="AC508" i="6"/>
  <c r="AH508" i="6"/>
  <c r="AQ508" i="6"/>
  <c r="AZ508" i="6"/>
  <c r="AC509" i="6"/>
  <c r="AH509" i="6"/>
  <c r="AQ509" i="6"/>
  <c r="AY509" i="6"/>
  <c r="AC510" i="6"/>
  <c r="AH510" i="6"/>
  <c r="AQ510" i="6"/>
  <c r="AY510" i="6"/>
  <c r="AC511" i="6"/>
  <c r="AH511" i="6"/>
  <c r="AQ511" i="6"/>
  <c r="AY511" i="6"/>
  <c r="AC512" i="6"/>
  <c r="AH512" i="6"/>
  <c r="AQ512" i="6"/>
  <c r="AC513" i="6"/>
  <c r="AH513" i="6"/>
  <c r="AQ513" i="6"/>
  <c r="AZ513" i="6"/>
  <c r="AC514" i="6"/>
  <c r="AH514" i="6"/>
  <c r="AQ514" i="6"/>
  <c r="AZ514" i="6"/>
  <c r="AC515" i="6"/>
  <c r="AH515" i="6"/>
  <c r="AQ515" i="6"/>
  <c r="AC516" i="6"/>
  <c r="AH516" i="6"/>
  <c r="AQ516" i="6"/>
  <c r="AZ516" i="6"/>
  <c r="AC517" i="6"/>
  <c r="AH517" i="6"/>
  <c r="AQ517" i="6"/>
  <c r="AC518" i="6"/>
  <c r="AH518" i="6"/>
  <c r="AQ518" i="6"/>
  <c r="AZ518" i="6"/>
  <c r="AC519" i="6"/>
  <c r="AH519" i="6"/>
  <c r="AQ519" i="6"/>
  <c r="AC520" i="6"/>
  <c r="AH520" i="6"/>
  <c r="AQ520" i="6"/>
  <c r="AY520" i="6"/>
  <c r="AC521" i="6"/>
  <c r="AH521" i="6"/>
  <c r="AQ521" i="6"/>
  <c r="AC522" i="6"/>
  <c r="AH522" i="6"/>
  <c r="AQ522" i="6"/>
  <c r="AC523" i="6"/>
  <c r="AH523" i="6"/>
  <c r="AQ523" i="6"/>
  <c r="AY523" i="6"/>
  <c r="AZ523" i="6"/>
  <c r="AC524" i="6"/>
  <c r="AH524" i="6"/>
  <c r="AQ524" i="6"/>
  <c r="AZ524" i="6"/>
  <c r="AC525" i="6"/>
  <c r="AH525" i="6"/>
  <c r="AQ525" i="6"/>
  <c r="AZ525" i="6"/>
  <c r="AC526" i="6"/>
  <c r="AH526" i="6"/>
  <c r="AQ526" i="6"/>
  <c r="AC527" i="6"/>
  <c r="AH527" i="6"/>
  <c r="AQ527" i="6"/>
  <c r="AZ527" i="6"/>
  <c r="AC528" i="6"/>
  <c r="AH528" i="6"/>
  <c r="AQ528" i="6"/>
  <c r="AC529" i="6"/>
  <c r="AH529" i="6"/>
  <c r="AQ529" i="6"/>
  <c r="AY529" i="6"/>
  <c r="AC530" i="6"/>
  <c r="AH530" i="6"/>
  <c r="AQ530" i="6"/>
  <c r="AY530" i="6"/>
  <c r="AC531" i="6"/>
  <c r="AH531" i="6"/>
  <c r="AQ531" i="6"/>
  <c r="AZ531" i="6"/>
  <c r="AC532" i="6"/>
  <c r="AH532" i="6"/>
  <c r="AQ532" i="6"/>
  <c r="AC533" i="6"/>
  <c r="AH533" i="6"/>
  <c r="AQ533" i="6"/>
  <c r="AC534" i="6"/>
  <c r="AH534" i="6"/>
  <c r="AQ534" i="6"/>
  <c r="AZ534" i="6"/>
  <c r="AC535" i="6"/>
  <c r="AH535" i="6"/>
  <c r="AQ535" i="6"/>
  <c r="AY535" i="6"/>
  <c r="AC536" i="6"/>
  <c r="AH536" i="6"/>
  <c r="AQ536" i="6"/>
  <c r="AZ536" i="6"/>
  <c r="AC537" i="6"/>
  <c r="AH537" i="6"/>
  <c r="AQ537" i="6"/>
  <c r="AZ537" i="6"/>
  <c r="AC538" i="6"/>
  <c r="AH538" i="6"/>
  <c r="AQ538" i="6"/>
  <c r="AZ538" i="6"/>
  <c r="AC539" i="6"/>
  <c r="AH539" i="6"/>
  <c r="AQ539" i="6"/>
  <c r="AC540" i="6"/>
  <c r="AH540" i="6"/>
  <c r="AQ540" i="6"/>
  <c r="AC541" i="6"/>
  <c r="AH541" i="6"/>
  <c r="AQ541" i="6"/>
  <c r="AY541" i="6"/>
  <c r="AC542" i="6"/>
  <c r="AH542" i="6"/>
  <c r="AQ542" i="6"/>
  <c r="AZ542" i="6"/>
  <c r="AC543" i="6"/>
  <c r="AH543" i="6"/>
  <c r="AQ543" i="6"/>
  <c r="AZ543" i="6"/>
  <c r="AC544" i="6"/>
  <c r="AH544" i="6"/>
  <c r="AQ544" i="6"/>
  <c r="AY544" i="6"/>
  <c r="AC545" i="6"/>
  <c r="AH545" i="6"/>
  <c r="AQ545" i="6"/>
  <c r="AZ545" i="6"/>
  <c r="AC546" i="6"/>
  <c r="AH546" i="6"/>
  <c r="AQ546" i="6"/>
  <c r="AZ546" i="6"/>
  <c r="AC547" i="6"/>
  <c r="AH547" i="6"/>
  <c r="AQ547" i="6"/>
  <c r="AY547" i="6"/>
  <c r="AC548" i="6"/>
  <c r="AH548" i="6"/>
  <c r="AQ548" i="6"/>
  <c r="AY548" i="6"/>
  <c r="AC549" i="6"/>
  <c r="AH549" i="6"/>
  <c r="AQ549" i="6"/>
  <c r="AC550" i="6"/>
  <c r="AH550" i="6"/>
  <c r="AQ550" i="6"/>
  <c r="AZ550" i="6"/>
  <c r="AC551" i="6"/>
  <c r="AH551" i="6"/>
  <c r="AQ551" i="6"/>
  <c r="AC552" i="6"/>
  <c r="AH552" i="6"/>
  <c r="AQ552" i="6"/>
  <c r="AZ552" i="6"/>
  <c r="AC553" i="6"/>
  <c r="AH553" i="6"/>
  <c r="AQ553" i="6"/>
  <c r="AC554" i="6"/>
  <c r="AH554" i="6"/>
  <c r="AQ554" i="6"/>
  <c r="AZ554" i="6"/>
  <c r="AC555" i="6"/>
  <c r="AH555" i="6"/>
  <c r="AQ555" i="6"/>
  <c r="AZ555" i="6"/>
  <c r="AC556" i="6"/>
  <c r="AH556" i="6"/>
  <c r="AQ556" i="6"/>
  <c r="AY556" i="6"/>
  <c r="AC557" i="6"/>
  <c r="AH557" i="6"/>
  <c r="AQ557" i="6"/>
  <c r="AC558" i="6"/>
  <c r="AH558" i="6"/>
  <c r="AQ558" i="6"/>
  <c r="AC559" i="6"/>
  <c r="AH559" i="6"/>
  <c r="AQ559" i="6"/>
  <c r="AZ559" i="6"/>
  <c r="AY559" i="6"/>
  <c r="AC560" i="6"/>
  <c r="AH560" i="6"/>
  <c r="AQ560" i="6"/>
  <c r="AC561" i="6"/>
  <c r="AH561" i="6"/>
  <c r="AQ561" i="6"/>
  <c r="AY561" i="6"/>
  <c r="AC562" i="6"/>
  <c r="AH562" i="6"/>
  <c r="AQ562" i="6"/>
  <c r="AY562" i="6"/>
  <c r="AC563" i="6"/>
  <c r="AH563" i="6"/>
  <c r="AQ563" i="6"/>
  <c r="AZ563" i="6"/>
  <c r="AC564" i="6"/>
  <c r="AH564" i="6"/>
  <c r="AQ564" i="6"/>
  <c r="AC565" i="6"/>
  <c r="AH565" i="6"/>
  <c r="AQ565" i="6"/>
  <c r="AY565" i="6"/>
  <c r="AC566" i="6"/>
  <c r="AH566" i="6"/>
  <c r="AQ566" i="6"/>
  <c r="AZ566" i="6"/>
  <c r="AC567" i="6"/>
  <c r="AH567" i="6"/>
  <c r="AQ567" i="6"/>
  <c r="AZ567" i="6"/>
  <c r="AC568" i="6"/>
  <c r="AH568" i="6"/>
  <c r="AQ568" i="6"/>
  <c r="AY568" i="6"/>
  <c r="AC569" i="6"/>
  <c r="AH569" i="6"/>
  <c r="AQ569" i="6"/>
  <c r="AC570" i="6"/>
  <c r="AH570" i="6"/>
  <c r="AQ570" i="6"/>
  <c r="AC571" i="6"/>
  <c r="AH571" i="6"/>
  <c r="AQ571" i="6"/>
  <c r="AY571" i="6"/>
  <c r="AZ571" i="6"/>
  <c r="AC572" i="6"/>
  <c r="AH572" i="6"/>
  <c r="AQ572" i="6"/>
  <c r="AZ572" i="6"/>
  <c r="AC573" i="6"/>
  <c r="AH573" i="6"/>
  <c r="AQ573" i="6"/>
  <c r="AC574" i="6"/>
  <c r="AH574" i="6"/>
  <c r="AQ574" i="6"/>
  <c r="AZ574" i="6"/>
  <c r="AC575" i="6"/>
  <c r="AH575" i="6"/>
  <c r="AQ575" i="6"/>
  <c r="AZ575" i="6"/>
  <c r="AC576" i="6"/>
  <c r="AH576" i="6"/>
  <c r="AQ576" i="6"/>
  <c r="AC577" i="6"/>
  <c r="AH577" i="6"/>
  <c r="AQ577" i="6"/>
  <c r="AZ577" i="6"/>
  <c r="AC578" i="6"/>
  <c r="AH578" i="6"/>
  <c r="AQ578" i="6"/>
  <c r="AY578" i="6"/>
  <c r="AC579" i="6"/>
  <c r="AH579" i="6"/>
  <c r="AQ579" i="6"/>
  <c r="AC580" i="6"/>
  <c r="AH580" i="6"/>
  <c r="AQ580" i="6"/>
  <c r="AY580" i="6"/>
  <c r="AC581" i="6"/>
  <c r="AH581" i="6"/>
  <c r="AQ581" i="6"/>
  <c r="AC582" i="6"/>
  <c r="AH582" i="6"/>
  <c r="AQ582" i="6"/>
  <c r="AC583" i="6"/>
  <c r="AH583" i="6"/>
  <c r="AQ583" i="6"/>
  <c r="AZ583" i="6"/>
  <c r="AC584" i="6"/>
  <c r="AH584" i="6"/>
  <c r="AQ584" i="6"/>
  <c r="AZ584" i="6"/>
  <c r="AY584" i="6"/>
  <c r="AC585" i="6"/>
  <c r="AH585" i="6"/>
  <c r="AQ585" i="6"/>
  <c r="AZ585" i="6"/>
  <c r="AC586" i="6"/>
  <c r="AH586" i="6"/>
  <c r="AQ586" i="6"/>
  <c r="AY586" i="6"/>
  <c r="AC587" i="6"/>
  <c r="AH587" i="6"/>
  <c r="AQ587" i="6"/>
  <c r="AC588" i="6"/>
  <c r="AH588" i="6"/>
  <c r="AQ588" i="6"/>
  <c r="AC589" i="6"/>
  <c r="AH589" i="6"/>
  <c r="AQ589" i="6"/>
  <c r="AZ589" i="6"/>
  <c r="AC590" i="6"/>
  <c r="AH590" i="6"/>
  <c r="AQ590" i="6"/>
  <c r="AC591" i="6"/>
  <c r="AH591" i="6"/>
  <c r="AQ591" i="6"/>
  <c r="AC592" i="6"/>
  <c r="AH592" i="6"/>
  <c r="AQ592" i="6"/>
  <c r="AZ592" i="6"/>
  <c r="AC593" i="6"/>
  <c r="AH593" i="6"/>
  <c r="AQ593" i="6"/>
  <c r="AY593" i="6"/>
  <c r="AC594" i="6"/>
  <c r="AH594" i="6"/>
  <c r="AQ594" i="6"/>
  <c r="AC595" i="6"/>
  <c r="AH595" i="6"/>
  <c r="AQ595" i="6"/>
  <c r="AZ595" i="6"/>
  <c r="AC596" i="6"/>
  <c r="AH596" i="6"/>
  <c r="AQ596" i="6"/>
  <c r="AZ596" i="6"/>
  <c r="AC597" i="6"/>
  <c r="AH597" i="6"/>
  <c r="AQ597" i="6"/>
  <c r="AZ597" i="6"/>
  <c r="AC598" i="6"/>
  <c r="AH598" i="6"/>
  <c r="AQ598" i="6"/>
  <c r="AY598" i="6"/>
  <c r="AC599" i="6"/>
  <c r="AH599" i="6"/>
  <c r="AQ599" i="6"/>
  <c r="AC600" i="6"/>
  <c r="AH600" i="6"/>
  <c r="AQ600" i="6"/>
  <c r="AZ600" i="6"/>
  <c r="AC601" i="6"/>
  <c r="AH601" i="6"/>
  <c r="AQ601" i="6"/>
  <c r="AY601" i="6"/>
  <c r="AC602" i="6"/>
  <c r="AH602" i="6"/>
  <c r="AQ602" i="6"/>
  <c r="AY602" i="6"/>
  <c r="AC603" i="6"/>
  <c r="AH603" i="6"/>
  <c r="AQ603" i="6"/>
  <c r="AC604" i="6"/>
  <c r="AH604" i="6"/>
  <c r="AQ604" i="6"/>
  <c r="AC605" i="6"/>
  <c r="AH605" i="6"/>
  <c r="AQ605" i="6"/>
  <c r="AC606" i="6"/>
  <c r="AH606" i="6"/>
  <c r="AQ606" i="6"/>
  <c r="AZ606" i="6"/>
  <c r="AC607" i="6"/>
  <c r="AH607" i="6"/>
  <c r="AQ607" i="6"/>
  <c r="AY607" i="6"/>
  <c r="AC608" i="6"/>
  <c r="AH608" i="6"/>
  <c r="AQ608" i="6"/>
  <c r="AC609" i="6"/>
  <c r="AH609" i="6"/>
  <c r="AQ609" i="6"/>
  <c r="AZ609" i="6"/>
  <c r="AC610" i="6"/>
  <c r="AH610" i="6"/>
  <c r="AQ610" i="6"/>
  <c r="AY610" i="6"/>
  <c r="AC611" i="6"/>
  <c r="AH611" i="6"/>
  <c r="AQ611" i="6"/>
  <c r="AZ611" i="6"/>
  <c r="AC612" i="6"/>
  <c r="AH612" i="6"/>
  <c r="AQ612" i="6"/>
  <c r="AC613" i="6"/>
  <c r="AH613" i="6"/>
  <c r="AQ613" i="6"/>
  <c r="AZ613" i="6"/>
  <c r="AY613" i="6"/>
  <c r="AC614" i="6"/>
  <c r="AH614" i="6"/>
  <c r="AQ614" i="6"/>
  <c r="AC615" i="6"/>
  <c r="AH615" i="6"/>
  <c r="AQ615" i="6"/>
  <c r="AZ615" i="6"/>
  <c r="AC616" i="6"/>
  <c r="AH616" i="6"/>
  <c r="AQ616" i="6"/>
  <c r="AY616" i="6"/>
  <c r="AC617" i="6"/>
  <c r="AH617" i="6"/>
  <c r="AQ617" i="6"/>
  <c r="AZ617" i="6"/>
  <c r="AC618" i="6"/>
  <c r="AH618" i="6"/>
  <c r="AQ618" i="6"/>
  <c r="AZ618" i="6"/>
  <c r="AC619" i="6"/>
  <c r="AH619" i="6"/>
  <c r="AQ619" i="6"/>
  <c r="AY619" i="6"/>
  <c r="AC620" i="6"/>
  <c r="AH620" i="6"/>
  <c r="AQ620" i="6"/>
  <c r="AC621" i="6"/>
  <c r="AH621" i="6"/>
  <c r="AQ621" i="6"/>
  <c r="AC622" i="6"/>
  <c r="AH622" i="6"/>
  <c r="AQ622" i="6"/>
  <c r="AY622" i="6"/>
  <c r="AC623" i="6"/>
  <c r="AH623" i="6"/>
  <c r="AQ623" i="6"/>
  <c r="AC624" i="6"/>
  <c r="AH624" i="6"/>
  <c r="AQ624" i="6"/>
  <c r="AZ624" i="6"/>
  <c r="AC625" i="6"/>
  <c r="AH625" i="6"/>
  <c r="AQ625" i="6"/>
  <c r="AY625" i="6"/>
  <c r="AC626" i="6"/>
  <c r="AH626" i="6"/>
  <c r="AQ626" i="6"/>
  <c r="AC627" i="6"/>
  <c r="AH627" i="6"/>
  <c r="AQ627" i="6"/>
  <c r="AZ627" i="6"/>
  <c r="AC628" i="6"/>
  <c r="AH628" i="6"/>
  <c r="AQ628" i="6"/>
  <c r="AC629" i="6"/>
  <c r="AH629" i="6"/>
  <c r="AQ629" i="6"/>
  <c r="AZ629" i="6"/>
  <c r="AC630" i="6"/>
  <c r="AH630" i="6"/>
  <c r="AQ630" i="6"/>
  <c r="AC631" i="6"/>
  <c r="AH631" i="6"/>
  <c r="AQ631" i="6"/>
  <c r="AZ631" i="6"/>
  <c r="AC632" i="6"/>
  <c r="AH632" i="6"/>
  <c r="AQ632" i="6"/>
  <c r="AZ632" i="6"/>
  <c r="AC633" i="6"/>
  <c r="AH633" i="6"/>
  <c r="AQ633" i="6"/>
  <c r="AZ633" i="6"/>
  <c r="AC634" i="6"/>
  <c r="AH634" i="6"/>
  <c r="AQ634" i="6"/>
  <c r="AY634" i="6"/>
  <c r="AC635" i="6"/>
  <c r="AH635" i="6"/>
  <c r="AQ635" i="6"/>
  <c r="AC636" i="6"/>
  <c r="AH636" i="6"/>
  <c r="AQ636" i="6"/>
  <c r="AC637" i="6"/>
  <c r="AH637" i="6"/>
  <c r="AQ637" i="6"/>
  <c r="AY637" i="6"/>
  <c r="AC638" i="6"/>
  <c r="AH638" i="6"/>
  <c r="AQ638" i="6"/>
  <c r="AC639" i="6"/>
  <c r="AH639" i="6"/>
  <c r="AQ639" i="6"/>
  <c r="AC640" i="6"/>
  <c r="AH640" i="6"/>
  <c r="AQ640" i="6"/>
  <c r="AZ640" i="6"/>
  <c r="AC641" i="6"/>
  <c r="AH641" i="6"/>
  <c r="AQ641" i="6"/>
  <c r="AC642" i="6"/>
  <c r="AH642" i="6"/>
  <c r="AQ642" i="6"/>
  <c r="AZ642" i="6"/>
  <c r="AC643" i="6"/>
  <c r="AH643" i="6"/>
  <c r="AQ643" i="6"/>
  <c r="AZ643" i="6"/>
  <c r="AC644" i="6"/>
  <c r="AH644" i="6"/>
  <c r="AQ644" i="6"/>
  <c r="AC645" i="6"/>
  <c r="AH645" i="6"/>
  <c r="AQ645" i="6"/>
  <c r="AZ645" i="6"/>
  <c r="AY645" i="6"/>
  <c r="AC646" i="6"/>
  <c r="AH646" i="6"/>
  <c r="AQ646" i="6"/>
  <c r="AC647" i="6"/>
  <c r="AH647" i="6"/>
  <c r="AQ647" i="6"/>
  <c r="AZ647" i="6"/>
  <c r="AC648" i="6"/>
  <c r="AH648" i="6"/>
  <c r="AQ648" i="6"/>
  <c r="AC649" i="6"/>
  <c r="AH649" i="6"/>
  <c r="AQ649" i="6"/>
  <c r="AC650" i="6"/>
  <c r="AH650" i="6"/>
  <c r="AQ650" i="6"/>
  <c r="AY650" i="6"/>
  <c r="AC651" i="6"/>
  <c r="AH651" i="6"/>
  <c r="AQ651" i="6"/>
  <c r="AZ651" i="6"/>
  <c r="AC652" i="6"/>
  <c r="AH652" i="6"/>
  <c r="AQ652" i="6"/>
  <c r="AZ652" i="6"/>
  <c r="AC653" i="6"/>
  <c r="AH653" i="6"/>
  <c r="AQ653" i="6"/>
  <c r="AZ653" i="6"/>
  <c r="AC654" i="6"/>
  <c r="AH654" i="6"/>
  <c r="AQ654" i="6"/>
  <c r="AZ654" i="6"/>
  <c r="AC655" i="6"/>
  <c r="AH655" i="6"/>
  <c r="AQ655" i="6"/>
  <c r="AC656" i="6"/>
  <c r="AH656" i="6"/>
  <c r="AQ656" i="6"/>
  <c r="AZ656" i="6"/>
  <c r="AC657" i="6"/>
  <c r="AH657" i="6"/>
  <c r="AQ657" i="6"/>
  <c r="AZ657" i="6"/>
  <c r="AC658" i="6"/>
  <c r="AH658" i="6"/>
  <c r="AQ658" i="6"/>
  <c r="AY658" i="6"/>
  <c r="AC659" i="6"/>
  <c r="AH659" i="6"/>
  <c r="AQ659" i="6"/>
  <c r="AC660" i="6"/>
  <c r="AH660" i="6"/>
  <c r="AQ660" i="6"/>
  <c r="AZ660" i="6"/>
  <c r="AC661" i="6"/>
  <c r="AH661" i="6"/>
  <c r="AQ661" i="6"/>
  <c r="AZ661" i="6"/>
  <c r="AC662" i="6"/>
  <c r="AH662" i="6"/>
  <c r="AQ662" i="6"/>
  <c r="AC663" i="6"/>
  <c r="AH663" i="6"/>
  <c r="AQ663" i="6"/>
  <c r="AZ663" i="6"/>
  <c r="AC664" i="6"/>
  <c r="AH664" i="6"/>
  <c r="AQ664" i="6"/>
  <c r="AY664" i="6"/>
  <c r="AC665" i="6"/>
  <c r="AH665" i="6"/>
  <c r="AQ665" i="6"/>
  <c r="AZ665" i="6"/>
  <c r="AC666" i="6"/>
  <c r="AH666" i="6"/>
  <c r="AQ666" i="6"/>
  <c r="AC667" i="6"/>
  <c r="AH667" i="6"/>
  <c r="AQ667" i="6"/>
  <c r="AC668" i="6"/>
  <c r="AH668" i="6"/>
  <c r="AQ668" i="6"/>
  <c r="AY668" i="6"/>
  <c r="AC669" i="6"/>
  <c r="AH669" i="6"/>
  <c r="AQ669" i="6"/>
  <c r="AZ669" i="6"/>
  <c r="AY669" i="6"/>
  <c r="AC670" i="6"/>
  <c r="AH670" i="6"/>
  <c r="AQ670" i="6"/>
  <c r="AZ670" i="6"/>
  <c r="AC671" i="6"/>
  <c r="AH671" i="6"/>
  <c r="AQ671" i="6"/>
  <c r="AC672" i="6"/>
  <c r="AH672" i="6"/>
  <c r="AQ672" i="6"/>
  <c r="AZ672" i="6"/>
  <c r="AC673" i="6"/>
  <c r="AH673" i="6"/>
  <c r="AQ673" i="6"/>
  <c r="AZ673" i="6"/>
  <c r="AC674" i="6"/>
  <c r="AH674" i="6"/>
  <c r="AQ674" i="6"/>
  <c r="AC675" i="6"/>
  <c r="AH675" i="6"/>
  <c r="AQ675" i="6"/>
  <c r="AZ675" i="6"/>
  <c r="AC676" i="6"/>
  <c r="AH676" i="6"/>
  <c r="AQ676" i="6"/>
  <c r="AY676" i="6"/>
  <c r="AC677" i="6"/>
  <c r="AH677" i="6"/>
  <c r="AQ677" i="6"/>
  <c r="AC678" i="6"/>
  <c r="AH678" i="6"/>
  <c r="AQ678" i="6"/>
  <c r="AZ678" i="6"/>
  <c r="AC679" i="6"/>
  <c r="AH679" i="6"/>
  <c r="AQ679" i="6"/>
  <c r="AC680" i="6"/>
  <c r="AH680" i="6"/>
  <c r="AQ680" i="6"/>
  <c r="AZ680" i="6"/>
  <c r="AC681" i="6"/>
  <c r="AH681" i="6"/>
  <c r="AQ681" i="6"/>
  <c r="AC682" i="6"/>
  <c r="AH682" i="6"/>
  <c r="AQ682" i="6"/>
  <c r="AZ682" i="6"/>
  <c r="AY682" i="6"/>
  <c r="AC683" i="6"/>
  <c r="AH683" i="6"/>
  <c r="AQ683" i="6"/>
  <c r="AC684" i="6"/>
  <c r="AH684" i="6"/>
  <c r="AQ684" i="6"/>
  <c r="AC685" i="6"/>
  <c r="AH685" i="6"/>
  <c r="AQ685" i="6"/>
  <c r="AZ685" i="6"/>
  <c r="AC686" i="6"/>
  <c r="AH686" i="6"/>
  <c r="AQ686" i="6"/>
  <c r="AY686" i="6"/>
  <c r="AC687" i="6"/>
  <c r="AH687" i="6"/>
  <c r="AQ687" i="6"/>
  <c r="AC688" i="6"/>
  <c r="AH688" i="6"/>
  <c r="AQ688" i="6"/>
  <c r="AC689" i="6"/>
  <c r="AH689" i="6"/>
  <c r="AQ689" i="6"/>
  <c r="AC690" i="6"/>
  <c r="AH690" i="6"/>
  <c r="AQ690" i="6"/>
  <c r="AY690" i="6"/>
  <c r="AC691" i="6"/>
  <c r="AH691" i="6"/>
  <c r="AQ691" i="6"/>
  <c r="AC692" i="6"/>
  <c r="AH692" i="6"/>
  <c r="AQ692" i="6"/>
  <c r="AY692" i="6"/>
  <c r="AC693" i="6"/>
  <c r="AH693" i="6"/>
  <c r="AQ693" i="6"/>
  <c r="AY693" i="6"/>
  <c r="AC694" i="6"/>
  <c r="AH694" i="6"/>
  <c r="AQ694" i="6"/>
  <c r="AC695" i="6"/>
  <c r="AH695" i="6"/>
  <c r="AQ695" i="6"/>
  <c r="AZ695" i="6"/>
  <c r="AC696" i="6"/>
  <c r="AH696" i="6"/>
  <c r="AQ696" i="6"/>
  <c r="AC697" i="6"/>
  <c r="AH697" i="6"/>
  <c r="AQ697" i="6"/>
  <c r="AC698" i="6"/>
  <c r="AH698" i="6"/>
  <c r="AQ698" i="6"/>
  <c r="AZ698" i="6"/>
  <c r="AC699" i="6"/>
  <c r="AH699" i="6"/>
  <c r="AQ699" i="6"/>
  <c r="AY699" i="6"/>
  <c r="AC700" i="6"/>
  <c r="AH700" i="6"/>
  <c r="AQ700" i="6"/>
  <c r="AC701" i="6"/>
  <c r="AH701" i="6"/>
  <c r="AQ701" i="6"/>
  <c r="AZ701" i="6"/>
  <c r="AC702" i="6"/>
  <c r="AH702" i="6"/>
  <c r="AQ702" i="6"/>
  <c r="AC703" i="6"/>
  <c r="AH703" i="6"/>
  <c r="AQ703" i="6"/>
  <c r="AC704" i="6"/>
  <c r="AH704" i="6"/>
  <c r="AQ704" i="6"/>
  <c r="AY704" i="6"/>
  <c r="AC705" i="6"/>
  <c r="AH705" i="6"/>
  <c r="AQ705" i="6"/>
  <c r="AC706" i="6"/>
  <c r="AH706" i="6"/>
  <c r="AQ706" i="6"/>
  <c r="AC707" i="6"/>
  <c r="AH707" i="6"/>
  <c r="AQ707" i="6"/>
  <c r="AY707" i="6"/>
  <c r="AC708" i="6"/>
  <c r="AH708" i="6"/>
  <c r="AQ708" i="6"/>
  <c r="AY708" i="6"/>
  <c r="AC709" i="6"/>
  <c r="AH709" i="6"/>
  <c r="AQ709" i="6"/>
  <c r="AC710" i="6"/>
  <c r="AH710" i="6"/>
  <c r="AQ710" i="6"/>
  <c r="AC711" i="6"/>
  <c r="AH711" i="6"/>
  <c r="AQ711" i="6"/>
  <c r="AY711" i="6"/>
  <c r="AC712" i="6"/>
  <c r="AH712" i="6"/>
  <c r="AQ712" i="6"/>
  <c r="AC713" i="6"/>
  <c r="AH713" i="6"/>
  <c r="AQ713" i="6"/>
  <c r="AZ713" i="6"/>
  <c r="AC714" i="6"/>
  <c r="AH714" i="6"/>
  <c r="AQ714" i="6"/>
  <c r="AC715" i="6"/>
  <c r="AH715" i="6"/>
  <c r="AQ715" i="6"/>
  <c r="AC716" i="6"/>
  <c r="AH716" i="6"/>
  <c r="AQ716" i="6"/>
  <c r="AC717" i="6"/>
  <c r="AH717" i="6"/>
  <c r="AQ717" i="6"/>
  <c r="AY717" i="6"/>
  <c r="AC718" i="6"/>
  <c r="AH718" i="6"/>
  <c r="AQ718" i="6"/>
  <c r="AC719" i="6"/>
  <c r="AH719" i="6"/>
  <c r="AQ719" i="6"/>
  <c r="AY719" i="6"/>
  <c r="AC720" i="6"/>
  <c r="AH720" i="6"/>
  <c r="AQ720" i="6"/>
  <c r="AY720" i="6"/>
  <c r="AC721" i="6"/>
  <c r="AH721" i="6"/>
  <c r="AQ721" i="6"/>
  <c r="AC722" i="6"/>
  <c r="AH722" i="6"/>
  <c r="AQ722" i="6"/>
  <c r="AC723" i="6"/>
  <c r="AH723" i="6"/>
  <c r="AQ723" i="6"/>
  <c r="AC724" i="6"/>
  <c r="AH724" i="6"/>
  <c r="AQ724" i="6"/>
  <c r="AC725" i="6"/>
  <c r="AH725" i="6"/>
  <c r="AQ725" i="6"/>
  <c r="AY725" i="6"/>
  <c r="AC726" i="6"/>
  <c r="AH726" i="6"/>
  <c r="AQ726" i="6"/>
  <c r="AY726" i="6"/>
  <c r="AC727" i="6"/>
  <c r="AH727" i="6"/>
  <c r="AQ727" i="6"/>
  <c r="AC728" i="6"/>
  <c r="AH728" i="6"/>
  <c r="AQ728" i="6"/>
  <c r="AC729" i="6"/>
  <c r="AH729" i="6"/>
  <c r="AQ729" i="6"/>
  <c r="AC730" i="6"/>
  <c r="AH730" i="6"/>
  <c r="AQ730" i="6"/>
  <c r="AC731" i="6"/>
  <c r="AH731" i="6"/>
  <c r="AQ731" i="6"/>
  <c r="AZ731" i="6"/>
  <c r="AC732" i="6"/>
  <c r="AH732" i="6"/>
  <c r="AQ732" i="6"/>
  <c r="AC733" i="6"/>
  <c r="AH733" i="6"/>
  <c r="AQ733" i="6"/>
  <c r="AC734" i="6"/>
  <c r="AH734" i="6"/>
  <c r="AQ734" i="6"/>
  <c r="AY734" i="6"/>
  <c r="AC735" i="6"/>
  <c r="AH735" i="6"/>
  <c r="AQ735" i="6"/>
  <c r="AZ735" i="6"/>
  <c r="AC736" i="6"/>
  <c r="AH736" i="6"/>
  <c r="AQ736" i="6"/>
  <c r="AC737" i="6"/>
  <c r="AH737" i="6"/>
  <c r="AQ737" i="6"/>
  <c r="AZ737" i="6"/>
  <c r="AC738" i="6"/>
  <c r="AH738" i="6"/>
  <c r="AQ738" i="6"/>
  <c r="AC739" i="6"/>
  <c r="AH739" i="6"/>
  <c r="AQ739" i="6"/>
  <c r="AC740" i="6"/>
  <c r="AH740" i="6"/>
  <c r="AQ740" i="6"/>
  <c r="AY740" i="6"/>
  <c r="AC741" i="6"/>
  <c r="AH741" i="6"/>
  <c r="AQ741" i="6"/>
  <c r="AC742" i="6"/>
  <c r="AH742" i="6"/>
  <c r="AQ742" i="6"/>
  <c r="AC743" i="6"/>
  <c r="AH743" i="6"/>
  <c r="AQ743" i="6"/>
  <c r="AC744" i="6"/>
  <c r="AH744" i="6"/>
  <c r="AQ744" i="6"/>
  <c r="AY744" i="6"/>
  <c r="AC745" i="6"/>
  <c r="AH745" i="6"/>
  <c r="AQ745" i="6"/>
  <c r="AC746" i="6"/>
  <c r="AH746" i="6"/>
  <c r="AQ746" i="6"/>
  <c r="AY746" i="6"/>
  <c r="AC747" i="6"/>
  <c r="AH747" i="6"/>
  <c r="AQ747" i="6"/>
  <c r="AY747" i="6"/>
  <c r="AC748" i="6"/>
  <c r="AH748" i="6"/>
  <c r="AQ748" i="6"/>
  <c r="AC749" i="6"/>
  <c r="AH749" i="6"/>
  <c r="AQ749" i="6"/>
  <c r="AZ749" i="6"/>
  <c r="AC750" i="6"/>
  <c r="AH750" i="6"/>
  <c r="AQ750" i="6"/>
  <c r="AC751" i="6"/>
  <c r="AH751" i="6"/>
  <c r="AQ751" i="6"/>
  <c r="AC752" i="6"/>
  <c r="AH752" i="6"/>
  <c r="AQ752" i="6"/>
  <c r="AZ752" i="6"/>
  <c r="AC753" i="6"/>
  <c r="AH753" i="6"/>
  <c r="AQ753" i="6"/>
  <c r="AZ753" i="6"/>
  <c r="AC754" i="6"/>
  <c r="AH754" i="6"/>
  <c r="AQ754" i="6"/>
  <c r="AC755" i="6"/>
  <c r="AH755" i="6"/>
  <c r="AQ755" i="6"/>
  <c r="AZ755" i="6"/>
  <c r="AC756" i="6"/>
  <c r="AH756" i="6"/>
  <c r="AQ756" i="6"/>
  <c r="AY756" i="6"/>
  <c r="AC757" i="6"/>
  <c r="AH757" i="6"/>
  <c r="AQ757" i="6"/>
  <c r="AC758" i="6"/>
  <c r="AH758" i="6"/>
  <c r="AQ758" i="6"/>
  <c r="AY758" i="6"/>
  <c r="AC759" i="6"/>
  <c r="AH759" i="6"/>
  <c r="AQ759" i="6"/>
  <c r="AC760" i="6"/>
  <c r="AH760" i="6"/>
  <c r="AQ760" i="6"/>
  <c r="AC761" i="6"/>
  <c r="AH761" i="6"/>
  <c r="AQ761" i="6"/>
  <c r="AY761" i="6"/>
  <c r="AC762" i="6"/>
  <c r="AH762" i="6"/>
  <c r="AQ762" i="6"/>
  <c r="AY762" i="6"/>
  <c r="AC763" i="6"/>
  <c r="AH763" i="6"/>
  <c r="AQ763" i="6"/>
  <c r="AC764" i="6"/>
  <c r="AH764" i="6"/>
  <c r="AQ764" i="6"/>
  <c r="AC765" i="6"/>
  <c r="AH765" i="6"/>
  <c r="AQ765" i="6"/>
  <c r="AY765" i="6"/>
  <c r="AC766" i="6"/>
  <c r="AH766" i="6"/>
  <c r="AQ766" i="6"/>
  <c r="AC767" i="6"/>
  <c r="AH767" i="6"/>
  <c r="AQ767" i="6"/>
  <c r="AZ767" i="6"/>
  <c r="AC768" i="6"/>
  <c r="AH768" i="6"/>
  <c r="AQ768" i="6"/>
  <c r="AC769" i="6"/>
  <c r="AH769" i="6"/>
  <c r="AQ769" i="6"/>
  <c r="AC770" i="6"/>
  <c r="AH770" i="6"/>
  <c r="AQ770" i="6"/>
  <c r="AZ770" i="6"/>
  <c r="AC771" i="6"/>
  <c r="AH771" i="6"/>
  <c r="AQ771" i="6"/>
  <c r="AY771" i="6"/>
  <c r="AC772" i="6"/>
  <c r="AH772" i="6"/>
  <c r="AQ772" i="6"/>
  <c r="AC773" i="6"/>
  <c r="AH773" i="6"/>
  <c r="AQ773" i="6"/>
  <c r="AY773" i="6"/>
  <c r="AZ773" i="6"/>
  <c r="AC774" i="6"/>
  <c r="AH774" i="6"/>
  <c r="AQ774" i="6"/>
  <c r="AY774" i="6"/>
  <c r="AC775" i="6"/>
  <c r="AH775" i="6"/>
  <c r="AQ775" i="6"/>
  <c r="AC776" i="6"/>
  <c r="AH776" i="6"/>
  <c r="AQ776" i="6"/>
  <c r="AC777" i="6"/>
  <c r="AH777" i="6"/>
  <c r="AQ777" i="6"/>
  <c r="AC778" i="6"/>
  <c r="AH778" i="6"/>
  <c r="AQ778" i="6"/>
  <c r="AC779" i="6"/>
  <c r="AH779" i="6"/>
  <c r="AQ779" i="6"/>
  <c r="AC780" i="6"/>
  <c r="AH780" i="6"/>
  <c r="AQ780" i="6"/>
  <c r="AY780" i="6"/>
  <c r="AC781" i="6"/>
  <c r="AH781" i="6"/>
  <c r="AQ781" i="6"/>
  <c r="AC782" i="6"/>
  <c r="AH782" i="6"/>
  <c r="AQ782" i="6"/>
  <c r="AY782" i="6"/>
  <c r="AC783" i="6"/>
  <c r="AH783" i="6"/>
  <c r="AQ783" i="6"/>
  <c r="AC784" i="6"/>
  <c r="AH784" i="6"/>
  <c r="AQ784" i="6"/>
  <c r="AC785" i="6"/>
  <c r="AH785" i="6"/>
  <c r="AQ785" i="6"/>
  <c r="AZ785" i="6"/>
  <c r="AC786" i="6"/>
  <c r="AH786" i="6"/>
  <c r="AQ786" i="6"/>
  <c r="AC787" i="6"/>
  <c r="AH787" i="6"/>
  <c r="AQ787" i="6"/>
  <c r="AC788" i="6"/>
  <c r="AH788" i="6"/>
  <c r="AQ788" i="6"/>
  <c r="AY788" i="6"/>
  <c r="AC789" i="6"/>
  <c r="AH789" i="6"/>
  <c r="AQ789" i="6"/>
  <c r="AZ789" i="6"/>
  <c r="AC790" i="6"/>
  <c r="AH790" i="6"/>
  <c r="AQ790" i="6"/>
  <c r="AC791" i="6"/>
  <c r="AH791" i="6"/>
  <c r="AQ791" i="6"/>
  <c r="AC792" i="6"/>
  <c r="AH792" i="6"/>
  <c r="AQ792" i="6"/>
  <c r="AY792" i="6"/>
  <c r="AC793" i="6"/>
  <c r="AH793" i="6"/>
  <c r="AQ793" i="6"/>
  <c r="AC794" i="6"/>
  <c r="AH794" i="6"/>
  <c r="AQ794" i="6"/>
  <c r="AZ794" i="6"/>
  <c r="AC795" i="6"/>
  <c r="AH795" i="6"/>
  <c r="AQ795" i="6"/>
  <c r="AC796" i="6"/>
  <c r="AH796" i="6"/>
  <c r="AQ796" i="6"/>
  <c r="AC797" i="6"/>
  <c r="AH797" i="6"/>
  <c r="AQ797" i="6"/>
  <c r="AC798" i="6"/>
  <c r="AH798" i="6"/>
  <c r="AQ798" i="6"/>
  <c r="AY798" i="6"/>
  <c r="AC799" i="6"/>
  <c r="AH799" i="6"/>
  <c r="AQ799" i="6"/>
  <c r="AC800" i="6"/>
  <c r="AH800" i="6"/>
  <c r="AQ800" i="6"/>
  <c r="AY800" i="6"/>
  <c r="AC801" i="6"/>
  <c r="AH801" i="6"/>
  <c r="AQ801" i="6"/>
  <c r="AY801" i="6"/>
  <c r="AC802" i="6"/>
  <c r="AH802" i="6"/>
  <c r="AQ802" i="6"/>
  <c r="AC803" i="6"/>
  <c r="AH803" i="6"/>
  <c r="AQ803" i="6"/>
  <c r="AZ803" i="6"/>
  <c r="AC804" i="6"/>
  <c r="AH804" i="6"/>
  <c r="AQ804" i="6"/>
  <c r="AC805" i="6"/>
  <c r="AH805" i="6"/>
  <c r="AQ805" i="6"/>
  <c r="AC806" i="6"/>
  <c r="AH806" i="6"/>
  <c r="AQ806" i="6"/>
  <c r="AZ806" i="6"/>
  <c r="AY806" i="6"/>
  <c r="AC807" i="6"/>
  <c r="AH807" i="6"/>
  <c r="AQ807" i="6"/>
  <c r="AC808" i="6"/>
  <c r="AH808" i="6"/>
  <c r="AQ808" i="6"/>
  <c r="AC809" i="6"/>
  <c r="AH809" i="6"/>
  <c r="AQ809" i="6"/>
  <c r="AZ809" i="6"/>
  <c r="AC810" i="6"/>
  <c r="AH810" i="6"/>
  <c r="AQ810" i="6"/>
  <c r="AY810" i="6"/>
  <c r="AC811" i="6"/>
  <c r="AH811" i="6"/>
  <c r="AQ811" i="6"/>
  <c r="AC812" i="6"/>
  <c r="AH812" i="6"/>
  <c r="AQ812" i="6"/>
  <c r="AY812" i="6"/>
  <c r="AC813" i="6"/>
  <c r="AH813" i="6"/>
  <c r="AQ813" i="6"/>
  <c r="AC814" i="6"/>
  <c r="AH814" i="6"/>
  <c r="AQ814" i="6"/>
  <c r="AC815" i="6"/>
  <c r="AH815" i="6"/>
  <c r="AQ815" i="6"/>
  <c r="AY815" i="6"/>
  <c r="AC816" i="6"/>
  <c r="AH816" i="6"/>
  <c r="AQ816" i="6"/>
  <c r="AY816" i="6"/>
  <c r="AC817" i="6"/>
  <c r="AH817" i="6"/>
  <c r="AQ817" i="6"/>
  <c r="AC818" i="6"/>
  <c r="AH818" i="6"/>
  <c r="AQ818" i="6"/>
  <c r="AY818" i="6"/>
  <c r="AC819" i="6"/>
  <c r="AH819" i="6"/>
  <c r="AQ819" i="6"/>
  <c r="AC820" i="6"/>
  <c r="AH820" i="6"/>
  <c r="AQ820" i="6"/>
  <c r="AC821" i="6"/>
  <c r="AH821" i="6"/>
  <c r="AQ821" i="6"/>
  <c r="AC822" i="6"/>
  <c r="AH822" i="6"/>
  <c r="AQ822" i="6"/>
  <c r="AC823" i="6"/>
  <c r="AH823" i="6"/>
  <c r="AQ823" i="6"/>
  <c r="AC824" i="6"/>
  <c r="AH824" i="6"/>
  <c r="AQ824" i="6"/>
  <c r="AZ824" i="6"/>
  <c r="AC825" i="6"/>
  <c r="AH825" i="6"/>
  <c r="AQ825" i="6"/>
  <c r="AZ825" i="6"/>
  <c r="AC826" i="6"/>
  <c r="AH826" i="6"/>
  <c r="AQ826" i="6"/>
  <c r="AC827" i="6"/>
  <c r="AH827" i="6"/>
  <c r="AQ827" i="6"/>
  <c r="AY827" i="6"/>
  <c r="AC828" i="6"/>
  <c r="AH828" i="6"/>
  <c r="AQ828" i="6"/>
  <c r="AC829" i="6"/>
  <c r="AH829" i="6"/>
  <c r="AQ829" i="6"/>
  <c r="AC830" i="6"/>
  <c r="AH830" i="6"/>
  <c r="AQ830" i="6"/>
  <c r="AY830" i="6"/>
  <c r="AC831" i="6"/>
  <c r="AH831" i="6"/>
  <c r="AQ831" i="6"/>
  <c r="AC832" i="6"/>
  <c r="AH832" i="6"/>
  <c r="AQ832" i="6"/>
  <c r="AC833" i="6"/>
  <c r="AH833" i="6"/>
  <c r="AQ833" i="6"/>
  <c r="AC834" i="6"/>
  <c r="AH834" i="6"/>
  <c r="AQ834" i="6"/>
  <c r="AY834" i="6"/>
  <c r="AC835" i="6"/>
  <c r="AH835" i="6"/>
  <c r="AQ835" i="6"/>
  <c r="AC836" i="6"/>
  <c r="AH836" i="6"/>
  <c r="AQ836" i="6"/>
  <c r="AY836" i="6"/>
  <c r="AC837" i="6"/>
  <c r="AH837" i="6"/>
  <c r="AQ837" i="6"/>
  <c r="AC838" i="6"/>
  <c r="AH838" i="6"/>
  <c r="AQ838" i="6"/>
  <c r="AC839" i="6"/>
  <c r="AH839" i="6"/>
  <c r="AQ839" i="6"/>
  <c r="AZ839" i="6"/>
  <c r="AC840" i="6"/>
  <c r="AH840" i="6"/>
  <c r="AQ840" i="6"/>
  <c r="AC841" i="6"/>
  <c r="AH841" i="6"/>
  <c r="AQ841" i="6"/>
  <c r="AC842" i="6"/>
  <c r="AH842" i="6"/>
  <c r="AQ842" i="6"/>
  <c r="AY842" i="6"/>
  <c r="AC843" i="6"/>
  <c r="AH843" i="6"/>
  <c r="AQ843" i="6"/>
  <c r="AZ843" i="6"/>
  <c r="AC844" i="6"/>
  <c r="AH844" i="6"/>
  <c r="AQ844" i="6"/>
  <c r="AC845" i="6"/>
  <c r="AH845" i="6"/>
  <c r="AQ845" i="6"/>
  <c r="AC846" i="6"/>
  <c r="AH846" i="6"/>
  <c r="AQ846" i="6"/>
  <c r="AY846" i="6"/>
  <c r="AC847" i="6"/>
  <c r="AH847" i="6"/>
  <c r="AQ847" i="6"/>
  <c r="AC848" i="6"/>
  <c r="AH848" i="6"/>
  <c r="AQ848" i="6"/>
  <c r="AY848" i="6"/>
  <c r="AC849" i="6"/>
  <c r="AH849" i="6"/>
  <c r="AQ849" i="6"/>
  <c r="AC850" i="6"/>
  <c r="AH850" i="6"/>
  <c r="AQ850" i="6"/>
  <c r="AC851" i="6"/>
  <c r="AH851" i="6"/>
  <c r="AQ851" i="6"/>
  <c r="AY851" i="6"/>
  <c r="AC852" i="6"/>
  <c r="AH852" i="6"/>
  <c r="AQ852" i="6"/>
  <c r="AY852" i="6"/>
  <c r="AC853" i="6"/>
  <c r="AH853" i="6"/>
  <c r="AQ853" i="6"/>
  <c r="AC854" i="6"/>
  <c r="AH854" i="6"/>
  <c r="AQ854" i="6"/>
  <c r="AY854" i="6"/>
  <c r="AZ854" i="6"/>
  <c r="AC855" i="6"/>
  <c r="AH855" i="6"/>
  <c r="AQ855" i="6"/>
  <c r="AY855" i="6"/>
  <c r="AC856" i="6"/>
  <c r="AH856" i="6"/>
  <c r="AQ856" i="6"/>
  <c r="AC857" i="6"/>
  <c r="AH857" i="6"/>
  <c r="AQ857" i="6"/>
  <c r="AZ857" i="6"/>
  <c r="AC858" i="6"/>
  <c r="AH858" i="6"/>
  <c r="AQ858" i="6"/>
  <c r="AC859" i="6"/>
  <c r="AH859" i="6"/>
  <c r="AQ859" i="6"/>
  <c r="AC860" i="6"/>
  <c r="AH860" i="6"/>
  <c r="AQ860" i="6"/>
  <c r="AZ860" i="6"/>
  <c r="AC861" i="6"/>
  <c r="AH861" i="6"/>
  <c r="AQ861" i="6"/>
  <c r="AZ861" i="6"/>
  <c r="AC862" i="6"/>
  <c r="AH862" i="6"/>
  <c r="AQ862" i="6"/>
  <c r="AC863" i="6"/>
  <c r="AH863" i="6"/>
  <c r="AQ863" i="6"/>
  <c r="AZ863" i="6"/>
  <c r="AC864" i="6"/>
  <c r="AH864" i="6"/>
  <c r="AQ864" i="6"/>
  <c r="AY864" i="6"/>
  <c r="AC865" i="6"/>
  <c r="AH865" i="6"/>
  <c r="AQ865" i="6"/>
  <c r="AC866" i="6"/>
  <c r="AH866" i="6"/>
  <c r="AQ866" i="6"/>
  <c r="AY866" i="6"/>
  <c r="AZ866" i="6"/>
  <c r="AC867" i="6"/>
  <c r="AH867" i="6"/>
  <c r="AQ867" i="6"/>
  <c r="AC868" i="6"/>
  <c r="AH868" i="6"/>
  <c r="AQ868" i="6"/>
  <c r="AC869" i="6"/>
  <c r="AH869" i="6"/>
  <c r="AQ869" i="6"/>
  <c r="AY869" i="6"/>
  <c r="AC870" i="6"/>
  <c r="AH870" i="6"/>
  <c r="AQ870" i="6"/>
  <c r="AY870" i="6"/>
  <c r="AC871" i="6"/>
  <c r="AH871" i="6"/>
  <c r="AQ871" i="6"/>
  <c r="AC872" i="6"/>
  <c r="AH872" i="6"/>
  <c r="AQ872" i="6"/>
  <c r="AY872" i="6"/>
  <c r="AC873" i="6"/>
  <c r="AH873" i="6"/>
  <c r="AQ873" i="6"/>
  <c r="AC874" i="6"/>
  <c r="AH874" i="6"/>
  <c r="AQ874" i="6"/>
  <c r="AC875" i="6"/>
  <c r="AH875" i="6"/>
  <c r="AQ875" i="6"/>
  <c r="AZ875" i="6"/>
  <c r="AC876" i="6"/>
  <c r="AH876" i="6"/>
  <c r="AQ876" i="6"/>
  <c r="AC877" i="6"/>
  <c r="AH877" i="6"/>
  <c r="AQ877" i="6"/>
  <c r="AC878" i="6"/>
  <c r="AH878" i="6"/>
  <c r="AQ878" i="6"/>
  <c r="AC879" i="6"/>
  <c r="AH879" i="6"/>
  <c r="AQ879" i="6"/>
  <c r="AY879" i="6"/>
  <c r="AC880" i="6"/>
  <c r="AH880" i="6"/>
  <c r="AQ880" i="6"/>
  <c r="AC881" i="6"/>
  <c r="AH881" i="6"/>
  <c r="AQ881" i="6"/>
  <c r="AY881" i="6"/>
  <c r="AC882" i="6"/>
  <c r="AH882" i="6"/>
  <c r="AQ882" i="6"/>
  <c r="AY882" i="6"/>
  <c r="AC883" i="6"/>
  <c r="AH883" i="6"/>
  <c r="AQ883" i="6"/>
  <c r="AC884" i="6"/>
  <c r="AH884" i="6"/>
  <c r="AQ884" i="6"/>
  <c r="AY884" i="6"/>
  <c r="AC885" i="6"/>
  <c r="AH885" i="6"/>
  <c r="AQ885" i="6"/>
  <c r="AC886" i="6"/>
  <c r="AH886" i="6"/>
  <c r="AQ886" i="6"/>
  <c r="AC887" i="6"/>
  <c r="AH887" i="6"/>
  <c r="AQ887" i="6"/>
  <c r="AY887" i="6"/>
  <c r="AC888" i="6"/>
  <c r="AH888" i="6"/>
  <c r="AQ888" i="6"/>
  <c r="AY888" i="6"/>
  <c r="AC889" i="6"/>
  <c r="AH889" i="6"/>
  <c r="AQ889" i="6"/>
  <c r="AC890" i="6"/>
  <c r="AH890" i="6"/>
  <c r="AQ890" i="6"/>
  <c r="AC891" i="6"/>
  <c r="AH891" i="6"/>
  <c r="AQ891" i="6"/>
  <c r="AC892" i="6"/>
  <c r="AH892" i="6"/>
  <c r="AQ892" i="6"/>
  <c r="AC893" i="6"/>
  <c r="AH893" i="6"/>
  <c r="AQ893" i="6"/>
  <c r="AZ893" i="6"/>
  <c r="AC894" i="6"/>
  <c r="AH894" i="6"/>
  <c r="AQ894" i="6"/>
  <c r="AC895" i="6"/>
  <c r="AH895" i="6"/>
  <c r="AQ895" i="6"/>
  <c r="AC896" i="6"/>
  <c r="AH896" i="6"/>
  <c r="AQ896" i="6"/>
  <c r="AY896" i="6"/>
  <c r="AC897" i="6"/>
  <c r="AH897" i="6"/>
  <c r="AQ897" i="6"/>
  <c r="AZ897" i="6"/>
  <c r="AC898" i="6"/>
  <c r="AH898" i="6"/>
  <c r="AQ898" i="6"/>
  <c r="AC899" i="6"/>
  <c r="AH899" i="6"/>
  <c r="AQ899" i="6"/>
  <c r="AZ899" i="6"/>
  <c r="AC900" i="6"/>
  <c r="AH900" i="6"/>
  <c r="AQ900" i="6"/>
  <c r="AY900" i="6"/>
  <c r="AC901" i="6"/>
  <c r="AH901" i="6"/>
  <c r="AQ901" i="6"/>
  <c r="AC902" i="6"/>
  <c r="AH902" i="6"/>
  <c r="AQ902" i="6"/>
  <c r="AC903" i="6"/>
  <c r="AH903" i="6"/>
  <c r="AQ903" i="6"/>
  <c r="AC904" i="6"/>
  <c r="AH904" i="6"/>
  <c r="AQ904" i="6"/>
  <c r="AC905" i="6"/>
  <c r="AH905" i="6"/>
  <c r="AQ905" i="6"/>
  <c r="AY905" i="6"/>
  <c r="AC906" i="6"/>
  <c r="AH906" i="6"/>
  <c r="AQ906" i="6"/>
  <c r="AY906" i="6"/>
  <c r="AC907" i="6"/>
  <c r="AH907" i="6"/>
  <c r="AQ907" i="6"/>
  <c r="AC908" i="6"/>
  <c r="AH908" i="6"/>
  <c r="AQ908" i="6"/>
  <c r="AY908" i="6"/>
  <c r="AC909" i="6"/>
  <c r="AH909" i="6"/>
  <c r="AQ909" i="6"/>
  <c r="AY909" i="6"/>
  <c r="AZ909" i="6"/>
  <c r="AC910" i="6"/>
  <c r="AH910" i="6"/>
  <c r="AQ910" i="6"/>
  <c r="AC911" i="6"/>
  <c r="AH911" i="6"/>
  <c r="AQ911" i="6"/>
  <c r="AZ911" i="6"/>
  <c r="AC912" i="6"/>
  <c r="AH912" i="6"/>
  <c r="AQ912" i="6"/>
  <c r="AC913" i="6"/>
  <c r="AH913" i="6"/>
  <c r="AQ913" i="6"/>
  <c r="AC914" i="6"/>
  <c r="AH914" i="6"/>
  <c r="AQ914" i="6"/>
  <c r="AZ914" i="6"/>
  <c r="AC915" i="6"/>
  <c r="AH915" i="6"/>
  <c r="AQ915" i="6"/>
  <c r="AZ915" i="6"/>
  <c r="AC916" i="6"/>
  <c r="AH916" i="6"/>
  <c r="AQ916" i="6"/>
  <c r="AC917" i="6"/>
  <c r="AH917" i="6"/>
  <c r="AQ917" i="6"/>
  <c r="AZ917" i="6"/>
  <c r="AC918" i="6"/>
  <c r="AH918" i="6"/>
  <c r="AQ918" i="6"/>
  <c r="AY918" i="6"/>
  <c r="AC919" i="6"/>
  <c r="AH919" i="6"/>
  <c r="AQ919" i="6"/>
  <c r="AC920" i="6"/>
  <c r="AH920" i="6"/>
  <c r="AQ920" i="6"/>
  <c r="AY920" i="6"/>
  <c r="AC921" i="6"/>
  <c r="AH921" i="6"/>
  <c r="AQ921" i="6"/>
  <c r="AC922" i="6"/>
  <c r="AH922" i="6"/>
  <c r="AQ922" i="6"/>
  <c r="AC923" i="6"/>
  <c r="AH923" i="6"/>
  <c r="AQ923" i="6"/>
  <c r="AY923" i="6"/>
  <c r="AZ923" i="6"/>
  <c r="AC924" i="6"/>
  <c r="AH924" i="6"/>
  <c r="AQ924" i="6"/>
  <c r="AY924" i="6"/>
  <c r="AC925" i="6"/>
  <c r="AH925" i="6"/>
  <c r="AQ925" i="6"/>
  <c r="AC926" i="6"/>
  <c r="AH926" i="6"/>
  <c r="AQ926" i="6"/>
  <c r="AY926" i="6"/>
  <c r="AC927" i="6"/>
  <c r="AH927" i="6"/>
  <c r="AQ927" i="6"/>
  <c r="AC928" i="6"/>
  <c r="AH928" i="6"/>
  <c r="AQ928" i="6"/>
  <c r="AC929" i="6"/>
  <c r="AH929" i="6"/>
  <c r="AQ929" i="6"/>
  <c r="AZ929" i="6"/>
  <c r="AC930" i="6"/>
  <c r="AH930" i="6"/>
  <c r="AQ930" i="6"/>
  <c r="AC931" i="6"/>
  <c r="AH931" i="6"/>
  <c r="AQ931" i="6"/>
  <c r="AC932" i="6"/>
  <c r="AH932" i="6"/>
  <c r="AQ932" i="6"/>
  <c r="AZ932" i="6"/>
  <c r="AC933" i="6"/>
  <c r="AH933" i="6"/>
  <c r="AQ933" i="6"/>
  <c r="AZ933" i="6"/>
  <c r="AC934" i="6"/>
  <c r="AH934" i="6"/>
  <c r="AQ934" i="6"/>
  <c r="AC935" i="6"/>
  <c r="AH935" i="6"/>
  <c r="AQ935" i="6"/>
  <c r="AY935" i="6"/>
  <c r="AC936" i="6"/>
  <c r="AH936" i="6"/>
  <c r="AQ936" i="6"/>
  <c r="AY936" i="6"/>
  <c r="AC937" i="6"/>
  <c r="AH937" i="6"/>
  <c r="AQ937" i="6"/>
  <c r="AC938" i="6"/>
  <c r="AH938" i="6"/>
  <c r="AQ938" i="6"/>
  <c r="AY938" i="6"/>
  <c r="AC939" i="6"/>
  <c r="AH939" i="6"/>
  <c r="AQ939" i="6"/>
  <c r="AC940" i="6"/>
  <c r="AH940" i="6"/>
  <c r="AQ940" i="6"/>
  <c r="AC941" i="6"/>
  <c r="AH941" i="6"/>
  <c r="AQ941" i="6"/>
  <c r="AY941" i="6"/>
  <c r="AC942" i="6"/>
  <c r="AH942" i="6"/>
  <c r="AQ942" i="6"/>
  <c r="AY942" i="6"/>
  <c r="AC943" i="6"/>
  <c r="AH943" i="6"/>
  <c r="AQ943" i="6"/>
  <c r="AC944" i="6"/>
  <c r="AH944" i="6"/>
  <c r="AQ944" i="6"/>
  <c r="AZ944" i="6"/>
  <c r="AY944" i="6"/>
  <c r="AC945" i="6"/>
  <c r="AH945" i="6"/>
  <c r="AQ945" i="6"/>
  <c r="AC946" i="6"/>
  <c r="AH946" i="6"/>
  <c r="AQ946" i="6"/>
  <c r="AC947" i="6"/>
  <c r="AH947" i="6"/>
  <c r="AQ947" i="6"/>
  <c r="AZ947" i="6"/>
  <c r="AC948" i="6"/>
  <c r="AH948" i="6"/>
  <c r="AQ948" i="6"/>
  <c r="AC949" i="6"/>
  <c r="AH949" i="6"/>
  <c r="AQ949" i="6"/>
  <c r="AC950" i="6"/>
  <c r="AH950" i="6"/>
  <c r="AQ950" i="6"/>
  <c r="AY950" i="6"/>
  <c r="AC951" i="6"/>
  <c r="AH951" i="6"/>
  <c r="AQ951" i="6"/>
  <c r="AZ951" i="6"/>
  <c r="AC952" i="6"/>
  <c r="AH952" i="6"/>
  <c r="AQ952" i="6"/>
  <c r="AC953" i="6"/>
  <c r="AH953" i="6"/>
  <c r="AQ953" i="6"/>
  <c r="AC954" i="6"/>
  <c r="AH954" i="6"/>
  <c r="AQ954" i="6"/>
  <c r="AY954" i="6"/>
  <c r="AC955" i="6"/>
  <c r="AH955" i="6"/>
  <c r="AQ955" i="6"/>
  <c r="AC956" i="6"/>
  <c r="AH956" i="6"/>
  <c r="AQ956" i="6"/>
  <c r="AY956" i="6"/>
  <c r="AC957" i="6"/>
  <c r="AH957" i="6"/>
  <c r="AQ957" i="6"/>
  <c r="AC958" i="6"/>
  <c r="AH958" i="6"/>
  <c r="AQ958" i="6"/>
  <c r="AC959" i="6"/>
  <c r="AH959" i="6"/>
  <c r="AQ959" i="6"/>
  <c r="AY959" i="6"/>
  <c r="AC960" i="6"/>
  <c r="AH960" i="6"/>
  <c r="AQ960" i="6"/>
  <c r="AY960" i="6"/>
  <c r="AC961" i="6"/>
  <c r="AH961" i="6"/>
  <c r="AQ961" i="6"/>
  <c r="AC962" i="6"/>
  <c r="AH962" i="6"/>
  <c r="AQ962" i="6"/>
  <c r="AY962" i="6"/>
  <c r="AZ962" i="6"/>
  <c r="AC963" i="6"/>
  <c r="AH963" i="6"/>
  <c r="AQ963" i="6"/>
  <c r="AY963" i="6"/>
  <c r="AC964" i="6"/>
  <c r="AH964" i="6"/>
  <c r="AQ964" i="6"/>
  <c r="AC965" i="6"/>
  <c r="AH965" i="6"/>
  <c r="AQ965" i="6"/>
  <c r="AZ965" i="6"/>
  <c r="AC966" i="6"/>
  <c r="AH966" i="6"/>
  <c r="AQ966" i="6"/>
  <c r="AC967" i="6"/>
  <c r="AH967" i="6"/>
  <c r="AQ967" i="6"/>
  <c r="AC968" i="6"/>
  <c r="AH968" i="6"/>
  <c r="AQ968" i="6"/>
  <c r="AZ968" i="6"/>
  <c r="AC969" i="6"/>
  <c r="AH969" i="6"/>
  <c r="AQ969" i="6"/>
  <c r="AY969" i="6"/>
  <c r="AC970" i="6"/>
  <c r="AH970" i="6"/>
  <c r="AQ970" i="6"/>
  <c r="AC971" i="6"/>
  <c r="AH971" i="6"/>
  <c r="AQ971" i="6"/>
  <c r="AZ971" i="6"/>
  <c r="AC972" i="6"/>
  <c r="AH972" i="6"/>
  <c r="AQ972" i="6"/>
  <c r="AY972" i="6"/>
  <c r="AC973" i="6"/>
  <c r="AH973" i="6"/>
  <c r="AQ973" i="6"/>
  <c r="AC974" i="6"/>
  <c r="AH974" i="6"/>
  <c r="AQ974" i="6"/>
  <c r="AY974" i="6"/>
  <c r="AC975" i="6"/>
  <c r="AH975" i="6"/>
  <c r="AQ975" i="6"/>
  <c r="AC976" i="6"/>
  <c r="AH976" i="6"/>
  <c r="AQ976" i="6"/>
  <c r="AC977" i="6"/>
  <c r="AH977" i="6"/>
  <c r="AQ977" i="6"/>
  <c r="AY977" i="6"/>
  <c r="AC978" i="6"/>
  <c r="AH978" i="6"/>
  <c r="AQ978" i="6"/>
  <c r="AY978" i="6"/>
  <c r="AC979" i="6"/>
  <c r="AH979" i="6"/>
  <c r="AQ979" i="6"/>
  <c r="AC980" i="6"/>
  <c r="AH980" i="6"/>
  <c r="AQ980" i="6"/>
  <c r="AY980" i="6"/>
  <c r="AC981" i="6"/>
  <c r="AH981" i="6"/>
  <c r="AQ981" i="6"/>
  <c r="AC982" i="6"/>
  <c r="AH982" i="6"/>
  <c r="AQ982" i="6"/>
  <c r="AC983" i="6"/>
  <c r="AH983" i="6"/>
  <c r="AQ983" i="6"/>
  <c r="AY983" i="6"/>
  <c r="AC984" i="6"/>
  <c r="AH984" i="6"/>
  <c r="AQ984" i="6"/>
  <c r="AC985" i="6"/>
  <c r="AH985" i="6"/>
  <c r="AQ985" i="6"/>
  <c r="AC986" i="6"/>
  <c r="AH986" i="6"/>
  <c r="AQ986" i="6"/>
  <c r="AC987" i="6"/>
  <c r="AH987" i="6"/>
  <c r="AQ987" i="6"/>
  <c r="AY987" i="6"/>
  <c r="AC988" i="6"/>
  <c r="AH988" i="6"/>
  <c r="AQ988" i="6"/>
  <c r="AC989" i="6"/>
  <c r="AH989" i="6"/>
  <c r="AQ989" i="6"/>
  <c r="AZ989" i="6"/>
  <c r="AC990" i="6"/>
  <c r="AH990" i="6"/>
  <c r="AQ990" i="6"/>
  <c r="AY990" i="6"/>
  <c r="AC991" i="6"/>
  <c r="AH991" i="6"/>
  <c r="AQ991" i="6"/>
  <c r="AC992" i="6"/>
  <c r="AH992" i="6"/>
  <c r="AQ992" i="6"/>
  <c r="AY992" i="6"/>
  <c r="AC993" i="6"/>
  <c r="AH993" i="6"/>
  <c r="AQ993" i="6"/>
  <c r="AC994" i="6"/>
  <c r="AH994" i="6"/>
  <c r="AQ994" i="6"/>
  <c r="AC995" i="6"/>
  <c r="AH995" i="6"/>
  <c r="AQ995" i="6"/>
  <c r="AY995" i="6"/>
  <c r="AC996" i="6"/>
  <c r="AH996" i="6"/>
  <c r="AQ996" i="6"/>
  <c r="AY996" i="6"/>
  <c r="AC997" i="6"/>
  <c r="AH997" i="6"/>
  <c r="AQ997" i="6"/>
  <c r="AC998" i="6"/>
  <c r="AH998" i="6"/>
  <c r="AQ998" i="6"/>
  <c r="AC999" i="6"/>
  <c r="AH999" i="6"/>
  <c r="AQ999" i="6"/>
  <c r="AC1000" i="6"/>
  <c r="AH1000" i="6"/>
  <c r="AQ1000" i="6"/>
  <c r="AC1001" i="6"/>
  <c r="AH1001" i="6"/>
  <c r="AQ1001" i="6"/>
  <c r="AZ1001" i="6"/>
  <c r="AC1002" i="6"/>
  <c r="AH1002" i="6"/>
  <c r="AQ1002" i="6"/>
  <c r="AC1003" i="6"/>
  <c r="AH1003" i="6"/>
  <c r="AQ1003" i="6"/>
  <c r="AC1004" i="6"/>
  <c r="AH1004" i="6"/>
  <c r="AQ1004" i="6"/>
  <c r="AY1004" i="6"/>
  <c r="AC1005" i="6"/>
  <c r="AH1005" i="6"/>
  <c r="AQ1005" i="6"/>
  <c r="AZ1005" i="6"/>
  <c r="AC1006" i="6"/>
  <c r="AH1006" i="6"/>
  <c r="AQ1006" i="6"/>
  <c r="AC1007" i="6"/>
  <c r="AH1007" i="6"/>
  <c r="AQ1007" i="6"/>
  <c r="AZ1007" i="6"/>
  <c r="AC1008" i="6"/>
  <c r="AH1008" i="6"/>
  <c r="AQ1008" i="6"/>
  <c r="AC1009" i="6"/>
  <c r="AH1009" i="6"/>
  <c r="AQ1009" i="6"/>
  <c r="AC1010" i="6"/>
  <c r="AH1010" i="6"/>
  <c r="AQ1010" i="6"/>
  <c r="AZ1010" i="6"/>
  <c r="AY1010" i="6"/>
  <c r="AC1011" i="6"/>
  <c r="AH1011" i="6"/>
  <c r="AQ1011" i="6"/>
  <c r="AC1012" i="6"/>
  <c r="AH1012" i="6"/>
  <c r="AQ1012" i="6"/>
  <c r="AC1013" i="6"/>
  <c r="AH1013" i="6"/>
  <c r="AQ1013" i="6"/>
  <c r="AZ1013" i="6"/>
  <c r="AC1014" i="6"/>
  <c r="AH1014" i="6"/>
  <c r="AQ1014" i="6"/>
  <c r="AY1014" i="6"/>
  <c r="AC1015" i="6"/>
  <c r="AH1015" i="6"/>
  <c r="AQ1015" i="6"/>
  <c r="AC1016" i="6"/>
  <c r="AH1016" i="6"/>
  <c r="AQ1016" i="6"/>
  <c r="AZ1016" i="6"/>
  <c r="AC1017" i="6"/>
  <c r="AH1017" i="6"/>
  <c r="AQ1017" i="6"/>
  <c r="AY1017" i="6"/>
  <c r="AZ1017" i="6"/>
  <c r="AC1018" i="6"/>
  <c r="AH1018" i="6"/>
  <c r="AQ1018" i="6"/>
  <c r="AC1019" i="6"/>
  <c r="AH1019" i="6"/>
  <c r="AQ1019" i="6"/>
  <c r="AY1019" i="6"/>
  <c r="AC1020" i="6"/>
  <c r="AH1020" i="6"/>
  <c r="AQ1020" i="6"/>
  <c r="AC1021" i="6"/>
  <c r="AH1021" i="6"/>
  <c r="AQ1021" i="6"/>
  <c r="AC1022" i="6"/>
  <c r="AH1022" i="6"/>
  <c r="AQ1022" i="6"/>
  <c r="AY1022" i="6"/>
  <c r="AC1023" i="6"/>
  <c r="AH1023" i="6"/>
  <c r="AQ1023" i="6"/>
  <c r="AY1023" i="6"/>
  <c r="AC1024" i="6"/>
  <c r="AH1024" i="6"/>
  <c r="AQ1024" i="6"/>
  <c r="AC1025" i="6"/>
  <c r="AH1025" i="6"/>
  <c r="AQ1025" i="6"/>
  <c r="AC1026" i="6"/>
  <c r="AH1026" i="6"/>
  <c r="AQ1026" i="6"/>
  <c r="AY1026" i="6"/>
  <c r="AC1027" i="6"/>
  <c r="AH1027" i="6"/>
  <c r="AQ1027" i="6"/>
  <c r="AC1028" i="6"/>
  <c r="AH1028" i="6"/>
  <c r="AQ1028" i="6"/>
  <c r="AZ1028" i="6"/>
  <c r="AY1028" i="6"/>
  <c r="AC1029" i="6"/>
  <c r="AH1029" i="6"/>
  <c r="AQ1029" i="6"/>
  <c r="AC1030" i="6"/>
  <c r="AH1030" i="6"/>
  <c r="AQ1030" i="6"/>
  <c r="AC1031" i="6"/>
  <c r="AH1031" i="6"/>
  <c r="AQ1031" i="6"/>
  <c r="AY1031" i="6"/>
  <c r="AC1032" i="6"/>
  <c r="AH1032" i="6"/>
  <c r="AQ1032" i="6"/>
  <c r="AY1032" i="6"/>
  <c r="AC1033" i="6"/>
  <c r="AH1033" i="6"/>
  <c r="AQ1033" i="6"/>
  <c r="AC1034" i="6"/>
  <c r="AH1034" i="6"/>
  <c r="AQ1034" i="6"/>
  <c r="AZ1034" i="6"/>
  <c r="AC1035" i="6"/>
  <c r="AH1035" i="6"/>
  <c r="AQ1035" i="6"/>
  <c r="AY1035" i="6"/>
  <c r="AC1036" i="6"/>
  <c r="AH1036" i="6"/>
  <c r="AQ1036" i="6"/>
  <c r="AC1037" i="6"/>
  <c r="AH1037" i="6"/>
  <c r="AQ1037" i="6"/>
  <c r="AC1038" i="6"/>
  <c r="AH1038" i="6"/>
  <c r="AQ1038" i="6"/>
  <c r="AC1039" i="6"/>
  <c r="AH1039" i="6"/>
  <c r="AQ1039" i="6"/>
  <c r="AC1040" i="6"/>
  <c r="AH1040" i="6"/>
  <c r="AQ1040" i="6"/>
  <c r="AY1040" i="6"/>
  <c r="AC1041" i="6"/>
  <c r="AH1041" i="6"/>
  <c r="AQ1041" i="6"/>
  <c r="AY1041" i="6"/>
  <c r="AC1042" i="6"/>
  <c r="AH1042" i="6"/>
  <c r="AQ1042" i="6"/>
  <c r="AC1043" i="6"/>
  <c r="AH1043" i="6"/>
  <c r="AQ1043" i="6"/>
  <c r="AY1043" i="6"/>
  <c r="AC1044" i="6"/>
  <c r="AH1044" i="6"/>
  <c r="AQ1044" i="6"/>
  <c r="AY1044" i="6"/>
  <c r="AC1045" i="6"/>
  <c r="AH1045" i="6"/>
  <c r="AQ1045" i="6"/>
  <c r="AC1046" i="6"/>
  <c r="AH1046" i="6"/>
  <c r="AQ1046" i="6"/>
  <c r="AZ1046" i="6"/>
  <c r="AC1047" i="6"/>
  <c r="AH1047" i="6"/>
  <c r="AQ1047" i="6"/>
  <c r="AC1048" i="6"/>
  <c r="AH1048" i="6"/>
  <c r="AQ1048" i="6"/>
  <c r="AC1049" i="6"/>
  <c r="AH1049" i="6"/>
  <c r="AQ1049" i="6"/>
  <c r="AZ1049" i="6"/>
  <c r="AC1050" i="6"/>
  <c r="AH1050" i="6"/>
  <c r="AQ1050" i="6"/>
  <c r="AC1051" i="6"/>
  <c r="AH1051" i="6"/>
  <c r="AQ1051" i="6"/>
  <c r="AC1052" i="6"/>
  <c r="AH1052" i="6"/>
  <c r="AQ1052" i="6"/>
  <c r="AZ1052" i="6"/>
  <c r="AC1053" i="6"/>
  <c r="AH1053" i="6"/>
  <c r="AQ1053" i="6"/>
  <c r="AY1053" i="6"/>
  <c r="AC1054" i="6"/>
  <c r="AH1054" i="6"/>
  <c r="AQ1054" i="6"/>
  <c r="AC1055" i="6"/>
  <c r="AH1055" i="6"/>
  <c r="AQ1055" i="6"/>
  <c r="AY1055" i="6"/>
  <c r="AC1056" i="6"/>
  <c r="AH1056" i="6"/>
  <c r="AQ1056" i="6"/>
  <c r="AC1057" i="6"/>
  <c r="AH1057" i="6"/>
  <c r="AQ1057" i="6"/>
  <c r="AC1058" i="6"/>
  <c r="AH1058" i="6"/>
  <c r="AQ1058" i="6"/>
  <c r="AY1058" i="6"/>
  <c r="AC1059" i="6"/>
  <c r="AH1059" i="6"/>
  <c r="AQ1059" i="6"/>
  <c r="AZ1059" i="6"/>
  <c r="AC1060" i="6"/>
  <c r="AH1060" i="6"/>
  <c r="AQ1060" i="6"/>
  <c r="AC1061" i="6"/>
  <c r="AH1061" i="6"/>
  <c r="AQ1061" i="6"/>
  <c r="AY1061" i="6"/>
  <c r="AC1062" i="6"/>
  <c r="AH1062" i="6"/>
  <c r="AQ1062" i="6"/>
  <c r="AY1062" i="6"/>
  <c r="AC1063" i="6"/>
  <c r="AH1063" i="6"/>
  <c r="AQ1063" i="6"/>
  <c r="AC1064" i="6"/>
  <c r="AH1064" i="6"/>
  <c r="AQ1064" i="6"/>
  <c r="AY1064" i="6"/>
  <c r="AC1065" i="6"/>
  <c r="AH1065" i="6"/>
  <c r="AQ1065" i="6"/>
  <c r="AC1066" i="6"/>
  <c r="AH1066" i="6"/>
  <c r="AQ1066" i="6"/>
  <c r="BI1066" i="6"/>
  <c r="AC1067" i="6"/>
  <c r="AH1067" i="6"/>
  <c r="AQ1067" i="6"/>
  <c r="AY1067" i="6"/>
  <c r="AC1068" i="6"/>
  <c r="AH1068" i="6"/>
  <c r="AQ1068" i="6"/>
  <c r="AZ1068" i="6"/>
  <c r="AC1069" i="6"/>
  <c r="AH1069" i="6"/>
  <c r="AQ1069" i="6"/>
  <c r="AY1069" i="6"/>
  <c r="AC1070" i="6"/>
  <c r="AH1070" i="6"/>
  <c r="AQ1070" i="6"/>
  <c r="AY1070" i="6"/>
  <c r="AC1071" i="6"/>
  <c r="AH1071" i="6"/>
  <c r="AQ1071" i="6"/>
  <c r="AZ1071" i="6"/>
  <c r="AC1072" i="6"/>
  <c r="AH1072" i="6"/>
  <c r="AQ1072" i="6"/>
  <c r="AY1072" i="6"/>
  <c r="AC1073" i="6"/>
  <c r="AH1073" i="6"/>
  <c r="AQ1073" i="6"/>
  <c r="AY1073" i="6"/>
  <c r="AZ1073" i="6"/>
  <c r="AC1074" i="6"/>
  <c r="AH1074" i="6"/>
  <c r="AQ1074" i="6"/>
  <c r="AZ1074" i="6"/>
  <c r="AC1075" i="6"/>
  <c r="AH1075" i="6"/>
  <c r="AQ1075" i="6"/>
  <c r="AZ1075" i="6"/>
  <c r="AC1076" i="6"/>
  <c r="AH1076" i="6"/>
  <c r="AQ1076" i="6"/>
  <c r="AZ1076" i="6"/>
  <c r="AC1077" i="6"/>
  <c r="AH1077" i="6"/>
  <c r="AQ1077" i="6"/>
  <c r="AZ1077" i="6"/>
  <c r="AC1078" i="6"/>
  <c r="AH1078" i="6"/>
  <c r="AQ1078" i="6"/>
  <c r="AY1078" i="6"/>
  <c r="AC1079" i="6"/>
  <c r="AH1079" i="6"/>
  <c r="AQ1079" i="6"/>
  <c r="AZ1079" i="6"/>
  <c r="AC1080" i="6"/>
  <c r="AH1080" i="6"/>
  <c r="AQ1080" i="6"/>
  <c r="AZ1080" i="6"/>
  <c r="AC1081" i="6"/>
  <c r="AH1081" i="6"/>
  <c r="AQ1081" i="6"/>
  <c r="AY1081" i="6"/>
  <c r="AC1082" i="6"/>
  <c r="AH1082" i="6"/>
  <c r="AQ1082" i="6"/>
  <c r="AC1083" i="6"/>
  <c r="AH1083" i="6"/>
  <c r="AQ1083" i="6"/>
  <c r="AC1084" i="6"/>
  <c r="AH1084" i="6"/>
  <c r="AQ1084" i="6"/>
  <c r="AY1084" i="6"/>
  <c r="AC1085" i="6"/>
  <c r="AH1085" i="6"/>
  <c r="AQ1085" i="6"/>
  <c r="AY1085" i="6"/>
  <c r="AC1086" i="6"/>
  <c r="AH1086" i="6"/>
  <c r="AQ1086" i="6"/>
  <c r="AZ1086" i="6"/>
  <c r="AC1087" i="6"/>
  <c r="AH1087" i="6"/>
  <c r="AQ1087" i="6"/>
  <c r="AZ1087" i="6"/>
  <c r="AC1088" i="6"/>
  <c r="AH1088" i="6"/>
  <c r="AQ1088" i="6"/>
  <c r="AY1088" i="6"/>
  <c r="AC1089" i="6"/>
  <c r="AH1089" i="6"/>
  <c r="AQ1089" i="6"/>
  <c r="AZ1089" i="6"/>
  <c r="AC1090" i="6"/>
  <c r="AH1090" i="6"/>
  <c r="AQ1090" i="6"/>
  <c r="AC1091" i="6"/>
  <c r="AH1091" i="6"/>
  <c r="AQ1091" i="6"/>
  <c r="AY1091" i="6"/>
  <c r="AC1092" i="6"/>
  <c r="AH1092" i="6"/>
  <c r="AQ1092" i="6"/>
  <c r="AZ1092" i="6"/>
  <c r="AC1093" i="6"/>
  <c r="AH1093" i="6"/>
  <c r="AQ1093" i="6"/>
  <c r="AY1093" i="6"/>
  <c r="AC1094" i="6"/>
  <c r="AH1094" i="6"/>
  <c r="AQ1094" i="6"/>
  <c r="AZ1094" i="6"/>
  <c r="AC1095" i="6"/>
  <c r="AH1095" i="6"/>
  <c r="AQ1095" i="6"/>
  <c r="AZ1095" i="6"/>
  <c r="AC1096" i="6"/>
  <c r="AH1096" i="6"/>
  <c r="AQ1096" i="6"/>
  <c r="AY1096" i="6"/>
  <c r="AC1097" i="6"/>
  <c r="AH1097" i="6"/>
  <c r="AQ1097" i="6"/>
  <c r="AC1098" i="6"/>
  <c r="AH1098" i="6"/>
  <c r="AQ1098" i="6"/>
  <c r="AZ1098" i="6"/>
  <c r="AC1099" i="6"/>
  <c r="AH1099" i="6"/>
  <c r="AQ1099" i="6"/>
  <c r="AY1099" i="6"/>
  <c r="AC1100" i="6"/>
  <c r="AH1100" i="6"/>
  <c r="AQ1100" i="6"/>
  <c r="AY1100" i="6"/>
  <c r="AC1101" i="6"/>
  <c r="AH1101" i="6"/>
  <c r="AQ1101" i="6"/>
  <c r="AC1102" i="6"/>
  <c r="AH1102" i="6"/>
  <c r="AQ1102" i="6"/>
  <c r="AY1102" i="6"/>
  <c r="AC1103" i="6"/>
  <c r="AH1103" i="6"/>
  <c r="AQ1103" i="6"/>
  <c r="AY1103" i="6"/>
  <c r="AC1104" i="6"/>
  <c r="AH1104" i="6"/>
  <c r="AQ1104" i="6"/>
  <c r="AZ1104" i="6"/>
  <c r="AC1105" i="6"/>
  <c r="AH1105" i="6"/>
  <c r="AQ1105" i="6"/>
  <c r="AZ1105" i="6"/>
  <c r="AC1106" i="6"/>
  <c r="AH1106" i="6"/>
  <c r="AQ1106" i="6"/>
  <c r="AZ1106" i="6"/>
  <c r="AC1107" i="6"/>
  <c r="AH1107" i="6"/>
  <c r="AQ1107" i="6"/>
  <c r="AZ1107" i="6"/>
  <c r="AC1108" i="6"/>
  <c r="AH1108" i="6"/>
  <c r="AQ1108" i="6"/>
  <c r="AY1108" i="6"/>
  <c r="AC1109" i="6"/>
  <c r="AH1109" i="6"/>
  <c r="AQ1109" i="6"/>
  <c r="AY1109" i="6"/>
  <c r="AC1110" i="6"/>
  <c r="AH1110" i="6"/>
  <c r="AQ1110" i="6"/>
  <c r="AZ1110" i="6"/>
  <c r="AC1111" i="6"/>
  <c r="AH1111" i="6"/>
  <c r="AQ1111" i="6"/>
  <c r="AZ1111" i="6"/>
  <c r="AY1111" i="6"/>
  <c r="AC1112" i="6"/>
  <c r="AH1112" i="6"/>
  <c r="AQ1112" i="6"/>
  <c r="AY1112" i="6"/>
  <c r="AC1113" i="6"/>
  <c r="AH1113" i="6"/>
  <c r="AQ1113" i="6"/>
  <c r="AZ1113" i="6"/>
  <c r="AC1114" i="6"/>
  <c r="AH1114" i="6"/>
  <c r="AQ1114" i="6"/>
  <c r="AZ1114" i="6"/>
  <c r="AY1114" i="6"/>
  <c r="AC1115" i="6"/>
  <c r="AH1115" i="6"/>
  <c r="AQ1115" i="6"/>
  <c r="AZ1115" i="6"/>
  <c r="AC1116" i="6"/>
  <c r="AH1116" i="6"/>
  <c r="AQ1116" i="6"/>
  <c r="AC1117" i="6"/>
  <c r="AH1117" i="6"/>
  <c r="AQ1117" i="6"/>
  <c r="AY1117" i="6"/>
  <c r="AC1118" i="6"/>
  <c r="AH1118" i="6"/>
  <c r="AQ1118" i="6"/>
  <c r="AY1118" i="6"/>
  <c r="AC1119" i="6"/>
  <c r="AH1119" i="6"/>
  <c r="AQ1119" i="6"/>
  <c r="AC1120" i="6"/>
  <c r="AH1120" i="6"/>
  <c r="AQ1120" i="6"/>
  <c r="AY1120" i="6"/>
  <c r="AZ1120" i="6"/>
  <c r="AC1121" i="6"/>
  <c r="AH1121" i="6"/>
  <c r="AQ1121" i="6"/>
  <c r="AY1121" i="6"/>
  <c r="AC1122" i="6"/>
  <c r="AH1122" i="6"/>
  <c r="AQ1122" i="6"/>
  <c r="AZ1122" i="6"/>
  <c r="AC1123" i="6"/>
  <c r="AH1123" i="6"/>
  <c r="AQ1123" i="6"/>
  <c r="AY1123" i="6"/>
  <c r="AC1124" i="6"/>
  <c r="AH1124" i="6"/>
  <c r="AQ1124" i="6"/>
  <c r="AY1124" i="6"/>
  <c r="AC1125" i="6"/>
  <c r="AH1125" i="6"/>
  <c r="AQ1125" i="6"/>
  <c r="AZ1125" i="6"/>
  <c r="AC1126" i="6"/>
  <c r="AH1126" i="6"/>
  <c r="AQ1126" i="6"/>
  <c r="AY1126" i="6"/>
  <c r="AC1127" i="6"/>
  <c r="AH1127" i="6"/>
  <c r="AQ1127" i="6"/>
  <c r="AY1127" i="6"/>
  <c r="AC1128" i="6"/>
  <c r="AH1128" i="6"/>
  <c r="AQ1128" i="6"/>
  <c r="AZ1128" i="6"/>
  <c r="AC1129" i="6"/>
  <c r="AH1129" i="6"/>
  <c r="AQ1129" i="6"/>
  <c r="AC1130" i="6"/>
  <c r="AH1130" i="6"/>
  <c r="AQ1130" i="6"/>
  <c r="AZ1130" i="6"/>
  <c r="AC1131" i="6"/>
  <c r="AH1131" i="6"/>
  <c r="AQ1131" i="6"/>
  <c r="AZ1131" i="6"/>
  <c r="AC1132" i="6"/>
  <c r="AH1132" i="6"/>
  <c r="AQ1132" i="6"/>
  <c r="AZ1132" i="6"/>
  <c r="AC1133" i="6"/>
  <c r="AH1133" i="6"/>
  <c r="AQ1133" i="6"/>
  <c r="AY1133" i="6"/>
  <c r="AC1134" i="6"/>
  <c r="AH1134" i="6"/>
  <c r="AQ1134" i="6"/>
  <c r="AC1135" i="6"/>
  <c r="AH1135" i="6"/>
  <c r="AQ1135" i="6"/>
  <c r="AY1135" i="6"/>
  <c r="AC1136" i="6"/>
  <c r="AH1136" i="6"/>
  <c r="AQ1136" i="6"/>
  <c r="AY1136" i="6"/>
  <c r="AC1137" i="6"/>
  <c r="AH1137" i="6"/>
  <c r="AQ1137" i="6"/>
  <c r="AC1138" i="6"/>
  <c r="AH1138" i="6"/>
  <c r="AQ1138" i="6"/>
  <c r="AY1138" i="6"/>
  <c r="AC1139" i="6"/>
  <c r="AH1139" i="6"/>
  <c r="AQ1139" i="6"/>
  <c r="AY1139" i="6"/>
  <c r="AC1140" i="6"/>
  <c r="AH1140" i="6"/>
  <c r="AQ1140" i="6"/>
  <c r="AZ1140" i="6"/>
  <c r="AC1141" i="6"/>
  <c r="AH1141" i="6"/>
  <c r="AQ1141" i="6"/>
  <c r="AY1141" i="6"/>
  <c r="AC1142" i="6"/>
  <c r="AH1142" i="6"/>
  <c r="AQ1142" i="6"/>
  <c r="AZ1142" i="6"/>
  <c r="AC1143" i="6"/>
  <c r="AH1143" i="6"/>
  <c r="AQ1143" i="6"/>
  <c r="AC1144" i="6"/>
  <c r="AH1144" i="6"/>
  <c r="AQ1144" i="6"/>
  <c r="AY1144" i="6"/>
  <c r="AC1145" i="6"/>
  <c r="AH1145" i="6"/>
  <c r="AQ1145" i="6"/>
  <c r="AY1145" i="6"/>
  <c r="AC1146" i="6"/>
  <c r="AH1146" i="6"/>
  <c r="AQ1146" i="6"/>
  <c r="AZ1146" i="6"/>
  <c r="AC1147" i="6"/>
  <c r="AH1147" i="6"/>
  <c r="AQ1147" i="6"/>
  <c r="AZ1147" i="6"/>
  <c r="AC1148" i="6"/>
  <c r="AH1148" i="6"/>
  <c r="AQ1148" i="6"/>
  <c r="AY1148" i="6"/>
  <c r="AC1149" i="6"/>
  <c r="AH1149" i="6"/>
  <c r="AQ1149" i="6"/>
  <c r="AZ1149" i="6"/>
  <c r="AC1150" i="6"/>
  <c r="AH1150" i="6"/>
  <c r="AQ1150" i="6"/>
  <c r="AC1151" i="6"/>
  <c r="AH1151" i="6"/>
  <c r="AQ1151" i="6"/>
  <c r="AZ1151" i="6"/>
  <c r="AC1152" i="6"/>
  <c r="AH1152" i="6"/>
  <c r="AQ1152" i="6"/>
  <c r="AZ1152" i="6"/>
  <c r="AC1153" i="6"/>
  <c r="AH1153" i="6"/>
  <c r="AQ1153" i="6"/>
  <c r="AY1153" i="6"/>
  <c r="AZ1153" i="6"/>
  <c r="AC1154" i="6"/>
  <c r="AH1154" i="6"/>
  <c r="AQ1154" i="6"/>
  <c r="AY1154" i="6"/>
  <c r="AC1155" i="6"/>
  <c r="AH1155" i="6"/>
  <c r="AQ1155" i="6"/>
  <c r="AC1156" i="6"/>
  <c r="AH1156" i="6"/>
  <c r="AQ1156" i="6"/>
  <c r="AY1156" i="6"/>
  <c r="AC1157" i="6"/>
  <c r="AH1157" i="6"/>
  <c r="AQ1157" i="6"/>
  <c r="AC1158" i="6"/>
  <c r="AH1158" i="6"/>
  <c r="AQ1158" i="6"/>
  <c r="AZ1158" i="6"/>
  <c r="AC1159" i="6"/>
  <c r="AH1159" i="6"/>
  <c r="AQ1159" i="6"/>
  <c r="AC1160" i="6"/>
  <c r="AH1160" i="6"/>
  <c r="AQ1160" i="6"/>
  <c r="AY1160" i="6"/>
  <c r="AC1161" i="6"/>
  <c r="AH1161" i="6"/>
  <c r="AQ1161" i="6"/>
  <c r="AY1161" i="6"/>
  <c r="AC1162" i="6"/>
  <c r="AH1162" i="6"/>
  <c r="AQ1162" i="6"/>
  <c r="AY1162" i="6"/>
  <c r="AC1163" i="6"/>
  <c r="AH1163" i="6"/>
  <c r="AQ1163" i="6"/>
  <c r="AY1163" i="6"/>
  <c r="AC1164" i="6"/>
  <c r="AH1164" i="6"/>
  <c r="AQ1164" i="6"/>
  <c r="AZ1164" i="6"/>
  <c r="AC1165" i="6"/>
  <c r="AH1165" i="6"/>
  <c r="AQ1165" i="6"/>
  <c r="AC1166" i="6"/>
  <c r="AH1166" i="6"/>
  <c r="AQ1166" i="6"/>
  <c r="AZ1166" i="6"/>
  <c r="AC1167" i="6"/>
  <c r="AH1167" i="6"/>
  <c r="AQ1167" i="6"/>
  <c r="AZ1167" i="6"/>
  <c r="AC1168" i="6"/>
  <c r="AH1168" i="6"/>
  <c r="AQ1168" i="6"/>
  <c r="AY1168" i="6"/>
  <c r="AC1169" i="6"/>
  <c r="AH1169" i="6"/>
  <c r="AQ1169" i="6"/>
  <c r="AZ1169" i="6"/>
  <c r="AC1170" i="6"/>
  <c r="AH1170" i="6"/>
  <c r="AQ1170" i="6"/>
  <c r="AC1171" i="6"/>
  <c r="AH1171" i="6"/>
  <c r="AQ1171" i="6"/>
  <c r="AY1171" i="6"/>
  <c r="AC1172" i="6"/>
  <c r="AH1172" i="6"/>
  <c r="AQ1172" i="6"/>
  <c r="AY1172" i="6"/>
  <c r="AC1173" i="6"/>
  <c r="AH1173" i="6"/>
  <c r="AQ1173" i="6"/>
  <c r="AC1174" i="6"/>
  <c r="AH1174" i="6"/>
  <c r="AQ1174" i="6"/>
  <c r="AY1174" i="6"/>
  <c r="AC1175" i="6"/>
  <c r="AH1175" i="6"/>
  <c r="AQ1175" i="6"/>
  <c r="AY1175" i="6"/>
  <c r="AC1176" i="6"/>
  <c r="AH1176" i="6"/>
  <c r="AQ1176" i="6"/>
  <c r="AZ1176" i="6"/>
  <c r="AC1177" i="6"/>
  <c r="AH1177" i="6"/>
  <c r="AQ1177" i="6"/>
  <c r="AZ1177" i="6"/>
  <c r="AC1178" i="6"/>
  <c r="AH1178" i="6"/>
  <c r="AQ1178" i="6"/>
  <c r="AZ1178" i="6"/>
  <c r="AC1179" i="6"/>
  <c r="AH1179" i="6"/>
  <c r="AQ1179" i="6"/>
  <c r="AZ1179" i="6"/>
  <c r="AC1180" i="6"/>
  <c r="AH1180" i="6"/>
  <c r="AQ1180" i="6"/>
  <c r="AY1180" i="6"/>
  <c r="AC1181" i="6"/>
  <c r="AH1181" i="6"/>
  <c r="AQ1181" i="6"/>
  <c r="AZ1181" i="6"/>
  <c r="AC1182" i="6"/>
  <c r="AH1182" i="6"/>
  <c r="AQ1182" i="6"/>
  <c r="AY1182" i="6"/>
  <c r="AC1183" i="6"/>
  <c r="AH1183" i="6"/>
  <c r="AQ1183" i="6"/>
  <c r="AY1183" i="6"/>
  <c r="AC1184" i="6"/>
  <c r="AH1184" i="6"/>
  <c r="AQ1184" i="6"/>
  <c r="AC1185" i="6"/>
  <c r="AH1185" i="6"/>
  <c r="AQ1185" i="6"/>
  <c r="AZ1185" i="6"/>
  <c r="AC1186" i="6"/>
  <c r="AH1186" i="6"/>
  <c r="AQ1186" i="6"/>
  <c r="AY1186" i="6"/>
  <c r="AC1187" i="6"/>
  <c r="AH1187" i="6"/>
  <c r="AQ1187" i="6"/>
  <c r="AY1187" i="6"/>
  <c r="AZ1187" i="6"/>
  <c r="AC1188" i="6"/>
  <c r="AH1188" i="6"/>
  <c r="AQ1188" i="6"/>
  <c r="AY1188" i="6"/>
  <c r="AC1189" i="6"/>
  <c r="AH1189" i="6"/>
  <c r="AQ1189" i="6"/>
  <c r="AZ1189" i="6"/>
  <c r="AY1189" i="6"/>
  <c r="AC1190" i="6"/>
  <c r="AH1190" i="6"/>
  <c r="AQ1190" i="6"/>
  <c r="AZ1190" i="6"/>
  <c r="AC1191" i="6"/>
  <c r="AH1191" i="6"/>
  <c r="AQ1191" i="6"/>
  <c r="AC1192" i="6"/>
  <c r="AH1192" i="6"/>
  <c r="AQ1192" i="6"/>
  <c r="AZ1192" i="6"/>
  <c r="AC1193" i="6"/>
  <c r="AH1193" i="6"/>
  <c r="AQ1193" i="6"/>
  <c r="AC1194" i="6"/>
  <c r="AH1194" i="6"/>
  <c r="AQ1194" i="6"/>
  <c r="AZ1194" i="6"/>
  <c r="AC1195" i="6"/>
  <c r="AH1195" i="6"/>
  <c r="AQ1195" i="6"/>
  <c r="AY1195" i="6"/>
  <c r="AC1196" i="6"/>
  <c r="AH1196" i="6"/>
  <c r="AQ1196" i="6"/>
  <c r="AY1196" i="6"/>
  <c r="AZ1196" i="6"/>
  <c r="AC1197" i="6"/>
  <c r="AH1197" i="6"/>
  <c r="AQ1197" i="6"/>
  <c r="AZ1197" i="6"/>
  <c r="AC1198" i="6"/>
  <c r="AH1198" i="6"/>
  <c r="AQ1198" i="6"/>
  <c r="AZ1198" i="6"/>
  <c r="AC1199" i="6"/>
  <c r="AH1199" i="6"/>
  <c r="AQ1199" i="6"/>
  <c r="AZ1199" i="6"/>
  <c r="AV1200" i="6"/>
  <c r="AX1200" i="6"/>
  <c r="AZ8" i="6" l="1"/>
  <c r="AR1200" i="6"/>
  <c r="AT1200" i="6" s="1"/>
  <c r="AH1200" i="6"/>
  <c r="AZ1160" i="6"/>
  <c r="AZ1085" i="6"/>
  <c r="AZ974" i="6"/>
  <c r="AZ905" i="6"/>
  <c r="AZ734" i="6"/>
  <c r="AZ637" i="6"/>
  <c r="AZ547" i="6"/>
  <c r="AY488" i="6"/>
  <c r="AZ416" i="6"/>
  <c r="AZ307" i="6"/>
  <c r="AZ183" i="6"/>
  <c r="AY86" i="6"/>
  <c r="AZ717" i="6"/>
  <c r="AY1147" i="6"/>
  <c r="AY951" i="6"/>
  <c r="AY857" i="6"/>
  <c r="AZ598" i="6"/>
  <c r="AZ509" i="6"/>
  <c r="AY471" i="6"/>
  <c r="AZ377" i="6"/>
  <c r="AZ271" i="6"/>
  <c r="AY139" i="6"/>
  <c r="AY52" i="6"/>
  <c r="AY785" i="6"/>
  <c r="AY672" i="6"/>
  <c r="AY643" i="6"/>
  <c r="AZ602" i="6"/>
  <c r="AY575" i="6"/>
  <c r="AY552" i="6"/>
  <c r="AY516" i="6"/>
  <c r="AZ475" i="6"/>
  <c r="AY452" i="6"/>
  <c r="AZ421" i="6"/>
  <c r="AY381" i="6"/>
  <c r="AY348" i="6"/>
  <c r="AY315" i="6"/>
  <c r="AY285" i="6"/>
  <c r="AY227" i="6"/>
  <c r="AY191" i="6"/>
  <c r="AY143" i="6"/>
  <c r="AZ117" i="6"/>
  <c r="AY80" i="6"/>
  <c r="AY44" i="6"/>
  <c r="AY8" i="6"/>
  <c r="AZ1171" i="6"/>
  <c r="AY1142" i="6"/>
  <c r="AY1106" i="6"/>
  <c r="AZ1053" i="6"/>
  <c r="AZ1004" i="6"/>
  <c r="AZ884" i="6"/>
  <c r="AZ836" i="6"/>
  <c r="AZ761" i="6"/>
  <c r="AY698" i="6"/>
  <c r="AY661" i="6"/>
  <c r="AY632" i="6"/>
  <c r="AZ593" i="6"/>
  <c r="AY566" i="6"/>
  <c r="AZ541" i="6"/>
  <c r="AZ506" i="6"/>
  <c r="AY491" i="6"/>
  <c r="AY466" i="6"/>
  <c r="AZ439" i="6"/>
  <c r="AZ406" i="6"/>
  <c r="AY369" i="6"/>
  <c r="AY339" i="6"/>
  <c r="AY217" i="6"/>
  <c r="AY175" i="6"/>
  <c r="AZ96" i="6"/>
  <c r="AY71" i="6"/>
  <c r="AY38" i="6"/>
  <c r="AY1169" i="6"/>
  <c r="AZ1133" i="6"/>
  <c r="AZ1093" i="6"/>
  <c r="AZ1043" i="6"/>
  <c r="AZ935" i="6"/>
  <c r="AZ881" i="6"/>
  <c r="AY825" i="6"/>
  <c r="AZ693" i="6"/>
  <c r="AZ658" i="6"/>
  <c r="AY624" i="6"/>
  <c r="AY592" i="6"/>
  <c r="AZ565" i="6"/>
  <c r="AY537" i="6"/>
  <c r="AY465" i="6"/>
  <c r="AZ434" i="6"/>
  <c r="AZ401" i="6"/>
  <c r="AY368" i="6"/>
  <c r="AZ328" i="6"/>
  <c r="AY298" i="6"/>
  <c r="AY253" i="6"/>
  <c r="AY212" i="6"/>
  <c r="AY161" i="6"/>
  <c r="AY133" i="6"/>
  <c r="AY94" i="6"/>
  <c r="AY58" i="6"/>
  <c r="AY32" i="6"/>
  <c r="AY1198" i="6"/>
  <c r="AY1166" i="6"/>
  <c r="AZ1126" i="6"/>
  <c r="AZ1088" i="6"/>
  <c r="AY1034" i="6"/>
  <c r="AZ987" i="6"/>
  <c r="AZ926" i="6"/>
  <c r="AY875" i="6"/>
  <c r="AY809" i="6"/>
  <c r="AY735" i="6"/>
  <c r="AY685" i="6"/>
  <c r="AY647" i="6"/>
  <c r="AY618" i="6"/>
  <c r="AY563" i="6"/>
  <c r="AZ529" i="6"/>
  <c r="AY500" i="6"/>
  <c r="AZ481" i="6"/>
  <c r="AY457" i="6"/>
  <c r="AY393" i="6"/>
  <c r="AY359" i="6"/>
  <c r="AY294" i="6"/>
  <c r="AY245" i="6"/>
  <c r="AZ204" i="6"/>
  <c r="AY158" i="6"/>
  <c r="AZ129" i="6"/>
  <c r="AY89" i="6"/>
  <c r="AZ57" i="6"/>
  <c r="AY28" i="6"/>
  <c r="AZ1096" i="6"/>
  <c r="AZ1078" i="6"/>
  <c r="AZ448" i="6"/>
  <c r="AZ412" i="6"/>
  <c r="AZ344" i="6"/>
  <c r="AY1194" i="6"/>
  <c r="AZ1145" i="6"/>
  <c r="AZ1117" i="6"/>
  <c r="AZ1040" i="6"/>
  <c r="AY1007" i="6"/>
  <c r="AY929" i="6"/>
  <c r="AZ896" i="6"/>
  <c r="AY863" i="6"/>
  <c r="AZ815" i="6"/>
  <c r="AZ771" i="6"/>
  <c r="AZ725" i="6"/>
  <c r="AZ686" i="6"/>
  <c r="AY665" i="6"/>
  <c r="AZ622" i="6"/>
  <c r="AY597" i="6"/>
  <c r="AY577" i="6"/>
  <c r="AY543" i="6"/>
  <c r="AZ520" i="6"/>
  <c r="AY503" i="6"/>
  <c r="AY476" i="6"/>
  <c r="AY460" i="6"/>
  <c r="AY428" i="6"/>
  <c r="AY382" i="6"/>
  <c r="AZ364" i="6"/>
  <c r="AY325" i="6"/>
  <c r="AZ301" i="6"/>
  <c r="AZ283" i="6"/>
  <c r="AZ240" i="6"/>
  <c r="AY214" i="6"/>
  <c r="AZ186" i="6"/>
  <c r="AZ156" i="6"/>
  <c r="AY107" i="6"/>
  <c r="AY88" i="6"/>
  <c r="AZ66" i="6"/>
  <c r="AZ40" i="6"/>
  <c r="AZ27" i="6"/>
  <c r="AY25" i="6"/>
  <c r="AY23" i="6"/>
  <c r="AZ1180" i="6"/>
  <c r="AZ1108" i="6"/>
  <c r="AZ1023" i="6"/>
  <c r="AY989" i="6"/>
  <c r="AY947" i="6"/>
  <c r="AZ879" i="6"/>
  <c r="AZ842" i="6"/>
  <c r="AZ800" i="6"/>
  <c r="AZ747" i="6"/>
  <c r="AZ707" i="6"/>
  <c r="AZ676" i="6"/>
  <c r="AY656" i="6"/>
  <c r="AZ634" i="6"/>
  <c r="AY609" i="6"/>
  <c r="AZ586" i="6"/>
  <c r="AZ556" i="6"/>
  <c r="AY534" i="6"/>
  <c r="AZ487" i="6"/>
  <c r="AY470" i="6"/>
  <c r="AY399" i="6"/>
  <c r="AY350" i="6"/>
  <c r="AY333" i="6"/>
  <c r="AZ311" i="6"/>
  <c r="AY290" i="6"/>
  <c r="AZ255" i="6"/>
  <c r="AY224" i="6"/>
  <c r="AZ202" i="6"/>
  <c r="AZ168" i="6"/>
  <c r="AZ141" i="6"/>
  <c r="AY124" i="6"/>
  <c r="AZ79" i="6"/>
  <c r="AY55" i="6"/>
  <c r="AZ33" i="6"/>
  <c r="AZ19" i="6"/>
  <c r="AZ1195" i="6"/>
  <c r="AY1181" i="6"/>
  <c r="AZ1156" i="6"/>
  <c r="AZ1144" i="6"/>
  <c r="AY1130" i="6"/>
  <c r="AY1115" i="6"/>
  <c r="AY1107" i="6"/>
  <c r="AY1094" i="6"/>
  <c r="AY1087" i="6"/>
  <c r="AY1076" i="6"/>
  <c r="AZ1058" i="6"/>
  <c r="AZ1035" i="6"/>
  <c r="AZ1019" i="6"/>
  <c r="AZ954" i="6"/>
  <c r="AZ938" i="6"/>
  <c r="AZ900" i="6"/>
  <c r="AZ864" i="6"/>
  <c r="AZ846" i="6"/>
  <c r="AY824" i="6"/>
  <c r="AY803" i="6"/>
  <c r="AZ758" i="6"/>
  <c r="AY713" i="6"/>
  <c r="AZ692" i="6"/>
  <c r="AY678" i="6"/>
  <c r="AZ668" i="6"/>
  <c r="AY657" i="6"/>
  <c r="AY633" i="6"/>
  <c r="AY606" i="6"/>
  <c r="AY596" i="6"/>
  <c r="AY574" i="6"/>
  <c r="AY554" i="6"/>
  <c r="AY508" i="6"/>
  <c r="AY493" i="6"/>
  <c r="AY484" i="6"/>
  <c r="AZ463" i="6"/>
  <c r="AY447" i="6"/>
  <c r="AY410" i="6"/>
  <c r="AZ361" i="6"/>
  <c r="AY347" i="6"/>
  <c r="AY337" i="6"/>
  <c r="AY326" i="6"/>
  <c r="AY308" i="6"/>
  <c r="AZ296" i="6"/>
  <c r="AZ268" i="6"/>
  <c r="AZ238" i="6"/>
  <c r="AZ223" i="6"/>
  <c r="AZ207" i="6"/>
  <c r="AZ187" i="6"/>
  <c r="AY163" i="6"/>
  <c r="AY145" i="6"/>
  <c r="AY119" i="6"/>
  <c r="AY83" i="6"/>
  <c r="AY68" i="6"/>
  <c r="AY56" i="6"/>
  <c r="AY31" i="6"/>
  <c r="AY1192" i="6"/>
  <c r="AZ1163" i="6"/>
  <c r="AY1152" i="6"/>
  <c r="AZ1138" i="6"/>
  <c r="AZ1124" i="6"/>
  <c r="AZ1112" i="6"/>
  <c r="AZ1102" i="6"/>
  <c r="AY1080" i="6"/>
  <c r="AZ1070" i="6"/>
  <c r="AY1052" i="6"/>
  <c r="AZ1031" i="6"/>
  <c r="AY1016" i="6"/>
  <c r="AY1001" i="6"/>
  <c r="AZ972" i="6"/>
  <c r="AZ950" i="6"/>
  <c r="AZ918" i="6"/>
  <c r="AY861" i="6"/>
  <c r="AZ812" i="6"/>
  <c r="AY794" i="6"/>
  <c r="AZ746" i="6"/>
  <c r="AZ719" i="6"/>
  <c r="AZ664" i="6"/>
  <c r="AZ650" i="6"/>
  <c r="AY642" i="6"/>
  <c r="AY631" i="6"/>
  <c r="AZ616" i="6"/>
  <c r="AY583" i="6"/>
  <c r="AZ496" i="6"/>
  <c r="AZ458" i="6"/>
  <c r="AZ442" i="6"/>
  <c r="AZ430" i="6"/>
  <c r="AZ403" i="6"/>
  <c r="AZ332" i="6"/>
  <c r="AZ293" i="6"/>
  <c r="AZ229" i="6"/>
  <c r="AZ61" i="6"/>
  <c r="AZ34" i="6"/>
  <c r="AZ18" i="6"/>
  <c r="AY1199" i="6"/>
  <c r="AY1190" i="6"/>
  <c r="AZ1172" i="6"/>
  <c r="AY1151" i="6"/>
  <c r="AZ1136" i="6"/>
  <c r="AZ1121" i="6"/>
  <c r="AY1098" i="6"/>
  <c r="AY1089" i="6"/>
  <c r="AY1079" i="6"/>
  <c r="AZ1069" i="6"/>
  <c r="AY1049" i="6"/>
  <c r="AY1013" i="6"/>
  <c r="AY971" i="6"/>
  <c r="AY933" i="6"/>
  <c r="AY914" i="6"/>
  <c r="AY893" i="6"/>
  <c r="AY860" i="6"/>
  <c r="AY839" i="6"/>
  <c r="AZ810" i="6"/>
  <c r="AY767" i="6"/>
  <c r="AY737" i="6"/>
  <c r="AZ704" i="6"/>
  <c r="AY673" i="6"/>
  <c r="AY640" i="6"/>
  <c r="AY627" i="6"/>
  <c r="AZ601" i="6"/>
  <c r="AZ578" i="6"/>
  <c r="AY567" i="6"/>
  <c r="AY545" i="6"/>
  <c r="AZ530" i="6"/>
  <c r="AZ505" i="6"/>
  <c r="AY449" i="6"/>
  <c r="AY413" i="6"/>
  <c r="AY390" i="6"/>
  <c r="AY351" i="6"/>
  <c r="AY343" i="6"/>
  <c r="AZ316" i="6"/>
  <c r="AY303" i="6"/>
  <c r="AZ274" i="6"/>
  <c r="AY250" i="6"/>
  <c r="AZ198" i="6"/>
  <c r="AZ157" i="6"/>
  <c r="AY140" i="6"/>
  <c r="AZ106" i="6"/>
  <c r="AZ78" i="6"/>
  <c r="AZ48" i="6"/>
  <c r="AY14" i="6"/>
  <c r="AZ13" i="6"/>
  <c r="AY1129" i="6"/>
  <c r="AZ1129" i="6"/>
  <c r="AY1090" i="6"/>
  <c r="AZ1090" i="6"/>
  <c r="AY728" i="6"/>
  <c r="AZ728" i="6"/>
  <c r="AZ549" i="6"/>
  <c r="AY549" i="6"/>
  <c r="AZ495" i="6"/>
  <c r="AY495" i="6"/>
  <c r="AY346" i="6"/>
  <c r="AZ346" i="6"/>
  <c r="AZ209" i="6"/>
  <c r="AY209" i="6"/>
  <c r="AZ127" i="6"/>
  <c r="AY127" i="6"/>
  <c r="AZ35" i="6"/>
  <c r="AY35" i="6"/>
  <c r="AY10" i="6"/>
  <c r="AZ10" i="6"/>
  <c r="AZ878" i="6"/>
  <c r="AY878" i="6"/>
  <c r="AY445" i="6"/>
  <c r="AZ445" i="6"/>
  <c r="AY222" i="6"/>
  <c r="AZ222" i="6"/>
  <c r="AY90" i="6"/>
  <c r="AZ90" i="6"/>
  <c r="AZ1170" i="6"/>
  <c r="AY1170" i="6"/>
  <c r="AZ1134" i="6"/>
  <c r="AY1134" i="6"/>
  <c r="AY1037" i="6"/>
  <c r="AZ1037" i="6"/>
  <c r="AZ953" i="6"/>
  <c r="AY953" i="6"/>
  <c r="AZ890" i="6"/>
  <c r="AY890" i="6"/>
  <c r="AY821" i="6"/>
  <c r="AZ821" i="6"/>
  <c r="AY779" i="6"/>
  <c r="AZ779" i="6"/>
  <c r="AY738" i="6"/>
  <c r="AZ738" i="6"/>
  <c r="AZ681" i="6"/>
  <c r="AY681" i="6"/>
  <c r="AZ638" i="6"/>
  <c r="AY638" i="6"/>
  <c r="AZ409" i="6"/>
  <c r="AY409" i="6"/>
  <c r="AZ354" i="6"/>
  <c r="AY354" i="6"/>
  <c r="AY310" i="6"/>
  <c r="AZ310" i="6"/>
  <c r="AY232" i="6"/>
  <c r="AZ232" i="6"/>
  <c r="AY150" i="6"/>
  <c r="AZ150" i="6"/>
  <c r="AY67" i="6"/>
  <c r="AZ67" i="6"/>
  <c r="AY43" i="6"/>
  <c r="AZ43" i="6"/>
  <c r="AY15" i="6"/>
  <c r="AZ15" i="6"/>
  <c r="AY807" i="6"/>
  <c r="AZ807" i="6"/>
  <c r="AZ662" i="6"/>
  <c r="AY662" i="6"/>
  <c r="AZ435" i="6"/>
  <c r="AY435" i="6"/>
  <c r="AY1097" i="6"/>
  <c r="AZ1097" i="6"/>
  <c r="AZ671" i="6"/>
  <c r="AY671" i="6"/>
  <c r="AY604" i="6"/>
  <c r="AZ604" i="6"/>
  <c r="AY478" i="6"/>
  <c r="AZ478" i="6"/>
  <c r="AY1178" i="6"/>
  <c r="AZ1168" i="6"/>
  <c r="AZ1143" i="6"/>
  <c r="AY1143" i="6"/>
  <c r="AY1105" i="6"/>
  <c r="AY902" i="6"/>
  <c r="AZ902" i="6"/>
  <c r="AZ687" i="6"/>
  <c r="AY687" i="6"/>
  <c r="AY646" i="6"/>
  <c r="AZ646" i="6"/>
  <c r="AY614" i="6"/>
  <c r="AZ614" i="6"/>
  <c r="AY517" i="6"/>
  <c r="AZ517" i="6"/>
  <c r="AY485" i="6"/>
  <c r="AZ485" i="6"/>
  <c r="AZ451" i="6"/>
  <c r="AY451" i="6"/>
  <c r="AY418" i="6"/>
  <c r="AZ418" i="6"/>
  <c r="AY365" i="6"/>
  <c r="AZ365" i="6"/>
  <c r="AY322" i="6"/>
  <c r="AZ322" i="6"/>
  <c r="AZ248" i="6"/>
  <c r="AY248" i="6"/>
  <c r="AZ167" i="6"/>
  <c r="AY167" i="6"/>
  <c r="AY99" i="6"/>
  <c r="AZ99" i="6"/>
  <c r="AY98" i="6"/>
  <c r="AZ63" i="6"/>
  <c r="AZ1165" i="6"/>
  <c r="AY1165" i="6"/>
  <c r="AY1025" i="6"/>
  <c r="AZ1025" i="6"/>
  <c r="AY628" i="6"/>
  <c r="AZ628" i="6"/>
  <c r="AZ502" i="6"/>
  <c r="AY502" i="6"/>
  <c r="AY397" i="6"/>
  <c r="AZ397" i="6"/>
  <c r="AY1184" i="6"/>
  <c r="AZ1184" i="6"/>
  <c r="AZ1183" i="6"/>
  <c r="AY1177" i="6"/>
  <c r="AZ1150" i="6"/>
  <c r="AY1150" i="6"/>
  <c r="AZ1148" i="6"/>
  <c r="AZ1141" i="6"/>
  <c r="AY1132" i="6"/>
  <c r="AZ1064" i="6"/>
  <c r="AZ986" i="6"/>
  <c r="AY986" i="6"/>
  <c r="AZ983" i="6"/>
  <c r="AZ969" i="6"/>
  <c r="AY968" i="6"/>
  <c r="AY899" i="6"/>
  <c r="AY833" i="6"/>
  <c r="AZ833" i="6"/>
  <c r="AY828" i="6"/>
  <c r="AZ828" i="6"/>
  <c r="AZ827" i="6"/>
  <c r="AZ791" i="6"/>
  <c r="AY791" i="6"/>
  <c r="AZ788" i="6"/>
  <c r="AY753" i="6"/>
  <c r="AY702" i="6"/>
  <c r="AZ702" i="6"/>
  <c r="AZ699" i="6"/>
  <c r="AY655" i="6"/>
  <c r="AZ655" i="6"/>
  <c r="AY653" i="6"/>
  <c r="AZ610" i="6"/>
  <c r="AZ581" i="6"/>
  <c r="AY581" i="6"/>
  <c r="AZ580" i="6"/>
  <c r="AY572" i="6"/>
  <c r="AY527" i="6"/>
  <c r="AY513" i="6"/>
  <c r="AY483" i="6"/>
  <c r="AY455" i="6"/>
  <c r="AZ376" i="6"/>
  <c r="AY376" i="6"/>
  <c r="AY372" i="6"/>
  <c r="AY363" i="6"/>
  <c r="AZ331" i="6"/>
  <c r="AY331" i="6"/>
  <c r="AY329" i="6"/>
  <c r="AY318" i="6"/>
  <c r="AY263" i="6"/>
  <c r="AZ243" i="6"/>
  <c r="AY180" i="6"/>
  <c r="AZ180" i="6"/>
  <c r="AZ177" i="6"/>
  <c r="AZ77" i="6"/>
  <c r="AY77" i="6"/>
  <c r="AY24" i="6"/>
  <c r="AZ24" i="6"/>
  <c r="AZ1193" i="6"/>
  <c r="AY1193" i="6"/>
  <c r="AZ1175" i="6"/>
  <c r="AY1159" i="6"/>
  <c r="AZ1159" i="6"/>
  <c r="AZ1157" i="6"/>
  <c r="AZ1116" i="6"/>
  <c r="AY1116" i="6"/>
  <c r="AZ1109" i="6"/>
  <c r="AZ1100" i="6"/>
  <c r="AY1082" i="6"/>
  <c r="AZ1082" i="6"/>
  <c r="AZ1081" i="6"/>
  <c r="AY1075" i="6"/>
  <c r="AY1046" i="6"/>
  <c r="AZ998" i="6"/>
  <c r="AY998" i="6"/>
  <c r="AZ992" i="6"/>
  <c r="AY965" i="6"/>
  <c r="AY915" i="6"/>
  <c r="AZ845" i="6"/>
  <c r="AY845" i="6"/>
  <c r="AY843" i="6"/>
  <c r="AY752" i="6"/>
  <c r="AZ716" i="6"/>
  <c r="AY716" i="6"/>
  <c r="AY652" i="6"/>
  <c r="AY620" i="6"/>
  <c r="AZ620" i="6"/>
  <c r="AZ619" i="6"/>
  <c r="AY589" i="6"/>
  <c r="AZ539" i="6"/>
  <c r="AY539" i="6"/>
  <c r="AY538" i="6"/>
  <c r="AY525" i="6"/>
  <c r="AY490" i="6"/>
  <c r="AZ462" i="6"/>
  <c r="AY462" i="6"/>
  <c r="AZ427" i="6"/>
  <c r="AY427" i="6"/>
  <c r="AZ424" i="6"/>
  <c r="AY386" i="6"/>
  <c r="AZ386" i="6"/>
  <c r="AY370" i="6"/>
  <c r="AZ338" i="6"/>
  <c r="AY338" i="6"/>
  <c r="AZ280" i="6"/>
  <c r="AY280" i="6"/>
  <c r="AZ278" i="6"/>
  <c r="AZ258" i="6"/>
  <c r="AY193" i="6"/>
  <c r="AY176" i="6"/>
  <c r="AY114" i="6"/>
  <c r="AZ114" i="6"/>
  <c r="AZ112" i="6"/>
  <c r="AY85" i="6"/>
  <c r="AZ85" i="6"/>
  <c r="AZ84" i="6"/>
  <c r="AZ72" i="6"/>
  <c r="AZ51" i="6"/>
  <c r="AY30" i="6"/>
  <c r="AZ30" i="6"/>
  <c r="AY29" i="6"/>
  <c r="AZ792" i="6"/>
  <c r="AZ782" i="6"/>
  <c r="AY770" i="6"/>
  <c r="AZ756" i="6"/>
  <c r="AZ740" i="6"/>
  <c r="AY731" i="6"/>
  <c r="AY100" i="6"/>
  <c r="AZ93" i="6"/>
  <c r="AZ60" i="6"/>
  <c r="AY53" i="6"/>
  <c r="AY37" i="6"/>
  <c r="AY1176" i="6"/>
  <c r="AY1164" i="6"/>
  <c r="AY1157" i="6"/>
  <c r="AY1086" i="6"/>
  <c r="AY1074" i="6"/>
  <c r="AY1059" i="6"/>
  <c r="AZ1044" i="6"/>
  <c r="AZ990" i="6"/>
  <c r="AZ963" i="6"/>
  <c r="AY945" i="6"/>
  <c r="AZ945" i="6"/>
  <c r="AZ882" i="6"/>
  <c r="AZ855" i="6"/>
  <c r="AY764" i="6"/>
  <c r="AZ764" i="6"/>
  <c r="AY710" i="6"/>
  <c r="AZ710" i="6"/>
  <c r="AY651" i="6"/>
  <c r="AZ644" i="6"/>
  <c r="AY644" i="6"/>
  <c r="AY629" i="6"/>
  <c r="AY617" i="6"/>
  <c r="AY611" i="6"/>
  <c r="AY512" i="6"/>
  <c r="AZ512" i="6"/>
  <c r="AZ511" i="6"/>
  <c r="AZ507" i="6"/>
  <c r="AY507" i="6"/>
  <c r="AZ489" i="6"/>
  <c r="AY489" i="6"/>
  <c r="AZ419" i="6"/>
  <c r="AY419" i="6"/>
  <c r="AZ411" i="6"/>
  <c r="AY411" i="6"/>
  <c r="AZ388" i="6"/>
  <c r="AY388" i="6"/>
  <c r="AY387" i="6"/>
  <c r="AY379" i="6"/>
  <c r="AZ379" i="6"/>
  <c r="AZ320" i="6"/>
  <c r="AY320" i="6"/>
  <c r="AZ319" i="6"/>
  <c r="AY249" i="6"/>
  <c r="AZ249" i="6"/>
  <c r="AY233" i="6"/>
  <c r="AY213" i="6"/>
  <c r="AZ213" i="6"/>
  <c r="AY108" i="6"/>
  <c r="AZ108" i="6"/>
  <c r="AZ64" i="6"/>
  <c r="AY64" i="6"/>
  <c r="AY21" i="6"/>
  <c r="AZ21" i="6"/>
  <c r="AY927" i="6"/>
  <c r="AZ927" i="6"/>
  <c r="AY599" i="6"/>
  <c r="AZ599" i="6"/>
  <c r="AZ501" i="6"/>
  <c r="AY501" i="6"/>
  <c r="AZ477" i="6"/>
  <c r="AY477" i="6"/>
  <c r="AZ402" i="6"/>
  <c r="AY402" i="6"/>
  <c r="AZ236" i="6"/>
  <c r="AY236" i="6"/>
  <c r="AY225" i="6"/>
  <c r="AZ225" i="6"/>
  <c r="AY75" i="6"/>
  <c r="AZ75" i="6"/>
  <c r="AY783" i="6"/>
  <c r="AZ783" i="6"/>
  <c r="AY729" i="6"/>
  <c r="AZ729" i="6"/>
  <c r="AY679" i="6"/>
  <c r="AZ679" i="6"/>
  <c r="AY635" i="6"/>
  <c r="AZ635" i="6"/>
  <c r="AZ557" i="6"/>
  <c r="AY557" i="6"/>
  <c r="AZ426" i="6"/>
  <c r="AY426" i="6"/>
  <c r="AZ398" i="6"/>
  <c r="AY398" i="6"/>
  <c r="AZ334" i="6"/>
  <c r="AY334" i="6"/>
  <c r="AY259" i="6"/>
  <c r="AZ259" i="6"/>
  <c r="AY169" i="6"/>
  <c r="AZ169" i="6"/>
  <c r="AY142" i="6"/>
  <c r="AZ142" i="6"/>
  <c r="AY120" i="6"/>
  <c r="AZ120" i="6"/>
  <c r="AZ95" i="6"/>
  <c r="AY95" i="6"/>
  <c r="AY81" i="6"/>
  <c r="AZ81" i="6"/>
  <c r="AY1140" i="6"/>
  <c r="AY1128" i="6"/>
  <c r="AY1104" i="6"/>
  <c r="AY1092" i="6"/>
  <c r="AZ1062" i="6"/>
  <c r="AZ1008" i="6"/>
  <c r="AY999" i="6"/>
  <c r="AZ999" i="6"/>
  <c r="AY981" i="6"/>
  <c r="AZ981" i="6"/>
  <c r="AZ980" i="6"/>
  <c r="AZ959" i="6"/>
  <c r="AZ941" i="6"/>
  <c r="AY932" i="6"/>
  <c r="AZ920" i="6"/>
  <c r="AY911" i="6"/>
  <c r="AY891" i="6"/>
  <c r="AZ891" i="6"/>
  <c r="AY873" i="6"/>
  <c r="AZ873" i="6"/>
  <c r="AZ872" i="6"/>
  <c r="AZ851" i="6"/>
  <c r="AZ830" i="6"/>
  <c r="AZ801" i="6"/>
  <c r="AY789" i="6"/>
  <c r="AY749" i="6"/>
  <c r="AY695" i="6"/>
  <c r="AY670" i="6"/>
  <c r="AY649" i="6"/>
  <c r="AZ649" i="6"/>
  <c r="AZ621" i="6"/>
  <c r="AY621" i="6"/>
  <c r="AZ603" i="6"/>
  <c r="AY603" i="6"/>
  <c r="AZ570" i="6"/>
  <c r="AY570" i="6"/>
  <c r="AZ568" i="6"/>
  <c r="AZ564" i="6"/>
  <c r="AY564" i="6"/>
  <c r="AZ544" i="6"/>
  <c r="AZ519" i="6"/>
  <c r="AY519" i="6"/>
  <c r="AY518" i="6"/>
  <c r="AY440" i="6"/>
  <c r="AZ433" i="6"/>
  <c r="AY433" i="6"/>
  <c r="AZ431" i="6"/>
  <c r="AY423" i="6"/>
  <c r="AZ417" i="6"/>
  <c r="AY417" i="6"/>
  <c r="AY367" i="6"/>
  <c r="AZ367" i="6"/>
  <c r="AY340" i="6"/>
  <c r="AY272" i="6"/>
  <c r="AZ272" i="6"/>
  <c r="AY256" i="6"/>
  <c r="AZ244" i="6"/>
  <c r="AY244" i="6"/>
  <c r="AZ181" i="6"/>
  <c r="AY181" i="6"/>
  <c r="AY151" i="6"/>
  <c r="AY118" i="6"/>
  <c r="AZ1186" i="6"/>
  <c r="AZ1174" i="6"/>
  <c r="AZ1162" i="6"/>
  <c r="AZ1154" i="6"/>
  <c r="AZ1139" i="6"/>
  <c r="AZ1135" i="6"/>
  <c r="AZ1127" i="6"/>
  <c r="AZ1123" i="6"/>
  <c r="AZ1118" i="6"/>
  <c r="AZ1103" i="6"/>
  <c r="AZ1099" i="6"/>
  <c r="AZ1091" i="6"/>
  <c r="AZ1084" i="6"/>
  <c r="AZ1072" i="6"/>
  <c r="AZ1067" i="6"/>
  <c r="AZ1061" i="6"/>
  <c r="AZ1055" i="6"/>
  <c r="AZ1041" i="6"/>
  <c r="AZ1022" i="6"/>
  <c r="AZ977" i="6"/>
  <c r="AZ956" i="6"/>
  <c r="AZ869" i="6"/>
  <c r="AZ848" i="6"/>
  <c r="AZ626" i="6"/>
  <c r="AY626" i="6"/>
  <c r="AZ625" i="6"/>
  <c r="AZ608" i="6"/>
  <c r="AY608" i="6"/>
  <c r="AZ607" i="6"/>
  <c r="AZ590" i="6"/>
  <c r="AY590" i="6"/>
  <c r="AY553" i="6"/>
  <c r="AZ553" i="6"/>
  <c r="AY526" i="6"/>
  <c r="AZ526" i="6"/>
  <c r="AY472" i="6"/>
  <c r="AZ472" i="6"/>
  <c r="AZ464" i="6"/>
  <c r="AY464" i="6"/>
  <c r="AZ446" i="6"/>
  <c r="AY446" i="6"/>
  <c r="AY404" i="6"/>
  <c r="AZ404" i="6"/>
  <c r="AY394" i="6"/>
  <c r="AZ394" i="6"/>
  <c r="AY355" i="6"/>
  <c r="AZ355" i="6"/>
  <c r="AZ286" i="6"/>
  <c r="AY286" i="6"/>
  <c r="AZ205" i="6"/>
  <c r="AY205" i="6"/>
  <c r="AY178" i="6"/>
  <c r="AZ178" i="6"/>
  <c r="AZ128" i="6"/>
  <c r="AY128" i="6"/>
  <c r="AY837" i="6"/>
  <c r="AZ837" i="6"/>
  <c r="AY743" i="6"/>
  <c r="AZ743" i="6"/>
  <c r="AY689" i="6"/>
  <c r="AZ689" i="6"/>
  <c r="AY667" i="6"/>
  <c r="AZ667" i="6"/>
  <c r="AZ588" i="6"/>
  <c r="AY588" i="6"/>
  <c r="AZ560" i="6"/>
  <c r="AY560" i="6"/>
  <c r="AZ362" i="6"/>
  <c r="AY362" i="6"/>
  <c r="AZ300" i="6"/>
  <c r="AY300" i="6"/>
  <c r="AZ188" i="6"/>
  <c r="AY188" i="6"/>
  <c r="AY9" i="6"/>
  <c r="AZ9" i="6"/>
  <c r="AY1197" i="6"/>
  <c r="AY1158" i="6"/>
  <c r="AY1146" i="6"/>
  <c r="AY1110" i="6"/>
  <c r="AZ1026" i="6"/>
  <c r="AY1005" i="6"/>
  <c r="AZ995" i="6"/>
  <c r="AZ936" i="6"/>
  <c r="AY917" i="6"/>
  <c r="AZ908" i="6"/>
  <c r="AY897" i="6"/>
  <c r="AZ887" i="6"/>
  <c r="AY819" i="6"/>
  <c r="AZ819" i="6"/>
  <c r="AZ818" i="6"/>
  <c r="AY797" i="6"/>
  <c r="AZ797" i="6"/>
  <c r="AY776" i="6"/>
  <c r="AZ776" i="6"/>
  <c r="AZ774" i="6"/>
  <c r="AY755" i="6"/>
  <c r="AY722" i="6"/>
  <c r="AZ722" i="6"/>
  <c r="AZ720" i="6"/>
  <c r="AY701" i="6"/>
  <c r="AZ683" i="6"/>
  <c r="AY683" i="6"/>
  <c r="AY674" i="6"/>
  <c r="AZ674" i="6"/>
  <c r="AY660" i="6"/>
  <c r="AZ639" i="6"/>
  <c r="AY639" i="6"/>
  <c r="AY595" i="6"/>
  <c r="AY550" i="6"/>
  <c r="AZ532" i="6"/>
  <c r="AY532" i="6"/>
  <c r="AY531" i="6"/>
  <c r="AY524" i="6"/>
  <c r="AZ345" i="6"/>
  <c r="AY345" i="6"/>
  <c r="AY313" i="6"/>
  <c r="AZ313" i="6"/>
  <c r="AZ302" i="6"/>
  <c r="AY302" i="6"/>
  <c r="AY203" i="6"/>
  <c r="AZ765" i="6"/>
  <c r="AZ711" i="6"/>
  <c r="AY680" i="6"/>
  <c r="AY675" i="6"/>
  <c r="AY663" i="6"/>
  <c r="AY585" i="6"/>
  <c r="AZ562" i="6"/>
  <c r="AY555" i="6"/>
  <c r="AZ548" i="6"/>
  <c r="AY542" i="6"/>
  <c r="AZ535" i="6"/>
  <c r="AY514" i="6"/>
  <c r="AZ498" i="6"/>
  <c r="AY498" i="6"/>
  <c r="AZ469" i="6"/>
  <c r="AY469" i="6"/>
  <c r="AY467" i="6"/>
  <c r="AY437" i="6"/>
  <c r="AZ437" i="6"/>
  <c r="AZ436" i="6"/>
  <c r="AY415" i="6"/>
  <c r="AY408" i="6"/>
  <c r="AZ400" i="6"/>
  <c r="AY392" i="6"/>
  <c r="AY383" i="6"/>
  <c r="AZ383" i="6"/>
  <c r="AY373" i="6"/>
  <c r="AZ373" i="6"/>
  <c r="AZ349" i="6"/>
  <c r="AZ323" i="6"/>
  <c r="AY279" i="6"/>
  <c r="AY265" i="6"/>
  <c r="AY241" i="6"/>
  <c r="AZ220" i="6"/>
  <c r="AY220" i="6"/>
  <c r="AZ219" i="6"/>
  <c r="AY211" i="6"/>
  <c r="AZ211" i="6"/>
  <c r="AZ210" i="6"/>
  <c r="AY162" i="6"/>
  <c r="AZ162" i="6"/>
  <c r="AZ125" i="6"/>
  <c r="AY125" i="6"/>
  <c r="AZ103" i="6"/>
  <c r="AY103" i="6"/>
  <c r="AZ102" i="6"/>
  <c r="AY87" i="6"/>
  <c r="AZ87" i="6"/>
  <c r="AY45" i="6"/>
  <c r="AZ45" i="6"/>
  <c r="AZ26" i="6"/>
  <c r="AY26" i="6"/>
  <c r="AZ579" i="6"/>
  <c r="AY579" i="6"/>
  <c r="AZ573" i="6"/>
  <c r="AY573" i="6"/>
  <c r="AZ521" i="6"/>
  <c r="AY521" i="6"/>
  <c r="AY473" i="6"/>
  <c r="AZ473" i="6"/>
  <c r="AZ429" i="6"/>
  <c r="AY429" i="6"/>
  <c r="AZ356" i="6"/>
  <c r="AY356" i="6"/>
  <c r="AY314" i="6"/>
  <c r="AZ314" i="6"/>
  <c r="AZ295" i="6"/>
  <c r="AY295" i="6"/>
  <c r="AZ197" i="6"/>
  <c r="AY197" i="6"/>
  <c r="AY159" i="6"/>
  <c r="AZ159" i="6"/>
  <c r="AY135" i="6"/>
  <c r="AZ135" i="6"/>
  <c r="AZ113" i="6"/>
  <c r="AY113" i="6"/>
  <c r="AY54" i="6"/>
  <c r="AZ54" i="6"/>
  <c r="AZ591" i="6"/>
  <c r="AY591" i="6"/>
  <c r="AZ405" i="6"/>
  <c r="AY405" i="6"/>
  <c r="AY275" i="6"/>
  <c r="AZ275" i="6"/>
  <c r="AY228" i="6"/>
  <c r="AZ228" i="6"/>
  <c r="AY195" i="6"/>
  <c r="AZ195" i="6"/>
  <c r="AZ170" i="6"/>
  <c r="AY170" i="6"/>
  <c r="AY144" i="6"/>
  <c r="AZ144" i="6"/>
  <c r="AY111" i="6"/>
  <c r="AZ111" i="6"/>
  <c r="AZ59" i="6"/>
  <c r="AY59" i="6"/>
  <c r="AY36" i="6"/>
  <c r="AZ36" i="6"/>
  <c r="AZ459" i="6"/>
  <c r="AY459" i="6"/>
  <c r="AZ385" i="6"/>
  <c r="AY380" i="6"/>
  <c r="AY375" i="6"/>
  <c r="AZ358" i="6"/>
  <c r="AY352" i="6"/>
  <c r="AZ327" i="6"/>
  <c r="AY327" i="6"/>
  <c r="AY304" i="6"/>
  <c r="AY297" i="6"/>
  <c r="AY292" i="6"/>
  <c r="AZ292" i="6"/>
  <c r="AY284" i="6"/>
  <c r="AY277" i="6"/>
  <c r="AZ270" i="6"/>
  <c r="AY261" i="6"/>
  <c r="AZ261" i="6"/>
  <c r="AY260" i="6"/>
  <c r="AY254" i="6"/>
  <c r="AY247" i="6"/>
  <c r="AZ247" i="6"/>
  <c r="AZ246" i="6"/>
  <c r="AY239" i="6"/>
  <c r="AY231" i="6"/>
  <c r="AZ231" i="6"/>
  <c r="AZ215" i="6"/>
  <c r="AY215" i="6"/>
  <c r="AY208" i="6"/>
  <c r="AY201" i="6"/>
  <c r="AZ201" i="6"/>
  <c r="AY200" i="6"/>
  <c r="AZ192" i="6"/>
  <c r="AY184" i="6"/>
  <c r="AY166" i="6"/>
  <c r="AZ166" i="6"/>
  <c r="AZ165" i="6"/>
  <c r="AY147" i="6"/>
  <c r="AZ147" i="6"/>
  <c r="AY146" i="6"/>
  <c r="AY130" i="6"/>
  <c r="AZ123" i="6"/>
  <c r="AY115" i="6"/>
  <c r="AZ92" i="6"/>
  <c r="AY92" i="6"/>
  <c r="AY91" i="6"/>
  <c r="AY70" i="6"/>
  <c r="AZ70" i="6"/>
  <c r="AZ69" i="6"/>
  <c r="AY62" i="6"/>
  <c r="AY42" i="6"/>
  <c r="AZ42" i="6"/>
  <c r="AZ17" i="6"/>
  <c r="AY17" i="6"/>
  <c r="AY11" i="6"/>
  <c r="AY97" i="6"/>
  <c r="AZ97" i="6"/>
  <c r="AY49" i="6"/>
  <c r="AZ49" i="6"/>
  <c r="AY22" i="6"/>
  <c r="AZ22" i="6"/>
  <c r="AZ441" i="6"/>
  <c r="AY441" i="6"/>
  <c r="AZ336" i="6"/>
  <c r="AY336" i="6"/>
  <c r="AZ309" i="6"/>
  <c r="AY309" i="6"/>
  <c r="AZ282" i="6"/>
  <c r="AY282" i="6"/>
  <c r="AY267" i="6"/>
  <c r="AZ267" i="6"/>
  <c r="AZ251" i="6"/>
  <c r="AY251" i="6"/>
  <c r="AY237" i="6"/>
  <c r="AZ237" i="6"/>
  <c r="AY189" i="6"/>
  <c r="AZ189" i="6"/>
  <c r="AY171" i="6"/>
  <c r="AZ171" i="6"/>
  <c r="AZ152" i="6"/>
  <c r="AY152" i="6"/>
  <c r="AZ137" i="6"/>
  <c r="AY137" i="6"/>
  <c r="AY121" i="6"/>
  <c r="AZ121" i="6"/>
  <c r="AY76" i="6"/>
  <c r="AZ76" i="6"/>
  <c r="AY305" i="6"/>
  <c r="AY287" i="6"/>
  <c r="AY262" i="6"/>
  <c r="AY257" i="6"/>
  <c r="AZ252" i="6"/>
  <c r="AY242" i="6"/>
  <c r="AY226" i="6"/>
  <c r="AY221" i="6"/>
  <c r="AZ216" i="6"/>
  <c r="AY206" i="6"/>
  <c r="AY190" i="6"/>
  <c r="AY185" i="6"/>
  <c r="AY179" i="6"/>
  <c r="AZ174" i="6"/>
  <c r="AZ160" i="6"/>
  <c r="AZ153" i="6"/>
  <c r="AZ138" i="6"/>
  <c r="AZ132" i="6"/>
  <c r="AZ126" i="6"/>
  <c r="AY116" i="6"/>
  <c r="AY104" i="6"/>
  <c r="AZ540" i="6"/>
  <c r="AY540" i="6"/>
  <c r="AY443" i="6"/>
  <c r="AZ443" i="6"/>
  <c r="AZ378" i="6"/>
  <c r="AY378" i="6"/>
  <c r="AZ1101" i="6"/>
  <c r="AY1101" i="6"/>
  <c r="AY1054" i="6"/>
  <c r="AZ1054" i="6"/>
  <c r="AY1042" i="6"/>
  <c r="AZ1042" i="6"/>
  <c r="AY1000" i="6"/>
  <c r="AZ1000" i="6"/>
  <c r="AY970" i="6"/>
  <c r="AZ970" i="6"/>
  <c r="AY952" i="6"/>
  <c r="AZ952" i="6"/>
  <c r="AY934" i="6"/>
  <c r="AZ934" i="6"/>
  <c r="AY910" i="6"/>
  <c r="AZ910" i="6"/>
  <c r="AY898" i="6"/>
  <c r="AZ898" i="6"/>
  <c r="AY892" i="6"/>
  <c r="AZ892" i="6"/>
  <c r="AY880" i="6"/>
  <c r="AZ880" i="6"/>
  <c r="AY844" i="6"/>
  <c r="AZ844" i="6"/>
  <c r="AY802" i="6"/>
  <c r="AZ802" i="6"/>
  <c r="AY784" i="6"/>
  <c r="AZ784" i="6"/>
  <c r="AY718" i="6"/>
  <c r="AZ718" i="6"/>
  <c r="AY694" i="6"/>
  <c r="AZ694" i="6"/>
  <c r="AZ456" i="6"/>
  <c r="AZ395" i="6"/>
  <c r="AY1029" i="6"/>
  <c r="AZ1029" i="6"/>
  <c r="AY939" i="6"/>
  <c r="AZ939" i="6"/>
  <c r="AY921" i="6"/>
  <c r="AZ921" i="6"/>
  <c r="AY867" i="6"/>
  <c r="AZ867" i="6"/>
  <c r="AY741" i="6"/>
  <c r="AZ741" i="6"/>
  <c r="AZ482" i="6"/>
  <c r="AZ420" i="6"/>
  <c r="AY420" i="6"/>
  <c r="AZ1173" i="6"/>
  <c r="AY1173" i="6"/>
  <c r="AZ1119" i="6"/>
  <c r="AY1119" i="6"/>
  <c r="AY677" i="6"/>
  <c r="AZ677" i="6"/>
  <c r="AY515" i="6"/>
  <c r="AZ515" i="6"/>
  <c r="AY353" i="6"/>
  <c r="AZ353" i="6"/>
  <c r="AZ269" i="6"/>
  <c r="AY269" i="6"/>
  <c r="AZ149" i="6"/>
  <c r="AY149" i="6"/>
  <c r="AZ636" i="6"/>
  <c r="AY636" i="6"/>
  <c r="AZ474" i="6"/>
  <c r="AY474" i="6"/>
  <c r="AZ312" i="6"/>
  <c r="AY312" i="6"/>
  <c r="AZ1155" i="6"/>
  <c r="AY1155" i="6"/>
  <c r="AY1036" i="6"/>
  <c r="AZ1036" i="6"/>
  <c r="AY1006" i="6"/>
  <c r="AZ1006" i="6"/>
  <c r="AY982" i="6"/>
  <c r="AZ982" i="6"/>
  <c r="AY946" i="6"/>
  <c r="AZ946" i="6"/>
  <c r="AY928" i="6"/>
  <c r="AZ928" i="6"/>
  <c r="AY862" i="6"/>
  <c r="AZ862" i="6"/>
  <c r="AY838" i="6"/>
  <c r="AZ838" i="6"/>
  <c r="AY820" i="6"/>
  <c r="AZ820" i="6"/>
  <c r="AY790" i="6"/>
  <c r="AZ790" i="6"/>
  <c r="AY754" i="6"/>
  <c r="AZ754" i="6"/>
  <c r="AY748" i="6"/>
  <c r="AZ748" i="6"/>
  <c r="AY730" i="6"/>
  <c r="AZ730" i="6"/>
  <c r="AY712" i="6"/>
  <c r="AZ712" i="6"/>
  <c r="AY407" i="6"/>
  <c r="AZ407" i="6"/>
  <c r="AY1047" i="6"/>
  <c r="AZ1047" i="6"/>
  <c r="AY993" i="6"/>
  <c r="AZ993" i="6"/>
  <c r="AY957" i="6"/>
  <c r="AZ957" i="6"/>
  <c r="AY903" i="6"/>
  <c r="AZ903" i="6"/>
  <c r="AY849" i="6"/>
  <c r="AZ849" i="6"/>
  <c r="AY813" i="6"/>
  <c r="AZ813" i="6"/>
  <c r="AY759" i="6"/>
  <c r="AZ759" i="6"/>
  <c r="AY723" i="6"/>
  <c r="AZ723" i="6"/>
  <c r="AZ648" i="6"/>
  <c r="AY648" i="6"/>
  <c r="AZ486" i="6"/>
  <c r="AY486" i="6"/>
  <c r="AZ1161" i="6"/>
  <c r="AY1122" i="6"/>
  <c r="AY1068" i="6"/>
  <c r="AY1063" i="6"/>
  <c r="AZ1063" i="6"/>
  <c r="AY1051" i="6"/>
  <c r="AZ1051" i="6"/>
  <c r="AZ1050" i="6"/>
  <c r="AY1045" i="6"/>
  <c r="AZ1045" i="6"/>
  <c r="AY1033" i="6"/>
  <c r="AZ1033" i="6"/>
  <c r="AZ1032" i="6"/>
  <c r="AY1027" i="6"/>
  <c r="AZ1027" i="6"/>
  <c r="AY1015" i="6"/>
  <c r="AZ1015" i="6"/>
  <c r="AZ1014" i="6"/>
  <c r="AY1009" i="6"/>
  <c r="AZ1009" i="6"/>
  <c r="AY997" i="6"/>
  <c r="AZ997" i="6"/>
  <c r="AZ996" i="6"/>
  <c r="AY991" i="6"/>
  <c r="AZ991" i="6"/>
  <c r="AY979" i="6"/>
  <c r="AZ979" i="6"/>
  <c r="AZ978" i="6"/>
  <c r="AY973" i="6"/>
  <c r="AZ973" i="6"/>
  <c r="AY961" i="6"/>
  <c r="AZ961" i="6"/>
  <c r="AZ960" i="6"/>
  <c r="AY955" i="6"/>
  <c r="AZ955" i="6"/>
  <c r="AY943" i="6"/>
  <c r="AZ943" i="6"/>
  <c r="AZ942" i="6"/>
  <c r="AY937" i="6"/>
  <c r="AZ937" i="6"/>
  <c r="AY925" i="6"/>
  <c r="AZ925" i="6"/>
  <c r="AZ924" i="6"/>
  <c r="AY919" i="6"/>
  <c r="AZ919" i="6"/>
  <c r="AY907" i="6"/>
  <c r="AZ907" i="6"/>
  <c r="AZ906" i="6"/>
  <c r="AY901" i="6"/>
  <c r="AZ901" i="6"/>
  <c r="AY889" i="6"/>
  <c r="AZ889" i="6"/>
  <c r="AZ888" i="6"/>
  <c r="AY883" i="6"/>
  <c r="AZ883" i="6"/>
  <c r="AY871" i="6"/>
  <c r="AZ871" i="6"/>
  <c r="AZ870" i="6"/>
  <c r="AY865" i="6"/>
  <c r="AZ865" i="6"/>
  <c r="AY853" i="6"/>
  <c r="AZ853" i="6"/>
  <c r="AZ852" i="6"/>
  <c r="AY847" i="6"/>
  <c r="AZ847" i="6"/>
  <c r="AY835" i="6"/>
  <c r="AZ835" i="6"/>
  <c r="AZ834" i="6"/>
  <c r="AY829" i="6"/>
  <c r="AZ829" i="6"/>
  <c r="AY817" i="6"/>
  <c r="AZ817" i="6"/>
  <c r="AZ816" i="6"/>
  <c r="AY811" i="6"/>
  <c r="AZ811" i="6"/>
  <c r="AY799" i="6"/>
  <c r="AZ799" i="6"/>
  <c r="AZ798" i="6"/>
  <c r="AY793" i="6"/>
  <c r="AZ793" i="6"/>
  <c r="AY781" i="6"/>
  <c r="AZ781" i="6"/>
  <c r="AZ780" i="6"/>
  <c r="AY775" i="6"/>
  <c r="AZ775" i="6"/>
  <c r="AY763" i="6"/>
  <c r="AZ763" i="6"/>
  <c r="AZ762" i="6"/>
  <c r="AY757" i="6"/>
  <c r="AZ757" i="6"/>
  <c r="AY745" i="6"/>
  <c r="AZ745" i="6"/>
  <c r="AZ744" i="6"/>
  <c r="AY739" i="6"/>
  <c r="AZ739" i="6"/>
  <c r="AY727" i="6"/>
  <c r="AZ727" i="6"/>
  <c r="AZ726" i="6"/>
  <c r="AY721" i="6"/>
  <c r="AZ721" i="6"/>
  <c r="AY709" i="6"/>
  <c r="AZ709" i="6"/>
  <c r="AZ708" i="6"/>
  <c r="AY703" i="6"/>
  <c r="AZ703" i="6"/>
  <c r="AY691" i="6"/>
  <c r="AZ691" i="6"/>
  <c r="AZ690" i="6"/>
  <c r="AY659" i="6"/>
  <c r="AZ659" i="6"/>
  <c r="AZ594" i="6"/>
  <c r="AY594" i="6"/>
  <c r="AZ528" i="6"/>
  <c r="AY528" i="6"/>
  <c r="AY497" i="6"/>
  <c r="AZ497" i="6"/>
  <c r="AZ432" i="6"/>
  <c r="AY432" i="6"/>
  <c r="AZ366" i="6"/>
  <c r="AY366" i="6"/>
  <c r="AY335" i="6"/>
  <c r="AZ335" i="6"/>
  <c r="AZ154" i="6"/>
  <c r="AY154" i="6"/>
  <c r="AY605" i="6"/>
  <c r="AZ605" i="6"/>
  <c r="AY281" i="6"/>
  <c r="AZ281" i="6"/>
  <c r="AZ194" i="6"/>
  <c r="AY194" i="6"/>
  <c r="AZ41" i="6"/>
  <c r="AY41" i="6"/>
  <c r="AY16" i="6"/>
  <c r="AZ16" i="6"/>
  <c r="AY1060" i="6"/>
  <c r="AZ1060" i="6"/>
  <c r="AY1024" i="6"/>
  <c r="AZ1024" i="6"/>
  <c r="AY1018" i="6"/>
  <c r="AZ1018" i="6"/>
  <c r="AY988" i="6"/>
  <c r="AZ988" i="6"/>
  <c r="AY964" i="6"/>
  <c r="AZ964" i="6"/>
  <c r="AY916" i="6"/>
  <c r="AZ916" i="6"/>
  <c r="AY874" i="6"/>
  <c r="AZ874" i="6"/>
  <c r="AY856" i="6"/>
  <c r="AZ856" i="6"/>
  <c r="AY826" i="6"/>
  <c r="AZ826" i="6"/>
  <c r="AY808" i="6"/>
  <c r="AZ808" i="6"/>
  <c r="AY772" i="6"/>
  <c r="AZ772" i="6"/>
  <c r="AY766" i="6"/>
  <c r="AZ766" i="6"/>
  <c r="AY736" i="6"/>
  <c r="AZ736" i="6"/>
  <c r="AY700" i="6"/>
  <c r="AZ700" i="6"/>
  <c r="AY569" i="6"/>
  <c r="AZ569" i="6"/>
  <c r="AZ199" i="6"/>
  <c r="AY199" i="6"/>
  <c r="AZ46" i="6"/>
  <c r="AY46" i="6"/>
  <c r="AY1065" i="6"/>
  <c r="AZ1065" i="6"/>
  <c r="AY1011" i="6"/>
  <c r="AZ1011" i="6"/>
  <c r="AY975" i="6"/>
  <c r="AZ975" i="6"/>
  <c r="AY885" i="6"/>
  <c r="AZ885" i="6"/>
  <c r="AY831" i="6"/>
  <c r="AZ831" i="6"/>
  <c r="AY795" i="6"/>
  <c r="AZ795" i="6"/>
  <c r="AY777" i="6"/>
  <c r="AZ777" i="6"/>
  <c r="AY705" i="6"/>
  <c r="AZ705" i="6"/>
  <c r="AZ582" i="6"/>
  <c r="AY582" i="6"/>
  <c r="AZ561" i="6"/>
  <c r="AY551" i="6"/>
  <c r="AZ551" i="6"/>
  <c r="AY389" i="6"/>
  <c r="AZ389" i="6"/>
  <c r="AZ324" i="6"/>
  <c r="AY324" i="6"/>
  <c r="AY264" i="6"/>
  <c r="AZ264" i="6"/>
  <c r="AZ20" i="6"/>
  <c r="AY20" i="6"/>
  <c r="AZ1191" i="6"/>
  <c r="AY1191" i="6"/>
  <c r="AY1179" i="6"/>
  <c r="AZ1137" i="6"/>
  <c r="AY1137" i="6"/>
  <c r="AY1125" i="6"/>
  <c r="AZ1083" i="6"/>
  <c r="AY1083" i="6"/>
  <c r="AY1071" i="6"/>
  <c r="AY1056" i="6"/>
  <c r="AZ1056" i="6"/>
  <c r="AY1050" i="6"/>
  <c r="AY1038" i="6"/>
  <c r="AZ1038" i="6"/>
  <c r="AY1020" i="6"/>
  <c r="AZ1020" i="6"/>
  <c r="AY1002" i="6"/>
  <c r="AZ1002" i="6"/>
  <c r="AY984" i="6"/>
  <c r="AZ984" i="6"/>
  <c r="AY966" i="6"/>
  <c r="AZ966" i="6"/>
  <c r="AY948" i="6"/>
  <c r="AZ948" i="6"/>
  <c r="AY930" i="6"/>
  <c r="AZ930" i="6"/>
  <c r="AY912" i="6"/>
  <c r="AZ912" i="6"/>
  <c r="AY894" i="6"/>
  <c r="AZ894" i="6"/>
  <c r="AY876" i="6"/>
  <c r="AZ876" i="6"/>
  <c r="AY858" i="6"/>
  <c r="AZ858" i="6"/>
  <c r="AY840" i="6"/>
  <c r="AZ840" i="6"/>
  <c r="AY822" i="6"/>
  <c r="AZ822" i="6"/>
  <c r="AY804" i="6"/>
  <c r="AZ804" i="6"/>
  <c r="AY786" i="6"/>
  <c r="AZ786" i="6"/>
  <c r="AY768" i="6"/>
  <c r="AZ768" i="6"/>
  <c r="AY750" i="6"/>
  <c r="AZ750" i="6"/>
  <c r="AY732" i="6"/>
  <c r="AZ732" i="6"/>
  <c r="AY714" i="6"/>
  <c r="AZ714" i="6"/>
  <c r="AY696" i="6"/>
  <c r="AZ696" i="6"/>
  <c r="AY623" i="6"/>
  <c r="AZ623" i="6"/>
  <c r="AY615" i="6"/>
  <c r="AY536" i="6"/>
  <c r="AZ510" i="6"/>
  <c r="AY461" i="6"/>
  <c r="AZ461" i="6"/>
  <c r="AY453" i="6"/>
  <c r="AY374" i="6"/>
  <c r="AY299" i="6"/>
  <c r="AZ299" i="6"/>
  <c r="AY291" i="6"/>
  <c r="AY273" i="6"/>
  <c r="AZ273" i="6"/>
  <c r="AZ172" i="6"/>
  <c r="AY172" i="6"/>
  <c r="AZ131" i="6"/>
  <c r="AY131" i="6"/>
  <c r="AY1185" i="6"/>
  <c r="AZ1182" i="6"/>
  <c r="AY1167" i="6"/>
  <c r="AY1149" i="6"/>
  <c r="AY1131" i="6"/>
  <c r="AY1113" i="6"/>
  <c r="AY1095" i="6"/>
  <c r="AY1077" i="6"/>
  <c r="AY1008" i="6"/>
  <c r="AZ684" i="6"/>
  <c r="AY684" i="6"/>
  <c r="AY654" i="6"/>
  <c r="AZ630" i="6"/>
  <c r="AY630" i="6"/>
  <c r="AY600" i="6"/>
  <c r="AZ576" i="6"/>
  <c r="AY576" i="6"/>
  <c r="AY546" i="6"/>
  <c r="AZ522" i="6"/>
  <c r="AY522" i="6"/>
  <c r="AY492" i="6"/>
  <c r="AZ468" i="6"/>
  <c r="AY468" i="6"/>
  <c r="AZ414" i="6"/>
  <c r="AY414" i="6"/>
  <c r="AY384" i="6"/>
  <c r="AZ360" i="6"/>
  <c r="AY360" i="6"/>
  <c r="AY330" i="6"/>
  <c r="AZ306" i="6"/>
  <c r="AY306" i="6"/>
  <c r="AY276" i="6"/>
  <c r="AZ136" i="6"/>
  <c r="AY136" i="6"/>
  <c r="AY109" i="6"/>
  <c r="AY82" i="6"/>
  <c r="AY50" i="6"/>
  <c r="AY1066" i="6"/>
  <c r="AZ1066" i="6"/>
  <c r="AY1057" i="6"/>
  <c r="AZ1057" i="6"/>
  <c r="AY1048" i="6"/>
  <c r="AZ1048" i="6"/>
  <c r="AY1039" i="6"/>
  <c r="AZ1039" i="6"/>
  <c r="AY1030" i="6"/>
  <c r="AZ1030" i="6"/>
  <c r="AY1021" i="6"/>
  <c r="AZ1021" i="6"/>
  <c r="AY1012" i="6"/>
  <c r="AZ1012" i="6"/>
  <c r="AY1003" i="6"/>
  <c r="AZ1003" i="6"/>
  <c r="AY994" i="6"/>
  <c r="AZ994" i="6"/>
  <c r="AY985" i="6"/>
  <c r="AZ985" i="6"/>
  <c r="AY976" i="6"/>
  <c r="AZ976" i="6"/>
  <c r="AY967" i="6"/>
  <c r="AZ967" i="6"/>
  <c r="AY958" i="6"/>
  <c r="AZ958" i="6"/>
  <c r="AY949" i="6"/>
  <c r="AZ949" i="6"/>
  <c r="AY940" i="6"/>
  <c r="AZ940" i="6"/>
  <c r="AY931" i="6"/>
  <c r="AZ931" i="6"/>
  <c r="AY922" i="6"/>
  <c r="AZ922" i="6"/>
  <c r="AY913" i="6"/>
  <c r="AZ913" i="6"/>
  <c r="AY904" i="6"/>
  <c r="AZ904" i="6"/>
  <c r="AY895" i="6"/>
  <c r="AZ895" i="6"/>
  <c r="AY886" i="6"/>
  <c r="AZ886" i="6"/>
  <c r="AY877" i="6"/>
  <c r="AZ877" i="6"/>
  <c r="AY868" i="6"/>
  <c r="AZ868" i="6"/>
  <c r="AY859" i="6"/>
  <c r="AZ859" i="6"/>
  <c r="AY850" i="6"/>
  <c r="AZ850" i="6"/>
  <c r="AY841" i="6"/>
  <c r="AZ841" i="6"/>
  <c r="AY832" i="6"/>
  <c r="AZ832" i="6"/>
  <c r="AY823" i="6"/>
  <c r="AZ823" i="6"/>
  <c r="AY814" i="6"/>
  <c r="AZ814" i="6"/>
  <c r="AY805" i="6"/>
  <c r="AZ805" i="6"/>
  <c r="AY796" i="6"/>
  <c r="AZ796" i="6"/>
  <c r="AY787" i="6"/>
  <c r="AZ787" i="6"/>
  <c r="AY778" i="6"/>
  <c r="AZ778" i="6"/>
  <c r="AY769" i="6"/>
  <c r="AZ769" i="6"/>
  <c r="AY760" i="6"/>
  <c r="AZ760" i="6"/>
  <c r="AY751" i="6"/>
  <c r="AZ751" i="6"/>
  <c r="AY742" i="6"/>
  <c r="AZ742" i="6"/>
  <c r="AY733" i="6"/>
  <c r="AZ733" i="6"/>
  <c r="AY724" i="6"/>
  <c r="AZ724" i="6"/>
  <c r="AY715" i="6"/>
  <c r="AZ715" i="6"/>
  <c r="AY706" i="6"/>
  <c r="AZ706" i="6"/>
  <c r="AY697" i="6"/>
  <c r="AZ697" i="6"/>
  <c r="AY688" i="6"/>
  <c r="AZ688" i="6"/>
  <c r="AY641" i="6"/>
  <c r="AZ641" i="6"/>
  <c r="AY587" i="6"/>
  <c r="AZ587" i="6"/>
  <c r="AY533" i="6"/>
  <c r="AZ533" i="6"/>
  <c r="AY479" i="6"/>
  <c r="AZ479" i="6"/>
  <c r="AZ438" i="6"/>
  <c r="AY425" i="6"/>
  <c r="AZ425" i="6"/>
  <c r="AY371" i="6"/>
  <c r="AZ371" i="6"/>
  <c r="AY317" i="6"/>
  <c r="AZ317" i="6"/>
  <c r="AZ230" i="6"/>
  <c r="AY230" i="6"/>
  <c r="AZ1188" i="6"/>
  <c r="AZ666" i="6"/>
  <c r="AY666" i="6"/>
  <c r="AZ612" i="6"/>
  <c r="AY612" i="6"/>
  <c r="AZ558" i="6"/>
  <c r="AY558" i="6"/>
  <c r="AZ504" i="6"/>
  <c r="AY504" i="6"/>
  <c r="AZ450" i="6"/>
  <c r="AY450" i="6"/>
  <c r="AZ396" i="6"/>
  <c r="AY396" i="6"/>
  <c r="AZ342" i="6"/>
  <c r="AY342" i="6"/>
  <c r="AZ288" i="6"/>
  <c r="AY288" i="6"/>
  <c r="AZ235" i="6"/>
  <c r="AY235" i="6"/>
  <c r="AY266" i="6"/>
  <c r="AZ266" i="6"/>
  <c r="AY182" i="6"/>
  <c r="AY173" i="6"/>
  <c r="AY164" i="6"/>
  <c r="AY155" i="6"/>
  <c r="AY110" i="6"/>
  <c r="AY101" i="6"/>
  <c r="AY74" i="6"/>
  <c r="AY65" i="6"/>
  <c r="AY47" i="6"/>
  <c r="AY1200" i="6" l="1"/>
  <c r="K5" i="5" l="1"/>
  <c r="AC8" i="5"/>
  <c r="AH8" i="5"/>
  <c r="AQ8" i="5"/>
  <c r="AR8" i="5"/>
  <c r="AZ8" i="5" s="1"/>
  <c r="AY8" i="5"/>
  <c r="AC9" i="5"/>
  <c r="AH9" i="5"/>
  <c r="AQ9" i="5"/>
  <c r="AR9" i="5"/>
  <c r="AY9" i="5" s="1"/>
  <c r="AC10" i="5"/>
  <c r="AH10" i="5"/>
  <c r="AQ10" i="5"/>
  <c r="AR10" i="5"/>
  <c r="AY10" i="5" s="1"/>
  <c r="AC11" i="5"/>
  <c r="AH11" i="5"/>
  <c r="AQ11" i="5"/>
  <c r="AR11" i="5"/>
  <c r="AZ11" i="5" s="1"/>
  <c r="AC12" i="5"/>
  <c r="AH12" i="5"/>
  <c r="AQ12" i="5"/>
  <c r="AR12" i="5"/>
  <c r="AZ12" i="5" s="1"/>
  <c r="AC13" i="5"/>
  <c r="AH13" i="5"/>
  <c r="AQ13" i="5"/>
  <c r="AR13" i="5"/>
  <c r="AZ13" i="5" s="1"/>
  <c r="AC14" i="5"/>
  <c r="AH14" i="5"/>
  <c r="AQ14" i="5"/>
  <c r="AR14" i="5"/>
  <c r="AZ14" i="5" s="1"/>
  <c r="AC15" i="5"/>
  <c r="AH15" i="5"/>
  <c r="AQ15" i="5"/>
  <c r="AR15" i="5"/>
  <c r="AZ15" i="5" s="1"/>
  <c r="AC16" i="5"/>
  <c r="AH16" i="5"/>
  <c r="AQ16" i="5"/>
  <c r="AR16" i="5"/>
  <c r="AY16" i="5" s="1"/>
  <c r="AC17" i="5"/>
  <c r="AH17" i="5"/>
  <c r="AQ17" i="5"/>
  <c r="AR17" i="5"/>
  <c r="AZ17" i="5" s="1"/>
  <c r="AC18" i="5"/>
  <c r="AH18" i="5"/>
  <c r="AQ18" i="5"/>
  <c r="AR18" i="5"/>
  <c r="AY18" i="5" s="1"/>
  <c r="AC19" i="5"/>
  <c r="AH19" i="5"/>
  <c r="AQ19" i="5"/>
  <c r="AR19" i="5"/>
  <c r="AZ19" i="5" s="1"/>
  <c r="AC20" i="5"/>
  <c r="AH20" i="5"/>
  <c r="AQ20" i="5"/>
  <c r="AR20" i="5"/>
  <c r="AZ20" i="5" s="1"/>
  <c r="AC21" i="5"/>
  <c r="AH21" i="5"/>
  <c r="AQ21" i="5"/>
  <c r="AR21" i="5"/>
  <c r="AY21" i="5" s="1"/>
  <c r="AC22" i="5"/>
  <c r="AH22" i="5"/>
  <c r="AQ22" i="5"/>
  <c r="AR22" i="5"/>
  <c r="AY22" i="5" s="1"/>
  <c r="AC23" i="5"/>
  <c r="AH23" i="5"/>
  <c r="AQ23" i="5"/>
  <c r="AR23" i="5"/>
  <c r="AZ23" i="5" s="1"/>
  <c r="AC24" i="5"/>
  <c r="AH24" i="5"/>
  <c r="AQ24" i="5"/>
  <c r="AR24" i="5"/>
  <c r="AY24" i="5" s="1"/>
  <c r="AC25" i="5"/>
  <c r="AH25" i="5"/>
  <c r="AQ25" i="5"/>
  <c r="AR25" i="5"/>
  <c r="AZ25" i="5" s="1"/>
  <c r="AC26" i="5"/>
  <c r="AH26" i="5"/>
  <c r="AQ26" i="5"/>
  <c r="AR26" i="5"/>
  <c r="AZ26" i="5" s="1"/>
  <c r="AC27" i="5"/>
  <c r="AH27" i="5"/>
  <c r="AQ27" i="5"/>
  <c r="AR27" i="5"/>
  <c r="AY27" i="5" s="1"/>
  <c r="AC28" i="5"/>
  <c r="AH28" i="5"/>
  <c r="AQ28" i="5"/>
  <c r="AR28" i="5"/>
  <c r="AY28" i="5" s="1"/>
  <c r="AC29" i="5"/>
  <c r="AH29" i="5"/>
  <c r="AQ29" i="5"/>
  <c r="AR29" i="5"/>
  <c r="AZ29" i="5" s="1"/>
  <c r="AC30" i="5"/>
  <c r="AH30" i="5"/>
  <c r="AQ30" i="5"/>
  <c r="AR30" i="5"/>
  <c r="AZ30" i="5" s="1"/>
  <c r="AC31" i="5"/>
  <c r="AH31" i="5"/>
  <c r="AQ31" i="5"/>
  <c r="AR31" i="5"/>
  <c r="AZ31" i="5" s="1"/>
  <c r="E32" i="5"/>
  <c r="L32" i="5"/>
  <c r="AD32" i="5"/>
  <c r="AE32" i="5"/>
  <c r="AF32" i="5"/>
  <c r="AI32" i="5"/>
  <c r="AJ32" i="5"/>
  <c r="AM32" i="5"/>
  <c r="AV32" i="5"/>
  <c r="AX32" i="5"/>
  <c r="AY25" i="5" l="1"/>
  <c r="AZ24" i="5"/>
  <c r="AY20" i="5"/>
  <c r="AZ18" i="5"/>
  <c r="AY15" i="5"/>
  <c r="AY29" i="5"/>
  <c r="AY13" i="5"/>
  <c r="AY31" i="5"/>
  <c r="AY14" i="5"/>
  <c r="AY30" i="5"/>
  <c r="AZ21" i="5"/>
  <c r="AY19" i="5"/>
  <c r="AY12" i="5"/>
  <c r="AZ28" i="5"/>
  <c r="AZ22" i="5"/>
  <c r="AY26" i="5"/>
  <c r="AY11" i="5"/>
  <c r="AZ10" i="5"/>
  <c r="AY17" i="5"/>
  <c r="AH32" i="5"/>
  <c r="AZ27" i="5"/>
  <c r="AZ16" i="5"/>
  <c r="AZ9" i="5"/>
  <c r="AR32" i="5"/>
  <c r="AT32" i="5" s="1"/>
  <c r="AY23" i="5"/>
  <c r="K5" i="4"/>
  <c r="AC8" i="4"/>
  <c r="AH8" i="4"/>
  <c r="AQ8" i="4"/>
  <c r="AR8" i="4"/>
  <c r="AX8" i="4" s="1"/>
  <c r="AZ8" i="4" s="1"/>
  <c r="AC9" i="4"/>
  <c r="AH9" i="4"/>
  <c r="AQ9" i="4"/>
  <c r="AR9" i="4"/>
  <c r="AC10" i="4"/>
  <c r="AH10" i="4"/>
  <c r="AQ10" i="4"/>
  <c r="AR10" i="4"/>
  <c r="AX10" i="4" s="1"/>
  <c r="AZ10" i="4" s="1"/>
  <c r="AC11" i="4"/>
  <c r="AH11" i="4"/>
  <c r="AQ11" i="4"/>
  <c r="AR11" i="4"/>
  <c r="AX11" i="4" s="1"/>
  <c r="AZ11" i="4" s="1"/>
  <c r="AC12" i="4"/>
  <c r="AH12" i="4"/>
  <c r="AQ12" i="4"/>
  <c r="AR12" i="4"/>
  <c r="AC13" i="4"/>
  <c r="AH13" i="4"/>
  <c r="AQ13" i="4"/>
  <c r="AR13" i="4"/>
  <c r="AX13" i="4" s="1"/>
  <c r="AZ13" i="4" s="1"/>
  <c r="AC14" i="4"/>
  <c r="AH14" i="4"/>
  <c r="AQ14" i="4"/>
  <c r="AR14" i="4"/>
  <c r="AC15" i="4"/>
  <c r="AH15" i="4"/>
  <c r="AQ15" i="4"/>
  <c r="AR15" i="4"/>
  <c r="AX15" i="4" s="1"/>
  <c r="AZ15" i="4" s="1"/>
  <c r="AC16" i="4"/>
  <c r="AH16" i="4"/>
  <c r="AQ16" i="4"/>
  <c r="AR16" i="4"/>
  <c r="AX16" i="4" s="1"/>
  <c r="AZ16" i="4" s="1"/>
  <c r="AC17" i="4"/>
  <c r="AH17" i="4"/>
  <c r="AQ17" i="4"/>
  <c r="AR17" i="4"/>
  <c r="AX17" i="4" s="1"/>
  <c r="AZ17" i="4" s="1"/>
  <c r="AC18" i="4"/>
  <c r="AH18" i="4"/>
  <c r="AQ18" i="4"/>
  <c r="AR18" i="4"/>
  <c r="AX18" i="4" s="1"/>
  <c r="AZ18" i="4" s="1"/>
  <c r="AC19" i="4"/>
  <c r="AH19" i="4"/>
  <c r="AQ19" i="4"/>
  <c r="AR19" i="4"/>
  <c r="AC20" i="4"/>
  <c r="AH20" i="4"/>
  <c r="AQ20" i="4"/>
  <c r="AR20" i="4"/>
  <c r="AC21" i="4"/>
  <c r="AH21" i="4"/>
  <c r="AQ21" i="4"/>
  <c r="AR21" i="4"/>
  <c r="AC22" i="4"/>
  <c r="AH22" i="4"/>
  <c r="AQ22" i="4"/>
  <c r="AR22" i="4"/>
  <c r="AC23" i="4"/>
  <c r="AH23" i="4"/>
  <c r="AQ23" i="4"/>
  <c r="AR23" i="4"/>
  <c r="AC24" i="4"/>
  <c r="AH24" i="4"/>
  <c r="AQ24" i="4"/>
  <c r="AR24" i="4"/>
  <c r="AC25" i="4"/>
  <c r="AH25" i="4"/>
  <c r="AQ25" i="4"/>
  <c r="AR25" i="4"/>
  <c r="AC26" i="4"/>
  <c r="AH26" i="4"/>
  <c r="AQ26" i="4"/>
  <c r="AR26" i="4"/>
  <c r="AC27" i="4"/>
  <c r="AH27" i="4"/>
  <c r="AQ27" i="4"/>
  <c r="AR27" i="4"/>
  <c r="AC28" i="4"/>
  <c r="AH28" i="4"/>
  <c r="AQ28" i="4"/>
  <c r="AR28" i="4"/>
  <c r="AC29" i="4"/>
  <c r="AH29" i="4"/>
  <c r="AQ29" i="4"/>
  <c r="AR29" i="4"/>
  <c r="AC30" i="4"/>
  <c r="AH30" i="4"/>
  <c r="AQ30" i="4"/>
  <c r="AR30" i="4"/>
  <c r="AC31" i="4"/>
  <c r="AH31" i="4"/>
  <c r="AQ31" i="4"/>
  <c r="AR31" i="4"/>
  <c r="AC32" i="4"/>
  <c r="AH32" i="4"/>
  <c r="AQ32" i="4"/>
  <c r="AR32" i="4"/>
  <c r="AC33" i="4"/>
  <c r="AH33" i="4"/>
  <c r="AQ33" i="4"/>
  <c r="AR33" i="4"/>
  <c r="AC34" i="4"/>
  <c r="AH34" i="4"/>
  <c r="AQ34" i="4"/>
  <c r="AR34" i="4"/>
  <c r="AC35" i="4"/>
  <c r="AH35" i="4"/>
  <c r="AQ35" i="4"/>
  <c r="AR35" i="4"/>
  <c r="AC36" i="4"/>
  <c r="AH36" i="4"/>
  <c r="AQ36" i="4"/>
  <c r="AR36" i="4"/>
  <c r="AC37" i="4"/>
  <c r="AH37" i="4"/>
  <c r="AQ37" i="4"/>
  <c r="AR37" i="4"/>
  <c r="AC38" i="4"/>
  <c r="AH38" i="4"/>
  <c r="AQ38" i="4"/>
  <c r="AR38" i="4"/>
  <c r="AC39" i="4"/>
  <c r="AH39" i="4"/>
  <c r="AQ39" i="4"/>
  <c r="AR39" i="4"/>
  <c r="AC40" i="4"/>
  <c r="AH40" i="4"/>
  <c r="AQ40" i="4"/>
  <c r="AR40" i="4"/>
  <c r="AC41" i="4"/>
  <c r="AH41" i="4"/>
  <c r="AQ41" i="4"/>
  <c r="AR41" i="4"/>
  <c r="AC42" i="4"/>
  <c r="AH42" i="4"/>
  <c r="AQ42" i="4"/>
  <c r="AR42" i="4"/>
  <c r="AC43" i="4"/>
  <c r="AH43" i="4"/>
  <c r="AQ43" i="4"/>
  <c r="AR43" i="4"/>
  <c r="AC44" i="4"/>
  <c r="AH44" i="4"/>
  <c r="AQ44" i="4"/>
  <c r="AR44" i="4"/>
  <c r="AX44" i="4" s="1"/>
  <c r="AZ44" i="4" s="1"/>
  <c r="AC45" i="4"/>
  <c r="AH45" i="4"/>
  <c r="AQ45" i="4"/>
  <c r="AR45" i="4"/>
  <c r="AX45" i="4" s="1"/>
  <c r="AZ45" i="4" s="1"/>
  <c r="AC46" i="4"/>
  <c r="AH46" i="4"/>
  <c r="AQ46" i="4"/>
  <c r="AR46" i="4"/>
  <c r="AX46" i="4" s="1"/>
  <c r="AZ46" i="4" s="1"/>
  <c r="AC47" i="4"/>
  <c r="AH47" i="4"/>
  <c r="AQ47" i="4"/>
  <c r="AR47" i="4"/>
  <c r="AC48" i="4"/>
  <c r="AH48" i="4"/>
  <c r="AQ48" i="4"/>
  <c r="AR48" i="4"/>
  <c r="AX48" i="4" s="1"/>
  <c r="AZ48" i="4" s="1"/>
  <c r="AC49" i="4"/>
  <c r="AH49" i="4"/>
  <c r="AQ49" i="4"/>
  <c r="AR49" i="4"/>
  <c r="AC50" i="4"/>
  <c r="AH50" i="4"/>
  <c r="AQ50" i="4"/>
  <c r="AR50" i="4"/>
  <c r="AC51" i="4"/>
  <c r="AH51" i="4"/>
  <c r="AQ51" i="4"/>
  <c r="AR51" i="4"/>
  <c r="AC52" i="4"/>
  <c r="AH52" i="4"/>
  <c r="AQ52" i="4"/>
  <c r="AR52" i="4"/>
  <c r="AC53" i="4"/>
  <c r="AH53" i="4"/>
  <c r="AQ53" i="4"/>
  <c r="AR53" i="4"/>
  <c r="AC54" i="4"/>
  <c r="AH54" i="4"/>
  <c r="AQ54" i="4"/>
  <c r="AR54" i="4"/>
  <c r="AC55" i="4"/>
  <c r="AH55" i="4"/>
  <c r="AQ55" i="4"/>
  <c r="AR55" i="4"/>
  <c r="AC56" i="4"/>
  <c r="AH56" i="4"/>
  <c r="AQ56" i="4"/>
  <c r="AR56" i="4"/>
  <c r="AC57" i="4"/>
  <c r="AH57" i="4"/>
  <c r="AQ57" i="4"/>
  <c r="AR57" i="4"/>
  <c r="AC58" i="4"/>
  <c r="AH58" i="4"/>
  <c r="AQ58" i="4"/>
  <c r="AR58" i="4"/>
  <c r="AC59" i="4"/>
  <c r="AH59" i="4"/>
  <c r="AQ59" i="4"/>
  <c r="AR59" i="4"/>
  <c r="AC60" i="4"/>
  <c r="AH60" i="4"/>
  <c r="AQ60" i="4"/>
  <c r="AR60" i="4"/>
  <c r="AC61" i="4"/>
  <c r="AH61" i="4"/>
  <c r="AQ61" i="4"/>
  <c r="AR61" i="4"/>
  <c r="AC62" i="4"/>
  <c r="AH62" i="4"/>
  <c r="AQ62" i="4"/>
  <c r="AR62" i="4"/>
  <c r="AC63" i="4"/>
  <c r="AH63" i="4"/>
  <c r="AQ63" i="4"/>
  <c r="AR63" i="4"/>
  <c r="AC64" i="4"/>
  <c r="AH64" i="4"/>
  <c r="AQ64" i="4"/>
  <c r="AR64" i="4"/>
  <c r="AC65" i="4"/>
  <c r="AH65" i="4"/>
  <c r="AQ65" i="4"/>
  <c r="AR65" i="4"/>
  <c r="AC66" i="4"/>
  <c r="AH66" i="4"/>
  <c r="AQ66" i="4"/>
  <c r="AR66" i="4"/>
  <c r="AC67" i="4"/>
  <c r="AH67" i="4"/>
  <c r="AQ67" i="4"/>
  <c r="AR67" i="4"/>
  <c r="AC68" i="4"/>
  <c r="AH68" i="4"/>
  <c r="AQ68" i="4"/>
  <c r="AR68" i="4"/>
  <c r="AC69" i="4"/>
  <c r="AH69" i="4"/>
  <c r="AQ69" i="4"/>
  <c r="AR69" i="4"/>
  <c r="AC70" i="4"/>
  <c r="AH70" i="4"/>
  <c r="AQ70" i="4"/>
  <c r="AR70" i="4"/>
  <c r="AC71" i="4"/>
  <c r="AH71" i="4"/>
  <c r="AQ71" i="4"/>
  <c r="AR71" i="4"/>
  <c r="AC72" i="4"/>
  <c r="AH72" i="4"/>
  <c r="AQ72" i="4"/>
  <c r="AR72" i="4"/>
  <c r="AX72" i="4" s="1"/>
  <c r="AZ72" i="4" s="1"/>
  <c r="AC73" i="4"/>
  <c r="AH73" i="4"/>
  <c r="AQ73" i="4"/>
  <c r="AR73" i="4"/>
  <c r="AX73" i="4" s="1"/>
  <c r="AZ73" i="4" s="1"/>
  <c r="AC74" i="4"/>
  <c r="AH74" i="4"/>
  <c r="AQ74" i="4"/>
  <c r="AR74" i="4"/>
  <c r="AX74" i="4" s="1"/>
  <c r="AZ74" i="4" s="1"/>
  <c r="AC75" i="4"/>
  <c r="AH75" i="4"/>
  <c r="AQ75" i="4"/>
  <c r="AR75" i="4"/>
  <c r="AX75" i="4" s="1"/>
  <c r="AZ75" i="4" s="1"/>
  <c r="AC76" i="4"/>
  <c r="AH76" i="4"/>
  <c r="AQ76" i="4"/>
  <c r="AR76" i="4"/>
  <c r="AX76" i="4" s="1"/>
  <c r="AZ76" i="4" s="1"/>
  <c r="AC77" i="4"/>
  <c r="AH77" i="4"/>
  <c r="AQ77" i="4"/>
  <c r="AR77" i="4"/>
  <c r="AC78" i="4"/>
  <c r="AH78" i="4"/>
  <c r="AQ78" i="4"/>
  <c r="AR78" i="4"/>
  <c r="AX78" i="4" s="1"/>
  <c r="AZ78" i="4" s="1"/>
  <c r="AC79" i="4"/>
  <c r="AH79" i="4"/>
  <c r="AQ79" i="4"/>
  <c r="AR79" i="4"/>
  <c r="AX79" i="4" s="1"/>
  <c r="AZ79" i="4" s="1"/>
  <c r="AC80" i="4"/>
  <c r="AH80" i="4"/>
  <c r="AQ80" i="4"/>
  <c r="AR80" i="4"/>
  <c r="AX80" i="4" s="1"/>
  <c r="AZ80" i="4" s="1"/>
  <c r="AC81" i="4"/>
  <c r="AH81" i="4"/>
  <c r="AQ81" i="4"/>
  <c r="AR81" i="4"/>
  <c r="AX81" i="4" s="1"/>
  <c r="AZ81" i="4" s="1"/>
  <c r="AC82" i="4"/>
  <c r="AH82" i="4"/>
  <c r="AQ82" i="4"/>
  <c r="AR82" i="4"/>
  <c r="AX82" i="4" s="1"/>
  <c r="AZ82" i="4" s="1"/>
  <c r="AC83" i="4"/>
  <c r="AH83" i="4"/>
  <c r="AQ83" i="4"/>
  <c r="AR83" i="4"/>
  <c r="AX83" i="4" s="1"/>
  <c r="AZ83" i="4" s="1"/>
  <c r="AC84" i="4"/>
  <c r="AH84" i="4"/>
  <c r="AQ84" i="4"/>
  <c r="AR84" i="4"/>
  <c r="AX84" i="4" s="1"/>
  <c r="AZ84" i="4" s="1"/>
  <c r="AC85" i="4"/>
  <c r="AH85" i="4"/>
  <c r="AQ85" i="4"/>
  <c r="AR85" i="4"/>
  <c r="AX85" i="4" s="1"/>
  <c r="AZ85" i="4" s="1"/>
  <c r="AC86" i="4"/>
  <c r="AH86" i="4"/>
  <c r="AQ86" i="4"/>
  <c r="AR86" i="4"/>
  <c r="AX86" i="4" s="1"/>
  <c r="AZ86" i="4" s="1"/>
  <c r="AC87" i="4"/>
  <c r="AH87" i="4"/>
  <c r="AQ87" i="4"/>
  <c r="AR87" i="4"/>
  <c r="AX87" i="4" s="1"/>
  <c r="AZ87" i="4" s="1"/>
  <c r="AC88" i="4"/>
  <c r="AH88" i="4"/>
  <c r="AQ88" i="4"/>
  <c r="AR88" i="4"/>
  <c r="AX88" i="4" s="1"/>
  <c r="AZ88" i="4" s="1"/>
  <c r="AC89" i="4"/>
  <c r="AH89" i="4"/>
  <c r="AQ89" i="4"/>
  <c r="AR89" i="4"/>
  <c r="AC90" i="4"/>
  <c r="AH90" i="4"/>
  <c r="AQ90" i="4"/>
  <c r="AR90" i="4"/>
  <c r="AX90" i="4" s="1"/>
  <c r="AZ90" i="4" s="1"/>
  <c r="AC91" i="4"/>
  <c r="AH91" i="4"/>
  <c r="AQ91" i="4"/>
  <c r="AR91" i="4"/>
  <c r="AX91" i="4" s="1"/>
  <c r="AZ91" i="4" s="1"/>
  <c r="AC92" i="4"/>
  <c r="AH92" i="4"/>
  <c r="AQ92" i="4"/>
  <c r="AR92" i="4"/>
  <c r="AX92" i="4" s="1"/>
  <c r="AZ92" i="4" s="1"/>
  <c r="AC93" i="4"/>
  <c r="AH93" i="4"/>
  <c r="AQ93" i="4"/>
  <c r="AR93" i="4"/>
  <c r="AC94" i="4"/>
  <c r="AH94" i="4"/>
  <c r="AQ94" i="4"/>
  <c r="AR94" i="4"/>
  <c r="AX94" i="4" s="1"/>
  <c r="AZ94" i="4" s="1"/>
  <c r="AC95" i="4"/>
  <c r="AH95" i="4"/>
  <c r="AQ95" i="4"/>
  <c r="AR95" i="4"/>
  <c r="AX95" i="4" s="1"/>
  <c r="AZ95" i="4" s="1"/>
  <c r="AC96" i="4"/>
  <c r="AH96" i="4"/>
  <c r="AQ96" i="4"/>
  <c r="AR96" i="4"/>
  <c r="AX96" i="4" s="1"/>
  <c r="AZ96" i="4" s="1"/>
  <c r="AC97" i="4"/>
  <c r="AH97" i="4"/>
  <c r="AQ97" i="4"/>
  <c r="AR97" i="4"/>
  <c r="AX97" i="4" s="1"/>
  <c r="AZ97" i="4" s="1"/>
  <c r="AC98" i="4"/>
  <c r="AH98" i="4"/>
  <c r="AQ98" i="4"/>
  <c r="AR98" i="4"/>
  <c r="AX98" i="4" s="1"/>
  <c r="AZ98" i="4" s="1"/>
  <c r="AC99" i="4"/>
  <c r="AH99" i="4"/>
  <c r="AQ99" i="4"/>
  <c r="AR99" i="4"/>
  <c r="AX99" i="4" s="1"/>
  <c r="AZ99" i="4" s="1"/>
  <c r="AC100" i="4"/>
  <c r="AH100" i="4"/>
  <c r="AQ100" i="4"/>
  <c r="AR100" i="4"/>
  <c r="AC101" i="4"/>
  <c r="AH101" i="4"/>
  <c r="AQ101" i="4"/>
  <c r="AR101" i="4"/>
  <c r="AC102" i="4"/>
  <c r="AH102" i="4"/>
  <c r="AQ102" i="4"/>
  <c r="AR102" i="4"/>
  <c r="AX102" i="4" s="1"/>
  <c r="AZ102" i="4" s="1"/>
  <c r="AC103" i="4"/>
  <c r="AH103" i="4"/>
  <c r="AQ103" i="4"/>
  <c r="AR103" i="4"/>
  <c r="AC104" i="4"/>
  <c r="AH104" i="4"/>
  <c r="AQ104" i="4"/>
  <c r="AR104" i="4"/>
  <c r="AC105" i="4"/>
  <c r="AH105" i="4"/>
  <c r="AQ105" i="4"/>
  <c r="AR105" i="4"/>
  <c r="AX105" i="4" s="1"/>
  <c r="AZ105" i="4" s="1"/>
  <c r="AC106" i="4"/>
  <c r="AH106" i="4"/>
  <c r="AQ106" i="4"/>
  <c r="AR106" i="4"/>
  <c r="AX106" i="4" s="1"/>
  <c r="AZ106" i="4" s="1"/>
  <c r="AC107" i="4"/>
  <c r="AH107" i="4"/>
  <c r="AQ107" i="4"/>
  <c r="AR107" i="4"/>
  <c r="AC108" i="4"/>
  <c r="AH108" i="4"/>
  <c r="AQ108" i="4"/>
  <c r="AR108" i="4"/>
  <c r="AX108" i="4" s="1"/>
  <c r="AZ108" i="4" s="1"/>
  <c r="AC109" i="4"/>
  <c r="AH109" i="4"/>
  <c r="AQ109" i="4"/>
  <c r="AR109" i="4"/>
  <c r="AC110" i="4"/>
  <c r="AH110" i="4"/>
  <c r="AQ110" i="4"/>
  <c r="AR110" i="4"/>
  <c r="AC111" i="4"/>
  <c r="AH111" i="4"/>
  <c r="AQ111" i="4"/>
  <c r="AR111" i="4"/>
  <c r="AX111" i="4" s="1"/>
  <c r="AZ111" i="4" s="1"/>
  <c r="AC112" i="4"/>
  <c r="AH112" i="4"/>
  <c r="AQ112" i="4"/>
  <c r="AR112" i="4"/>
  <c r="AX112" i="4" s="1"/>
  <c r="AZ112" i="4" s="1"/>
  <c r="AC113" i="4"/>
  <c r="AH113" i="4"/>
  <c r="AQ113" i="4"/>
  <c r="AR113" i="4"/>
  <c r="AX113" i="4" s="1"/>
  <c r="AZ113" i="4" s="1"/>
  <c r="AC114" i="4"/>
  <c r="AH114" i="4"/>
  <c r="AQ114" i="4"/>
  <c r="AR114" i="4"/>
  <c r="AC115" i="4"/>
  <c r="AH115" i="4"/>
  <c r="AQ115" i="4"/>
  <c r="AR115" i="4"/>
  <c r="AX115" i="4" s="1"/>
  <c r="AZ115" i="4" s="1"/>
  <c r="AC116" i="4"/>
  <c r="AH116" i="4"/>
  <c r="AQ116" i="4"/>
  <c r="AR116" i="4"/>
  <c r="AC117" i="4"/>
  <c r="AH117" i="4"/>
  <c r="AQ117" i="4"/>
  <c r="AR117" i="4"/>
  <c r="AX117" i="4" s="1"/>
  <c r="AZ117" i="4" s="1"/>
  <c r="AC118" i="4"/>
  <c r="AH118" i="4"/>
  <c r="AQ118" i="4"/>
  <c r="AR118" i="4"/>
  <c r="AC119" i="4"/>
  <c r="AH119" i="4"/>
  <c r="AQ119" i="4"/>
  <c r="AR119" i="4"/>
  <c r="AX119" i="4" s="1"/>
  <c r="AZ119" i="4" s="1"/>
  <c r="AC120" i="4"/>
  <c r="AH120" i="4"/>
  <c r="AQ120" i="4"/>
  <c r="AR120" i="4"/>
  <c r="AX120" i="4" s="1"/>
  <c r="AZ120" i="4" s="1"/>
  <c r="AC121" i="4"/>
  <c r="AH121" i="4"/>
  <c r="AQ121" i="4"/>
  <c r="AR121" i="4"/>
  <c r="AX121" i="4" s="1"/>
  <c r="AZ121" i="4" s="1"/>
  <c r="AC122" i="4"/>
  <c r="AH122" i="4"/>
  <c r="AQ122" i="4"/>
  <c r="AR122" i="4"/>
  <c r="AX122" i="4" s="1"/>
  <c r="AZ122" i="4" s="1"/>
  <c r="AC123" i="4"/>
  <c r="AH123" i="4"/>
  <c r="AQ123" i="4"/>
  <c r="AR123" i="4"/>
  <c r="AX123" i="4" s="1"/>
  <c r="AZ123" i="4" s="1"/>
  <c r="AC124" i="4"/>
  <c r="AH124" i="4"/>
  <c r="AQ124" i="4"/>
  <c r="AR124" i="4"/>
  <c r="AX124" i="4" s="1"/>
  <c r="AZ124" i="4" s="1"/>
  <c r="AC125" i="4"/>
  <c r="AH125" i="4"/>
  <c r="AQ125" i="4"/>
  <c r="AR125" i="4"/>
  <c r="AX125" i="4" s="1"/>
  <c r="AZ125" i="4" s="1"/>
  <c r="AC126" i="4"/>
  <c r="AH126" i="4"/>
  <c r="AQ126" i="4"/>
  <c r="AR126" i="4"/>
  <c r="AX126" i="4" s="1"/>
  <c r="AZ126" i="4" s="1"/>
  <c r="AC127" i="4"/>
  <c r="AH127" i="4"/>
  <c r="AQ127" i="4"/>
  <c r="AR127" i="4"/>
  <c r="AC128" i="4"/>
  <c r="AH128" i="4"/>
  <c r="AQ128" i="4"/>
  <c r="AR128" i="4"/>
  <c r="AC129" i="4"/>
  <c r="AH129" i="4"/>
  <c r="AQ129" i="4"/>
  <c r="AR129" i="4"/>
  <c r="AX129" i="4" s="1"/>
  <c r="AZ129" i="4" s="1"/>
  <c r="AC130" i="4"/>
  <c r="AH130" i="4"/>
  <c r="AQ130" i="4"/>
  <c r="AR130" i="4"/>
  <c r="AX130" i="4" s="1"/>
  <c r="AZ130" i="4" s="1"/>
  <c r="AC131" i="4"/>
  <c r="AH131" i="4"/>
  <c r="AQ131" i="4"/>
  <c r="AR131" i="4"/>
  <c r="AX131" i="4" s="1"/>
  <c r="AZ131" i="4" s="1"/>
  <c r="AC132" i="4"/>
  <c r="AH132" i="4"/>
  <c r="AQ132" i="4"/>
  <c r="AR132" i="4"/>
  <c r="AC133" i="4"/>
  <c r="AH133" i="4"/>
  <c r="AQ133" i="4"/>
  <c r="AR133" i="4"/>
  <c r="AX133" i="4" s="1"/>
  <c r="AZ133" i="4" s="1"/>
  <c r="AC134" i="4"/>
  <c r="AH134" i="4"/>
  <c r="AQ134" i="4"/>
  <c r="AR134" i="4"/>
  <c r="AC135" i="4"/>
  <c r="AH135" i="4"/>
  <c r="AQ135" i="4"/>
  <c r="AR135" i="4"/>
  <c r="AC136" i="4"/>
  <c r="AH136" i="4"/>
  <c r="AQ136" i="4"/>
  <c r="AR136" i="4"/>
  <c r="AX136" i="4" s="1"/>
  <c r="AZ136" i="4" s="1"/>
  <c r="AC137" i="4"/>
  <c r="AH137" i="4"/>
  <c r="AQ137" i="4"/>
  <c r="AR137" i="4"/>
  <c r="AX137" i="4" s="1"/>
  <c r="AZ137" i="4" s="1"/>
  <c r="AC138" i="4"/>
  <c r="AH138" i="4"/>
  <c r="AQ138" i="4"/>
  <c r="AR138" i="4"/>
  <c r="AC139" i="4"/>
  <c r="AH139" i="4"/>
  <c r="AQ139" i="4"/>
  <c r="AR139" i="4"/>
  <c r="AX139" i="4" s="1"/>
  <c r="AZ139" i="4" s="1"/>
  <c r="AC140" i="4"/>
  <c r="AH140" i="4"/>
  <c r="AQ140" i="4"/>
  <c r="AR140" i="4"/>
  <c r="AX140" i="4" s="1"/>
  <c r="AZ140" i="4" s="1"/>
  <c r="AC141" i="4"/>
  <c r="AH141" i="4"/>
  <c r="AQ141" i="4"/>
  <c r="AR141" i="4"/>
  <c r="AX141" i="4" s="1"/>
  <c r="AZ141" i="4" s="1"/>
  <c r="AC142" i="4"/>
  <c r="AH142" i="4"/>
  <c r="AQ142" i="4"/>
  <c r="AR142" i="4"/>
  <c r="AC143" i="4"/>
  <c r="AH143" i="4"/>
  <c r="AQ143" i="4"/>
  <c r="AR143" i="4"/>
  <c r="AC144" i="4"/>
  <c r="AH144" i="4"/>
  <c r="AQ144" i="4"/>
  <c r="AR144" i="4"/>
  <c r="AX144" i="4" s="1"/>
  <c r="AZ144" i="4" s="1"/>
  <c r="AC145" i="4"/>
  <c r="AH145" i="4"/>
  <c r="AQ145" i="4"/>
  <c r="AR145" i="4"/>
  <c r="AX145" i="4" s="1"/>
  <c r="AZ145" i="4" s="1"/>
  <c r="AC146" i="4"/>
  <c r="AH146" i="4"/>
  <c r="AQ146" i="4"/>
  <c r="AR146" i="4"/>
  <c r="AX146" i="4" s="1"/>
  <c r="AZ146" i="4" s="1"/>
  <c r="AC147" i="4"/>
  <c r="AH147" i="4"/>
  <c r="AQ147" i="4"/>
  <c r="AR147" i="4"/>
  <c r="AX147" i="4" s="1"/>
  <c r="AZ147" i="4" s="1"/>
  <c r="AC148" i="4"/>
  <c r="AH148" i="4"/>
  <c r="AQ148" i="4"/>
  <c r="AR148" i="4"/>
  <c r="AX148" i="4" s="1"/>
  <c r="AZ148" i="4" s="1"/>
  <c r="AC149" i="4"/>
  <c r="AH149" i="4"/>
  <c r="AQ149" i="4"/>
  <c r="AR149" i="4"/>
  <c r="AX149" i="4" s="1"/>
  <c r="AZ149" i="4" s="1"/>
  <c r="AC150" i="4"/>
  <c r="AH150" i="4"/>
  <c r="AQ150" i="4"/>
  <c r="AR150" i="4"/>
  <c r="AX150" i="4" s="1"/>
  <c r="AZ150" i="4" s="1"/>
  <c r="AC151" i="4"/>
  <c r="AH151" i="4"/>
  <c r="AQ151" i="4"/>
  <c r="AR151" i="4"/>
  <c r="AX151" i="4" s="1"/>
  <c r="AZ151" i="4" s="1"/>
  <c r="AC152" i="4"/>
  <c r="AH152" i="4"/>
  <c r="AQ152" i="4"/>
  <c r="AR152" i="4"/>
  <c r="AX152" i="4" s="1"/>
  <c r="AZ152" i="4" s="1"/>
  <c r="AC153" i="4"/>
  <c r="AH153" i="4"/>
  <c r="AQ153" i="4"/>
  <c r="AR153" i="4"/>
  <c r="AX153" i="4" s="1"/>
  <c r="AZ153" i="4" s="1"/>
  <c r="AC154" i="4"/>
  <c r="AH154" i="4"/>
  <c r="AQ154" i="4"/>
  <c r="AR154" i="4"/>
  <c r="AC155" i="4"/>
  <c r="AH155" i="4"/>
  <c r="AQ155" i="4"/>
  <c r="AR155" i="4"/>
  <c r="AX155" i="4" s="1"/>
  <c r="AZ155" i="4" s="1"/>
  <c r="AC156" i="4"/>
  <c r="AH156" i="4"/>
  <c r="AQ156" i="4"/>
  <c r="AR156" i="4"/>
  <c r="AX156" i="4" s="1"/>
  <c r="AZ156" i="4" s="1"/>
  <c r="AC157" i="4"/>
  <c r="AH157" i="4"/>
  <c r="AQ157" i="4"/>
  <c r="AR157" i="4"/>
  <c r="AX157" i="4" s="1"/>
  <c r="AZ157" i="4" s="1"/>
  <c r="AC158" i="4"/>
  <c r="AH158" i="4"/>
  <c r="AQ158" i="4"/>
  <c r="AR158" i="4"/>
  <c r="AX158" i="4" s="1"/>
  <c r="AZ158" i="4" s="1"/>
  <c r="AC159" i="4"/>
  <c r="AH159" i="4"/>
  <c r="AQ159" i="4"/>
  <c r="AR159" i="4"/>
  <c r="AX159" i="4" s="1"/>
  <c r="AZ159" i="4" s="1"/>
  <c r="AC160" i="4"/>
  <c r="AH160" i="4"/>
  <c r="AQ160" i="4"/>
  <c r="AR160" i="4"/>
  <c r="AX160" i="4" s="1"/>
  <c r="AZ160" i="4" s="1"/>
  <c r="AC161" i="4"/>
  <c r="AH161" i="4"/>
  <c r="AQ161" i="4"/>
  <c r="AR161" i="4"/>
  <c r="AC162" i="4"/>
  <c r="AH162" i="4"/>
  <c r="AQ162" i="4"/>
  <c r="AR162" i="4"/>
  <c r="AC163" i="4"/>
  <c r="AH163" i="4"/>
  <c r="AQ163" i="4"/>
  <c r="AR163" i="4"/>
  <c r="AC164" i="4"/>
  <c r="AH164" i="4"/>
  <c r="AQ164" i="4"/>
  <c r="AR164" i="4"/>
  <c r="AC165" i="4"/>
  <c r="AH165" i="4"/>
  <c r="AQ165" i="4"/>
  <c r="AR165" i="4"/>
  <c r="AX165" i="4" s="1"/>
  <c r="AZ165" i="4" s="1"/>
  <c r="AC166" i="4"/>
  <c r="AH166" i="4"/>
  <c r="AQ166" i="4"/>
  <c r="AR166" i="4"/>
  <c r="AX166" i="4" s="1"/>
  <c r="AZ166" i="4" s="1"/>
  <c r="AC167" i="4"/>
  <c r="AH167" i="4"/>
  <c r="AQ167" i="4"/>
  <c r="AR167" i="4"/>
  <c r="AC168" i="4"/>
  <c r="AH168" i="4"/>
  <c r="AQ168" i="4"/>
  <c r="AR168" i="4"/>
  <c r="AX168" i="4" s="1"/>
  <c r="AZ168" i="4" s="1"/>
  <c r="AC169" i="4"/>
  <c r="AH169" i="4"/>
  <c r="AQ169" i="4"/>
  <c r="AR169" i="4"/>
  <c r="AX169" i="4" s="1"/>
  <c r="AZ169" i="4" s="1"/>
  <c r="AC170" i="4"/>
  <c r="AH170" i="4"/>
  <c r="AQ170" i="4"/>
  <c r="AR170" i="4"/>
  <c r="AX170" i="4" s="1"/>
  <c r="AZ170" i="4" s="1"/>
  <c r="AC171" i="4"/>
  <c r="AH171" i="4"/>
  <c r="AQ171" i="4"/>
  <c r="AR171" i="4"/>
  <c r="AX171" i="4" s="1"/>
  <c r="AZ171" i="4" s="1"/>
  <c r="AC172" i="4"/>
  <c r="AH172" i="4"/>
  <c r="AQ172" i="4"/>
  <c r="AR172" i="4"/>
  <c r="AX172" i="4" s="1"/>
  <c r="AZ172" i="4" s="1"/>
  <c r="AC173" i="4"/>
  <c r="AH173" i="4"/>
  <c r="AQ173" i="4"/>
  <c r="AR173" i="4"/>
  <c r="AX173" i="4" s="1"/>
  <c r="AZ173" i="4" s="1"/>
  <c r="AC174" i="4"/>
  <c r="AH174" i="4"/>
  <c r="AQ174" i="4"/>
  <c r="AR174" i="4"/>
  <c r="AX174" i="4" s="1"/>
  <c r="AZ174" i="4" s="1"/>
  <c r="AC175" i="4"/>
  <c r="AH175" i="4"/>
  <c r="AQ175" i="4"/>
  <c r="AR175" i="4"/>
  <c r="AX175" i="4" s="1"/>
  <c r="AZ175" i="4" s="1"/>
  <c r="AC176" i="4"/>
  <c r="AH176" i="4"/>
  <c r="AQ176" i="4"/>
  <c r="AR176" i="4"/>
  <c r="AX176" i="4" s="1"/>
  <c r="AZ176" i="4" s="1"/>
  <c r="AC177" i="4"/>
  <c r="AH177" i="4"/>
  <c r="AQ177" i="4"/>
  <c r="AR177" i="4"/>
  <c r="AX177" i="4" s="1"/>
  <c r="AZ177" i="4" s="1"/>
  <c r="AC178" i="4"/>
  <c r="AH178" i="4"/>
  <c r="AQ178" i="4"/>
  <c r="AR178" i="4"/>
  <c r="AX178" i="4" s="1"/>
  <c r="AZ178" i="4" s="1"/>
  <c r="AC179" i="4"/>
  <c r="AH179" i="4"/>
  <c r="AQ179" i="4"/>
  <c r="AR179" i="4"/>
  <c r="AX179" i="4" s="1"/>
  <c r="AZ179" i="4" s="1"/>
  <c r="AC180" i="4"/>
  <c r="AH180" i="4"/>
  <c r="AQ180" i="4"/>
  <c r="AR180" i="4"/>
  <c r="AX180" i="4" s="1"/>
  <c r="AZ180" i="4" s="1"/>
  <c r="AC181" i="4"/>
  <c r="AH181" i="4"/>
  <c r="AQ181" i="4"/>
  <c r="AR181" i="4"/>
  <c r="AX181" i="4" s="1"/>
  <c r="AZ181" i="4" s="1"/>
  <c r="AC182" i="4"/>
  <c r="AH182" i="4"/>
  <c r="AQ182" i="4"/>
  <c r="AR182" i="4"/>
  <c r="AX182" i="4" s="1"/>
  <c r="AZ182" i="4" s="1"/>
  <c r="AC183" i="4"/>
  <c r="AH183" i="4"/>
  <c r="AQ183" i="4"/>
  <c r="AR183" i="4"/>
  <c r="AX183" i="4" s="1"/>
  <c r="AZ183" i="4" s="1"/>
  <c r="AC184" i="4"/>
  <c r="AH184" i="4"/>
  <c r="AQ184" i="4"/>
  <c r="AR184" i="4"/>
  <c r="AX184" i="4" s="1"/>
  <c r="AZ184" i="4" s="1"/>
  <c r="AC185" i="4"/>
  <c r="AH185" i="4"/>
  <c r="AQ185" i="4"/>
  <c r="AR185" i="4"/>
  <c r="AX185" i="4" s="1"/>
  <c r="AZ185" i="4" s="1"/>
  <c r="AC186" i="4"/>
  <c r="AH186" i="4"/>
  <c r="AQ186" i="4"/>
  <c r="AR186" i="4"/>
  <c r="AX186" i="4" s="1"/>
  <c r="AZ186" i="4" s="1"/>
  <c r="AC187" i="4"/>
  <c r="AH187" i="4"/>
  <c r="AQ187" i="4"/>
  <c r="AR187" i="4"/>
  <c r="AX187" i="4" s="1"/>
  <c r="AZ187" i="4" s="1"/>
  <c r="AC188" i="4"/>
  <c r="AH188" i="4"/>
  <c r="AQ188" i="4"/>
  <c r="AR188" i="4"/>
  <c r="AX188" i="4" s="1"/>
  <c r="AZ188" i="4" s="1"/>
  <c r="AC189" i="4"/>
  <c r="AH189" i="4"/>
  <c r="AQ189" i="4"/>
  <c r="AR189" i="4"/>
  <c r="AX189" i="4" s="1"/>
  <c r="AZ189" i="4" s="1"/>
  <c r="AC190" i="4"/>
  <c r="AH190" i="4"/>
  <c r="AQ190" i="4"/>
  <c r="AR190" i="4"/>
  <c r="AX190" i="4" s="1"/>
  <c r="AZ190" i="4" s="1"/>
  <c r="AC191" i="4"/>
  <c r="AH191" i="4"/>
  <c r="AQ191" i="4"/>
  <c r="AR191" i="4"/>
  <c r="AX191" i="4" s="1"/>
  <c r="AZ191" i="4" s="1"/>
  <c r="AC192" i="4"/>
  <c r="AH192" i="4"/>
  <c r="AQ192" i="4"/>
  <c r="AR192" i="4"/>
  <c r="AX192" i="4" s="1"/>
  <c r="AZ192" i="4" s="1"/>
  <c r="AC193" i="4"/>
  <c r="AH193" i="4"/>
  <c r="AQ193" i="4"/>
  <c r="AR193" i="4"/>
  <c r="AX193" i="4" s="1"/>
  <c r="AZ193" i="4" s="1"/>
  <c r="AC194" i="4"/>
  <c r="AH194" i="4"/>
  <c r="AQ194" i="4"/>
  <c r="AR194" i="4"/>
  <c r="AX194" i="4" s="1"/>
  <c r="AZ194" i="4" s="1"/>
  <c r="AC195" i="4"/>
  <c r="AH195" i="4"/>
  <c r="AQ195" i="4"/>
  <c r="AR195" i="4"/>
  <c r="AX195" i="4" s="1"/>
  <c r="AZ195" i="4" s="1"/>
  <c r="AC196" i="4"/>
  <c r="AH196" i="4"/>
  <c r="AQ196" i="4"/>
  <c r="AR196" i="4"/>
  <c r="AX196" i="4" s="1"/>
  <c r="AZ196" i="4" s="1"/>
  <c r="AC197" i="4"/>
  <c r="AH197" i="4"/>
  <c r="AQ197" i="4"/>
  <c r="AR197" i="4"/>
  <c r="AX197" i="4" s="1"/>
  <c r="AZ197" i="4" s="1"/>
  <c r="AC198" i="4"/>
  <c r="AH198" i="4"/>
  <c r="AQ198" i="4"/>
  <c r="AR198" i="4"/>
  <c r="AX198" i="4" s="1"/>
  <c r="AZ198" i="4" s="1"/>
  <c r="AC199" i="4"/>
  <c r="AH199" i="4"/>
  <c r="AQ199" i="4"/>
  <c r="AR199" i="4"/>
  <c r="AX199" i="4" s="1"/>
  <c r="AZ199" i="4" s="1"/>
  <c r="AC200" i="4"/>
  <c r="AH200" i="4"/>
  <c r="AQ200" i="4"/>
  <c r="AR200" i="4"/>
  <c r="AX200" i="4" s="1"/>
  <c r="AZ200" i="4" s="1"/>
  <c r="AC201" i="4"/>
  <c r="AH201" i="4"/>
  <c r="AQ201" i="4"/>
  <c r="AR201" i="4"/>
  <c r="AX201" i="4" s="1"/>
  <c r="AZ201" i="4" s="1"/>
  <c r="AC202" i="4"/>
  <c r="AH202" i="4"/>
  <c r="AQ202" i="4"/>
  <c r="AR202" i="4"/>
  <c r="AX202" i="4" s="1"/>
  <c r="AZ202" i="4" s="1"/>
  <c r="AC203" i="4"/>
  <c r="AH203" i="4"/>
  <c r="AQ203" i="4"/>
  <c r="AR203" i="4"/>
  <c r="AX203" i="4" s="1"/>
  <c r="AZ203" i="4" s="1"/>
  <c r="AC204" i="4"/>
  <c r="AH204" i="4"/>
  <c r="AQ204" i="4"/>
  <c r="AR204" i="4"/>
  <c r="AX204" i="4" s="1"/>
  <c r="AZ204" i="4" s="1"/>
  <c r="AC205" i="4"/>
  <c r="AH205" i="4"/>
  <c r="AQ205" i="4"/>
  <c r="AR205" i="4"/>
  <c r="AX205" i="4" s="1"/>
  <c r="AZ205" i="4" s="1"/>
  <c r="AC206" i="4"/>
  <c r="AH206" i="4"/>
  <c r="AQ206" i="4"/>
  <c r="AR206" i="4"/>
  <c r="AX206" i="4" s="1"/>
  <c r="AZ206" i="4" s="1"/>
  <c r="AC207" i="4"/>
  <c r="AH207" i="4"/>
  <c r="AQ207" i="4"/>
  <c r="AR207" i="4"/>
  <c r="AX207" i="4" s="1"/>
  <c r="AZ207" i="4" s="1"/>
  <c r="AC208" i="4"/>
  <c r="AH208" i="4"/>
  <c r="AQ208" i="4"/>
  <c r="AR208" i="4"/>
  <c r="AX208" i="4" s="1"/>
  <c r="AZ208" i="4" s="1"/>
  <c r="AC209" i="4"/>
  <c r="AH209" i="4"/>
  <c r="AQ209" i="4"/>
  <c r="AR209" i="4"/>
  <c r="AX209" i="4" s="1"/>
  <c r="AZ209" i="4" s="1"/>
  <c r="AC210" i="4"/>
  <c r="AH210" i="4"/>
  <c r="AQ210" i="4"/>
  <c r="AR210" i="4"/>
  <c r="AX210" i="4" s="1"/>
  <c r="AZ210" i="4" s="1"/>
  <c r="AC211" i="4"/>
  <c r="AH211" i="4"/>
  <c r="AQ211" i="4"/>
  <c r="AR211" i="4"/>
  <c r="AX211" i="4" s="1"/>
  <c r="AZ211" i="4" s="1"/>
  <c r="AC212" i="4"/>
  <c r="AH212" i="4"/>
  <c r="AQ212" i="4"/>
  <c r="AR212" i="4"/>
  <c r="AX212" i="4" s="1"/>
  <c r="AZ212" i="4" s="1"/>
  <c r="AC213" i="4"/>
  <c r="AH213" i="4"/>
  <c r="AQ213" i="4"/>
  <c r="AR213" i="4"/>
  <c r="AX213" i="4" s="1"/>
  <c r="AZ213" i="4" s="1"/>
  <c r="AC214" i="4"/>
  <c r="AH214" i="4"/>
  <c r="AQ214" i="4"/>
  <c r="AR214" i="4"/>
  <c r="AX214" i="4" s="1"/>
  <c r="AZ214" i="4" s="1"/>
  <c r="AC215" i="4"/>
  <c r="AH215" i="4"/>
  <c r="AQ215" i="4"/>
  <c r="AR215" i="4"/>
  <c r="AX215" i="4" s="1"/>
  <c r="AZ215" i="4" s="1"/>
  <c r="AC216" i="4"/>
  <c r="AH216" i="4"/>
  <c r="AQ216" i="4"/>
  <c r="AR216" i="4"/>
  <c r="AX216" i="4" s="1"/>
  <c r="AZ216" i="4" s="1"/>
  <c r="AC217" i="4"/>
  <c r="AH217" i="4"/>
  <c r="AQ217" i="4"/>
  <c r="AR217" i="4"/>
  <c r="AX217" i="4" s="1"/>
  <c r="AZ217" i="4" s="1"/>
  <c r="AC218" i="4"/>
  <c r="AH218" i="4"/>
  <c r="AQ218" i="4"/>
  <c r="AR218" i="4"/>
  <c r="AC219" i="4"/>
  <c r="AH219" i="4"/>
  <c r="AQ219" i="4"/>
  <c r="AR219" i="4"/>
  <c r="AX219" i="4" s="1"/>
  <c r="AZ219" i="4" s="1"/>
  <c r="AC220" i="4"/>
  <c r="AH220" i="4"/>
  <c r="AQ220" i="4"/>
  <c r="AR220" i="4"/>
  <c r="AC221" i="4"/>
  <c r="AH221" i="4"/>
  <c r="AQ221" i="4"/>
  <c r="AR221" i="4"/>
  <c r="AX221" i="4" s="1"/>
  <c r="AZ221" i="4" s="1"/>
  <c r="AC222" i="4"/>
  <c r="AH222" i="4"/>
  <c r="AQ222" i="4"/>
  <c r="AR222" i="4"/>
  <c r="AX222" i="4" s="1"/>
  <c r="AZ222" i="4" s="1"/>
  <c r="AC223" i="4"/>
  <c r="AH223" i="4"/>
  <c r="AQ223" i="4"/>
  <c r="AR223" i="4"/>
  <c r="AX223" i="4" s="1"/>
  <c r="AZ223" i="4" s="1"/>
  <c r="AC224" i="4"/>
  <c r="AH224" i="4"/>
  <c r="AQ224" i="4"/>
  <c r="AR224" i="4"/>
  <c r="AX224" i="4" s="1"/>
  <c r="AZ224" i="4" s="1"/>
  <c r="AC225" i="4"/>
  <c r="AH225" i="4"/>
  <c r="AQ225" i="4"/>
  <c r="AR225" i="4"/>
  <c r="AC226" i="4"/>
  <c r="AH226" i="4"/>
  <c r="AQ226" i="4"/>
  <c r="AR226" i="4"/>
  <c r="AX226" i="4" s="1"/>
  <c r="AZ226" i="4" s="1"/>
  <c r="AC227" i="4"/>
  <c r="AH227" i="4"/>
  <c r="AQ227" i="4"/>
  <c r="AR227" i="4"/>
  <c r="AX227" i="4" s="1"/>
  <c r="AZ227" i="4" s="1"/>
  <c r="AC228" i="4"/>
  <c r="AH228" i="4"/>
  <c r="AQ228" i="4"/>
  <c r="AR228" i="4"/>
  <c r="AX228" i="4" s="1"/>
  <c r="AZ228" i="4" s="1"/>
  <c r="AC229" i="4"/>
  <c r="AH229" i="4"/>
  <c r="AQ229" i="4"/>
  <c r="AR229" i="4"/>
  <c r="AX229" i="4" s="1"/>
  <c r="AZ229" i="4" s="1"/>
  <c r="AC230" i="4"/>
  <c r="AH230" i="4"/>
  <c r="AQ230" i="4"/>
  <c r="AR230" i="4"/>
  <c r="AC231" i="4"/>
  <c r="AH231" i="4"/>
  <c r="AQ231" i="4"/>
  <c r="AR231" i="4"/>
  <c r="AX231" i="4" s="1"/>
  <c r="AZ231" i="4" s="1"/>
  <c r="AC232" i="4"/>
  <c r="AH232" i="4"/>
  <c r="AQ232" i="4"/>
  <c r="AR232" i="4"/>
  <c r="AC233" i="4"/>
  <c r="AH233" i="4"/>
  <c r="AQ233" i="4"/>
  <c r="AR233" i="4"/>
  <c r="AX233" i="4" s="1"/>
  <c r="AZ233" i="4" s="1"/>
  <c r="AC234" i="4"/>
  <c r="AH234" i="4"/>
  <c r="AQ234" i="4"/>
  <c r="AR234" i="4"/>
  <c r="AC235" i="4"/>
  <c r="AH235" i="4"/>
  <c r="AQ235" i="4"/>
  <c r="AR235" i="4"/>
  <c r="AX235" i="4" s="1"/>
  <c r="AZ235" i="4" s="1"/>
  <c r="AC236" i="4"/>
  <c r="AH236" i="4"/>
  <c r="AQ236" i="4"/>
  <c r="AR236" i="4"/>
  <c r="AC237" i="4"/>
  <c r="AH237" i="4"/>
  <c r="AQ237" i="4"/>
  <c r="AR237" i="4"/>
  <c r="AX237" i="4" s="1"/>
  <c r="AZ237" i="4" s="1"/>
  <c r="AC238" i="4"/>
  <c r="AH238" i="4"/>
  <c r="AQ238" i="4"/>
  <c r="AR238" i="4"/>
  <c r="AX238" i="4" s="1"/>
  <c r="AZ238" i="4" s="1"/>
  <c r="AC239" i="4"/>
  <c r="AH239" i="4"/>
  <c r="AQ239" i="4"/>
  <c r="AR239" i="4"/>
  <c r="AX239" i="4" s="1"/>
  <c r="AZ239" i="4" s="1"/>
  <c r="AC240" i="4"/>
  <c r="AH240" i="4"/>
  <c r="AQ240" i="4"/>
  <c r="AR240" i="4"/>
  <c r="AX240" i="4" s="1"/>
  <c r="AZ240" i="4" s="1"/>
  <c r="AC241" i="4"/>
  <c r="AH241" i="4"/>
  <c r="AQ241" i="4"/>
  <c r="AR241" i="4"/>
  <c r="AC242" i="4"/>
  <c r="AH242" i="4"/>
  <c r="AQ242" i="4"/>
  <c r="AR242" i="4"/>
  <c r="AX242" i="4" s="1"/>
  <c r="AZ242" i="4" s="1"/>
  <c r="AC243" i="4"/>
  <c r="AH243" i="4"/>
  <c r="AQ243" i="4"/>
  <c r="AR243" i="4"/>
  <c r="AC244" i="4"/>
  <c r="AH244" i="4"/>
  <c r="AQ244" i="4"/>
  <c r="AR244" i="4"/>
  <c r="AX244" i="4" s="1"/>
  <c r="AZ244" i="4" s="1"/>
  <c r="AC245" i="4"/>
  <c r="AH245" i="4"/>
  <c r="AQ245" i="4"/>
  <c r="AR245" i="4"/>
  <c r="AX245" i="4" s="1"/>
  <c r="AZ245" i="4" s="1"/>
  <c r="AC246" i="4"/>
  <c r="AH246" i="4"/>
  <c r="AQ246" i="4"/>
  <c r="AR246" i="4"/>
  <c r="AX246" i="4" s="1"/>
  <c r="AZ246" i="4" s="1"/>
  <c r="AC247" i="4"/>
  <c r="AH247" i="4"/>
  <c r="AQ247" i="4"/>
  <c r="AR247" i="4"/>
  <c r="AX247" i="4" s="1"/>
  <c r="AZ247" i="4" s="1"/>
  <c r="AC248" i="4"/>
  <c r="AH248" i="4"/>
  <c r="AQ248" i="4"/>
  <c r="AR248" i="4"/>
  <c r="AX248" i="4" s="1"/>
  <c r="AZ248" i="4" s="1"/>
  <c r="AC249" i="4"/>
  <c r="AH249" i="4"/>
  <c r="AQ249" i="4"/>
  <c r="AR249" i="4"/>
  <c r="AX249" i="4" s="1"/>
  <c r="AZ249" i="4" s="1"/>
  <c r="AC250" i="4"/>
  <c r="AH250" i="4"/>
  <c r="AQ250" i="4"/>
  <c r="AR250" i="4"/>
  <c r="AX250" i="4" s="1"/>
  <c r="AZ250" i="4" s="1"/>
  <c r="AC251" i="4"/>
  <c r="AH251" i="4"/>
  <c r="AQ251" i="4"/>
  <c r="AR251" i="4"/>
  <c r="AX251" i="4" s="1"/>
  <c r="AZ251" i="4" s="1"/>
  <c r="AC252" i="4"/>
  <c r="AH252" i="4"/>
  <c r="AQ252" i="4"/>
  <c r="AR252" i="4"/>
  <c r="AX252" i="4" s="1"/>
  <c r="AZ252" i="4" s="1"/>
  <c r="AC253" i="4"/>
  <c r="AH253" i="4"/>
  <c r="AQ253" i="4"/>
  <c r="AR253" i="4"/>
  <c r="AX253" i="4" s="1"/>
  <c r="AZ253" i="4" s="1"/>
  <c r="AC254" i="4"/>
  <c r="AH254" i="4"/>
  <c r="AQ254" i="4"/>
  <c r="AR254" i="4"/>
  <c r="AX254" i="4" s="1"/>
  <c r="AZ254" i="4" s="1"/>
  <c r="AC255" i="4"/>
  <c r="AH255" i="4"/>
  <c r="AQ255" i="4"/>
  <c r="AR255" i="4"/>
  <c r="AX255" i="4" s="1"/>
  <c r="AZ255" i="4" s="1"/>
  <c r="AC256" i="4"/>
  <c r="AH256" i="4"/>
  <c r="AQ256" i="4"/>
  <c r="AR256" i="4"/>
  <c r="AX256" i="4" s="1"/>
  <c r="AZ256" i="4" s="1"/>
  <c r="AC257" i="4"/>
  <c r="AH257" i="4"/>
  <c r="AQ257" i="4"/>
  <c r="AR257" i="4"/>
  <c r="AX257" i="4" s="1"/>
  <c r="AZ257" i="4" s="1"/>
  <c r="AC258" i="4"/>
  <c r="AH258" i="4"/>
  <c r="AQ258" i="4"/>
  <c r="AR258" i="4"/>
  <c r="AX258" i="4" s="1"/>
  <c r="AZ258" i="4" s="1"/>
  <c r="AC259" i="4"/>
  <c r="AH259" i="4"/>
  <c r="AQ259" i="4"/>
  <c r="AR259" i="4"/>
  <c r="AX259" i="4" s="1"/>
  <c r="AZ259" i="4" s="1"/>
  <c r="AC260" i="4"/>
  <c r="AH260" i="4"/>
  <c r="AQ260" i="4"/>
  <c r="AR260" i="4"/>
  <c r="AX260" i="4" s="1"/>
  <c r="AZ260" i="4" s="1"/>
  <c r="E261" i="4"/>
  <c r="L261" i="4"/>
  <c r="AD261" i="4"/>
  <c r="AE261" i="4"/>
  <c r="AF261" i="4"/>
  <c r="AI261" i="4"/>
  <c r="AJ261" i="4"/>
  <c r="AM261" i="4"/>
  <c r="AV261" i="4"/>
  <c r="AY261" i="4"/>
  <c r="AX40" i="4" l="1"/>
  <c r="AZ40" i="4" s="1"/>
  <c r="AX230" i="4"/>
  <c r="AZ230" i="4" s="1"/>
  <c r="AX220" i="4"/>
  <c r="AZ220" i="4" s="1"/>
  <c r="AX118" i="4"/>
  <c r="AZ118" i="4" s="1"/>
  <c r="AX89" i="4"/>
  <c r="AZ89" i="4" s="1"/>
  <c r="AX68" i="4"/>
  <c r="AZ68" i="4" s="1"/>
  <c r="AX243" i="4"/>
  <c r="AZ243" i="4" s="1"/>
  <c r="AX107" i="4"/>
  <c r="AZ107" i="4" s="1"/>
  <c r="AX58" i="4"/>
  <c r="AZ58" i="4" s="1"/>
  <c r="AX28" i="4"/>
  <c r="AZ28" i="4" s="1"/>
  <c r="AX225" i="4"/>
  <c r="AZ225" i="4" s="1"/>
  <c r="AY32" i="5"/>
  <c r="AX66" i="4"/>
  <c r="AZ66" i="4" s="1"/>
  <c r="AX32" i="4"/>
  <c r="AZ32" i="4" s="1"/>
  <c r="AX142" i="4"/>
  <c r="AZ142" i="4" s="1"/>
  <c r="AX101" i="4"/>
  <c r="AZ101" i="4" s="1"/>
  <c r="AX49" i="4"/>
  <c r="AZ49" i="4" s="1"/>
  <c r="AX218" i="4"/>
  <c r="AZ218" i="4" s="1"/>
  <c r="AX20" i="4"/>
  <c r="AZ20" i="4" s="1"/>
  <c r="AX127" i="4"/>
  <c r="AZ127" i="4" s="1"/>
  <c r="AX110" i="4"/>
  <c r="AZ110" i="4" s="1"/>
  <c r="AX100" i="4"/>
  <c r="AZ100" i="4" s="1"/>
  <c r="AX65" i="4"/>
  <c r="AZ65" i="4" s="1"/>
  <c r="AX56" i="4"/>
  <c r="AZ56" i="4" s="1"/>
  <c r="AX109" i="4"/>
  <c r="AZ109" i="4" s="1"/>
  <c r="AX93" i="4"/>
  <c r="AZ93" i="4" s="1"/>
  <c r="AX64" i="4"/>
  <c r="AZ64" i="4" s="1"/>
  <c r="AX54" i="4"/>
  <c r="AZ54" i="4" s="1"/>
  <c r="AH261" i="4"/>
  <c r="AX167" i="4"/>
  <c r="AZ167" i="4" s="1"/>
  <c r="AX134" i="4"/>
  <c r="AZ134" i="4" s="1"/>
  <c r="AX114" i="4"/>
  <c r="AZ114" i="4" s="1"/>
  <c r="AX104" i="4"/>
  <c r="AZ104" i="4" s="1"/>
  <c r="AX77" i="4"/>
  <c r="AZ77" i="4" s="1"/>
  <c r="AX70" i="4"/>
  <c r="AZ70" i="4" s="1"/>
  <c r="AX61" i="4"/>
  <c r="AZ61" i="4" s="1"/>
  <c r="AX53" i="4"/>
  <c r="AZ53" i="4" s="1"/>
  <c r="AX14" i="4"/>
  <c r="AZ14" i="4" s="1"/>
  <c r="AX234" i="4"/>
  <c r="AZ234" i="4" s="1"/>
  <c r="AX163" i="4"/>
  <c r="AZ163" i="4" s="1"/>
  <c r="AX103" i="4"/>
  <c r="AZ103" i="4" s="1"/>
  <c r="AX52" i="4"/>
  <c r="AZ52" i="4" s="1"/>
  <c r="AX36" i="4"/>
  <c r="AZ36" i="4" s="1"/>
  <c r="AX24" i="4"/>
  <c r="AZ24" i="4" s="1"/>
  <c r="AX62" i="4"/>
  <c r="AZ62" i="4" s="1"/>
  <c r="AX57" i="4"/>
  <c r="AZ57" i="4" s="1"/>
  <c r="AX241" i="4"/>
  <c r="AZ241" i="4" s="1"/>
  <c r="AX236" i="4"/>
  <c r="AZ236" i="4" s="1"/>
  <c r="AX232" i="4"/>
  <c r="AZ232" i="4" s="1"/>
  <c r="AX138" i="4"/>
  <c r="AZ138" i="4" s="1"/>
  <c r="AX132" i="4"/>
  <c r="AZ132" i="4" s="1"/>
  <c r="AX116" i="4"/>
  <c r="AZ116" i="4" s="1"/>
  <c r="AX42" i="4"/>
  <c r="AZ42" i="4" s="1"/>
  <c r="AX38" i="4"/>
  <c r="AZ38" i="4" s="1"/>
  <c r="AX34" i="4"/>
  <c r="AZ34" i="4" s="1"/>
  <c r="AX30" i="4"/>
  <c r="AZ30" i="4" s="1"/>
  <c r="AX26" i="4"/>
  <c r="AZ26" i="4" s="1"/>
  <c r="AX22" i="4"/>
  <c r="AZ22" i="4" s="1"/>
  <c r="AX12" i="4"/>
  <c r="AZ12" i="4" s="1"/>
  <c r="AX9" i="4"/>
  <c r="AZ9" i="4" s="1"/>
  <c r="AX143" i="4"/>
  <c r="AZ143" i="4" s="1"/>
  <c r="AX69" i="4"/>
  <c r="AZ69" i="4" s="1"/>
  <c r="AX60" i="4"/>
  <c r="AZ60" i="4" s="1"/>
  <c r="AX50" i="4"/>
  <c r="AZ50" i="4" s="1"/>
  <c r="AR261" i="4"/>
  <c r="AX154" i="4"/>
  <c r="AZ154" i="4" s="1"/>
  <c r="AX43" i="4"/>
  <c r="AZ43" i="4" s="1"/>
  <c r="AX39" i="4"/>
  <c r="AZ39" i="4" s="1"/>
  <c r="AX35" i="4"/>
  <c r="AZ35" i="4" s="1"/>
  <c r="AX31" i="4"/>
  <c r="AZ31" i="4" s="1"/>
  <c r="AX27" i="4"/>
  <c r="AZ27" i="4" s="1"/>
  <c r="AX23" i="4"/>
  <c r="AZ23" i="4" s="1"/>
  <c r="AX19" i="4"/>
  <c r="AX135" i="4"/>
  <c r="AZ135" i="4" s="1"/>
  <c r="AX162" i="4"/>
  <c r="AZ162" i="4" s="1"/>
  <c r="AX164" i="4"/>
  <c r="AZ164" i="4" s="1"/>
  <c r="AX161" i="4"/>
  <c r="AZ161" i="4" s="1"/>
  <c r="AX47" i="4"/>
  <c r="AZ47" i="4" s="1"/>
  <c r="AX128" i="4"/>
  <c r="AZ128" i="4" s="1"/>
  <c r="AX71" i="4"/>
  <c r="AZ71" i="4" s="1"/>
  <c r="AX67" i="4"/>
  <c r="AZ67" i="4" s="1"/>
  <c r="AX63" i="4"/>
  <c r="AZ63" i="4" s="1"/>
  <c r="AX59" i="4"/>
  <c r="AZ59" i="4" s="1"/>
  <c r="AX55" i="4"/>
  <c r="AZ55" i="4" s="1"/>
  <c r="AX51" i="4"/>
  <c r="AZ51" i="4" s="1"/>
  <c r="AX41" i="4"/>
  <c r="AZ41" i="4" s="1"/>
  <c r="AX37" i="4"/>
  <c r="AZ37" i="4" s="1"/>
  <c r="AX33" i="4"/>
  <c r="AZ33" i="4" s="1"/>
  <c r="AX29" i="4"/>
  <c r="AZ29" i="4" s="1"/>
  <c r="AX25" i="4"/>
  <c r="AZ25" i="4" s="1"/>
  <c r="AX21" i="4"/>
  <c r="AZ21" i="4" s="1"/>
  <c r="K5" i="3"/>
  <c r="AC8" i="3"/>
  <c r="AH8" i="3"/>
  <c r="AQ8" i="3"/>
  <c r="AR8" i="3"/>
  <c r="AZ8" i="3" s="1"/>
  <c r="AC9" i="3"/>
  <c r="AH9" i="3"/>
  <c r="AQ9" i="3"/>
  <c r="AR9" i="3"/>
  <c r="AY9" i="3" s="1"/>
  <c r="AC10" i="3"/>
  <c r="AH10" i="3"/>
  <c r="AQ10" i="3"/>
  <c r="AR10" i="3"/>
  <c r="AY10" i="3" s="1"/>
  <c r="AC11" i="3"/>
  <c r="AH11" i="3"/>
  <c r="AQ11" i="3"/>
  <c r="AR11" i="3"/>
  <c r="AZ11" i="3" s="1"/>
  <c r="AC12" i="3"/>
  <c r="AH12" i="3"/>
  <c r="AQ12" i="3"/>
  <c r="AR12" i="3"/>
  <c r="AZ12" i="3" s="1"/>
  <c r="AC13" i="3"/>
  <c r="AH13" i="3"/>
  <c r="AQ13" i="3"/>
  <c r="AR13" i="3"/>
  <c r="AY13" i="3" s="1"/>
  <c r="AC14" i="3"/>
  <c r="AH14" i="3"/>
  <c r="AQ14" i="3"/>
  <c r="AR14" i="3"/>
  <c r="AZ14" i="3" s="1"/>
  <c r="AC15" i="3"/>
  <c r="AH15" i="3"/>
  <c r="AQ15" i="3"/>
  <c r="AR15" i="3"/>
  <c r="AY15" i="3" s="1"/>
  <c r="AC16" i="3"/>
  <c r="AH16" i="3"/>
  <c r="AQ16" i="3"/>
  <c r="AR16" i="3"/>
  <c r="AY16" i="3" s="1"/>
  <c r="AC17" i="3"/>
  <c r="AH17" i="3"/>
  <c r="AQ17" i="3"/>
  <c r="AR17" i="3"/>
  <c r="AY17" i="3" s="1"/>
  <c r="AZ17" i="3"/>
  <c r="AC18" i="3"/>
  <c r="AH18" i="3"/>
  <c r="AQ18" i="3"/>
  <c r="AR18" i="3"/>
  <c r="AY18" i="3" s="1"/>
  <c r="AC19" i="3"/>
  <c r="AH19" i="3"/>
  <c r="AQ19" i="3"/>
  <c r="AR19" i="3"/>
  <c r="AY19" i="3" s="1"/>
  <c r="AC20" i="3"/>
  <c r="AH20" i="3"/>
  <c r="AQ20" i="3"/>
  <c r="AR20" i="3"/>
  <c r="AY20" i="3" s="1"/>
  <c r="AC21" i="3"/>
  <c r="AH21" i="3"/>
  <c r="AQ21" i="3"/>
  <c r="AR21" i="3"/>
  <c r="AY21" i="3" s="1"/>
  <c r="AC22" i="3"/>
  <c r="AH22" i="3"/>
  <c r="AQ22" i="3"/>
  <c r="AR22" i="3"/>
  <c r="AY22" i="3" s="1"/>
  <c r="AC23" i="3"/>
  <c r="AH23" i="3"/>
  <c r="AQ23" i="3"/>
  <c r="AR23" i="3"/>
  <c r="AY23" i="3" s="1"/>
  <c r="AC24" i="3"/>
  <c r="AH24" i="3"/>
  <c r="AQ24" i="3"/>
  <c r="AR24" i="3"/>
  <c r="AY24" i="3" s="1"/>
  <c r="AC25" i="3"/>
  <c r="AH25" i="3"/>
  <c r="AQ25" i="3"/>
  <c r="AR25" i="3"/>
  <c r="AY25" i="3" s="1"/>
  <c r="AC26" i="3"/>
  <c r="AH26" i="3"/>
  <c r="AQ26" i="3"/>
  <c r="AR26" i="3"/>
  <c r="AY26" i="3" s="1"/>
  <c r="AC27" i="3"/>
  <c r="AH27" i="3"/>
  <c r="AQ27" i="3"/>
  <c r="AR27" i="3"/>
  <c r="AY27" i="3" s="1"/>
  <c r="AC28" i="3"/>
  <c r="AH28" i="3"/>
  <c r="AQ28" i="3"/>
  <c r="AR28" i="3"/>
  <c r="AY28" i="3" s="1"/>
  <c r="AC29" i="3"/>
  <c r="AH29" i="3"/>
  <c r="AQ29" i="3"/>
  <c r="AR29" i="3"/>
  <c r="AY29" i="3" s="1"/>
  <c r="AC30" i="3"/>
  <c r="AH30" i="3"/>
  <c r="AQ30" i="3"/>
  <c r="AR30" i="3"/>
  <c r="AY30" i="3" s="1"/>
  <c r="AC31" i="3"/>
  <c r="AH31" i="3"/>
  <c r="AQ31" i="3"/>
  <c r="AR31" i="3"/>
  <c r="AY31" i="3" s="1"/>
  <c r="AC32" i="3"/>
  <c r="AH32" i="3"/>
  <c r="AQ32" i="3"/>
  <c r="AR32" i="3"/>
  <c r="AY32" i="3" s="1"/>
  <c r="AC33" i="3"/>
  <c r="AH33" i="3"/>
  <c r="AQ33" i="3"/>
  <c r="AR33" i="3"/>
  <c r="AY33" i="3" s="1"/>
  <c r="AC34" i="3"/>
  <c r="AH34" i="3"/>
  <c r="AQ34" i="3"/>
  <c r="AR34" i="3"/>
  <c r="AY34" i="3" s="1"/>
  <c r="AC35" i="3"/>
  <c r="AH35" i="3"/>
  <c r="AQ35" i="3"/>
  <c r="AR35" i="3"/>
  <c r="AY35" i="3" s="1"/>
  <c r="AC36" i="3"/>
  <c r="AH36" i="3"/>
  <c r="AQ36" i="3"/>
  <c r="AR36" i="3"/>
  <c r="AY36" i="3" s="1"/>
  <c r="AC37" i="3"/>
  <c r="AH37" i="3"/>
  <c r="AQ37" i="3"/>
  <c r="AR37" i="3"/>
  <c r="AY37" i="3" s="1"/>
  <c r="AC38" i="3"/>
  <c r="AH38" i="3"/>
  <c r="AQ38" i="3"/>
  <c r="AR38" i="3"/>
  <c r="AY38" i="3" s="1"/>
  <c r="AC39" i="3"/>
  <c r="AH39" i="3"/>
  <c r="AQ39" i="3"/>
  <c r="AR39" i="3"/>
  <c r="AY39" i="3" s="1"/>
  <c r="AC40" i="3"/>
  <c r="AH40" i="3"/>
  <c r="AQ40" i="3"/>
  <c r="AR40" i="3"/>
  <c r="AY40" i="3" s="1"/>
  <c r="AC41" i="3"/>
  <c r="AH41" i="3"/>
  <c r="AQ41" i="3"/>
  <c r="AR41" i="3"/>
  <c r="AY41" i="3" s="1"/>
  <c r="AC42" i="3"/>
  <c r="AH42" i="3"/>
  <c r="AQ42" i="3"/>
  <c r="AR42" i="3"/>
  <c r="AY42" i="3" s="1"/>
  <c r="AC43" i="3"/>
  <c r="AH43" i="3"/>
  <c r="AQ43" i="3"/>
  <c r="AR43" i="3"/>
  <c r="AY43" i="3" s="1"/>
  <c r="AC44" i="3"/>
  <c r="AH44" i="3"/>
  <c r="AQ44" i="3"/>
  <c r="AR44" i="3"/>
  <c r="AY44" i="3" s="1"/>
  <c r="AC45" i="3"/>
  <c r="AH45" i="3"/>
  <c r="AQ45" i="3"/>
  <c r="AR45" i="3"/>
  <c r="AY45" i="3" s="1"/>
  <c r="AC46" i="3"/>
  <c r="AH46" i="3"/>
  <c r="AQ46" i="3"/>
  <c r="AR46" i="3"/>
  <c r="AY46" i="3" s="1"/>
  <c r="AC47" i="3"/>
  <c r="AH47" i="3"/>
  <c r="AQ47" i="3"/>
  <c r="AR47" i="3"/>
  <c r="AY47" i="3" s="1"/>
  <c r="AC48" i="3"/>
  <c r="AH48" i="3"/>
  <c r="AQ48" i="3"/>
  <c r="AR48" i="3"/>
  <c r="AY48" i="3" s="1"/>
  <c r="AC49" i="3"/>
  <c r="AH49" i="3"/>
  <c r="AQ49" i="3"/>
  <c r="AR49" i="3"/>
  <c r="AY49" i="3" s="1"/>
  <c r="AC50" i="3"/>
  <c r="AH50" i="3"/>
  <c r="AQ50" i="3"/>
  <c r="AR50" i="3"/>
  <c r="AY50" i="3" s="1"/>
  <c r="AC51" i="3"/>
  <c r="AH51" i="3"/>
  <c r="AQ51" i="3"/>
  <c r="AC52" i="3"/>
  <c r="AH52" i="3"/>
  <c r="AQ52" i="3"/>
  <c r="AR52" i="3"/>
  <c r="AY52" i="3" s="1"/>
  <c r="AC53" i="3"/>
  <c r="AH53" i="3"/>
  <c r="AQ53" i="3"/>
  <c r="AR53" i="3"/>
  <c r="AY53" i="3" s="1"/>
  <c r="AC54" i="3"/>
  <c r="AH54" i="3"/>
  <c r="AQ54" i="3"/>
  <c r="AR54" i="3"/>
  <c r="AY54" i="3" s="1"/>
  <c r="AC55" i="3"/>
  <c r="AH55" i="3"/>
  <c r="AQ55" i="3"/>
  <c r="AR55" i="3"/>
  <c r="AY55" i="3" s="1"/>
  <c r="AC56" i="3"/>
  <c r="AH56" i="3"/>
  <c r="AQ56" i="3"/>
  <c r="AR56" i="3"/>
  <c r="AY56" i="3" s="1"/>
  <c r="AC57" i="3"/>
  <c r="AH57" i="3"/>
  <c r="AQ57" i="3"/>
  <c r="AR57" i="3"/>
  <c r="AZ57" i="3" s="1"/>
  <c r="AC58" i="3"/>
  <c r="AH58" i="3"/>
  <c r="AQ58" i="3"/>
  <c r="AR58" i="3"/>
  <c r="AY58" i="3" s="1"/>
  <c r="AC59" i="3"/>
  <c r="AH59" i="3"/>
  <c r="AQ59" i="3"/>
  <c r="AR59" i="3"/>
  <c r="AY59" i="3" s="1"/>
  <c r="AC60" i="3"/>
  <c r="AH60" i="3"/>
  <c r="AQ60" i="3"/>
  <c r="AR60" i="3"/>
  <c r="AY60" i="3" s="1"/>
  <c r="AC61" i="3"/>
  <c r="AH61" i="3"/>
  <c r="AQ61" i="3"/>
  <c r="AR61" i="3"/>
  <c r="AY61" i="3" s="1"/>
  <c r="AC62" i="3"/>
  <c r="AH62" i="3"/>
  <c r="AQ62" i="3"/>
  <c r="AR62" i="3"/>
  <c r="AY62" i="3" s="1"/>
  <c r="AC63" i="3"/>
  <c r="AH63" i="3"/>
  <c r="AQ63" i="3"/>
  <c r="AR63" i="3"/>
  <c r="AY63" i="3" s="1"/>
  <c r="AC64" i="3"/>
  <c r="AH64" i="3"/>
  <c r="AQ64" i="3"/>
  <c r="AR64" i="3"/>
  <c r="AY64" i="3" s="1"/>
  <c r="AC65" i="3"/>
  <c r="AH65" i="3"/>
  <c r="AQ65" i="3"/>
  <c r="AR65" i="3"/>
  <c r="AY65" i="3" s="1"/>
  <c r="E66" i="3"/>
  <c r="AD66" i="3"/>
  <c r="AE66" i="3"/>
  <c r="AF66" i="3"/>
  <c r="AI66" i="3"/>
  <c r="AJ66" i="3"/>
  <c r="AR51" i="3" s="1"/>
  <c r="AM66" i="3"/>
  <c r="AV66" i="3"/>
  <c r="AX66" i="3"/>
  <c r="AZ39" i="3" l="1"/>
  <c r="AZ35" i="3"/>
  <c r="AZ26" i="3"/>
  <c r="AZ21" i="3"/>
  <c r="AZ44" i="3"/>
  <c r="AZ23" i="3"/>
  <c r="AZ62" i="3"/>
  <c r="AY12" i="3"/>
  <c r="AY57" i="3"/>
  <c r="AZ48" i="3"/>
  <c r="AY11" i="3"/>
  <c r="AZ54" i="3"/>
  <c r="AY14" i="3"/>
  <c r="AZ63" i="3"/>
  <c r="AZ53" i="3"/>
  <c r="AZ50" i="3"/>
  <c r="AZ41" i="3"/>
  <c r="AZ32" i="3"/>
  <c r="AZ30" i="3"/>
  <c r="AH66" i="3"/>
  <c r="AZ59" i="3"/>
  <c r="AZ45" i="3"/>
  <c r="AZ36" i="3"/>
  <c r="AZ27" i="3"/>
  <c r="AZ18" i="3"/>
  <c r="AY8" i="3"/>
  <c r="AZ19" i="4"/>
  <c r="AX261" i="4"/>
  <c r="AT261" i="4"/>
  <c r="AY51" i="3"/>
  <c r="AZ51" i="3"/>
  <c r="AZ65" i="3"/>
  <c r="AZ60" i="3"/>
  <c r="AZ56" i="3"/>
  <c r="AZ47" i="3"/>
  <c r="AZ42" i="3"/>
  <c r="AZ38" i="3"/>
  <c r="AZ33" i="3"/>
  <c r="AZ29" i="3"/>
  <c r="AZ24" i="3"/>
  <c r="AZ20" i="3"/>
  <c r="AZ15" i="3"/>
  <c r="AZ9" i="3"/>
  <c r="AR66" i="3"/>
  <c r="AT66" i="3" s="1"/>
  <c r="AZ64" i="3"/>
  <c r="AZ61" i="3"/>
  <c r="AZ58" i="3"/>
  <c r="AZ55" i="3"/>
  <c r="AZ52" i="3"/>
  <c r="AZ49" i="3"/>
  <c r="AZ46" i="3"/>
  <c r="AZ43" i="3"/>
  <c r="AZ40" i="3"/>
  <c r="AZ37" i="3"/>
  <c r="AZ34" i="3"/>
  <c r="AZ31" i="3"/>
  <c r="AZ28" i="3"/>
  <c r="AZ25" i="3"/>
  <c r="AZ22" i="3"/>
  <c r="AZ19" i="3"/>
  <c r="AZ16" i="3"/>
  <c r="AZ13" i="3"/>
  <c r="AZ10" i="3"/>
  <c r="K4" i="2"/>
  <c r="AC7" i="2"/>
  <c r="AH7" i="2"/>
  <c r="AQ7" i="2"/>
  <c r="AR7" i="2"/>
  <c r="AY7" i="2" s="1"/>
  <c r="AC8" i="2"/>
  <c r="AH8" i="2"/>
  <c r="AQ8" i="2"/>
  <c r="AR8" i="2"/>
  <c r="AY8" i="2" s="1"/>
  <c r="AC9" i="2"/>
  <c r="AH9" i="2"/>
  <c r="AQ9" i="2"/>
  <c r="AR9" i="2"/>
  <c r="AY9" i="2" s="1"/>
  <c r="AC10" i="2"/>
  <c r="AH10" i="2"/>
  <c r="AQ10" i="2"/>
  <c r="AR10" i="2"/>
  <c r="AY10" i="2" s="1"/>
  <c r="AC11" i="2"/>
  <c r="AH11" i="2"/>
  <c r="AQ11" i="2"/>
  <c r="AR11" i="2"/>
  <c r="AY11" i="2" s="1"/>
  <c r="AC12" i="2"/>
  <c r="AH12" i="2"/>
  <c r="AQ12" i="2"/>
  <c r="AR12" i="2"/>
  <c r="AZ12" i="2" s="1"/>
  <c r="AC13" i="2"/>
  <c r="AH13" i="2"/>
  <c r="AQ13" i="2"/>
  <c r="AR13" i="2"/>
  <c r="AY13" i="2" s="1"/>
  <c r="AC14" i="2"/>
  <c r="AH14" i="2"/>
  <c r="AQ14" i="2"/>
  <c r="AR14" i="2"/>
  <c r="AY14" i="2" s="1"/>
  <c r="AC15" i="2"/>
  <c r="AH15" i="2"/>
  <c r="AQ15" i="2"/>
  <c r="AR15" i="2"/>
  <c r="AZ15" i="2" s="1"/>
  <c r="AC16" i="2"/>
  <c r="AH16" i="2"/>
  <c r="AQ16" i="2"/>
  <c r="AR16" i="2"/>
  <c r="AZ16" i="2" s="1"/>
  <c r="AC17" i="2"/>
  <c r="AH17" i="2"/>
  <c r="AQ17" i="2"/>
  <c r="AR17" i="2"/>
  <c r="AY17" i="2" s="1"/>
  <c r="AC18" i="2"/>
  <c r="AH18" i="2"/>
  <c r="AQ18" i="2"/>
  <c r="AR18" i="2"/>
  <c r="AY18" i="2" s="1"/>
  <c r="AC19" i="2"/>
  <c r="AH19" i="2"/>
  <c r="AQ19" i="2"/>
  <c r="AR19" i="2"/>
  <c r="AY19" i="2" s="1"/>
  <c r="AC20" i="2"/>
  <c r="AH20" i="2"/>
  <c r="AQ20" i="2"/>
  <c r="AR20" i="2"/>
  <c r="AY20" i="2" s="1"/>
  <c r="AC21" i="2"/>
  <c r="AH21" i="2"/>
  <c r="AQ21" i="2"/>
  <c r="AR21" i="2"/>
  <c r="AY21" i="2" s="1"/>
  <c r="AC22" i="2"/>
  <c r="AH22" i="2"/>
  <c r="AQ22" i="2"/>
  <c r="AR22" i="2"/>
  <c r="AY22" i="2" s="1"/>
  <c r="AC23" i="2"/>
  <c r="AH23" i="2"/>
  <c r="AQ23" i="2"/>
  <c r="AR23" i="2"/>
  <c r="AY23" i="2" s="1"/>
  <c r="AC24" i="2"/>
  <c r="AH24" i="2"/>
  <c r="AQ24" i="2"/>
  <c r="AR24" i="2"/>
  <c r="AY24" i="2" s="1"/>
  <c r="AC25" i="2"/>
  <c r="AH25" i="2"/>
  <c r="AQ25" i="2"/>
  <c r="AR25" i="2"/>
  <c r="AZ25" i="2" s="1"/>
  <c r="E26" i="2"/>
  <c r="L26" i="2"/>
  <c r="AD26" i="2"/>
  <c r="AE26" i="2"/>
  <c r="AF26" i="2"/>
  <c r="AI26" i="2"/>
  <c r="AJ26" i="2"/>
  <c r="AM26" i="2"/>
  <c r="AV26" i="2"/>
  <c r="AX26" i="2"/>
  <c r="AY25" i="2" l="1"/>
  <c r="AR26" i="2"/>
  <c r="AT26" i="2" s="1"/>
  <c r="AZ22" i="2"/>
  <c r="AY16" i="2"/>
  <c r="AY15" i="2"/>
  <c r="AZ8" i="2"/>
  <c r="AZ7" i="2"/>
  <c r="AY66" i="3"/>
  <c r="AZ13" i="2"/>
  <c r="AZ19" i="2"/>
  <c r="AY12" i="2"/>
  <c r="AH26" i="2"/>
  <c r="AZ10" i="2"/>
  <c r="AZ24" i="2"/>
  <c r="AZ21" i="2"/>
  <c r="AZ18" i="2"/>
  <c r="AZ9" i="2"/>
  <c r="AZ23" i="2"/>
  <c r="AZ20" i="2"/>
  <c r="AZ17" i="2"/>
  <c r="AZ14" i="2"/>
  <c r="AZ11" i="2"/>
  <c r="AX11" i="1"/>
  <c r="AV11" i="1"/>
  <c r="AM11" i="1"/>
  <c r="AJ11" i="1"/>
  <c r="AI11" i="1"/>
  <c r="AF11" i="1"/>
  <c r="AE11" i="1"/>
  <c r="AD11" i="1"/>
  <c r="L11" i="1"/>
  <c r="E11" i="1"/>
  <c r="AR10" i="1"/>
  <c r="AY10" i="1" s="1"/>
  <c r="AQ10" i="1"/>
  <c r="AH10" i="1"/>
  <c r="AC10" i="1"/>
  <c r="AR9" i="1"/>
  <c r="AQ9" i="1"/>
  <c r="AH9" i="1"/>
  <c r="AC9" i="1"/>
  <c r="AR8" i="1"/>
  <c r="AY8" i="1" s="1"/>
  <c r="AQ8" i="1"/>
  <c r="AH8" i="1"/>
  <c r="K5" i="1"/>
  <c r="AH11" i="1" l="1"/>
  <c r="AR11" i="1"/>
  <c r="AT11" i="1" s="1"/>
  <c r="AZ8" i="1"/>
  <c r="AY26" i="2"/>
  <c r="AY9" i="1"/>
  <c r="AY1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RAFAEL ANTONIO SERRANO SERRANO</author>
  </authors>
  <commentList>
    <comment ref="AM90" authorId="0" shapeId="0" xr:uid="{A5A0BC88-35C8-401B-83F8-826841963C1A}">
      <text>
        <r>
          <rPr>
            <b/>
            <sz val="9"/>
            <color indexed="81"/>
            <rFont val="Tahoma"/>
            <family val="2"/>
          </rPr>
          <t>RAFAEL ANTONIO SERRANO SERRANO:</t>
        </r>
        <r>
          <rPr>
            <sz val="9"/>
            <color indexed="81"/>
            <rFont val="Tahoma"/>
            <family val="2"/>
          </rPr>
          <t xml:space="preserve">
TIENE PRORROGA DE SUSPENSION.</t>
        </r>
      </text>
    </comment>
    <comment ref="AW140" authorId="0" shapeId="0" xr:uid="{29014829-DF90-45BD-98FB-75762C7F566B}">
      <text>
        <r>
          <rPr>
            <b/>
            <sz val="9"/>
            <color indexed="81"/>
            <rFont val="Tahoma"/>
            <family val="2"/>
          </rPr>
          <t>RAFAEL ANTONIO SERRANO SERRANO:</t>
        </r>
        <r>
          <rPr>
            <sz val="9"/>
            <color indexed="81"/>
            <rFont val="Tahoma"/>
            <family val="2"/>
          </rPr>
          <t xml:space="preserve">
OJO LIBERAR SALDO, PAGO SEGÚN VALOR DEL DÓLAR A LA FECHA DE PAGO.</t>
        </r>
      </text>
    </comment>
  </commentList>
</comments>
</file>

<file path=xl/sharedStrings.xml><?xml version="1.0" encoding="utf-8"?>
<sst xmlns="http://schemas.openxmlformats.org/spreadsheetml/2006/main" count="68673" uniqueCount="12709">
  <si>
    <t>PROCESOS  CONTRACTUALES</t>
  </si>
  <si>
    <t>MAXIMA Cuantia Delegada 
para Contratar:</t>
  </si>
  <si>
    <t>Escoja la Opción</t>
  </si>
  <si>
    <t>SMMLV</t>
  </si>
  <si>
    <t>PERIODO DEL REPORTE CONSOLIDADO (corte a):</t>
  </si>
  <si>
    <t>PESOS</t>
  </si>
  <si>
    <t>NOVEDADES</t>
  </si>
  <si>
    <t>DELEGATARIO DEL GASTO:</t>
  </si>
  <si>
    <t>DECANO FACULTAD DE CIENCIAS BASICAS</t>
  </si>
  <si>
    <r>
      <t xml:space="preserve">Valor Salario Minimo en pesos </t>
    </r>
    <r>
      <rPr>
        <b/>
        <sz val="11"/>
        <color rgb="FFFF0000"/>
        <rFont val="Calibri"/>
        <family val="2"/>
        <scheme val="minor"/>
      </rPr>
      <t>(2026)</t>
    </r>
  </si>
  <si>
    <t>INFORMACION DEL CONTRATISTA</t>
  </si>
  <si>
    <t>INFORMACION  CDP</t>
  </si>
  <si>
    <t>INFORMACION REGISTRO PRESUPUESTAL</t>
  </si>
  <si>
    <t>INFORMACION SUPERVISOR O INTERVENTOR</t>
  </si>
  <si>
    <t>INFORMACION FECHAS Y TIEMPOS</t>
  </si>
  <si>
    <t>ADICIONES</t>
  </si>
  <si>
    <t>TERMINACIONES/ DISMINUCIONES</t>
  </si>
  <si>
    <t>SUSPENSIONES</t>
  </si>
  <si>
    <t>ORIGEN DE LOS RECURSOS</t>
  </si>
  <si>
    <t>PAGOS</t>
  </si>
  <si>
    <t>ESTADO DEL CONTRATO</t>
  </si>
  <si>
    <t>PUBLICACION EN PLATAFORMAS</t>
  </si>
  <si>
    <t>AÑO</t>
  </si>
  <si>
    <t>(N) NIT ENTIDAD REPORTANTE</t>
  </si>
  <si>
    <t>(C ) NOMBRE ENTIDAD REPORTANTE</t>
  </si>
  <si>
    <t>(N) NUMERO DEL CONTRATO</t>
  </si>
  <si>
    <t xml:space="preserve">ID PROCESO 
SECOP II </t>
  </si>
  <si>
    <t>(N) NUMERO BPIN</t>
  </si>
  <si>
    <t>(C)FUENTE DE RECURSO</t>
  </si>
  <si>
    <t>(C)RUBRO PRESUPUESTAL DE GASTOS QUE SE AFECTA AL CELEBRAR EL CONTRATO</t>
  </si>
  <si>
    <t>(C) TIPOLOGIA DEL CONTRATO</t>
  </si>
  <si>
    <t>(C)OBJETO</t>
  </si>
  <si>
    <t>(N) VALOR INICIAL DEL CONTRATO</t>
  </si>
  <si>
    <t>(C)FORMA DE CONTRATACIÓN</t>
  </si>
  <si>
    <t>(C)NOMBRE CONTRATISTAS</t>
  </si>
  <si>
    <t>(N) NIT (-) O NUMERO DE CEDULA DEL CONTRATISTA</t>
  </si>
  <si>
    <t>(N) NUMERO CDP</t>
  </si>
  <si>
    <t>(F) FECHA CDP (YYYY-MM-DD)</t>
  </si>
  <si>
    <t>(N) VALOR CDP</t>
  </si>
  <si>
    <t>(N) NUMERO RP</t>
  </si>
  <si>
    <t>(F) FECHA REGISTRO PRESUPUESTAL (YYYY-MM-DD)</t>
  </si>
  <si>
    <t>(N) VALOR REGISTRO PRESUPUESTAL</t>
  </si>
  <si>
    <t>(C)ASIGNADO SUPERVISOR O INTERVENTOR</t>
  </si>
  <si>
    <t>(N) NIT (-) O NUMERO DE CEDULA DEL SUPERVISOR O INTERVENTOR</t>
  </si>
  <si>
    <t>(C)NOMBRE COMPLETO DEL SUPERVISOR O INTERVENTOR</t>
  </si>
  <si>
    <t>(F) FECHA FIRMA DEL CONTRATO (YYYY-MM-DD)</t>
  </si>
  <si>
    <t>(F) FECHA DE INICIO 
(YYYY-MM-DD)</t>
  </si>
  <si>
    <t>(F) FECHA APROBACION GARANTÍA 
(YYYY-MM-DD)</t>
  </si>
  <si>
    <t>(F) FECHA FINAL PACTADA EN CONTRATO (YYYY-MM-DD)</t>
  </si>
  <si>
    <t>(N) DURACION DE CONTRATO EN DÍAS</t>
  </si>
  <si>
    <t>(N) NUMERO ADICIONES</t>
  </si>
  <si>
    <t>(N) VALOR TOTAL ADICIONES</t>
  </si>
  <si>
    <t>(N) NUMERO PRORROGAS</t>
  </si>
  <si>
    <t>(F) FECHA FINAL PACTADA EN LA PRORROGA  (YYYY/MM/DD)</t>
  </si>
  <si>
    <t>(N) TIEMPO PRORROGAS EN DÍAS</t>
  </si>
  <si>
    <t>(N) NUMERO DE TERMINACIONES ANTICIPADAS/ DISMINUCIONES</t>
  </si>
  <si>
    <t>(N) VALOR DISMINUCION</t>
  </si>
  <si>
    <t>(F) FECHA FINAL TERMINACIÓN ANTICIPADA  (YYYY-MM-DD)</t>
  </si>
  <si>
    <t>(F) FECHA DE TERMINACIÓN POR ACTA FINAL
 (YYYY-MM-DD)</t>
  </si>
  <si>
    <t>(N)NUMERO SUSPENSIONES</t>
  </si>
  <si>
    <t>(F) FECHA DE SUSPENSIÓN (SI APLICA) 
 (YYYY-MM-DD)</t>
  </si>
  <si>
    <t>(F) FECHA DE REINICIO (SI APLICA) 
 (YYYY-MM-DD)</t>
  </si>
  <si>
    <t>(F) FECHA FINAL POR ACTA DE REINICIO  (YYYY/MM/DD)</t>
  </si>
  <si>
    <t>(N) TIEMPO SUSPENSIONES EN DÍAS</t>
  </si>
  <si>
    <t>(N) VALOR FINAL DEL CONTRATO INCLUYENDO NOVEDADES</t>
  </si>
  <si>
    <t>(C) EL CONTRATO ES FINANCIADO CON RECURSOS PROPIOS</t>
  </si>
  <si>
    <t>(N) VALOR DE LOS RECURSOS PROPIOS ASIGNADOS AL CONTRATO</t>
  </si>
  <si>
    <t>(C)ANTICIPO AL CONTRATO</t>
  </si>
  <si>
    <t>(N)VALOR PAGADO ANTICIPO</t>
  </si>
  <si>
    <t>(F) FECHA PAGO ANTICIPO
 (YYYY-MM-DD)</t>
  </si>
  <si>
    <t>(N) VALOR CANCELADO</t>
  </si>
  <si>
    <t>(N) VALOR ADEUDADO</t>
  </si>
  <si>
    <t>(N)
PORCENTAJE DE PAGOS REALIZADOS
(%)</t>
  </si>
  <si>
    <t>(N) PORCENTAJE DE EJECUCIÓN (%)</t>
  </si>
  <si>
    <t>(F) FECHA ACTA LIQUIDACIÓN (YYYY-MM-DD)</t>
  </si>
  <si>
    <t>(C)ESTADO CONTRATO</t>
  </si>
  <si>
    <t>SECOP II(Link)</t>
  </si>
  <si>
    <t>SIA OBSERVA</t>
  </si>
  <si>
    <t>SIGEP II</t>
  </si>
  <si>
    <t>UNIVERSIDAD DEL MAGDALENA</t>
  </si>
  <si>
    <t>OPSP-FCB-0001-2026</t>
  </si>
  <si>
    <t>CO1.REQ.9841650</t>
  </si>
  <si>
    <t>OTRO SECTOR</t>
  </si>
  <si>
    <t>FUNCIONAMIENTO</t>
  </si>
  <si>
    <t>PRESTACIÓN DE SERVICIOS</t>
  </si>
  <si>
    <t xml:space="preserve">APOYAR Y GESTIONAR LOS ASPECTOS ACADÉMICOS DEL PROGRAMA, CON EL FIN DE ASEGURAR EL CUMPLIMIENTO DE LOS LINEAMIENTOS INSTITUCIONALES, NORMATIVOS Y DE CALIDAD VIGENTES, ASÍ COMO LOS COMPROMISOS ADQUIRIDOS EN LOS PROCESOS DE AUTOEVALUACIÓN Y RENOVACIÓN DEL REGISTRO CALIFICADO. </t>
  </si>
  <si>
    <t>DIRECTA</t>
  </si>
  <si>
    <t>JOSE VILLACOB ROYERTH</t>
  </si>
  <si>
    <t>SI</t>
  </si>
  <si>
    <t>ALBERTO ANTONIO RUIZ MIER</t>
  </si>
  <si>
    <t>1800-01-01</t>
  </si>
  <si>
    <t>NO</t>
  </si>
  <si>
    <t>En ejecucion</t>
  </si>
  <si>
    <t>https://community.secop.gov.co/Public/Tendering/ContractNoticePhases/View?PPI=CO1.PPI.45132541&amp;isFromPublicArea=True&amp;isModal=False</t>
  </si>
  <si>
    <t>OPSP-FCB-0002-2026</t>
  </si>
  <si>
    <t>CO1.REQ.9841770</t>
  </si>
  <si>
    <r>
      <t xml:space="preserve">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t>
    </r>
    <r>
      <rPr>
        <b/>
        <sz val="10"/>
        <color theme="1"/>
        <rFont val="Arial"/>
        <family val="2"/>
      </rPr>
      <t xml:space="preserve">2). </t>
    </r>
    <r>
      <rPr>
        <sz val="10"/>
        <color theme="1"/>
        <rFont val="Arial"/>
        <family val="2"/>
      </rPr>
      <t>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r>
  </si>
  <si>
    <t>RUBÉN DARÍO IRIARTE LÓPEZ</t>
  </si>
  <si>
    <t>https://community.secop.gov.co/Public/Tendering/ContractNoticePhases/View?PPI=CO1.PPI.45164175&amp;isFromPublicArea=True&amp;isModal=False</t>
  </si>
  <si>
    <t>OPSP-FCB-0003-2026</t>
  </si>
  <si>
    <t>CO1.REQ.9842833</t>
  </si>
  <si>
    <t>OBJETO APOYAR LAS SIGUIENTES ACTIVIDADES DE COORDINACIÓN ADMINISTRATIVA DEL DOCTORADO EN CIENCIAS DEL MAR: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t>
  </si>
  <si>
    <t>CYNTHIA MILENA YEPES CAMPO</t>
  </si>
  <si>
    <t>SAMUEL NUÑEZ RICARDO</t>
  </si>
  <si>
    <t>https://community.secop.gov.co/Public/Tendering/ContractNoticePhases/View?PPI=CO1.PPI.45166615&amp;isFromPublicArea=True&amp;isModal=False</t>
  </si>
  <si>
    <t>TOTALES</t>
  </si>
  <si>
    <t>MAYO</t>
  </si>
  <si>
    <t>https://community.secop.gov.co/Public/Tendering/OpportunityDetail/Index?noticeUID=CO1.NTC.9975175&amp;isFromPublicArea=True&amp;isModal=False</t>
  </si>
  <si>
    <t>ALEXANDER MALDONADO ATENCIO</t>
  </si>
  <si>
    <t>ROQUE ARTURO RODRIGUEZ QUIROZ</t>
  </si>
  <si>
    <t xml:space="preserve">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3. APOYAR A LA DECANATURA PARA EL DESARROLLO DE INFORME DE NÚMERO DE HORAS, TITULACIÓN Y TEMÁTICAS DESARROLLADAS CADA MES EN TODOS LOS PROGRAMAS DE POSGRADOS DE LA FACULTAD DE CIENCIAS EMPRESARIALES Y ECONÓMICAS.
</t>
  </si>
  <si>
    <t>CO1.REQ.10119952</t>
  </si>
  <si>
    <t>OAG-FEE-0004-2026</t>
  </si>
  <si>
    <t>https://community.secop.gov.co/Public/Tendering/OpportunityDetail/Index?noticeUID=CO1.NTC.9967246&amp;isFromPublicArea=True&amp;isModal=False</t>
  </si>
  <si>
    <t>HUMBERTO CALABRIA ARRIETA</t>
  </si>
  <si>
    <t>ALVARO JAVIER HERNANDEZ ACUÑA</t>
  </si>
  <si>
    <t>APOYAR EL RECIBIMIENTO DE MATERIA PRIMA PARA DESARROLLO DE CLASES Y EVENTOS, VERIFICANDO LA CALIDAD DE CADA PRODUCTO Y QUE SE ENCUENTREN EN ÓPTIMAS CONDICIONES PARA EL DESARROLLO DE CADA ACTIVIDAD RESPECTIVAMENTE. 2.REALIZAR CLASIFICACIÓN DE MATERIA PRIMA POR CLASES Y/O EVENTOS, ALMACENAR DE FORMA CORRECTA EN REFRIGERADORES Y CONGELADORES. 3.APOYAR LA ENTREGA DE INSUMOS, HERRAMIENTAS Y EQUIPOS PARA EL DESARROLLO DE CADA CLASE Y/O EVENTOS. 4.APOYAR EL DESARROLLO ÓPTIMO DE CLASES PRÁCTICAS (REALIZAR ENTREGA DE MATERIA PRIMA, SUPERVISAR EL INGRESO Y EGRESO DE LOS ESTUDIANTES Y DOCENTES AL LABORATORIO DE INNOVACIÓN GASTRONÓMICA Y ATENDER LOS REQUERIMIENTOS DE ESTOS DURANTE LA EJECUCIÓN DE LA CLASE).</t>
  </si>
  <si>
    <t>CO1.REQ.10112001</t>
  </si>
  <si>
    <t>OAG-FEE-0003-2026</t>
  </si>
  <si>
    <t>https://community.secop.gov.co/Public/Tendering/OpportunityDetail/Index?noticeUID=CO1.NTC.9966869&amp;isFromPublicArea=True&amp;isModal=False</t>
  </si>
  <si>
    <t>ANDREA MONTERO RODRIGUEZ</t>
  </si>
  <si>
    <t>MARIA DE JESUS AMADOR ZEA</t>
  </si>
  <si>
    <t>APOYAR LA ATENCIÓN VIRTUAL Y PRESENCIAL A LA COMUNIDAD ACADÉMICA Y EXTERNA DE LA FACULTAD, BRINDANDO ORIENTACIÓN Y FILTRANDO SOLICITUDES A LAS DEPENDENCIAS CORRESPONDIENTES. 2. APOYAR EL DESARROLLO DE ACTIVIDADES DE SEGUIMIENTO A DOCENTES EN EL CUMPLIMIENTO DE ACTIVIDADES DE FORMACIÓN ESTUDIANTIL. 3. APOYAR EN LA GESTIÓN ADMINISTRATIVA Y ORGANIZATIVA DE LAS ACTIVIDADES RELACIONADAS CON LA TRANSICIÓN DE LA SECRETARÍA TÉCNICA DEL PACTO PPI MAGDALENA, EN ARTICULACIÓN CON LA FACULTAD DE CIENCIAS EMPRESARIALES Y ECONÓMICAS. 4. APOYAR LA RECOLECCIÓN, ORGANIZACIÓN Y SISTEMATIZACIÓN DE INFORMACIÓN PARA LA ELABORACIÓN DE INFORMES Y PRESENTACIONES EN EL MARCO DE LOS PROCESOS DE CALIDAD DE LA DECANATURA Y LOS PROGRAMAS DE PREGRADO PRESENCIAL. 5. APOYAR EL SEGUIMIENTO, ORGANIZACIÓN Y ARCHIVO DIGITAL DE LA DOCUMENTACIÓN DE LA FACULTAD, CONFORME A LAS NORMAS INSTITUCIONALES</t>
  </si>
  <si>
    <t>CO1.REQ.10111392</t>
  </si>
  <si>
    <t>OAG-FEE-0002-2026</t>
  </si>
  <si>
    <t>https://community.secop.gov.co/Public/Tendering/OpportunityDetail/Index?noticeUID=CO1.NTC.9966630&amp;isFromPublicArea=True&amp;isModal=False</t>
  </si>
  <si>
    <t>ISALIA CAROLINA AARON PIMIENTA</t>
  </si>
  <si>
    <t>APOYAR EN LA FORMULACIÓN, EJECUCIÓN Y SEGUIMIENTO DEL PRESUPUESTO ASIGNADO A LOS PROGRAMAS: MAESTRÍA EN ADMINISTRACIÓN, MAESTRÍA EN GESTIÓN DEL TURISMO SOSTENIBLE, MAESTRÍA EN GESTIÓN PARA EL DESARROLLO TERRITORIAL SOSTENIBLE Y REGENERATIVO, ESPECIALIZACIÓN EN ALTA GERENCIA Y ESPECIALIZACIÓN EN GESTIÓN PARA EL DESARROLLO TERRITORIAL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</si>
  <si>
    <t>CO1.REQ.10110948</t>
  </si>
  <si>
    <t>OPSP-FEE-0011-2026</t>
  </si>
  <si>
    <t>https://community.secop.gov.co/Public/Tendering/ContractNoticePhases/View?PPI=CO1.PPI.45843921&amp;isFromPublicArea=True&amp;isModal=False</t>
  </si>
  <si>
    <t>ISABEL MARIA OSORIO CASADIEGO</t>
  </si>
  <si>
    <t>APOYAR Y GESTIONAR LOS ASPECTOS ACADÉMICOS DE LOS PROGRAMAS: ESPECIALIZACIÓN EN ALTA GERENCIA, MAESTRÍA EN ADMINISTRACIÓN Y MAESTRÍA EN GESTIÓN DEL TURISMO SOSTENIBLE,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t>
  </si>
  <si>
    <t>CO1.REQ.10110914</t>
  </si>
  <si>
    <t>OPSP-FEE-0010-2026</t>
  </si>
  <si>
    <t>https://community.secop.gov.co/Public/Tendering/OpportunityDetail/Index?noticeUID=CO1.NTC.9958378&amp;isFromPublicArea=True&amp;isModal=False</t>
  </si>
  <si>
    <t>DAVID EDUARDO CAMARGO MACIAS</t>
  </si>
  <si>
    <t>MADELEIN NATALIA CARREÑO CALDERON</t>
  </si>
  <si>
    <t>APOYAR EN LA FORMULACIÓN, EJECUCIÓN Y SEGUIMIENTO DEL PRESUPUESTO ASIGNADO A LOS PROGRAMAS: ESPECIALIZACIÓN EN FORMULACIÓN Y GESTIÓN INTEGRAL DE PROYECTOS, FINANZAS, GESTIÓN ESTRATÉGICA DEL TALENTO HUMANO, GESTIÓN DEL CONTROL FISCAL Y MAESTRÍA EN CONTROL FISCAL Y GESTIÓN FINANCIERA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</si>
  <si>
    <t>CO1.REQ.10103826</t>
  </si>
  <si>
    <t>OPSP-FEE-0009-2026</t>
  </si>
  <si>
    <t>https://community.secop.gov.co/Public/Tendering/OpportunityDetail/Index?noticeUID=CO1.NTC.9958312&amp;isFromPublicArea=True&amp;isModal=False</t>
  </si>
  <si>
    <t>YESID CUELLO CANTILLO</t>
  </si>
  <si>
    <t>YELEINIS DANESSA RODRIGUEZ MEJIA</t>
  </si>
  <si>
    <t>APOYAR Y GESTIONAR LOS ASPECTOS ACADÉMICOS DE LOS PROGRAMAS: ESPECIALIZACIÓN EN FINANZAS, GESTIÓN ESTRATÉGICA DEL TALENTO HUMANO Y FORMULACIÓN Y GESTIÓN INTEGRAL DE PROYECTOS,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t>
  </si>
  <si>
    <t>CO1.REQ.10103619</t>
  </si>
  <si>
    <t>OPSP-FEE-0008-2026</t>
  </si>
  <si>
    <t>NA por TIPO Contrato</t>
  </si>
  <si>
    <t>https://community.secop.gov.co/Public/Tendering/OpportunityDetail/Index?noticeUID=CO1.NTC.9954703&amp;isFromPublicArea=True&amp;isModal=False</t>
  </si>
  <si>
    <t>Terminado</t>
  </si>
  <si>
    <t>CARLOS ACOSTA MAIGUEL</t>
  </si>
  <si>
    <t>GENESIS DILENA ROBLES VARGAS</t>
  </si>
  <si>
    <t>SERVICIO DE IMPRESIÓN DE 216 CERTIFICADOS A FULL COLOR EN PAPEL PROPALCOTE TAMAÑO CARTA, 6METROS CUADRADOS DE RETABLO A FULL COLOR PEGADO SOBRE LAMINA DE MDF, 1 PORTA PENDÓN BASE METÁLICA TIPO ARAÑA DE P 2 X 1 METRO, 4 BANNER A COLOR INSTALADOS, 6 VINILOS FULL COLOR INSTALADOS, 4 METROS DE MICROPERFORADOS FULL COLOR INSTALADOS. DE CONFORMIDAD CON LA PROPUESTA PRESENTADA, LA CUAL HACE PARTE INTEGRAL DE LA PRESENTE ORDEN</t>
  </si>
  <si>
    <t>CO1.REQ.10099655</t>
  </si>
  <si>
    <t>OPS-FEE-0002-2026</t>
  </si>
  <si>
    <t>https://community.secop.gov.co/Public/Tendering/OpportunityDetail/Index?noticeUID=CO1.NTC.9880454&amp;isFromPublicArea=True&amp;isModal=False</t>
  </si>
  <si>
    <t>BALVINA ISABEL ACONCHA REDONDO</t>
  </si>
  <si>
    <t xml:space="preserve">APOYAR EN LA FORMULACIÓN, PRESENTACIÓN Y SEGUIMIENTO DE PROPUESTAS Y PROYECTOS COMO VENTA DE SERVICIOS EXTERNOS ACADÉMICO, GARANTIZANDO SU ARTICULACIÓN CON LOS LINEAMIENTOS INSTITUCIONALES. 2. APOYAR A LA COORDINACIÓN ACADÉMICA DE FACULTAD EN LOS PROCESOS DE CARGUE, SEGUIMIENTO Y EVALUACIÓN DE LOS PCP (PLANES DE COMPROMISO DEL PROFESOR). 3. APOYAR EN LA GESTIÓN ADMINISTRATIVA Y ORGANIZATIVA DE LAS ACTIVIDADES RELACIONADAS CON LA TRANSICIÓN DE LA SECRETARÍA TÉCNICA DEL PACTO PPI MAGDALENA, EN ARTICULACIÓN CON LA FACULTAD DE CIENCIAS EMPRESARIALES Y ECONÓMICAS
</t>
  </si>
  <si>
    <t>CO1.REQ.10029145</t>
  </si>
  <si>
    <t>OPSP-FEE-0007-2026</t>
  </si>
  <si>
    <t>https://community.secop.gov.co/Public/Tendering/OpportunityDetail/Index?noticeUID=CO1.NTC.9854831&amp;isFromPublicArea=True&amp;isModal=False</t>
  </si>
  <si>
    <t>DIANA MARCELA GRANADOS MARIN</t>
  </si>
  <si>
    <t xml:space="preserve">REALIZAR EL CARGUE DE LA DOCUMENTACIÓN REQUERIDA PRE CONTRACTUAL, CONTRACTUAL Y POS CONTRACTUAL DE LOS ENTES DE CONTROL SECOP II Y SIA OBSERVA. 2. REALIZAR LOS TRÁMITES CORRESPONDIENTES PRE CONTRACTUALES Y CONTRACTUALES NECESARIOS PARA LA ELABORACIÓN DE ÓRDENES DE SERVICIOS PROFESIONALES Y DE APOYO A LA GESTIÓN QUE REQUIERA LA FACULTAD DE CIENCIAS EMPRESARIALES Y ECONÓMICAS. 3. ACTIVAR Y REVISAR LA DOCUMENTACIÓN EN EL SISTEMA GEDOCO Y SIGEP II PARA LAS VINCULACIONES DE LOS CONTRATISTAS DE LA FACULTAD. 4. APROBAR LAS SOLICITUDES DE HOSPEDAJE Y TIQUETES DE LOS DOCENTES DE POSTGRADO.
</t>
  </si>
  <si>
    <t>CO1.REQ.10004281</t>
  </si>
  <si>
    <t>OPSP-FEE-0006-2026</t>
  </si>
  <si>
    <t>https://community.secop.gov.co/Public/Tendering/OpportunityDetail/Index?noticeUID=CO1.NTC.9854403&amp;isFromPublicArea=True&amp;isModal=False</t>
  </si>
  <si>
    <t>DIANA PATRICIA MALDONADO CARDENAS</t>
  </si>
  <si>
    <t xml:space="preserve">REALIZAR PROYECCIONES FINANCIERAS DEL PRESUPUESTO DE EJECUCIÓN DE LOS DIPLOMADOS EN ANALÍTICA DE DATOS PARA LA TOMA DE DECISIONES, PROCEDIMIENTOS ADUANEROS Y LOGÍSTICA INTEGRAL DEL COMERCIO EXTERIOR, GESTIÓN FINANCIERA PÚBLICA, ENTRE OTROS PROGRAMAS OFERTADOS POR LA FACULTAD DE CIENCIAS EMPRESARIALES Y ECONÓMICAS, CORRESPONDIENTES AL PERIODO ACADÉMICO 2026-1. 2. APOYAR A LA DECANATURA DE LA FACULTAD EN LOS PROCESOS DE INSCRIPCIÓN, MATRÍCULA Y CLAUSURA DE LOS DIPLOMADOS OFERTADOS DURANTE EL PERIODO 2026-1, GARANTIZANDO EL CUMPLIMIENTO DE LOS LINEAMIENTOS INSTITUCIONALES. 3. APOYAR EN LOS TRÁMITES FINANCIEROS DE LOS DIPLOMADOS, INCLUYENDO LA GENERACIÓN DE VOLANTES DE PAGO Y ABONOS A LA MATRÍCULA, ASÍ COMO EL SEGUIMIENTO A LA CORRECTA APLICACIÓN DE LOS PAGOS REALIZADOS POR LOS ESTUDIANTES
</t>
  </si>
  <si>
    <t>CO1.REQ.10002988</t>
  </si>
  <si>
    <t>OPSP-FEE-0005-2026</t>
  </si>
  <si>
    <t>https://community.secop.gov.co/Public/Tendering/OpportunityDetail/Index?noticeUID=CO1.NTC.9850990&amp;isFromPublicArea=True&amp;isModal=False</t>
  </si>
  <si>
    <t>819001433-1</t>
  </si>
  <si>
    <t>ASOCIACION COLOMBIANA DE LA INDUSTRIA GASTRONOMICA CAPITULO MAGDALENA</t>
  </si>
  <si>
    <t xml:space="preserve">SERVICIO DE CAPACITACIÓN CERTIFICADA, LABORATORIOS, Y VALORACIÓN MÉDICA EN BUENAS PRÁCTICAS DE MANUFACTURA, DE ACUERDO A LO ESTIPULADO POR EL MINISTERIO DE SALUD, REQUERIDOS PARA REALIZACIÓN DE COMPONENTE PRACTICO DE LAS ASIGNATURAS: " COCTELERÍA , CAFÉ Y OTRAS BEBIDAS, BEBIDAS , ENOLOGÍA I, BEBIDAS TRADICIONALES, ANCESTRALES Y ARTESANALES, DIRIGIDO A 81 ESTUDIANTES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 LA PROPUESTA HACE PARTE INTEGRAL DE LA PRESENTE ORDEN..
</t>
  </si>
  <si>
    <t>INVERSION</t>
  </si>
  <si>
    <t>CO1.REQ.10000707</t>
  </si>
  <si>
    <t>OPS-FEE-0001-2026</t>
  </si>
  <si>
    <t>https://community.secop.gov.co/Public/Tendering/OpportunityDetail/Index?noticeUID=CO1.NTC.9824573&amp;isFromPublicArea=True&amp;isModal=False</t>
  </si>
  <si>
    <t>LEONARDO FABIO MONSALVO MARQUEZ</t>
  </si>
  <si>
    <t>APOYAR EN LA FORMULACIÓN, EJECUCIÓN Y SEGUIMIENTO DE LA ESTRATEGIA DE COMUNICACIÓN DIGITAL DE LA FACULTAD, ALINEADA CON LOS OBJETIVOS INSTITUCIONALES.  2. PROPONER CONTENIDO PARA REDES SOCIALES, CONSIDERANDO: OFERTA ACADÉMICA (PREGRADOS, POSGRADOS Y DIPLOMADOS), EVENTOS ACADÉMICOS, INVESTIGATIVOS Y DE EXTENSIÓN, LOGROS, NOTICIAS Y ACTIVIDADES DE INTERÉS PARA LA COMUNIDAD ACADÉMICA. 3. ADMINISTRAR Y DINAMIZAR LAS PLATAFORMAS DIGITALES OFICIALES DE LA FACULTAD COMO FACEBOOK, INSTAGRAM Y X</t>
  </si>
  <si>
    <t>CO1.REQ.9973790</t>
  </si>
  <si>
    <t>OAG-FEE-0001-2026</t>
  </si>
  <si>
    <t>https://community.secop.gov.co/Public/Tendering/OpportunityDetail/Index?noticeUID=CO1.NTC.9825138&amp;isFromPublicArea=True&amp;isModal=False</t>
  </si>
  <si>
    <t>SARAY PATRICIA COTES CALA</t>
  </si>
  <si>
    <t>REALIZAR PROYECCIONES FINANCIERAS DEL PRESUPUESTO DE EJECUCIÓN DE LOS DIPLOMADOS EN ANALÍTICA DE DATOS PARA LA TOMA DE DECISIONES, PROCEDIMIENTOS ADUANEROS Y LOGÍSTICA INTEGRAL DEL COMERCIO EXTERIOR, GESTIÓN FINANCIERA PÚBLICA, ENTRE OTROS PROGRAMAS OFERTADOS POR LA FACULTAD DE CIENCIAS EMPRESARIALES Y ECONÓMICAS, CORRESPONDIENTES AL PERIODO ACADÉMICO 2026-1. 2. APOYAR A LA DECANATURA DE LA FACULTAD EN LOS PROCESOS DE INSCRIPCIÓN, MATRÍCULA Y CLAUSURA DE LOS DIPLOMADOS OFERTADOS DURANTE EL PERIODO 2026-1, GARANTIZANDO EL CUMPLIMIENTO DE LOS LINEAMIENTOS INSTITUCIONALES</t>
  </si>
  <si>
    <t>CO1.REQ.9974546</t>
  </si>
  <si>
    <t>OPSP-FEE-0004-2026</t>
  </si>
  <si>
    <t>https://community.secop.gov.co/Public/Tendering/OpportunityDetail/Index?noticeUID=CO1.NTC.9791504&amp;isFromPublicArea=True&amp;isModal=False</t>
  </si>
  <si>
    <t>900489512-3</t>
  </si>
  <si>
    <t>LOGISTICA, EVENTOS Y SUMINISTROS S.A.S.</t>
  </si>
  <si>
    <t>SUMINISTRO DE INSUMOS PARA PREPARACIÓN DE REFRIGERIOS Y ALMUERZOS REQUERIDOS PARA VENTA DE SERVICIOS DEL LABORATORIO DE GASTRONOMÍA Y EVENTOS PLANIFICADOS POR LA FACULTAD DE CIENCIAS EMPRESARIALES Y ECONÓMICAS. LA PROPUESTA HACE PARTE INTEGRAL DE LA PRESENTE ORDEN.</t>
  </si>
  <si>
    <t>SUMINISTROS</t>
  </si>
  <si>
    <t>CO1.REQ.9940762</t>
  </si>
  <si>
    <t>OSM-FEE-0001-2026</t>
  </si>
  <si>
    <t>https://community.secop.gov.co/Public/Tendering/OpportunityDetail/Index?noticeUID=CO1.NTC.9788345&amp;isFromPublicArea=True&amp;isModal=False</t>
  </si>
  <si>
    <t>900929189-6</t>
  </si>
  <si>
    <t>LADYS CONFECCIONES S.A.S. BIC</t>
  </si>
  <si>
    <t>COMPRA DE CAMISAS Y CAMISUETER BORDADOS CON LOGO INSTITUCIONAL PARA PERSONAL ADMINISTRATIVO Y DOCENTE DE LA FACULTAD DE CIENCIAS EMPRESARIALES Y ECONOMICAS. LA PROPUESTA HACE PARTE INTEGRAL DE LA PRESENTE ORDEN.</t>
  </si>
  <si>
    <t>OTROS TIPOS</t>
  </si>
  <si>
    <t>CO1.REQ.9937951</t>
  </si>
  <si>
    <t>ODC-FEE-0001-2026</t>
  </si>
  <si>
    <t>https://community.secop.gov.co/Public/Tendering/OpportunityDetail/Index?noticeUID=CO1.NTC.9739664&amp;isFromPublicArea=True&amp;isModal=False</t>
  </si>
  <si>
    <t>SANDRA MILENA CHAPARRO HOREJARENA</t>
  </si>
  <si>
    <t>APOYAR EN LA ORGANIZACIÓN ADMINISTRATIVA Y FINANCIERA DE LOS RECURSOS GENERADOS POR VENTA DE SERVICIOS OFERTADOS POR LA FACULTAD DE CIENCIAS EMPRESARIALES Y ECONÓMICAS, PARA PERIODO 2026-1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</si>
  <si>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CO1.REQ.9890818</t>
  </si>
  <si>
    <t>OPSP-FEE-0003-2026</t>
  </si>
  <si>
    <t>https://community.secop.gov.co/Public/Tendering/OpportunityDetail/Index?noticeUID=CO1.NTC.9739158&amp;isFromPublicArea=True&amp;isModal=False</t>
  </si>
  <si>
    <t>LIYIMIT MARBET PALMA SOCARRAS</t>
  </si>
  <si>
    <t>APOYAR EN EL RECIBIMIENTO, ALISTAMIENTO, ALMACENAMIENTO Y CONTROL DE LA MATERIA PRIMA PARA CADA CLASE 2. APOYAR EN LA VIGILANCIA A LOS PROVEEDORES DURANTE LA ENTREGA DE LA MATERIA PRIMA, QUE CUMPLAN CON EL TIEMPO DE ENTREGA, INSUMOS SOLICITADOS, CALIDAD Y BUEN ESTADO DE LOS PRODUCTOS 3. APOYAR EN LA REVISIÓN DEL ASEO PERIÓDICO DE NEVERAS, EQUIPOS, HORNOS, ALACENAS, VAJILLAS, MENAJE Y CUBERTERÍA PARA EL BUEN FUNCIONAMIENTO DEL LABORATORIO DE GASTRONOMÍA</t>
  </si>
  <si>
    <t>CO1.REQ.9890134</t>
  </si>
  <si>
    <t>OPSP-FEE-0002-2026</t>
  </si>
  <si>
    <t>https://community.secop.gov.co/Public/Tendering/OpportunityDetail/Index?noticeUID=CO1.NTC.9723261&amp;isFromPublicArea=True&amp;isModal=False</t>
  </si>
  <si>
    <t>LUZ DARY RODRIGUEZ LUNA</t>
  </si>
  <si>
    <t>ANA ELIETH TARAZONA DE LA ROSA</t>
  </si>
  <si>
    <t>APOYAR A LA COORDINACIÓN DE PROGRAMA DE ECONOMÍA EN LA ATENCIÓN A DOCENTES Y ESTUDIANTES DEL PROGRAMA. 2. ELABORACIÓN DE ESTADÍSTICA DEL PROGRAMA, CUADROS DE INFORMACIÓN, DATOS Y ANÁLISIS DEL PROCESO DE MEJORA CONTINUA DE LA CALIDAD DEL PROGRAMA DE ECONOMÍA. 3. ORGANIZAR LA RETROALIMENTACIÓN DE BIBLIOGRAFÍA, PROGRAMAR LAS REUNIONES Y ACTAS DE LA REFORMA INTEGRAL DEL PLAN DE ESTUDIOS DEL PROGRAMA DE ECONOMÍA. 4. APOYAR EL SEGUIMIENTO A LOS INFORMES DE PLAN DE COMPROMISO PROFESORAL-PCP DE LOS DOCENTES DEL PROGRAMA DE ECONOMÍA EN EL MARCO DE LOS RESULTADOS DE APRENDIZAJE</t>
  </si>
  <si>
    <t>CO1.REQ.9875694</t>
  </si>
  <si>
    <t>OPSP-FEE-0001-2026</t>
  </si>
  <si>
    <t>DECANO FACULTAD DE CIENCIA ECONOMICAS Y EMPRESARIALES</t>
  </si>
  <si>
    <t>https://community.secop.gov.co/Public/Tendering/OpportunityDetail/Index?noticeUID=CO1.NTC.9887497&amp;isFromPublicArea=True&amp;isModal=False</t>
  </si>
  <si>
    <t>MONICA PATRICIA PACHECO BENJUMEA</t>
  </si>
  <si>
    <t>LADYS CONFECCIONES SAS BIC</t>
  </si>
  <si>
    <t>COMPRA DE PRENDAS DE VESTIR Y ACCESORIOS DESTINADOS A LA PARTICIPACIÓN DE LAS COMPARSAS DE LOS CENTROS TUTORIALES Y CENTROS DE ESTUDIO EN LA SEMANA CULTURAL DE LA UNIVERSIDAD DEL MAGDALENA, AL DESARROLLO DE LOS PROCESOS DE PROMOCIÓN Y DIVULGACIÓN DE LA OFERTA INSTITUCIONAL EN EL MARCO DEL PLAN INTEGRAL DE COBERTURA EN DISTINTOS MUNICIPIOS DEL PAÍS, Y A LAS ACTIVIDADES DE PRESENTACIÓN MUSICAL DEL PROGRAMA DE TECNOLOGÍA EN ARTES MUSICALES, COMPRENDIENDO LO SIGUIENTE: 190 CAMISETAS TSHIRT CON ESTAMPADO DELANTERO + ESPALDA; 149 GORRAS INSTITUCIONALES CON UN LOGO BORDADO DELANTERO; 130 PLACAS INSTITUCIONALES; 80 CAMISAS MANGA CORTA EN TELA PREMIUM CON LOGO BORDADO DELANTERO; 26 CAMISAS MANGA LARGA EN TELA PREMIUM CON LOGO BORDADO DELANTERO; 57 CAMISUETER TIPO POLO CON LOGO BORDADO DELANTERO Y, 80 CAMISAS MANGA LARGA EN TELA PREMIUM CON LOGO BORDADO DELANTERO – MUSICA; EN EL MARCO DEL FORTALECIMIENTO DEL CENTRO PARA LA REGIONALIZACIÓN DE LA EDUCACIÓN Y LAS OPORTUNIDADES – CREO.PARÁGRAFO: EL CONTRATISTA DEBERÁ ENTREGAR LOS ELEMENTOS CONTRATADOS DE CONFORMIDAD CON LAS ESPECIFICACIONES Y LAS CANTIDADES SOLICITADAS POR UNIMAGDALENA. SÓLO SE PAGARÁN LOS ELEMENTOS Y CANTIDADES REALMENTE RECIBIDAS POR PARTE DEL SUPERVISOR.</t>
  </si>
  <si>
    <t>OTRO</t>
  </si>
  <si>
    <t>CO1.REQ.10036340</t>
  </si>
  <si>
    <t>ODC-CREO-0001-2026</t>
  </si>
  <si>
    <t>https://community.secop.gov.co/Public/Tendering/OpportunityDetail/Index?noticeUID=CO1.NTC.9930587&amp;isFromPublicArea=True&amp;isModal=False</t>
  </si>
  <si>
    <t>INTERLUD S.A.</t>
  </si>
  <si>
    <t>SUMINISTRO DE ALMUERZOS Y REFRIGERIOS EN EL MARCO DE LAS ACTIVIDADES ACADÉMICAS Y ADMINISTRATIVAS PARA ATENDER LAS DIFERENTES NECESIDADES PARA EL DESARROLLO DE EVENTOS, REUNIÓN DE TRABAJO, TALLERES Y CAPACITACIONES, CONSIDERANDO LA PLANIFICACIÓN DE LOS EVENTOS ACADÉMICOS A DESARROLLARSE DURANTE EL AÑO 2026, TAL COMO EL ENCUENTRO REGIONAL DE LOS ESTUDIANTES DE PRIMER SEMESTRE DE LOS 22 CENTROS TUTORIALES DE DISTINTOS MUNICIPIOS DE LA REGIÓN CARIBE, LA PARTICIPACIÓN ACTIVA DE COMPARSAS Y GRUPOS REPRESENTATIVOS EN LA SEMANA CULTURAL, ASÍ MISMO LA VISITA DE PRÁCTICAS ACADÉMICAS Y FORMATIVAS DE LOS ESTUDIANTES DE LOS DIFERENTES CENTROS TUTORIALES AL CAMPUS PRINCIPAL DE LA UNIVERSIDAD; ENTRE OTRAS ACTIVIDADES; LO ANTERIOR EN MARCO DEL FORTALECIMIENTO DEL CENTRO PARA LA REGIONALIZACIÓN DE LA EDUCACIÓN Y LAS OPORTUNIDADES DE LA UNIVERSIDAD DEL MAGDALENA.</t>
  </si>
  <si>
    <t>SUMINISTRO</t>
  </si>
  <si>
    <t>CO1.REQ.10076277</t>
  </si>
  <si>
    <t>OSM-CREO-0002-2026</t>
  </si>
  <si>
    <t>https://community.secop.gov.co/Public/Tendering/OpportunityDetail/Index?noticeUID=CO1.NTC.9935907&amp;isFromPublicArea=True&amp;isModal=False</t>
  </si>
  <si>
    <t>LOGISTICA, EVENTOS Y</t>
  </si>
  <si>
    <t>SUMINISTRO DE INSUMOS PARA EL DESARROLLO DE LAS SESIONES PRÁCTICAS DE LAS ASIGNATURAS PASTELERÍA BÁSICA, PANADERÍA BÁSICA, COCINA CARIBEÑA, COCINA FRANCESA, COCINA COLOMBIANA, COCINA ANCESTRAL Y BEBIDAS TRADICIONALES Y ARTESANALES DE COLOMBIA, CORRESPONDIENTES AL PERÍODO 2026 Y COMPLEMENTARIO PARA TÉCNICO LABORAL EN COCINA TRADICIONAL COLOMBIANA DEL CENTRO PARA LA REGIONALIZACIÓN DE LA EDUCACIÓN Y LAS OPORTUNIDADES – CREO. PARÁGRAFO: EL CONTRATISTA DEBERÁ ENTREGAR LOS ELEMENTOS CONTRATADOS DE CONFORMIDAD CON LAS ESPECIFICACIONES, EN BUEN ESTADO Y LAS CANTIDADES SOLICITADAS POR UNIMAGDALENA. SÓLO SE PAGARÁN LOS ELEMENTOS Y CANTIDADES REALMENTE RECIBIDAS POR PARTE DEL SUPERVISOR.</t>
  </si>
  <si>
    <t>CO1.REQ.10081774</t>
  </si>
  <si>
    <t>OSM-CREO-0004-2026</t>
  </si>
  <si>
    <t>https://community.secop.gov.co/Public/Tendering/OpportunityDetail/Index?noticeUID=CO1.NTC.9933672&amp;isFromPublicArea=True&amp;isModal=False</t>
  </si>
  <si>
    <t>23/01/82026</t>
  </si>
  <si>
    <t>VB CONSULTORES CARIBE SAS</t>
  </si>
  <si>
    <t>SUMINISTRO DE ALMUERZOS Y REFRIGERIOS EN EL MARCO DE LAS ACTIVIDADES ACADÉMICAS, ADMINISTRATIVAS INSTITUCIONALES QUE SE DESARROLLEN DURANTE EL AÑO 2026 EN LOS 22 CENTROS TUTORIALES Y CENTROS DE ESTUDIOS UBICADOS EN DIFERENTES MUNICIPIOS DE LA REGIÓN CARIBE Y EN ESCENARIOS EXTERNOS AL CAMPUS PRINCIPAL DE LA UNIVERSIDAD DEL MAGDALENA, CON EL FIN DE ATENDER LAS NECESIDADES LOGÍSTICAS DERIVADAS DE LA REALIZACIÓN DE EVENTOS, REUNIONES DE TRABAJO, TALLERES, CAPACITACIONES, JORNADAS ACADÉMICAS Y DEMÁS ACTIVIDADES PROGRAMADAS DURANTE EL 2026 , ASÍ COMO LAS PRÁCTICAS ACADÉMICAS Y FORMATIVAS DE LOS ESTUDIANTES DE LOS DIFERENTES CENTROS TUTORIALES EN CONCORDANCIA CON LA PLANIFICACIÓN INSTITUCIONAL Y EN EL MARCO DEL FORTALECIMIENTO DEL CENTRO PARA LA REGIONALIZACIÓN DE LA EDUCACIÓN Y LAS OPORTUNIDADES DE LA UNIVERSIDAD DEL MAGDALENA.</t>
  </si>
  <si>
    <t>CO1.REQ.10078615</t>
  </si>
  <si>
    <t>OSM-CREO-0003-2026</t>
  </si>
  <si>
    <t>https://community.secop.gov.co/Public/Tendering/OpportunityDetail/Index?noticeUID=CO1.NTC.9927929&amp;isFromPublicArea=True&amp;isModal=False</t>
  </si>
  <si>
    <t>TECNO SAUL SAS</t>
  </si>
  <si>
    <t>LA PRESENTE ORDEN TIENE POR OBJETO, EL SUMINISTRO DE INSUMOS, ARTÍCULOS DE PAPELERÍA Y ELEMENTOS DE OFICINA PARA EL DESARROLLO DE LAS ACTIVIDADES INHERENTES A LA GESTIÓN DOCUMENTAL, ACADÉMICAS Y ADMINISTRATIVAS DEL CENTRO PARA LA REGIONALIZACIÓN DE LA EDUCACIÓN Y LAS OPORTUNIDADES - CREO DE LA UNIVERSIDAD DEL MAGDALENA.</t>
  </si>
  <si>
    <t>CO1.REQ.10074745</t>
  </si>
  <si>
    <t>OSM-CREO-0001-2026</t>
  </si>
  <si>
    <t>https://community.secop.gov.co/Public/Tendering/OpportunityDetail/Index?noticeUID=CO1.NTC.9885643&amp;isFromPublicArea=True&amp;isModal=False</t>
  </si>
  <si>
    <t>DENNIA ROSARIO ROMERO MEDINA</t>
  </si>
  <si>
    <t>ARRENDAMIENTO DEL BIEN INMUEBLE PARA EL DESARROLLO DE LAS ACTIVIDADES ACADÉMICAS LOS ESTUDIANTES MATRICULADOS EN EL CENTRO TUTORIAL DEL MUNICIPIO DE MAGANGUÉ (BOLÍVAR), DEL CENTRO PARA REGIONALIZACIÓN PARA LA EDUCACIÓN Y LAS OPORTUNIDADES - CREO DE LA UNIVERSIDAD DEL MAGDALENA, LA INFRAESTRUCTURA FÍSICA SE ENCUENTRA UBICADA EN LA KR 16 N°16D – 70, BARRIO SAN JOSÉ, EN MAGANGUÉ, BOLÍVAR, ESTÁ COMPUESTA POR: CUATRO SALONES DE CLASES CON CAPACIDAD DE 35 PERSONAS, CON LAS SIGUIENTES ÁREAS COMUNES PATIO, BAÑOS, CAFETERÍA, Y AYUDAS TECNOLÓGICAS.</t>
  </si>
  <si>
    <t>CO1.REQ.10034440</t>
  </si>
  <si>
    <t>CA-CREO-0002-2026</t>
  </si>
  <si>
    <t>https://community.secop.gov.co/Public/Tendering/OpportunityDetail/Index?noticeUID=CO1.NTC.9883982&amp;isFromPublicArea=True&amp;isModal=False</t>
  </si>
  <si>
    <t>DELMIX LOPEZ MOSCOTE</t>
  </si>
  <si>
    <t>SERVICIO DE ARRENDAMIENTO DE INFRAESTRUCTURA FÍSICA COMPUESTA POR: DISPOSICIÓN UNA OFICINA, UN SALÓN Y UN AUDITORIO CON AIRE ACONDICIONADO, VIDEO BEAM, BATERÍAS SANITARIAS Y ÁREAS COMUNES CON LOS SERVICIOS DE ENERGÍA ELÉCTRICA, DE AGUA Y DE INTERNET INCLUIDOS, UBICADO EL CALLE 7 NÚMERO 8- 03 LOCAL 1, BARRIO CAMPO SERRANO, EN EL MUNICIPIO DE AGUACHICA CESAR; ACLARANDO QUE SE INCLUYEN LOS SERVICIOS PÚBLICOS REQUERIDOS PARA EL FUNCIONAMIENTO DE ESTE. LA DIMENSIÓN DEL LOCAL ES DE 3,5 X 3,5 MTS2 PARA LA ATENCIÓN DE LOS ESTUDIANTES Y ASPIRANTES DEL CENTRO PARA REGIONALIZACIÓN PARA LA EDUCACIÓN Y LAS OPORTUNIDADES-CREO DE LA UNIVERSIDAD DEL MAGDALENA.</t>
  </si>
  <si>
    <t> CO1.REQ.10032640</t>
  </si>
  <si>
    <t>CA-CREO-0001-2026</t>
  </si>
  <si>
    <t>https://community.secop.gov.co/Public/Tendering/OpportunityDetail/Index?noticeUID=CO1.NTC.9889541&amp;isFromPublicArea=True&amp;isModal=False</t>
  </si>
  <si>
    <t>DANNA MELISSA CANTILLO LOPEZ</t>
  </si>
  <si>
    <t>DESARROLLAR LAS SIGUIENTES ACTIVIDADES DE APOYO ADMINISTRATIVO EN LA REVISIÓN DE DOCUMENTOS DE LOS INSCRITOS A LOS PROGRAMAS DEL CENTRO PARA LA REGIONALIZACIÓN DE LA EDUCACIÓN Y LAS OPORTUNIDADES-CREO, PARA EL PERIODO DE INGRESO DE 2026-I: 1) APOYAR EN LA REVISIÓN DE LA DOCUMENTACIÓN DE LOS ASPIRANTES A LOS DISTINTOS PROGRAMAS OFERTADOS PARA EL PERIODO 2026-I DEL CREO. 2) APOYAR EN LA REALIZACIÓN DE LAS OBSERVACIONES QUE CONTENGAN LOS DOCUMENTOS DE LOS ASPIRANTES PARA QUE SEAN SUBSANADOS. 3.) REPORTAR EL ESTADO DE LA DOCUMENTACIÓN DE CADA ASPIRANTE AL CENTRO PARA LA REGIONALIZACIÓN DE LA EDUCACIÓN Y LAS OPORTUNIDADES-CREO.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</si>
  <si>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CO1.REQ.10038060</t>
  </si>
  <si>
    <t>OAG-CREO-0051-2026</t>
  </si>
  <si>
    <t>https://community.secop.gov.co/Public/Tendering/OpportunityDetail/Index?noticeUID=CO1.NTC.9852806&amp;isFromPublicArea=True&amp;isModal=False</t>
  </si>
  <si>
    <t>DAVID RAFAEL DE LA ROSA CERVANTES</t>
  </si>
  <si>
    <t>JANIER ALAIN VASQUEZ ARAGON</t>
  </si>
  <si>
    <t>DESARROLLAR LAS SIGUIENTES ACTIVIDADES DE APOYO TÉCNICO EN LOS PROGRAMAS DE NIVEL TECNICO LABORAL Y TECNICO PROFESIONAL DEL CENTRO PARA LA REGIONALIZACIÓN DE LA EDUCACIÓN Y LAS OPORTUNIDADES – CREO, PARA CUMPLIR CON LOS COMPROMISOS PACTADOS RELACIONADOS DE LA NUEVA OFERTA DURANTE EL PERIODO 2026-I: 1) APOYAR LA ORGANIZACIÓN, ACTUALIZACIÓN Y CONTROL DE VERSIONES DE LOS DOCUMENTOS Y SOPORTES RELACIONADOS CON LOS PROCESOS DE CREACIÓN, AJUSTE NORMATIVO O RENOVACIÓN DE PROGRAMAS, GARANTIZANDO SU ADECUADA CLASIFICACIÓN Y DISPONIBILIDAD; 2) APOYAR LA ELABORACIÓN, ACTUALIZACIÓN Y SEGUIMIENTO DE CRONOGRAMAS, LISTADOS DE ACTIVIDADES Y CUADROS DE CONTROL DE AVANCES ASOCIADOS A LOS COMPROMISOS DE CADA PROCESO Y CONSOLIDANDO LA INFORMACIÓN CORRESPONDIENTE; 3) APOYAR EN LA APLICACIÓN Y ORGANIZACIÓN DE LAS OBSERVACIONES, RECOMENDACIONES Y AJUSTES FORMULADOS POR LAS DIFERENTES INSTANCIAS INSTITUCIONALES Y OFICIALES; 4) APOYAR LA VERIFICACIÓN ADMINISTRATIVA Y DOCUMENTAL DE LOS FORMATOS, ANEXOS Y SOPORTES REQUERIDOS EN LOS PROCESOS DE CREACIÓN O RENOVACIÓN DE PROGRAMAS, CONFORME A LAS ORIENTACIONES INSTITUCIONALES; 5) APOYAR LA PREPARACIÓN LOGÍSTICA Y DOCUMENTAL DE REUNIONES, MESAS DE TRABAJO Y ESPACIOS DE SOCIALIZACIÓN RELACIONADOS CON LA NUEVA OFERTA ACADÉMICA DEL CREO, INCLUYENDO LA RECOPILACIÓN DE INSUMOS Y EVIDENCIAS DE LAS ACTIVIDADES DESARROLLADAS..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</si>
  <si>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CO1.REQ.10001990</t>
  </si>
  <si>
    <t>OAG-CREO-0050-2026</t>
  </si>
  <si>
    <t>https://community.secop.gov.co/Public/Tendering/OpportunityDetail/Index?noticeUID=CO1.NTC.9801103&amp;isFromPublicArea=True&amp;isModal=False</t>
  </si>
  <si>
    <t>KIMBERLY RODRIGUEZ DE LA OSSA</t>
  </si>
  <si>
    <t>DESARROLLAR LAS SIGUIENTES ACTIVIDADES EN EL CENTRO TUTORIAL DE MONTELÍBANO (CÓRDOBA),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</si>
  <si>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CO1.REQ.9950611</t>
  </si>
  <si>
    <t>OAG-CREO-0047-2026</t>
  </si>
  <si>
    <t>https://community.secop.gov.co/Public/Tendering/OpportunityDetail/Index?noticeUID=CO1.NTC.9799454&amp;isFromPublicArea=True&amp;isModal=False</t>
  </si>
  <si>
    <t>MIGUEL ANGEL MONSALVO MENDOZA</t>
  </si>
  <si>
    <t>NINI JOHANNA MENDOZA CARRASCAL</t>
  </si>
  <si>
    <t xml:space="preserve">DESARROLLAR LAS SIGUIENTES ACTIVIDADES PARA EL PERIODO 2026-I EN EL CENTRO TUTORIAL DE PELAYA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  </t>
  </si>
  <si>
    <t>CO1.REQ.9948800</t>
  </si>
  <si>
    <t>OAG-CREO-0044-2026</t>
  </si>
  <si>
    <t>https://community.secop.gov.co/Public/Tendering/OpportunityDetail/Index?noticeUID=CO1.NTC.9741759&amp;isFromPublicArea=True&amp;isModal=False</t>
  </si>
  <si>
    <t>RUTH SEVERICHE MONTAGUTH</t>
  </si>
  <si>
    <t>GABRIELA MERCEDES ESTRADA NIETO</t>
  </si>
  <si>
    <t>DESARROLLAR LAS SIGUIENTES ACTIVIDADES PARA EL PERIODO 2026-I EN EL CENTRO TUTORIAL DE EL BANCO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</si>
  <si>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CO1.REQ.9892560</t>
  </si>
  <si>
    <t>OAG-CREO-0039-2026</t>
  </si>
  <si>
    <t>https://community.secop.gov.co/Public/Tendering/OpportunityDetail/Index?noticeUID=CO1.NTC.9741615&amp;isFromPublicArea=True&amp;isModal=False</t>
  </si>
  <si>
    <t>MARIA ALEJANDRA PEREZ FERNANDEZ</t>
  </si>
  <si>
    <t>DESARROLLAR LAS SIGUIENTES ACTIVIDADES BRINDANDO ASESORÍA EN LOS PROCESOS ADMINISTRATIVOS DURANTE EL PERIODO 2026-I, DEL CONVENIO MARCO GENERAL DE COOPERACION CELEBRADO ENTRE EL INSTITUTO NACIONAL DE FORMACION TECNICA PROFESIONAL “HUMBERTO VELASQUEZ GARCIA”-INFOTEP, Y LA UNIVERSIDAD DEL MAGDALENA: 1) BRINDAR ASESORÍA EN LOS REPORTES Y/O INFORMES REQUERIDOS DE LOS CONVENIOS. 2) APOYAR EN LA ATENCIÓN DE INQUIETUDES Y SOLICITUDES DE LOS ESTUDIANTES RESPECTO AL CONVENIO. 3) BRINDAR ASESORÍA EN LA GESTIÓN DE RESPUESTAS A PETICIONES, QUEJAS, RECLAMOS Y DERECHOS DE PETICIÓN RELACIONADOS CON 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</si>
  <si>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CO1.REQ.9892259</t>
  </si>
  <si>
    <t>OAG-CREO-0038-2026</t>
  </si>
  <si>
    <t>https://community.secop.gov.co/Public/Tendering/OpportunityDetail/Index?noticeUID=CO1.NTC.9706990&amp;isFromPublicArea=True&amp;isModal=False</t>
  </si>
  <si>
    <t>CLEILA VEGA BAQUERO</t>
  </si>
  <si>
    <t>PRESTAR SERVICIOS PROFESIONALES PARA EL DESARROLLO DE LAS SIGUIENTES ACTIVIDADES DE APOYO EN COMUNICACIÓN Y PROMOCIÓN DEL CENTRO PARA LA REGIONALIZACIÓN DE LA EDUCACIÓN Y LAS OPORTUNIDADES-CREO DURANTE EL PERIODO 2026-I: 1.) APOYAR LA TOMA DE MATERIAL AUDIOVISUAL DEL CREO. 2.) APOYAR EN EL DISEÑO DE LAS PIEZAS PUBLICITARIAS REQUERIDAS EN EL CREO. 3.) MANTENER ACTUALIZADA EL PORTAL WEB Y REDES SOCIALES DEL CREO.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</si>
  <si>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CO1.REQ.9860420</t>
  </si>
  <si>
    <t>OPSP-CREO-0025-2026</t>
  </si>
  <si>
    <t>https://community.secop.gov.co/Public/Tendering/OpportunityDetail/Index?noticeUID=CO1.NTC.9849297&amp;isFromPublicArea=True&amp;isModal=False</t>
  </si>
  <si>
    <t>Por iniciar</t>
  </si>
  <si>
    <t>RUBEN DARIO LOPEZ SEPULVEDA</t>
  </si>
  <si>
    <t>YOHANA INES ARIZA DONADO</t>
  </si>
  <si>
    <t>DESARROLLAR ASESORÍAS, APOYO EN LA COORDINACIÓN Y SUPERVISIÓN, DE 100 HORAS DE PRÁCTICAS OPERATIVAS DE MINICARGADOR CAT 236 B CON EXCAVADORA, MARTILLO, RODILLO Y RETROCARGADOR. REALIZAR SEGUIMIENTO Y ACOMPAÑAMIENTO DE FORMA INDIVIDUAL A CADA UNO DE LOS ESTUDIANTES EN SU PROCESO DE FORMACIÓN, CON EL FIN DE ADQUIRIR LAS HABILIDADES Y DESTREZAS EN EL MANEJO DE LOS DIFERENTES EQUIPOS LIVIANOS Y PESADOS, DIRIGIDO A LOS ESTUDIANTES DE SEGUNDO SEMESTRE DEL PROGRAMA TÉCNICO LABORAL POR COMPETENCIAS EN OPERADOR DE EQUIPO PESADO DEL CENTRO PARA LA REGIONALIZACIÓN DE LA EDUCACIÓN Y LAS OPORTUNIDADES – CREO DURANTE EL PERIODO 2026-I..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</si>
  <si>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CO1.REQ.9998442</t>
  </si>
  <si>
    <t>OAG-CREO-0049-2026</t>
  </si>
  <si>
    <t>https://community.secop.gov.co/Public/Tendering/OpportunityDetail/Index?noticeUID=CO1.NTC.9801071&amp;isFromPublicArea=True&amp;isModal=False</t>
  </si>
  <si>
    <t>FRANCISCO JAVIER FERREIRA TERAN</t>
  </si>
  <si>
    <t>DESARROLLAR LAS SIGUIENTES ACTIVIDADES ADMINISTRATIVAS REQUERIDAS PARA EL DESARROLLO DE LA ESTRATEGIA “EDUCACIÓN SUPERIOR EN TU COLEGIO” EN LOS CENTROS DE ESTUDIOS DE MINCA, BURITACA E IED "11 DE NOVIEMBRE", EN EL MARCO DEL PLAN INTEGRAL DE COBERTURA PIC DEL CENTRO PARA LA REGIONALIZACIÓN DE LA EDUCACIÓN Y LAS OPORTUNIDADES-CREO DE LA UNIVERSIDAD DEL MAGDALENA: 1.) APOYAR EN EL SEGUIMIENTO A LAS ACTIVIDADES ACADÉMICAS EN LOS CENTROS DE ESTUDIOS. 2.) APOYAR Y BRINDAR INFORMACIÓN ACTUALIZADA A LOS ESTUDIANTES Y DOCENTES SOBRE CAMBIOS EN LOS PROCESOS ACADÉMICOS Y ADMINISTRATIVOS DE LA UNIMAGDALENA. 3.) APOYAR A LOS ASPIRANTES Y ESTUDIANTES ACTIVOS DE LOS CENTROS DE ESTUDIOS EN EL PROCESO DE INSCRIPCIÓN Y MATRICULA EN LÍNEA. 4.) APOYAR EN LAS ACCIONES O ACTIVIDADES QUE PROPENDAN POR LA AMPLIACIÓN DE COBERTURA E INCREMENTO DE ESTUDIANTES EN LOS CENTROS DE ESTUDIOS. 5.) APOYAR EN LA ATENCIÓN DE SOLICITUDES, QUEJAS, RECLAMOS, INQUIETUDES O REQUERIMIENTOS DE LOS ESTUDIANTES Y DOCENTES DE LOS CENTROS DE ESTUDIOS. 6.) APOYAR EL PROCESO DE EVALUACIÓN DOCENTE POR PARTE DE LOS ESTUDIANTES DE LOS CENTROS DE ESTUDIOS. 7.) APOYAR LAS ACTIVIDADES ACADÉMICAS, ADMINISTRATIVAS Y DE EXTENSIÓN ORGANIZADAS POR EL CREO EN LOS CENTROS DE ESTUDIOS. 8.) APOYAR Y HACER SEGUIMIENTO Y PRESENTAR LOS INFORMES QUE LE SEAN REQUERIDOS ACERCA DE LA SITUACIÓN ACADÉMICA Y FINANCIERA DE LOS ESTUDIANTES DE LOS CENTROS DE ESTUDIOS. 9.) APOYAR EN LOS PROCESOS DE SOLICITUD Y VERIFICACIÓN PARA QUE LOS DOCENTES Y ESTUDIANTES NUEVOS DE LOS CENTROS DE ESTUDIOS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</si>
  <si>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CO1.REQ.9950583</t>
  </si>
  <si>
    <t>OAG-CREO-0048-2026</t>
  </si>
  <si>
    <t>https://community.secop.gov.co/Public/Tendering/OpportunityDetail/Index?noticeUID=CO1.NTC.9800384&amp;isFromPublicArea=True&amp;isModal=False</t>
  </si>
  <si>
    <t>CARLOS LEANDRO LOPEZ ABELLO</t>
  </si>
  <si>
    <t>DESARROLLAR LAS SIGUIENTES ACTIVIDADES DE APOYO AL PROGRAMA TECNOLOGÍA EN ARTES MUSICALES DEL CENTRO PARA LA REGIONALIZACIÓN DE LA EDUCACIÓN Y LAS OPORTUNIDADES-CREO PARA EL PERIODO 2026-I: 1.) APOYAR EN LA COORDINACIÓN DEL CENTRO DE EMPRENDIMIENTO Y PRODUCCIÓN MUSICAL, CONTRIBUYENDO AL ADECUADO DESARROLLO DE SUS ACTIVIDADES ACADÉMICAS Y FORMATIVAS. 2.) BRINDAR APOYO EN LA ORGANIZACIÓN Y MANEJO DE LAS HERRAMIENTAS ANÁLOGAS Y DIGITALES DEL CENTRO DE EMPRENDIMIENTO MUSICAL, GARANTIZANDO SU CORRECTO USO Y DISPOSICIÓN. 3.) APOYAR EN LAS ACTIVIDADES RELACIONADAS CON EL USO DEL ESTUDIO DE GRABACIÓN, TALES COMO GRABACIÓN, MEZCLA, PRODUCCIÓN MUSICAL, CLASES PRÁCTICAS Y DESARROLLO DE PROYECTOS ACADÉMICOS. 4.) APOYAR EN LA REVISIÓN PERMANENTE DEL INVENTARIO, REALIZANDO CONTROL Y SEGUIMIENTO DE CADA EQUIPO UTILIZADO DURANTE LAS SESIONES DE TRABAJO DEL ESTUDIO DE EMPRENDIMIENTO Y PRODUCCIÓN MUSICAL DEL PROGRAMA DE TECNOLOGÍA EN ARTES MUSICALES, ADSCRITO AL CENTRO PARA LA REGIONALIZACIÓN DE LA EDUCACIÓN Y LAS OPORTUNIDADES. 5.) APOYAR EN LA ATENCIÓN DE SOLICITUDES, INQUIETUDES O REQUERIMIENTOS DE LOS ESTUDIANTES Y DOCENTES..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</si>
  <si>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CO1.REQ.9950139</t>
  </si>
  <si>
    <t>OAG-CREO-0046-2026</t>
  </si>
  <si>
    <t>https://community.secop.gov.co/Public/Tendering/OpportunityDetail/Index?noticeUID=CO1.NTC.9800125&amp;isFromPublicArea=True&amp;isModal=False</t>
  </si>
  <si>
    <t>YULIE ANDREA GUZMAN HERNANDEZ</t>
  </si>
  <si>
    <t>DESARROLLAR LAS SIGUIENTES ACTIVIDADES DE APOYO EN EL PROGRAMA DE LICENCIATURA EN LITERATURA Y LENGUA CASTELLANA DEL CENTRO PARA LA REGIONALIZACIÓN DE LA EDUCACIÓN Y LAS OPORTUNIDADES-CREO PARA EL PERIODO 2026-I DE ACUERDO CON LO CONTEMPLADO EN EL PLAN DE INTEGRAL DE COBERTURA (PIC) DEL MINISTERIO DE EDUCACIÓN NACIONAL: 1.) BRINDAR APOYO DE LAS SOLICITUDES, INQUIETUDES O REQUERIMIENTOS DE LOS ESTUDIANTES Y DOCENTES 2.) REALIZAR ACTIVIDADES DE SEGUIMIENTO, ORGANIZACIÓN Y PROGRAMACIÓN DE ACTIVIDADES ACADÉMICAS A LOS ESTUDIANTES DE LA CONVOCATORIA ESPECIAL DE 500 AÑOS, 500 OPORTUNIDADES DE LA UNIVERSIDAD DEL MAGDALENA. 3) APOYAR LOS TRÁMITES OPERATIVOS DE REPORTE DE NOTAS, EXPEDICIÓN DE LIQUIDACIONES DE MATRÍCULAS, PROMEDIOS ACADÉMICOS, CARNET DE ESTUDIANTES Y DOCENTES, SEGURO ESTUDIANTIL, CONSTANCIAS DE ESTUDIANTES Y DOCENTES, ORGANIZACIÓN DE LOS DOCUMENTOS REQUERIDOS PARA GRADO. 4.) APOYAR EN EL PROCESO DE AUTOEVALUACIÓN Y RENOVACIÓN DE REGISTRO CALIFICADO DEL PROGRAMA LICENCIATURA EN LITERATURA Y LENGUA CASTELLANA. 5.) APOYO EN ASIGNACIÓN ACADÉMICA, REVISIÓN DE PROCESOS CONTRACTUALES DE DOCENTES, MODIFICACIONES Y SEGUIMIENTO DE LA ACTUALIZACIÓN DE PLATAFORMAS INSTITUCIONALES. 6.) APOYAR EN LA ORGANIZACIÓN Y EJECUCIÓN DE LOS PROCESOS DE ADICIONES, DESPLAZAMIENTOS DE DOCENTES Y HORAS CÁTEDRAS. 5.) APOYO A LOS SEGUIMIENTOS ACADÉMICOS Y ADMINISTRATIVOS DE LOS CENTROS ZONALES DE MANERA PRESENCIAL Y/O VIRTUAL. 7) APOYAR EN LA ORGANIZACIÓN Y CLASIFICACIÓN DE LOS ARCHIVOS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</si>
  <si>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CO1.REQ.9949658</t>
  </si>
  <si>
    <t>OAG-CREO-0045-2026</t>
  </si>
  <si>
    <t>https://community.secop.gov.co/Public/Tendering/OpportunityDetail/Index?noticeUID=CO1.NTC.9798863&amp;isFromPublicArea=True&amp;isModal=False</t>
  </si>
  <si>
    <t>SILVANA PATRICIA ACERO PEREZ</t>
  </si>
  <si>
    <t>DESARROLLAR LAS SIGUIENTES ACTIVIDADES DE APOYO PROFESIONAL EN LA ATENCIÓN PSICOLÓGICA DE ESTUDIANTES EN EL CENTRO PARA LA REGIONALIZACIÓN DE LA EDUCACIÓN Y LAS OPORTUNIDADES- CREO, DURANTE EL PERIODO 2026-I: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</si>
  <si>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CO1.REQ.9948414</t>
  </si>
  <si>
    <t>OPSP-CREO-0043-2026</t>
  </si>
  <si>
    <t>https://community.secop.gov.co/Public/Tendering/OpportunityDetail/Index?noticeUID=CO1.NTC.9798331&amp;isFromPublicArea=True&amp;isModal=False</t>
  </si>
  <si>
    <t>CHAUNI ALEJANDRA LOPEZ PATERNINA</t>
  </si>
  <si>
    <t>DESARROLLAR LAS SIGUIENTES ACTIVIDADES PARA EL PERIODO 2026-I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</si>
  <si>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CO1.REQ.9947797</t>
  </si>
  <si>
    <t>OAG-CREO-0042-2026</t>
  </si>
  <si>
    <t>https://community.secop.gov.co/Public/Tendering/ContractNoticePhases/View?PPI=CO1.PPI.45421294&amp;isFromPublicArea=True&amp;isModal=False</t>
  </si>
  <si>
    <t>MARIA LUISA QUIROZ DIAZ</t>
  </si>
  <si>
    <t>DESARROLLAR LAS SIGUIENTES ACTIVIDADES DE APOYO AL PROGRAMA TECNOLOGÍA EN ARTES MUSICALES DEL CENTRO PARA LA REGIONALIZACIÓN DE LA EDUCACIÓN Y LAS OPORTUNIDADES-CREO PARA EL PERIODO 2026-I: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ORGANIZACIÓN DE LOS DOCUMENTOS REQUERIDOS PARA GRADO. 5.) APOYAR EN LA ELABORACIÓN DE PROPUESTAS DE NUEVA OFERTA ACADÉMICA RELACIONADAS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</si>
  <si>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CO1.REQ.9942384</t>
  </si>
  <si>
    <t>OAG-CREO-0041-2026</t>
  </si>
  <si>
    <t>https://community.secop.gov.co/Public/Tendering/OpportunityDetail/Index?noticeUID=CO1.NTC.9792065&amp;isFromPublicArea=True&amp;isModal=False</t>
  </si>
  <si>
    <t>JESUS SALVADOR DIAZ VILORIA</t>
  </si>
  <si>
    <t xml:space="preserve">
DESARROLLAR LAS SIGUIENTES ACTIVIDADES ADMINISTRATIVAS PARA EL PERIODO 2026-I, ORIENTADAS A LA ASESORÍA DE LOS CENTROS TUTORIALES Y CENTROS DE ESTUDIO DEL CENTRO PARA LA REGIONALIZACIÓN DE LA EDUCACIÓN Y LAS OPORTUNIDADES (CREO), EN EL MARCO DEL PLAN INTEGRAL DE COBERTURA: 1.) ASESORAR AL PERSONAL ADMINISTRATIVO DE LOS CENTROS TUTORIALES Y DE ESTUDIO DEL CREO EN LOS DIVERSOS PROCESOS Y TRÁMITES REQUERIDOS POR LOS ESTUDIANTES Y/O ASPIRANTES 2.) BRINDAR ATENCIÓN A LOS MIEMBROS DE LA COMUNIDAD UNIVERSITARIA QUE REQUIERAN INFORMACIÓN SOBRE LAS DISTINTAS ÁREAS Y SERVICIOS DEL CREO. 3.) BRINDAR APOYO EN LA PARTICIPACIÓN DEL CREO EN LOS DIVERSOS EVENTOS INTERNOS Y EXTERNOS A LOS QUE SEA INVITADO. 4.) ACOMPAÑAR A LA INSTITUCIÓN EN EVENTOS ACADÉMICOS, CIENTÍFICOS, ARTÍSTICOS, CULTURALES, DEPORTIVOS, DE SALUD Y DE DESARROLLO HUMANO, TANTO DENTRO COMO FUERA DE LA ZONA HABITUAL DE OPERACIÓN. 5.) PARTICIPAR Y REPRESENTAR A LA INSTITUCIÓN ACTIVAMENTE EN LAS JORNADAS DE PROMOCIÓN Y DIVULGACIÓN DE LA OFERTA ACADÉMICA DEL CREO. 6.) COLABORAR EN LA FORMULACIÓN DE PROYECTOS ORIENTADOS AL FORTALECIMIENTO ACADÉMICO Y ADMINISTRATIVO DEL CREO, EN ARTICULACIÓN CON LOS CENTROS TUTORIALES Y DE ESTUDIO. 7.) APOYAR EN LA GESTIÓN Y MANEJO DE LOS INDICADORES DEL PLAN INTEGRAL DE COBERTURA, ALINEADOS CON LAS DIFERENTES ESTRATEGIAS DEL MINISTERIO DE EDUCACIÓN NACIONAL. 8.) REALIZAR EL SEGUIMIENTO A LOS CONVENIOS Y ACTAS DE COOPERACIÓN SUSCRITOS ENTRE EL CREO Y LOS MUNICIPIOS DONDE OPERAN LOS CENTROS TUTORIALES Y DE ESTUDIO. 9.) COADYUVAR CON LA VICERRECTORÍA DE EXTENSIÓN Y PROYECCIÓN SOCIAL EN LA OPERATIVIDAD DE LOS PUNTOS DIGITALES UBICADOS EN LOS MUNICIPIOS CON PRESENCIA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</si>
  <si>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CO1.REQ.9941532</t>
  </si>
  <si>
    <t>OPSP-CREO-0040-2026</t>
  </si>
  <si>
    <t>https://community.secop.gov.co/Public/Tendering/OpportunityDetail/Index?noticeUID=CO1.NTC.9741202&amp;isFromPublicArea=True&amp;isModal=False</t>
  </si>
  <si>
    <t>BIERIS OFFIR JIMENEZ TORRES</t>
  </si>
  <si>
    <t>AURELIO MANUEL BONETT SOLANO</t>
  </si>
  <si>
    <t>DESARROLLAR LAS SIGUIENTES ACTIVIDADES DE APOYO PARA EL PERIODO 2026-I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BUSQUEDA DE DOCUMENTOS EN EL ARCHIVO FISICO DEL CREO. 5.) APOYAR EN EL TRASLADO DE PRODUCTOS, ELEMENTOS O PAQUETES EN EL TRABAJO DESDE O HACIA LA SEDE PRINCIPAL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</si>
  <si>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CO1.REQ.9891634</t>
  </si>
  <si>
    <t>OAG-CREO-0037-2026</t>
  </si>
  <si>
    <t>https://community.secop.gov.co/Public/Tendering/OpportunityDetail/Index?noticeUID=CO1.NTC.9740611&amp;isFromPublicArea=True&amp;isModal=False</t>
  </si>
  <si>
    <t>VALENTINA VASQUEZ RODRIGUEZ</t>
  </si>
  <si>
    <t>DESARROLLAR LAS SIGUIENTES ACTIVIDADES ACADÉMICAS Y ADMINISTRATIVAS DE APOYO PARA EL PERIODO 2026-I A LOS PROGRAMAS DE AUXILIAR CONTABLE Y AUXILIAR ADMINISTRATIVO DEL CENTRO PARA LA REGIONALIZACIÓN DE LA EDUCACIÓN Y LAS OPORTUNIDADES-CREO, EN APOYO A LA IMPLEMENTACIÓN DE LA ESTRATEGIA DE EDUCACIÓN SUPERIOR EN EL COLEGIO EN LOS MUNICIPIOS DE MANAURE Y URIBIA; DE ACUERDO CON LO CONTEMPLADO EN EL PLAN DE INTEGRAL DE COBERTURA (PIC) DEL MINISTERIO DE EDUCACIÓN NACIONAL:1) APOYAR EN EL PROCESO DE INSCRIPCIÓN, ADMISIÓN Y REGISTRO DE ESTUDIANTES EN AYRE - ADMISIONES, REGISTRO Y CONTROL ACADÉMICO DE LOS PROGRAMAS ASIGNADOS. 2) BRINDAR APOYO EN LA ORGANIZACIÓN DE SESIONES DE INDUCCIÓN A ESTUDIANTES CORRESPONDIENTE A PLAN DE ESTUDIOS, NORMATIVIDAD Y SERVICIOS DISPONIBLES. 3) APOYAR EN LA ATENCIÓN DE SOLICITUDES, INQUIETUDES O REQUERIMIENTOS DE LOS ESTUDIANTES Y DOCENTES. 4) APOYAR LA VERIFICACIÓN DE LOS SOPORTES PRESENTADOS POR LOS DOCENTES PARA LA EXPEDICIÓN DE PAZ Y SALVOS DE LOS CURSOS DESARROLLADOS. 5) APOYAR LOS TRÁMITES OPERATIVOS DE REPORTE DE NOTAS, EXPEDICIÓN DE LIQUIDACIONES DE MATRÍCULAS, PROMEDIOS ACADÉMICOS, CARNET DE ESTUDIANTES Y DOCENTES, SEGURO ESTUDIANTIL, CONSTANCIAS DE ESTUDIANTES Y DOCENTES. 6) APOYO EN EL PROCESO DE GRADO Y ORGANIZACIÓN DE CEREMONIAS DE GRADUACIÓN EN LA GESTIÓN DE LA PLATAFORMA DE GRADUADO SIEG, ENTREGA DE TARJETAS Y GESTIÓN DE INVITADOS. 7) APOYAR EN LA REVISIÓN DE DOCUMENTOS DE DOCENTES PARA SU VINCULACIÓN EN LAS PLATAFORMAS SIGEP II. 8) APOYO EN LA GESTIÓN DE CARTERA, COLABORAR EN EL SEGUIMIENTO DE PAGOS DE MATRÍCULA Y OTROS SERVICIOS RELACIONADOS CON LOS ESTUDIANTES 9) APOYO A LOS SEGUIMIENTOS ACADÉMICOS Y ADMINISTRATIVOS DE LOS CENTROS ZONALES DE MANERA PRESENCIAL Y/O VIRTUAL. 10) APOYAR EN LA ORGANIZACIÓN Y CLASIFICACIÓN DE LOS ARCHIVOS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</si>
  <si>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CO1.REQ.9891179</t>
  </si>
  <si>
    <t>OAG-CREO-0036-2026</t>
  </si>
  <si>
    <t>https://community.secop.gov.co/Public/Tendering/OpportunityDetail/Index?noticeUID=CO1.NTC.9739949&amp;isFromPublicArea=True&amp;isModal=False</t>
  </si>
  <si>
    <t>MAIRA ALEJANDRA FANDIÑO MONTENEGRO</t>
  </si>
  <si>
    <t>DESARROLLAR LAS SIGUIENTES ACTIVIDADES DE APOYO ADMINISTRATIVO EN LA ACTIVIDADES DE APOYO DEL PROGRAMA ADMINISTRACIÓN PÚBLICA EN EL PERIODO 2026-I: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</si>
  <si>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CO1.REQ.9890922</t>
  </si>
  <si>
    <t>OAG-CREO-0035-2026</t>
  </si>
  <si>
    <t>https://community.secop.gov.co/Public/Tendering/OpportunityDetail/Index?noticeUID=CO1.NTC.9739286&amp;isFromPublicArea=True&amp;isModal=False</t>
  </si>
  <si>
    <t>MARIA TERESA GARAY PAEZ</t>
  </si>
  <si>
    <t>DESARROLLAR LAS SIGUIENTES ACTIVIDADES PARA EL PERIODO 2026-I EN EL CENTRO TUTORIAL DE AGUACHICA DEL CENTRO PARA LA REGIONALIZACIÓN DE LA EDUCACIÓN Y LAS OPORTUNIDADES-CREO:1.)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N(AD-F-026)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</si>
  <si>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CO1.REQ.9889676</t>
  </si>
  <si>
    <t>OAG-CREO-0034-2026</t>
  </si>
  <si>
    <t>https://community.secop.gov.co/Public/Tendering/OpportunityDetail/Index?noticeUID=CO1.NTC.9738605&amp;isFromPublicArea=True&amp;isModal=False</t>
  </si>
  <si>
    <t>OSCAR FERNANDO BORRERO PARDO</t>
  </si>
  <si>
    <t>DESARROLLAR LAS SIGUIENTES ACTIVIDADES DE MARKETING PARA EL PERIODO 2026-I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FOTOGRAFICO Y DE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</si>
  <si>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CO1.REQ.9889617</t>
  </si>
  <si>
    <t>OPSP-CREO-0033-2026</t>
  </si>
  <si>
    <t>https://community.secop.gov.co/Public/Tendering/OpportunityDetail/Index?noticeUID=CO1.NTC.9738032&amp;isFromPublicArea=True&amp;isModal=False</t>
  </si>
  <si>
    <t>NELSON DAZA GOENAGA</t>
  </si>
  <si>
    <t>CHRISTIAN JOSE PEÑA APONTE</t>
  </si>
  <si>
    <t>DESARROLLAR LAS SIGUIENTES ACTIVIDADES DE APOYO EN EL PROGRAMA DE ADMINISTRACIÓN PUBLICA POR CICLOS PROPEDÉUTICOS DEL CENTRO PARA LA REGIONALIZACIÓN DE LA EDUCACIÓN Y LAS OPORTUNIDADES-CREO, PARA EL PERIODO 2026-I DE ACUERDO CON LO CONTEMPLADO EN EL PLAN DE INTEGRAL DE COBERTURA (PIC) DEL MINISTERIO DE EDUCACIÓN NACIONAL: 1.) APOYAR EL REGISTRO DE ESTUDIANTES EN AYRE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</si>
  <si>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CO1.REQ.9888757</t>
  </si>
  <si>
    <t>OAG-CREO-0032-2026</t>
  </si>
  <si>
    <t>https://community.secop.gov.co/Public/Tendering/OpportunityDetail/Index?noticeUID=CO1.NTC.9737511&amp;isFromPublicArea=True&amp;isModal=False</t>
  </si>
  <si>
    <t>LORENA VICTORIA PERTUZ GONZALEZ</t>
  </si>
  <si>
    <t>DESARROLLAR LAS SIGUIENTES ACTIVIDADES DE APOYO ADMINISTRATIVO DEL PROGRAMA DE LICENCIATURA EN LITERATURA Y LENGUA CASTELLANA PARA EL PERIODO 2026-I: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</si>
  <si>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CO1.REQ.9888570</t>
  </si>
  <si>
    <t>OAG-CREO-0031-2026</t>
  </si>
  <si>
    <t>https://community.secop.gov.co/Public/Tendering/OpportunityDetail/Index?noticeUID=CO1.NTC.9736688&amp;isFromPublicArea=True&amp;isModal=False</t>
  </si>
  <si>
    <t>SHIRLY CECILIA NOEL MARQUEZ</t>
  </si>
  <si>
    <t>LOLIENA PAOLA ROJAS NUÑEZ</t>
  </si>
  <si>
    <t>DESARROLLAR LAS SIGUIENTES ACTIVIDADES DE APOYO ADMINISTRATIVO EN EL PROGRAMA LICENCIATURA EN MATEMÁTICA DEL CENTRO PARA LA REGIONALIZACIÓN DE LA EDUCACIÓN Y LAS OPORTUNIDADES-CREO PARA EL PERIODO 2026-I: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</si>
  <si>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CO1.REQ.9887864</t>
  </si>
  <si>
    <t>OAG-CREO-0030-2026</t>
  </si>
  <si>
    <t>https://community.secop.gov.co/Public/Tendering/OpportunityDetail/Index?noticeUID=CO1.NTC.9736027&amp;isFromPublicArea=True&amp;isModal=False</t>
  </si>
  <si>
    <t>YULEIDIS PATRICIA PADILLA CANTILLO</t>
  </si>
  <si>
    <t>DESARROLLAR LAS SIGUIENTES ACTIVIDADES DE APOYO PARA LOS PROGRAMAS OFERTADOS EN EL PROGRAMA “500 AÑOS, 500 OPORTUNIDADES, PORQUE LA EDUCACIÓN ES UN DERECHO PARA TODOS Y NO UN PRIVILEGIO”: 1.) APOYAR EN EL PROCESO DE INSCRIPCIÓN DE LOS ASPIRANTES. 2.) APOYAR EN LA REVISIÓN Y PROGRAMACIÓN SEMANALMENTE EN EL CALENDARIO DE ACTIVIDADES PROGRAMADAS. 3.) APOYAR EN LA ATENCIÓN DE SOLICITUDES DE PROCESOS ACADÉMICOS Y ADMINISTRATIVOS DE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</si>
  <si>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CO1.REQ.9886935</t>
  </si>
  <si>
    <t>OAG-CREO-0029-2026</t>
  </si>
  <si>
    <t>https://community.secop.gov.co/Public/Tendering/OpportunityDetail/Index?noticeUID=CO1.NTC.9734483&amp;isFromPublicArea=True&amp;isModal=False</t>
  </si>
  <si>
    <t>OSMERY DE LA LUZ REALEZ AGON</t>
  </si>
  <si>
    <t>DESARROLLAR ACTIVIDADES CON LOS ESTUDIANTES DE INCLUSIÓN POR DIVERSIDAD FUNCIONAL DEL CENTRO PARA LA REGIONALIZACIÓN DE LA EDUCACIÓN Y LAS OPORTUNIDADES-CREO,DURANTE EL PERIODO 2026-I: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</si>
  <si>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CO1.REQ.9885771</t>
  </si>
  <si>
    <t>OPSP-CREO-0028-2026</t>
  </si>
  <si>
    <t>https://community.secop.gov.co/Public/Tendering/OpportunityDetail/Index?noticeUID=CO1.NTC.9707987&amp;isFromPublicArea=True&amp;isModal=False</t>
  </si>
  <si>
    <t>YULITZA ESTHER MARTINEZ LARA</t>
  </si>
  <si>
    <t>DESARROLLAR LAS SIGUIENTES ACTIVIDADES DE APOYO EN EL PROGRAMA DE LICENCIATURA EN LITERATURA Y LENGUA CASTELLANA DEL CENTRO PARA LA REGIONALIZACIÓN DE LA EDUCACIÓN Y LAS OPORTUNIDADES-CREO PARA EL PERIODO 2026-I: 1.) BRINDAR APOYO DE LAS SOLICITUDES, INQUIETUDES O REQUERIMIENTOS DE LOS ESTUDIANTES Y DOCENTES. 2.) APOYAR LOS TRÁMITES OPERATIVOS DE REPORTE DE NOTAS, REGISTROS ACADÉMICOS, EXPEDICIÓN DE LIQUIDACIONES DE MATRÍCULAS, PROMEDIOS ACADÉMICOS, RESPUESTAS A LAS SOLICITUDES DEL CORREO INSTITUCIONAL, CONSTANCIAS DE ESTUDIANTES Y DOCENTES, ORGANIZACIÓN DE LOS DOCUMENTOS REQUERIDOS PARA GRADO. 3.) APOYO EN ASIGNACIÓN ACADÉMICA, REVISIÓN DE PROCESOS CONTRACTUALES DE DOCENTES, MODIFICACIONES Y SEGUIMIENTO DE LA ACTUALIZACIÓN DE PLATAFORMAS INSTITUCIONALES. 4.) APOYAR EN LA ORGANIZACIÓN Y EJECUCIÓN DE LOS PROCESOS DE ADICIONES, DESPLAZAMIENTOS DE DOCENTES Y HORAS CÁTEDRAS. 5.) APOYO A LOS SEGUIMIENTOS ACADÉMICOS Y ADMINISTRATIVOS DE LOS CENTROS ZONALES DE MANERA PRESENCIAL Y/O VIRTUAL.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</si>
  <si>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CO1.REQ.9861375</t>
  </si>
  <si>
    <t>OAG-CREO-0027-2026</t>
  </si>
  <si>
    <t>https://community.secop.gov.co/Public/Tendering/OpportunityDetail/Index?noticeUID=CO1.NTC.9707479&amp;isFromPublicArea=True&amp;isModal=False</t>
  </si>
  <si>
    <t>ANGEL CUSTODIO MUÑOZ ARIAS</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</si>
  <si>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2026-I: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</si>
  <si>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CO1.REQ.9860936</t>
  </si>
  <si>
    <t>OPSP-CREO-0026-2026</t>
  </si>
  <si>
    <t>https://community.secop.gov.co/Public/Tendering/OpportunityDetail/Index?noticeUID=CO1.NTC.9706271&amp;isFromPublicArea=True&amp;isModal=False</t>
  </si>
  <si>
    <t>KELIN DANITH BOLAÑO DE LA HOZ</t>
  </si>
  <si>
    <t>DESARROLLAR LAS SIGUIENTES ACTIVIDADES DE APOYO EN EL PROGRAMA EN PRIMERA INFANCIA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</si>
  <si>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CO1.REQ.9859805</t>
  </si>
  <si>
    <t>OAG-CREO-0024-2026</t>
  </si>
  <si>
    <t>https://community.secop.gov.co/Public/Tendering/ContractNoticePhases/View?PPI=CO1.PPI.45214263&amp;isFromPublicArea=True&amp;isModal=False</t>
  </si>
  <si>
    <t>KATHERINE CORREDOR CORREDOR</t>
  </si>
  <si>
    <t>DESARROLLAR LAS SIGUIENTES ACTIVIDADES DE APOYO A EN LOS PROGRAMAS TÉCNICO LABORAL EN SANEMAIENTO AMBIENTAL, TÉCNICO LABORAL EN REFRIGERACIÓN COMERCIAL E INDUSTRIAL, TÉCNICO LABORAL EN ALMACENAMIENTO, RECIBO Y DESPACHO DE MERCANCÍAS EN ALMACÉN, CENTROS DE DISTRIBUCIÓN Y PUERTO; Y TÉCNICO LABORAL EN OPERATIVO DE TRÁNSITO DEL CENTRO PARA LA REGIONALIZACIÓN DE LA EDUCACIÓN Y LAS OPORTUNIDADES-CREO PARA EL PERIODO 2026-I: 1.) APOYAR EN LA ATENCIÓN DE SOLICITUDES, INQUIETUDES O REQUERIMIENTOS DE LOS ESTUDIANTES Y DOCENTES. 2.) APOYAR EN EL SEGUIMIENTO Y ACOMNPAÑAMIENTO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7.) APOYAR EN EL SEGUIEMITO DE LAS CLASES PRESENCIALES DE LOS PROGRAMAS DEL CREO EN EL CAMPUS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</si>
  <si>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CO1.REQ.9859212</t>
  </si>
  <si>
    <t>OAG-CREO-0023-2026</t>
  </si>
  <si>
    <t>https://community.secop.gov.co/Public/Tendering/OpportunityDetail/Index?noticeUID=CO1.NTC.9705020&amp;isFromPublicArea=True&amp;isModal=False</t>
  </si>
  <si>
    <t>JUAN DAVID ROMERO LOPEZ</t>
  </si>
  <si>
    <t>DESARROLLO LAS SIGUIENTES ACTIVIDADES DE APOYO TÉCNICO EN LOS PROGRAMAS DEL CREO PARA CUMPLIR CON LOS COMPROMISOS PACTADOS RELACIONADOS DE LA NUEVA OFERTA DEL CENTRO PARA LA REGIONALIZACIÓN DE LA EDUCACIÓN Y LAS OPORTUNIDADES - CREO DURANTE EL PERIODO 2026-I: 1) APOYAR EN LA OBTENCIÓN, REVISIÓN Y AJUSTE DE LA INFORMACIÓN RELACIONADA CON LAS CONDICIONES DE LOS PROGRAMAS. 2) DILIGENCIAR BAJO LA SUPERVISIÓN DEL ASESOR TÉCNICO Y PEDAGÓGICO, LOS FORMATOS Y/O PLANTILLAS ESTABLECIDAS PARA DOCUMENTAR LA INFORMACIÓN CORRESPONDIENTE A LAS CONDICIONES DE CALIDAD DE LOS PROGRAMAS. 3) PREPARAR DIAPOSITIVAS E INFORMES RELACIONADOS CON LOS PROCESOS DE CREACIÓN O RENOVACIÓN DE PROGRAMAS, PARA SER PRESENTADOS ANTE DIFERENTES INSTANCIAS INSTITUCIONALES Y OFICIALES. 5) RECABAR INFORMACIÓN EN LAS DIFERENTES DEPENDENCIAS (OFICINAS, DECANATURAS, DIRECCIONES DE PROGRAMA, ENTRE OTRAS) CONCERNIENTE Y NECESARIA PARA DOCUMENTAR LAS CONDICIONES DE PROGRAMA(INVESTIGACIÓN, SECTOR EXTERNO, MEDIOS EDUCATIVOS E INFRAESTRUCTURA). 6) ACOMPAÑAR Y ASISTIR A REUNIONES Y OTRAS ACTIVIDADES INSTITUCIONALES DE ASEGURAMIENTO DE LA CALIDAD, A LA QUE SE LE ASIGNE CON EL PROPÓSITO DE APOYAR Y DAR CUENTA DE LA INFORMACIÓN TRATADA Y ACTUAR DE ACUERDO CON LAS INSTRUCCIONES POR SUS SUPERIORES..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</si>
  <si>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CO1.REQ.9857974</t>
  </si>
  <si>
    <t>OAG-CREO-0022-2026</t>
  </si>
  <si>
    <t>https://community.secop.gov.co/Public/Tendering/OpportunityDetail/Index?noticeUID=CO1.NTC.9704125&amp;isFromPublicArea=True&amp;isModal=False</t>
  </si>
  <si>
    <t>ELIEL MOISES GUEVARA CARIAGA</t>
  </si>
  <si>
    <t>DESARROLLAR LAS SIGUIENTES ACTIVIDADES DE ASESORÍA EN EL MARCO DEL REDISEÑO DE LA OFERTA DEL CENTRO PARA LA REGIONALIZACIÓN DE LA EDUCACIÓN Y LAS OPORTUNIDADES-CREO DURANTE EL PREIODO 2026-I: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REVISAR Y EMITIR ORIENTACIONES A LOS EQUIPOS QUE SE ENCUENTRAN GESTIONANDO PROCESOS DE AUTOEVALUACIÓN, MODIFICACIÓN Y/O RENOVACIÓN DE REGISTROS CALIFICADOS. 5.) ASESORAR Y APOYAR LA PREPARACIÓN DOCUMENTAL, AL MOMENTO DE PRESENTAR NUEVOS PROGRAMAS ANTE LOS RESPECTIVOS CUERPOS COLEGIADOS DE LA INSTITUCIÓN Y/O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Y/O APOYAR EN LAS EVENTUALES RESPUESTAS Y/O REQUERIMIENTOS DEL MEN, EN EL MARCO DEL PROCESO DE OTORGAMIENTO DEL REGISTRO CALIFICADO DE LOS PROGRAMAS NUEVOS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</si>
  <si>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CO1.REQ.9857490</t>
  </si>
  <si>
    <t>OPSP-CREO-0021-2026</t>
  </si>
  <si>
    <t>https://community.secop.gov.co/Public/Tendering/OpportunityDetail/Index?noticeUID=CO1.NTC.9703290&amp;isFromPublicArea=True&amp;isModal=False</t>
  </si>
  <si>
    <t>DENIS LIZETH VANEGAS BARRIOSNUEVO</t>
  </si>
  <si>
    <t>DESARROLLAR LAS SIGUIENTES ACTIVIDADES DE APOYO ADMINISTRATIVO PARA EL PERIODO 2026-I, DEL PROGRAMA TECNICO LABORAL EN OFICINISTA, CLASIFICACIÓN Y ARCHIVO DEL 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</si>
  <si>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CO1.REQ.9856987</t>
  </si>
  <si>
    <t>OAG-CREO-0020-2026</t>
  </si>
  <si>
    <t>https://community.secop.gov.co/Public/Tendering/OpportunityDetail/Index?noticeUID=CO1.NTC.9702289&amp;isFromPublicArea=True&amp;isModal=False</t>
  </si>
  <si>
    <t>DAYANA KATHERINE MEZA GARCIA</t>
  </si>
  <si>
    <t>DESARROLLAR LAS SIGUIENTES ACTIVIDADES DE APOYO A EN LOS PROGRAMAS DE TECNOLOGÍA EN ATENCIÓN A LA PRIMERA INFANCIA Y TÉCNICO LABORAL EN AUXILIAR EN PRIMERA INFANCIA DEL CENTRO PARA LA REGIONALIZACIÓN DE LA EDUCACIÓN Y LAS OPORTUNIDADES-CREO PARA EL PERIODO 2026-I: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</si>
  <si>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CO1.REQ.9856526</t>
  </si>
  <si>
    <t>OAG-CREO-0019-2026</t>
  </si>
  <si>
    <t>https://community.secop.gov.co/Public/Tendering/OpportunityDetail/Index?noticeUID=CO1.NTC.9702108&amp;isFromPublicArea=True&amp;isModal=False</t>
  </si>
  <si>
    <t>CLAUDIA PAOLA QUINTO ALFARO</t>
  </si>
  <si>
    <t>DESARROLLAR LAS SIGUIENTES ACTIVIDADES DE APOYO ADMINISTRATIVO DE LOS PROGRAMAS TÉCNICO LABORAL EN AUXILIAR DE JUZGADOS Y TRIBUNALES, TÉCNICO LABORAL EN SISTEMAS DE GENERACIÓN DE ENERGÍA SOLAR FOTOVOLTAICA Y TÉCNICO LABORAL DEL CREO: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</si>
  <si>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CO1.REQ.9855396</t>
  </si>
  <si>
    <t>OAG-CREO-0018-2026</t>
  </si>
  <si>
    <t>https://community.secop.gov.co/Public/Tendering/OpportunityDetail/Index?noticeUID=CO1.NTC.9700488&amp;isFromPublicArea=True&amp;isModal=False</t>
  </si>
  <si>
    <t>BERNARDO JOSE SAADE MEJIA</t>
  </si>
  <si>
    <t>ANGELICA SANCHEZ MANGA</t>
  </si>
  <si>
    <t>DESARROLLAR LAS SIGUIENTES ACTIVIDADES EN EL GRUPO DE TESORERÍA DE LA UNIVERSIDAD DEL MAGDALENA PARA EL PERIODO 2026-I: 1.) APOYAR EN EL SEGUIMIENTO Y CONTROL DE LEGALIZACIÓN DE VIÁTICOS, GESTIONANDO UNA BASE DE DATOS QUE CONTENGA TODA LA INFORMACIÓN DE LOS BENEFICIARIOS RESPECTIVOS.  2.) APOYAR EN LA NOTIFICACIÓN DE INCUMPLIMIENTO DE LEGALIZACIÓN DE VIÁTICOS Y ELABORAR LISTADO SEMANAL PARA REVISIÓN Y CONTROL. 3.) REALIZAR REQUERIMIENTO DE CUMPLIMIENTO O ENTREGA DE DOCUMENTOS QUE LEGALICEN EL OTORGAMIENTO DE VIÁTICOS, DENTRO DE LOS TÉRMINOS QUE DETERMINEN LAS NORMAS INTERNAS DE LA UNIVERSIDAD. 4.) APOYAR CON LA NOTIFICACIÓN A LA DIRECCIÓN DE TALENTO HUMANO Y/O AL GRUPO DE CONTRATACIÓN SOBRE EL INCUMPLIMIENTO DE LEGALIZACIÓN DE VIÁTICOS Y SOLICITUD DE DESCUENTO POR NÓMINA O PLANILLA DE PAGO. 5.) APOYAR EN LA CLASIFICACIÓN Y ORGANIZACIÓN DE DOCUMENTOS DIGITALES Y FÍSICOS, QUE POSIBILITE EN CUALQUIER MOMENTO EVIDENCIAR LOS EGRESOS REALIZADOS EN OBLIGACIONES DE VIGENCIAS, RESERVAS PRESUPUESTALES Y CUENTAS POR PAGAR. 6.) APOYAR EN LA GENERACIÓN DE COMPROBANTES DE EGRESOS REQUERIDOS POR ORGANISMOS DE CONTROL DEL ESTADO, DEPENDENCIAS INTERNAS DE LA UNIVERSIDAD O AUTORIDADES ADMINISTRATIVAS DE LA MISMA Y DE REQUERIMIENTOS LEGALES POR DERECHOS DE PETICIÓN. 7.) APOYAR EN EL SEGUIMIENTO Y CONTROL DE ACTIVIDADES QUE GARANTICEN EL CUMPLIMIENTO DE LAS ACCIONES DE MEJORA ASUMIDAS POR EL GRUPO DE TESORERÍA. 8.) APOYAR EN LA PLANEACIÓN Y ORGANIZACIÓN DE ACTIVIDADES QUE EVIDENCIEN LA ACTUALIZACIÓN DOCUMENTAL PERMANENTE DE LOS PROCEDIMIENTOS, INSTRUCTIVOS, GUÍAS Y FORMATOS ENMARCADOS EN EL SISTEMA DE GESTIÓN INTEGRAL DE LA CALIDAD, QUE SUSTENTEN EL DESARROLLO Y SEGUIMIENTO DE LOS CRONOGRAMAS DETERMINADOS PARA LAS DIFERENTES ACTIVIDADES DEFINIDAS EN EL SISTEMA DE GESTIÓN DE LA CALIDAD, BAJO RESPONSABILIDAD DEL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</si>
  <si>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CO1.REQ.9854656</t>
  </si>
  <si>
    <t>OPSP-CREO-0017-2026</t>
  </si>
  <si>
    <t>https://community.secop.gov.co/Public/Tendering/OpportunityDetail/Index?noticeUID=CO1.NTC.9699166&amp;isFromPublicArea=True&amp;isModal=False</t>
  </si>
  <si>
    <t>MILTON JOSE MANJARRES MARTINEZ</t>
  </si>
  <si>
    <t>DESARROLLAR LAS SIGUIENTES ACTIVIDADES DE APOYO PARA EL PERIODO 2026-I EN EL PROGRAMA DE TENOLOGÍA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</si>
  <si>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CO1.REQ.9853658</t>
  </si>
  <si>
    <t>OAG-CREO-0016-2026</t>
  </si>
  <si>
    <t>https://community.secop.gov.co/Public/Tendering/OpportunityDetail/Index?noticeUID=CO1.NTC.9698576&amp;isFromPublicArea=True&amp;isModal=False</t>
  </si>
  <si>
    <t>MELISSA LEONOR SUAREZ DIAZ</t>
  </si>
  <si>
    <t>DESARROLLAR LAS SIGUIENTES ACTIVIDADES DE APOYO PARA EL PERIODO 2026-I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</si>
  <si>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CO1.REQ.9852761</t>
  </si>
  <si>
    <t>OAG-CREO-0015-2026</t>
  </si>
  <si>
    <t>https://community.secop.gov.co/Public/Tendering/OpportunityDetail/Index?noticeUID=CO1.NTC.9696863&amp;isFromPublicArea=True&amp;isModal=False</t>
  </si>
  <si>
    <t>LAURA CAROLINA MARMOL CARRACEDO</t>
  </si>
  <si>
    <t xml:space="preserve">
DESARROLLAR LAS SIGUIENTES ACTIVIDADES DE APOYO EN EL MANEJO DE LA DOCUMENTACIÓN DE LA CONTRATACIÓN DEL PERSONAL ADMINISTRATIVO Y DOCENTE PARA EL PERIODO 2026-I,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</si>
  <si>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CO1.REQ.9851141</t>
  </si>
  <si>
    <t>OAG-CREO-0014-2026</t>
  </si>
  <si>
    <t>https://community.secop.gov.co/Public/Tendering/OpportunityDetail/Index?noticeUID=CO1.NTC.9696029&amp;isFromPublicArea=True&amp;isModal=False</t>
  </si>
  <si>
    <t>TATIANA ESTHER ROJAS RODRIGUEZ</t>
  </si>
  <si>
    <t>DESARROLLAR LAS SIGUIENTES ACTIVIDADES DE APOYO EN TRÁMITES CON EL GRUPO DE CRÉDITO Y CARTERA DURANTE EL PERIODO 2026-I, EN EL CENTRO PARA LA REGIONALIZACIÓN DE LA EDUCACIÓN Y LAS OPORTUNIDADES-CREO: 1.) APOYAR CON LA ATENCIÓN AL PÚBLICO EN GENERAL DEL CREO QUE REQUIERAN EL SERVICIO DEL GRUPO DE CREDITO Y CARTERA. 2,) APOYAR CON LA RECEPCIÓN, REVISIÓN, VERIFICACIÓN, CONFIRMACIÓN Y APROBACIÓN DE SOLICITUDES DE CRÉDITO CORTO PLAZO. 3,) APOYAR CON LA RECEPCIÓN, ORGANIZACIÓN Y REGISTRO DE LOS TÍTULOS VALORES DE CRÉDITO CORTO PLAZO QUE REPOSARÁN EN EL ARCHIVO FÍSICO Y DIGITAL.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ENTRE OROS. 6.) APOYAR CON EL INGRESO DE LOS PAGOS REALIZADOS A LOS CRÉDITOS REGISTRADOS EN EL SISTEMA DE INFORMACIÓN DE CARTERA. 7.) APOYAR EN LA GESTIÓN DE COBRANZA Y RECUPERACIÓN DE CARTERA DE CRÉDITOS EDUCATIVOS DE LOS ESTUDIANTES Y CODEUDORES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ESTOS Y ENVIAR A GRUPO DE TESORERÍA PARA SU RECAUDO. 13.) APOYAR EN EL TRÁMITE DE SOLICITUDES DE REEMBOLSO, CRUCES DE CUENTAS DE LOS ESTUDIANTES DEL CREO. 14.) REALIZAR ACOMPAÑAMIENTO A LOS EVENTOS INSTITUCIONALES EN LOS QUE SE REQUIERA FINANCIAMIENTO EN LA ADQUISICIÓN DE SERVICIOS O PRODUCTOS. 15.) APOYAR LA REALIZACIÓN DE LABORES DE DEPURACIÓN Y CONCILIACIÓN DE FINANCIAMIENTO DE MATRÍCULA DEL CREO. 16.) APOYAR EN EL DIAGNÓSTICO Y REPORTE DE CRÉDITOS NO RECUPERADOS DE LOS ESTUDIANTES. 17.)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</si>
  <si>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CO1.REQ.9843918</t>
  </si>
  <si>
    <t>OPSP-CREO-0013-2026</t>
  </si>
  <si>
    <t>https://community.secop.gov.co/Public/Tendering/OpportunityDetail/Index?noticeUID=CO1.NTC.9688358&amp;isFromPublicArea=True&amp;isModal=False</t>
  </si>
  <si>
    <t>JULIANA MARCELA HELENA DAZA JACQUIN</t>
  </si>
  <si>
    <t>DESARROLLAR LAS SIGUIENTES ACTIVIDADES DE COMUNICACIONES Y PRENSA DEL CENTRO PARA LA REGIONALIZACIÓN DE LA EDUCACIÓN Y LAS OPORTUNIDADES - CREO EN COORDINACIÓN CON LA DIRECCIÓN DE COMUNICACIONES DE LA UNIVERSIDAD DEL MAGDALENA DURANTE EL PERIODO 2026-I: 1) APOYAR CON EL SEGUIMIENTO PERIODÍSTICO EN LAS ACTIVIDADES DE ESTUDIANTES, DOCENTES Y FUNCIONARIOS DEL CREO. 2.) APOYAR EN LA REDACCIÓN Y EDICIÓN DE NOTAS PERIODÍSTICAS PARA LOS PROGRAMAS DE RADIO QUE SE REQUIERAN. 3.) APOYAR EN LA ELABORACIÓN DE LOS BOLETINES DE PRENSA PARA SU DIFUSIÓN EN EL PORTAL INSTITUCIONAL Y EN LOS DIFERENTES MEDIOS DE COMUNICACIÓN.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</si>
  <si>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CO1.REQ.9842391</t>
  </si>
  <si>
    <t>OPSP-CREO-0012-2026</t>
  </si>
  <si>
    <t>https://community.secop.gov.co/Public/Tendering/OpportunityDetail/Index?noticeUID=CO1.NTC.9684288&amp;isFromPublicArea=True&amp;isModal=False</t>
  </si>
  <si>
    <t>ELEDIS ELENA CATAÑO SOSA</t>
  </si>
  <si>
    <t>DESARROLLAR LAS SIGUIENTES ACTIVIDADES DE APOYO ADMINISTRATIVO PARA EL PERIODO 2026-I,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</si>
  <si>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CO1.REQ.9839198</t>
  </si>
  <si>
    <t>OPSP-CREO-0011-2026</t>
  </si>
  <si>
    <t>https://community.secop.gov.co/Public/Tendering/OpportunityDetail/Index?noticeUID=CO1.NTC.9684340&amp;isFromPublicArea=True&amp;isModal=False</t>
  </si>
  <si>
    <t>JENNIFER PAOLA SALAS CALDERON</t>
  </si>
  <si>
    <t>DESARROLLAR LAS SIGUIENTES ACTIVIDADES DE APOYO PARA EL PERIODO 2026-I EN EL PROGRAMA DE ADMINISTRACIÓN DE LA SEGURIDAD Y SALUD EN EL TRABAJO POR CICLOS PROPEDEUTICOS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</si>
  <si>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CO1.REQ.9839209</t>
  </si>
  <si>
    <t>OAG-CREO-0010-2026</t>
  </si>
  <si>
    <t>https://community.secop.gov.co/Public/Tendering/OpportunityDetail/Index?noticeUID=CO1.NTC.9683481&amp;isFromPublicArea=True&amp;isModal=False</t>
  </si>
  <si>
    <t>15/018/2026</t>
  </si>
  <si>
    <t>SILENYS ELISA ARIAS VARGAS</t>
  </si>
  <si>
    <t>DESARROLLAR LAS SIGUIENTES ACTIVIDADES DE ASESORÍA DE LOS PROCESOS DE ATENCIÓN Y SEGUIMIENTO DE LAS ACTIVIDADES ACADÉMICAS EN EL CENTRO TUTORIAL SANTA MARTA DEL CENTRO PARA LA REGIONALIZACIÓN DE LA EDUCACIÓN Y LAS OPORTUNIDADES - CREO PARA EL PERIODO 2026-I: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</si>
  <si>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CO1.REQ.9838275</t>
  </si>
  <si>
    <t>OPSP-CREO-0009-2026</t>
  </si>
  <si>
    <t>https://community.secop.gov.co/Public/Tendering/OpportunityDetail/Index?noticeUID=CO1.NTC.9683258&amp;isFromPublicArea=True&amp;isModal=False</t>
  </si>
  <si>
    <t>RONAL ANDRES GARCIA MIRANDA</t>
  </si>
  <si>
    <t>DESARROLLAR LAS SIGUIENTES ACTIVIDADES DE APOYO OPERATIVO EN CENTRO PARA LA REGIONALIZACION DE LA EDUCACIÓN Y LAS OPORTUNIDADES-CREO PARA EL PERIODO 2026-I: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</si>
  <si>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CO1.REQ.9838220</t>
  </si>
  <si>
    <t>OAG-CREO-0008-2026</t>
  </si>
  <si>
    <t>https://community.secop.gov.co/Public/Tendering/OpportunityDetail/Index?noticeUID=CO1.NTC.9682997&amp;isFromPublicArea=True&amp;isModal=False</t>
  </si>
  <si>
    <t>MARISOL ACUÑA CANTILLO</t>
  </si>
  <si>
    <t>DESARROLLAR LAS SIGUIENTES ACTIVIDADES DE CARÁCTER ADMINISTRATIVO Y JURÍDICO DURANTE EL PERÍODO ACADÉMICO 2026-I EN EL CENTRO PARA LA REGIONALIZACIÓN DE LA EDUCACIÓN Y LAS OPORTUNIDADES – CREO DE LA UNIVERSIDAD DEL MAGDALENA, ORIENTADOS A: 1. ASESORAR LOS TRÁMITES ADMINISTRATIVOS Y JURÍDICOS REQUERIDOS EN EL MARCO DEL CONVENIO BECAS DEL CAMBIO SUSCRITO CON LA GOBERNACIÓN DEL MAGDALENA, EL CONVENIO CON CEDEIT Y LOS CONVENIOS DE VENTA DE SERVICIOS DEL CREO, DE CONFORMIDAD CON LA NORMATIVIDAD INSTITUCIONAL Y VIGENTE. 2. APOYAR EL PROCESO DE FACTURACIÓN DE LAS VENTAS DE SERVICIOS DEL CREO, EL TRÁMITE DE RECAUDO Y CERTIFICACIÓN ANTE LAS DEPENDENCIAS CORRESPONDIENTE. 3. REALIZAR LA REVISIÓN, VERIFICACIÓN Y VALIDACIÓN DE LA INFORMACIÓN REGISTRADA EN LAS PLATAFORMAS SIGEP II Y GEDOCO CORRESPONDIENTE A LOS DOCENTES VINCULADOS AL CREO, GARANTIZANDO EL CUMPLIMIENTO DE LOS LINEAMIENTOS LEGALES Y ADMINISTRATIVOS ESTABLECIDOS. 4. ASESORAR EL TRÁMITE DE LIQUIDACIÓN DE GASTOS POR CONCEPTO DE DESPLAZAMIENTOS DE DOCENTES, ASÍ COMO LA ELABORACIÓN DE LAS RESOLUCIONES DE DESPLAZAMIENTO Y LA LEGALIZACIÓN ADMINISTRATIVA Y FINANCIERA DE LOS MISMOS, CONFORME A LOS PROCEDIMIENTOS INTERNOS DE LA UNIVERSIDAD DEL MAGDALENA. 5. ASESORAR EL TRÁMITE ADMINISTRATIVO Y EFECTUAR LA REVISIÓN JURÍDICA REQUERIDA PARA LOS PROCESOS DE CONTRATACIÓN Y PAGO DE PROVEEDORES DEL CREO, VERIFICANDO EL CUMPLIMIENTO DE LOS REQUISITOS LEGALES, CONTRACTUALES Y PRESUPUESTALES. 6. ASESORAR LA REVISIÓN JURÍDICA DE RESOLUCIONES Y CIRCULARES EMITIDAS POR EL CREO, CON EL FIN DE GARANTIZAR SU LEGALIDAD, COHERENCIA NORMATIVA Y ALINEACIÓN CON LAS DISPOSICIONES INSTITUCIONALES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</si>
  <si>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CO1.REQ.9837676</t>
  </si>
  <si>
    <t>OPSP-CREO-0007-2026</t>
  </si>
  <si>
    <t>https://community.secop.gov.co/Public/Tendering/OpportunityDetail/Index?noticeUID=CO1.NTC.9682196&amp;isFromPublicArea=True&amp;isModal=False</t>
  </si>
  <si>
    <t>MARIA JOSE LOPEZ BOLAÑO</t>
  </si>
  <si>
    <t>DESARROLLAR ACTIVIDADES DE APOYO ADMINISTRATIVO PARA EL PERIODO 2026-I,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</si>
  <si>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CO1.REQ.9837071</t>
  </si>
  <si>
    <t>OAG-CREO-0006-2026</t>
  </si>
  <si>
    <t>https://community.secop.gov.co/Public/Tendering/OpportunityDetail/Index?noticeUID=CO1.NTC.9682218&amp;isFromPublicArea=True&amp;isModal=False</t>
  </si>
  <si>
    <t>LIZKENIA MARCELA RODRIGUEZ DEL VALLE</t>
  </si>
  <si>
    <t>DESARROLLAR LAS SIGUIENTES ACTIVIDADES ADMINISTRATIVAS EN LA DIRECCIÓN DEL CENTRO PARA LA REGIONALIZACIÓN DE LA EDUCACIÓN Y LAS OPORTUNIDADES-CREO PARA EL PERIODO 2026-I: 1.) APOYAR AL DIRECTOR EN REUNIONES INTERNAS O EXTERNAS DEL CREO. 2.) APOYAR EN EL SEGUIMIENTOS DE COMPROMISOS DEL DIRECTOR DE CREO. 3.) APOYAR EN LA DIVULGACIÓN DE INFORMACIÓN QUE EMITA EL DIRECTOR DEL CREO. 4.) APOYAR EN LA PROGRAMACIÓN Y CITACIÓN DEL PERSONAL QUE SE REQUIERA PARA REUNIONES QUE CITE EL DIRECTOR DEL CREO. 5.) APOYAR EN LA ORGANIZACIÓN LOGÍSTICA QUE SE REQUIERA PARA LAS ACTIVIDADES ORGANIZADAS POR EL DIRECTOR DEL CREO. 6.) APOYAR EN LOS DIFERENTES PROCESOS DE LOS CONVENIOS QUE SE MANEJAN DESDE EL CREO. 7.) APOYAR EN LA ELABORACIÓN DE RESOLUCIONES QUE SE REQUIERAN DESDE LA DIRECCIÓN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</si>
  <si>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CO1.REQ.9836957</t>
  </si>
  <si>
    <t>OPSP-CREO-0005-2026</t>
  </si>
  <si>
    <t>https://community.secop.gov.co/Public/Tendering/OpportunityDetail/Index?noticeUID=CO1.NTC.9681794&amp;isFromPublicArea=True&amp;isModal=False</t>
  </si>
  <si>
    <t>DI STEFANO BARCELO SANCHEZ</t>
  </si>
  <si>
    <t>GERMAN LEONARDO PEÑA MARTINEZ</t>
  </si>
  <si>
    <t>DESARROLLAR LAS SIGUIENTES ACTIVIDADES DE APOYO EN LA PLATAFORMAS DE AMBIENTES VIRTUALES DEL CENTRO PARA LA REGIONALIZACIÓN DE LA EDUCACIÓN Y LAS OPORTUNIDADES-CREO DURANTE EL PERIODO 2026-I: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</si>
  <si>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CO1.REQ.9836574</t>
  </si>
  <si>
    <t>OPSP-CREO-0004-2026</t>
  </si>
  <si>
    <t>https://community.secop.gov.co/Public/Tendering/ContractNoticePhases/View?PPI=CO1.PPI.45146248&amp;isFromPublicArea=True&amp;isModal=False</t>
  </si>
  <si>
    <t>ERIKA PATRICIA FRANCO USUGA</t>
  </si>
  <si>
    <t>DESARROLLAR LAS SIGUIENTES ACTIVIDADES DE ASESORÍA EN LA PLATAFORMAS DE AMBIENTES VIRTUALES DEL CENTRO PARA LA REGIONALIZACIÓN DE LA EDUCACIÓN Y LAS OPORTUNIDADES-CREO DURANTE EL PERIODO 2026-I: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9.) APOYAR EN EL PROCESO DE INSCRIPCIÓN, SELECCIÓN Y ADMISIÓN DE NUEVOS ESTUDIANTES EN LA MODALIDAD DE PREGRADO DE DISTANCIA EN EL SISTEMA AYRE. 10.) APOYAR EL PROCESO DE MATRÍCULAS FINANCIERAS DE LOS ESTUDIANTES DE LA MODALIDAD DE PREGRADO VIRTUAL Y A DISTANCIA EN EL SISTEMA AYRE. 11.) APOYAR EN LA REVISIÓN DEL ESTADO ACADÉMICO Y FINANCIERO DE LOS ESTUDIANTES NUEVOS Y ANTIGUOS DE LA MODALIDAD DE PREGRADO A DISTANCIA EN EL SISTEMA AYRE. 12.) APOYAR EN LA RECEPCIÓN Y TRAMITE DE PAZ Y SALVOS DE LOS ESTUDIANTES DE LA MODALIDAD DE PREGRADO A DISTANCIA, EMITIDOS POR EL GRUPO DE FACTURACIÓN CRÉDITO Y CARTERA EN EL SISTEMA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</si>
  <si>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CO1.REQ.9833786</t>
  </si>
  <si>
    <t>OPSP-CREO-0003-2026</t>
  </si>
  <si>
    <t>https://community.secop.gov.co/Public/Tendering/ContractNoticePhases/View?PPI=CO1.PPI.45138710&amp;isFromPublicArea=True&amp;isModal=False</t>
  </si>
  <si>
    <t>DIANA MILEIDY FERNANDEZ VARGAS</t>
  </si>
  <si>
    <r>
      <t xml:space="preserve">DESARROLLAR LAS SIGUIENTES ACTIVIDADES DE ASESORÍA Y APOYO EN PROCESOS DE ASIGNACIÓN Y VINCULACIÓN DOCENTE DE LOS PROGRAMAS ACADÉMICOS DEL CENTRO PARA LA REGIONALIZACIÓN DE LA EDUCACIÓN Y LAS OPORTUNIDADES-CREO PARA EL PERIODO 2026-I: 1.) ASESORAR EN LA CONSTRUCCIÓN Y/O MODIFICACIÓN DE LA ASIGNACIÓN DOCENTE DE LOS DIFERENTES PROGRAMAS DEL CREO. 2.) ASESORAR Y REALIZAR LA REVISIÓN DE DOCUMENTOS Y EN EL REGISTRO DE VINCULACIONES DE DOCENTES EN LA PLATAFORMA SIGEP II Y REVISIÓN DE DOCUMENTOS EN GEDOCO. 3.) COADYUVAR EN LA REVISIÓN DE LOS REPORTES DE HORAS CATEDRA DE LOS PROGRAMAS. 4.) REGISTRAR LAS NOVEDADES DE MODIFICATORIOS DE LAS ACTAS DE VINCULACIÓN DE LOS DOCENTES EN EL SISTEMA ADOC Y GENERAR LOS DOCUMENTOS DE ADICIONES Y DISMINUCIONES. 5.) PROYECTAR RESOLUCIONES PARA EL RECONOCIMIENTO DE BONIFICACIONES NO CONSTITUTIVAS DE SALARIO A DOCENTES DE PLANTA, OCASIONALES Y EMPLEADOS PÚBLICOS NO DOCENTES DE LA UNIMAGDALENA EN LOS DIFERENTES PROGRAMAS ACADÉMICOS DEL CREO. </t>
    </r>
    <r>
      <rPr>
        <b/>
        <sz val="10"/>
        <rFont val="Arial"/>
        <family val="2"/>
      </rPr>
      <t xml:space="preserve">PARÁGRAFO PRIMERO: </t>
    </r>
    <r>
      <rPr>
        <sz val="10"/>
        <rFont val="Arial"/>
        <family val="2"/>
      </rPr>
      <t xml:space="preserve">EN EL CASO QUE </t>
    </r>
    <r>
      <rPr>
        <b/>
        <sz val="10"/>
        <rFont val="Arial"/>
        <family val="2"/>
      </rPr>
      <t xml:space="preserve">EL CONTRATISTA </t>
    </r>
    <r>
      <rPr>
        <sz val="10"/>
        <rFont val="Arial"/>
        <family val="2"/>
      </rPr>
      <t xml:space="preserve">LO REQUIERA, </t>
    </r>
    <r>
      <rPr>
        <b/>
        <sz val="10"/>
        <rFont val="Arial"/>
        <family val="2"/>
      </rPr>
      <t xml:space="preserve">UNIMAGDALENA </t>
    </r>
    <r>
      <rPr>
        <sz val="10"/>
        <rFont val="Arial"/>
        <family val="2"/>
      </rPr>
      <t xml:space="preserve">PODRÁ FACILITARLE LOS EQUIPOS Y ESPACIO FÍSICO NECESARIO DENTRO DEL CAMPUS PARA LA EJECUCIÓN DEL OBJETO DE LA PRESENTE ORDEN. PARA LO CUAL, EL CONTRATISTA Y SUPERVISOR DEBERÁN DILIGENCIAR Y FIRMAR EL </t>
    </r>
    <r>
      <rPr>
        <i/>
        <sz val="10"/>
        <rFont val="Arial"/>
        <family val="2"/>
      </rPr>
      <t xml:space="preserve">FORMATO (AD-F-026) PRÉSTAMO Y/O TRASLADO DE BIENES </t>
    </r>
    <r>
      <rPr>
        <sz val="10"/>
        <rFont val="Arial"/>
        <family val="2"/>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rFont val="Arial"/>
        <family val="2"/>
      </rPr>
      <t xml:space="preserve">PARÁGRAFO SEGUNDO: EL CONTRATISTA </t>
    </r>
    <r>
      <rPr>
        <sz val="10"/>
        <rFont val="Arial"/>
        <family val="2"/>
      </rPr>
      <t>PODRÁ ACORDAR CON EL SUPERVISOR DE LA PRESENTE ORDEN CRONOGRAMAS PARA EL DESARROLLO DE LAS ACTIVIDADES OBJETO DE LA PRESENTE ORDEN, DE LO CUAL DEBERÁ DEJARSE CONSTANCIA ESCRITA.</t>
    </r>
  </si>
  <si>
    <t>CO1.REQ.9833104</t>
  </si>
  <si>
    <t>OPSP-CREO-0002-2026</t>
  </si>
  <si>
    <t>https://community.secop.gov.co/Public/Tendering/OpportunityDetail/Index?noticeUID=CO1.NTC.9676019&amp;isFromPublicArea=True&amp;isModal=False</t>
  </si>
  <si>
    <t>LUIS MIGUEL MEDINA VARGAS</t>
  </si>
  <si>
    <t>DESARROLLAR LAS SIGUIENTES ACTIVIDADES DE APOYO EN LA ASESORÍA DE LOS PROCESOS DE CONTRATACIÓN DEL CENTRO PARA LA REGIONALIZACIÓN DE LA EDUCACIÓN Y LAS OPORTUNIDADES-CREO PARA EL PERIODO 2026-I: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VIATICÓS, SOLICITUDES DE CDP Y RESOLUCIONES PARA LABORES ADMINISTRATIVAS DEL CREO. 4.) VERIFICAR LOS DOCUMENTOS PARA EL TRÁMITE DE PAGO EN GEDOCO, CREAR LOS CONTRATOS U ORDENES EN EL SINAP, ADMÁS DE CREARLES LOS ENLACES DE CONCEPTOS Y DATOS DE LIQUIDACIÓN DE LOS CONTRATISTAS DEL CREO.LIQUIDAR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INFORMACION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</si>
  <si>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CO1.REQ.9828605</t>
  </si>
  <si>
    <t>OPSP-CREO-0001-2026</t>
  </si>
  <si>
    <t>Director-Centro para la Regionalizacion de la Educación y las Oportunidades  CREO</t>
  </si>
  <si>
    <t xml:space="preserve"> </t>
  </si>
  <si>
    <t>https://community.secop.gov.co/Public/Tendering/OpportunityDetail/Index?noticeUID=CO1.NTC.9970922&amp;isFromPublicArea=True&amp;isModal=False</t>
  </si>
  <si>
    <t>DE REGALIAS</t>
  </si>
  <si>
    <t>ELIAS GARCÍA PEROZO</t>
  </si>
  <si>
    <t>CR SYSTEMS SOLUTIONS SAS</t>
  </si>
  <si>
    <t>DESARROLLAR ACTIVIDADES CIENTÍFICAS Y TECNOLÓGICAS CONSISTENTES EN EL DISEÑO, DESARROLLO, IMPLEMENTACIÓN,
PUESTA EN OPERACIÓN Y TRANSFERENCIA TECNOLÓGICA DE UNA PLATAFORMA TECNOLÓGICA ESPECIALIZADA (WEB
RESPONSIVE) PARA EL OBSERVATORIO AMBIENTAL DE LA CIÉNAGA DE ZAPAYÁN, ORIENTADA A LA CAPTURA, INTEGRACIÓN,
NORMALIZACIÓN, ALMACENAMIENTO, PROCESAMIENTO, ANÁLISIS, VISUALIZACIÓN, PUBLICACIÓN Y EXPLOTACIÓN DE
INFORMACIÓN AMBIENTAL Y SOCIO-TERRITORIAL DEL PROYECTO “IMPLEMENTACIÓN DE PROCESOS DE ORDENAMIENTO
ALREDEDOR DEL AGUA, CONSERVACIÓN Y GESTIÓN ADAPTATIVA EN LA CIÉNAGA ZAPAYÁN”, INCLUYENDO COMO MÍNIMO:(I)
MÓDULOS SIG/GEOESTADÍSTICOS E INDICADORES, (II) ANALÍTICA Y TABLEROS MULTITEMPORALES, (III) MECANISMOS DE
EXPORTACIÓN DE DATASETS (P. EJ. CSV/GEOJSON/SHP), (IV) INFRAESTRUCTURA CLOUD Y SERVICIOS WEB PARA
AMBIENTES DE DESARROLLO, PRUEBAS Y PRODUCCIÓN, (V) PRUEBAS, DOCUMENTACIÓN, CAPACITACIÓN, Y (VI) SOPORTE Y
CONTRATO DE PRESTACIÓN DE SERV</t>
  </si>
  <si>
    <t>OTROS</t>
  </si>
  <si>
    <t>CO1.REQ.10114296</t>
  </si>
  <si>
    <t>CPS-VIN-0008-2026</t>
  </si>
  <si>
    <t>https://community.secop.gov.co/Public/Tendering/OpportunityDetail/Index?noticeUID=CO1.NTC.9969857&amp;isFromPublicArea=True&amp;isModal=False</t>
  </si>
  <si>
    <t>EMPRESA CONTRATADA PARA LA INTERVENTORIA INTEGRAL DEL PROYECTO BPIN 20243201010084</t>
  </si>
  <si>
    <t>CONSORCIO AGUA VIVA ZAPAYÁN 2026</t>
  </si>
  <si>
    <t>SERVICIOS DE CORTE Y MANEJO DE VEGETACION ACUATICA DE HASTA DOS MIL NOVECIESTOS CUARENTA Y OCHO HECTAREAS (2.948 HA) EN LA CUENCA MEDIA Y ALTA DE LA CIENAGA DE ZAPAYAN PARA LA REHABILITACIÓN DE CUERPOS DE AGUA, MEDIANTE RETIRO DE MATERIAL VEGETAL Y SEDIMENTOS QUE SE ENCUENTREN EN EL CAUSE DE CUERPOS DE AGUA EN EL AREA DE INTEVENCION, A TRAVES DE ACTIVIDADES MANUALES CON PARTICIPACIÓN DE LA COMUNIDAD LOCAL, ORIENTADOS A LA MEJORA DE LA PROVISIÓN DEL RECURSO HÍDRICO Y AL AUMENTO DE LA CONECTIVIDAD SOCIOECOSISTÉMICA, EN EL MARCO DEL PROYECTO “IMPLEMENTACIÓN DE PROCESOS DE ORDENAMIENTO ALREDEDOR DEL AGUA, CONSERVACIÓN Y GESTIÓN ADAPTATIVA EN LA CIÉNAGA DE ZAPAYÁN, EN EL DEPARTAMENTO DEL MAGDALENA”, IDENTIFICADO CON CÓDIGO BPIN 20243201010084.</t>
  </si>
  <si>
    <t>CO1.REQ.10072122</t>
  </si>
  <si>
    <t>CPS-VIN-0007-2026</t>
  </si>
  <si>
    <t>https://community.secop.gov.co/Public/Tendering/OpportunityDetail/Index?noticeUID=CO1.NTC.9969849&amp;isFromPublicArea=True&amp;isModal=False</t>
  </si>
  <si>
    <t>CONSORCIO RECUPERACIÓN ZAPAYÁN 2026</t>
  </si>
  <si>
    <t>SERVICIOS DE IMPLEMENTACIÓN DE HERRAMIENTAS DE MANEJO DEL PAISAJE PARA LA RECUPERACIÓN DEL BOSQUE DE GALERÍA Y/O BOSQUE RIPARIO, EN HASTA TRESCIENTAS (300) HECTÁREAS EN EL ÁREA DE INTERVENCIÓN DE LA CIÉNAGA DE ZAPAYÁN, ORIENTADOS A LA RECUPERACIÓN DE LA ESTRUCTURA, COMPOSICIÓN Y FUNCIONALIDAD DEL SISTEMA NATURAL, A LA MEJORA DE LA PROVISIÓN DEL RECURSO HÍDRICO Y AL AUMENTO DE LA CONECTIVIDAD SOCIOECOSISTÉMICA, EN EL MARCO DEL PROYECTO “IMPLEMENTACIÓN DE PROCESOS DE ORDENAMIENTO ALREDEDOR DEL AGUA, CONSERVACIÓN Y GESTIÓN ADAPTATIVA EN LA CIÉNAGA DE ZAPAYÁN, EN DEPARTAMENTO DEL MAGDALENA”, IDENTIFICADO CON CÓDIGO BPIN 20243201010084.</t>
  </si>
  <si>
    <t>CO1.REQ.10070776</t>
  </si>
  <si>
    <t>CPS-VIN-0006-2026</t>
  </si>
  <si>
    <t>https://community.secop.gov.co/Public/Tendering/OpportunityDetail/Index?noticeUID=CO1.NTC.9969587&amp;isFromPublicArea=True&amp;isModal=False</t>
  </si>
  <si>
    <t xml:space="preserve">M&amp;M EMPRESARIOS S.A.S </t>
  </si>
  <si>
    <t>SUMINISTRO, TRANSPORTE Y ENTREGA DE HASTA CIENTO CINCUENTA MIL (150.000) UNIDADES DE MATERIAL VEGETAL NATIVO, DESTINADAS A LA RESTAURACIÓN ECOLÓGICA Y AL AUMENTO DE LA COBERTURA VEGETAL DEL BOSQUE RIPARIO Y/O DE GALERÍA EN EL ÁREA DE INTERVENCIÓN DE LA CIÉNAGA DE ZAPAYÁN, EN EL MARCO DE LA EJECUCIÓN DE LAS ACCIONES DE RESTAURACIÓN PARTICIPATIVA PREVISTAS EN EL PROYECTO "IMPLEMENTACIÓN DE PROCESOS DE ORDENAMIENTO ALREDEDOR DEL AGUA, CONSERVACIÓN Y GESTIÓN ADAPTATIVA EN LA CIÉNAGA DE ZAPAYÁN, EN DEPARTAMENTO DEL MAGDALENA", IDENTIFICADO CON CÓDIGO BPIN 20243201010084.</t>
  </si>
  <si>
    <t>CO1.REQ.10066790</t>
  </si>
  <si>
    <t>CPS-VIN-0005-2026</t>
  </si>
  <si>
    <t>https://community.secop.gov.co/Public/Tendering/OpportunityDetail/Index?noticeUID=CO1.NTC.9969380&amp;isFromPublicArea=True&amp;isModal=False</t>
  </si>
  <si>
    <t>CONSORCIO RESTAURACIÓN HIDRICA 2026</t>
  </si>
  <si>
    <t>SERVICIOS DE INTERVENCIÓN, RETIRO Y CORTE DE MATERIAL VEGETAL Y ELEMENTOS DE BLOQUEO EN CANALES Y CUERPOS DE AGUA, HASTA POR MIL CUATROCIENTOS CINCUENTA Y SIETE (1457) HECTAREAS, MEDIANTE LIMPIEZA MANUAL ORIENTADOS A LA REHABILITACIÓN DE CUERPOS DE AGUA Y A GARANTIZAR EL FLUJO CONTINUO DEL SISTEMA HIDROLÓGICO EN EL ÁREA DE INTERVENCIÓN DE LA CIÉNAGA DE ZAPAYÁN, EN EL MARCO DEL PROYECTO “IMPLEMENTACIÓN DE PROCESOS DE ORDENAMIENTO ALREDEDOR DEL AGUA, CONSERVACIÓN Y GESTIÓN ADAPTATIVA EN LA CIÉNAGA DE ZAPAYÁN, EN DEPARTAMENTO DEL MAGDALENA”, IDENTIFICADO CON CÓDIGO BPIN 20243201010084.</t>
  </si>
  <si>
    <t>CO1.REQ.10069400</t>
  </si>
  <si>
    <t>CPS-VIN-0004-2026</t>
  </si>
  <si>
    <t>https://community.secop.gov.co/Public/Tendering/OpportunityDetail/Index?noticeUID=CO1.NTC.9969374&amp;isFromPublicArea=True&amp;isModal=False</t>
  </si>
  <si>
    <t>CONSORCIO REVERDECER ZAPAYÁN 2026</t>
  </si>
  <si>
    <t>SERVICIOS DE IMPLEMENTACIÓN Y MANTENIMIENTO DE HASTA SETENTA Y TRES (73) HECTÁREAS DE NÚCLEOS DE RECUPERACIÓN PARA EL ENRIQUECIMIENTO EN FRAGMENTOS DE BOSQUE ORIENTADOS A LA RESTAURACIÓN ECOLÓGICA Y AL FORTALECIMIENTO DE LA ESTRUCTURA, COMPOSICIÓN Y FUNCIONALIDAD DEL BOSQUE DE GALERÍA Y/O BOSQUE RIPARIO EN EL ÁREA DE INTERVENCIÓN DE LA CIÉNAGA DE ZAPAYÁN, EN EL MARCO DEL PROYECTO “IMPLEMENTACIÓN DE PROCESOS DE ORDENAMIENTO ALREDEDOR DEL AGUA, CONSERVACIÓN Y GESTIÓN ADAPTATIVA EN LA CIÉNAGA DE ZAPAYÁN, EN DEPARTAMENTO DEL MAGDALENA”, IDENTIFICADO CON CÓDIGO BPIN 20243201010084.</t>
  </si>
  <si>
    <t>CO1.REQ.10067298</t>
  </si>
  <si>
    <t>CPS-VIN-0003-2026</t>
  </si>
  <si>
    <t>https://community.secop.gov.co/Public/Tendering/OpportunityDetail/Index?noticeUID=CO1.NTC.9969823&amp;isFromPublicArea=True&amp;isModal=False</t>
  </si>
  <si>
    <t>FUNDACION AUTOGESTIONARIA PARA EL DESARROLLO INTEGRAL DE LAS COMUNIDADES AFRODESCENDIENTES</t>
  </si>
  <si>
    <t>SERVICIOS DE IMPLEMENTACIÓN Y ESTABLECIMIENTO DE SISTEMAS SILVOPASTORILES EN HASTA CIEN (100) HECTÁREAS, EN PREDIOS PRIORIZADOS POR EL PROYECTO; LO CUAL INCLUYE EL SUMINISTRO, TRANSPORTE E INSTALACIÓN DEL MATERIAL VEGETAL Y DEMÁS INSUMOS REQUERIDOS (CERCAS VIVAS, ÁRBOLES DISPERSOS Y ESPECIES FORRAJERAS), LA PREPARACIÓN DEL TERRENO Y SIEMBRA, ASÍ COMO EL ACOMPAÑAMIENTO TÉCNICO, MANTENIMIENTO Y SOPORTE LOGÍSTICO NECESARIO PARA GARANTIZAR LA FUNCIONALIDAD DEL SISTEMA. Y SUMINISTRO, INSTALACIÓN Y PUESTA EN FUNCIONAMIENTO DE HASTA CINCUENTA (50) ACUEDUCTOS GANADEROS EN PREDIOS PRODUCTIVOS PRIORIZADOS POR EL PROYECTO, QUE GARANTICEN EL ABASTECIMIENTO ADECUADO DE AGUA PARA USO PECUARIO; LO CUAL INCLUYE TANQUES DE ALMACENAMIENTO, BEBEDEROS, REDES DE CONDUCCIÓN, ACCESORIOS HIDRÁULICOS Y MOTOBOMBA, INCLUYENDO LA PROVISIÓN DE MATERIALES E INSUMOS, MANO DE OBRA, TRANSPORTE DE MATERIALES, EQUIPOS E INSUMOS HASTA EL SITIO DE INTERVENCIÓN, ASEGURANDO LA</t>
  </si>
  <si>
    <t>CO1.REQ.10065444</t>
  </si>
  <si>
    <t>CPS-VIN-0002-2026</t>
  </si>
  <si>
    <t>https://community.secop.gov.co/Public/Tendering/OpportunityDetail/Index?noticeUID=CO1.NTC.9969665&amp;isFromPublicArea=True&amp;isModal=False</t>
  </si>
  <si>
    <t>ANGELICA LILIANA SILVA FRANCO</t>
  </si>
  <si>
    <t>CONSULTORIA E INGENIERIA DE DESARROLLO SAS</t>
  </si>
  <si>
    <t>REALIZAR LA INTERVENTORÍA INTEGRAL (TÉCNICA, ADMINISTRATIVA, FINANCIERA, JURÍDICA Y AMBIENTAL) AL PROYECTO DE INVERSIÓN DENOMINADO ‘IMPLEMENTACIÓN DE PROCESOS DE ORDENAMIENTO ALREDEDOR DEL AGUA, CONSERVACIÓN Y GESTIÓN ADAPTATIVA EN LA CIÉNAGA DE ZAPAYÁN, EN DEPARTAMENTO DEL MAGDALENA’, IDENTIFICADO CON CÓDIGO BPIN 20243201010084.</t>
  </si>
  <si>
    <t>CO1.REQ.10064295</t>
  </si>
  <si>
    <t>CPS-VIN-0001-2026</t>
  </si>
  <si>
    <t>https://community.secop.gov.co/Public/Tendering/OpportunityDetail/Index?noticeUID=CO1.NTC.9957326</t>
  </si>
  <si>
    <t>DE CONVENIOS</t>
  </si>
  <si>
    <t>ELIAS GREGORIO GARCIA PEROZO</t>
  </si>
  <si>
    <t>GRUPO EMPRESARIAL GAVA SAS</t>
  </si>
  <si>
    <t>SERVICIO LOGÍSTICO PARA 40 TALLERES QUE SE REALIZARÁN EN MARCO AL CONVENIO CELEBRADO ENTRE LA FIDUCIARIA COLOMBIANA DE COMERCIO EXTERIOR S.A., FIDUCOLDEX, Y LA UNIVERSIDAD DEL MAGDALENA-UNIMAGDALENA.</t>
  </si>
  <si>
    <t>CO1.REQ.10099109</t>
  </si>
  <si>
    <t>OPS-VIN-0013-2026</t>
  </si>
  <si>
    <t>https://community.secop.gov.co/Public/Tendering/OpportunityDetail/Index?noticeUID=CO1.NTC.9957613</t>
  </si>
  <si>
    <t>JUAN CARLOS NARVAEZ</t>
  </si>
  <si>
    <t>INVERSIONES Y LOGISTICA JGH SAS</t>
  </si>
  <si>
    <t>SERVICIO DE TRANSPORTE EN MARCO AL CONVENIO CELEBRADO ENTRE LA FIDUCIARIA COLOMBIANA DE COMERCIO EXTERIOR S.A., FIDUCOLDEX, Y LA UNIVERSIDAD DEL MAGDALENA-UNIMAGDALENA.</t>
  </si>
  <si>
    <t>CO1.REQ.10102678</t>
  </si>
  <si>
    <t>OPS-VIN-0012-2026</t>
  </si>
  <si>
    <t>https://community.secop.gov.co/Public/Tendering/OpportunityDetail/Index?noticeUID=CO1.NTC.9957225</t>
  </si>
  <si>
    <t>JUAN CARLOS NARVÁEZ</t>
  </si>
  <si>
    <t>TWO-WAY FOUNDATION</t>
  </si>
  <si>
    <t>PRESTACIÓN DE SERVICIO DE CAMPAÑA DE DIFUSIÓN EN MARCO AL CONVENIO CELEBRADO ENTRE LA FIDUCIARIA COLOMBIANA DE COMERCIO EXTERIOR S.A., FIDUCOLDEX, Y LA UNIVERSIDAD DEL MAGDALENA-UNIMAGDALENA.</t>
  </si>
  <si>
    <t>CO1.REQ.10098816</t>
  </si>
  <si>
    <t>OPS-VIN-0011-2026</t>
  </si>
  <si>
    <t>NO HA INICIADO</t>
  </si>
  <si>
    <t>https://community.secop.gov.co/Public/Tendering/OpportunityDetail/Index?noticeUID=CO1.NTC.9979259&amp;isFromPublicArea=True&amp;isModal=False</t>
  </si>
  <si>
    <t>Liquidado</t>
  </si>
  <si>
    <t>_</t>
  </si>
  <si>
    <t>JORGE ENRIQUE ELÍAS CARO</t>
  </si>
  <si>
    <t>SERVICIO DE TRANSPORTE TERRESTRE EN DIFERENTES TIPOS DE VEHÍCULOS DESDE SANTA MARTA HACIA LOS MUNICIPIOS DE INCIDENCIA DEL PROYECTO BPIN 20243201010084 – “IMPLEMENTACIÓN DE PROCESOS DE ORDENAMIENTO ALREDEDOR DEL AGUA, CONSERVACIÓN Y GESTIÓN ADAPTATIVA EN LA CIÉNAGA ZAPAYÁN, DEPARTAMENTO DEL MAGDALENA", NECESARIO PARA LA EJECUCIÓN DE ACCIONES TÉCNICAS, AMBIENTALES Y DE GESTIÓN SOCIAL. LA PROPUESTA HACE PARTE INTEGRAL DE LA PRESENTE ORDEN. PARÁGRAFO: EL CONTRATISTA DEBERÁ REALIZAR LOS TRANSPORTES CONTRATADOS DE CONFORMIDAD CON LAS ESPECIFICACIONES Y LAS CANTIDADES SOLICITADAS POR UNIMAGDALENA. SÓLO SE PAGARÁN LOS TRANSPORTES REALMENTE REALIZADOS Y APORBADOS POR PARTE DEL SUPERVISOR.</t>
  </si>
  <si>
    <t>CO1.REQ.10080588</t>
  </si>
  <si>
    <t>OPS-VIN-0010-2026</t>
  </si>
  <si>
    <t>https://community.secop.gov.co/Public/Tendering/OpportunityDetail/Index?noticeUID=CO1.NTC.9924396</t>
  </si>
  <si>
    <t>MARIA TERESA MOJICA</t>
  </si>
  <si>
    <t>HOSPITAL VETERINARIO SAN GABRIEL S.A.S.</t>
  </si>
  <si>
    <t>PRESTACIÓN DE SERVICIO INTEGRAL DE DIAGNÓSTICO POR IMAGEN VETERINARIO (RAYOS X), EN MARCO DEL PROYECTO DE INVESTIGACIÓN: “LESIONES PRODUCIDAS POR PROYECTILES DE PISTOLAS TRAUMÁTICAS EKOL FIRAT COMPACT 9MM EN EL PARIETAL: UN ANÁLISIS EXPERIMENTAL EN MODELOS DE SUS SCROFA DOMESTICUS”, FINANCIADO POR EL CONVENIO INTERADMINISTRATIVO 124-SG-2025 SUSCRITO ENTRE EL INSTITUTO NACIONAL DE MEDICINA LEGAL Y CIENCIAS FORENSES Y LA UNIVERSIDAD DEL MAGDALENA</t>
  </si>
  <si>
    <t>CO1.REQ.10068901</t>
  </si>
  <si>
    <t>OPS-VIN-0009-2026</t>
  </si>
  <si>
    <t>https://community.secop.gov.co/Public/Tendering/OpportunityDetail/Index?noticeUID=CO1.NTC.9918998</t>
  </si>
  <si>
    <t>JORGE LUIS REYES CARREÑO</t>
  </si>
  <si>
    <t>SEDENDUM RG ABOGADOS SAS</t>
  </si>
  <si>
    <t>PRESTACIÓN DE SERVICIO, PARA LA GESTIÓN INTEGRAL DEL TRÁMITE DE SOLICITUD DE PATENTABILIDAD: “DISEÑO DE PROTOTIPO FUNCIONAL BIOELECTRÓNICO Y MECÁNICO PARA EVITAR QUE NIÑOS CON CUADROS NEUROLÓGICOS DE PATRONES CONDUCTUALES AUTOLESIONANTES, SE PROVOQUEN CONTUSIONES”, ANTE LA SUPERINTENDENCIA DE INDUSTRIA Y COMERCIO.</t>
  </si>
  <si>
    <t>CO1.REQ.10067171</t>
  </si>
  <si>
    <t>OPS-VIN-0008-2026</t>
  </si>
  <si>
    <t>https://community.secop.gov.co/Public/Tendering/OpportunityDetail/Index?noticeUID=CO1.NTC.9964581&amp;isFromPublicArea=True&amp;isModal=False</t>
  </si>
  <si>
    <t>JOHN ALEXANDER TABORDA GIRALDO</t>
  </si>
  <si>
    <t>B97417752</t>
  </si>
  <si>
    <t xml:space="preserve">ENERGESIS HOME SOLUCIONES L  GEOTERMICAS S </t>
  </si>
  <si>
    <t>PRESTACIÓN SERVICIOS TECNOLÓGICOS ESPECIALIZADOS EN EL MARCO DEL PROYECTO AGROHUB DEL MAGDALENA, ORIENTADOS A LA PUESTA EN MARCHA Y VALIDACIÓN FUNCIONAL DE LA RED PILOTO DE AGROHUBS HORTÍCOLAS EN LOS MUNICIPIOS PRIORIZADOS DEL DEPARTAMENTO DEL MAGDALENA, ASÍ COMO AL DESARROLLO DE SOLUCIONES DE SOFTWARE QUE SOPORTEN LA CAPTURA, PROCESAMIENTO, ANÁLISIS, VISUALIZACIÓN Y PUBLICACIÓN DE LOS DATOS GENERADOS POR DICHOS AGROHUBS, CON EL FIN DE FORTALECER LA ADOPCIÓN TECNOLÓGICA, OPTIMIZAR LOS PROCESOS DE PLANEACIÓN Y GESTIÓN AGROALIMENTARIA Y PROMOVER EL ACCESO A INFORMACIÓN ESTRATÉGICA EN ESQUEMAS DE AGRICULTURA CAMPESINA, INDÍGENA, FAMILIAR Y COMUNITARIA, CONFORME A LOS OBJETIVOS, PRODUCTOS Y ACTIVIDADES DEFINIDOS EN EL PROYECTO DENOMINADO</t>
  </si>
  <si>
    <t>CO1.REQ.10032250</t>
  </si>
  <si>
    <t>OPS-VIN-0007-2026</t>
  </si>
  <si>
    <t>https://community.secop.gov.co/Public/Tendering/OpportunityDetail/Index?noticeUID=CO1.NTC.9837195</t>
  </si>
  <si>
    <t>JAIME ALBERTO MORÓN CARDENAS</t>
  </si>
  <si>
    <t>PR INVERSIONES ZONA NORTE S.A.S.</t>
  </si>
  <si>
    <t>PRESTACIÓN DE SERVICIOS LOGÍSTICOS PARA MONTAJE DE EVENTOS DE LANZAMIENTO, CIERRE Y DESARROLLO DE CLASES EN SAN ANDRÉS, CON EL FIN DE CUMPLIR CON LOS OBJETIVOS ESTABLECIDOS EN EL CONTRATO INTERADMINISTRATIVO 001 DE 2026 SUSCRITO ENTRE LA UNIVERSIDAD DEL MAGDALENA Y EL INSTITUTO NACIONAL DE FORMACIÓN PROFESIONAL DE SAN ANDRES Y PROVIDENCIA – INFOTEP, PARA EL DESARROLLO DEL PROYECTO "PROPUESTA TÉCNICA Y ECONÓMICA PARA EL FORTALECIMIENTO INTEGRAL DEL TALENTO HUMANO DEL INFOTEP SAN ANDRÉS ISLA MEDIANTE EL DESARROLLO DE HABILIDADES INSTITUCIONALES, TRANSFORMACIÓN DIGITAL, INCLUSIÓN Y CULTURA DE PAZ".</t>
  </si>
  <si>
    <t>CO1.REQ.9967507</t>
  </si>
  <si>
    <t>OPS-VIN-0006-2026</t>
  </si>
  <si>
    <t>https://community.secop.gov.co/Public/Tendering/OpportunityDetail/Index?noticeUID=CO1.NTC.9837402</t>
  </si>
  <si>
    <t>ALBERTO ARAGON MURIEL</t>
  </si>
  <si>
    <t>UNIVERSIDAD DE LOS ANDES</t>
  </si>
  <si>
    <t>PRESTACION DE SERVICIO TECNICO DE AN·LISIS DE METABOLOMICA, EN EL MARCO DEL PROYECTO EXTERNO TITULADO “UNA HERRAMIENTA METABOLOMICA NO DIRIGIDA PARA EL ANALISIS DE LAS INTERACCIONES ENTRE DROGAS DE ABUSO CLASICAS Y NUEVAS SUSTANCIAS PSICOACTIVAS EN MUESTRAS DE INTERES FORENSE”, CORRESPONDIENTE AL CONVENIO INTERADMINISTRATIVO 124-SG-2025 SUSCRITO ENTRE EL INSTITUTO NACIONAL DE MEDICINA LEGAL Y CIENCIAS FORENSES Y LA UNIVERSIDAD DEL MAGDALENA</t>
  </si>
  <si>
    <t>CO1.REQ.9966261</t>
  </si>
  <si>
    <t>OPS-VIN-0005-2026</t>
  </si>
  <si>
    <t>https://community.secop.gov.co/Public/Tendering/OpportunityDetail/Index?noticeUID=CO1.NTC.9809221</t>
  </si>
  <si>
    <t>LYDA CASTRO GARCIA</t>
  </si>
  <si>
    <t>CENTRO ELECTROMEDICO DEL CARIBE S.A.S.</t>
  </si>
  <si>
    <t>SERVICIO DE MANTENIMIENTO PREVENTIVO Y CORRECTIVO DE LOS EQUIPOS DE LABORATORIO DEL CENTRO DE GENÉTICA Y BIOLÓGICA MOLECULAR - CGBM, EN EL MARCO DE LOS SERVICIOS OFERTADOS Y CON EL OBJETIVO DE GARANTIZAR LA CALIDAD DE LOS PROCESOS DURANTE EL PERIODO 2026-I.</t>
  </si>
  <si>
    <t>CO1.REQ.9958435</t>
  </si>
  <si>
    <t>OPS-VIN-0004-2026</t>
  </si>
  <si>
    <t>https://community.secop.gov.co/Public/Tendering/OpportunityDetail/Index?noticeUID=CO1.NTC.9807864</t>
  </si>
  <si>
    <t>FUNDACION PARA EL FOMENTO PROMOCION Y DIFUSION DE LA CULTURA CONEXION CULTURA</t>
  </si>
  <si>
    <t>PRESTACIÓN DEL SERVICIO DE ESPACIO PUBLICITARIO PARA LA UNIVERSIDAD DEL MAGDALENA EN LA REVISTA CULTURAL DIGITAL AGENDATE – LA AGENDA CULTURAL Y TURÍSTICA DE SANTA MARTA, CORRESPONDIENTE AL PLAN DE ACCIÓN DE LA VIN: FOMENTO, CONSOLIDACIÓN Y GESTIÓN DE RELACIONES CON EL ENTORNO PARA ACTIVIDADES DE INVESTIGACIÓN, CREACIÓN, INNOVACIÓN Y EMPRENDIMIENTO.</t>
  </si>
  <si>
    <t>CO1.REQ.9956926</t>
  </si>
  <si>
    <t>OPS-VIN-0003-2026</t>
  </si>
  <si>
    <t>https://community.secop.gov.co/Public/Tendering/OpportunityDetail/Index?noticeUID=CO1.NTC.9807320</t>
  </si>
  <si>
    <t>RICARDO ADRIAN TETE MIELES</t>
  </si>
  <si>
    <t>DESING &amp; QUALITY I.C SAS</t>
  </si>
  <si>
    <t>SERVICIO PARA EL DISEÒO, MONTAJE Y DESMONTAJE DEL STAND PARA LA PARTICIPACIÛN DE LA EDITORIAL UNIMAGDALENA, EN LA FERIA INTERNACIONAL DEL LIBRO DE BOGOT· - FILBO 2026. PARA FORTALECER LA VISIBILIDAD DE LAS OBRAS PRODUCIDAS POR NUESTRO SELLO, ASÌ COMO DE LA IMAGEN INSTITUCIONAL. PAR·GRAFO: LA PROPUESTA HACE PARTE INTEGRAL DE LA PRESENTE ORDEN.</t>
  </si>
  <si>
    <t>CO1.REQ.9937139</t>
  </si>
  <si>
    <t>OPS-VIN-0002-2026</t>
  </si>
  <si>
    <t>https://community.secop.gov.co/Public/Tendering/OpportunityDetail/Index?noticeUID=CO1.NTC.9718624</t>
  </si>
  <si>
    <t>XPRESS ESTUDIO GRAFICO Y DIGITAL S.A.</t>
  </si>
  <si>
    <t>PRESTACIÓN DE SERVICIO DE IMPRESIÓN DE TODO TIPO DE OBRAS PRODUCIDA POR EL PROGRAMA EDITORIAL – UNIMAGDALENA EN EL PERIODO 2026 – 1.</t>
  </si>
  <si>
    <t>CO1.REQ.9840843</t>
  </si>
  <si>
    <t>OPS-VIN-0001-2026</t>
  </si>
  <si>
    <t>https://community.secop.gov.co/Public/Tendering/OpportunityDetail/Index?noticeUID=CO1.NTC.9958837</t>
  </si>
  <si>
    <t>SUMINISTRO DE CAMISERÍA INSTITUCIONAL, QUE INCLUYE
CAMISETAS TIPO POLO, CAMISETAS CUELLO REDONDO, GORRAS EN TELA DRILL CON LOGO BORDADO, CAMISAS MANGA LARGA Y CHALECOS EN TELA DRILL Y/O ANTIFLUIDO CON CUATRO (4) BOLSILLOS, REQUERIDOS PARA EL DESARROLLO DE LAS ACTIVIDADES ADMINISTRATIVAS, TÉCNICAS Y DE CAMPO DEL PROYECTO, EN EL MARCO DEL CONVENIO CELEBRADO ENTRE LA FIDUCIARIA COLOMBIANA DE COMERCIO EXTERIOR S.A. – FIDUCOLDEX, COMO VOCERA Y ADMINISTRADORA DEL PATRIMONIO AUTÓNOMO FONDO PARA LA VIDA Y LA UNIVERSIDAD DEL MAGDALENA</t>
  </si>
  <si>
    <t>CO1.REQ.10103971</t>
  </si>
  <si>
    <t>OSM-VIN-0010-2026</t>
  </si>
  <si>
    <t>https://community.secop.gov.co/Public/Tendering/OpportunityDetail/Index?noticeUID=CO1.NTC.9958811</t>
  </si>
  <si>
    <t xml:space="preserve">COPY'S STUDENT SAS </t>
  </si>
  <si>
    <t>SUMINISTRO DE MATERIALES DE OFICINA EN EL MARCO DEL CONVENIO CELEBRADO ENTRE LA FIDUCIARIA COLOMBIANA DE COMERCIO EXTERIOR S.A. – FIDUCOLDEX, COMO VOCERA Y ADMINISTRADORA DEL PATRIMONIO AUTÓNOMO FONDO PARA LA VIDA Y LA UNIVERSIDAD DEL MAGDALENA</t>
  </si>
  <si>
    <t>CO1.REQ.10104028</t>
  </si>
  <si>
    <t>OSM-VIN-0009-2026</t>
  </si>
  <si>
    <t>https://community.secop.gov.co/Public/Tendering/OpportunityDetail/Index?noticeUID=CO1.NTC.9968894</t>
  </si>
  <si>
    <t>SUMINISTRO DE UNIFORMES DESTINADOS AL PERSONAL VINCULADO (ABIERTA), EN EL MARCO DEL PROYECTO “IMPLEMENTACIÓN DE PROCESOS DE ORDENAMIENTO ALREDEDOR DEL AGUA, CONSERVACIÓN Y GESTIÓN ADAPTATIVA EN LA CIÉNAGA ZAPAYÁN, DEPARTAMENTO DEL MAGDALENA”, IDENTIFICADO CON EL BPIN 20243201010084 DEL SISTEMA GENERAL DE REGALÍAS (SGR), PRIORIZADO Y APROBADO MEDIANTE RESOLUCIÓN 0926 DEL 4 DE JULIO DE 2025 DEL MINISTERIO DE AMBIENTE Y DESARROLLO SOSTENIBLE, LOS CUALES SERÁN SUMINISTRADOS DE MANERA PARCIAL Y PROGRESIVA, CONFORME A LAS NECESIDADES DEL PROYECTO, A PRECIOS UNITARIOS Y HASTA POR EL VALOR MÁXIMO AUTORIZADO DE LA ORDEN</t>
  </si>
  <si>
    <t>CO1.REQ.10077731</t>
  </si>
  <si>
    <t>OSM-VIN-0008-2026</t>
  </si>
  <si>
    <t>https://community.secop.gov.co/Public/Tendering/OpportunityDetail/Index?noticeUID=CO1.NTC.9882626</t>
  </si>
  <si>
    <t>KATHY ALEJANDRA SEGRERA ZAPATA</t>
  </si>
  <si>
    <t>SUMINISTRO DE MUEBLES, ENSERES Y EQUIPOS ELECTRÓNICOS REQUERIDOS PARA LOS EVENTOS QUE APOYE O REALICE LA DIRECCION DE TRANSFERENCIA DE CONOCIMIENTO Y PROPIEDAD INTELECTUAL DURANTE EL PERIODO 2026-I, EN MARCO DEL PLAN DE ACCIÓN PROTECCIÓN Y GESTIÓN ESTRATÉGICA DE LA PROPIEDAD INTELECTUAL EN LA UNIVERSIDAD</t>
  </si>
  <si>
    <t>CO1.REQ.10020251</t>
  </si>
  <si>
    <t>OSM-VIN-0007-2026</t>
  </si>
  <si>
    <t>https://community.secop.gov.co/Public/Tendering/OpportunityDetail/Index?noticeUID=CO1.NTC.9871201</t>
  </si>
  <si>
    <t>IBETH NORIEGA HERAZO</t>
  </si>
  <si>
    <t>ALEX FERNANDO PEÑA LEGUIA</t>
  </si>
  <si>
    <t>SUMINISTRO DE IMPRESIÓN DEL MATERIAL GRÁFICO Y
PUBLICITARIO EN EL MARCO DE LOS PROCESOS DE LA AGENDA CULTURAL, ARTÍSTICA, MUSICAL Y ACADÉMICA QUE SE
DESARROLLARÁ EN EL MARCO DEL PLAN DE ACCIÓN 2026 DE LA DIRECCIÓN DE PROYECCIÓN CULTURAL</t>
  </si>
  <si>
    <t>CO1.REQ.10020433</t>
  </si>
  <si>
    <t>OSM-VIN-0006-2026</t>
  </si>
  <si>
    <t>https://community.secop.gov.co/Public/Tendering/OpportunityDetail/Index?noticeUID=CO1.NTC.9883301</t>
  </si>
  <si>
    <t>DARIO RAMON MARTINEZ PRADA</t>
  </si>
  <si>
    <t>SUMINISTRO DE ALIMENTOS PREPARADOS PARA ATENDER A LOS
PARTICIPANTES EN LOS DIFERENTES ESPACIOS DE DIVULGACIÓN Y TRANSFERENCIA DE CONOCIMIENTO, TECNOLOGÍA, ARTE Y
CULTURA DE LA VICERRECTORÍA DE INVESTIGACIÓN O DE LA DIRECCION DE TRANSFERENCIA DE CONOCIMIENTO Y
PROPIEDAD INTELECTUAL.</t>
  </si>
  <si>
    <t>CO1.REQ.9970358</t>
  </si>
  <si>
    <t>OSM-VIN-0005-2026</t>
  </si>
  <si>
    <t>https://community.secop.gov.co/Public/Tendering/OpportunityDetail/Index?noticeUID=CO1.NTC.9800546</t>
  </si>
  <si>
    <t>SUMINISTRO DE IMPRESIÓN DEL MATERIAL PUBLICITARIO
REQUERIDO PARA LA DIVULGACIÓN DE LOS EVENTOS DE LA DIRECCIÓN DE TRANSFERENCIA DE CONOCIMIENTO Y
PROPIEDAD INTELECTUAL.</t>
  </si>
  <si>
    <t>CO1.REQ.9929293</t>
  </si>
  <si>
    <t>OSM-VIN-0004-2026</t>
  </si>
  <si>
    <t>https://community.secop.gov.co/Public/Tendering/OpportunityDetail/Index?noticeUID=CO1.NTC.9735298</t>
  </si>
  <si>
    <t>SOLEY DE JESUS BARBOSA MERIÑO</t>
  </si>
  <si>
    <t>SUMINISTRO DE PRODUCTOS ALIMENTICIOS PREPARADOS
(DESAYUNOS, REFRIGERIOS ESPECIALES, ALMUERZOS Y CENAS TIPO EJECUTIVO O TIPO BUFFET) Y BEBIDAS (AGUA,
GASEOSA, JUGOS) EN EL MARCO DE LOS PROCESOS DE LA AGENDA CULTURAL, ARTÍSTICA, MUSICAL Y ACADÉMICA QUE SE
DESARROLLARÁ EN EL MARCO DEL PLAN DE ACCIÓN 2026 DE LA DIRECCIÓN DE PROYECCIÓN CULTURAL</t>
  </si>
  <si>
    <t>CO1.REQ.9872020</t>
  </si>
  <si>
    <t>OSM-VIN-0003-2026</t>
  </si>
  <si>
    <t>https://community.secop.gov.co/Public/Tendering/OpportunityDetail/Index?noticeUID=CO1.NTC.9735407</t>
  </si>
  <si>
    <t>ANA CAMARGO VELASQUEZ</t>
  </si>
  <si>
    <t>SUMINISTRO DE COMIDAS Y BEBIDAS NECESARIOS PARA
ATENDER A FUNCIONARIOS, PROFESORES, ESTUDIANTES, EGRESADOS, CONTRATISTAS E INVITADOS QUE ASISTAN A
REUNIONES RELACIONADAS CON LA ORGANIZACIÓN Y PLANEACIÓN DE LAS ACTIVIDADES DE LA VICERRECTORIA DE
INVESTIGACIÓN DURANTE EL PRIMER SEMESTRE DEL 2026</t>
  </si>
  <si>
    <t>CO1.REQ.9871480</t>
  </si>
  <si>
    <t>OSM-VIN-0002-2026</t>
  </si>
  <si>
    <t>https://community.secop.gov.co/Public/Tendering/OpportunityDetail/Index?noticeUID=CO1.NTC.9718608</t>
  </si>
  <si>
    <t>JORGE ENRIQUE ELIAS CARO</t>
  </si>
  <si>
    <t>SUMINISTRO DE TRANSPORTE TERRESTRE EN DIFERENTES TIPOS DE
VEHÍCULO, NECESARIOS PARA LA REALIZACIÓN DE LAS ACTIVIDADES ENMARCAS EN EL PROYECTO DE PLAN DE ACCIÓN
FORTALECIMIENTO DE LOS ACTORES DEL SISTEMA INSTITUCIONAL DE I+D+I E I+C. LA PROPUESTA HACE PARTE INTEGRAL
DE LA PRESENTE ORDEN.</t>
  </si>
  <si>
    <t>CO1.REQ.9841230</t>
  </si>
  <si>
    <t>OSM-VIN-0001-2026</t>
  </si>
  <si>
    <t>https://community.secop.gov.co/Public/Tendering/OpportunityDetail/Index?noticeUID=CO1.NTC.9957105</t>
  </si>
  <si>
    <t>YINIVA CAMARGO CAICEDO</t>
  </si>
  <si>
    <t>LAHERAL S.A.S. BIC</t>
  </si>
  <si>
    <t>COMPRA DE EQUIPOS TECNOLÓGICOS, AUDIOVISUALES, INFORMÁTICOS Y DE
ALMACENAMIENTO, EN EL MARCO DEL CONVENIO CELEBRADO ENTRE LA FIDUCIARIA COLOMBIANA DE COMERCIO EXTERIOR S.A.
– FIDUCOLDEX, COMO VOCERA Y ADMINISTRADORA DEL PATRIMONIO AUTÓNOMO FONDO PARA LA VIDA Y LA UNIVERSIDAD
DEL MAGDALENA</t>
  </si>
  <si>
    <t>CO1.REQ.10098411</t>
  </si>
  <si>
    <t>ODC-VIN-0012-2026</t>
  </si>
  <si>
    <t>https://community.secop.gov.co/Public/Tendering/OpportunityDetail/Index?noticeUID=CO1.NTC.9979670&amp;isFromPublicArea=True&amp;isModal=False</t>
  </si>
  <si>
    <t>SIERRA LAB SAS</t>
  </si>
  <si>
    <t>COMPRA DE EQUIPOS, MATERIALES E INSUMOS PARA EL DESARROLLO DEL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t>
  </si>
  <si>
    <t>CO1.REQ.10078957</t>
  </si>
  <si>
    <t>ODC-VIN-0011-2026</t>
  </si>
  <si>
    <t>https://community.secop.gov.co/Public/Tendering/OpportunityDetail/Index?noticeUID=CO1.NTC.9952728</t>
  </si>
  <si>
    <t>TECNOSEMILLAS LIMITADA</t>
  </si>
  <si>
    <t>COMPRA DE MATERIALES E INSUMOS, DENOMINADOS EN CONJUNTO KIT DE SIEMBRA, PARA EL DESARROLLO DEL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t>
  </si>
  <si>
    <t>CO1.REQ.10097734</t>
  </si>
  <si>
    <t>ODC-VIN-0010-2026</t>
  </si>
  <si>
    <t>MANUEL ENRIQUE TABORDA MARTÍNEZ</t>
  </si>
  <si>
    <t>QUIMIFEX S.A.S.</t>
  </si>
  <si>
    <t>COMPRA INSUMOS Y EQUIPOS DE LABORATORIO PARA EL DESARROLLO DE LAS ACTIVIDADES PROPUESTAS EN MARCO DEL PROYECTO TITULADO "EVALUACIÓN DEL POTENCIAL DE ALGAS ROJAS DEL INTERMAREAL ROCOSO DE LA BAHÍA DE SANTA MARTA"</t>
  </si>
  <si>
    <t>ODC-VIN-0009-2026</t>
  </si>
  <si>
    <t>https://community.secop.gov.co/Public/Tendering/OpportunityDetail/Index?noticeUID=CO1.NTC.9919003</t>
  </si>
  <si>
    <t>JOHANNA MARCELA FLÓREZ CASTILLO</t>
  </si>
  <si>
    <t>QUIMICOS Y REACTIVOS S.A.S.</t>
  </si>
  <si>
    <t>COMPRA DE REACTIVOS EN MARCO DEL PROYECTO "EVALUACIÓN DEL POTENCIAL ANTIOXIDANTE Y ANTIMICROBIANO DE EXTRACTOS DE PERSEA CAERUELA INMOVILIZADOS EN SUPERFICIES DE VIDRIO FUNCIONALIZADAS CON ÓXIDO DE SILICIO Y QUITOSANO</t>
  </si>
  <si>
    <t>CO1.REQ.10066873</t>
  </si>
  <si>
    <t>ODC-VIN-0008-2026</t>
  </si>
  <si>
    <t>https://community.secop.gov.co/Public/Tendering/OpportunityDetail/Index?noticeUID=CO1.NTC.9918249</t>
  </si>
  <si>
    <t xml:space="preserve">LAHERAL S.A.S. BIC </t>
  </si>
  <si>
    <t>COMPRA DE INSUMOS EN EL MARCO DEL PROYECTO: "LESIONES PRODUCIDAS POR PROYECTILES DE PISTOLAS TRAUM·TICAS EKOL FIRAT COMPACT 9MM EN EL PARIETAL: UN AN·LISIS EXPERIMENTAL EN MODELOS DE SUS SCROFA DOMESTICUS", FINANCIADO POR EL CONVENIO INTERADMINISTRATIVO N˙MERO 124-SG-2025 DEL 25 DE AGOSTO DE 2025, CELEBRADO ENTRE EL INSTITUTO NACIONAL DE MEDICINA LEGAL Y CIENCIAS FORENSES Y LA UNIVERSIDAD DEL MAGDALENA</t>
  </si>
  <si>
    <t>CO1.REQ.10066426</t>
  </si>
  <si>
    <t>ODC-VIN-0007-2026</t>
  </si>
  <si>
    <t>https://community.secop.gov.co/Public/Tendering/OpportunityDetail/Index?noticeUID=CO1.NTC.9917628</t>
  </si>
  <si>
    <t>VICTOR ENRIQUE MACIAS VILLAMIZAR</t>
  </si>
  <si>
    <t>COMPRA DE INSUMOS Y EQUIPOS DE LABORATORIO PARA EL DESARROLLO DE LAS ACTIVIDADES PROPUESTAS EN EL MARCO DEL PROYECTO "EVALUACIÓN IN VITRO DE LA ACTIVIDAD ANTILEISHMANIA E INMUNOMODULADORA DE FRACCIONES DE EXTRACTOS DERIVADOS DE ESPECIES DE LA FAMILIA LAURACEAE Y APOCYNACEAE"</t>
  </si>
  <si>
    <t>CO1.REQ.10020879</t>
  </si>
  <si>
    <t>ODC-VIN-0006-2026</t>
  </si>
  <si>
    <t>https://community.secop.gov.co/Public/Tendering/OpportunityDetail/Index?noticeUID=CO1.NTC.9916633</t>
  </si>
  <si>
    <t>ROCIO DEL PILAR GARCÌA URUEÑA</t>
  </si>
  <si>
    <t>COMPRA DE BIBLIOGRAFIA EN MARCO DEL PROYECTO TITULADO: "EFECTO DEL POLVILLO DE CARBON Y LOS MICROPLASTICOS EN EL DESARROLLO TEMPRANO DE ORGANISMOS ARRECIFALES", CORRESPONDIENTE AL CONTRATO DE FINANCIAMIENTO DE RECUPERACION CONTINGENTE NO. 2022- 0733 DE 2022 CELEBRADO CON EL INSTITUTO COLOMBIANO DE CREDITO EDUCATIVO Y ESTUDIOS TECNICOS EN EL EXTERIOR "MARIANO OSPINA PEREZ" - ICETEX Y EL MINISTERIO DE CIENCIA, TECNOLOGIA E INNOVACION.</t>
  </si>
  <si>
    <t>CO1.REQ.10020744</t>
  </si>
  <si>
    <t>ODC-VIN-0005-2026</t>
  </si>
  <si>
    <t>https://community.secop.gov.co/Public/Tendering/OpportunityDetail/Index?noticeUID=CO1.NTC.9841014</t>
  </si>
  <si>
    <t>LYDA RAQUEL CASTRO GARCIA</t>
  </si>
  <si>
    <t>COMPRA DE MATERIALES E INSUMOS DE LABORATORIO EN MARCO DEL PROYECTO "TAFONOMÍA Y ENTOMOLOGÍA FORENSE: FENÓMENOS CADAVÉRICOS, CICLO DE VIDA E IDENTIFICACIÓN MOLECULAR DE MOSCAS CON IMPORTANCIA FORENSE EN EL CARIBE COLOMBIANO", FINANCIADO POR EL CONVENIO INTERADMINISTRATIVO 124-SG-2025 SUSCRITO ENTRE INSTITUTO NACIONAL DE MEDICINA LEGAL Y CIENCIAS FORENSES Y LA UNIVERSIDAD DEL MAGDALENA</t>
  </si>
  <si>
    <t>CO1.REQ.9990220</t>
  </si>
  <si>
    <t>ODC-VIN-0004-2026</t>
  </si>
  <si>
    <t>https://community.secop.gov.co/Public/Tendering/OpportunityDetail/Index?noticeUID=CO1.NTC.9840371</t>
  </si>
  <si>
    <t>VIVIAN TATIANA VILLALBA VIZCAINO</t>
  </si>
  <si>
    <t>EQUIPOS Y LABORATORIO DE COLOMBIA SAS</t>
  </si>
  <si>
    <t>COMPRA DE INSUMOS DE LABORATORIO EN MARCO DEL PROYECTO DE INVESTIGACIÛN "NIVELES DE ADIPOCITOQUINAS EN PACIENTES EMBARAZADAS CON SOBREPESO-OBESIDAD Y SU RELACIÛN CON DIABETES GESTACIONAL Y PRE-ECLAMPSIA", CORRESPONDIENTE A LA 2DA CONVOCATORIA PARA CONFORMAR UN LISTADO DE PROYECTOS DE INVESTIGACIÛN APLICADA Y DE DESARROLLO EXPERIMENTAL PARA OBTENER FINANCIACIÛN PROVENIENTE DEL FONDO DE INVESTIGACIÛN – FONCIENCIAS</t>
  </si>
  <si>
    <t>CO1.REQ.9989333</t>
  </si>
  <si>
    <t>ODC-VIN-0003-2026</t>
  </si>
  <si>
    <t>https://community.secop.gov.co/Public/Tendering/OpportunityDetail/Index?noticeUID=CO1.NTC.9838624</t>
  </si>
  <si>
    <t>CARLOS ANDRÉS MOLINA RAMÍREZ</t>
  </si>
  <si>
    <t>COMPRA DE UN EQUIPO EN MARCO DEL PROYECTO "OPTIMIZACIÓN DE LA PRODUCCIÓN DE NANOCELULOSA BACTERIANA A PARTIR AGUAS MIELES GENERADAS DEL LAVADO DE MUCÍLAGO DE CAFÉ EN EL DEPARTAMENTO DEL MAGDALENA", CORRESPONDIENTE A LA 2DA CONVOCATORIA PARA CONFORMAR UN BANCO DE PROYECTOS ELEGIBLES EN INVESTIGACIÓN BÁSICA PARA OBTENER FINANCIACIÓN PROVENIENTE DEL FONDO DE INVESTIGACIÓN – FONCIENCIAS</t>
  </si>
  <si>
    <t>CO1.REQ.9987400</t>
  </si>
  <si>
    <t>ODC-VIN-0002-2026</t>
  </si>
  <si>
    <t>https://community.secop.gov.co/Public/Tendering/OpportunityDetail/Index?noticeUID=CO1.NTC.9791212</t>
  </si>
  <si>
    <t>CELENE MILANÉS BATISTA</t>
  </si>
  <si>
    <t>COMPRA DE 140 REFRIGERIOS EN MARCO DEL PROYECTO "DESARROLLO DE INDICADORES DE RIESGOS SOCIOECONÓMICOS Y AMBIENTALES DERIVADOS DE LOS IMPACTOS DEL CAMBIO CLIMÁTICO EN LA ZONA COSTERA DEL ESTADO DE PARÁ", CON EL FIN DE ATENDER A LOS PARTICIPANTES DEL TALLER NACIONAL PARA LA CONSTRUCCIÓN DE INDICADORES BASADOS EN LA EXPERIENCIA DE GESTIÓN COSTERA DEL CARIBE COLOMBIANO.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</si>
  <si>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CO1.REQ.9929613</t>
  </si>
  <si>
    <t>ODC-VIN-0001-2026</t>
  </si>
  <si>
    <t>https://community.secop.gov.co/Public/Tendering/OpportunityDetail/Index?noticeUID=CO1.NTC.9958339</t>
  </si>
  <si>
    <t>ANA CAMARGO VELÁSQUEZ</t>
  </si>
  <si>
    <t>ADALBERTO  DUICA BARRERA</t>
  </si>
  <si>
    <t>PRESTAR LOS SERVICIOS PROFESIONALES EN MARCO AL CONVENIO CELEBRADO ENTRE LA FIDUCIARIA COLOMBIANA DE COMERCIO EXTERIOR S.A., FIDUCOLDEX, Y LA UNIVERSIDAD DEL MAGDALENA-UNIMAGDALENA. ACTIVIDADES: 1. COORDINAR Y EJECUTAR LOS PROCESOS ADMINISTRATIVOS DEL PROYECTO, GARANTIZANDO EL CUMPLIMIENTO DE LOS PROCEDIMIENTOS, NORMAS Y LINEAMIENTOS INSTITUCIONALES VIGENTES. 2. ELABORAR Y CONSOLIDAR LOS INFORMES ADMINISTRATIVOS Y DE EJECUCIÓN REQUERIDOS, DE ACUERDO CON LOS LINEAMIENTOS ESTABLECIDOS POR LA ENTIDAD EJECUTORA Y EL CONVENIO. 3. APOYAR EL DILIGENCIAMIENTO, TRÁMITE Y SEGUIMIENTO DE SOLICITUDES ADMINISTRATIVAS RELACIONADAS CON PRESUPUESTO, AFECTACIONES, TRASLADOS INTERNOS Y DEMÁS REQUERIMIENTOS OPERATIVOS DEL PROYECTO. 4. VERIFICAR, ORGANIZAR Y VALIDAR LA DOCUMENTACIÓN SOPORTE DE LOS CONTRATISTAS EN LAS PLATAFORMAS INSTITUCIONALES CORRESPONDIENTES, ASEGURANDO SU CORRECTA GESTIÓN DOCUMENTAL. 5. CONSOLIDAR Y REMITIR A LAS DEPENDENCIAS COMPETENTES</t>
  </si>
  <si>
    <t>CO1.REQ.10103720</t>
  </si>
  <si>
    <t>OPSP-VIN-0199-2026</t>
  </si>
  <si>
    <t>https://community.secop.gov.co/Public/Tendering/OpportunityDetail/Index?noticeUID=CO1.NTC.9958307</t>
  </si>
  <si>
    <t>MONICA LASTENIA ZULBARAN JIMENEZ</t>
  </si>
  <si>
    <t>STELLA JUDITH SALAS SALAZAR</t>
  </si>
  <si>
    <t>PRESTAR LOS SERVICIOS PROFESIONALES EN MARCO AL CONVENIO CELEBRADO ENTRE LA FIDUCIARIA COLOMBIANA DE COMERCIO EXTERIOR S.A., FIDUCOLDEX, Y LA UNIVERSIDAD DEL MAGDALENA-UNIMAGDALENA. ACTIVIDADES: 1. HACER SEGUIMIENTO A LOS ACTOS ADMINISTRATIVOS DEL PROYECTO, ASEGURANDO QUE SE EMITAN Y TRAMITEN DENTRO DE LOS PLAZOS ESTABLECIDOS. 2. VERIFICAR EL CUMPLIMIENTO DE LOS ACTOS ADMINISTRATIVOS, VALIDANDO ENTREGABLES, CRONOGRAMAS, OBLIGACIONES Y SOPORTES. 3. APOYAR LA GESTIÓN DE TRÁMITES DE ACTOS ADMINISTRATIVOS, RECOPILANDO LA DOCUMENTACIÓN NECESARIA Y HACIENDO SEGUIMIENTO HASTA SU APROBACIÓN. 4. APOYAR LA COORDINACIÓN ENTRE LAS ÁREAS TÉCNICA, ADMINISTRATIVA Y JURÍDICA, PARA ASEGURAR QUE LA INFORMACIÓN ESTÉ ALINEADA Y QUE LOS PROCESOS AVANCEN SIN REPROCESOS. 5. APOYAR EL PROCESO DE PAGO DE LOS ACTOS ADMINISTRATIVOS.</t>
  </si>
  <si>
    <t>CO1.REQ.10102598</t>
  </si>
  <si>
    <t>OPSP-VIN-0198-2026</t>
  </si>
  <si>
    <t>https://community.secop.gov.co/Public/Tendering/OpportunityDetail/Index?noticeUID=CO1.NTC.9957687</t>
  </si>
  <si>
    <t>ROCÍO DEL PILAR TIJARO ROJAS</t>
  </si>
  <si>
    <t>DANIEL ESTEBAN QUINTERO CASTAÑEDA</t>
  </si>
  <si>
    <t>PRESTAR LOS SERVICIOS PROFESIONALES EN MARCO AL CONVENIO CELEBRADO ENTRE LA FIDUCIARIA COLOMBIANA DE COMERCIO EXTERIOR S.A., FIDUCOLDEX, Y LA UNIVERSIDAD DEL MAGDALENA-UNIMAGDALENA. ACTIVIDADES: 1. APOYAR TÉCNICAMENTE EN EL COMPONENTE DE RECURSO HÍDRICO PARA LA RECOPILACIÓN, ORGANIZACIÓN Y SISTEMATIZACIÓN DE INFORMACIÓN SECUNDARIA ASOCIADA A LAS POLÍTICAS, PLANES, PROGRAMAS Y PROYECTOS SECTORIALES, ASÍ COMO A INSTRUMENTOS DE ORDENAMIENTO Y CONTROL QUE INFLUYEN EN LAS FUENTES HÍDRICAS Y EN EL ORDENAMIENTO DEL TERRITORIO ALREDEDOR DEL AGUA EN LA ECORREGIÓN GUAJIRA. 2. APOYAR EN LA REVISIÓN DE INFORMACIÓN SECUNDARIA COMO INSUMO PARA LA DEFINICIÓN DEL ALCANCE TEMÁTICO Y DE LOS COMPONENTES ESTRATÉGICOS DE LA VALUACIÓN AMBIENTAL ESTRATÉGICA (EAE), CONSIDERANDO LA DISTRIBUCIÓN Y CONECTIVIDAD DE LAS FUENTES ESTRATÉGICAS, LA RELACIÓN ENTRE CUENCAS HIDROGRÁFICAS, ECOSISTEMAS ASOCIADOS Y USOS DEL AGUA, ASÍ COMO LAS UNIDADES TERRITORIALES RELEVANTES</t>
  </si>
  <si>
    <t>CO1.REQ.10102336</t>
  </si>
  <si>
    <t>OPSP-VIN-0197-2026</t>
  </si>
  <si>
    <t>https://community.secop.gov.co/Public/Tendering/OpportunityDetail/Index?noticeUID=CO1.NTC.9957884</t>
  </si>
  <si>
    <t>EDUARDO DAVID FONTANILLA AMAYA</t>
  </si>
  <si>
    <t>PRESTAR LOS SERVICIOS PROFESIONALES EN MARCO AL CONVENIO CELEBRADO ENTRE LA FIDUCIARIA COLOMBIANA DE COMERCIO EXTERIOR S.A., FIDUCOLDEX, Y LA UNIVERSIDAD DEL MAGDALENA-UNIMAGDALENA. ACTIVIDADES: 1. APOYAR TÉCNICAMENTE EL COMPONENTE MINERO-ENERGÉTICO EN LA RECOPILACIÓN, ORGANIZACIÓN Y SISTEMATIZACIÓN DE INFORMACIÓN SECUNDARIA RELACIONADA CON ACTIVIDADES MINERAS Y ENERGÉTICAS CON INCIDENCIA SOBRE LAS FUENTES HÍDRICAS Y EL ORDENAMIENTO DEL TERRITORIO ALREDEDOR DEL AGUA EN LA ECORREGIÓN GUAJIRA. 2. APOYAR EN LA REVISIÓN PRELIMINAR DE INSTRUMENTOS SECTORIALES MINERO-ENERGÉTICOS, TALES COMO PROYECTOS, LICENCIAS AMBIENTALES, ESTUDIOS TÉCNICOS Y PLANES DE MANEJO AMBIENTAL, COMO INSUMO PARA LA DEFINICIÓN DEL ALCANCE TEMÁTICO Y ESTRATÉGICO DE LA EVALUACIÓN AMBIENTAL ESTRATÉGICA (EAE). 3. APOYAR EN LA IDENTIFICACIÓN Y CARACTERIZACIÓN DE INTERACCIONES BÁSICAS ENTRE EL SECTOR MINERO-ENERGÉTICO Y EL RECURSO HÍDRICO, CONSIDERANDO ASPECTOS DE CALIDAD, DI</t>
  </si>
  <si>
    <t>CO1.REQ.10102260</t>
  </si>
  <si>
    <t>OPSP-VIN-0196-2026</t>
  </si>
  <si>
    <t>https://community.secop.gov.co/Public/Tendering/OpportunityDetail/Index?noticeUID=CO1.NTC.9957672</t>
  </si>
  <si>
    <t>RASINE RAVELO MENDEZ</t>
  </si>
  <si>
    <t>ANA MARIA CUDRIS CARRANZA</t>
  </si>
  <si>
    <t>PRESTAR LOS SERVICIOS PROFESIONALES EN MARCO AL CONVENIO CELEBRADO ENTRE LA FIDUCIARIA COLOMBIANA DE COMERCIO EXTERIOR S.A., FIDUCOLDEX, Y LA UNIVERSIDAD DEL MAGDALENA-UNIMAGDALENA. ACTIVIDADES: 1. APOYAR LA REVISIÓN, ANÁLISIS Y SISTEMATIZACIÓN DEL MARCO NORMATIVO, DE POLÍTICAS PÚBLICAS, PLANES, PROGRAMAS Y ESTRATEGIAS RELACIONADAS CON LA PLANIFICACIÓN TERRITORIAL, AMBIENTAL Y MARINO-COSTERA, APLICABLES AL ORDENAMIENTO DEL TERRITORIO ALREDEDOR DEL AGUA. 2. APOYAR EL ANÁLISIS DE COHERENCIA Y ARTICULACIÓN ENTRE LOS INSTRUMENTOS DE PLANIFICACIÓN TERRITORIAL Y AMBIENTAL, INCLUYENDO POT, PBOT, POMCA, PLANES AMBIENTALES Y PLANES MARINO-COSTEROS, IDENTIFICANDO VACÍOS, SUPERPOSICIONES Y OPORTUNIDADES DE INTEGRACIÓN ESTRATÉGICA. 3. APOYAR LA IDENTIFICACIÓN Y ANÁLISIS DE DETERMINANTES TERRITORIALES Y MARINO-COSTEROS, ASÍ COMO DE VARIABLES TERRITORIALES CLAVE, CONFLICTOS DE USO, DINÁMICAS DE OCUPACIÓN Y PRESIONES SOBRE EL TERRITORIO CONTINENTAL Y MA</t>
  </si>
  <si>
    <t>CO1.REQ.10101885</t>
  </si>
  <si>
    <t>OPSP-VIN-0195-2026</t>
  </si>
  <si>
    <t>https://community.secop.gov.co/Public/Tendering/OpportunityDetail/Index?noticeUID=CO1.NTC.9957662</t>
  </si>
  <si>
    <t>JUAN JOSE CARDENAS CARRENO</t>
  </si>
  <si>
    <t>PRESTAR LOS SERVICIOS PROFESIONALES EN MARCO AL CONVENIO CELEBRADO ENTRE LA FIDUCIARIA COLOMBIANA DE COMERCIO EXTERIOR S.A., FIDUCOLDEX, Y LA UNIVERSIDAD DEL MAGDALENA-UNIMAGDALENA. ACTIVIDADES: 1. COORDINAR EL ANÁLISIS DEL EJE TÉCNICO TERRITORIAL-AMBIENTAL DEL MARCO ESTRATÉGICO, MEDIANTE LA ELABORACIÓN DE LA DELIMITACIÓN ESPACIAL PRELIMINAR PARA LA DEFINICIÓN DE ÁREAS PRIORIZADAS DE ACUERDO CON LA IDENTIFICACIÓN DE PROBLEMAS Y EFECTOS AMBIENTALES ESTRATÉGICOS. 2. LEVANTAR LA INFORMACIÓN GEOGRÁFICA SECUNDARIA, MEDIANTE LA RECOPILACIÓN DE CARTOGRAFÍA VIGENTE DE PLANES Y PROGRAMAS, COMO INSUMO PARA LA DEFINICIÓN DEL ALCANCE DE LA EAE. 3. DISEÑAR LAS JORNADAS DE CAMPO PARA EL LEVANTAMIENTO DE INFORMACIÓN PRIMARIA DE ACUERDO CON LA OPERACIONALIZACIÓN DE LAS VARIABLES SEGÚN EL ALCANCE DE LA EAE. 4. DEFINIR LA ARQUITECTURA SIG DEL MODELO DE EVALUACIÓN, ESTABLECIENDO LA ESTRUCTURA ESPACIAL DE DATOS, ESCALAS DE ANÁLISIS Y MÉTODOS ADOPTADOS PARA L</t>
  </si>
  <si>
    <t>CO1.REQ.10101803</t>
  </si>
  <si>
    <t>OPSP-VIN-0194-2026</t>
  </si>
  <si>
    <t>https://community.secop.gov.co/Public/Tendering/OpportunityDetail/Index?noticeUID=CO1.NTC.9957653</t>
  </si>
  <si>
    <t>MARTHA LUCERO BASTIDAS SALAMANCA</t>
  </si>
  <si>
    <t>PRESTAR LOS SERVICIOS PROFESIONALES EN MARCO AL CONVENIO CELEBRADO ENTRE LA FIDUCIARIA COLOMBIANA DE COMERCIO EXTERIOR S.A., FIDUCOLDEX, Y LA UNIVERSIDAD DEL MAGDALENA-UNIMAGDALENA. ACTIVIDADES: 1. COORDINAR EL ANÁLISIS DEL EJE TÉCNICO–SECTORIAL DEL MARCO AMBIENTAL ESTRATÉGICO, MEDIANTE EL ANÁLISIS DEL POTENCIAL, LAS DINÁMICAS Y LOS EFECTOS AMBIENTALES ESTRATÉGICOS ASOCIADOS AL DESARROLLO DE FUENTES NO CONVENCIONALES DE ENERGÍAS RENOVABLES (FNCER) EN LA ECORREGIÓN GUAJIRA, CON ÉNFASIS EN SU INTERACCIÓN CON LAS FUENTES HÍDRICAS Y LOS ECOSISTEMAS COSTEROS Y MARINOS. 2. REVISAR Y ANALIZAR LA INFORMACIÓN SECUNDARIA SOBRE FNCER, INCLUYENDO PLANES, PROGRAMAS, PROYECTOS, ESTUDIOS TÉCNICOS Y LINEAMIENTOS NORMATIVOS RELACIONADOS CON ENERGÍA EÓLICA, SOLAR, MARINA Y OTRAS FUENTES EMERGENTES, COMO INSUMO PARA LA DEFINICIÓN DEL ALCANCE TEMÁTICO Y ESTRATÉGICO DE LA EVALUACIÓN AMBIENTAL ESTRATÉGICA (EAE). 3. CARACTERIZAR LAS INTERACCIONES FÍSICO-AMBIENT</t>
  </si>
  <si>
    <t>CO1.REQ.10101193</t>
  </si>
  <si>
    <t>OPSP-VIN-0193-2026</t>
  </si>
  <si>
    <t>https://community.secop.gov.co/Public/Tendering/OpportunityDetail/Index?noticeUID=CO1.NTC.9957834</t>
  </si>
  <si>
    <t>FREDY ARID TOVAR  BERNAL</t>
  </si>
  <si>
    <t>PRESTAR LOS SERVICIOS PROFESIONALES EN MARCO AL CONVENIO CELEBRADO ENTRE LA FIDUCIARIA COLOMBIANA DE COMERCIO EXTERIOR S.A., FIDUCOLDEX, Y LA UNIVERSIDAD DEL MAGDALENA UNIMAGDALENA. ACTIVIDADES: 1. COORDINAR CON EL ANÁLISIS DEL EJE TÉCNICO–INSTITUCIONAL DEL MARCO AMBIENTAL ESTRATÉGICO, MEDIANTE LA IDENTIFICACIÓN, ANÁLISIS Y SISTEMATIZACIÓN DE LAS POLÍTICAS, PLANES, PROGRAMAS Y PROYECTOS SECTORIALES CON INCIDENCIA SOBRE LAS FUENTES HÍDRICAS Y EL ORDENAMIENTO DEL TERRITORIO ALREDEDOR DEL AGUA EN LA ECORREGIÓN GUAJIRA. 2. REVISAR Y ANALIZAR LA INFORMACIÓN SECUNDARIA SECTORIAL, CORRESPONDIENTE A LOS INSTRUMENTOS DE PLANIFICACIÓN DE LOS SECTORES PRODUCTIVOS, DE INFRAESTRUCTURA, SERVICIOS PÚBLICOS, ENERGÍA, AGROPECUARIO Y AMBIENTAL, COMO INSUMO PARA LA DEFINICIÓN DEL ALCANCE TEMÁTICO Y ESTRATÉGICO DE LA EVALUACIÓN AMBIENTAL ESTRATÉGICA (EAE). 3. IDENTIFICAR Y ANALIZAR INTERACCIONES, COHERENCIAS Y CONFLICTOS ENTRE SISTEMAS SECTORIALES, EVALUANDO</t>
  </si>
  <si>
    <t>CO1.REQ.10101310</t>
  </si>
  <si>
    <t>OPSP-VIN-0192-2026</t>
  </si>
  <si>
    <t>https://community.secop.gov.co/Public/Tendering/OpportunityDetail/Index?noticeUID=CO1.NTC.9962557&amp;isFromPublicArea=True&amp;isModal=False</t>
  </si>
  <si>
    <t>ELIAN DAVID ALVIS CAMACHO</t>
  </si>
  <si>
    <t>PRESTAR LOS SERVICIOS PROFESIONALES EN MARCO AL CONVENIO CELEBRADO ENTRE LA FIDUCIARIA COLOMBIANA DE COMERCIO EXTERIOR S.A., FIDUCOLDEX, Y LA UNIVERSIDAD DEL MAGDALENA – UNIMAGDALENA. ACTIVIDADES: 1. COORDINAR CON EL ANÁLISIS DEL EJE TÉCNICO SECTORIAL DEL MARCO AMBIENTAL ESTRATÉGICO, MEDIANTE EL ANÁLISIS DE LAS DINÁMICAS, PRESIONES Y EFECTOS AMBIENTALES ESTRATÉGICOS ASOCIADOS A LAS ACTIVIDADES MINERO-ENERGÉTICAS SOBRE LAS FUENTES HÍDRICAS Y EL ORDENAMIENTO DEL TERRITORIO ALREDEDOR DEL AGUA EN LA ECORREGIÓN GUAJIRA. 2. REVISAR Y ANALIZAR LA INFORMACIÓN SECUNDARIA DEL SECTOR MINERO-ENERGÉTICO, INCLUYENDO PLANES, PROGRAMAS, PROYECTOS, LICENCIAS AMBIENTALES E INSTRUMENTOS SECTORIALES VIGENTES Y PROYECTADOS, COMO INSUMO PARA LA DEFINICIÓN DEL ALCANCE TEMÁTICO Y ESTRATÉGICO DE LA EVALUACIÓN AMBIENTAL ESTRATÉGICA (EAE). 3. IDENTIFICAR Y CARACTERIZAR LAS INTERACCIONES CRÍTICAS ENTRE EL SECTOR MINERO-ENERGÉTICO Y EL RECURSO HÍDRICO, CONSIDERANDO AS</t>
  </si>
  <si>
    <t>CO1.REQ.10103502</t>
  </si>
  <si>
    <t>OPSP-VIN-0191-2026</t>
  </si>
  <si>
    <t>https://community.secop.gov.co/Public/Tendering/OpportunityDetail/Index?noticeUID=CO1.NTC.9962334&amp;isFromPublicArea=True&amp;isModal=False</t>
  </si>
  <si>
    <t>DAVID ENRIQUE LOPEZ ALFARO</t>
  </si>
  <si>
    <t>PRESTAR LOS SERVICIOS PROFESIONALES EN MARCO AL CONVENIO CELEBRADO ENTRE LA FIDUCIARIA COLOMBIANA DE COMERCIO EXTERIOR S.A., FIDUCOLDEX, Y LA UNIVERSIDAD DEL MAGDALENA-UNIMAGDALENA. ACTIVIDADES: 1. LLEVAR A CABO EL CONTROL Y SEGUIMIENTO PRESUPUESTAL DE LOS RECURSOS ASIGNADOS AL PROYECTO, VERIFICANDO SU CORRECTA EJECUCIÓN.2. ELABORAR Y ACTUALIZAR REPORTES FINANCIEROS PERIÓDICOS CONFORME A LOS LINEAMIENTOS DEL PROYECTO. 3. GESTIONAR Y REGISTRAR LOS COMPROMISOS, OBLIGACIONES Y PAGOS DERIVADOS DE LA EJECUCIÓN DEL PROYECTO. 4. VERIFICAR LA CORRECTA ELABORACIÓN Y TRÁMITE DE LOS DOCUMENTOS FINANCIEROS. 5. MANTENER ORGANIZADA Y ACTUALIZADA LA DOCUMENTACIÓN FINANCIERA EN LOS REPOSITORIOS DEFINIDOS PARA EL PROYECTO. 6. APOYAR LA PLANEACIÓN FINANCIERA DE LAS ACTIVIDADES DEL PROYECTO, GARANTIZANDO LA DISPONIBILIDAD DE RECURSOS. 7. COORDINAR CON EL EQUIPO TÉCNICO Y ADMINISTRATIVO LOS REQUERIMIENTOS FINANCIEROS NECESARIOS PARA LA EJECUCIÓN DE LAS ACTIV</t>
  </si>
  <si>
    <t>CO1.REQ.10102939</t>
  </si>
  <si>
    <t>OPSP-VIN-0190-2026</t>
  </si>
  <si>
    <t>https://community.secop.gov.co/Public/Tendering/OpportunityDetail/Index?noticeUID=CO1.NTC.9957481</t>
  </si>
  <si>
    <t>ELÍAS GARCÍA PEROZO</t>
  </si>
  <si>
    <t>JEANNIE CAROLINA SANCHEZ MENDOZA</t>
  </si>
  <si>
    <t>PRESTAR LOS SERVICIOS PROFESIONALES EN MARCO AL CONVENIO CELEBRADO ENTRE LA FIDUCIARIA COLOMBIANA DE COMERCIO EXTERIOR S.A., FIDUCOLDEX, Y LA UNIVERSIDAD DEL MAGDALENA – UNIMAGDALENA. ACTIVIDADES: 1. DISEÑAR E IMPLEMENTAR LA ESTRATEGIA DE COMUNICACIÓN SOCIAL DEL PROYECTO, ORIENTADA A FACILITAR LA COMPRENSIÓN, PARTICIPACIÓN Y APROPIACIÓN COMUNITARIA DEL PROCESO DE EVALUACIÓN AMBIENTAL ESTRATÉGICA. 2. REALIZAR EL ANÁLISIS ANTROPOLÓGICO Y SOCIOCULTURAL DEL TERRITORIO, IDENTIFICANDO PRÁCTICAS, SABERES, USOS TRADICIONALES DEL AGUA Y DINÁMICAS CULTURALES RELEVANTES PARA LA EAE. 3. ELABORAR PIEZAS Y CONTENIDOS COMUNICATIVOS PEDAGÓGICOS (IMPRESOS, AUDIOVISUALES Y/O DIGITALES) QUE PERMITAN SOCIALIZAR DE MANERA CLARA Y PERTINENTE LOS OBJETIVOS, AVANCES Y RESULTADOS DEL PROYECTO A LAS COMUNIDADES Y ACTORES TERRITORIALES. 4. ACOMPAÑAR Y DOCUMENTAR LOS ESPACIOS PARTICIPATIVOS DESARROLLADOS EN EL MARCO DEL PROYECTO, REGISTRANDO LOS APORTES COMUNITARIOS</t>
  </si>
  <si>
    <t>CO1.REQ.10102712</t>
  </si>
  <si>
    <t>OPSP-VIN-0189-2026</t>
  </si>
  <si>
    <t>https://community.secop.gov.co/Public/Tendering/OpportunityDetail/Index?noticeUID=CO1.NTC.9962546&amp;isFromPublicArea=True&amp;isModal=False</t>
  </si>
  <si>
    <t>LILIANA PATRICIA GUERRERO  RAMIREZ</t>
  </si>
  <si>
    <t>PRESTAR LOS SERVICIOS PROFESIONALES EN MARCO AL CONVENIO CELEBRADO ENTRE LA FIDUCIARIA COLOMBIANA DE COMERCIO EXTERIOR S.A., FIDUCOLDEX, Y LA UNIVERSIDAD DEL MAGDALENA-UNIMAGDALENA. ACTIVIDADES: 1. COORDINAR EL ANÁLISIS JURÍDICO TERRITORIAL DEL MARCO AMBIENTAL ESTRATÉGICO MEDIANTE LA IDENTIFICACIÓN DEL COMPONENTE NORMATIVO APLICABLE A LA PROPIEDAD, USO DEL SUELO Y PROTECCIÓN HÍDRICA EN EL TERRITORIO EAE. 2. IDENTIFICAR LOS CONDICIONANTES JURÍDICOS TERRITORIALES (ÁREAS PROTEGIDAS, RONDAS, SUELOS DE PROTECCIÓN, TERRITORIOS COLECTIVOS, RESTRICCIONES LEGALES). 3. DEFINIR CRITERIOS JURÍDICOS INICIALES QUE ORIENTEN LA DELIMITACIÓN TERRITORIAL PRELIMINAR DE LA EAE. 4. APOYAR EN LA DELIMITACIÓN ESPACIAL PROGRESIVA DESDE EL PUNTO DE VISTA JURÍDICO. 5. CONCEPTUALIZAR SOBRE LOS RIESGOS JURÍDICO-PREDIALES QUE INCIDAN EN LA SELECCIÓN DE ÁREAS PRIORIZADAS. 6. ESTABLECER CRITERIOS DE EXCLUSIÓN O TRATAMIENTO ESPECIAL POR RAZONES LEGALES. 7. APOYAR AL PROF</t>
  </si>
  <si>
    <t>CO1.REQ.10102127</t>
  </si>
  <si>
    <t>OPSP-VIN-0188-2026</t>
  </si>
  <si>
    <t>https://community.secop.gov.co/Public/Tendering/OpportunityDetail/Index?noticeUID=CO1.NTC.9956580</t>
  </si>
  <si>
    <t>FELIX YESID ALVARADO JIMENEZ</t>
  </si>
  <si>
    <t>PRESTAR LOS SERVICIOS PROFESIONALES EN MARCO AL CONVENIO CELEBRADO ENTRE LA FIDUCIARIA COLOMBIANA DE COMERCIO EXTERIOR S.A., FIDUCOLDEX, Y LA UNIVERSIDAD DEL MAGDALENA-UNIMAGDALENA. ACTIVIDADES: 1. COORDINAR EL ANÁLISIS DEL EJE TÉCNICO TERRITORIAL-AMBIENTAL DEL MARCO AMBIENTAL ESTRATÉGICO, MEDIANTE LA IDENTIFICACIÓN, ANÁLISIS Y CARACTERIZACIÓN DE LOS PROBLEMAS, DINÁMICAS Y EFECTOS AMBIENTALES ESTRATÉGICOS ASOCIADOS A LAS FUENTES HÍDRICAS Y AL ORDENAMIENTO DEL TERRITORIO ALREDEDOR DEL AGUA EN LA ECORREGIÓN GUAJIRA. 2. REALIZAR EL ANÁLISIS AMBIENTAL ESTRATÉGICO DE INFORMACIÓN SECUNDARIA, A PARTIR DE LA REVISIÓN E INTEGRACIÓN DE ESTUDIOS, DIAGNÓSTICOS, PLANES, PROGRAMAS E INSTRUMENTOS DE PLANIFICACIÓN AMBIENTAL Y SECTORIAL, COMO INSUMO PARA LA DEFINICIÓN DEL ALCANCE TEMÁTICO Y ESTRATÉGICO DE LA EVALUACIÓN AMBIENTAL ESTRATÉGICA (EAE). 3. APOYAR LA DEFINICIÓN Y OPERACIONALIZACIÓN DE LOS CRITERIOS AMBIENTALES Y DE SOSTENIBILIDAD, DE ACUERDO CON</t>
  </si>
  <si>
    <t>CO1.REQ.10101874</t>
  </si>
  <si>
    <t>OPSP-VIN-0187-2026</t>
  </si>
  <si>
    <t>https://community.secop.gov.co/Public/Tendering/OpportunityDetail/Index?noticeUID=CO1.NTC.9962538&amp;isFromPublicArea=True&amp;isModal=False</t>
  </si>
  <si>
    <t>GERALDINE MARGARITA POMARES MEZA</t>
  </si>
  <si>
    <t>PRESTAR LOS SERVICIOS PROFESIONALES EN MARCO AL CONVENIO CELEBRADO ENTRE LA FIDUCIARIA COLOMBIANA DE COMERCIO EXTERIOR S.A., FIDUCOLDEX, Y LA UNIVERSIDAD DEL MAGDALENA – UNIMAGDALENA. ACTIVIDADES: 1. COORDINAR EL ANÁLISIS DEL EJE TÉCNICO TERRITORIAL-AMBIENTAL DEL MARCO ESTRATÉGICO, MEDIANTE LA ELABORACIÓN DE LA DELIMITACIÓN ESPACIAL PRELIMINAR PARA LA DEFINICIÓN DE ÁREAS PRIORIZADAS DE ACUERDO CON LA IDENTIFICACIÓN DE PROBLEMAS Y EFECTOS AMBIENTALES ESTRATÉGICOS. 2. LEVANTAR LA INFORMACIÓN GEOGRÁFICA SECUNDARIA, MEDIANTE LA RECOPILACIÓN DE CARTOGRAFÍA VIGENTE DE PLANES Y PROGRAMAS, COMO INSUMO PARA LA DEFINICIÓN DEL ALCANCE DE LA EAE. 3. DISEÑAR LAS JORNADAS DE CAMPO PARA EL LEVANTAMIENTO DE INFORMACIÓN PRIMARIA DE ACUERDO CON LA OPERACIONALIZACIÓN DE LAS VARIABLES SEGÚN EL ALCANCE DE LA EAE. 4. DEFINIR LA ARQUITECTURA SIG DEL MODELO DE EVALUACIÓN, ESTABLECIENDO LA ESTRUCTURA ESPACIAL DE DATOS, ESCALAS DE ANÁLISIS Y MÉTODOS ADOPTADOS PARA</t>
  </si>
  <si>
    <t>CO1.REQ.10101929</t>
  </si>
  <si>
    <t>OPSP-VIN-0186-2026</t>
  </si>
  <si>
    <t>https://community.secop.gov.co/Public/Tendering/OpportunityDetail/Index?noticeUID=CO1.NTC.9956728</t>
  </si>
  <si>
    <t>SORAYA MARIA DUARTE REYES</t>
  </si>
  <si>
    <t>PRESTAR LOS SERVICIOS PROFESIONALES EN MARCO AL CONVENIO CELEBRADO ENTRE LA FIDUCIARIA COLOMBIANA DE COMERCIO EXTERIOR S.A., FIDUCOLDEX, Y LA UNIVERSIDAD DEL MAGDALENA – UNIMAGDALENA. ACTIVIDADES: 1. APOYAR EL DISEÑO E IMPLEMENTACIÓN DE LA ESTRATEGIA DE GESTIÓN SOCIAL Y RELACIONAMIENTO COMUNITARIO DEL PROYECTO, ORIENTADA A LA PARTICIPACIÓN INCIDENTE DE ACTORES SOCIALES, COMUNITARIOS, ÉTNICOS E INSTITUCIONALES VINCULADOS AL TERRITORIO Y A LAS FUENTES HÍDRICAS OBJETO DE LA EAE. 2. IDENTIFICAR, CARACTERIZAR Y MAPEAR LOS ACTORES SOCIALES, ORGANIZACIONES COMUNITARIAS, AUTORIDADES ÉTNICAS, LÍDERES TERRITORIALES Y GRUPOS DE INTERÉS PRESENTES EN EL ÁREA DE INFLUENCIA DEL PROYECTO, CONSOLIDANDO LA BASE SOCIAL PARA EL DESARROLLO DE LA EAE. 3. PLANIFICAR, CONVOCAR Y FACILITAR ESPACIOS PARTICIPATIVOS (TALLERES, MESAS DE DIÁLOGO, ENCUENTROS COMUNITARIOS Y CONSULTAS TERRITORIALES) PARA LA RECOLECCIÓN DE INFORMACIÓN SOCIAL Y TERRITORIAL RELEVANTE PARA</t>
  </si>
  <si>
    <t>CO1.REQ.10101634</t>
  </si>
  <si>
    <t>OPSP-VIN-0185-2026</t>
  </si>
  <si>
    <t>https://community.secop.gov.co/Public/Tendering/OpportunityDetail/Index?noticeUID=CO1.NTC.9958233</t>
  </si>
  <si>
    <t>CRISTIAN YOEL QUINTERO CASTAÑEDA</t>
  </si>
  <si>
    <t>PRESTAR LOS SERVICIOS PROFESIONALES EN MARCO AL CONVENIO CELEBRADO ENTRE LA FIDUCIARIA COLOMBIANA DE COMERCIO EXTERIOR S.A., FIDUCOLDEX, Y LA UNIVERSIDAD DEL MAGDALENA – UNIMAGDALENA. ACTIVIDADES: 1. COORDINAR EL EJE TÉCNICO-INSTITUCIONAL DE RECURSO HÍDRICO DEL MARCO AMBIENTAL ESTRATÉGICO, MEDIANTE EL ANÁLISIS DE LAS CONDICIONES HIDROLÓGICAS DEL TERRITORIO, LA EVALUACIÓN DE LA DISPONIBILIDAD, EL ACCESO, LA CALIDAD Y LA DINÁMICA DEL RECURSO HÍDRICO, LAS PRESIONES SOBRE LOS ECOSISTEMAS ESTRATÉGICOS ASOCIADOS AL AGUA, LOS CONFLICTOS DE USO Y OCUPACIÓN DEL TERRITORIO Y EL APOYO A LA TOMA DE DECISIONES RELACIONADAS CON LA GESTIÓN DEL AGUA Y LA PREVENCIÓN DE RIESGOS ASOCIADOS EN LA ECORREGIÓN GUAJIRA. 2. ANALIZAR LA INFORMACIÓN SECUNDARIA ASOCIADA AL RECURSO HÍDRICO Y DE LA DELIMITACIÓN ESPACIAL EN LA ECORREGIÓN GUAJIRA, COMO INSUMO PARA LA DEFINICIÓN DEL ALCANCE TEMÁTICO Y DE LOS COMPONENTES ESTRATÉGICOS DE LA EVALUACIÓN AMBIENTAL ESTRATÉGICA (</t>
  </si>
  <si>
    <t>CO1.REQ.10101329</t>
  </si>
  <si>
    <t>OPSP-VIN-0184-2026</t>
  </si>
  <si>
    <t>https://community.secop.gov.co/Public/Tendering/OpportunityDetail/Index?noticeUID=CO1.NTC.9956502</t>
  </si>
  <si>
    <t>NATALIA MARGARITA OSPINA MEDINA</t>
  </si>
  <si>
    <t>PRESTAR LOS SERVICIOS PROFESIONALES EN MARCO AL CONVENIO CELEBRADO ENTRE LA FIDUCIARIA COLOMBIANA DE COMERCIO EXTERIOR S.A., FIDUCOLDEX, COMO VOCERA Y ADMINISTRADORA DEL PATRIMONIO AUTÓNOMO FONDO PARA LA VIDA Y UNIVERSIDAD DEL MAGDALENA – UNIMAGDALENA. ACTIVIDADES: 1. APOYAR CON EL DISEÑO E IMPLEMENTACIÓN DE ACCIONES DE GESTIÓN SOCIOAMBIENTAL, ORIENTADAS A PROMOVER LA PARTICIPACIÓN EFECTIVA DE ACTORES SOCIALES, COMUNITARIOS, ÉTNICOS E INSTITUCIONALES EN EL MARCO DE LA EVALUACIÓN AMBIENTAL ESTRATÉGICA (EAE) Y DEL ORDENAMIENTO DEL TERRITORIO ALREDEDOR DEL AGUA. 2. APOYAR CON LA IDENTIFICACIÓN, CARACTERIZACIÓN Y ANÁLISIS DE ACTORES SOCIALES Y COMUNITARIOS, INCLUYENDO ORGANIZACIONES LOCALES, AUTORIDADES ÉTNICAS, LÍDERES TERRITORIALES Y GRUPOS DE INTERÉS, COMO BASE PARA EL DESARROLLO DE PROCESOS PARTICIPATIVOS Y DE GOBERNANZA TERRITORIAL. 3. PLANIFICACIÓN, FACILITACIÓN Y ACOMPAÑAMIENTO DE ESPACIOS PARTICIPATIVOS, TALES COMO TALLERES, MESAS DE D</t>
  </si>
  <si>
    <t>CO1.REQ.10101470</t>
  </si>
  <si>
    <t>OPSP-VIN-0183-2026</t>
  </si>
  <si>
    <t>https://community.secop.gov.co/Public/Tendering/OpportunityDetail/Index?noticeUID=CO1.NTC.9955947</t>
  </si>
  <si>
    <t>JUAN CARLOS RESTREPO CUELLAR</t>
  </si>
  <si>
    <t>PRESTAR LOS SERVICIOS PROFESIONALES COMO ABOGADO EN MARCO AL CONVENIO CELEBRADO ENTRE LA FIDUCIARIA COLOMBIANA DE COMERCIO EXTERIOR S.A., FIDUCOLDEX, COMO VOCERA Y ADMINISTRADORA DEL PATRIMONIO AUTÓNOMO FONDO PARA LA VIDA Y UNIVERSIDAD DEL MAGDALENA – UNIMAGDALENA. ACTIVIDADES: 1. COORDINAR Y EJECUTAR LOS PROCESOS ADMINISTRATIVOS DEL PROYECTO, GARANTIZANDO EL CUMPLIMIENTO DE LOS PROCEDIMIENTOS, NORMAS Y LINEAMIENTOS INSTITUCIONALES VIGENTES. 2. ELABORAR Y CONSOLIDAR LOS INFORMES ADMINISTRATIVOS Y DE EJECUCIÓN REQUERIDOS, DE ACUERDO CON LOS LINEAMIENTOS ESTABLECIDOS POR LA ENTIDAD EJECUTORA Y EL CONVENIO. 3. APOYAR EL DILIGENCIAMIENTO, TRÁMITE Y SEGUIMIENTO DE SOLICITUDES ADMINISTRATIVAS RELACIONADAS CON PRESUPUESTO, AFECTACIONES, TRASLADOS INTERNOS Y DEMÁS REQUERIMIENTOS OPERATIVOS DEL PROYECTO. 4. VERIFICAR, ORGANIZAR Y VALIDAR LA DOCUMENTACIÓN SOPORTE DE LOS CONTRATISTAS EN LAS PLATAFORMAS INSTITUCIONALES CORRESPONDIENTES, ASEGURANDO SU</t>
  </si>
  <si>
    <t>CO1.REQ.10101125</t>
  </si>
  <si>
    <t>OPSP-VIN-0182-2026</t>
  </si>
  <si>
    <t>https://community.secop.gov.co/Public/Tendering/ContractNoticePhases/View?PPI=CO1.PPI.45825160&amp;isFromPublicArea=True&amp;isModal=False</t>
  </si>
  <si>
    <t>MANUEL ALEJANDRO UMAÑA GRANADOS</t>
  </si>
  <si>
    <t>PRESTAR LOS SERVICIOS PROFESIONALES COMO ABOGADO EN MARCO AL CONVENIO CELEBRADO ENTRE LA FIDUCIARIA COLOMBIANA DE COMERCIO EXTERIOR S.A., FIDUCOLDEX, COMO VOCERA Y ADMINISTRADORA DEL PATRIMONIO AUTÓNOMO FONDO PARA LA VIDA Y UNIVERSIDAD DEL MAGDALENA – UNIMAGDALENA. ACTIVIDADES: 1. SUSTANCIAR LAS RESOLUCIONES QUE REQUIERE EL SUPERVISOR EN EL MARCO DEL CONVENIO CELEBRADO ENTRE LA FIDUCIARIA COLOMBIANA DE COMERCIO EXTERIOR S.A., FIDUCOLDEX, COMO VOCERA Y ADMINISTRADORA DEL PATRIMONIO AUTÓNOMO FONDO PARA LA VIDA Y UNIVERSIDAD DEL MAGDALENA – UNIMAGDALENA. 2. APOYAR EN LOS CONCEPTOS JURÍDICOS REQUERIDOS EN EL CONVENIO QUE SOLICITE EL INVESTIGADOR PRINCIPAL 3. ENTREGAR UNA VEZ FINALIZADO EL PLAZO DE EJECUCIÓN DE LA ORDEN, UN BACK UP CONTENTIVO DE LA TOTALIDAD DE LA VERSIÓN FINAL DE LOS ACTOS ADMINISTRATIVOS PROYECTADOS EN FORMATO WORD. 4. REVISAR LA DOCUMENTACIÓN DE LAS ORDENES DE GASTO EN SUS ETAPAS PRECONTRACTUAL, CONTRACTUAL Y POSTCONTRACTUAL.</t>
  </si>
  <si>
    <t>CO1.REQ.10104442</t>
  </si>
  <si>
    <t>OPSP-VIN-0181-2026</t>
  </si>
  <si>
    <t>https://community.secop.gov.co/Public/Tendering/OpportunityDetail/Index?noticeUID=CO1.NTC.9962251&amp;isFromPublicArea=True&amp;isModal=False</t>
  </si>
  <si>
    <t>NORIS MARIA GUTIERREZ DELGADO</t>
  </si>
  <si>
    <t>PRESTAR LOS SERVICIOS PROFESIONALES EN MARCO AL CONVENIO CELEBRADO ENTRE LA FIDUCIARIA COLOMBIANA DE COMERCIO EXTERIOR S.A., FIDUCOLDEX, COMO VOCERA Y ADMINISTRADORA DEL PATRIMONIO AUTÓNOMO FONDO PARA LA VIDA Y UNIVERSIDAD DEL MAGDALENA – UNIMAGDALENA. ACTIVIDADES: 1. APOYO TÉCNICO EN EL COMPONENTE DE CAMBIO CLIMÁTICO Y DE GESTIÓN DEL RIESGO PARA LA RECOPILACIÓN, ORGANIZACIÓN Y SISTEMATIZACIÓN DE INFORMACIÓN SECUNDARIA ASOCIADA A LAS POLÍTICAS, PLANES, PROGRAMAS Y PROYECTOS QUE INFLUYEN EN LA PLANIFICACIÓN, LA EVALUACIÓN DE AMENAZAS Y DE VULNERABILIDAD, Y LAS MEDIDAS DE ADAPTACIÓN Y MITIGACIÓN QUE FORTALEZCAN LA RESILIENCIA DEL TERRITORIO ALREDEDOR DEL AGUA Y DE LA ECORREGIÓN GUAJIRA. 2. APOYO EN LA REVISIÓN DE INFORMACIÓN SECUNDARIA COMO INSUMO PARA LA DEFINICIÓN DEL HORIZONTE TEMPORAL DE ANÁLISIS, EN COHERENCIA CON LAS PROYECCIONES DEL CAMBIO CLIMÁTICO Y DE LA DISPONIBILIDAD HÍDRICA, EN EL MARCO DE LA EVALUACIÓN AMBIENTAL ESTRATÉGICA (EA</t>
  </si>
  <si>
    <t>CO1.REQ.10104209</t>
  </si>
  <si>
    <t>OPSP-VIN-0180-2026</t>
  </si>
  <si>
    <t>https://community.secop.gov.co/Public/Tendering/OpportunityDetail/Index?noticeUID=CO1.NTC.9962517&amp;isFromPublicArea=True&amp;isModal=False</t>
  </si>
  <si>
    <t>VALENTINA  MURGAS MALAGON</t>
  </si>
  <si>
    <t>PRESTAR LOS SERVICIOS PROFESIONALES EN MARCO AL CONVENIO CELEBRADO ENTRE LA FIDUCIARIA COLOMBIANA DE COMERCIO EXTERIOR S.A., FIDUCOLDEX, COMO VOCERA Y ADMINISTRADORA DEL PATRIMONIO AUTÓNOMO FONDO PARA LA VIDA Y UNIVERSIDAD DEL MAGDALENA – UNIMAGDALENA. ACTIVIDADES: 1. APOYO TÉCNICO EN LOS COMPONENTES SECTORIAL Y JURÍDICO PARA LA RECOPILACIÓN, ORGANIZACIÓN Y SISTEMATIZACIÓN DE INFORMACIÓN SECUNDARIA ASOCIADA A LAS POLÍTICAS, PLANES, PROGRAMAS Y PROYECTOS SECTORIALES QUE INFLUYEN EN LAS FUENTES HÍDRICAS Y EN EL ORDENAMIENTO DEL TERRITORIO ALREDEDOR DEL AGUA EN LA ECORREGIÓN GUAJIRA. 2. SOPORTE EN LA REVISIÓN DE INFORMACIÓN SECUNDARIA SECTORIAL Y JURÍDICA CORRESPONDIENTE A LOS INSTRUMENTOS DE PLANIFICACIÓN ASOCIADOS A LOS SECTORES PRODUCTIVOS, DE INFRAESTRUCTURA, DE SERVICIOS PÚBLICOS, DE ENERGÍA, AGROPECUARIOS Y AMBIENTALES, COMO INSUMO PARA LA DEFINICIÓN DEL ALCANCE TEMÁTICO Y ESTRATÉGICO DE LA EVALUACIÓN AMBIENTAL ESTRATÉGICA (EAE). 3. APO</t>
  </si>
  <si>
    <t>CO1.REQ.10103847</t>
  </si>
  <si>
    <t>OPSP-VIN-0179-2026</t>
  </si>
  <si>
    <t>https://community.secop.gov.co/Public/Tendering/OpportunityDetail/Index?noticeUID=CO1.NTC.9962505&amp;isFromPublicArea=True&amp;isModal=False</t>
  </si>
  <si>
    <t>ELIAS GREGORIO GARCÍA PEROZO</t>
  </si>
  <si>
    <t>MELISSA PAOLA ILLIDGE RUA</t>
  </si>
  <si>
    <t>PRESTAR LOS SERVICIOS PROFESIONALES EN MARCO AL CONVENIO CELEBRADO ENTRE LA FIDUCIARIA COLOMBIANA DE COMERCIO EXTERIOR S.A., FIDUCOLDEX, COMO VOCERA Y ADMINISTRADORA DEL PATRIMONIO AUTÓNOMO FONDO PARA LA VIDA Y UNIVERSIDAD DEL MAGDALENA – UNIMAGDALENA. ACTIVIDADES: 1. APOYAR LA IMPLEMENTACIÓN DE LA ESTRATEGIA DE GESTIÓN SOCIAL Y RELACIONAMIENTO COMUNITARIO DEL PROYECTO, REALIZANDO LAS GESTIONES LOGÍSTICAS, TERRITORIALES Y DE CONVOCATORIA NECESARIAS PARA EL DESARROLLO DE LOS ESPACIOS PARTICIPATIVOS. 2. APOYAR LA IDENTIFICACIÓN, CARACTERIZACIÓN Y ACTUALIZACIÓN DEL MAPEO DE ACTORES SOCIALES, ORGANIZACIONES COMUNITARIAS Y ACTORES VINCULADOS A DINÁMICAS TURÍSTICAS Y USO DEL AGUA EN EL ÁREA DE INFLUENCIA DEL PROYECTO. 3. BRINDAR APOYO OPERATIVO EN LA REALIZACIÓN DE TALLERES, MESAS DE TRABAJO, ENCUENTROS COMUNITARIOS Y DEMÁS ESPACIOS PARTICIPATIVOS PROGRAMADOS EN EL MARCO DE LA EAE. 4. RECOPILAR, ORGANIZAR Y SISTEMATIZAR LA INFORMACIÓN LEVANTADA</t>
  </si>
  <si>
    <t>CO1.REQ.10103807</t>
  </si>
  <si>
    <t>OPSP-VIN-0178-2026</t>
  </si>
  <si>
    <t>https://community.secop.gov.co/Public/Tendering/ContractNoticePhases/View?PPI=CO1.PPI.45823423&amp;isFromPublicArea=True&amp;isModal=False</t>
  </si>
  <si>
    <t>MARIA ISABEL MAYA AGUIRRE</t>
  </si>
  <si>
    <t>PRESTAR LOS SERVICIOS PROFESIONALES EN MARCO AL CONVENIO CELEBRADO ENTRE LA FIDUCIARIA COLOMBIANA DE COMERCIO EXTERIOR S.A., FIDUCOLDEX, COMO VOCERA Y ADMINISTRADORA DEL PATRIMONIO AUTÓNOMO FONDO PARA LA VIDA Y UNIVERSIDAD DEL MAGDALENA – UNIMAGDALENA. ACTIVIDADES: 1. APOYO TÉCNICO AL PROFESIONAL RESPONSABLE DEL COMPONENTE AMBIENTAL EN LA RECOPILACIÓN, ORGANIZACIÓN Y SISTEMATIZACIÓN DE INFORMACIÓN AMBIENTAL SECUNDARIA RELACIONADA CON LAS FUENTES HÍDRICAS, ECOSISTEMAS ASOCIADOS Y PROBLEMÁTICAS AMBIENTALES ESTRATÉGICAS DE LA ECORREGIÓN GUAJIRA.2. SOPORTE EN LA REVISIÓN PRELIMINAR DE ESTUDIOS, DIAGNÓSTICOS E INSTRUMENTOS DE PLANIFICACIÓN AMBIENTAL, COMO INSUMO PARA LA IDENTIFICACIÓN DE PROBLEMAS, DINÁMICAS Y EFECTOS AMBIENTALES ESTRATÉGICOS EN EL MARCO AMBIENTAL ESTRATÉGICO DE LA EAE.3. APOYO EN LA ORGANIZACIÓN Y CONSOLIDACIÓN DE VARIABLES AMBIENTALES Y TENSORES DE CAMBIO, CONFORME A LOS LINEAMIENTOS DEFINIDOS POR EL PROFESIONAL RESPONSABL</t>
  </si>
  <si>
    <t>CO1.REQ.10103614</t>
  </si>
  <si>
    <t>OPSP-VIN-0177-2026</t>
  </si>
  <si>
    <t>https://community.secop.gov.co/Public/Tendering/OpportunityDetail/Index?noticeUID=CO1.NTC.9962215&amp;isFromPublicArea=True&amp;isModal=False</t>
  </si>
  <si>
    <t>LORAINE LORENA LORA LAGUNA</t>
  </si>
  <si>
    <t>PRESTAR LOS SERVICIOS PROFESIONALES EN MARCO AL CONVENIO CELEBRADO ENTRE LA FIDUCIARIA COLOMBIANA DE COMERCIO EXTERIOR S.A., FIDUCOLDEX, COMO VOCERA Y ADMINISTRADORA DEL PATRIMONIO AUTÓNOMO FONDO PARA LA VIDA Y UNIVERSIDAD DEL MAGDALENA – UNIMAGDALENA. ACTIVIDADES: 1. APOYO OPERATIVO AL PROFESIONAL RESPONSABLE DEL COMPONENTE SOCIOAMBIENTAL EN LA IMPLEMENTACIÓN DE LA ESTRATEGIA DE GESTIÓN SOCIAL Y RELACIONAMIENTO COMUNITARIO DEL PROYECTO EN LA SUBZONA CENTRO, FACILITANDO LA PARTICIPACIÓN DE ACTORES SOCIALES, COMUNITARIOS, ÉTNICOS E INSTITUCIONALES VINCULADOS AL TERRITORIO Y A LAS FUENTES HÍDRICAS. 2. SOPORTE EN LA IDENTIFICACIÓN, CARACTERIZACIÓN Y ACTUALIZACIÓN DEL MAPEO DE ACTORES SOCIALES Y COMUNITARIOS DE LA SUBZONA CENTRO, INCLUYENDO ORGANIZACIONES LOCALES, LÍDERES TERRITORIALES, AUTORIDADES ÉTNICAS Y GRUPOS DE INTERÉS, BAJO LOS LINEAMIENTOS DEFINIDOS POR EL RESPONSABLE DEL COMPONENTE. 3. APOYO EN LA LOGÍSTICA, CONVOCATORIA Y DESARROLLO</t>
  </si>
  <si>
    <t>CO1.REQ.10102973</t>
  </si>
  <si>
    <t>OPSP-VIN-0176-2026</t>
  </si>
  <si>
    <t>https://community.secop.gov.co/Public/Tendering/OpportunityDetail/Index?noticeUID=CO1.NTC.9961885&amp;isFromPublicArea=True&amp;isModal=False</t>
  </si>
  <si>
    <t>FABIAN ANDRES MARTINEZ GUERRERO</t>
  </si>
  <si>
    <t>PRESTAR LOS SERVICIOS PROFESIONALES EN MARCO AL CONVENIO CELEBRADO ENTRE LA FIDUCIARIA COLOMBIANA DE COMERCIO EXTERIOR S.A., FIDUCOLDEX, COMO VOCERA Y ADMINISTRADORA DEL PATRIMONIO AUTÓNOMO FONDO PARA LA VIDA Y UNIVERSIDAD DEL MAGDALENA – UNIMAGDALENA. ACTIVIDADES: 1. PLANIFICAR Y COORDINAR EL REGISTRO AUDIOVISUAL Y FOTOGRÁFICO DE TODAS LAS ACTIVIDADES DEL PROYECTO, EN ARTICULACIÓN CON EL DIRECTOR Y EL EQUIPO TÉCNICO. 2. REALIZAR EL REGISTRO AUDIOVISUAL, FOTOGRÁFICO Y TESTIMONIAL DE LOS TALLERES, CONVERSATORIOS, EXPOSICIONES Y DEMÁS EVENTOS DESARROLLADOS EN EL MARCO DEL PROYECTO. 3. CAPTURAR TESTIMONIOS DE PARTICIPANTES (INVESTIGADORES, LÍDERES SOCIALES, COMUNIDAD, ENTIDADES TERRITORIALES) RESPETANDO LOS PROTOCOLOS LA PRIVACIDAD Y ACUERDOS DE DIVULGACIÓN. 4. PRODUCIR MATERIALES AUDIOVISUALES Y FOTOGRÁFICOS DE APOYO A LOS PROCESOS PEDAGÓGICOS, COMUNICATIVOS Y DE SOCIALIZACIÓN DEL FONDO DOCUMENTAL. 5. EDITAR VIDEOS, FOTOGRAFÍAS Y PIEZAS GRÁF</t>
  </si>
  <si>
    <t>CO1.REQ.10100302</t>
  </si>
  <si>
    <t>OPSP-VIN-0175-2026</t>
  </si>
  <si>
    <t>https://community.secop.gov.co/Public/Tendering/OpportunityDetail/Index?noticeUID=CO1.NTC.9961693&amp;isFromPublicArea=True&amp;isModal=False</t>
  </si>
  <si>
    <t>ERNESTO JOSE GARCIA FERNANDEZ DE CASTRO</t>
  </si>
  <si>
    <t>PRESTAR LOS SERVICIOS PROFESIONALES EN MARCO AL CONVENIO CELEBRADO ENTRE LA FIDUCIARIA COLOMBIANA DE COMERCIO EXTERIOR S.A., FIDUCOLDEX, COMO VOCERA Y ADMINISTRADORA DEL PATRIMONIO AUTÓNOMO FONDO PARA LA VIDA Y UNIVERSIDAD DEL MAGDALENA – UNIMAGDALENA. ACTIVIDADES: 1. DEFINICIÓN DEL ALCANCE DEL PORTAL PÚBLICO DEL PROYECTO, ESTABLECIENDO OBJETIVOS DE COMUNICACIÓN, ESTRUCTURA DE NAVEGACIÓN, REQUISITOS FUNCIONALES Y NO FUNCIONALES. 2. LEVANTAMIENTO DEL INVENTARIO DE SERVICIOS ARCGIS QUE ALIMENTARÁN LA PLATAFORMA, IDENTIFICANDO CAPAS, TABLAS, WEB MAPS, DASHBOARDS, DOCUMENTOS Y METADATOS, VERIFICANDO DISPONIBILIDAD PÚBLICA, INTEGRIDAD Y RESTRICCIONES DE USO. 3. DISEÑO DE LA EXPERIENCIA DE USUARIO DEL PORTAL, MEDIANTE UN ESQUEMA VISUAL DE PANEL IZQUIERDO CON MÓDULOS PLEGABLES DE CONSULTA, HERRAMIENTAS DE INTERACCIÓN, MAPA CENTRAL Y PANEL DERECHO DE ESTADÍSTICAS. 4. ESTANDARIZACIÓN DE LA PUBLICACIÓN DE LA ARQUITECTURA CON EL FIN DE INTEGRAR INSUM</t>
  </si>
  <si>
    <t>CO1.REQ.10099698</t>
  </si>
  <si>
    <t>OPSP-VIN-0174-2026</t>
  </si>
  <si>
    <t>https://community.secop.gov.co/Public/Tendering/OpportunityDetail/Index?noticeUID=CO1.NTC.9961686&amp;isFromPublicArea=True&amp;isModal=False</t>
  </si>
  <si>
    <t xml:space="preserve">CAROLYN  CASELLES </t>
  </si>
  <si>
    <t>PRESTAR LOS SERVICIOS PROFESIONALES EN MARCO AL CONVENIO CELEBRADO ENTRE LA FIDUCIARIA COLOMBIANA DE COMERCIO EXTERIOR S.A., FIDUCOLDEX, COMO VOCERA Y ADMINISTRADORA DEL PATRIMONIO AUTÓNOMO FONDO PARA LA VIDA Y UNIVERSIDAD DEL MAGDALENA – UNIMAGDALENA. ACTIVIDADES: 1. APOYO AL ANÁLISIS TERRITORIAL ESTRATÉGICO DEL SECTOR MINERO-ENERGÉTICO, EVALUANDO SU INCIDENCIA SOBRE EL ORDENAMIENTO DEL TERRITORIO ALREDEDOR DEL AGUA, LA SOSTENIBILIDAD AMBIENTAL Y LA FUNCIONALIDAD DE LOS ECOSISTEMAS ASOCIADOS EN LA ECORREGIÓN GUAJIRA. 2. REVISIÓN Y ANÁLISIS DE POLÍTICAS PÚBLICAS, PLANES, PROGRAMAS Y PROYECTOS MINEROENERGÉTICOS, Y DE DESARROLLO TERRITORIAL, COMO INSUMO PARA LA DEFINICIÓN DEL ALCANCE TEMÁTICO Y ESTRATÉGICO DE LA EVALUACIÓN AMBIENTAL ESTRATÉGICA (EAE). 3. ANÁLISIS DE COHERENCIA Y ARTICULACIÓN ENTRE INSTRUMENTOS DE PLANIFICACIÓN TERRITORIAL Y DECISIONES DEL SECTOR MINERO-ENERGÉTICO, IDENTIFICANDO CONFLICTOS DE USO DEL SUELO, SUPERPOSICIONES NO</t>
  </si>
  <si>
    <t>CO1.REQ.10099730</t>
  </si>
  <si>
    <t>OPSP-VIN-0173-2026</t>
  </si>
  <si>
    <t>https://community.secop.gov.co/Public/Tendering/OpportunityDetail/Index?noticeUID=CO1.NTC.9961676&amp;isFromPublicArea=True&amp;isModal=False</t>
  </si>
  <si>
    <t>ATALIA DEL ROSARIO MEJIA BRITO</t>
  </si>
  <si>
    <t>PRESTAR LOS SERVICIOS PROFESIONALES EN MARCO AL CONVENIO CELEBRADO ENTRE LA FIDUCIARIA COLOMBIANA DE COMERCIO EXTERIOR S.A., FIDUCOLDEX, COMO VOCERA Y ADMINISTRADORA DEL PATRIMONIO AUTÓNOMO FONDO PARA LA VIDA Y UNIVERSIDAD DEL MAGDALENA – UNIMAGDALENA. ACTIVIDADES: 1. APOYO OPERATIVO AL PROFESIONAL RESPONSABLE DEL COMPONENTE SOCIOAMBIENTAL EN LA IMPLEMENTACIÓN DE LA ESTRATEGIA DE GESTIÓN SOCIAL Y RELACIONAMIENTO COMUNITARIO DEL PROYECTO EN LA SUBZONA SUR, FACILITANDO LA PARTICIPACIÓN DE ACTORES SOCIALES, COMUNITARIOS, ÉTNICOS E INSTITUCIONALES VINCULADOS AL TERRITORIO Y A LAS FUENTES HÍDRICAS. 2. SOPORTE EN LA IDENTIFICACIÓN, CARACTERIZACIÓN Y ACTUALIZACIÓN DEL MAPEO DE ACTORES SOCIALES Y COMUNITARIOS DE LA SUBZONA SUR, INCLUYENDO ORGANIZACIONES LOCALES, LÍDERES TERRITORIALES, AUTORIDADES ÉTNICAS Y GRUPOS DE INTERÉS, BAJO LOS LINEAMIENTOS DEFINIDOS POR EL RESPONSABLE DEL COMPONENTE. 3. APOYO EN LA LOGÍSTICA, CONVOCATORIA Y DESARROLLO DE</t>
  </si>
  <si>
    <t>CO1.REQ.10099425</t>
  </si>
  <si>
    <t>OPSP-VIN-0172-2026</t>
  </si>
  <si>
    <t>https://community.secop.gov.co/Public/Tendering/OpportunityDetail/Index?noticeUID=CO1.NTC.9961671&amp;isFromPublicArea=True&amp;isModal=False</t>
  </si>
  <si>
    <t>ANDRYS JAILETH IPUANA EPIAYU</t>
  </si>
  <si>
    <t>PRESTAR LOS SERVICIOS PROFESIONALES EN MARCO AL CONVENIO CELEBRADO ENTRE LA FIDUCIARIA COLOMBIANA DE COMERCIO EXTERIOR S.A., FIDUCOLDEX, COMO VOCERA Y ADMINISTRADORA DEL PATRIMONIO AUTÓNOMO FONDO PARA LA VIDA Y UNIVERSIDAD DEL MAGDALENA – UNIMAGDALENA. ACTIVIDADES: 1. APOYO OPERATIVO AL PROFESIONAL RESPONSABLE DEL COMPONENTE SOCIOAMBIENTAL EN LA IMPLEMENTACIÓN DE LA ESTRATEGIA DE GESTIÓN SOCIAL Y RELACIONAMIENTO COMUNITARIO DEL PROYECTO EN LA SUBZONA NORTE, FACILITANDO LA PARTICIPACIÓN DE ACTORES SOCIALES, COMUNITARIOS, ÉTNICOS E INSTITUCIONALES VINCULADOS AL TERRITORIO Y A LAS FUENTES HÍDRICAS. 2. SOPORTE EN LA IDENTIFICACIÓN, CARACTERIZACIÓN Y ACTUALIZACIÓN DEL MAPEO DE ACTORES SOCIALES Y COMUNITARIOS DE LA SUBZONA NORTE, INCLUYENDO ORGANIZACIONES LOCALES, LÍDERES TERRITORIALES, AUTORIDADES ÉTNICAS Y GRUPOS DE INTERÉS, BAJO LOS LINEAMIENTOS DEFINIDOS POR EL RESPONSABLE DEL COMPONENTE. 3. APOYO EN LA LOGÍSTICA, CONVOCATORIA Y DESARROLLO D</t>
  </si>
  <si>
    <t>CO1.REQ.10098897</t>
  </si>
  <si>
    <t>OPSP-VIN-0171-2026</t>
  </si>
  <si>
    <t>https://community.secop.gov.co/Public/Tendering/OpportunityDetail/Index?noticeUID=CO1.NTC.9964037&amp;isFromPublicArea=True&amp;isModal=False</t>
  </si>
  <si>
    <t>AMARILYS ESTHER LLANOS NAVARRO</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</si>
  <si>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TECNOLO</t>
  </si>
  <si>
    <t>CO1.REQ.10076049</t>
  </si>
  <si>
    <t>OPSP-VIN-0170-2026</t>
  </si>
  <si>
    <t>https://community.secop.gov.co/Public/Tendering/OpportunityDetail/Index?noticeUID=CO1.NTC.9952691</t>
  </si>
  <si>
    <t>ADRIANA RODRÍGUEZ FORERO</t>
  </si>
  <si>
    <t>KATRINA LUZ MEDINA LAMBRAÑO</t>
  </si>
  <si>
    <t>PRESTACIÓN DE SERVICIOS PROFESIONALES EN MARCO DEL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EL APOYO EN LAS SIGUIENTES ACTIVIDADES: 1. APOYO EN LA REDACCIÓN DE INFORME FINAL. 2. APOYO EN ANÁLISIS DE DATOS. 3. APOYO EN ESCRITURA DE ARTÍCULOS DE INVESTIGACIÓN. 4. APOYO EN REUNIONES CON CO-INVESTIGADORES DE LAS OTRAS ENTIDADES INVOLUCRADAS EN ESTE PROYECTO.</t>
  </si>
  <si>
    <t>CO1.REQ.10097763</t>
  </si>
  <si>
    <t>OPSP-VIN-0169-2026</t>
  </si>
  <si>
    <t>https://community.secop.gov.co/Public/Tendering/OpportunityDetail/Index?noticeUID=CO1.NTC.9977589&amp;isFromPublicArea=True&amp;isModal=False</t>
  </si>
  <si>
    <t>IRMA QUINTERO PERTUZ</t>
  </si>
  <si>
    <t>EVA  ARIZA SERGE</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</si>
  <si>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CON LA ELABORACIÓN DEL PLAN OPERATIVO DE LAS ACTIVIDADES DE ACUERDO CON EL TIEMPO DE VINCULACIÓN. 2) BRINDAR APOYO TÉCNICO DURANTE LA IMPLEMENTACIÓN DE LAS 100 HECTÁREAS DE SISTEMAS SILVOPASTORILES, GARANTIZANDO LA APLICACIÓN DE CRITERIOS DE SOSTENIBILIDAD Y RESTAURACIÓN PRODUCTIVA. 3) ASISTIR EN LA SELECCIÓN Y ESTABLECIMIENTO DE ESPECIES NATIVAS Y FORRAJERAS. 4) APOYAR EN EL SEGUIMIENTO TÉCNICO A LA SIEMBRA, MANEJO Y MANTENIMIENTO DE CERCAS VIVAS Y ÁRBOLES D</t>
  </si>
  <si>
    <t>CO1.REQ.10122067</t>
  </si>
  <si>
    <t>OPSP-VIN-0168-2026</t>
  </si>
  <si>
    <t>https://community.secop.gov.co/Public/Tendering/OpportunityDetail/Index?noticeUID=CO1.NTC.9977988&amp;isFromPublicArea=True&amp;isModal=False</t>
  </si>
  <si>
    <t>LEYDEN ELIANA EGUIS JIMENEZ</t>
  </si>
  <si>
    <t>MARA PAOLA OLMEDO ESPINOZA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</si>
  <si>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REVISIÓN DE LOS DOCUMENTOS SOPORTE QUE SON PARTE DE LOS TRAMITES DE PAGO DE LOS DIFERENTES PROVEEDORES DE BIENES Y SERVICIOS CONTRATADOS EN EL PROYECTO. 2. APOYAR EN LA RADICACIÓN DE LAS CUENTAS POR PAGAR, UNA VEZ CULMINA SU ETAPA DE REVISIÓN TANTO EN EL SISTEMA DE INFORMACIÓN FINANCIERO DE LA UNIVERSIDAD DEL MAGDALENA SINAP COMO EN EL SISTEMA DE PAGOS Y GIROS DE REGALÍAS SPGR DEL PROYECTO. 3. APOYAR EN LA RADICACIÓN DE LAS OBLIGACIONES PRESUPUESTALES, UNA</t>
  </si>
  <si>
    <t>CO1.REQ.10122583</t>
  </si>
  <si>
    <t>OPSP-VIN-0167-2026</t>
  </si>
  <si>
    <t>https://community.secop.gov.co/Public/Tendering/OpportunityDetail/Index?noticeUID=CO1.NTC.9978911&amp;isFromPublicArea=True&amp;isModal=False</t>
  </si>
  <si>
    <t>ANA FLORA JIMENEZ DE LA HOZ</t>
  </si>
  <si>
    <t>CLAUDIA PATRICIA RUIZ PINO</t>
  </si>
  <si>
    <t>CO1.REQ.10081357</t>
  </si>
  <si>
    <t>OPSP-VIN-0166-2026</t>
  </si>
  <si>
    <t>https://community.secop.gov.co/Public/Tendering/OpportunityDetail/Index?noticeUID=CO1.NTC.9978470&amp;isFromPublicArea=True&amp;isModal=False</t>
  </si>
  <si>
    <t>TAHIS ELENA ABUABARA LARA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</si>
  <si>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ADMINISTRACIÓN DE CUENTAS BANCARIAS Y CREACIÓN CUENTA BANCARIA DE TESORERÍA SISTEMA SPGR, RELACIONADAS CON EL PROYECTO. 2) APOYAR EN LA CREACIÓN, CONFIRMACIÓN Y APROBACIÓN DE CUENTA BANCARIA DE TERCEROS ANTE EL BANCO DE LA REPÚBLICA A TRAVÉS DEL SISTEMA SPGR, EN LO REFERENTE AL PROYECTO. 3) APOYAR EN LA REVISIÓN DEL CAMBIO DE ESTADO DE CUENTAS BANCARIAS EN EL SISTEMA DE PRESUPUESTO Y GIRO DE REGALÍAS SPGR PARA EL PROYECTO. 4) APOYAR EN LA REVISIÓN DE DOCUM</t>
  </si>
  <si>
    <t>CO1.REQ.10080718</t>
  </si>
  <si>
    <t>OPSP-VIN-0165-2026</t>
  </si>
  <si>
    <t>https://community.secop.gov.co/Public/Tendering/OpportunityDetail/Index?noticeUID=CO1.NTC.9962490</t>
  </si>
  <si>
    <t>ALVARO ANDRES CASTAÑEDA SANCHEZ</t>
  </si>
  <si>
    <t>PRESTAR SERVICIOS PROFESIONALES COMO PROFESIONAL EN SISTEMAS DE INFORMACIÓN GEOGRÁFICA - SIG DEL OBJETIVO 1 EN EL PROYECTO BPIN 20243201010084: 1. APOYAR LA INCORPORACIÓN Y ANÁLISIS DE INFORMACIÓN GEOESPACIAL (IMÁGENES SATELITALES, RADAR, ORTOFOTOGRAFÍAS Y CARTOGRAFÍA BASE) PARA LA IDENTIFICACIÓN Y MAPEO DE LAS ACTIVIDADES DEL COMPONENTE 1 2. BRINDAR APOYO EN LA GENERACIÓN DE ANÁLISIS ESPACIALES, DELIMITACIÓN DE ÁREAS Y SALIDAS CARTOGRÁFICAS DE LAS ACTIVIDADES Y SERVICIOS DE RESTAURACIÓN ECOLÓGICA Y REHABILITACIÓN HÍDRICA. 3. APOYAR LA RECOPILACIÓN, ORGANIZACIÓN Y ANÁLISIS LA INFORMACIÓN ESPACIAL GENERADA POR LOS EQUIPOS TÉCNICOS DEL COMPONENTE 1.4. APOYAR EL SEGUIMIENTO Y EVALUACIÓN CARTOGRÁFICA DE LAS ACTIVIDADES Y PRODUCTOS DEL COMPONENTE 1. 5. BRINDAR APOYO EN LA COMPILACIÓN Y ANÁLISIS DE LA INFORMACIÓN GEOGRÁFICA PROVENIENTE DE INFORMES, PRODUCTOS Y REPORTES GENERADOS DURANTE LA EJECUCIÓN DEL COMPONENTE 1. 6. APOYAR EN LA MAPIFICACIÓN</t>
  </si>
  <si>
    <t>CO1.REQ.10063230</t>
  </si>
  <si>
    <t>OPSP-VIN-0164-2026</t>
  </si>
  <si>
    <t>https://community.secop.gov.co/Public/Tendering/OpportunityDetail/Index?noticeUID=CO1.NTC.9954053</t>
  </si>
  <si>
    <t>EDUARDO CABRERA DURÁN</t>
  </si>
  <si>
    <t>WILLIN ARTURO PIMIENTA MORENO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</si>
  <si>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PLANIFICACIÓN, ESTRUCTURACIÓN E IMPLEMENTACIÓN DEL PROGRAMA TEÓRICO– PRÁCTICO DE DIVERSIFICACIÓN Y VALOR AGREGADO PESQUERO. 2. APOYAR CON EL DISEÑO DE LOS CONTENIDOS TÉCNICOS, METODOLOGÍAS, MATERIALES PEDAGÓGICOS Y PROTOCOLOS DE FORMACIÓN. 3. APOYAR EN EL DESARROLLO DE TALLERES TEÓRICOS Y PRÁCTICOS CON PESCADORES, ASEGURANDO LA CALIDAD TÉCNICA DEL PROCESO FORMATIVO. 4. APOYAR CON LA VALIDACIÓN DE PROTOTIPOS DE PRODUCTOS PESQUEROS CON VALOR AGREGADO, INCLUY</t>
  </si>
  <si>
    <t>CO1.REQ.10060834</t>
  </si>
  <si>
    <t>OPSP-VIN-0163-2026</t>
  </si>
  <si>
    <t>https://community.secop.gov.co/Public/Tendering/OpportunityDetail/Index?noticeUID=CO1.NTC.9952972</t>
  </si>
  <si>
    <t>ANDREA CARDOSO DÍAZ</t>
  </si>
  <si>
    <t>INDIRA ALEJANDRA OLIVEROS OROZCO</t>
  </si>
  <si>
    <t>PRESTAR LOS SERVICIOS PROFESIONALES EN MARCO DEL PROYECTO “TRAJECTS: TRANSNATIONAL CENTRE FOR JUST TRANSITIONS IN ENERGY, CLIMATE AND SUSTAINABILITY”, CORRESPONDIENTE AL APORTE DE LA EUROPA-UNIVERSITÄT FLENSBURG CORRESPONDIENTE AL ACUERDO DE COOPERACIÓN ENTRE LA EUROPA- UNIVERSITÄT FLENSBURG Y LA UNIVERSIDAD DEL MAGDALENA. ACTIVIDADES: 1. ASISTIR A ASPIRANTES Y SELECCIONADOS DE JUNIOR RESEARCH STAYS (JRS) Y SENIOR RESEARCH STAYS (SRS) ASÍ COMO A LA ORGANIZACIÓN ANFITRIONA CON LOS REQUERIMIENTOS ADMINISTRATIVOS Y LOGÍSTICOS ANTES Y DURANTE SUS ESTADÍAS EN SANTA MARTA, COLOMBIA. 2. ASISTIR SOLICITUDES LOGÍSTICAS DE CANDIDATOS DE LAS JRS Y SRS. 3. GESTIONAR PRESUPUESTO DE TRAJECTS PARA VIÁTICOS Y REEMBOLSOS DE VIAJE. 4. GESTIONAR Y COMUNICAR OTROS EVENTOS DE LA RED TRAJECTS, INCLUIDAS CONFERENCIAS VIRTUALES CONJUNTAS (JVL) Y DIÁLOGOS DE TRANSICIÓN SOSTENIBLE (STD) EN LA UNIVERSIDAD DEL MAGDALENA Y LA REGIÓN CARIBE. 5. APOYAR EN LA REDACCIÓN D</t>
  </si>
  <si>
    <t>CO1.REQ.10097960</t>
  </si>
  <si>
    <t>OPSP-VIN-0162-2026</t>
  </si>
  <si>
    <t>https://community.secop.gov.co/Public/Tendering/OpportunityDetail/Index?noticeUID=CO1.NTC.9969606</t>
  </si>
  <si>
    <t>MARIA ANGELICA ANDRADE ALVAREZ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</si>
  <si>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REALIZAR LA ACTIVACIÓN DE USUARIOS Y CREACIÓN DE CONTRATOS EN LAS PLATAFORMAS GEDOCO Y SIGEP II. 2) REVISAR LAS HOJAS DE VIDA Y SUS SOPORTES EN LAS PLATAFORMAS GEDOCO Y SIGEP II PARA LA VINCULACIÓN DE PERSONAL EN EL PROYECTO. 3) APOYAR EN LA PROYECCIÓN, ENVÍO A JURÍDICA Y FIRMA DE LAS PARTES DE LAS ÓRDENES, CONTRATOS Y RESOLUCIONES QUE ORDENAN GASTOS DE ACUERDO CON EL PRESUPUESTO APROBADO DEL PROYECTO. 4) APOYAR CON LAS SOLICITUDES DE AFILIACIÓN A ARL DE LOS CONTRAT</t>
  </si>
  <si>
    <t>CO1.REQ.10051152</t>
  </si>
  <si>
    <t>OPSP-VIN-0161-2026</t>
  </si>
  <si>
    <t>https://community.secop.gov.co/Public/Tendering/OpportunityDetail/Index?noticeUID=CO1.NTC.9964125</t>
  </si>
  <si>
    <t>DENISSE EUGENIA SAEZ PINEDO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</si>
  <si>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EN LA PLANIFICACIÓN Y EJECUCIÓN DEL COMPONENTE DE MONITOREO BIOLÓGICO DEL PROYECTO, CON ÉNFASIS EN FAUNA SILVESTRE ASOCIADA A SISTEMAS PRODUCTIVOS Y HUMEDALES. 2) BRINDAR APOYO CON EL DESARROLLO DE PROTOCOLOS DE MONITOREO Y EVALUACIÓN DE ESPECIES INDICADORAS, ARTICULADOS CON LAS ESTRATEGIAS DE RESTAURACIÓN Y CONSERVACIÓN DEL TERRITORIO. 3) APOYAR LA DIRECCIÓN DE LA TOMA DE DATOS DE
CAMPO, REGISTRO DE ESPECIES Y ANÁLISIS DE INDICADORES BIOLÓGICOS DE CALIDAD AMBIENTAL. 4) BRIN</t>
  </si>
  <si>
    <t>CO1.REQ.10047294</t>
  </si>
  <si>
    <t>OPSP-VIN-0160-2026</t>
  </si>
  <si>
    <t>https://community.secop.gov.co/Public/Tendering/OpportunityDetail/Index?noticeUID=CO1.NTC.9963859</t>
  </si>
  <si>
    <t>ANDRES  ORTIZ PUERTA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</si>
  <si>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PLANIFICACIÓN, EJECUCIÓN Y SEGUIMIENTO DE LAS ACTIVIDADES AGRONÓMICAS DEL PROYECTO. 2) APOYAR EN EL CUMPLIMIENTO TÉCNICO Y AMBIENTAL DEL SERVICIO TECNOLÓGICO CONTRATADO PARA LA INSTALACIÓN DE LOS SISTEMAS PRODUCTIVOS SOSTENIBLES. 3) ACOMPAÑAR LAS FASES DE DIAGNÓSTICO, PLANIFICACIÓN Y DISEÑO TÉCNICO DE LOS SISTEMAS SILVOPASTORILES, VALIDANDO ESPECIES, DENSIDADES, ARREGLOS Y CRONOGRAMAS DE SIEMBRA. 4) APOYAR LA APLICACIÓN DE LOS PROTOCOLOS TÉCNICOS PARA EL MANEJO DE SUELOS,</t>
  </si>
  <si>
    <t>CO1.REQ.10047307</t>
  </si>
  <si>
    <t>OPSP-VIN-0159-2026</t>
  </si>
  <si>
    <t>https://community.secop.gov.co/Public/Tendering/OpportunityDetail/Index?noticeUID=CO1.NTC.9963764</t>
  </si>
  <si>
    <t>LUIS MANJARREZ MARTÍNEZ</t>
  </si>
  <si>
    <t>ANDREA CAROLINA CONTRERAS CEBALLOS</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</si>
  <si>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LAS ACTIVIDADES RELACIONADAS CON LA ENCUESTA ESTRUCTURAL DE PESCA (CAPACITACIÓN, SUPERVISIÓN, SISTEMATIZACIÓN, VALIDACIÓN Y ANÁLISIS). 2) APOYAR EL LEVANTAMIENTO, TRAZABILIDAD Y CALIDAD DE LOS DATOS DEL MONITOREO PESQUERO GENERADOS EN CAMPO. 3) APOYAR LA PROGRAMACIÓN DEL MONITOREO BIOLÓGICO (TALLAS DE CAPTURA) Y SU IMPLEMENTACIÓN. 4) APOYAR CON LA REALIZACIÓN DE LAS TAREAS DE RECOLECCIÓN, SISTEMATIZACIÓN, REVISIÓN, VALIDACIÓN Y ANÁLISIS DE DATOS DEL MONITOREO BIOLÓGICO. 5) A</t>
  </si>
  <si>
    <t>CO1.REQ.10046787</t>
  </si>
  <si>
    <t>OPSP-VIN-0158-2026</t>
  </si>
  <si>
    <t>https://community.secop.gov.co/Public/Tendering/OpportunityDetail/Index?noticeUID=CO1.NTC.9963805</t>
  </si>
  <si>
    <t>TAILIN TATIANA CASTRILLO BORJA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</si>
  <si>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EJECUCIÓN DEL PLAN SOCIOAMBIENTAL, ACOMPAÑANDO TALLERES, REUNIONES Y PROCESOS DE CONCERTACIÓN. 2) APOYAR CON LA RECOLECCIÓN Y SISTEMATIZACIÓN DE INFORMACIÓN DE CAMPO, INCLUYENDO FICHAS DE PARTICIPACIÓN, ENCUESTAS Y REGISTROS FOTOGRÁFICOS. 3) COLABORAR EN LA ELABORACIÓN DE MATERIAL PEDAGÓGICO Y DIVULGATIVO (CARTILLAS, BOLETINES, INFOGRAFÍAS, VIDEOS). 4) ACOMPAÑAR AL EQUIPO TÉCNICO EN LA IMPLEMENTACIÓN DE LAS PRÁCTICAS SILVOPASTORILES Y MONITOREO AMBIENTAL, DESDE EL ENFOQUE</t>
  </si>
  <si>
    <t>CO1.REQ.10046258</t>
  </si>
  <si>
    <t>OPSP-VIN-0157-2026</t>
  </si>
  <si>
    <t>https://community.secop.gov.co/Public/Tendering/OpportunityDetail/Index?noticeUID=CO1.NTC.9963441</t>
  </si>
  <si>
    <t>MICHELLE VANESA SOTO AVENDAÑO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</si>
  <si>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CON LA PLANIFICACIÓN Y EJECUCIÓN DEL COMPONENTE DE FLORA DEL MONITOREO AMBIENTAL DEL PROYECTO, CON ENFOQUE EN COBERTURA VEGETAL, ESPECIES NATIVAS Y FUNCIONALIDAD ECOLÓGICA. 2) APOYAR CON EL DESARROLLO DE METODOLOGÍAS PARA EL ANÁLISIS DE COMPOSICIÓN, RIQUEZA, DIVERSIDAD Y ESTADO DE LA VEGETACIÓN EN FINCAS CON SISTEMAS SILVOPASTORILES Y ÁREAS DE RESTAURACIÓN. 3) APOYAR EN LA COORDINACIÓN DE LA INSTALACIÓN DE PARCELAS DE MUESTREO Y PUNTOS DE MONITOREO DE COBERTURA VEGETAL, ASEG</t>
  </si>
  <si>
    <t>CO1.REQ.10045658</t>
  </si>
  <si>
    <t>OPSP-VIN-0156-2026</t>
  </si>
  <si>
    <t>https://community.secop.gov.co/Public/Tendering/OpportunityDetail/Index?noticeUID=CO1.NTC.9966240</t>
  </si>
  <si>
    <t>LAURA CAROLINA MANTILLA ROMO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</si>
  <si>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EJECUCIÓN DEL PLAN SOCIOAMBIENTAL, ACOMPAÑANDO TALLERES, REUNIONES Y PROCESOS DE CONCERTACIÓN. 2) BRINDA APOYO CON LA RECOLECCIÓN Y SISTEMATIZACIÓN DE INFORMACIÓN DE CAMPO, INCLUYENDO FICHAS DE PARTICIPACIÓN, ENCUESTAS Y REGISTROS FOTOGRÁFICOS. 3) COLABORAR EN LA ELABORACIÓN DE MATERIAL PEDAGÓGICO Y DIVULGATIVO (CARTILLAS, BOLETINES, INFOGRAFÍAS, VIDEOS). 4) ACOMPAÑAR AL EQUIPO TÉCNICO EN LA IMPLEMENTACIÓN DE LAS PRÁCTICAS SILVOPASTORILES Y MONITOREO AMBIENTAL, DESDE EL E</t>
  </si>
  <si>
    <t>CO1.REQ.10044898</t>
  </si>
  <si>
    <t>OPSP-VIN-0155-2026</t>
  </si>
  <si>
    <t>https://community.secop.gov.co/Public/Tendering/OpportunityDetail/Index?noticeUID=CO1.NTC.9963425</t>
  </si>
  <si>
    <t>SANDY JOANNA PINZON OCHOA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</si>
  <si>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ACOMPAÑAR LA PLANIFICACIÓN OPERATIVA DEL PROYECTO, APOYANDO LA ARTICULACIÓN ENTRE ACTIVIDADES, CRONOGRAMA Y RESPONSABLES. 2) APOYAR EL SEGUIMIENTO PERIÓDICO AL CUMPLIMIENTO DE METAS, INDICADORES Y ENTREGABLES TÉCNICOS, SOCIALES Y ADMINISTRATIVOS. 3) ACOMPAÑAR LA COORDINACIÓN DE LOS SERVICIOS TECNOLÓGICOS MEDIANTE SEGUIMIENTO DOCUMENTAL Y REVISIÓN PRELIMINAR DE PRODUCTOS ANTES DE SU ENTREGA OFICIAL. 4) APOYAR LOS PROCESOS DE CONVOCATORIA, REGISTRO Y SEGUIMIENTO DE PARTICIPACIÓN COMU</t>
  </si>
  <si>
    <t>CO1.REQ.10044670</t>
  </si>
  <si>
    <t>OPSP-VIN-0154-2026</t>
  </si>
  <si>
    <t>https://community.secop.gov.co/Public/Tendering/OpportunityDetail/Index?noticeUID=CO1.NTC.9966755</t>
  </si>
  <si>
    <t>EDUARDO CABRERA DURAN</t>
  </si>
  <si>
    <t>EMERSON SAMIR IBARRA GARCIA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</si>
  <si>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IMPLEMENTACIÓN DEL PILOTO DE MONITOREO PESQUERO COMUNITARIO, BRINDANDO ASISTENCIA TÉCNICA EN PROCESOS DE RECOLECCIÓN, SISTEMATIZACIÓN Y ANÁLISIS DE DATOS PESQUEROS. 2) ACOMPAÑAR EL DESARROLLO DEL PROGRAMA TEÓRICO–PRÁCTICO DE DIVERSIFICACIÓN Y VALOR AGREGADO PESQUERO, FACILITANDO SESIONES Y PRÁCTICAS GUIADAS CON LOS PARTICIPANTES. 3) BRINDAR ASISTENCIA TÉCNICA A LOS CIENTÍFICOS COMUNITARIOS Y PESCADORES EN EL USO DE FORMATOS DE REGISTRO, TRAZABILIDAD, BUENAS PRÁCTICAS DE M</t>
  </si>
  <si>
    <t>CO1.REQ.10044430</t>
  </si>
  <si>
    <t>OPSP-VIN-0153-2026</t>
  </si>
  <si>
    <t>https://community.secop.gov.co/Public/Tendering/OpportunityDetail/Index?noticeUID=CO1.NTC.9963408</t>
  </si>
  <si>
    <t>LUIS MANJARREZ MARTINEZ</t>
  </si>
  <si>
    <t>ZULLY  CERVANTES VILLAFANE</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</si>
  <si>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LAS ACTIVIDADES RELACIONADAS CON LA ENCUESTA ESTRUCTURAL DE PESCA (CAPACITACIÓN Y SUPERVISIÓN). 2) APOYAR LA SUPERVISIÓN DEL CUMPLIMIENTO E IDONEIDAD DEL MONITOREO BIOLÓGICO (TALLAS DE CAPTURA). 3) APOYAR EN LA COORDINACIÓN DEL PROCESO DE FORMACIÓN CON ENFOQUE BIOLÓGICO Y ECOSISTÉMICO DIRIGIDO A PESCADORES. 4) APOYAR LA GENERACIÓN DE INSUMOS TÉCNICOS PARA INFORMES DE AVANCE, BOLETINES Y ANÁLISIS BIOLOGICO-PESQUEROS Y ECOLÓGICOS DEL RECURSO PESQUERO, TANTO PARA EL PROYECTO CO</t>
  </si>
  <si>
    <t>CO1.REQ.10043487</t>
  </si>
  <si>
    <t>OPSP-VIN-0152-2026</t>
  </si>
  <si>
    <t>https://community.secop.gov.co/Public/Tendering/OpportunityDetail/Index?noticeUID=CO1.NTC.9962665</t>
  </si>
  <si>
    <t>YOHN EDISSON SERNA CARMONA</t>
  </si>
  <si>
    <t>PRESTAR SERVICIOS PROFESIONALES COMO PROFESIONAL DE ACUERDOS SOCIALES DEL OBJETIVO 1 EN EL PROYECTO BPIN 20243201010084: 1. APOYAR LOS ACERCAMIENTOS CON LAS COMUNIDADES COMO BASE PARA LA EJECUCIÓN DE LAS ACTIVIDADES DE RESTAURACIÓN DEL COMPONENTE 1. 2. ACOMPAÑAR LA DEFINICIÓN DEL LISTADO DE LOS USUARIOS Y/O BENEFICIARIOS DE LAS ACCIONES QUE SE DESARROLLARÁN EN EL MARCO DE LA IMPLEMENTACIÓN DE LAS ACTIVIDADES RESTAURACIÓN DEL COMPONENTE 1 DEL PROYECTO. 3. APOYAR LA VERIFICACIÓN, VALIDACIÓN Y ACTUALIZACIÓN EL LISTADO DE USUARIOS Y/O BENEFICIARIOS DE LAS ACTIVIDADES Y HERRAMIENTAS QUE SE DESARROLLARÁN EN EL MARCO DE LA IMPLEMENTACIÓN DE LAS ACTIVIDADES RESTAURACIÓN ESTABLECIDOS EN EL COMPONENTE 1 DEL PROYECTO 4. ACOMPAÑAR LA REALIZACIÓN DE LOS ESPACIOS, JORNADAS, REUNIONES Y/O CHARLAS QUE SE REQUIERAN PARA ESTABLECER LOS ACUERDOS SOCIALES CON LOS USUARIOS Y/O BENEFICIARIOS DE LAS ACTIVIDADES Y HERRAMIENTAS QUE SE DESARROLLARÁN EN EL MARCO DE</t>
  </si>
  <si>
    <t>CO1.REQ.10040036</t>
  </si>
  <si>
    <t>OPSP-VIN-0151-2026</t>
  </si>
  <si>
    <t>https://community.secop.gov.co/Public/Tendering/OpportunityDetail/Index?noticeUID=CO1.NTC.9964018</t>
  </si>
  <si>
    <t>MILAGRO ELENA GÁMEZ OSPINO</t>
  </si>
  <si>
    <t>PRESTAR SERVICIOS PROFESIONALES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EN LA BÚSQUEDA DE LA NORMATIVA INSTITUCIONAL Y NACIONAL Y SU APLICABILIDAD EN LA ESTRUCTURACIÓN DEL MARCO JURÍDICO DE LAS ÓRDENES DE GASTO Y CONVENIOS DEL PROYECTO. 2. PROYECTAR Y/O REVISAR LOS CONVENIOS, CONTRATOS, ÓRDENES Y RESOLUCIONES QUE SE SUSCRIBAN, MODIFIQUEN, TERMINEN Y LIQUIDEN EN EL MARCO DEL PROYECTO. 3. REVISAR PARA LA APROBACIÓN Y EFECTIVIDAD DE LAS GARANTÍAS, LAS PÓLIZAS DE CUMPLIMIENTO Y CARTAS DE CRÉDITO SOLICITADAS A LOS CONTRATISTAS DEL PROYE</t>
  </si>
  <si>
    <t>CO1.REQ.10073576</t>
  </si>
  <si>
    <t>OPSP-VIN-0150-2026</t>
  </si>
  <si>
    <t>https://community.secop.gov.co/Public/Tendering/OpportunityDetail/Index?noticeUID=CO1.NTC.9952753</t>
  </si>
  <si>
    <t>CLAUDIA PATRICIA MANJARRES BOVEA</t>
  </si>
  <si>
    <t>PRESTACIÓN DE SERVICIOS PROFESIONALES PARA EL FORTALECIMIENTO DE LOS PROCESOS DE PLANEACIÓN, COORDINACIÓN Y ARTICULACIÓN ASOCIADOS A INNOVAZUL CARIBE 2026 Y A LA CONSOLIDACIÓN DEL ECOSISTEMA DE INNOVACIÓN EN ECONOMÍA AZUL Y DESARROLLO REGENERATIVO QUE VIENE LIDERANDO LA UNIVERSIDAD.
PARA EL CUMPLIMIENTO DEL OBJETO EL CONTRATISTA SE COMPROMETE A CUMPLIR CON EL APOYO EN LAS SIGUIENTES ACTIVIDADES: 1. APOYAR A LA PLANEACIÓN OPERATIVA Y ESTRATÉGICA DE INNOVAZUL CARIBE 2026, EN ARTICULACIÓN CON EL COMITÉ AMPLIADO DE ORGANIZACIÓN. 2. COORDINACIÓN LOGÍSTICA Y TÉCNICA DE ACTIVIDADES PREPARATORIAS, MESAS DE TRABAJO, TALLERES Y ESPACIOS DE ARTICULACIÓN INTERINSTITUCIONAL. 3. SEGUIMIENTO A COMPROMISOS, CRONOGRAMAS Y PRODUCTOS DERIVADOS DE INNOVAZUL COMO PLATAFORMA INSTITUCIONAL. 4. APOYO A LA CONSOLIDACIÓN DEL ECOSISTEMA DE INNOVACIÓN EN ECONOMÍA AZUL Y DESARROLLO REGENERATIVO, EN COORDINACIÓN CON CEIMAR Y EL INSTITUTO BIO RED. 5. ARTICULACIÓN CON D</t>
  </si>
  <si>
    <t>CO1.REQ.10098148</t>
  </si>
  <si>
    <t>OPSP-VIN-0149-2026</t>
  </si>
  <si>
    <t>https://community.secop.gov.co/Public/Tendering/OpportunityDetail/Index?noticeUID=CO1.NTC.9952671</t>
  </si>
  <si>
    <t>CARMEN CECILIA CABALLERO DOMINGUEZ</t>
  </si>
  <si>
    <t>VLADIMIR  D'ORSONVILLE MIÑO</t>
  </si>
  <si>
    <t>PRESTAR LOS SERVICIOS PROFESIONALES EN MARCO DEL PROYECTO
“TEJIENDO REDES: UN ENFOQUE EDUCATIVO Y DE APROPIACIÓN SOCIAL DEL CONOCIMIENTO PARA REDUCIR EL ESTIGMA Y LA
DISCRIMINACIÓN EN SALUD MENTAL EN UNA INSTITUCIÓN EDUCATIVA RURAL”.
PARA EL CUMPLIMIENTO DEL OBJETO EL CONTRATISTA SE COMPROMETE A CUMPLIR CON EL APOYO EN LAS SIGUIENTES ACTIVIDADES:
1. PARTICIPAR EN REUNIONES DE TRABAJO Y SEGUIMIENTO CONVOCADAS POR EL EQUIPO DEL PROYECTO TEJIENDO REDES, CON
EL FIN DE COMPRENDER LOS OBJETIVOS, EL ENFOQUE EDUCATIVO Y DE APROPIACIÓN SOCIAL DEL CONOCIMIENTO, ASÍ COMO EL
CONTEXTO CULTURAL RURAL DE LA INSTITUCIÓN EDUCATIVA BENEFICIARIA. 2. APOYAR LA CONCEPTUALIZACIÓN VISUAL Y NARRATIVA DE
LOS PRODUCTOS COMUNICATIVOS DEL PROYECTO, ASEGURANDO QUE EL DISEÑO GRÁFICO Y LA ILUSTRACIÓN NARRATIVA SEAN
CULTURALMENTE PERTINENTES Y COHERENTES CON EL ENFOQUE DE REDUCCIÓN DEL ESTIGMA Y LA DISCRIMINACIÓN EN SALUD
MENTAL. 3. DISEÑAR LA PROPUESTA GRÁFICA Y EDITOR</t>
  </si>
  <si>
    <t>CO1.REQ.10097742</t>
  </si>
  <si>
    <t>OPSP-VIN-0148-2026</t>
  </si>
  <si>
    <t>https://community.secop.gov.co/Public/Tendering/OpportunityDetail/Index?noticeUID=CO1.NTC.9953376</t>
  </si>
  <si>
    <t>PABLO JOSÉ SALAS SALAS</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</si>
  <si>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ELABORACIÓN DE INSUMOS TÉCNICOS ECONÓMICOS Y PRODUCTIVOS EN LAS MESAS DE GOBERNANZA PARA ENRIQUECER DISCUSIONES COMUNITARIAS SOBRE SOSTENIBILIDAD DEL PROYECTO. 2) APOYAR EL ANÁLISIS DE RIESGOS ECONÓMICOS Y PRODUCTIVOS QUE AFECTEN LA GOBERNANZA DEL TERRITORIO. 3) BRINDAR APOYO EN LA ARTICULACIÓN CON ORGANIZACIONES PRODUCTIVAS PARA QUE PARTICIPEN EN ESPACIOS COMUNITARIOS Y COMITÉS Y ACCIONES DEL PROYECTO DESDE EL ENFOQUE EMPRESARIAL. 4) BRINDAR ACOMPAÑAMIEN</t>
  </si>
  <si>
    <t>CO1.REQ.10047772</t>
  </si>
  <si>
    <t>OPSP-VIN-0147-2026</t>
  </si>
  <si>
    <t>https://community.secop.gov.co/Public/Tendering/OpportunityDetail/Index?noticeUID=CO1.NTC.9880670</t>
  </si>
  <si>
    <t>IBETH  NORIEGA  HERAZO</t>
  </si>
  <si>
    <t>IRINA ALEJANDRA HENRÍQUEZ VERGARA</t>
  </si>
  <si>
    <t>PRESTAR LOS SERVICIOS PROFESIONALES EN LA DIRECCIÓN DE
PROYECCIÓN CULTURAL DE LA UNIVERSIDAD DEL MAGDALENA.
PARA EL CUMPLIMIENTO DEL OBJETO, EL CONTRATISTA SE COMPROMETE A ENTREGAR LOS SIGUIENTES PRODUCTOS: 1. REALIZAR EL
SEGUIMIENTO INTEGRAL DEL FLUJO EDITORIAL DE LOS MANUSCRITOS PARA LOS NÚMEROS 8, 9 Y 10 DE LA REVISTA ATARRRAYA
CULTURAL, DESDE SU RECEPCIÓN, EVALUACIÓN PRELIMINAR, CORRECCIÓN, DIAGRAMACIÓN Y PUBLICACIÓN DEL VOLUMEN
CORRESPONDIENTE. 2. ADMINISTRAR Y MANTENER ACTUALIZADO EL ARCHIVO Y REGISTRO EDITORIAL, GARANTIZANDO LA
TRAZABILIDAD DE CADA MANUSCRITO Y EL CONTROL DE LAS DISTINTAS ETAPAS DEL PROCESO EDITORIAL. 3. APOYAR LA
VERIFICACIÓN DE ORIGINALIDAD Y BUENAS PRÁCTICAS ÉTICAS, MEDIANTE EL USO DE HERRAMIENTAS DE DETECCIÓN DE
SIMILITUD (TURNITIN U OTRAS), IDENTIFICANDO POSIBLES CASOS DE PLAGIO, AUTOPLAGIO O USO INDEBIDO DE CONTENIDOS
PROTEGIDOS. 4. EFECTUAR LA REVISIÓN EDITORIAL PRELIMINAR DE LOS MANUSCRITOS, VERIFICANDO PER</t>
  </si>
  <si>
    <t>CO1.REQ.10029706</t>
  </si>
  <si>
    <t>OPSP-VIN-0146-2026</t>
  </si>
  <si>
    <t>https://community.secop.gov.co/Public/Tendering/OpportunityDetail/Index?noticeUID=CO1.NTC.9879946</t>
  </si>
  <si>
    <t>ROCIO DEL PILAR GARCÍA URUEÑA</t>
  </si>
  <si>
    <t>DAYANA  RADA OSORIO</t>
  </si>
  <si>
    <t>PRESTAR LOS SERVICIOS PROFESIONALES EN MARCO DEL PROYECTO DE
INVESTIGACIÓN: “FERTILIZACIÓN ASISTIDA, CRÍA DE LARVAS Y TRASPLANTE DE NUEVOS PÓLIPOS COMO ESTRATEGIA PARA LA
RESTAURACIÓN CORALINA”, CORRESPONDIENTE A LA 2DA CONVOCATORIA PARA CONFORMAR UN BANCO DE PROYECTOS ELEGIBLES
EN INVESTIGACIÓN BÁSICA PARA OBTENER FINANCIACIÓN PROVENIENTE DEL FONDO DE INVESTIGACIÓN – FONCIENCIAS.
PARA EL CUMPLIMIENTO DEL OBJETO, EL CONTRATISTA SE COMPROMETE A CUMPLIR CON LAS SIGUIENTES ACTIVIDADES: 1.
REALIZAR EL CULTIVO DE ARTEMIA PARA ALIMENTACIÓN DE RECLUTAS DE CORAL. 2. REALIZAR EL MANTENIMIENTO DE ESTANQUES
Y EXTERNOS Y DE LABORATORIO 3. APOYAR EN LA ALIMENTACIÓN DE RECLUTAS DE CORAL. 4. ACOMPAÑAR CAMPAÑAS DE BUCEO
PARA LIMPIEZA DE RECLUTAS EN EL MEDIO NATURAL 5. APOYAR EN LA REDACCIÓN DE INFORMES Y AVANCES DE ARTÍCULOS.</t>
  </si>
  <si>
    <t>CO1.REQ.10028575</t>
  </si>
  <si>
    <t>OPSP-VIN-0145-2026</t>
  </si>
  <si>
    <t>https://community.secop.gov.co/Public/Tendering/OpportunityDetail/Index?noticeUID=CO1.NTC.9879521</t>
  </si>
  <si>
    <t>YILMAR DANIEL POLO ALTUVE</t>
  </si>
  <si>
    <t>PRESTAR LOS SERVICIOS PROFESIONALES EN LA VICERRECTORÍA
DE INVESTIGACIÓN.
PARA EL CUMPLIMIENTO DEL OBJETO EL CONTRATISTA SE COMPROMETE A CUMPLIR CON EL APOYO EN LAS SIGUIENTES
ACTIVIDADES:
1. REALIZAR LA DIGITACIÓN, ACTUALIZACIÓN Y VALIDACIÓN DE LA INFORMACIÓN CORRESPONDIENTE A PROYECTOS DE
INVESTIGACIÓN, INNOVACIÓN Y CREACIÓN, INVESTIGADORES, GRUPOS Y PRODUCTOS, EN LOS SISTEMAS DE
INFORMACIÓN DE LA VICERRECTORÍA DE INVESTIGACIÓN.
2. APOYAR EL MANTENIMIENTO OPERATIVO DEL SISTEMA DE INFORMACIÓN, VERIFICANDO LA INTEGRIDAD, COHERENCIA
Y OPORTUNIDAD DE LOS DATOS REGISTRADOS, CONFORME A LOS LINEAMIENTOS INSTITUCIONALES Y REQUERIMIENTOS DE
LAS DEPENDENCIAS USUARIAS.
3. ORGANIZAR Y SISTEMATIZAR BASES DE DATOS, REGISTROS Y REPORTES, ASEGURANDO LA CORRECTA CLASIFICACIÓN,
CODIFICACIÓN Y ALMACENAMIENTO DE LA INFORMACIÓN RELACIONADA CON LA GESTIÓN DE LA INVESTIGACIÓN.
4. BRINDAR APOYO EN LA GENERACIÓN Y ACTUALIZACIÓN DE REPORTES PERIÓDICOS, CONSOLIDA</t>
  </si>
  <si>
    <t>CO1.REQ.10028476</t>
  </si>
  <si>
    <t>OPSP-VIN-0144-2026</t>
  </si>
  <si>
    <t>https://community.secop.gov.co/Public/Tendering/OpportunityDetail/Index?noticeUID=CO1.NTC.9879123</t>
  </si>
  <si>
    <t>ELÍAS GREGORIO GARCÍA PEROZO</t>
  </si>
  <si>
    <t>JHONNY ELIÁN GARCÍA MANJARRÉS</t>
  </si>
  <si>
    <t>PRESTAR LOS SERVICIOS PROFESIONALES EN LA GESTIÓN Y MEDICIÓN DE LA CIENCIA, TECNOLOGÍA, INNOVACIÓN, CREACIÓN Y EMPRENDIMIENTO.
PARA EL CUMPLIMIENTO DEL OBJETO EL CONTRATISTA SE COMPROMETE A CUMPLIR CON EL APOYO EN LAS SIGUIENTES ACTIVIDADES: 1. APOYAR LA RECOPILACIÓN Y ANÁLISIS DE INFORMACIÓN DE AUTOEVALUACIÓN DE LOS PROCESOS MISIONALES DE INVESTIGACIÓN DE LA VICERRECTORÍA DE INVESTIGACIÓN, SUS UNIDADES DE GESTIÓN Y LAS DEMÁS UNIDADES DE LA UNIVERSIDAD. 2. APOYAR EN LA BÚSQUEDA, RECOPILACIÓN Y EXTRACCIÓN DE INFORMACIÓN ASOCIADA A PRODUCTOS RESULTADOS DE INVESTIGACIÓN PARA EL ANÁLISIS, CREACIÓN DE VISUALIZACIONES GRAFICAS QUE PERMITAN LA TOMA DE DECISIONES. 3. APOYAR EN EL DESARROLLO Y DOCUMENTACIÓN DE ESTUDIOS DE VIGILANCIA E INTELIGENCIA CIENTÍFICA Y TECNOLÓGICA QUE SUPLAN LAS NECESIDADES DE LA VICERRECTORÍA DE INVESTIGACIÓN Y EN ESPECIAL LAS RESULTANTES DE LAS ACTIVIDADES DE LOS CENTROS DE GESTIÓN DE I+D+I. 4. ADELANTAR PARA LA VICERRECT</t>
  </si>
  <si>
    <t>CO1.REQ.10028058</t>
  </si>
  <si>
    <t>OPSP-VIN-0143-2026</t>
  </si>
  <si>
    <t>https://community.secop.gov.co/Public/Tendering/OpportunityDetail/Index?noticeUID=CO1.NTC.9890517</t>
  </si>
  <si>
    <t>GUSTAVO HERNANDEZ CORTES</t>
  </si>
  <si>
    <t>JEISON SAIR MONTENEGRO RIOS</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</si>
  <si>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TÉCNICAMENTE EN CAMPO LAS ACTIVIDADES DE APERTURA, DESPEJE Y REHABILITACIÓN DE CAÑOS, GARANTIZANDO LA CORRECTA APLICACIÓN DE LOS PROTOCOLOS DEFINIDOS PARA CORTE DE EMPALIZADAS, RETIRO DE SEDIMENTOS, REMOCIÓN DE OBSTRUCCIONES Y RECUPERACIÓN DEL FLUJO. 2. APOYAR DESDE LA PARTE TÉCNICA LAS JORNADAS OPERATIVAS DE MANEJO DE EMPALIZADAS Y MATERIAL VEGETAL ACUMULADO, VERIFICANDO EL USO ADECUADO DE HERRAMIENTAS, EMBARCACIONES Y EQUIPOS DE APOYO. 3. APOYAR LAS INSPECCIONES TÉCNICAS</t>
  </si>
  <si>
    <t>CO1.REQ.9972194</t>
  </si>
  <si>
    <t>OPSP-VIN-0142-2026</t>
  </si>
  <si>
    <t>https://community.secop.gov.co/Public/Tendering/OpportunityDetail/Index?noticeUID=CO1.NTC.9849475</t>
  </si>
  <si>
    <t>KENDY JOHANA LOPEZ LOPEZ</t>
  </si>
  <si>
    <t>PRESTAR LOS SERVICIOS PROFESIONALES EN EL PROYECTO: "PROPUESTA
TÉCNICA Y ECONÓMICA PARA EL FORTALECIMIENTO INTEGRAL DEL TALENTO HUMANO DEL INFOTEP SAN ANDRÉS ISLA MEDIANTE
EL DESARROLLO DE HABILIDADES INSTITUCIONALES, TRANSFORMACIÓN DIGITAL, INCLUSIÓN Y CULTURA DE PAZ", FINANCIADO POR EL
CONTRATO INTERADMINISTRATIVO 001 DE 2026 SUSCRITO ENTRE LA UNIVERSIDAD DEL MAGDALENA Y EL INSTITUTO NACIONAL DE
FORMACIÓN PROFESIONAL DE SAN ANDRES Y PROVIDENCIA - INFOTEP.
PARA EL CUMPLIMIENTO DEL OBJETO EL CONTRATISTA SE COMPROMETE A CUMPLIR CON EL APOYO EN LAS SIGUIENTES ACTIVIDADES:
1. APOYAR LA ELABORACIÓN DEL DOCUMENTO DIAGNOSTICO QUE IDENTIFIQUE LAS FORTALEZAS, BRECHAS Y NECESIDADES DEL
PERSONAL DOCENTE Y ADMINISTRATIVO EN RELACIÓN CON COMPETENCIAS INSTITUCIONALES, DIGITALES, INCLUSIVAS Y
CIUDADANAS. 2. APOYAR EL DESARROLLO DE LOS PROCESOS FORMATIVOS VIRTUALES Y PRESENCIALES. 3. ASISTIR A REUNIONES Y
A ACTIVIDADES DE CAMPO. 4. APOYAR LA CONSTRUCCIÓ</t>
  </si>
  <si>
    <t>CO1.REQ.9997349</t>
  </si>
  <si>
    <t>OPSP-VIN-0141-2026</t>
  </si>
  <si>
    <t>https://community.secop.gov.co/Public/Tendering/OpportunityDetail/Index?noticeUID=CO1.NTC.9847150</t>
  </si>
  <si>
    <t>HAROLD JAVIER MORA MARTINEZ</t>
  </si>
  <si>
    <t>PRESTAR LOS SERVICIOS PROFESIONALES EN EL PROYECTO: "PROPUESTA
TÉCNICA Y ECONÓMICA PARA EL FORTALECIMIENTO INTEGRAL DEL TALENTO HUMANO DEL INFOTEP SAN ANDRÉS ISLA MEDIANTE
EL DESARROLLO DE HABILIDADES INSTITUCIONALES, TRANSFORMACIÓN DIGITAL, INCLUSIÓN Y CULTURA DE PAZ", FINANCIADO POR EL
CONTRATO INTERADMINISTRATIVO 001 DE 2026 SUSCRITO ENTRE LA UNIVERSIDAD DEL MAGDALENA Y EL INSTITUTO NACIONAL DE
FORMACIÓN PROFESIONAL DE SAN ANDRES Y PROVIDENCIA - INFOTEP.
PARA EL CUMPLIMIENTO DEL OBJETO EL CONTRATISTA SE COMPROMETE A CUMPLIR CON EL DESARROLLO DE LOS SIGUIENTES CURSOS:
I. COMUNICACIÓN INTERPERSONAL, ASERTIVIDAD Y EMPATÍA. RESOLUCIÓN PACÍFICA DE CONFLICTOS Y CONVIVENCIA INSTITUCIONAL.
II. DERECHOS HUMANOS Y ÉTICA EN EL EJERCICIO INSTITUCIONAL. III. CULTURA DE PAZ, MEMORIA Y RESPONSABILIDAD SOCIAL
INSTITUCIONAL.</t>
  </si>
  <si>
    <t>CO1.REQ.9996433</t>
  </si>
  <si>
    <t>OPSP-VIN-0140-2026</t>
  </si>
  <si>
    <t>https://community.secop.gov.co/Public/Tendering/OpportunityDetail/Index?noticeUID=CO1.NTC.9846500</t>
  </si>
  <si>
    <t>GIANCARLOS  HERNANDEZ ARGOTA</t>
  </si>
  <si>
    <t>PRESTAR LOS SERVICIOS PROFESIONALES EN EL PROYECTO: "PROPUESTA
TÉCNICA Y ECONÓMICA PARA EL FORTALECIMIENTO INTEGRAL DEL TALENTO HUMANO DEL INFOTEP SAN ANDRÉS ISLA MEDIANTE
EL DESARROLLO DE HABILIDADES INSTITUCIONALES, TRANSFORMACIÓN DIGITAL, INCLUSIÓN Y CULTURA DE PAZ", FINANCIADO POR EL
CONTRATO INTERADMINISTRATIVO 001 DE 2026 SUSCRITO ENTRE LA UNIVERSIDAD DEL MAGDALENA Y EL INSTITUTO NACIONAL DE
FORMACIÓN PROFESIONAL DE SAN ANDRES Y PROVIDENCIA - INFOTEP.
PARA EL CUMPLIMIENTO DEL OBJETO EL CONTRATISTA SE COMPROMETE A CUMPLIR CON EL APOYO EN LAS SIGUIENTES ACTIVIDADES:
1. REVISAR Y RETROALIMENTAR EL CONTENIDO FORMATIVO RELACIONADO A LA TEMÁTICA DE RESOLUCIÓN DE CONFLICTOS Y DERECHOS
HUMANOS. 2. APOYAR EL DESARROLLO DE LOS PROCESOS FORMATIVOS VIRTUALES Y PRESENCIALES. 3. CREAR PORTAFOLIO DE
EVIDENCIAS DE LOS PROCESOS FORMATIVOS</t>
  </si>
  <si>
    <t>CO1.REQ.9996093</t>
  </si>
  <si>
    <t>OPSP-VIN-0139-2026</t>
  </si>
  <si>
    <t>https://community.secop.gov.co/Public/Tendering/OpportunityDetail/Index?noticeUID=CO1.NTC.9846348</t>
  </si>
  <si>
    <t>EDY  LUZ SIERRA DE AGUA</t>
  </si>
  <si>
    <t>PRESTAR LOS SERVICIOS PROFESIONALES EN EL PROYECTO: "PROPUESTA
TÉCNICA Y ECONÓMICA PARA EL FORTALECIMIENTO INTEGRAL DEL TALENTO HUMANO DEL INFOTEP SAN ANDRÉS ISLA MEDIANTE
EL DESARROLLO DE HABILIDADES INSTITUCIONALES, TRANSFORMACIÓN DIGITAL, INCLUSIÓN Y CULTURA DE PAZ", FINANCIADO POR EL
CONTRATO INTERADMINISTRATIVO 001 DE 2026 SUSCRITO ENTRE LA UNIVERSIDAD DEL MAGDALENA Y EL INSTITUTO NACIONAL DE
FORMACIÓN PROFESIONAL DE SAN ANDRES Y PROVIDENCIA - INFOTEP.
PARA EL CUMPLIMIENTO DEL OBJETO EL CONTRATISTA SE COMPROMETE A CUMPLIR CON EL DESARROLLO DE LOS SIGUIENTES CURSOS:
I. GESTIÓN DE PROCEDIMIENTOS ADMINISTRATIVOS Y ACADÉMICOADMINISTRATIVOS. TRABAJO COLABORATIVO Y ARTICULACIÓN
INTERÁREAS. GESTIÓN DOCUMENTAL, CONTROL INTERNO Y MEJORA CONTINUA. II. GESTIÓN POR PROCESOS E INDICADORES DE
DESEMPEÑO. III. GESTIÓN DEL TALENTO HUMANO POR COMPETENCIAS</t>
  </si>
  <si>
    <t>CO1.REQ.9995824</t>
  </si>
  <si>
    <t>OPSP-VIN-0138-2026</t>
  </si>
  <si>
    <t>https://community.secop.gov.co/Public/Tendering/OpportunityDetail/Index?noticeUID=CO1.NTC.9845958</t>
  </si>
  <si>
    <t>DANIEL ARNULFO BALLESTAS LOPEZ</t>
  </si>
  <si>
    <t>PRESTAR LOS SERVICIOS PROFESIONALES EN EL PROYECTO: "PROPUESTA
TÉCNICA Y ECONÓMICA PARA EL FORTALECIMIENTO INTEGRAL DEL TALENTO HUMANO DEL INFOTEP SAN ANDRÉS ISLA MEDIANTE
EL DESARROLLO DE HABILIDADES INSTITUCIONALES, TRANSFORMACIÓN DIGITAL, INCLUSIÓN Y CULTURA DE PAZ", FINANCIADO POR EL
CONTRATO INTERADMINISTRATIVO 001 DE 2026 SUSCRITO ENTRE LA UNIVERSIDAD DEL MAGDALENA Y EL INSTITUTO NACIONAL DE
FORMACIÓN PROFESIONAL DE SAN ANDRES Y PROVIDENCIA - INFOTEP.
PARA EL CUMPLIMIENTO DEL OBJETO EL CONTRATISTA SE COMPROMETE A CUMPLIR CON EL APOYO EN LAS SIGUIENTES ACTIVIDADES:
1. ELABORAR DIAGNOSTICO QUE IDENTIFIQUE LAS FORTALEZAS, BRECHAS Y NECESIDADES DEL PERSONAL DOCENTE Y
ADMINISTRATIVO EN RELACIÓN CON COMPETENCIAS INSTITUCIONALES, DIGITALES, INCLUSIVAS Y CIUDADANAS. 2. APOYAR EL
DESARROLLO DE LOS PROCESOS FORMATIVOS VIRTUALES Y PRESENCIALES. 3. ASISTIR A REUNIONES Y A ACTIVIDADES DE CAMPO.
4. CONSTRUIR INFORMES DE EJECUCIÓN.</t>
  </si>
  <si>
    <t>CO1.REQ.9992196</t>
  </si>
  <si>
    <t>OPSP-VIN-0137-2026</t>
  </si>
  <si>
    <t>https://community.secop.gov.co/Public/Tendering/OpportunityDetail/Index?noticeUID=CO1.NTC.9838034</t>
  </si>
  <si>
    <t>JUAN CARLOS VARGAS RUIZ</t>
  </si>
  <si>
    <t>DIEGO LEONARDO ROBAYO ALVARADO</t>
  </si>
  <si>
    <t>PRESTAR LOS SERVICIOS PROFESIONALES EN EL CENTRO DE
INTERCULTURALIDAD, TERRITORIO Y SOSTENIBILIDAD.
PARA EL CUMPLIMIENTO DEL OBJETO EL CONTRATISTA SE COMPROMETE A CUMPLIR CON EL APOYO EN LAS SIGUIENTES ACTIVIDADES:
1. APOYAR EL MAPEO DE CONVOCATORIAS NACIONALES Y/O INTERNACIONALES O FONDOS DE FINANCIACIÓN PARA LA POSTULACIÓN
DE INICIATIVAS CON IMPACTO AMBIENTAL, SOCIAL Y/O INTERCULTURAL. 2. ACOMPAÑAR EL PROCESO DE POSTULACIÓN DESDE EL
COMPONENTE METODOLÓGICO EN LA CONVOCATORIA PARA LA CONSERVACIÓN DE ÁREAS AMBIENTALES
ESTRATÉGICAS Y LUCHA NACIONAL CONTRA LA DEFORESTACIÓN DEL MINISTERIO DE AMBIENTE Y DESARROLLO
SOSTENIBLE. 3. ACOMPAÑAR EL SEGUIMIENTO DE PROGRAMAS O PROYECTOS Y MECANISMOS DE REPORTE DE AVANCE DE
ACUERDO CON LAS ORIENTACIONES DE LA SUPERVISIÓN PARA EL CENTRO DE INTERCULTURALIDAD, TERRITORIO Y SOSTENIBILIDAD. 4.
PARTICIPAR DE REUNIONES VIRTUALES Y/O PRESENCIALES CONVOCADAS POR LA SUPERVISIÓN</t>
  </si>
  <si>
    <t>CO1.REQ.9986973</t>
  </si>
  <si>
    <t>OPSP-VIN-0136-2026</t>
  </si>
  <si>
    <t>https://community.secop.gov.co/Public/Tendering/OpportunityDetail/Index?noticeUID=CO1.NTC.9915780</t>
  </si>
  <si>
    <t>LORENA AJA ESLAVA</t>
  </si>
  <si>
    <t>ANDRES CAMILO NIETO RAMIREZ</t>
  </si>
  <si>
    <t>PRESTAR LOS SERVICIOS PROFESIONALES EN MARCO DEL PROYECTO “DAÑO
SIMBÓLICO Y MOTIVACIÓN PREJUICIOSA: UNA APROXIMACIÓN FORENSE A LOS DELITOS DE ODIO EN CINCO CIUDADES DE
COLOMBIA”, FINANCIADO POR EL CONVENIO INTERADMINISTRATIVO 124-SG-2025 SUSCRITO ENTRE INSTITUTO NACIONAL DE
MEDICINA LEGAL Y CIENCIAS FORENSES Y LA UNIVERSIDAD DEL MAGDALENA.
PARA EL CUMPLIMIENTO DEL OBJETO, EL CONTRATISTA SE COMPROMETE A CUMPLIR CON LAS SIGUIENTES ACTIVIDADES: 1. REVISAR
LOS CAMPOS EPISTEMOLÓGICOS Y TEÓRICOS RELACIONADOS QUE PERMITAN PROPONER NUEVAS MIRADAS FORENSES PARA
ABORDAR DELITOS MOTIVADOS POR ODIO O PREJUICIO, ENTENDIDOS COMO AGRESIONES QUE SE DIRIGEN CONTRA PERSONAS O
GRUPOS POR RAZONES DE RAZA, ETNIA, GÉNERO, ORIENTACIÓN SEXUAL, RELIGIÓN, IDEOLOGÍA O DISCAPACIDAD. 2. PROPONER
LÍNEAS METODOLÓGICAS DE RECOLECCIÓN DE DATOS, FUENTES OFICIALES Y CONTRASTE QUE PERMITAN AVANZAR EN CRITERIOS
SOCIO - TÉCNICOS DE ACUERDO A LA MISIONALIDAD DEL INSTITUTO NACI</t>
  </si>
  <si>
    <t>CO1.REQ.10063865</t>
  </si>
  <si>
    <t>OPSP-VIN-0135-2026</t>
  </si>
  <si>
    <t>https://community.secop.gov.co/Public/Tendering/OpportunityDetail/Index?noticeUID=CO1.NTC.9875068</t>
  </si>
  <si>
    <t>VALENTINA  VILLAMIL TRUJILLO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</si>
  <si>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LOS PROCESOS LOGÍSTICOS Y LA DOCUMENTACIÓN REQUERIDA PARA LA INSTALACIÓN DEL SISTEMA DE CONTROL Y TRANSPARENCIA SOCIAL, INCLUYENDO CONVOCATORIAS, CITACIONES, REGISTROS DE ASISTENCIA Y COMPILACIÓN DE SOPORTES. 2) CONTRIBUIR A LA ELABORACIÓN DE BORRADORES DE DOCUMENTOS NORMATIVOS, TALES COMO REGLAMENTO INTERNO, PROTOCOLOS DE FUNCIONAMIENTO, ACTAS DE INSTALACIÓN Y ACUERDOS JURÍDICOS PRELIMINARES. 3) ACOMPAÑAR A LAS COMUNIDADES EN LOS PROCESOS DE CONFORMACIÓN DE</t>
  </si>
  <si>
    <t>CO1.REQ.9991017</t>
  </si>
  <si>
    <t>OPSP-VIN-0134-2026</t>
  </si>
  <si>
    <t>https://community.secop.gov.co/Public/Tendering/OpportunityDetail/Index?noticeUID=CO1.NTC.9874133</t>
  </si>
  <si>
    <t>NOHEMY  ALTAMAR MARTINEZ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</si>
  <si>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BRINDAR APOYO TÉCNICO EN LA ADAPTACIÓN DE LAS METODOLOGÍAS UTILIZADAS EN TALLERES, MESAS Y DEMÁS ESPACIOS DEL PROYECTO, DE ACUERDO CON LAS CARACTERÍSTICAS CULTURALES, LINGÜÍSTICAS Y TERRITORIALES DE LAS COMUNIDADES RURALES Y ÉTNICAS. 2) APOYAR LA FORMULACIÓN Y SOCIALIZACIÓN DEL PROTOCOLO DE INTERVENCIÓN ORIENTADO A PROMOVER LA PARTICIPACIÓN DE LOS GRUPOS POBLACIONALES, TALES COMO POBLACIÓN RURAL, MUJERES, LÍDERES AMBIENTALES, PERSONAS LGBTIQ+, PERSONAS CON DISCAPACI</t>
  </si>
  <si>
    <t>CO1.REQ.9990264</t>
  </si>
  <si>
    <t>OPSP-VIN-0133-2026</t>
  </si>
  <si>
    <t>https://community.secop.gov.co/Public/Tendering/OpportunityDetail/Index?noticeUID=CO1.NTC.9885713</t>
  </si>
  <si>
    <t>JESSICA ALEJANDRA OTERO CASTAÑEDA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</si>
  <si>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LAS ACCIONES DE ACOMPAÑAMIENTO SOCIAL NECESARIAS PARA LA IMPLEMENTACIÓN DE LAS ACTIVIDADES DE RESTAURACIÓN ECOLÓGICA DEL COMPONENTE 1. 2. ACOMPAÑAR DESDE LO SOCIAL LOS ESPACIOS DE TRABAJO DEL COMPONENTE 1 CON EQUIPOS TÉCNICOS E INTERVENTORÍA EN LA EJECUCIÓN DE LAS ACTIVIDADES Y SERVICIOS DE RESTAURACIÓN ESTABLECIDOS EN EL COMPONENTE 1 DEL PROYECTO. 3. APOYAR DESDE LO SOCIAL EL SEGUIMIENTO Y EVALUACIÓN DE LAS ACTIVIDADES Y PRODUCTOS DE RESTAURACIÓN DEL COMPONENTE 1. 4. APOYA</t>
  </si>
  <si>
    <t>CO1.REQ.9970972</t>
  </si>
  <si>
    <t>OPSP-VIN-0132-2026</t>
  </si>
  <si>
    <t>https://community.secop.gov.co/Public/Tendering/OpportunityDetail/Index?noticeUID=CO1.NTC.9837588</t>
  </si>
  <si>
    <t>MARIA ALEJANDRA TABORDA DE LA HOZ</t>
  </si>
  <si>
    <t>PRESTAR LOS SERVICIOS PROFESIONALES EN EL PROYECTO "EMPLEO,
FORMACIÓN Y DESARROLLO PRODUCTIVO EN EL MAGDALENA – CAJAMAG", FINANCIADO POR EL CONTRATO NO. 2026-001,
SUSCRITO ENTRE LA UNIVERSIDAD DEL MAGDALENA Y LA CAJA DE COMPENSACIÓN FAMILIAR DEL MAGDALENA - CAJAMAG.
PARA EL CUMPLIMIENTO DEL OBJETO EL CONTRATISTA SE COMPROMETE A CUMPLIR CON EL APOYO EN LAS SIGUIENTES ACTIVIDADES:
1. REALIZAR ANÁLISIS DE BASES DE DATOS DE CAJAMAG, NORMATIVIDAD, LINEAMIENTOS Y REGISTROS HISTÓRICOS. 2. DISEÑAR
INSTRUMENTOS PARA LA RECOLECCIÓN DE INFORMACIÓN PRIMARIA: ENCUESTAS Y ENTREVISTAS SEMIESTRUCTURADAS. 3. APOYAR
EL DESARROLLO DE REUNIONES, TALLERES, GRUPOS FOCALES Y OTRAS ACTIVIDADES DE CAMPO.</t>
  </si>
  <si>
    <t>CO1.REQ.9986783</t>
  </si>
  <si>
    <t>OPSP-VIN-0131-2026</t>
  </si>
  <si>
    <t>https://community.secop.gov.co/Public/Tendering/OpportunityDetail/Index?noticeUID=CO1.NTC.9837468</t>
  </si>
  <si>
    <t>GERSON JAHIR ANGARITA ESPITIA</t>
  </si>
  <si>
    <t>PRESTAR LOS SERVICIOS PROFESIONALES EN EL PROYECTO "EMPLEO,
FORMACIÓN Y DESARROLLO PRODUCTIVO EN EL MAGDALENA – CAJAMAG", FINANCIADO POR EL CONTRATO NO. 2026-001,
SUSCRITO ENTRE LA UNIVERSIDAD DEL MAGDALENA Y LA CAJA DE COMPENSACIÓN FAMILIAR DEL MAGDALENA - CAJAMAG.
PARA EL CUMPLIMIENTO DEL OBJETO EL CONTRATISTA SE COMPROMETE A CUMPLIR CON EL APOYO EN LAS SIGUIENTES ACTIVIDADES:
1. REVISAR Y ANALIZAR LA PERTINENCIA, CALIDAD Y ESTRUCTURA DEL PORTAFOLIO EDUCATIVO ETDH E INFORMAL DE CAJAMAG,
COMPARÁNDOLO CON LAS DEMANDAS ACTUALES DEL MERCADO LABORAL Y LAS COMPETENCIAS REQUERIDAS POR LOS SECTORES
PRODUCTIVOS. 2. PROPONER ESTRATEGIAS PARA APOYAR EL DESARROLLO EMPRESARIAL, ESPECIALMENTE EN MICRO Y PEQUEÑAS
EMPRESAS, MEDIANTE FORMACIÓN EMPRESARIAL, ASISTENCIA TÉCNICA, ACCESO A SERVICIOS FINANCIEROS, INNOVACIÓN Y
FORTALECIMIENTO DE CAPACIDADES PRODUCTIVAS. 3. APOYAR EL DESARROLLO DE REUNIONES, TALLERES, GRUPOS FOCALES Y OTRAS
ACTIVIDADES DE CAMPO.</t>
  </si>
  <si>
    <t>CO1.REQ.9986835</t>
  </si>
  <si>
    <t>OPSP-VIN-0130-2026</t>
  </si>
  <si>
    <t>https://community.secop.gov.co/Public/Tendering/OpportunityDetail/Index?noticeUID=CO1.NTC.9837439</t>
  </si>
  <si>
    <t>ARANTXA CLEMENTINA TOLOZA ROYERO</t>
  </si>
  <si>
    <t>PRESTAR LOS SERVICIOS PROFESIONALES EN EL PROYECTO "EMPLEO,
FORMACIÓN Y DESARROLLO PRODUCTIVO EN EL MAGDALENA – CAJAMAG", FINANCIADO POR EL CONTRATO NO. 2026-00,
SUSCRITO ENTRE LA UNIVERSIDAD DEL MAGDALENA Y LA CAJA DE COMPENSACIÓN FAMILIAR DEL MAGDALENA - CAJAMAG.
PARA EL CUMPLIMIENTO DEL OBJETO EL CONTRATISTA SE COMPROMETE A CUMPLIR CON EL APOYO EN LAS SIGUIENTES ACTIVIDADES:
1. REALIZAR DIAGNÓSTICO DE MERCADO LABORAR EN LA CIUDAD DE SANTA MARTA, QUE INCLUYA: NIVELES DE OCUPACIÓN,
DESEMPLEO, INFORMALIDAD, BRECHAS SALARIALES, MOVILIDAD LABORAL Y CARACTERÍSTICAS DE LA FUERZA DE TRABAJO. 2.
PARTICIPAR EN LA CONSTRUCCIÓN DE MAPEO DE ACTORES. 3. APOYAR EL DESARROLLO DE REUNIONES, TALLERES, GRUPOS FOCALES
Y OTRAS ACTIVIDADES DE CAMPO. 4. PARTICIPAR EN LA ELABORACIÓN DE INFORMES DE EJECUCIÓN. 5. APOYAR EL DISEÑO DE
MODELO DE GOBERNANZA LABORAL.</t>
  </si>
  <si>
    <t>CO1.REQ.9986814</t>
  </si>
  <si>
    <t>OPSP-VIN-0129-2026</t>
  </si>
  <si>
    <t>https://community.secop.gov.co/Public/Tendering/OpportunityDetail/Index?noticeUID=CO1.NTC.9836782</t>
  </si>
  <si>
    <t>ALBA LUZ PERALTA BOTELLO</t>
  </si>
  <si>
    <t>PRESTAR LOS SERVICIOS PROFESIONALES EN MARCO DEL PROYECTO
"TAFONOMÍA Y ENTOMOLOGÍA FORENSE: FENÓMENOS CADAVÉRICOS, CICLO DE VIDA E IDENTIFICACIÓN MOLECULAR DE MOSCAS
CON IMPORTANCIA FORENSE EN EL CARIBE COLOMBIANO", FINANCIADO POR EL CONVENIO INTERADMINISTRATIVO 124-SG-2025
SUSCRITO ENTRE EL INSTITUTO NACIONAL DE MEDICINA LEGAL Y CIENCIAS FORENSES Y LA UNIVERSIDAD DEL MAGDALENA.
PARA EL CUMPLIMIENTO DEL OBJETO EL CONTRATISTA SE COMPROMETE A CUMPLIR CON EL APOYO EN LAS SIGUIENTES ACTIVIDADES:
1. AYUDAR EN LA RECOLECTA Y PRESERVACIÓN DE INSECTOS. 2. REALIZAR LA CURADURÍA Y ETIQUETAJE DE LOS EJEMPLARES
RECOLECTADOS. 3. REALIZAR EL MONTAJE E IDENTIFICACIÓN DE MOSCAS DE IMPORTANCIA FORENSE. 4. REALIZAR LA CREACIÓN
DE UNA COLECCIÓN DE REFERENCIA DE MOSCAS DE IMPORTANCIA FORENSE EN HÚMEDO Y SECO. 5. REALIZAR LA FOTOGRAFÍA
DE EJEMPLARES SELECCIONADOS. 6. AYUDAR EN LA REDACCIÓN DE INFORMES CIENTÍFICOS. 7. APOYAR EN LA CRÍA DE MOSCAS
DE IMPORTANCIA</t>
  </si>
  <si>
    <t>CO1.REQ.9965710</t>
  </si>
  <si>
    <t>OPSP-VIN-0128-2026</t>
  </si>
  <si>
    <t>https://community.secop.gov.co/Public/Tendering/OpportunityDetail/Index?noticeUID=CO1.NTC.9815687</t>
  </si>
  <si>
    <t>OMAR LEONARDO OVALLE BLANCO</t>
  </si>
  <si>
    <t>PRESTACIÓN DE SERVICIOS PROFESIONALES EN MARCO DEL PROYECTO DE INVESTIGACIÓN EXTERNO “MAPPING THE ARCHAEOLOGICAL PRE-COLUMBIAN HERITAGE IN SOUTH AMERICA -MAPHSA”, ACORDE AL APORTE DE UNIVERSITAT POMPEU FABRA CORRESPONDIENTE "COLLABORATION AGREEMENT” CELEBRADO ENTRE LA UNIVERSITAT POMPEU FABRA Y LA UNIVERSIDAD DEL MAGDALENA.
PARA EL CUMPLIMIENTO DEL OBJETO EL CONTRATISTA SE COMPROMETE A CUMPLIR CON EL APOYO EN LAS SIGUIENTES ACTIVIDADES: 1. APOYAR LAS ACTIVIDADES DE LABORATORIO DEL PROYECTO QUE INCLUYEN ANÁLISIS DE MATERIALES Y GESTIÓN DE INVENTARIOS. 2. APOYAR LAS ACTIVIDADES DE CAMPO DEL PROYECTO QUE INCLUYEN EXCAVACIONES, TOMAS DE MUESTRAS, VISITA DE SITIOS ARQUEOLÓGICOS, PLANIFICACIÓN DE LOGÍSTICA. 3. ELABORACIÓN DE INFORMES TÉCNICOS. 4. APOYAR LA ELABORACIÓN DE PRODUCTOS DE DIVULGACIÓN ESPECIALIZADOS.</t>
  </si>
  <si>
    <t>CO1.REQ.9964987</t>
  </si>
  <si>
    <t>OPSP-VIN-0127-2026</t>
  </si>
  <si>
    <t>https://community.secop.gov.co/Public/Tendering/OpportunityDetail/Index?noticeUID=CO1.NTC.9815295</t>
  </si>
  <si>
    <t xml:space="preserve">MARIO ANDRES NAVARRO TANO </t>
  </si>
  <si>
    <t>PRESTAR LOS SERVICIOS PROFESIONALES EN MARCO DEL PROYECTO: PROPUESTA TÉCNICA Y ECONÓMICA PARA EL FORTALECIMIENTO INTEGRAL DEL TALENTO HUMANO DEL INFOTEP SAN ANDRÉS ISLA MEDIANTE EL DESARROLLO DE HABILIDADES INSTITUCIONALES, TRANSFORMACIÓN DIGITAL, INCLUSIÓN Y CULTURA DE PAZ. CORRESPONDIENTE AL CONTRATO INTERADMINISTRATIVO NO. 001 DE 2026.
PARA EL CUMPLIMIENTO DEL OBJETO, EL CONTRATISTA SE COMPROMETE A CUMPLIR CON LAS SIGUIENTES ACTIVIDADES: 1. GESTIONAR Y EJECUTAR LOS PROCESOS ADMINISTRATIVOS Y FINANCIEROS DEL CONVENIO. 2. ELABORAR LOS INFORMES FINANCIEROS INTERMEDIO Y FINALES CORRESPONDIENTES A LA EJECUCIÓN DE LOS RECURSOS DEL CONVENIO, CONFORME A LOS LINEAMIENTOS ESTABLECIDOS. 3. APOYAR EN EL DILIGENCIAMIENTO Y TRÁMITE DE LOS FORMATOS RELACIONADOS CON SOLICITUDES PRESUPUESTALES, AFECTACIONES, TRASLADOS INTERNOS Y DEMÁS REQUERIMIENTOS FINANCIEROS EN EL MARCO DE LA EJECUCIÓN DEL CONVENIO. 4. COLABORAR EN LA VERIFICACIÓN Y VALIDACIÓN DE LA</t>
  </si>
  <si>
    <t>CO1.REQ.9964486</t>
  </si>
  <si>
    <t>OPSP-VIN-0126-2026</t>
  </si>
  <si>
    <t>https://community.secop.gov.co/Public/Tendering/OpportunityDetail/Index?noticeUID=CO1.NTC.9814905</t>
  </si>
  <si>
    <t>RICARDO TETE MIELES</t>
  </si>
  <si>
    <t>JASMIN ELENA BEDOYA GONZALEZ</t>
  </si>
  <si>
    <t>PRESTACIÓN DE SERVICIOS PROFESIONALES COMO CORRECTOR DE ESTILO
EN EL PROGRAMA EDITORIAL DE LA UNIMAGDALENA.
PARA EL CUMPLIMIENTO DEL OBJETO, EL CONTRATISTA SE COMPROMETE A CUMPLIR CON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769 PÁGINAS.</t>
  </si>
  <si>
    <t>CO1.REQ.9963886</t>
  </si>
  <si>
    <t>OPSP-VIN-0125-2026</t>
  </si>
  <si>
    <t>https://community.secop.gov.co/Public/Tendering/OpportunityDetail/Index?noticeUID=CO1.NTC.9812782</t>
  </si>
  <si>
    <t>ASTRID CAROLINA ARIAS GUETTE</t>
  </si>
  <si>
    <t>PRESTACIÓN DE SERVICIOS PROFESIONALES COMO BIÓLOGO AUXILIAR
DE LABORATORIO EN EL CENTRO DE GENÉTICA Y BIOLOGÍA MOLECULAR DE LA UNIVERSIDAD DEL MAGDALENA.
PARA EL CUMPLIMIENTO DEL OBJETO EL CONTRATISTA SE COMPROMETE A CUMPLIR CON EL APOYO EN LAS SIGUIENTES ACTIVIDADES:
1. APOYAR EN LA ORGANIZACIÓN DEL ARCHIVO FÍSICO Y DIGITAL, ASÍ COMO EN EL DILIGENCIAMIENTO Y ELABORACIÓN DE
SOPORTES ASOCIADOS A INFORMES TÉCNICOS ADMINISTRATIVOS O DE PROYECTOS DEL CGBM.
2. APOYAR AL ANALISTA EN ACTIVIDADES DE LIMPIEZA, ORGANIZACIÓN, PREPARACIÓN DE REACCIONES, SUPERVISIÓN DE
ESTUDIANTES, O LO QUE HAYA A LUGAR EN LOS LABORATORIOS DE BIOLOGÍA MOLECULAR DEL CGBM Y PARTICIPAR DE LOS
ENTRENAMIENTOS Y CAPACITACIONES NECESARIAS PARA EL ANÁLISIS Y DE PROCESAMIENTO DE MUESTRAS.
3. APOYAR EN EL DISEÑO, ELABORACIÓN Y ACTUALIZACIÓN DE PROCEDIMIENTOS, PROTOCOLOS, MANUALES, GUÍAS Y
DOCUMENTOS QUE SE DEFINAN DENTRO DEL ALCANCE TÉCNICO PARA EL CUMPLIMIENTO DE LOS ESTÁNDARE</t>
  </si>
  <si>
    <t>CO1.REQ.9962204</t>
  </si>
  <si>
    <t>OPSP-VIN-0124-2026</t>
  </si>
  <si>
    <t>https://community.secop.gov.co/Public/Tendering/OpportunityDetail/Index?noticeUID=CO1.NTC.9854505</t>
  </si>
  <si>
    <t>ARTURO NELSON CHARRIS FONTANILLA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</si>
  <si>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LOS PROCESOS DE CONVOCATORIA Y REGISTRO DE ORGANIZACIONES PRODUCTIVAS PARA TALLERES, REUNIONES Y VISITAS TÉCNICAS. 2) ACOMPAÑAR EL LEVANTAMIENTO DE INFORMACIÓN BÁSICA EMPRESARIAL O PRODUCTIVA, MEDIANTE ENCUESTAS, FICHAS PRELIMINARES E INVENTARIOS PRODUCTIVOS. 3) CONTRIBUIR AL APOYO LOGÍSTICO DE LAS ACTIVIDADES EMPRESARIALES, TALES COMO TALLERES DE COSTOS, FERIAS, VISITAS A ORGANIZACIONES, RUEDAS DE NEGOCIO Y ENCUENTROS COMERCIALES. 4) APOYAR EL REGISTRO Y ORG</t>
  </si>
  <si>
    <t>CO1.REQ.9941460</t>
  </si>
  <si>
    <t>OPSP-VIN-0123-2026</t>
  </si>
  <si>
    <t>https://community.secop.gov.co/Public/Tendering/OpportunityDetail/Index?noticeUID=CO1.NTC.9854206</t>
  </si>
  <si>
    <t>ANGIE PAOLA MONTERO LAGOS</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</si>
  <si>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COORDINACIÓN LOGÍSTICA Y DOCUMENTAL DE MESAS TÉCNICAS, COMITÉS INSTITUCIONALES Y REUNIONES INTERINSTITUCIONALES DEL COMPONENTE. 2) CONTRIBUIR A LA PREPARACIÓN, ORGANIZACIÓN Y DISTRIBUCIÓN DE DOCUMENTOS COMO CITACIONES, AGENDAS, LISTAS DE ASISTENCIA, MEMORANDOS Y DEMÁS SOPORTES INSTITUCIONALES. 3) APOYAR LA CONSOLIDACIÓN DE LISTAS DE ASISTENCIA, ACTAS PRELIMINARES Y RELATORÍAS BÁSICAS PARA REVISIÓN DEL RESPONSABLE INSTITUCIONAL. 4) ACOMPAÑAR EL SEGUIMIENTO</t>
  </si>
  <si>
    <t>CO1.REQ.9940879</t>
  </si>
  <si>
    <t>OPSP-VIN-0122-2026</t>
  </si>
  <si>
    <t>https://community.secop.gov.co/Public/Tendering/OpportunityDetail/Index?noticeUID=CO1.NTC.9852773</t>
  </si>
  <si>
    <t>DANIELA SOFIA BARON MARTINEZ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</si>
  <si>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ARTICULACIÓN ENTRE INSTITUCIONES LOCALES (ALCALDÍAS, CORPAMAG, DEMÁS ACTORES INSTITUCIONALES), ORGANIZACIONES COMUNITARIAS Y ACTORES DEL TERRITORIO, ASEGURANDO PARTICIPACIÓN EN LOS ESPACIOS DE GOBERNANZA 2. BRINDAR ACOMPAÑAMIENTO TÉCNICO EN LA CONFORMACIÓN Y OPERACIÓN DE LAS MESAS TÉCNICAS DE GOBERNANZA AMBIENTAL, GARANTIZANDO SU FUNCIONAMIENTO Y CUMPLIMIENTO DEL CRONOGRAMA 3. APOYAR LA ESTRUCTURACIÓN Y VALIDACIÓN DE LOS ACUERDOS SOCIALES TERRITORIALES, AS</t>
  </si>
  <si>
    <t>CO1.REQ.9941105</t>
  </si>
  <si>
    <t>OPSP-VIN-0121-2026</t>
  </si>
  <si>
    <t>https://community.secop.gov.co/Public/Tendering/OpportunityDetail/Index?noticeUID=CO1.NTC.9807037</t>
  </si>
  <si>
    <t>YOLANDA DEL CARMEN DE LA CRUZ YEPEZ</t>
  </si>
  <si>
    <t>PRESTAR LOS SERVICIOS PROFESIONALES EN EL CENTRO DE
INTERCULTURALIDAD, TERRITORIO Y SOSTENIBILIDAD DE LA UNIVERSIDAD DEL MAGDALENA.
PARA EL CUMPLIMIENTO DEL OBJETO, EL CONTRATISTA SE COMPROMETE A CUMPLIR CON LAS SIGUIENTES ACTIVIDADES: 1.
ACOMPAÑAMIENTO AL CITS LA PRODUCCIÓN Y DIVULGACIÓN DE CONTENIDOS CIENTÍFICOS DIRIGIDOS A COMUNIDADES ÉTNICAS,
CAMPESINAS Y PESCADORAS DEL MAGDALENA. 2. GENERACIÓN DE CONTENIDOS CIENTÍFICOS EN EL MARCO DE LAS POLÍTICAS
DE TRANSFERENCIA SOCIAL DE CONOCIMIENTO, QUE PERMITAN VISIBILIZAR LOS CONOCIMIENTOS ANCESTRALES Y TRADICIONALES DE
LAS COMUNIDADES LOCALES, COMO PARTE DE LA POLÍTICA DE INCLUSIÓN E INTERCULTURALIDAD DEL PLAN DE DESARROLLO 2020-
2030 DE NUESTRA UNIVERSIDAD. 3. APOYAR LA FORMACIÓN DE JÓVENES PARA LA CREACIÓN DE PRODUCTOS COMUNICATIVOS DE
LOS SEMILLEROS DE INVESTIGACIÓN COMUNITARIA QUE SE HAN CO-CREADO DURANTE 2025 CON LOS PUEBLOS ARHUACO, WIWA,
TAGANGA, ETTE ENNAKA Y KOGUI, EN LOS CUALES PART</t>
  </si>
  <si>
    <t>CO1.REQ.9929418</t>
  </si>
  <si>
    <t>OPSP-VIN-0120-2026</t>
  </si>
  <si>
    <t>https://community.secop.gov.co/Public/Tendering/OpportunityDetail/Index?noticeUID=CO1.NTC.9816146</t>
  </si>
  <si>
    <t>OSCAR DAVID MEZA BERTEL</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</si>
  <si>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BRINDAR ACOMPAÑAMIENTO JURÍDICO A LOS PROCESOS DE INSTALACIÓN, REGLAMENTACIÓN Y FUNCIONAMIENTO DEL COMITÉ TÉCNICO DE IMPLEMENTACIÓN. 2) ACOMPAÑAR LA PUESTA EN MARCHA Y EL FUNCIONAMIENTO DEL SISTEMA TERRITORIAL DE CONTROL SOCIAL Y TRANSPARENCIA, EN COHERENCIA CON LA LEY 850 DE 2003, LEY 1757 DE 2015 Y LEY 1474 DE 2011. 3) BRINDAR APOYO EN LOS PROCESOS DE CAPACITACIÓN JURÍDICA DIRIGIDOS A VEEDURÍAS, COMITÉS COMUNITARIOS, ORGANIZACIONES SOCIALES Y LIDERAZGOS LOCALES, E</t>
  </si>
  <si>
    <t>CO1.REQ.9891944</t>
  </si>
  <si>
    <t>OPSP-VIN-0119-2026</t>
  </si>
  <si>
    <t>https://community.secop.gov.co/Public/Tendering/OpportunityDetail/Index?noticeUID=CO1.NTC.9813639</t>
  </si>
  <si>
    <t>SARA CRISTINA HERNANDEZ HERNANDEZ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</si>
  <si>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BRINDAR ACOMPAÑAMIENTO A LOS PROCESOS DE PARTICIPACIÓN CON COMUNIDADES RURALES, ÉTNICAS Y LOCALES EN LAS ACCIONES DEL PROYECTO. 2) BRINDAR APOYO EN EL DESARROLLO DE METODOLOGÍAS PARTICIPATIVAS Y LÚDICO–PEDAGÓGICAS APROPIADAS AL TERRITORIO. 3) BRINDAR ACOMPAÑAMIENTO A LÍDERES, ORGANIZACIONES Y GRUPOS POBLACIONALES DIFERENCIADOS PARA GARANTIZAR PARTICIPACIÓN EFECTIVA. 4) APOYAR LA IDENTIFICACIÓN DE PERCEPCIONES, CONFLICTOS SOCIOAMBIENTALES Y DEMANDAS COMUNITARIAS. 5)</t>
  </si>
  <si>
    <t>CO1.REQ.9891420</t>
  </si>
  <si>
    <t>OPSP-VIN-0118-2026</t>
  </si>
  <si>
    <t>https://community.secop.gov.co/Public/Tendering/OpportunityDetail/Index?noticeUID=CO1.NTC.9807015</t>
  </si>
  <si>
    <t>ANDERSON STIVEN PEREZ FONTALVO</t>
  </si>
  <si>
    <t>PRESTACIÓN DE SERVICIOS PROFESIONALES EN EL CENTRO DE
INNOVACIÓN Y EMPRENDIMIENTO DE LA UNIVERSIDAD DEL MAGDALENA.
PARA EL CUMPLIMIENTO DEL OBJETO EL CONTRATISTA SE COMPROMETE A CUMPLIR CON EL APOYO EN LAS SIGUIENTES ACTIVIDADES:
1. BRINDAR Y SOPORTAR A TRAVÉS DE CERTIFICADOS LAS MENTORÍAS, ASESORÍAS, CONSULTORÍAS, TRANSFERENCIA DE
CONOCIMIENTOS Y ACOMPAÑAMIENTO EN EL DESARROLLO DE ACTIVIDADES DE I+D+I A GRUPOS DE INTERÉS Y COMUNIDADES
RELACIONADAS CON EL CENTRO EN EL MARCO DE CONVENIOS, PROYECTOS Y PROCESOS DE FOMENTO A LA INNOVACIÓN Y EL
EMPRENDIMIENTO EN SUS DIVERSAS FORMAS, BAJO LOS PARÁMETROS Y CRITERIOS ESTABLECIDOS POR MINICIENCIAS PARA
CENTROS DE INNOVACIÓN Y PRODUCTIVIDAD. 2. SOPORTAR A LA DIRECCIÓN DEL CIE A TRAVÉS DE INFORMES PERIÓDICOS Y
EVIDENCIAS LOS PROCESOS DE ATENCIÓN Y RESPUESTA A LAS SOLICITUDES Y REQUERIMIENTOS REALIZADOS POR LA COMUNIDAD
ACADÉMICA, UNIDADES ADMINISTRATIVAS, GRUPOS DE INTERÉS Y COMUNIDADES ATENDIDOS PO</t>
  </si>
  <si>
    <t>CO1.REQ.9929086</t>
  </si>
  <si>
    <t>OPSP-VIN-0117-2026</t>
  </si>
  <si>
    <t>https://community.secop.gov.co/Public/Tendering/OpportunityDetail/Index?noticeUID=CO1.NTC.9809997</t>
  </si>
  <si>
    <t xml:space="preserve">DIVA PIAMBA  </t>
  </si>
  <si>
    <t>PRESTACIÓN DE SERVICIOS PROFESIONALES COMO CORRECTOR DE ESTILO
EN EL PROGRAMA EDITORIAL DE LA UNIMAGDALENA.
PARA EL CUMPLIMIENTO DEL OBJETO, EL CONTRATISTA SE COMPROMETE A CUMPLIR CON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769 PÁGINAS</t>
  </si>
  <si>
    <t>CO1.REQ.9929068</t>
  </si>
  <si>
    <t>OPSP-VIN-0116-2026</t>
  </si>
  <si>
    <t>https://community.secop.gov.co/Public/Tendering/OpportunityDetail/Index?noticeUID=CO1.NTC.9842511</t>
  </si>
  <si>
    <t>JEAN DAVID VARILLA GONZALEZ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</si>
  <si>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ACOMPAÑAR TÉCNICA Y OPERATIVAMENTE LAS ACCIONES DE RESTAURACIÓN DEL BOSQUE DE GALERÍA UTILIZANDO HERRAMIENTAS DE MANEJO DEL PAISAJE (HMP) DEFINIDAS. 2. APOYAR EL SEGUIMIENTO DETALLADO A LA IMPLEMENTACIÓN DE LAS ACTIVIDADES Y SERVICIOS DE RESTAURACIÓN DEL BOSQUE DE GALERÍA. 3. BRINDAR APOYO EN LA GENERACIÓN DE ESPACIOS DE TRABAJO CON LOS EQUIPOS TÉCNICOS DE IMPLEMENTACIÓN DEL PROYECTO Y DE LA INTERVENTORÍA PARA LA EJECUCIÓN DE LAS ACTIVIDADES Y SERVICIOS DE RESTAURACIÓN ENFOCADAS EN</t>
  </si>
  <si>
    <t>CO1.REQ.9890063</t>
  </si>
  <si>
    <t>OPSP-VIN-0115-2026</t>
  </si>
  <si>
    <t>https://community.secop.gov.co/Public/Tendering/OpportunityDetail/Index?noticeUID=CO1.NTC.9735109</t>
  </si>
  <si>
    <t>ALVARO EDUARDO PION SALAS</t>
  </si>
  <si>
    <t>PRESTAR LOS SERVICIOS PROFESIONALES EN LA DIRECCIÓN DE
TRANSFERENCIA DE CONOCIMIENTO Y PROPIEDAD INTELECTUAL DE LA VICERRECTORÍA DE INVESTIGACIÓN.
PARA EL CUMPLIMIENTO DEL OBJETO, EL CONTRATISTA SE COMPROMETE A CUMPLIR CON LAS SIGUIENTES ACTIVIDADES: 1.
DISEÑAR, REDACTAR Y EDITAR CONTENIDOS PERIODÍSTICOS DE DIVULGACIÓN SOBRE PROCESOS, RESULTADOS E IMPACTOS EN
CIENCIA, TECNOLOGÍA, INNOVACIÓN Y CREACIÓN ARTÍSTICA Y CULTURAL (CTEI-CAC), PARA SU DIFUSIÓN EN MEDIOS
INSTITUCIONALES Y EXTERNOS. 2. PRODUCIR ARTÍCULOS DE DIVULGACIÓN CIENTÍFICA Y CULTURAL PARA REVISTA INSTITUCIONAL O
ALIADA, DIRIGIDOS A PÚBLICOS NO ESPECIALIZADOS, GARANTIZANDO CLARIDAD NARRATIVA, RIGOR CONCEPTUAL Y ENFOQUE DE
APROPIACIÓN SOCIAL DEL CONOCIMIENTO. 3. DESARROLLAR NARRATIVAS PERIODÍSTICAS (ENTREVISTAS, CRÓNICAS Y REPORTAJES)
QUE VISIBILICEN PROYECTOS DE INVESTIGACIÓN, INNOVACIÓN, TRANSFERENCIA TECNOLÓGICA, PROPIEDAD INTELECTUAL Y
CREACIÓN ARTÍSTICA Y CULTURAL DE LA UNI</t>
  </si>
  <si>
    <t>CO1.REQ.9872534</t>
  </si>
  <si>
    <t>OPSP-VIN-0114-2026</t>
  </si>
  <si>
    <t>https://community.secop.gov.co/Public/Tendering/OpportunityDetail/Index?noticeUID=CO1.NTC.9733624</t>
  </si>
  <si>
    <t>LAIONELL JOSÉ POLO ALVARADO</t>
  </si>
  <si>
    <t>ANDRES FELIPE GRANADOS BRICEÑO</t>
  </si>
  <si>
    <t>PRESTAR LOS SERVICIOS PROFESIONALES EN EL CENTRO DE INVESTIGACIÓN
EN ALTO RENDIMIENTO DEPORTIVO Y ESTUDIOS BIOMÉDICOS.
PARA EL CUMPLIMIENTO DEL OBJETO EL CONTRATISTA SE COMPROMETE A CUMPLIR CON EL APOYO EN LAS SIGUIENTES ACTIVIDADES:
1. CONTRIBUIR DESDE SU ROL PROFESIONAL EN LA CONSECUCIÓN DE LOS OBJETIVOS DEL CENTRO SPORTSCI UNIMAGDALENA. 2.
IDENTIFICAR, FORMULAR, GESTIONAR Y DAR SEGUIMIENTO TÉCNICO Y ADMINISTRATIVO A PROYECTOS Y CONVOCATORIAS INTERNAS Y
EXTERNAS, CON EL FIN DE ASEGURAR LA OBTENCIÓN DE RECURSOS, EL CUMPLIMIENTO DE OBJETIVOS, PLAZOS Y RESULTADOS, Y LA
ALINEACIÓN DE LOS PROYECTOS CON LA ESTRATEGIA INSTITUCIONAL. 3. IDENTIFICAR OPORTUNIDADES DE FINANCIACIÓN,
COOPERACIÓN O CONVOCATORIAS (PÚBLICAS, PRIVADAS, NACIONALES E INTERNACIONALES). 4. SEGUIMIENTO Y CONTROL DEL
AVANCE TÉCNICO, FINANCIERO Y ADMINISTRATIVO DE LOS PROYECTOS. 5. MONITOREAR INDICADORES Y VERIFICACIÓN DEL
CUMPLIMIENTO DE METAS. 6. APOYAR AL CENTRO SPORTSCI U</t>
  </si>
  <si>
    <t>CO1.REQ.9872170</t>
  </si>
  <si>
    <t>OPSP-VIN-0113-2026</t>
  </si>
  <si>
    <t>https://community.secop.gov.co/Public/Tendering/OpportunityDetail/Index?noticeUID=CO1.NTC.9803649</t>
  </si>
  <si>
    <t>DALIANYS  DE JESUS  PASTRANA  MARTINEZ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</si>
  <si>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REVISIÓN DE LOS DOCUMENTOS SOPORTE QUE SON PARTE DE LOS TRAMITES DE PAGO DE LOS DIFERENTES PROVEEDORES DE BIENES Y SERVICIOS CONTRATADOS EN EL PROYECTO. 2) APOYAR EN LA RADICACIÓN DE LAS CUENTAS POR PAGAR, UNA VEZ CULMINA SU ETAPA DE REVISIÓN TANTO EN EL SISTEMA DE INFORMACIÓN FINANCIERO DE LA UNIVERSIDAD DEL MAGDALENA SINAP COMO EN EL SISTEMA DE PAGOS Y GIROS DE REGALÍAS SPGR DEL PROYECTO. 3) APOYAR EN LA RADICACIÓN DE LAS OBLIGACIONES PRESUPUESTALES, UNA</t>
  </si>
  <si>
    <t>CO1.REQ.9849346</t>
  </si>
  <si>
    <t>OPSP-VIN-0112-2026</t>
  </si>
  <si>
    <t>https://community.secop.gov.co/Public/Tendering/OpportunityDetail/Index?noticeUID=CO1.NTC.9798434</t>
  </si>
  <si>
    <t>SERGIO ESTEBAN LOZANO  BAEZ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</si>
  <si>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BRINDAR APOYO TÉCNICO EN EL ANÁLISIS DE LA INFORMACIÓN GENERADA EN EL DESARROLLO DE LAS ACTIVIDADES ESTABLECIDAS EN EL COMPONENTE 1 DEL PROYECTO (PROFESIONALES Y TÉCNICOS) 2. APOYAR EL SEGUIMIENTO A LA IMPLEMENTACIÓN DE LAS ACTIVIDADES Y SERVICIOS DE RESTAURACIÓN ESTABLECIDOS EN EL COMPONENTE 1 DEL PROYECTO. 3. APOYAR LA COORDINACIÓN DE ESPACIOS DE TRABAJO CON LOS EQUIPOS TÉCNICOS DE IMPLEMENTACIÓN DEL PROYECTO Y DE LA INTERVENTORÍA PARA LA EJECUCIÓN DE LAS ACTIVIDADES Y SERVICIOS</t>
  </si>
  <si>
    <t>CO1.REQ.9856707</t>
  </si>
  <si>
    <t>OPSP-VIN-0111-2026</t>
  </si>
  <si>
    <t>https://community.secop.gov.co/Public/Tendering/OpportunityDetail/Index?noticeUID=CO1.NTC.9718361</t>
  </si>
  <si>
    <t>GUADALUPE DEL PILAR MOZO ISSA</t>
  </si>
  <si>
    <t>PRESTAR LOS SERVICIOS PROFESIONALES COMO ABOGADA, EN MARCO DEL
CONTRATO INTERADMINISTRATIVO NO. 1661 DE 2025 CELEBRADO ENTRE LA NACIÓN - MINISTERIO DEL INTERIOR Y LA UNIVERSIDAD
DEL MAGDALENA – UNIMAGDALENA PARA LA TRADUCCIÓN A LA LENGUA IKU Y LA SOCIALIZACIÓN ENTRE LOS MIEMBROS DEL
PUEBLO ARHUACO DEL ACÁPITE “SÍNTESIS DE LA DECISIÓN”, CONTENIDO EN LA SENTENCIA SU-419 DE 2024 DE LA H. CORTE
CONSTITUCIONAL.
PARA EL CUMPLIMIENTO DEL OBJETO EL CONTRATISTA SE COMPROMETE A CUMPLIR CON EL APOYO EN LAS SIGUIENTES ACTIVIDADES:
1. ACOMPAÑAR Y PARTICIPAR EN LAS JORNADAS DE DIVULGACIÓN Y TALLERES TERRITORIALES DE SOCIALIZACIÓN DE LA TRADUCCIÓN
DE LA SENTENCIA SU-419/24. 2. PARTICIPAR EN LAS JORNADAS PARA RESOLVER INQUIETUDES JURÍDICAS RELACIONADAS CON EL
CONTENIDO DIVULGADO Y PRECISAR EL SENTIDO DE LOS APARTES DE LA SENTENCIA QUE SEAN CONSULTADOS DURANTE LA
SOCIALIZACIÓN. 3. ATENDER LAS SOLICITUDES JURÍDICAS QUE SE DERIVEN DURANTE LA EJECUCIÓN DEL C</t>
  </si>
  <si>
    <t>CO1.REQ.9840811</t>
  </si>
  <si>
    <t>OPSP-VIN-0110-2026</t>
  </si>
  <si>
    <t>https://community.secop.gov.co/Public/Tendering/OpportunityDetail/Index?noticeUID=CO1.NTC.9718345</t>
  </si>
  <si>
    <t>PRESTAR LOS SERVICIOS PROFESIONALES, EN MARCO DEL CONTRATO
INTERADMINISTRATIVO NO. 1661 DE 2025 CELEBRADO ENTRE LA NACIÓN - MINISTERIO DEL INTERIOR Y LA UNIVERSIDAD DEL
MAGDALENA – UNIMAGDALENA PARA LA TRADUCCIÓN A LA LENGUA IKU Y LA SOCIALIZACIÓN ENTRE LOS MIEMBROS DEL PUEBLO
ARHUACO DEL ACÁPITE “SÍNTESIS DE LA DECISIÓN”, CONTENIDO EN LA SENTENCIA SU-419 DE 2024 DE LA H. CORTE
CONSTITUCIONAL.
PARA EL CUMPLIMIENTO DEL OBJETO, EL CONTRATISTA SE COMPROMETE A CUMPLIR CON LAS SIGUIENTES ACTIVIDADES: 1.
REALIZAR EL SEGUIMIENTO, MONITOREO Y CONSOLIDACIÓN DE EVIDENCIAS DE LA TRANSMISIÓN RADIAL (GRABACIONES,
CERTIFICACIONES, CAPTURAS, REPORTES TÉCNICOS) PARA LA DIVULGACIÓN. 2. APOYAR EN EL REGISTRO AUDIOVISUAL DE LOS TALLERES
TERRITORIALES DE SOCIALIZACIÓN DE LA SENTENCIA SU-419/24, EN COORDINACIÓN CON EL EQUIPO TÉCNICO Y LAS AUTORIDADES
LOCALES PARA LA DIVULGACIÓN. 3. GARANTIZAR EL ARCHIVO ORDENADO DEL MATERIAL PRODUCIDO PARA LA DIVULGACIÓN,
INC</t>
  </si>
  <si>
    <t>CO1.REQ.9840288</t>
  </si>
  <si>
    <t>OPSP-VIN-0109-2026</t>
  </si>
  <si>
    <t>https://community.secop.gov.co/Public/Tendering/OpportunityDetail/Index?noticeUID=CO1.NTC.9717603</t>
  </si>
  <si>
    <t>ANDREA CAROLINA CABRERA MARQUEZ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</si>
  <si>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ORIENTACIÓN DE LOS MÓDULOS TEÓRICOS Y PRÁCTICOS RELACIONADOS CON BUENAS PRÁCTICAS DE MANUFACTURA, INOCUIDAD, NORMATIVIDAD SANITARIA Y TRAZABILIDAD. 2. APOYAR CON EL CUMPLIMIENTO DE ESTÁNDARES HIGIÉNICO–SANITARIOS DURANTE LAS PRÁCTICAS DE TRANSFORMACIÓN DE PRODUCTOS. 3. REALIZAR ACOMPAÑAMIENTO EN LA APLICACIÓN DE PROTOCOLOS DE MANEJO DE PRODUCTOS, CONTROL DE CALIDAD E IMPLEMENTACIÓN DE BPM. 4. APOYAR EL DESARROLLO Y EVALUACIÓN DE PROTOTIPOS DE PRODUCTOS PESQUEROS CON VALO</t>
  </si>
  <si>
    <t>CO1.REQ.9823135</t>
  </si>
  <si>
    <t>OPSP-VIN-0108-2026</t>
  </si>
  <si>
    <t>https://community.secop.gov.co/Public/Tendering/OpportunityDetail/Index?noticeUID=CO1.NTC.9797474</t>
  </si>
  <si>
    <t>DANILO  RODRIGUEZ C</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</si>
  <si>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DESDE LO TÉCNICO LA EJECUCIÓN EN CAMPO DE LAS ACTIVIDADES DE MANEJO TÉCNICO DE MACRÓFITAS ACUÁTICAS, INCLUYENDO CORTE, EXTRACCIÓN, RETIRO, TRANSPORTE, REDISTRIBUCIÓN O DISPOSICIÓN SEGÚN LOS LINEAMIENTOS DEL PROYECTO. 2. APOYAR LA REALIZACIÓN DE DIAGNÓSTICOS PERIÓDICOS DEL ESTADO DE MACRÓFITAS Y COBERTURA VEGETAL ACUÁTICA EN ÁREAS PRIORIZADAS, IDENTIFICANDO CAMBIOS EN ABUNDANCIA, EXPANSIÓN, AFECTACIONES O RIESGOS PARA
LA CONECTIVIDAD HÍDRICA. 3. BRINDAR APOYO TÉCNICO EN LA P</t>
  </si>
  <si>
    <t>CO1.REQ.9855696</t>
  </si>
  <si>
    <t>OPSP-VIN-0107-2026</t>
  </si>
  <si>
    <t>https://community.secop.gov.co/Public/Tendering/OpportunityDetail/Index?noticeUID=CO1.NTC.9797115</t>
  </si>
  <si>
    <t>VALENTINA   VASQUEZ ZUÑIGA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</si>
  <si>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PLANIFICACIÓN E IDENTIFICACIÓN DE SITIOS Y EJECUCIÓN DE MUESTREOS DE PECES EN CUERPOS DE AGUA PRIORIZADOS DEL COMPONENTE 1, APLICANDO PROTOCOLOS TÉCNICOS ESTANDARIZADOS PARA ECOSISTEMAS ACUÁTICOS 2. APOYAR EL LA IDENTIFICACIÓN, TRATAMIENTO Y ANÁLISIS TAXONÓMICO DE LOS PECES COLECTADOS DURANTE LOS MONITOREOS. 3. APOYAR EL ANÁLISIS DE LA INFORMACIÓN ECOLÓGICA DE PECES EN RELACIÓN CON LA RESTAURACIÓN Y REHABILITACIÓN HÍDRICA DEL SISTEMA ZAPAYÁN. 4. BRINDAR APOYO A LA INTEGRA</t>
  </si>
  <si>
    <t>CO1.REQ.9855102</t>
  </si>
  <si>
    <t>OPSP-VIN-0106-2026</t>
  </si>
  <si>
    <t>https://community.secop.gov.co/Public/Tendering/OpportunityDetail/Index?noticeUID=CO1.NTC.9794697</t>
  </si>
  <si>
    <t>STEFFY MARGARITA HERNANDEZ ORTIZ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</si>
  <si>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PLANIFICACIÓN E IDENTIFICACIÓN DE SITIOS Y EJECUCIÓN DE MONITOREOS INTEGRALES DE ÁREAS EN PROCESO DE RESTAURACIÓN, EVALUANDO CRECIMIENTO, AVANCES, MANTENIMIENTO Y DESEMPEÑO ECOLÓGICO DE BOSQUES, RONDAS HÍDRICAS Y CUERPOS DE AGUA. 2. APOYAR LA IMPLEMENTACIÓN DE PROTOCOLOS DE MONITOREO DE MAMÍFEROS Y HERPETOFAUNA EN ÁREAS INTERVENIDAS Y DE REFERENCIA. 3. BRINDAR APOYO EN EL REGISTRO, PROCESAMIENTO Y ANÁLISIS DE INFORMACIÓN ECOLÓGICA INTEGRAL ASOCIADA A RESTAURACIÓN VEGETAL</t>
  </si>
  <si>
    <t>CO1.REQ.9854257</t>
  </si>
  <si>
    <t>OPSP-VIN-0105-2026</t>
  </si>
  <si>
    <t>https://community.secop.gov.co/Public/Tendering/OpportunityDetail/Index?noticeUID=CO1.NTC.9794635</t>
  </si>
  <si>
    <t>DAINELA ROSA ARIZA DIAZ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</si>
  <si>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BRINDAR APOYO COMO FACILITADOR SOCIAL Y TERRITORIAL PARA ACOMPAÑAR LA IMPLEMENTACIÓN DE LAS ACTIVIDADES DEL COMPONENTE 1. 2. APOYAR LA FACILITACIÓN DE LOS ESPACIOS Y PROCESOS REQUERIDOS PARA IMPLEMENTAR LAS ACTIVIDADES Y SERVICIOS DEL COMPONENTE 1. 3. APOYAR Y FACILITAR LOS ESPACIOS DE TRABAJO ENTRE LAS COMUNIDADES, LOS EQUIPOS TÉCNICOS DEL PROYECTO Y LA INTERVENTORÍA. 4. BRINDAR APOYO PARA EL DESARROLLO DE ESPACIOS DE DIÁLOGO, CONCERTACIÓN Y COORDINACIÓN CON COMUNIDADES, ALCALDÍA</t>
  </si>
  <si>
    <t>CO1.REQ.9852715</t>
  </si>
  <si>
    <t>OPSP-VIN-0104-2026</t>
  </si>
  <si>
    <t>https://community.secop.gov.co/Public/Tendering/OpportunityDetail/Index?noticeUID=CO1.NTC.9794510</t>
  </si>
  <si>
    <t>ZORAIDA  JIMENEZ MORA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</si>
  <si>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ACOMPAÑAR TÉCNICA Y OPERATIVAMENTE LA IMPLEMENTACIÓN DE LAS HERRAMIENTAS DE MANEJO DEL PAISAJE (HMP) DEL COMPONENTE 1 DEL PROYECTO 2. APOYAR EL SEGUIMIENTO A LA IMPLEMENTACIÓN DE LAS ACTIVIDADES Y SERVICIOS DE RESTAURACIÓN ENFOCADAS EN HERRAMIENTAS DE MANEJO DEL PAISAJE ESTABLECIDOS EN EL COMPONENTE 1 DEL PROYECTO. 3. APOYAR LA GENERACIÓN DE ESPACIOS DE TRABAJO CON LOS EQUIPOS TÉCNICOS DE IMPLEMENTACIÓN DEL PROYECTO Y DE LA INTERVENTORÍA PARA LA EJECUCIÓN DE LAS ACTIVIDADES Y SERV</t>
  </si>
  <si>
    <t>CO1.REQ.9850087</t>
  </si>
  <si>
    <t>OPSP-VIN-0103-2026</t>
  </si>
  <si>
    <t>https://community.secop.gov.co/Public/Tendering/OpportunityDetail/Index?noticeUID=CO1.NTC.9802791</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</si>
  <si>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IDENTIFICACIÓN Y CONSULTA DE LA NORMATIVA INSTITUCIONAL Y NACIONAL APLICABLE A LA ESTRUCTURACIÓN DEL MARCO JURÍDICO DE LAS ÓRDENES DE GASTO Y CONVENIOS DEL PROYECTO. 2) APOYAR LA ELABORACIÓN, REVISIÓN Y AJUSTE DE CONVENIOS, CONTRATOS, ÓRDENES Y RESOLUCIONES QUE SE CELEBREN EN EL MARCO DEL PROYECTO. 3) APOYAR LA REVISIÓN DE LAS GARANTÍAS, PÓLIZAS DE CUMPLIMIENTO Y CARTAS DE CRÉDITO PRESENTADAS POR LOS CONTRATISTAS, CON EL FIN DE VERIFICAR SU APROBACIÓN Y VIGENCIA. 4) APOYA</t>
  </si>
  <si>
    <t>CO1.REQ.9829013</t>
  </si>
  <si>
    <t>OPSP-VIN-0102-2026</t>
  </si>
  <si>
    <t>https://community.secop.gov.co/Public/Tendering/OpportunityDetail/Index?noticeUID=CO1.NTC.9802586</t>
  </si>
  <si>
    <t>ERNESTO DAVID CABANA PABON</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</si>
  <si>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CON EL DISEÑO, INTEGRACIÓN, PUESTA EN OPERACIÓN Y VERIFICACIÓN DEL SISTEMA COMUNITARIO DE ALERTAS TEMPRANAS, ASEGURANDO SU FUNCIONALIDAD, CONECTIVIDAD Y OPERATIVIDAD TERRITORIAL. 2) APOYAR CON LA COORDINACIÓN, DESARROLLO, VALIDACIÓN Y PUESTA EN MARCHA DEL APLICATIVO MÓVIL, GARANTIZANDO INTEROPERABILIDAD CON EL OBSERVATORIO AMBIENTAL. 3) BRINDAR APOYO COMO ENLACE ENTRE EL PROYECTO Y EL PROVEEDOR DEL SERVICIO TECNOLÓGICO RESPONSABLE DE LA INSTALACIÓN Y OPERACIÓ</t>
  </si>
  <si>
    <t>CO1.REQ.9820818</t>
  </si>
  <si>
    <t>OPSP-VIN-0101-2026</t>
  </si>
  <si>
    <t>https://community.secop.gov.co/Public/Tendering/OpportunityDetail/Index?noticeUID=CO1.NTC.9685401</t>
  </si>
  <si>
    <t>ABRAHAM ALBERTO NARVAEZ VALERA</t>
  </si>
  <si>
    <t>PRESTAR LOS SERVICIOS PROFESIONALES EN LA VICERRECTORIA DE INVESTIGACIÓN. PARA EL CUMPLIMIENTO DEL OBJETO EL CONTRATISTA SE COMPROMETE A CUMPLIR CON EL APOYO EN LAS SIGUIENTES ACTIVIDADES: 1. APOYAR EN DESARROLLO WEB Y FUNCIONALIDADES NUEVAS PARA EL SISTEMA DE INFORMACIÓN DE LA VICERRECTORÍA DE INVESTIGACIÓN. 2. CAPACITAR A LOS USUARIOS EN EL USO DEL SISTEMA DE INFORMACIÓN DE LA VICERRECTORÍA DE INVESTIGACIÓN. 3. APOYAR LA REALIZACIÓN DE COPIAS DE SEGURIDAD DEL SISTEMA DE INFORMACIÓN DE LA VICERRECTORÍA DE INVESTIGACIÓN. 4. APOYAR CON LA IDENTIFICACIÓN DE LOS RIESGOS E IMPLEMENTACIÓN DE CONTROLES EN EL SISTEMA DE INFORMACIÓN DE LA VICERRECTORÍA DE INVESTIGACIÓN. 5. APOYAR CON LA IDENTIFICACIÓN DE LAS CORRECCIONES DE FUNCIONALIDADES DEL SISTEMA DE INFORMACIÓN DE LA VICERRECTORÍA DE INVESTIGACIÓN Y REALIZAR LOS AJUSTES CORRESPONDIENTES. 6. REALIZAR SOPORTE INFORMÁTICO A LOS USUARIOS DEL SISTEMA DE INFORMACIÓN DE LA VICERRECTORÍA DE INVESTIG</t>
  </si>
  <si>
    <t>CO1.REQ.9840023</t>
  </si>
  <si>
    <t>OPSP-VIN-0100-2026</t>
  </si>
  <si>
    <t>https://community.secop.gov.co/Public/Tendering/OpportunityDetail/Index?noticeUID=CO1.NTC.9684931</t>
  </si>
  <si>
    <t>EDGAR ANDRES PABON RUBIO</t>
  </si>
  <si>
    <t>PRESTAR LOS SERVICIOS PROFESIONALES EN EL CENTRO DE INVESTIGACIÓN
EN ALTO RENDIMIENTO DEPORTIVO Y ESTUDIOS BIOMÉDICOS.
PARA EL CUMPLIMIENTO DEL OBJETO EL CONTRATISTA SE COMPROMETE A CUMPLIR CON EL APOYO EN LAS SIGUIENTES ACTIVIDADES:
1. PRESTAR SERVICIOS PROFESIONALES ESPECIALIZADOS DE APOYO TÉCNICO Y ACADÉMICO PARA LA ESTRUCTURACIÓN DE LA
PROPUESTA DE CREACIÓN DE LA MAESTRÍA EN CIENCIAS DEL DEPORTE, EN CONCORDANCIA CON LA NORMATIVA VIGENTE EN
EDUCACIÓN SUPERIOR, LOS LINEAMIENTOS DEL MINISTERIO DE EDUCACIÓN NACIONAL Y LAS DISPOSICIONES INSTITUCIONALES DE
LA UNIVERSIDAD DEL MAGDALENA. 2. ASESORAR Y APOYAR LA REVISIÓN TÉCNICA Y ACADÉMICA DE LA PROPUESTA DEL PROGRAMA,
INCLUYENDO LA DEFINICIÓN DE LINEAMIENTOS PARA LA INTEGRACIÓN DE RECURSOS DIGITALES, PLATAFORMAS DE APOYO AL
APRENDIZAJE Y METODOLOGÍAS ACTIVAS, EN COHERENCIA CON EL MODELO PEDAGÓGICO INSTITUCIONAL. 3. COOPERAR CON LA
ELABORACIÓN, REVISIÓN, ORGANIZACIÓN Y ENTREGA DE LOS DOCUMENT</t>
  </si>
  <si>
    <t>CO1.REQ.9839464</t>
  </si>
  <si>
    <t>OPSP-VIN-0099-2026</t>
  </si>
  <si>
    <t>https://community.secop.gov.co/Public/Tendering/OpportunityDetail/Index?noticeUID=CO1.NTC.9684400</t>
  </si>
  <si>
    <t>ROBERTO
 GUERRERO FLÓREZ</t>
  </si>
  <si>
    <t>MARIA FERNANDA MOZO RODRIGUEZ</t>
  </si>
  <si>
    <t>PRESTAR LOS SERVICIOS PROFESIONALES EN LA COLECCIÓN ARQUEOLÓGICA
ADSCRITA EL CENTRO DE COLECCIONES CIENTÍFICAS DE LA UNIVERSIDAD DEL MAGDALENA.
PARA EL CUMPLIMIENTO DEL OBJETO EL CONTRATISTA SE COMPROMETE A CUMPLIR CON EL APOYO EN LAS SIGUIENTES ACTIVIDADES:
1. CONTRIBUIR EN EL REGISTRO, CLASIFICACIÓN E INVENTARIO DE LOS MATERIALES ARQUEOLÓGICOS QUE FORMAN PARTE DE
LA COLECCIÓN.
2. COLABORAR EN LAS TAREAS DE CONSERVACIÓN Y RESTAURACIÓN DE UN CONJUNTO DE 60 PIEZAS ARQUEOLÓGICAS.
3. REDACTAR UN INFORME QUE ANALICE Y ESTABLEZCA VÍNCULOS ENTRE LOS BIENES MUEBLES REPORTADOS ANTE EL
ICANH Y AQUELLOS INCLUIDOS EN LOS INVENTARIOS REALIZADOS.
4. APOYAR EN LAS ACTIVIDADES DE DIVULGACIÓN Y EN LOS REQUERIMIENTOS RELACIONADOS CON LAS COLECCIONES
CIENTÍFICAS DE LA UNIVERSIDAD DEL MAGDALENA</t>
  </si>
  <si>
    <t>CO1.REQ.9826969</t>
  </si>
  <si>
    <t>OPSP-VIN-0098-2026</t>
  </si>
  <si>
    <t>https://community.secop.gov.co/Public/Tendering/OpportunityDetail/Index?noticeUID=CO1.NTC.9672581</t>
  </si>
  <si>
    <t>EMIRA ISABEL GARCIA AVENDAÑO</t>
  </si>
  <si>
    <t>PRESTAR LOS SERVICIOS PROFESIONALES EN LA COLECCIÓN BIOLÓGICA
ADSCRITA EL CENTRO DE COLECCIONES CIENTÍFICAS DE LA UNIVERSIDAD DEL MAGDALENA.
PARA EL CUMPLIMIENTO DEL OBJETO EL CONTRATISTA SE COMPROMETE A CUMPLIR CON EL APOYO EN LAS SIGUIENTES ACTIVIDADES:
1. APOYAR EN LAS LABORES DE ORGANIZACIÓN, ETIQUETADO, CLASIFICACIÓN, MONTAJE Y PRESERVACIÓN DE LOS ESPECÍMENES
BIOLÓGICOS QUE INTEGRAN LA COLECCIÓN ENTOMOLÓGICA.
2. APOYAR EN LA IDENTIFICACIÓN DE LOS EJEMPLARES ENTOMOLÓGICOS SELECCIONADOS HASTA NIVEL DE FAMILIA, GÉNERO O
ESPECIE.
3. GESTIONAR, ACTUALIZAR Y DEPURAR LAS BASES DE DATOS DE LA COLECCIÓN ENTOMOLÓGICA UTILIZANDO EL ESTÁNDAR DARWIN
CORE.
4. BRINDAR APOYO EN LOS PROCESOS DE RECEPCIÓN Y PRÉSTAMO DE MATERIAL BIOLÓGICO PERTENECIENTE A LA COLECCIÓN
ENTOMOLÓGICA.
5. COLABORAR EN LA PUBLICACIÓN DE LOS REGISTROS BIOLÓGICOS DE LA COLECCIÓN ENTOMOLÓGICA EN EL SISTEMA DE
INFORMACIÓN SOBRE BIODIVERSIDAD DE COLOMBIA (SIB COLOMBIA).
6. APOYAR</t>
  </si>
  <si>
    <t>CO1.REQ.9825400</t>
  </si>
  <si>
    <t>OPSP-VIN-0097-2026</t>
  </si>
  <si>
    <t>https://community.secop.gov.co/Public/Tendering/OpportunityDetail/Index?noticeUID=CO1.NTC.9671380</t>
  </si>
  <si>
    <t xml:space="preserve">AMANDA  BERBEN </t>
  </si>
  <si>
    <t>PRESTAR LOS SERVICIOS PROFESIONALES EN LA COLECCIÓN BIOLÓGICA
ADSCRITA EL CENTRO DE COLECCIONES CIENTÍFICAS DE LA UNIVERSIDAD DEL MAGDALENA.
PARA EL CUMPLIMIENTO DEL OBJETO EL CONTRATISTA SE COMPROMETE A CUMPLIR CON EL APOYO EN LAS SIGUIENTES ACTIVIDADES:
1. APOYAR EN LA CURADURÍA FÍSICA DE LOS EJEMPLARES PERTENECIENTES A LAS COLECCIONES DE INVERTEBRADOS MARINOS
(MEIOFAUNA, MESOFAUNA Y MACROFAUNA), ASÍ COMO EN LAS COLECCIONES DE INVERTEBRADOS DULCEACUÍCOLAS Y
TERRESTRES NO INSECTOS (COMO ARACNOLÓGICOS, TARDÍGRADOS, ENTRE OTROS).
2. CONFIRMAR O VERIFICAR LA IDENTIFICACIÓN TAXONÓMICA DE LOS EJEMPLARES DE LAS COLECCIONES DE INVERTEBRADOS NO
INSECTOS, HASTA NIVEL DE PHYLUM Y, EN CIERTOS GRUPOS SELECCIONADOS, HASTA NIVEL DE FAMILIA.
3. APOYAR EN LA ACTUALIZACIÓN, MIGRACIÓN Y DEPURACIÓN DE LOS DATOS EN LAS BASES DE DATOS DE LAS COLECCIONES
DE INVERTEBRADOS NO INSECTOS, SIGUIENDO EL ESTÁNDAR DARWIN CORE.
4. APOYAR EL PROCESO DE REGISTRO DE ESTAS</t>
  </si>
  <si>
    <t>CO1.REQ.9825307</t>
  </si>
  <si>
    <t>OPSP-VIN-0096-2026</t>
  </si>
  <si>
    <t>https://community.secop.gov.co/Public/Tendering/OpportunityDetail/Index?noticeUID=CO1.NTC.9667633</t>
  </si>
  <si>
    <t>JUAN CARLOS MONROY RODRIGUEZ</t>
  </si>
  <si>
    <t>PRESTAR LOS SERVICIOS PROFESIONALES EN LA DIRECCIÓN DE TRANSFERENCIA DEL CONOCIMIENTO Y PROPIEDAD INTELECTUAL.
PARA EL CUMPLIMIENTO DEL OBJETO EL CONTRATISTA SE COMPROMETE A CUMPLIR CON EL APOYO EN LAS SIGUIENTES ACTIVIDADES: 1. REALIZAR CAPACITACIONES, TALLERES Y ACTIVIDADES FORMATIVAS EN TEMAS RELACIONADOS CON PROPIEDAD INTELECTUAL, DERECHOS DE AUTOR Y PROPIEDAD INDUSTRIAL, DIRIGIDAS A MIEMBROS DE LA COMUNIDAD UNIVERSITARIA Y AL PÚBLICO DE INTERÉS DE LA DIRECCIÓN DE TRANSFERENCIA DE CONOCIMIENTO Y PROPIEDAD INTELECTUAL (DTCPI) Y DEL CENTRO DE INNOVACIÓN Y EMPRENDIMIENTO (CIE), SEGÚN LOS DIFERENTES TIPOS DE OBRAS O INVENCIONES. 2. BRINDAR APOYO A LA DTCPI Y AL CIE EN LOS PROCESOS DE IDENTIFICACIÓN, REGISTRO, PROTECCIÓN Y FORMALIZACIÓN DE ACTIVOS INTANGIBLES GENERADOS POR LOS MIEMBROS DE LA COMUNIDAD UNIVERSITARIA Y EL PÚBLICO DE INTERÉS, ANTE LAS ENTIDADES COMPETENTES, ASEGURANDO EL CUMPLIMIENTO DE LA NORMATIVIDAD VIGENTE. 3. BRINDAR ORI</t>
  </si>
  <si>
    <t>CO1.REQ.9821201</t>
  </si>
  <si>
    <t>OPSP-VIN-0095-2026</t>
  </si>
  <si>
    <t>https://community.secop.gov.co/Public/Tendering/OpportunityDetail/Index?noticeUID=CO1.NTC.9702291&amp;isFromPublicArea=True&amp;isModal=False</t>
  </si>
  <si>
    <t>VANYRA VANESSA MARTINEZ RAMOS</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</si>
  <si>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EN EL SEGUIMIENTO TÉCNICO, OPERATIVO Y DE CONTROL DEL COMPONENTE. 2) APOYAR LA COORDINACIÓN DEL REGISTRO Y CONTROL DE ENTREGABLES TÉCNICOS. 3) APOYAR LA ARTICULACIÓN CON LA INTERVENTORÍA Y EL ÁREA ADMINISTRATIVA. 4) BRINDAR ACOMPAÑAMIENTO CON EL REGISTRO DE TALLERES, MESAS, CAPACITACIONES O COMITÉS DESARROLLADOS EN EL COMPONENTE. 5) APOYAR EN EL MONITOREO DEL AVANCE FÍSICO DEL COMPONENTE DE ACUERDO CON EL GESPROY. 6) APOYAR LA GESTIÓN DE RECURSOS Y EQUIPOS R</t>
  </si>
  <si>
    <t>CO1.REQ.9789273</t>
  </si>
  <si>
    <t>OPSP-VIN-0094-2026</t>
  </si>
  <si>
    <t>https://community.secop.gov.co/STS/Users/Login/Index</t>
  </si>
  <si>
    <t>FARID LEONARDO RODRIGUEZ PACHECO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</si>
  <si>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EJECUCIÓN DE LAS ACTIVIDADES Y SUBACTIVIDADES DEL COMPONENTE DE GOBERNANZA AMBIENTAL, EN COHERENCIA CON EL POA, LA CADENA DE VALOR Y LOS LINEAMIENTOS DEL SGR. 2) APOYAR EN LA ARTICULACIÓN DE LA ESTRATEGIA DE GOBERNANZA CON LOS DEMÁS COMPONENTES DEL PROYECTO Y EQUIPO TÉCNICO A CARGO DE ACTIVIDADES DE RELACIONAMIENTO COMUNITARIO Y SOCIAL. 3). APOYAR LA FORMULACIÓN Y PUESTA EN MARCHA DE ESTRATEGIAS DE GOBERNANZA TERRITORIAL Y PARTICIPACIÓN CIUDADANA. 4) ACOM</t>
  </si>
  <si>
    <t>CO1.REQ.9776134</t>
  </si>
  <si>
    <t>OPSP-VIN-0093-2026</t>
  </si>
  <si>
    <t>https://community.secop.gov.co/Public/Tendering/OpportunityDetail/Index?noticeUID=CO1.NTC.9665753</t>
  </si>
  <si>
    <t>JENNY LICETH MACHADO VIDES</t>
  </si>
  <si>
    <t>PRESTACIÓN DE SERVICIOS PROFESIONALES EN LA VICERRECTORÍA DE
INVESTIGACIÓN DE LA UNIVERSIDAD DEL MAGDALENA.
PARA EL CUMPLIMIENTO DEL OBJETO EL CONTRATISTA SE COMPROMETE A CUMPLIR CON EL APOYO EN LAS SIGUIENTES ACTIVIDADES:
1. BRINDAR APOYO A LOS PROCESOS ADMINISTRATIVOS Y PRESUPUESTALES ASOCIADOS A LA GESTIÓN DE LA DIVULGACIÓN DE LA
CIENCIA, TECNOLOGÍA E INNOVACIÓN (CTEI), CONFORME A LOS LINEAMIENTOS INSTITUCIONALES. 2. COADYUVAR EN LOS
PROCESOS DE EDICIÓN, MONTAJE Y POSTPRODUCCIÓN DE LOS MATERIALES AUDIOVISUALES SOLICITADOS POR LA VICERRECTORÍA DE
INVESTIGACIÓN Y SUS UNIDADES, GARANTIZANDO ESTÁNDARES TÉCNICOS Y DE CALIDAD. 3. APOYAR LA COORDINACIÓN Y
REALIZACIÓN DE ACTIVIDADES DE GRABACIÓN, INCLUYENDO EL USO DE CÁMARA FIJA, VIDEO, DRONES Y DEMÁS EQUIPOS
AUDIOVISUALES, PARA LA OBTENCIÓN DE INSUMOS REQUERIDOS EN LOS PRODUCTOS AUDIOVISUALES. 4. BRINDAR APOYO EN LA
GESTIÓN, EJECUCIÓN Y SEGUIMIENTO DE LA PRODUCCIÓN DE MATERIAL AUDIOVISUAL AS</t>
  </si>
  <si>
    <t>CO1.REQ.9818338</t>
  </si>
  <si>
    <t>OPSP-VIN-0092-2026</t>
  </si>
  <si>
    <t>https://community.secop.gov.co/Public/Tendering/OpportunityDetail/Index?noticeUID=CO1.NTC.9664530</t>
  </si>
  <si>
    <t>NATALIA MARGARITA BLASCHKE EVILLA</t>
  </si>
  <si>
    <t>PRESTACIÓN DE SERVICIOS PROFESIONALES EN LA VICERRECTORÍA DE
INVESTIGACIÓN DE LA UNIVERSIDAD DEL MAGDALENA.
PARA EL CUMPLIMIENTO DEL OBJETO EL CONTRATISTA SE COMPROMETE A CUMPLIR CON EL APOYO EN LAS SIGUIENTES ACTIVIDADES:
1. BRINDAR APOYO A LA GESTIÓN DE LOS PROCESOS DE APROPIACIÓN SOCIAL DEL CONOCIMIENTO ESTABLECIDOS EN EL MODELO
DEL SISTEMA NACIONAL DE CIENCIA, TECNOLOGÍA E INNOVACIÓN, EN ARTICULACIÓN CON EL CENTRO DE INNOVACIÓN Y
EMPRENDIMIENTO. 2. COADYUVAR EN LA PLANEACIÓN, DESARROLLO Y EJECUCIÓN DE TALLERES Y ESPACIOS DE CO-CREACIÓN CON
LOS DIFERENTES SECTORES DE LA SOCIEDAD, ORIENTADOS A LA FORMULACIÓN Y CONSOLIDACIÓN DE PROYECTOS, PROCESOS E
INICIATIVAS DE APROPIACIÓN SOCIAL DEL CONOCIMIENTO. 3. PRESTAR APOYO A LA GESTIÓN, EJECUCIÓN Y FORTALECIMIENTO DE
PROCESOS E INICIATIVAS DE APROPIACIÓN SOCIAL DEL CONOCIMIENTO, DE ACUERDO CON LOS LINEAMIENTOS INSTITUCIONALES.
4. COLABORAR EN LA CONSOLIDACIÓN DE DIÁLOGOS PREVIOS PARA LA GENERA</t>
  </si>
  <si>
    <t>CO1.REQ.9817582</t>
  </si>
  <si>
    <t>OPSP-VIN-0091-2026</t>
  </si>
  <si>
    <t>https://community.secop.gov.co/Public/Tendering/OpportunityDetail/Index?noticeUID=CO1.NTC.9666828</t>
  </si>
  <si>
    <t>LUIS  TAMARA RUIZ</t>
  </si>
  <si>
    <t>PRESTACIÓN DE SERVICIOS PROFESIONALES EN LA VICERRECTORÍA DE
INVESTIGACIÓN DE LA UNIVERSIDAD DEL MAGDALENA.
PARA EL CUMPLIMIENTO DEL OBJETO EL CONTRATISTA SE COMPROMETE A CUMPLIR CON EL APOYO EN LAS SIGUIENTES ACTIVIDADES:
1. BRINDAR APOYO EN LA EJECUCIÓN Y DESARROLLO DE LA PRODUCCIÓN AUDIOVISUAL, MEDIANTE LA ELABORACIÓN DE PIEZAS
AUDIOVISUALES REQUERIDAS POR LA VICERRECTORÍA DE INVESTIGACIÓN Y SUS UNIDADES, CONFORME A LOS LINEAMIENTOS
INSTITUCIONALES. 2. COADYUVAR EN LOS PROCESOS DE EDICIÓN, MONTAJE Y POSTPRODUCCIÓN DE LOS MATERIALES
AUDIOVISUALES SOLICITADOS POR LA VICERRECTORÍA DE INVESTIGACIÓN Y SUS UNIDADES, GARANTIZANDO ESTÁNDARES TÉCNICOS
Y DE CALIDAD. 3. APOYAR LA COORDINACIÓN Y REALIZACIÓN DE ACTIVIDADES DE GRABACIÓN, INCLUYENDO EL USO DE CÁMARA
FIJA, VIDEO, DRONES Y DEMÁS EQUIPOS AUDIOVISUALES, PARA LA OBTENCIÓN DE INSUMOS REQUERIDOS EN LOS PRODUCTOS
AUDIOVISUALES. 4. BRINDAR APOYO EN LA ORGANIZACIÓN Y ANIMACIÓN DE CONTENIDOS VI</t>
  </si>
  <si>
    <t>CO1.REQ.9819837</t>
  </si>
  <si>
    <t>OPSP-VIN-0090-2026</t>
  </si>
  <si>
    <t>https://community.secop.gov.co/Public/Tendering/OpportunityDetail/Index?noticeUID=CO1.NTC.9663813</t>
  </si>
  <si>
    <t>MIRLE PATRICIA CABARCAS JIMENEZ</t>
  </si>
  <si>
    <t>PRESTAR LOS SERVICIOS PROFESIONALES EN LA COLECCIÓN BIOLÓGICA
ADSCRITA EL CENTRO DE COLECCIONES CIENTÍFICAS DE LA UNIVERSIDAD DEL MAGDALENA.
PARA EL CUMPLIMIENTO DEL OBJETO EL CONTRATISTA SE COMPROMETE A CUMPLIR CON EL APOYO EN LAS SIGUIENTES ACTIVIDADES:
1. APOYAR EN LA CURADURÍA FÍSICA Y DEMÁS PROCEDIMIENTOS RELACIONADOS CON EL MANTENIMIENTO DE LOS
EJEMPLARES DEPOSITADO EN LA COLECCIÓN FICOLÓGICA "GERMÁN BULA MEYER”.
2. ORGANIZAR, ETIQUETAR Y RECTIFICAR LA IDENTIFICACIÓN DEL MATERIAL PREVIAMENTE DEPOSITADO EN LA COLECCIÓN
FICOLÓGICA "GERMÁN BULA MEYER”
3. APOYAR EN LA IDENTIFICACIÓN DE LOS ESPECÍMENES A NIVEL DE FAMILIA/GÉNERO/ESPECIE DE LOS GRUPOS DE
MACROALGAS ESCOGIDOS.
4. ACTUALIZAR, MIGRAR Y DEPURAR LA INFORMACIÓN DE LA BASE DE DATO (DARWIN CORE) DE LA COLECCIÓN FICOLÓGICA
"GERMÁN BULA MEYER
5. APOYAR EL REGISTRO DE LA COLECCIÓN DE MACROALGAS EN EL SISTEMA DE INFORMACIÓN DE LA BIODIVERSIDAD DE
COLOMBIA (SIB COLOMBIA).
6. APOYAR Y C</t>
  </si>
  <si>
    <t>CO1.REQ.9815960</t>
  </si>
  <si>
    <t>OPSP-VIN-0089-2026</t>
  </si>
  <si>
    <t>https://community.secop.gov.co/Public/Tendering/OpportunityDetail/Index?noticeUID=CO1.NTC.9661732</t>
  </si>
  <si>
    <t>ANGÉLICA LILIANA SILVA FRANCO</t>
  </si>
  <si>
    <t>ROSANA  CASTRO BROCHERO</t>
  </si>
  <si>
    <t>PRESTAR LOS SERVICIOS PROFESIONALES EN EL CENTRO DE INNOVACIÓN Y
EMPRENDIMIENTO - CIE.
PARA EL CUMPLIMIENTO DEL OBJETO EL CONTRATISTA SE COMPROMETE A CUMPLIR CON EL APOYO EN LAS SIGUIENTES ACTIVIDADES:
1. APOYAR A LA DIRECCIÓN DEL CENTRO DE INNOVACIÓN Y EMPRENDIMIENTO- CIE EN LA FORMULACIÓN DE PROYECTOS,
PROPUESTAS E INICIATIVAS PARA SER PRESENTADAS ANTE ENTIDADES GUBERNAMENTALES, DE COOPERACIÓN Y APOYO EN
LAS TEMÁTICAS Y LÍNEAS DE ACCIÓN DEL CENTRO, LAS CUALES DEBEN ESTAR ENFOCADAS EN EL IMPACTO A GRUPOS DE
INTERÉS Y COMUNIDADES.
2. APOYAR A LA DIRECCIÓN DEL CIE EN LA GESTIÓN ADMINISTRATIVA Y FINANCIERA DE ACTIVIDADES Y PROYECTOS DISEÑADOS,
EJECUTADOS Y SUPERVISADOS POR EL CENTRO, A TRAVÉS DE ACTIVIDADES DE PLANEACIÓN, REVISIÓN, SOLICITUD DE
CONTRATACIONES, CDP´S, PAC´S, SEGUIMIENTO DE PROCESOS, GENERACIÓN DE FACTURAS, AUDITORÍAS Y OTROS
RELACIONADOS CON LA GESTIÓN DE RECAUDO Y APROPIACIÓN DE RECURSOS, GESTIÓN DE PÓLIZAS Y SEGUIMIENTO DE</t>
  </si>
  <si>
    <t>CO1.REQ.9815214</t>
  </si>
  <si>
    <t>OPSP-VIN-0088-2026</t>
  </si>
  <si>
    <t>https://community.secop.gov.co/Public/Tendering/OpportunityDetail/Index?noticeUID=CO1.NTC.9648333</t>
  </si>
  <si>
    <t>MARIA  PAULA SOSSA</t>
  </si>
  <si>
    <t>PRESTACIÓN DE SERVICIOS PROFESIONALES EN EL CENTRO DE
INNOVACIÓN Y EMPRENDIMIENTO DE LA UNIVERSIDAD DEL MAGDALENA.
PARA EL CUMPLIMIENTO DEL OBJETO EL CONTRATISTA SE COMPROMETE A CUMPLIR CON EL APOYO EN LAS SIGUIENTES ACTIVIDADES:
1. BRINDAR Y SOPORTAR A TRAVÉS DE CERTIFICADOS LAS MENTORÍAS, ASESORÍAS, CONSULTORÍAS, TRANSFERENCIA DE
CONOCIMIENTOS Y ACOMPAÑAMIENTO EN EL DESARROLLO DE ACTIVIDADES DE I+D+I A GRUPOS DE INTERÉS Y COMUNIDADES
RELACIONADAS CON EL CENTRO EN EL MARCO DE CONVENIOS, PROYECTOS Y PROCESOS DE FOMENTO A LA INNOVACIÓN Y EL
EMPRENDIMIENTO EN SUS DIVERSAS FORMAS, BAJO LOS PARÁMETROS Y CRITERIOS ESTABLECIDOS POR MINICIENCIAS PARA
CENTROS DE INNOVACIÓN Y PRODUCTIVIDAD. 2. EVIDENCIAR A TRAVÉS DE INFORMES PERIÓDICOS EL CUMPLIMIENTO DE
INDICADORES RELACIONADOS CON EL REGISTRO, AVAL, DESARROLLO DE ASESORÍAS, MENTORÍAS, ACOMPAÑAMIENTO ACADÉMICO
Y TÉCNICO QUE GARANTICEN EL INICIO, DESARROLLO, EVALUACIÓN Y CULMINACIÓN DE LAS PRÁCTIC</t>
  </si>
  <si>
    <t>CO1.REQ.9801691</t>
  </si>
  <si>
    <t>OPSP-VIN-0087-2026</t>
  </si>
  <si>
    <t>https://community.secop.gov.co/Public/Tendering/OpportunityDetail/Index?noticeUID=CO1.NTC.9647199</t>
  </si>
  <si>
    <t>LUIS GERARDO CUAO SERGE</t>
  </si>
  <si>
    <t>PRESTACIÓN DE SERVICIOS PROFESIONALES EN EL CENTRO DE
INNOVACIÓN Y EMPRENDIMIENTO DE LA UNIVERSIDAD DEL MAGDALENA.
PARA EL CUMPLIMIENTO DEL OBJETO EL CONTRATISTA SE COMPROMETE A CUMPLIR CON EL APOYO EN LAS SIGUIENTES ACTIVIDADES
COMO MENTOR DEL ÁREA DE MERCADEO Y MODELO DE NEGOCIO: 1. BRINDAR Y SOPORTAR A TRAVÉS DE CERTIFICADOS LAS
MENTORÍAS, ASESORÍAS, CONSULTORÍAS, TRANSFERENCIA DE CONOCIMIENTOS Y ACOMPAÑAMIENTO EN EL DESARROLLO DE
ACTIVIDADES DE I+D+I A GRUPOS DE INTERÉS Y COMUNIDADES RELACIONADAS CON EL CENTRO EN EL MARCO DE CONVENIOS,
PROYECTOS Y PROCESOS DE FOMENTO A LA INNOVACIÓN Y EL EMPRENDIMIENTO EN SUS DIVERSAS FORMAS, BAJO LOS
PARÁMETROS Y CRITERIOS ESTABLECIDOS POR MINICIENCIAS PARA CENTROS DE INNOVACIÓN Y PRODUCTIVIDAD. 2. EVIDENCIAR
A TRAVÉS DE INFORMES PERIÓDICOS EL CUMPLIMIENTO DE INDICADORES RELACIONADOS CON EL REGISTRO, AVAL, DESARROLLO DE
ASESORÍAS, MENTORÍAS, ACOMPAÑAMIENTO ACADÉMICO Y TÉCNICO QUE GARANTICEN EL INICIO</t>
  </si>
  <si>
    <t>CO1.REQ.9801220</t>
  </si>
  <si>
    <t>OPSP-VIN-0086-2026</t>
  </si>
  <si>
    <t>https://community.secop.gov.co/Public/Tendering/OpportunityDetail/Index?noticeUID=CO1.NTC.9646720</t>
  </si>
  <si>
    <t xml:space="preserve">DANIEL  GUTIERREZ </t>
  </si>
  <si>
    <t>PRESTACIÓN DE SERVICIOS PROFESIONALES EN EL CENTRO DE
INNOVACIÓN Y EMPRENDIMIENTO DE LA UNIVERSIDAD DEL MAGDALENA.
PARA EL CUMPLIMIENTO DEL OBJETO EL CONTRATISTA SE COMPROMETE A CUMPLIR CON EL APOYO EN LAS SIGUIENTES ACTIVIDADES:
1. SOPORTAR A LA DIRECCIÓN DEL CIE EN EL DISEÑO DE CAMPAÑAS, ESTRATEGIAS DE MARKETING DIGITAL Y OTRAS ACTIVIDADES
DE PROMOCIÓN Y DIFUSIÓN DE SERVICIOS DEL CIE DIRIGIDOS A LA COMUNIDAD ACADÉMICA, GRUPOS DE INTERÉS INSTITUCIONALES
Y COMUNIDADES. 2. BRINDAR SOPORTE A LA DIRECCIÓN DEL CIE EN LA ELABORACIÓN DE MATERIAL FOTOGRÁFICO, REALIZACIÓN Y
EDICIÓN AUDIOVISUAL PARA LA CREACIÓN DE CONTENIDOS Y DIFUSIÓN POSTERIOR EN LOS CANALES DE COMUNICACIÓN INTERNOS
Y EXTERNOS SEGÚN LOS LINEAMIENTOS INSTITUCIONALES. 3. SOPORTAR A LA DIRECCIÓN DEL CIE EN EL DISEÑO Y ACTUALIZACIÓN
DEL PORTAFOLIO DE SERVICIOS DEL CENTRO CON ORIENTACIÓN A LA COMUNIDAD ACADÉMICA Y A GRUPOS DE INTERÉS
INSTITUCIONALES PARA SER PROMOCIONADO SEGÚN LOS LI</t>
  </si>
  <si>
    <t>CO1.REQ.9800083</t>
  </si>
  <si>
    <t>OPSP-VIN-0085-2026</t>
  </si>
  <si>
    <t>https://community.secop.gov.co/Public/Tendering/OpportunityDetail/Index?noticeUID=CO1.NTC.9645350</t>
  </si>
  <si>
    <t>JORGE LUIS PINEDA MONTAGUT</t>
  </si>
  <si>
    <t>PRESTAR LOS SERVICIOS PROFESIONALES EN LA EDITORIAL
UNIMAGDALENA.
PARA EL CUMPLIMIENTO DEL OBJETO, EL CONTRATISTA SE COMPROMETE A CUMPLIR CON LAS SIGUIENTES ACTIVIDADES: 1.
BRINDAR EL SOPORTE TÉCNICO REQUERIDO, GARANTIZAR EL ÓPTIMO FUNCIONAMIENTO Y ATENDER OPORTUNAMENTE LAS
SOLICITUDES DE LOS USUARIOS DE LAS REVISTAS. 2. REALIZAR EL SOPORTE TÉCNICO REQUERIDO Y MANTENER EN ÓPTIMO
FUNCIONAMIENTO EL SISTEMA DE GESTIÓN EDITORIAL OPEN MONOGRAPH PRESS. 3. REALIZAR EL SOPORTE TÉCNICO REQUERIDO
Y MANTENER EN ÓPTIMO FUNCIONAMIENTO EL SISTEMA DE INFORMACIÓN ADMINISTRATIVO DE LA EDITORIAL. 4. REALIZAR
PERIÓDICAMENTE LAS COPIAS Y DEPURACIÓN DE LOS SISTEMAS DE INFORMACIÓN OPEN JOURNAL SYSTEMS, OPEN
MONOGRAPH PRESS Y EDITORIAL UNIMAGDALENA. 5. CONTRIBUIR EN LOS PROCESOS DE SINCRONIZACIÓN DEL CATÁLOGO
EDITORIAL CON DIFERENTES SISTEMAS DE INFORMACIÓN.</t>
  </si>
  <si>
    <t>CO1.REQ.9798672</t>
  </si>
  <si>
    <t>OPSP-VIN-0084-2026</t>
  </si>
  <si>
    <t>https://community.secop.gov.co/Public/Tendering/OpportunityDetail/Index?noticeUID=CO1.NTC.9643479</t>
  </si>
  <si>
    <t>JESUS DAVID FREYLE MARQUEZ</t>
  </si>
  <si>
    <t>PRESTACIÓN DE SERVICIOS PROFESIONALES EN LA VICERRECTORÍA DE
INVESTIGACIÓN DE LA UNIVERSIDAD DEL MAGDALENA.
PARA EL CUMPLIMIENTO DEL OBJETO EL CONTRATISTA SE COMPROMETE A CUMPLIR CON EL APOYO EN LAS SIGUIENTES ACTIVIDADES:
1. PRESTAR APOYO TÉCNICO Y OPERATIVO PARA LA ELABORACIÓN, CONSOLIDACIÓN Y ENTREGA DE INFORMES RELACIONADOS CON
REDES, MOVIMIENTO DE PLATAFORMAS Y ESTRATEGIAS DE DIVULGACIÓN DE LAS ACTIVIDADES Y PROGRAMAS DE LA VICERRECTORÍA
DE INVESTIGACIÓN, CONFORME A LOS LINEAMIENTOS INSTITUCIONALES. 2. EJECUTAR ACCIONES DE APOYO PARA LA
IMPLEMENTACIÓN, FORTALECIMIENTO Y PROMOCIÓN DE LOS PROCESOS Y ESTRATEGIAS DE APROPIACIÓN SOCIAL DEL
CONOCIMIENTO, EN ARTICULACIÓN CON LAS DEPENDENCIAS RESPONSABLES. 3. DESARROLLAR ACTIVIDADES DE ACOMPAÑAMIENTO
Y SOPORTE A LOS PROCESOS DE APROPIACIÓN SOCIAL DEL CONOCIMIENTO EN TEMAS DE ENCADENAMIENTO PRODUCTIVO, EN
COORDINACIÓN CON EL CENTRO DE INNOVACIÓN Y EMPRENDIMIENTO. 4. ADELANTAR LA GESTIÓN LOGÍS</t>
  </si>
  <si>
    <t>CO1.REQ.9796975</t>
  </si>
  <si>
    <t>OPSP-VIN-0083-2026</t>
  </si>
  <si>
    <t>https://community.secop.gov.co/Public/Tendering/OpportunityDetail/Index?noticeUID=CO1.NTC.9636821</t>
  </si>
  <si>
    <t>CO1.REQ.9789926</t>
  </si>
  <si>
    <t>OPSP-VIN-0082-2026</t>
  </si>
  <si>
    <t>https://community.secop.gov.co/Public/Tendering/OpportunityDetail/Index?noticeUID=CO1.NTC.9635272</t>
  </si>
  <si>
    <t>NAYID EMILIO BRUGES IGLESIAS</t>
  </si>
  <si>
    <t>PRESTAR LOS SERVICIOS PROFESIONALES EN LA DIRECCIÓN DE
PROYECCIÓN CULTURAL DE LA UNIVERSIDAD DEL MAGDALENA.
PARA EL CUMPLIMIENTO DEL OBJETO, EL CONTRATISTA SE COMPROMETE A CUMPLIR CON LAS SIGUIENTES ACTIVIDADES: 1.
ACOMPAÑAR Y FORTALECER EL PROCESO DE ESTRUCTURACIÓN Y CONSOLIDACIÓN DE LAS AGRUPACIONES MUSICALES, EN
COHERENCIA CON LOS DISTINTOS PROGRAMAS DE FORMACIÓN MUSICAL DESARROLLADOS POR LA DIRECCIÓN DE PROYECCIÓN
CULTURAL. 2. APOYAR LOS PROCESOS DE CONVOCATORIA, SELECCIÓN, CONFORMACIÓN, PLANEACIÓN DE ENSAYOS Y
PRESENTACIONES ARTÍSTICAS DE LA ORQUESTA SINFÓNICA DE LA UNIVERSIDAD DEL MAGDALENA, GARANTIZANDO SU ADECUADO
DESARROLLO ACADÉMICO Y LOGÍSTICO. 3. ORIENTAR, COORDINAR Y SUPERVISAR TÉCNICAMENTE LOS PROCESOS PEDAGÓGICOS Y
DE FORMACIÓN MUSICAL CORRESPONDIENTES A LOS INSTRUMENTOS DE VIENTO, EN LOS CURSOS OFERTADOS POR LA DIRECCIÓN
DE PROYECCIÓN CULTURAL, ASEGURANDO EL CUMPLIMIENTO DE LOS LINEAMIENTOS ACADÉMICOS Y METODOLÓGICOS
ESTAB</t>
  </si>
  <si>
    <t>CO1.REQ.9789085</t>
  </si>
  <si>
    <t>OPSP-VIN-0081-2026</t>
  </si>
  <si>
    <t>https://community.secop.gov.co/Public/Tendering/OpportunityDetail/Index?noticeUID=CO1.NTC.9634669</t>
  </si>
  <si>
    <t>JORGE ARMANDO FORERO FERNANDEZ DE CASTRO</t>
  </si>
  <si>
    <t>PRESTAR LOS SERVICIOS PROFESIONALES EN LA DIRECCIÓN DE
PROYECCIÓN CULTURAL DE LA UNIVERSIDAD DEL MAGDALENA.
PARA EL CUMPLIMIENTO DEL OBJETO, EL CONTRATISTA SE COMPROMETE A CUMPLIR CON LAS SIGUIENTES ACTIVIDADES: 1.
ACOMPAÑAR Y FORTALECER LOS PROCESOS DE FORMACIÓN MUSICAL SINFÓNICA, PARTICIPANDO ACTIVAMENTE EN LA
PLANIFICACIÓN, DESARROLLO DE ENSAYOS, PROCESOS PEDAGÓGICOS Y PRESENTACIONES ARTÍSTICAS DE LA ORQUESTA
SINFÓNICA DE LA UNIVERSIDAD DEL MAGDALENA, EN CONCORDANCIA CON LOS LINEAMIENTOS ACADÉMICOS Y ARTÍSTICOS
INSTITUCIONALES. 2. DISEÑAR E IMPLEMENTAR UNA ESTRATEGIA DE ARTICULACIÓN INTERINSTITUCIONAL CON EL SISTEMA DE
MUSEOS DE LA UNIVERSIDAD DEL MAGDALENA, ORIENTADA AL DESARROLLO DE PROGRAMAS Y ACTIVIDADES CULTURALES EN
ARTES MUSICALES EN LAS DIFERENTES INSTITUCIONES EDUCATIVAS DEL DISTRITO, CON ÉNFASIS EN PROCESOS DE
SENSIBILIZACIÓN, FORMACIÓN DE PÚBLICOS Y APROPIACIÓN CULTURAL. 3. APOYAR EL DISEÑO CONCEPTUAL, LA PRODUCCIÓN Y EL
DES</t>
  </si>
  <si>
    <t>CO1.REQ.9788051</t>
  </si>
  <si>
    <t>OPSP-VIN-0080-2026</t>
  </si>
  <si>
    <t>https://community.secop.gov.co/Public/Tendering/OpportunityDetail/Index?noticeUID=CO1.NTC.9657456</t>
  </si>
  <si>
    <t>JHARLYS ORTIZ ROBLES</t>
  </si>
  <si>
    <t>PRESTAR LOS SERVICIOS PROFESIONALES EN LA DIRECCIÓN DE
PROYECCIÓN CULTURAL DE LA UNIVERSIDAD DEL MAGDALENA.
PARA EL CUMPLIMIENTO DEL OBJETO, EL CONTRATISTA SE COMPROMETE A CUMPLIR CON LAS SIGUIENTES ACTIVIDADES: 1.
APOYAR LA PLANIFICACIÓN, ESTRUCTURACIÓN, EJECUCIÓN Y SEGUIMIENTO DEL CALENDARIO ANUAL DE EXPOSICIONES, TALLERES,
CHARLAS, CONFERENCIAS, CICLOS DE CINE Y DEMÁS PROGRAMAS CULTURALES Y EDUCATIVOS DESARROLLADOS POR LA DIRECCIÓN
DE PROYECCIÓN CULTURAL EN LA CASA MUSEO GGM, GARANTIZANDO SU COHERENCIA CON LOS LINEAMIENTOS CURATORIALES Y
MISIONALES. 2. DISEÑAR, IMPLEMENTAR Y EVALUAR UNA ESTRATEGIA INTEGRAL DE MARKETING Y COMUNICACIÓN DIGITAL,
ORIENTADA AL POSICIONAMIENTO DE LA CASA MUSEO GGM EN LOS ÁMBITOS LOCAL, REGIONAL, NACIONAL E INTERNACIONAL,
FORTALECIENDO SU VISIBILIDAD, ALCANCE DE PÚBLICOS Y PROYECCIÓN INSTITUCIONAL. 3. APOYAR LA GESTIÓN OPERATIVA,
TÉCNICA Y LOGÍSTICA REQUERIDA PARA LA ADECUADA REALIZACIÓN DE EVENTOS CULTURALES</t>
  </si>
  <si>
    <t>CO1.REQ.9809616</t>
  </si>
  <si>
    <t>OPSP-VIN-0079-2026</t>
  </si>
  <si>
    <t>https://community.secop.gov.co/Public/Tendering/OpportunityDetail/Index?noticeUID=CO1.NTC.9657332</t>
  </si>
  <si>
    <t>ERASMO DE JESUS VARGAS CASALINS</t>
  </si>
  <si>
    <t>PRESTAR LOS SERVICIOS PROFESIONALES EN LA DIRECCIÓN DE
PROYECCIÓN CULTURAL DE LA UNIVERSIDAD DEL MAGDALENA.
PARA EL CUMPLIMIENTO DEL OBJETO, EL CONTRATISTA SE COMPROMETE A CUMPLIR CON LAS SIGUIENTES ACTIVIDADES: 1.
DISEÑAR, ESTRUCTURAR E IMPLEMENTAR EL PROCESO DE CONFORMACIÓN Y FORTALECIMIENTO DE LAS AGRUPACIONES MUSICALES
DE CARÁCTER SINFÓNICO, A PARTIR DE LOS PROGRAMAS DE FORMACIÓN MUSICAL INTEGRAL DESARROLLADOS POR LA DIRECCIÓN DE
PROYECCIÓN CULTURAL. 2. EJERCER LA DIRECCIÓN MUSICAL DE LA ORQUESTA SINFÓNICA, PRESENTANDO Y DESARROLLANDO UNA
PROPUESTA ARTÍSTICA Y MUSICAL COHERENTE CON LOS LINEAMIENTOS ACADÉMICOS, CULTURALES Y MISIONALES DE LA
UNIVERSIDAD DEL MAGDALENA. 3. PLANIFICAR, DIRIGIR Y SUPERVISAR EL PROCESO PEDAGÓGICO Y DE FORMACIÓN MUSICAL
SINFÓNICA, GARANTIZANDO EL ADECUADO DESARROLLO TÉCNICO, INTERPRETATIVO Y COLECTIVO DE LOS INTEGRANTES DE LA
ORQUESTA. 4. FORMULAR Y EJECUTAR ESTRATEGIAS DE ARTICULACIÓN ENTRE EL SISTEMA DE MUS</t>
  </si>
  <si>
    <t>CO1.REQ.9808966</t>
  </si>
  <si>
    <t>OPSP-VIN-0078-2026</t>
  </si>
  <si>
    <t>https://community.secop.gov.co/Public/Tendering/OpportunityDetail/Index?noticeUID=CO1.NTC.9656938</t>
  </si>
  <si>
    <t>JUAN DAVID MENCO BERMÚDEZ</t>
  </si>
  <si>
    <t>PRESTAR LOS SERVICIOS PROFESIONALES EN LA EDITORIAL
UNIMAGDALENA.
PARA EL CUMPLIMIENTO DEL OBJETO, EL CONTRATISTA SE COMPROMETE A CUMPLIR CON LAS SIGUIENTES ACTIVIDADES: 1.
APOYAR EL PROCESO DE VENTAS Y DISTRIBUCIÓN DE OBRAS DE LA EDITORIAL. 2. MANTENER ACTUALIZADO EL INVENTARIO DE LAS
OBRAS DE LA EDITORIAL. 3. APOYAR EN LA ORGANIZACIÓN LOGÍSTICA DE LOS EVENTOS QUE PARTICIPA O REALIZA LA EDITORIAL. 4.
GESTIONAR Y APOYAR EL ECOSISTEMA DIGITAL DE LA EDITORIAL UNIMAGDALENA, INCLUYENDO LA PRODUCCIÓN Y PUBLICACIÓN
DE AUDIOLIBROS EN LA PLATAFORMA SIMEH. 5. APOYAR EN LAS FERIAS DE LIBROS NACIONALES E INTERNACIONALES DONDE LA
EDITORIAL TENGA STAND PROPIO. 6. GESTIONAR Y APOYAR LOS REQUERIMIENTOS PARA LA PUESTA EN MARCHA DE LA FERIA DEL
LIBRO DE SANTA MARTA 2026.</t>
  </si>
  <si>
    <t>CO1.REQ.9808151</t>
  </si>
  <si>
    <t>OPSP-VIN-0077-2026</t>
  </si>
  <si>
    <t>https://community.secop.gov.co/Public/Tendering/OpportunityDetail/Index?noticeUID=CO1.NTC.9639396</t>
  </si>
  <si>
    <t>YISETH PAOLA MEJIA MARTINEZ</t>
  </si>
  <si>
    <t>PRESTAR LOS SERVICIOS PROFESIONALES EN LA EDITORIAL
UNIMAGDALENA.
PARA EL CUMPLIMIENTO DEL OBJETO, EL CONTRATISTA SE COMPROMETE A CUMPLIR CON LAS SIGUIENTES ACTIVIDADES: 1.
REALIZAR LA REVISIÓN INICIAL DE LOS ARTÍCULOS POSTULADOS A LA REVISTA JANGWA PANA SEGÚN LO ESTABLECIDO EN LA GUÍA
DE AUTORES Y DE ÉTICA. 2. REALIZAR LA BÚSQUEDA Y SELECCIÓN DE PARES EVALUADORES PARA LOS ARTÍCULOS QUE SE
ENCUENTRAN EN PROCESO DE PUBLICACIÓN. 3. REALIZAR SEGUIMIENTO AL PROCESO DE EDICIÓN DE LOS ARTÍCULOS. 4.
REALIZAR LA CONVERSIÓN DE LOS ARTÍCULOS DE LA REVISTA EN FORMATO PDF Y OTROS TIPOS DE FORMATO PARA SU PUBLICACIÓN
EN EL OJS Y DEMÁS PLATAFORMAS DONDE SE ENCUENTRA INDEXADA LA REVISTA. 5. CARGAR LOS ARTÍCULOS AL OJS EN LAS
VERSIONES DISPONIBLES Y VERIFICAR QUE LOS METADATOS SE AJUSTEN A LA GUÍA DE AUTORES. 6. MANTENER ACTUALIZADA LA
INFORMACIÓN DE LA REVISTA JANGWA PANA EN LAS DISTINTAS BASES E ÍNDICES BIBLIOGRÁFICA DONDE SE ENCUENTRE
REGISTRADA. 7. V</t>
  </si>
  <si>
    <t>CO1.REQ.9793276</t>
  </si>
  <si>
    <t>OPSP-VIN-0076-2026</t>
  </si>
  <si>
    <t>https://community.secop.gov.co/Public/Tendering/OpportunityDetail/Index?noticeUID=CO1.NTC.9638812</t>
  </si>
  <si>
    <t>ALEX HERVE ESTRADA CAIAFA</t>
  </si>
  <si>
    <t>PRESTAR LOS SERVICIOS PROFESIONALES EN LA DIRECCIÓN DE TRANSFERENCIA DE CONOCIMIENTO Y PROPIEDAD INTELECTUAL.
PARA EL CUMPLIMIENTO DEL OBJETO EL CONTRATISTA SE COMPROMETE A CUMPLIR CON EL APOYO EN LAS SIGUIENTES ACTIVIDADES: 1. APOYAR A LA VICERRECTORÍA DE INVESTIGACIÓN Y A SUS UNIDADES ACADÉMICAS Y ADMINISTRATIVAS, EN ARTICULACIÓN CON LA OFICINA DE RELACIONES INTERNACIONALES, EN LA IDENTIFICACIÓN, ESTRUCTURACIÓN, DIVULGACIÓN Y SOCIALIZACIÓN DE OPORTUNIDADES DE MOVILIZACIÓN DE RECURSOS INTERNACIONALES PARA INVESTIGACIÓN, INNOVACIÓN Y EMPRENDIMIENTO, A TRAVÉS DE LA PLATAFORMA COLAB Y MEDIANTE BOLETINES INFORMATIVOS PERSONALIZADOS DIRIGIDOS A LA COMUNIDAD UNIVERSITARIA DE LA UNIVERSIDAD DEL MAGDALENA. 2. APOYAR EL ESTABLECIMIENTO, FORTALECIMIENTO Y GESTIÓN DE VÍNCULOS, ASÍ COMO LOS PROCESOS DE COMUNICACIÓN INSTITUCIONAL CON LOS DIFERENTES GRUPOS DE INTERÉS INTERNOS Y EXTERNOS, RELACIONADOS CON LAS OPORTUNIDADES DE MOVILIZACIÓN DE RECURSOS I</t>
  </si>
  <si>
    <t>CO1.REQ.9792628</t>
  </si>
  <si>
    <t>OPSP-VIN-0075-2026</t>
  </si>
  <si>
    <t>https://community.secop.gov.co/Public/Tendering/OpportunityDetail/Index?noticeUID=CO1.NTC.9638466</t>
  </si>
  <si>
    <t>ELVIS ANDRES NUÑEZ MEJIA</t>
  </si>
  <si>
    <t>PRESTAR LOS SERVICIOS PROFESIONALES EN LA DIRECCIÓN DE TRANSFERENCIA DEL CONOCIMIENTO Y PROPIEDAD INTELECTUAL.
PARA EL CUMPLIMIENTO DEL OBJETO EL CONTRATISTA SE COMPROMETE A CUMPLIR CON EL APOYO EN LAS SIGUIENTES ACTIVIDADES: 1. ACOMPAÑAR LOS PROCESOS DE IDENTIFICACIÓN, ANÁLISIS Y VALORACIÓN DE ACTIVOS DE PROPIEDAD INTELECTUAL GENERADOS POR LOS GRUPOS DE INVESTIGACIÓN, CON MIRAS A DETERMINAR SU POTENCIAL DE PROTECCIÓN Y APROVECHAMIENTO MEDIANTE MECANISMOS DE TRANSFERENCIA TECNOLÓGICA. 2. REALIZAR BÚSQUEDAS Y ANÁLISIS DE INFORMACIÓN TECNOLÓGICA Y DE PROPIEDAD INDUSTRIAL EN BASES DE DATOS ESPECIALIZADAS, ASÍ COMO APOYAR EL SEGUIMIENTO A TENDENCIAS Y ANTECEDENTES RELEVANTES PARA LA TOMA DE DECISIONES INSTITUCIONALES. 3. APOYAR EL DISEÑO, ESTRUCTURACIÓN Y ACOMPAÑAMIENTO TÉCNICO DE INICIATIVAS DE CREACIÓN DE SPIN-OFFS, DERIVADAS DE RESULTADOS DE INVESTIGACIÓN E INNOVACIÓN DE LA UNIVERSIDAD DEL MAGDALENA. 4. CONTRIBUIR A LA ELABORACIÓN, ACTUALI</t>
  </si>
  <si>
    <t>CO1.REQ.9792063</t>
  </si>
  <si>
    <t>OPSP-VIN-0074-2026</t>
  </si>
  <si>
    <t>https://community.secop.gov.co/Public/Tendering/OpportunityDetail/Index?noticeUID=CO1.NTC.9637784</t>
  </si>
  <si>
    <t>ANDRES FELIPE MORENO TORO</t>
  </si>
  <si>
    <t>PRESTAR LOS SERVICIOS PROFESIONALES EN LA DIRECCIÓN DE TRANSFERENCIA DE CONOCIMIENTO Y PROPIEDAD INTELECTUAL.
PARA EL CUMPLIMIENTO DEL OBJETO EL CONTRATISTA SE COMPROMETE A CUMPLIR CON EL APOYO EN LAS SIGUIENTES ACTIVIDADES: 1. CONTRIBUIR AL DESARROLLO CREATIVO Y A LA DEFINICIÓN DE LINEAMIENTOS VISUALES INSTITUCIONALES, MEDIANTE LA ELABORACIÓN DE CONCEPTOS GRÁFICOS Y PIEZAS DE APOYO PARA EVENTOS ACADÉMICOS, CIENTÍFICOS Y ADMINISTRATIVOS — TANTO PRESENCIALES COMO VIRTUALES — COORDINADOS POR LA VICERRECTORÍA DE INVESTIGACIÓN Y SUS UNIDADES. 2. CONTRIBUIR CON EL DISEÑO, PRODUCCIÓN Y AJUSTE DE MATERIALES PROMOCIONALES EN SOPORTES IMPRESOS Y DIGITALES (VOLANTES, PENDONES, BANNERS, PLEGABLES, AFICHES, BACKINGS, VALLAS, MEMBRETES Y PIEZAS AFINES), ASEGURANDO SU ALINEACIÓN CON EL MANUAL DE IDENTIDAD INSTITUCIONAL Y LOS REQUERIMIENTOS DE LA VICERRECTORÍA DE INVESTIGACIÓN. 3. ELABORAR PROPUESTAS GRÁFICAS PARA PORTADAS Y ELEMENTOS VISUALES DE PUBLIC</t>
  </si>
  <si>
    <t>CO1.REQ.9791505</t>
  </si>
  <si>
    <t>OPSP-VIN-0073-2026</t>
  </si>
  <si>
    <t>https://community.secop.gov.co/Public/Tendering/OpportunityDetail/Index?noticeUID=CO1.NTC.9636891</t>
  </si>
  <si>
    <t>GUILLERMO MAURICIO PARRA PATERNINA</t>
  </si>
  <si>
    <t>PRESTAR LOS SERVICIOS PROFESIONALES EN LA DIRECCIÓN DE TRANSFERENCIA DE CONOCIMIENTO Y PROPIEDAD INTELECTUAL.
PARA EL CUMPLIMIENTO DEL OBJETO EL CONTRATISTA SE COMPROMETE A CUMPLIR CON EL APOYO EN LAS SIGUIENTES ACTIVIDADES: 1. APOYAR EN EL DESARROLLO, SISTEMATIZACIÓN Y DOCUMENTACIÓN DE ESTUDIOS DE VIGILANCIA E INTELIGENCIA CIENTÍFICA Y TECNOLÓGICA, QUE RESPONDAN A LAS NECESIDADES DE LA VICERRECTORÍA DE INVESTIGACIÓN, SUS UNIDADES DE GESTIÓN Y DEMÁS DEPENDENCIAS DE LA UNIVERSIDAD, MANTENIENDO UN REGISTRO HISTÓRICO DE LOS MISMOS. 2. APOYAR EN EL DISEÑO, IMPLEMENTACIÓN Y REGISTRO DE PROCESOS DE MEDICIÓN Y EVALUACIÓN DE CAPACIDADES, ASÍ COMO EN LA IDENTIFICACIÓN DE NECESIDADES Y OPORTUNIDADES PARA EL DESARROLLO DE ACTIVIDADES DE INVESTIGACIÓN, CREACIÓN, INNOVACIÓN Y EMPRENDIMIENTO. 3. APOYAR EN LA ELABORACIÓN, ESTRUCTURACIÓN Y ACTUALIZACIÓN DE PLANES Y AGENDAS ESTRATÉGICAS DE INVESTIGACIÓN, CREACIÓN, INNOVACIÓN Y EMPRENDIMIENTO DE LA UNIVERS</t>
  </si>
  <si>
    <t>CO1.REQ.9791005</t>
  </si>
  <si>
    <t>OPSP-VIN-0072-2026</t>
  </si>
  <si>
    <t>https://community.secop.gov.co/Public/Tendering/OpportunityDetail/Index?noticeUID=CO1.NTC.9635519</t>
  </si>
  <si>
    <t>JULIE PAULINE VILORIA PORTO</t>
  </si>
  <si>
    <t>PRESTAR LOS SERVICIOS PROFESIONALES EN LA DIRECCIÓN DE TRANSFERENCIA DE CONOCIMIENTO Y PROPIEDAD INTELECTUAL.
PARA EL CUMPLIMIENTO DEL OBJETO EL CONTRATISTA SE COMPROMETE A CUMPLIR CON EL APOYO EN LAS SIGUIENTES ACTIVIDADES: 1. REALIZAR BÚSQUEDAS Y ANÁLISIS DE INFORMACIÓN TECNOLÓGICA EN BASES DE DATOS ESPECIALIZADAS DE PROPIEDAD INTELECTUAL, APOYANDO EL SEGUIMIENTO DE RESULTADOS RELEVANTES PARA LOS PROCESOS DE INVESTIGACIÓN, INNOVACIÓN Y TRANSFERENCIA TECNOLÓGICA DE LA UNIVERSIDAD. 2. PARTICIPAR EN EL DISEÑO, EJECUCIÓN Y EVALUACIÓN DE ACCIONES DE DIVULGACIÓN EN PROPIEDAD INTELECTUAL, MEDIANTE LA ELABORACIÓN DE BOLETINES TECNOLÓGICOS, CÁPSULAS INFORMATIVAS Y OTROS PRODUCTOS COMUNICACIONALES DE CARÁCTER INSTITUCIONAL. 3. APOYAR LA IDENTIFICACIÓN Y MONITOREO DE OPORTUNIDADES EXTERNAS (CONVOCATORIAS, CURSOS, TALLERES Y SIMILARES) EN TEMAS DE CIENCIA, TECNOLOGÍA, INNOVACIÓN, ARTE Y CULTURA, ASÍ COMO SU DIFUSIÓN A TRAVÉS DEL BUSCADOR INSTITUCIO</t>
  </si>
  <si>
    <t>CO1.REQ.9788934</t>
  </si>
  <si>
    <t>OPSP-VIN-0071-2026</t>
  </si>
  <si>
    <t>https://community.secop.gov.co/Public/Tendering/OpportunityDetail/Index?noticeUID=CO1.NTC.9632995</t>
  </si>
  <si>
    <t>KEDUIN RAFAEL FERNANDEZ MONTENEGRO</t>
  </si>
  <si>
    <t>PRESTAR LOS SERVICIOS PROFESIONALES EN EL CENTRO DE INNOVACIÓN Y
EMPRENDIMIENTO - CIE.
PARA EL CUMPLIMIENTO DEL OBJETO EL CONTRATISTA SE COMPROMETE A CUMPLIR CON EL APOYO EN LAS SIGUIENTES ACTIVIDADES:
1. BRINDAR Y SOPORTAR A TRAVÉS DE CERTIFICADOS LAS MENTORÍAS, ASESORÍAS, CONSULTORÍAS, TRANSFERENCIA DE
CONOCIMIENTOS Y ACOMPAÑAMIENTO EN EL DESARROLLO DE ACTIVIDADES DE I+D+I A GRUPOS DE INTERÉS Y COMUNIDADES
RELACIONADAS CON EL CENTRO EN EL MARCO DE CONVENIOS, PROYECTOS Y PROCESOS DE FOMENTO A LA INNOVACIÓN Y EL
EMPRENDIMIENTO EN SUS DIVERSAS FORMAS, BAJO LOS PARÁMETROS Y CRITERIOS ESTABLECIDOS POR MINICIENCIAS PARA
CENTROS DE INNOVACIÓN Y PRODUCTIVIDAD.
2. EVIDENCIAR A TRAVÉS DE INFORMES PERIÓDICOS EL CUMPLIMIENTO DE INDICADORES RELACIONADOS CON EL REGISTRO, AVAL,
DESARROLLO DE ASESORÍAS, MENTORÍAS, ACOMPAÑAMIENTO ACADÉMICO Y TÉCNICO QUE GARANTICEN EL INICIO,
DESARROLLO, EVALUACIÓN Y CULMINACIÓN DE LAS PRÁCTICAS DE INNOVACIÓN Y EMPRENDIM</t>
  </si>
  <si>
    <t>CO1.REQ.9786870</t>
  </si>
  <si>
    <t>OPSP-VIN-0070-2026</t>
  </si>
  <si>
    <t>https://community.secop.gov.co/Public/Tendering/OpportunityDetail/Index?noticeUID=CO1.NTC.9632709</t>
  </si>
  <si>
    <t>KATHERINE JULIETH ASENCIO DOMINGUEZ</t>
  </si>
  <si>
    <t>PRESENTE ORDEN, LA CUAL SE REGIRÁ POR LAS SIGUIENTES:
CONDICIONES:
1. OBJETO: LA PRESENTE ORDEN TIENE POR OBJETO: PRESTAR LOS SERVICIOS PROFESIONALES EN EL CENTRO DE INNOVACIÓN Y
EMPRENDIMIENTO - CIE.
PARA EL CUMPLIMIENTO DEL OBJETO EL CONTRATISTA SE COMPROMETE A CUMPLIR CON EL APOYO EN LAS SIGUIENTES ACTIVIDADES:
1. APOYAR A LA DIRECCIÓN DEL CENTRO DE INNOVACIÓN Y EMPRENDIMIENTO- CIE EN LA GESTIÓN ADMINISTRATIVA Y
FINANCIERA DE ACTIVIDADES Y PROYECTOS DISEÑADOS, EJECUTADOS Y SUPERVISADOS POR EL CENTRO, A TRAVÉS DE
ACTIVIDADES DE PLANEACIÓN, REVISIÓN, SOLICITUD DE CDP´S , PAC´S , SEGUIMIENTO DE PROCESOS, GENERACIÓN DE
FACTURAS Y OTROS RELACIONADOS CON LA GESTIÓN DE RECAUDO Y APROPIACIÓN DE RECURSOS, GESTIÓN DE PÓLIZAS,
SEGUIMIENTO DE EJECUCIÓN PRESUPUESTAL, Y DE OTRAS ACTIVIDADES DE PROCESOS RELACIONADOS CON FOMENTO AL
EMPRENDIMIENTO Y LA INNOVACIÓN EN SUS DIVERSAS FORMAS.
2. APOYAR A LA DIRECCIÓN DEL CIE EN LA ELABORACIÓN, SEGUIMIENTO, R</t>
  </si>
  <si>
    <t>CO1.REQ.9786778</t>
  </si>
  <si>
    <t>OPSP-VIN-0069-2026</t>
  </si>
  <si>
    <t>https://community.secop.gov.co/Public/Tendering/OpportunityDetail/Index?noticeUID=CO1.NTC.9632549</t>
  </si>
  <si>
    <t>JAIME ANTONIO MENDOZA DEL CASTILLO</t>
  </si>
  <si>
    <t>PRESTAR LOS SERVICIOS PROFESIONALES EN EL CENTRO DE INNOVACIÓN Y
EMPRENDIMIENTO - CIE.
PARA EL CUMPLIMIENTO DEL OBJETO EL CONTRATISTA SE COMPROMETE A CUMPLIR CON EL APOYO EN LAS SIGUIENTES ACTIVIDADES:
1. APOYAR A LA DIRECCIÓN DEL CIE EN LA PRESENTACIÓN DE INFORMES PERIÓDICOS DE RECEPCIÓN, RADICACIÓN, REVISIÓN,
EVALUACIÓN, SEGUIMIENTO Y CULMINACIÓN DE PROPUESTAS E INFORMES DE PRÁCTICAS DE INNOVACIÓN Y
EMPRENDIMIENTO, QUE DEN CUENTA DEL CUMPLIMIENTO DE LAS METAS ESTABLECIDAS EN EL PDA Y DE INDICADORES DE
IMPACTO EN LA EJECUCIÓN DE INICIATIVAS DE EMPRENDIMIENTO POR PARTE DE LA COMUNIDAD UNIVERSITARIA.
2. SOPORTAR A LA DIRECCIÓN DEL CIE EN LA PLANEACIÓN, REVISIÓN, DISTRIBUCIÓN, EVALUACIÓN Y SEGUIMIENTO DE LAS
PRÁCTICAS DE INNOVACIÓN Y EMPRENDIMIENTO ASESORADAS POR EL EQUIPO DE MENTORES, A FIN DE DETERMINAR ALERTAS
TEMPRANAS, IDENTIFICAR OPORTUNIDADES DE RESULTADOS E IMPACTOS DE I+D+I Y EJECUCIÓN DE ACCIONES QUE PERMITAN
MITIGAR RIESGOS DE IN</t>
  </si>
  <si>
    <t>CO1.REQ.9786731</t>
  </si>
  <si>
    <t>OPSP-VIN-0068-2026</t>
  </si>
  <si>
    <t>https://community.secop.gov.co/Public/Tendering/OpportunityDetail/Index?noticeUID=CO1.NTC.9632186</t>
  </si>
  <si>
    <t>LUIS ALBERTO ANAYA PALACIO</t>
  </si>
  <si>
    <t>PRESTAR LOS SERVICIOS PROFESIONALES EN EL CENTRO DE INNOVACIÓN Y
EMPRENDIMIENTO - CIE.
PARA EL CUMPLIMIENTO DEL OBJETO EL CONTRATISTA SE COMPROMETE A CUMPLIR CON EL APOYO EN LAS SIGUIENTES ACTIVIDADES:
1. APOYAR A LA DIRECCIÓN DEL CIE EN LA ELABORACIÓN DE UN BANCO DE PROYECTOS A PARTIR DE LA REVISIÓN DE
CONVOCATORIAS NACIONALES E INTERNACIONALES Y DE SESIONES REALIZADAS CON LOS GRUPOS DE INVESTIGACIÓN PARA
IDENTIFICAR OPORTUNIDADES DE DISEÑO, FORMULACIÓN Y EJECUCIÓN DE PROPUESTAS Y PROYECTOS EN LAS TEMÁTICAS Y
LÍNEAS DE ACCIÓN DEL CENTRO.
2. APOYAR A LA DIRECCIÓN DEL CIE EN LA FORMULACIÓN DE PROYECTOS, PROPUESTAS E INICIATIVAS PARA SER PRESENTADAS
ANTE ENTIDADES GUBERNAMENTALES, DE COOPERACIÓN Y APOYO EN LAS TEMÁTICAS Y LÍNEAS DE ACCIÓN DEL CENTRO, LAS
CUALES DEBEN ESTAR ENFOCADAS EN EL IMPACTO A GRUPOS DE INTERÉS Y COMUNIDADES.
3. APOYAR A LA DIRECCIÓN DEL CIE EN LA REVISIÓN, DISEÑO, DESARROLLO Y TRANSFERENCIA DE METODOLOGÍAS EN
EMPRENDI</t>
  </si>
  <si>
    <t>CO1.REQ.9786478</t>
  </si>
  <si>
    <t>OPSP-VIN-0067-2026</t>
  </si>
  <si>
    <t>https://community.secop.gov.co/Public/Tendering/OpportunityDetail/Index?noticeUID=CO1.NTC.9632411</t>
  </si>
  <si>
    <t>LILIBET DEL CARMEN RUEDA SALAS</t>
  </si>
  <si>
    <t>PRESTAR LOS SERVICIOS PROFESIONALES EN EL CENTRO DE INNOVACIÓN Y
EMPRENDIMIENTO - CIE.
PARA EL CUMPLIMIENTO DEL OBJETO EL CONTRATISTA SE COMPROMETE A CUMPLIR CON EL APOYO EN LAS SIGUIENTES ACTIVIDADES:
1. BRINDAR APOYO A LA DIRECCIÓN DEL CIE EN PROCESOS DE CAPACITACIÓN, ASESORÍA, CONSULTORÍA, TRANSFERENCIA DE
METODOLOGÍAS Y DESARROLLO DE PRODUCTOS DE INNOVACIÓN DIRIGIDOS A EMPRENDEDORES, EMPRESARIOS Y MIEMBROS
DE LA COMUNIDAD UNIVERSITARIA, QUE ESTÉN ENFOCADOS EN EL CUMPLIMIENTO DE ACTIVIDADES DEL PDA, DESARROLLO
DE ACTIVIDADES Y RESULTADOS DE I+D+I SEGÚN LOS CRITERIOS DE MINCIENCIAS.
2. BRINDAR SOPORTE A LA DIRECCIÓN DEL CIE EN LA REVISIÓN DOCUMENTAL, EJECUCIÓN DE LINEAMIENTOS INSTITUCIONALES,
RECOPILACIÓN DE INFORMACIÓN, PRESENTACIÓN DE DOCUMENTOS E INFORMES CON REPORTE DE INDICADORES PARA LA
OBTENCIÓN DE ACREDITACIÓN INTERNACIONAL COMO UNIVERSIDAD EMPRENDEDORA.
3. SOPORTAR A LA DIRECCIÓN DEL CIE EN LA RECOPILACIÓN DE EVIDENCIAS, SOPORT</t>
  </si>
  <si>
    <t>CO1.REQ.9786340</t>
  </si>
  <si>
    <t>OPSP-VIN-0066-2026</t>
  </si>
  <si>
    <t>https://community.secop.gov.co/Public/Tendering/OpportunityDetail/Index?noticeUID=CO1.NTC.9631998</t>
  </si>
  <si>
    <t>LAURA PAOLA FRAGOZO VELÁSQUEZ</t>
  </si>
  <si>
    <t>PRESTAR SERVICIOS PROFESIONALES EN EL PROGRAMA EDITORIAL
UNIMAGDALENA
PARA EL CUMPLIMIENTO DEL OBJETO, EL CONTRATISTA SE COMPROMETE A CUMPLIR CON LAS SIGUIENTES ACTIVIDADES: 1. APOYAR
EN EL PROCESO DE VERIFICACIÓN DE SIMILITUD Y ORIGINALIDAD DE LAS OBRAS POSTULADAS PARA PUBLICACIÓN CON EL SOFTWARE
TURNITIN 2. REVISAR Y EMITIR CONCEPTO DEL CUMPLIMIENTO DE LA APLICACIÓN DE LA GUÍA DE AUTORES DE LA EDITORIAL A LAS
OBRAS EN PROCESO DE PUBLICACIÓN. 3. VELAR POR UNA COMUNICACIÓN FLUIDA CON LOS AUTORES DE LAS OBRAS SOMETIDAS A
LA EDITORIAL PARA APOYAR EL PROCESO DE APLICACIÓN DE LAS NORMAS EDITORIALES, POR DIVERSOS CANALES. 4. VELAR Y REVISAR
QUE SE CUMPLA LA NORMATIVIDAD RELACIONADA CON DERECHOS DE AUTOR Y LA ORIGINALIDAD DE LAS OBRAS QUE INGRESAN AL
PROCESO DE EDICIÓN. 5. REALIZAR LA BÚSQUEDA Y SELECCIONAR LOS PARES EVALUADORES EXTERNOS PARA LAS OBRAS A
PUBLICAR EN LA EDITORIAL</t>
  </si>
  <si>
    <t>CO1.REQ.9770819</t>
  </si>
  <si>
    <t>OPSP-VIN-0065-2026</t>
  </si>
  <si>
    <t>https://community.secop.gov.co/Public/Tendering/OpportunityDetail/Index?noticeUID=CO1.NTC.9615253</t>
  </si>
  <si>
    <t>WENDY LORAYNE LOPEZ PICON</t>
  </si>
  <si>
    <t>PRESTAR LOS SERVICIOS PROFESIONALES COMO COMUNICADORA SOCIAL
EN EL PROGRAMA EDITORIAL UNIMAGDALENA.
PARA EL CUMPLIMIENTO DEL OBJETO, EL CONTRATISTA SE COMPROMETE A CUMPLIR CON LAS SIGUIENTES ACTIVIDADES: 1.
PLANEAR, COORDINAR Y APOYAR LA ORGANIZACIÓN DE LOS EVENTOS ACADÉMICOS, CULTURALES Y ARTÍSTICOS EN LOS QUE PARTICIPE
O QUE REALICE LA EDITORIAL UNIMAGDALENA. 2. GESTIONAR LA ORGANIZACIÓN, PARTICIPACIÓN Y DESARROLLO DE LAS FERIAS DEL
LIBRO NACIONALES E INTERNACIONALES EN LAS QUE PARTICIPE O QUE REALICE LA EDITORIAL UNIMAGDALENA. 3. ELABORAR,
EJECUTAR Y HACERLE SEGUIMIENTO AL PLAN DE DIVULGACIÓN DE LAS OBRAS Y PROYECTOS EDITORIALES, APORTANDO SOLUCIONES
AUDIOVISUALES Y NARRATIVAS ALINEADAS CON LOS OBJETIVOS INSTITUCIONALES. 4. CONSOLIDAR, SISTEMATIZAR Y ENTREGAR
INFORMES DE RESULTADOS SOBRE LAS ACTIVIDADES DESARROLLADAS EN EVENTOS Y FERIAS DEL LIBRO DONDE TENGA PRESENCIA LA
EDITORIAL UNIMAGDALENA. 5. APOYAR EN EL PROCESO DE EDICIÓN DE LA</t>
  </si>
  <si>
    <t>CO1.REQ.9767374</t>
  </si>
  <si>
    <t>OPSP-VIN-0064-2026</t>
  </si>
  <si>
    <t>https://community.secop.gov.co/Public/Tendering/OpportunityDetail/Index?noticeUID=CO1.NTC.9608223</t>
  </si>
  <si>
    <t>OSKARLY  PEREZ ANAYA</t>
  </si>
  <si>
    <t>PRESTAR SERVICIOS PROFESIONALES EN EL PROGRAMA EDITORIAL
UNIMAGDALENA
PARA EL CUMPLIMIENTO DEL OBJETO, EL CONTRATISTA SE COMPROMETE A CUMPLIR CON LAS SIGUIENTES ACTIVIDADES: 1.
REALIZAR LA REVISIÓN INICIAL DE LOS ARTÍCULOS POSTULADOS A LA REVISTA DUAZARY SEGÚN LO ESTABLECIDO EN LA GUÍA DE
AUTORES Y DE ÉTICA. 2. EFECTUAR LA BÚSQUEDA Y SELECCIÓN DE PARES EVALUADORES PARA LOS ARTÍCULOS QUE SE ENCUENTRAN
EN PROCESO DE PUBLICACIÓN. 3. REALIZAR SEGUIMIENTO AL PROCESO DE EDICIÓN DE LOS ARTÍCULOS. 4. REALIZAR LA
CONVERSIÓN DE LOS ARTÍCULOS DE LA REVISTA EN FORMATO PDF U OTROS FORMATOS PARA SU PUBLICACIÓN EN EL OJS Y DEMÁS
PLATAFORMAS DONDE SE ENCUENTRA INDEXADA LA REVISTA. 5. CARGAR LOS ARTÍCULOS AL OJS EN LAS VERSIONES DISPONIBLES
Y VERIFICAR QUE LOS METADATOS SE AJUSTEN A LA GUÍA DE AUTORES. 6. MANTENER ACTUALIZADA LA INFORMACIÓN DE LA REVISTA
DUAZARY EN LAS DISTINTAS BASES E ÍNDICES BIBLIOGRÁFICA DONDE SE ENCUENTRE REGISTRADA. 7. VELAR POR EL</t>
  </si>
  <si>
    <t>CO1.REQ.9762000</t>
  </si>
  <si>
    <t>OPSP-VIN-0063-2026</t>
  </si>
  <si>
    <t>https://community.secop.gov.co/Public/Tendering/OpportunityDetail/Index?noticeUID=CO1.NTC.9606965</t>
  </si>
  <si>
    <t>NEILA  PATRICIA  MACEA  SMITH</t>
  </si>
  <si>
    <t>PRESTAR SERVICIOS PROFESIONALES EN EL PROGRAMA EDITORIAL
UNIMAGDALENA
PARA EL CUMPLIMIENTO DEL OBJETO, EL CONTRATISTA SE COMPROMETE A CUMPLIR CON LAS SIGUIENTES ACTIVIDADES: 1.
PRODUCIR PIEZAS AUDIOVISUALES Y GRÁFICAS QUE RESPALDEN LOS PROCESOS DE DIVULGACIÓN DE LAS PUBLICACIONES Y
CONTENIDOS INSTITUCIONALES DE LA EDITORIAL UNIMAGDALENA. 2. ACOMPAÑAR LA ELABORACIÓN, EJECUCIÓN Y SEGUIMIENTO
DEL PLAN DE DIVULGACIÓN DE LAS OBRAS Y PROYECTOS EDITORIALES, APORTANDO SOLUCIONES AUDIOVISUALES Y NARRATIVAS
ALINEADAS CON LOS OBJETIVOS INSTITUCIONALES. 3. REALIZAR GRABACIONES, TRANSMISIONES EN VIVO Y CUBRIMIENTOS
AUDIOVISUALES DE LOS EVENTOS ORGANIZADOS POR LA EDITORIAL UNIMAGDALENA Y POR LAS UNIDADES ADSCRITAS A LA
VICERRECTORÍA DE INVESTIGACIÓN. 4. MANTENER ACTUALIZADA Y ORGANIZADA LA SECCIÓN DE DIVULGACIÓN EN LA PÁGINA WEB
DE LA EDITORIAL. 5. ADMINISTRAR Y OPTIMIZAR EL ARCHIVO AUDIOVISUAL DE LA EDITORIAL, GARANTIZANDO SU CORRECTA
CLASIFICACIÓN, R</t>
  </si>
  <si>
    <t>CO1.REQ.9761354</t>
  </si>
  <si>
    <t>OPSP-VIN-0062-2026</t>
  </si>
  <si>
    <t>https://community.secop.gov.co/Public/Tendering/OpportunityDetail/Index?noticeUID=CO1.NTC.9605362</t>
  </si>
  <si>
    <t>LUIS  FELIPE MARQUEZ LORA</t>
  </si>
  <si>
    <t>PRESTAR SERVICIOS PROFESIONALES COMO DISEÑADOR GRÁFICO EN EL
PROGRAMA EDITORIAL UNIMAGDALENA.
PARA EL CUMPLIMIENTO DEL OBJETO, EL CONTRATISTA SE COMPROMETE A CUMPLIR CON LAS SIGUIENTES ACTIVIDADES: 1.
ESTABLECER LAS ESPECIFICACIONES TÉCNICAS QUE UTILIZARAN LAS PUBLICACIONES FÍSICAS Y DIGITALES DE LA EDITORIAL
UNIMAGDALENA. 2. DISEÑAR Y DIAGRAMAR DE DIVERSAS PUBLICACIONES DE LA EDITORIAL EN FORMATO FÍSICO O DIGITAL (INCLUYE
VERSIÓN EPUB Y PDF). 3. REVISAR, APROBAR Y REALIZAR AJUSTES A LA MUESTRA FINAL DE LA OBRA EN FORMATO FÍSICO Y DIGITAL.
4. GESTIONAR ANTE LAS ENTIDADES RESPONSABLES LAS CATALOGACIONES EN LA FUENTE DE LAS PUBLICACIONES DE LA EDITORIAL.
5. ENVIAR LA INFORMACIÓN REQUERIDA AL EQUIPO DE LA EDITORIAL PARA INICIAR EL PROCESO DE SOLICITUD DE LOS ISBN Y DOI
DE LAS PUBLICACIONES. 6. GESTIONAR LOS ISSN NECESARIOS DE LAS PUBLICACIONES DE LA EDITORIAL. 7. APOYAR LA ENTREGA
DE LA INFORMACIÓN REQUERIDA PARA OBTENER LAS COTIZACIONES DE</t>
  </si>
  <si>
    <t>CO1.REQ.9759724</t>
  </si>
  <si>
    <t>OPSP-VIN-0061-2026</t>
  </si>
  <si>
    <t>https://community.secop.gov.co/Public/Tendering/OpportunityDetail/Index?noticeUID=CO1.NTC.9604600</t>
  </si>
  <si>
    <t>YEISON RENE DIAZ ARIAS</t>
  </si>
  <si>
    <t>PRESTAR SERVICIOS PROFESIONALES EN LA DIRECCIÓN DE TRANSFERENCIA
DE CONOCIMIENTO Y PROPIEDAD INTELECTUAL DE LA VICERRECTORÍA DE INVESTIGACIÓN.
PARA EL CUMPLIMIENTO DEL OBJETO, EL CONTRATISTA SE COMPROMETE A CUMPLIR CON LAS SIGUIENTES ACTIVIDADES: 1. APOYAR
A LA DIRECCIÓN DE TRANSFERENCIA DE CONOCIMIENTO Y PROPIEDAD INTELECTUAL Y AL CENTRO DE INNOVACIÓN Y
EMPRENDIMIENTO (CIE) EN LOS PROCESOS DE REGISTRO Y FORMALIZACIÓN DE OBRAS ANTE LA DIRECCIÓN NACIONAL DE
DERECHOS DE AUTOR (DNDA), GARANTIZANDO EL CUMPLIMIENTO DE LA NORMATIVIDAD VIGENTE. 2. APOYAR EN LA ASESORÍA A
LA COMUNIDAD UNIVERSITARIA PARA LA ELABORACIÓN, REVISIÓN Y SUSCRIPCIÓN DE CONTRATOS DE CESIÓN DE DERECHOS
PATRIMONIALES, ASEGURANDO EL CUMPLIMIENTO DE LOS LINEAMIENTOS LEGALES E INSTITUCIONALES. 3. APOYAR A LA DIRECCIÓN
DE TRANSFERENCIA DE CONOCIMIENTO Y PROPIEDAD INTELECTUAL EN LOS PROCESOS DE SUSCRIPCIÓN, SEGUIMIENTO Y CONTROL
DE CONVENIOS CON INSTITUCIONES, ENTIDADES PÚBLICAS</t>
  </si>
  <si>
    <t>CO1.REQ.9759330</t>
  </si>
  <si>
    <t>OPSP-VIN-0060-2026</t>
  </si>
  <si>
    <t>https://community.secop.gov.co/Public/Tendering/OpportunityDetail/Index?noticeUID=CO1.NTC.9604564</t>
  </si>
  <si>
    <t>LIBARDO JOSE ESCOBAR TOLEDO</t>
  </si>
  <si>
    <t>PRESTAR LOS SERVICIOS PROFESIONALES EN LA VIGILANCIA CIENTÍFICA Y
TECNOLÓGICA DE LA VICERRECTORÍA DE INVESTIGACIÓN.
PARA EL CUMPLIMIENTO DEL OBJETO, EL CONTRATISTA SE COMPROMETE A CUMPLIR CON LAS SIGUIENTES ACTIVIDADES: 1. APOYAR
EN EL DESARROLLO, SISTEMATIZACIÓN Y DOCUMENTACIÓN DE ESTUDIOS DE VIGILANCIA E INTELIGENCIA CIENTÍFICA Y TECNOLÓGICA,
QUE RESPONDAN A LAS NECESIDADES DE LA VICERRECTORÍA DE INVESTIGACIÓN, SUS UNIDADES DE GESTIÓN Y DEMÁS
DEPENDENCIAS DE LA UNIVERSIDAD, ASEGURANDO EL MANTENIMIENTO DE UN REGISTRO HISTÓRICO DE LOS MISMOS. 2. APOYAR
EN EL DISEÑO, IMPLEMENTACIÓN Y REGISTRO DE PROCESOS DE MEDICIÓN Y EVALUACIÓN DE CAPACIDADES, ASÍ COMO EN LA
IDENTIFICACIÓN DE NECESIDADES Y OPORTUNIDADES PARA ACTIVIDADES DE INVESTIGACIÓN, CREACIÓN, INNOVACIÓN Y
EMPRENDIMIENTO.3. APOYAR EN LA ELABORACIÓN, ESTRUCTURACIÓN Y ACTUALIZACIÓN DE PLANES Y AGENDAS ESTRATÉGICAS DE
INVESTIGACIÓN, CREACIÓN, INNOVACIÓN Y EMPRENDIMIENTO DE LA UNIVERSIDAD</t>
  </si>
  <si>
    <t>CO1.REQ.9758861</t>
  </si>
  <si>
    <t>OPSP-VIN-0059-2026</t>
  </si>
  <si>
    <t>https://community.secop.gov.co/Public/Tendering/OpportunityDetail/Index?noticeUID=CO1.NTC.9604710</t>
  </si>
  <si>
    <t>KAREN  CUAO ALVARADO</t>
  </si>
  <si>
    <t>PRESTAR LOS SERVICIOS PROFESIONALES EN LA DIRECCIÓN DE
TRANSFERENCIA DE CONOCIMIENTO Y PROPIEDAD INTELECTUAL DE LA VICERRECTORÍA DE INVESTIGACIÓN.
PARA EL CUMPLIMIENTO DEL OBJETO, EL CONTRATISTA SE COMPROMETE A CUMPLIR CON LAS SIGUIENTES ACTIVIDADES: 1. APOYAR
OPERATIVA Y LOGÍSTICAMENTE EN LA PLANIFICACIÓN, DESARROLLO Y DIVULGACIÓN DE LOS EVENTOS DE CIENCIA, TECNOLOGÍA,
INNOVACIÓN Y CULTURA (CTEI), PRESENCIALES O VIRTUALES, ORGANIZADOS POR LA VICERRECTORÍA DE INVESTIGACIÓN Y/O SUS
UNIDADES. 2. BRINDAR APOYO EN LA ARTICULACIÓN ENTRE LA VICERRECTORÍA DE INVESTIGACIÓN, SUS DIRECCIONES Y LA DIRECCIÓN
DE COMUNICACIONES, PARA EL CUBRIMIENTO MEDIÁTICO, DIFUSIÓN INSTITUCIONAL Y GENERACIÓN DE NOTICIAS DE LAS
ACTIVIDADES DESARROLLADAS DE MANERA VIRTUAL Y/O PRESENCIAL. 3. APOYAR EN EL SEGUIMIENTO, REVISIÓN Y
RETROALIMENTACIÓN DE BOLETINES, NOTAS DE PRENSA Y DEMÁS CONTENIDOS ELABORADOS POR LA DIRECCIÓN DE
COMUNICACIONES, ORIENTADOS A LA DIVULGACIÓN D</t>
  </si>
  <si>
    <t>CO1.REQ.9758805</t>
  </si>
  <si>
    <t>OPSP-VIN-0058-2026</t>
  </si>
  <si>
    <t>https://community.secop.gov.co/Public/Tendering/OpportunityDetail/Index?noticeUID=CO1.NTC.9565049</t>
  </si>
  <si>
    <t>MIGUEL MATEO RODRIGUEZ GARCIA</t>
  </si>
  <si>
    <t>PRESTAR LOS SERVICIOS PROFESIONALES EN EL CENTRO DE GENÉTICA Y
BIOLOGÍA MOLECULAR DE LA UNIVERSIDAD DEL MAGDALENA.
PARA EL CUMPLIMIENTO DEL OBJETO EL CONTRATISTA SE COMPROMETE A CUMPLIR CON EL APOYO EN LAS SIGUIENTES ACTIVIDADES:
1.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Y PROCESAMIENTO BIOINFORMÁTICO. 2. APOYAR EN LA ORGANIZACIÓN
DEL ARCHIVO FÍSICO Y DIGITAL DEL CENTRO. 3. PARTICIPAR DE LOS ENTRENAMIENTOS Y CAPACITACIONES NECESARIAS PARA EL
ANÁLISIS Y DE PROCESAMIENTO DE MUESTRAS Y COLABORAR CON EL ENTRENAMIENTO DE ESTUDIANTES Y PASANTES DEL
LABORATORIO DE BIOLOGÍA MOLECULAR. 4. APOYAR EN EL DISEÑO, ELABORACI</t>
  </si>
  <si>
    <t>CO1.REQ.9718827</t>
  </si>
  <si>
    <t>OPSP-VIN-0057-2026</t>
  </si>
  <si>
    <t>https://community.secop.gov.co/Public/Tendering/OpportunityDetail/Index?noticeUID=CO1.NTC.9565404</t>
  </si>
  <si>
    <t>DIANA YISED RODRIGUEZ QUINTERO</t>
  </si>
  <si>
    <t>PRESTAR LOS SERVICIOS PROFESIONALES EN EL CENTRO DE INVESTIGACIÓN
EN ALTO RENDIMIENTO DEPORTIVO Y ESTUDIOS BIOMÉDICOS.
PARA EL CUMPLIMIENTO DEL OBJETO EL CONTRATISTA SE COMPROMETE A CUMPLIR CON EL APOYO EN LAS SIGUIENTES ACTIVIDADES:
1. PRESTAR SERVICIOS PROFESIONALES ESPECIALIZADOS EN NUTRICIÓN DEPORTIVA, CONTRIBUYENDO, DESDE SU COMPETENCIA
TÉCNICA Y AUTONOMÍA PROFESIONAL, AL CUMPLIMIENTO DE LOS OBJETIVOS ESTRATÉGICOS DEL CENTRO SPORTSCI UNIMAGDALENA.
2. DESARROLLAR Y ASESORAR LA ESTRUCTURACIÓN, ORGANIZACIÓN Y EJECUCIÓN DE PROGRAMAS Y SERVICIOS RELACIONADOS CON
LA ATENCIÓN EN NUTRICIONAL, CONFORME A LOS LINEAMIENTOS TÉCNICOS DEL CENTRO SPORTSCI UNIMAGDALENA. 3. PRESTAR
ATENCIÓN NUTRICIONAL BÁSICA Y ESPECIALIZADA, DE MANERA ÉTICA, OPORTUNA Y PERTINENTE, A DEPORTISTAS INTERNOS
(COMPETITIVOS) Y EXTERNOS VINCULADOS AL CENTRO SPORTSCI UNIMAGDALENA, DE ACUERDO CON LOS PROTOCOLOS
ESTABLECIDOS. 4. DISEÑAR, IMPLEMENTAR Y ASESORAR PROTOCOLOS DE AN</t>
  </si>
  <si>
    <t>CO1.REQ.9717355</t>
  </si>
  <si>
    <t>OPSP-VIN-0056-2026</t>
  </si>
  <si>
    <t>https://community.secop.gov.co/Public/Tendering/OpportunityDetail/Index?noticeUID=CO1.NTC.9574554</t>
  </si>
  <si>
    <t>ALFONSO ENRIQUE VIVES CORTES</t>
  </si>
  <si>
    <t>CO1.REQ.9682855</t>
  </si>
  <si>
    <t>OPSP-VIN-0055-2026</t>
  </si>
  <si>
    <t>https://community.secop.gov.co/Public/Tendering/OpportunityDetail/Index?noticeUID=CO1.NTC.9574317</t>
  </si>
  <si>
    <t>EVELYN ROCIO RUIZ GONZALEZ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</si>
  <si>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REALIZAR LA ACTIVACIÓN DE USUARIOS Y CREACIÓN DE CONTRATOS EN LAS PLATAFORMAS GEDOCO Y SIGEP II. 2) REVISAR
LAS HOJAS DE VIDA Y SUS SOPORTES EN LAS PLATAFORMAS GEDOCO Y SIGEP II PARA LA VINCULACIÓN DE PERSONAL EN EL
PROYECTO. 3) APOYAR EN LA PROYECCIÓN, ENVÍO A JURÍDICA Y FIRMA DE LAS PARTES DE LAS ÓRDENES, CONTRATOS Y
RESOLUCIONES QUE ORDENAN GASTOS DE ACUERDO CON EL PRESUPUESTO APROBADO DEL PROYECTO. 4) APOYAR CON LAS
SOLICITUDES DE AFILIACIÓN A ARL DE LOS CONTRAT</t>
  </si>
  <si>
    <t>CO1.REQ.9682353</t>
  </si>
  <si>
    <t>OPSP-VIN-0054-2026</t>
  </si>
  <si>
    <t>https://community.secop.gov.co/Public/Tendering/OpportunityDetail/Index?noticeUID=CO1.NTC.9565640</t>
  </si>
  <si>
    <t>GINA SOFIA MORENO CRESPO</t>
  </si>
  <si>
    <t>PRESTAR LOS SERVICIOS PROFESIONALES COMO LÍDER DE CALIDAD EN EL
CENTRO DE GENÉTICA Y BIOLOGÍA MOLECULAR DE LA UNIVERSIDAD DEL MAGDALENA.
PARA EL CUMPLIMIENTO DEL OBJETO EL CONTRATISTA SE COMPROMETE A CUMPLIR CON EL APOYO EN LAS SIGUIENTES ACTIVIDADES:
1. APOYAR EN LA GESTIÓN PARA LA HABILITACIÓN DE SERVICIOS QUE SE OFERTEN EN EL CENTRO DE GENÉTICA Y REALIZAR
SEGUIMIENTO A LOS SERVICIOS HABILITADOS. 2. COORDINAR Y APOYAR EN LA FORMACIÓN Y ACTUALIZACIÓN PERMANENTE DEL
PERSONAL EN BIOSEGURIDAD, PROCESOS DEL SISTEMA DE GESTIÓN DE LA CALIDAD DEL LABORATORIO Y TEMAS AFINES EN EL
DIAGNÓSTICO Y PROCESOS ENFOCADOS EN TÉCNICAS DE BIOLOGÍA MOLECULAR Y GENÉTICA. 3. ASISTIR AL DIRECTOR R(A) Y APOYAR
DEL CENTRO DE GENÉTICA Y BIOLOGÍA MOLECULAR EN EL DISEÑO, ELABORACIÓN DE POLÍTICAS, PROCEDIMIENTOS, PROTOCOLOS,
MANUALES, GUÍAS, FORMATOS Y DEMÁS DOCUMENTOS QUE SE DEFINAN DENTRO DEL ALCANCE TÉCNICO PARA EL CUMPLIMIENTO
DE LA NORMATIVIDAD PARA HABILITACION</t>
  </si>
  <si>
    <t>CO1.REQ.9711719</t>
  </si>
  <si>
    <t>OPSP-VIN-0053-2026</t>
  </si>
  <si>
    <t>https://community.secop.gov.co/Public/Tendering/OpportunityDetail/Index?noticeUID=CO1.NTC.9565257</t>
  </si>
  <si>
    <t>ANGEL MANUEL OVIEDO MARQUEZ</t>
  </si>
  <si>
    <t>PRESTAR LOS SERVICIOS PROFESIONALES COMO BIÓLOGO ANALISTA DE
LABORATORIO EN EL CENTRO DE GENÉTICA Y BIOLOGÍA MOLECULAR DE LA UNIVERSIDAD DEL MAGDALENA.
PARA EL CUMPLIMIENTO DEL OBJETO EL CONTRATISTA SE COMPROMETE A CUMPLIR CON EL APOYO EN LAS SIGUIENTES ACTIVIDADES:
1. COADYUVAR EN EL PROCESO DE DIAGNÓSTICO MOLECULAR Y GENÓMICA, REALIZANDO LAS ACTIVIDADES DESDE LA TOMA O
RECEPCIÓN DE LAS MUESTRAS, DESEMBALAJE, MARCAJE, EXTRACCIÓN DE ÁCIDOS NUCLEICOS, PREPARACIÓN DE MEZCLAS DE
RT-PCR, MONTAJE DE ENSAYOS DE RT-PCR EN TIEMPO REAL Y SECUENCIACIÓN DE ÚLTIMA GENERACIÓN EN APLICACIONES
DE METABARCODING, ADN AMBIENTAL Y SECUENCIACIÓN DE GENOMAS VIRALES, EJECUTANDO LA INTERPRETACIÓN, ANÁLISIS,
VALIDACIÓN Y REPORTE DE RESULTADOS. 2. COADYUVAR CON EL PROCESO DE VENTA DE SERVICIOS RELACIONADAS CON
DIAGNÓSTICO VETERINARIO, ESTUDIOS DE BIODIVERSIDAD, AMBIENTALES, PESQUEROS, AGRONÓMICOS, ENTRE OTROS, REALIZANDO
LOS PROCESOS DE LABORATORIO QUE REQUIERAN</t>
  </si>
  <si>
    <t>CO1.REQ.9710971</t>
  </si>
  <si>
    <t>OPSP-VIN-0052-2026</t>
  </si>
  <si>
    <t>https://community.secop.gov.co/Public/Tendering/OpportunityDetail/Index?noticeUID=CO1.NTC.9556632</t>
  </si>
  <si>
    <t>JEYNNER KEVIN PAEZ VELEZ</t>
  </si>
  <si>
    <t>PRESTAR LOS SERVICIOS PROFESIONALES EN LA EDITORIAL UNIMAGDALENA.
PARA EL CUMPLIMIENTO DEL OBJETO EL CONTRATISTA SE COMPROMETE A CUMPLIR CON EL APOYO EN LAS SIGUIENTES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t>
  </si>
  <si>
    <t>CO1.REQ.9709993</t>
  </si>
  <si>
    <t>OPSP-VIN-0051-2026</t>
  </si>
  <si>
    <t>https://community.secop.gov.co/Public/Tendering/OpportunityDetail/Index?noticeUID=CO1.NTC.9555904</t>
  </si>
  <si>
    <t>JESUS MANUEL JIMENEZ TORRES</t>
  </si>
  <si>
    <t>PRESTAR LOS SERVICIOS PROFESIONALES EN LA EDITORIAL UNIMAGDALENA. ACTIVIDADES: 1. VELAR POR LA ACTUALIZACIÓN Y BUEN FUNCIONAMIENTO DEL ECOSISTEMA DIGITAL DE LA EDITORIAL QUE INCLUYE: LOS CATÁLOGOS, LA PÁGINA WEB, SIMEH, LOS SISTEMAS DE VENTAS BAJO DEMANDA, OMP Y LOS DEMÁS QUE SE VAYAN IMPLEMENTANDO. 2. APOYAR EN EL PROCESO DE VERIFICACIÓN DE SIMILITUD Y ORIGINALIDAD DE LAS OBRAS POSTULADAS PARA PUBLICACIÓN CON EL SOFTWARE TURNITIN. 3. REVISAR Y EMITIR CONCEPTO DEL CUMPLIMIENTO DE LA APLICACIÓN DE LA GUÍA DE AUTORES DE LA EDITORIAL A LAS OBRAS EN PROCESO DE PUBLICACIÓN. 4. VELAR POR UNA COMUNICACIÓN FLUIDA CON LOS AUTORES DE LAS OBRAS SOMETIDAS A LA EDITORIAL PARA APOYAR EL PROCESO DE APLICACIÓN DE LAS NORMAS EDITORIALES, POR DIVERSOS CANALES 5. APOYAR EN LAS FERIAS DE LIBROS NACIONALES E INTERNACIONALES DONDE LA EDITORIAL TENGA STAND PROPIO, ASÍ COMO, EN EVENTOS ACADÉMICOS, CIENTÍFICOS O LITERARIOS EN LOS CUALES PARTICIPE LA EDITORIAL. 6.</t>
  </si>
  <si>
    <t>CO1.REQ.9709450</t>
  </si>
  <si>
    <t>OPSP-VIN-0050-2026</t>
  </si>
  <si>
    <t>https://community.secop.gov.co/Public/Tendering/OpportunityDetail/Index?noticeUID=CO1.NTC.9554954</t>
  </si>
  <si>
    <t xml:space="preserve">JANNIE  VALENCIA </t>
  </si>
  <si>
    <t>PRESTAR LOS SERVICIOS PROFESIONALES EN LA EDITORIAL UNIMAGDALENA. ACTIVIDADES: 1. REALIZAR LA REVISIÓN INICIAL DE LOS ARTÍCULOS POSTULADOS A LA REVISTA PRAXIS SEGÚN LO ESTABLECIDO EN LA GUÍA DE AUTORES Y DE ÉTICA. 2. REALIZAR LA BÚSQUEDA Y SELECCIÓN DE PARES EVALUADORES PARA LOS ARTÍCULOS QUE SE ENCUENTRAN EN PROCESO DE PUBLICACIÓN. 3. REALIZAR SEGUIMIENTO AL PROCESO DE EDICIÓN DE LOS ARTÍCULOS. 4. REALIZAR LA CONVERSIÓN DE LOS ARTÍCULOS DE LA REVISTA EN FORMATO PDF Y OTROS TIPOS DE FORMATO PARA SU PUBLICACIÓN EN EL OJS Y DEMÁS PLATAFORMAS DONDE SE ENCUENTRA INDEXADA LA REVISTA. 5. CARGAR LOS ARTÍCULOS AL OJS EN LAS VERSIONES DISPONIBLES Y VERIFICAR QUE LOS METADATOS SE AJUSTEN A LA GUÍA DE AUTORES. 6. MANTENER ACTUALIZADA LA INFORMACIÓN DE LA REVISTA PRAXIS EN LAS DISTINTAS BASES E ÍNDICES BIBLIOGRÁFICA DONDE SE ENCUENTRE REGISTRADA. 7. VELAR POR EL CUMPLIMIENTO DE CRITERIOS DE CALIDAD DE LA REVISTA PRAXIS REVISANDO Y APLICANDO CUANDO SE</t>
  </si>
  <si>
    <t>CO1.REQ.9707948</t>
  </si>
  <si>
    <t>OPSP-VIN-0049-2026</t>
  </si>
  <si>
    <t>https://community.secop.gov.co/Public/Tendering/OpportunityDetail/Index?noticeUID=CO1.NTC.9553831</t>
  </si>
  <si>
    <t>PRESTAR LOS SERVICIOS PROFESIONALES EN LA EDITORIAL UNIMAGDALENA. ACTIVIDADES: 1. DIRECCIONAR EL MATERIAL DE LAS PUBLICACIONES DE LA EDITORIAL EN EL SISTEMA OMP A LOS DIVERSOS ACTORES QUE INTERVIENEN EN EL PROCESO DE EDICIÓN ESTABLECIDO EN EL REGLAMENTO DE LA EDITORIAL. 2. HACER SEGUIMIENTO DE LOS PROCESOS DE EVALUACIÓN, EDICIÓN, IMPRESIÓN, DIVULGACIÓN Y COMERCIALIZACIÓN DE LAS PUBLICACIONES DE LA EDITORIAL UNIMAGDALENA. 3. ELABORAR DIVERSOS INFORMES, COTIZACIONES DE VENTA DE SERVICIOS O CERTIFICACIONES QUE SOLICITAN LAS DEPENDENCIAS DE LA INSTITUCIÓN, AUTORES O EVALUADORES DE LAS ACTIVIDADES REALIZADAS POR LA EDITORIAL EN TEMAS DE EDICIÓN, PUBLICACIÓN Y DIVULGACIÓN. 4. VELAR Y REVISAR QUE SE CUMPLA LA NORMATIVIDAD RELACIONADA CON DERECHOS DE AUTOR Y LA ORIGINALIDAD DE LAS OBRAS QUE INGRESAN AL PROCESO DE EDICIÓN. 5. REALIZAR LA BÚSQUEDA Y SELECCIONAR LOS PARES EVALUADORES EXTERNOS PARA LAS OBRAS A PUBLICAR EN LA EDITORIAL 6. GESTIONAR EL</t>
  </si>
  <si>
    <t>CO1.REQ.9707588</t>
  </si>
  <si>
    <t>OPSP-VIN-0048-2026</t>
  </si>
  <si>
    <t>https://community.secop.gov.co/Public/Tendering/OpportunityDetail/Index?noticeUID=CO1.NTC.9553535</t>
  </si>
  <si>
    <t>ELAINE ESTHER CAMARGO  NORIEGA</t>
  </si>
  <si>
    <t>PRESTAR LOS SERVICIOS PROFESIONALES EN LA EDITORIAL UNIMAGDALENA. ACTIVIDADES: 1. REALIZAR LA REVISIÓN INICIAL DE LOS ARTÍCULOS POSTULADOS A LA REVISTA CLÍO AMÉRICA SEGÚN LO ESTABLECIDO EN LA GUÍA DE AUTORES Y DE ÉTICA. 2. REALIZAR LA BÚSQUEDA Y SELECCIÓN DE PARES EVALUADORES PARA LOS ARTÍCULOS QUE SE ENCUENTRAN EN PROCESO DE PUBLICACIÓN. 3. REALIZAR SEGUIMIENTO AL PROCESO DE EDICIÓN DE LOS ARTÍCULOS. 4. REALIZAR LA CONVERSIÓN DE LOS ARTÍCULOS DE LA REVISTA EN FORMATO PDF Y OTROS TIPOS DE FORMATO PARA SU PUBLICACIÓN EN EL OJS Y DEMÁS PLATAFORMAS DONDE SE ENCUENTRA INDEXADA LA REVISTA. 5. CARGAR LOS ARTÍCULOS AL OJS EN LAS VERSIONES DISPONIBLES Y VERIFICAR QUE LOS METADATOS SE AJUSTEN A LA GUÍA DE AUTORES. 6. MANTENER ACTUALIZADA LA INFORMACIÓN DE LA REVISTA CLÍO AMÉRICA EN LAS DISTINTAS BASES E ÍNDICES BIBLIOGRÁFICA DONDE SE ENCUENTRE REGISTRADA. 7. VELAR POR EL CUMPLIMIENTO DE CRITERIOS DE CALIDAD DE LA REVISTA CLÍO AMÉRICA REVISANDO Y AP</t>
  </si>
  <si>
    <t>CO1.REQ.9707527</t>
  </si>
  <si>
    <t>OPSP-VIN-0047-2026</t>
  </si>
  <si>
    <t>https://community.secop.gov.co/Public/Tendering/OpportunityDetail/Index?noticeUID=CO1.NTC.9553403</t>
  </si>
  <si>
    <t>EDUARD  HERNANDEZ RODRIGUEZ</t>
  </si>
  <si>
    <t>PRESTAR LOS SERVICIOS PROFESIONALES EN LA EDITORIAL UNIMAGDALENA.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t>
  </si>
  <si>
    <t>CO1.REQ.9706781</t>
  </si>
  <si>
    <t>OPSP-VIN-0046-2026</t>
  </si>
  <si>
    <t>https://community.secop.gov.co/Public/Tendering/OpportunityDetail/Index?noticeUID=CO1.NTC.9552824</t>
  </si>
  <si>
    <t>CLINTON ALBERTO RAMIREZ CONTRERAS</t>
  </si>
  <si>
    <t>PRESTAR LOS SERVICIOS PROFESIONALES EN LA EDITORIAL UNIMAGDALENA. ACTIVIDADES: 1. REALIZAR ACOMPAÑAMIENTO A LOS AUTORES EN EL PROCESO DE AJUSTES Y MODIFICACIONES SOLICITADAS POR LOS PARES EVALUADORES. 2. REVISAR Y APROBAR LA PRUEBA DURA FINAL DE LAS PUBLICACIONES DE LA EDITORIAL. 3. APOYAR EN LA ELABORACIÓN Y REDACCIÓN DE LA REVISTA ENTRE TEXTOS, REVISTA DE DIVULGACIÓN DE LA EDITORIAL UNIMAGDALENA.</t>
  </si>
  <si>
    <t>CO1.REQ.9706827</t>
  </si>
  <si>
    <t>OPSP-VIN-0045-2026</t>
  </si>
  <si>
    <t>https://community.secop.gov.co/Public/Tendering/OpportunityDetail/Index?noticeUID=CO1.NTC.9552741</t>
  </si>
  <si>
    <t>ALEJANDRA MARGARITA BALLESTAS CASAS</t>
  </si>
  <si>
    <t>PRESTAR LOS SERVICIOS PROFESIONALES EN LA EDITORIAL UNIMAGDALENA. ACTIVIDADES: 1. PRODUCIR PIEZAS AUDIOVISUALES Y GRÁFICAS QUE RESPALDEN LOS PROCESOS DE DIVULGACIÓN DE LAS PUBLICACIONES Y CONTENIDOS INSTITUCIONALES DE LA EDITORIAL UNIMAGDALENA. 2. ACOMPAÑAR LA ELABORACIÓN, EJECUCIÓN Y SEGUIMIENTO DEL PLAN DE DIVULGACIÓN DE LAS OBRAS Y PROYECTOS EDITORIALES, APORTANDO SOLUCIONES AUDIOVISUALES Y NARRATIVAS ALINEADAS CON LOS OBJETIVOS INSTITUCIONALES. 3. REALIZAR GRABACIONES, TRANSMISIONES EN VIVO Y CUBRIMIENTOS AUDIOVISUALES DE LOS EVENTOS ORGANIZADOS POR LA EDITORIAL UNIMAGDALENA Y POR LAS UNIDADES ADSCRITAS A LA VICERRECTORÍA DE INVESTIGACIÓN. 4. MANTENER ACTUALIZADA Y ORGANIZADA LA SECCIÓN DE DIVULGACIÓN EN LA PÁGINA WEB DE LA EDITORIAL. 5. ADMINISTRAR Y OPTIMIZAR EL ARCHIVO AUDIOVISUAL DE LA EDITORIAL, GARANTIZANDO SU CORRECTA CLASIFICACIÓN, RESPALDO Y DISPONIBILIDAD. 6. ACOMPAÑAR LA PARTICIPACIÓN DE LA EDITORIAL EN FERIAS DEL LIBRO NACI</t>
  </si>
  <si>
    <t>CO1.REQ.9706581</t>
  </si>
  <si>
    <t>OPSP-VIN-0044-2026</t>
  </si>
  <si>
    <t>https://community.secop.gov.co/Public/Tendering/OpportunityDetail/Index?noticeUID=CO1.NTC.9552607</t>
  </si>
  <si>
    <t>ANA MILENA LAGOS TOBIAS</t>
  </si>
  <si>
    <t>PRESTAR LOS SERVICIOS PROFESIONALES EN LA EDITORIAL UNIMAGDALENA.ACTIVIDADES: 1. REALIZAR LA REVISIÓN INICIAL DE LOS ARTÍCULOS POSTULADOS A LA REVISTA INTRÓPICA SEGÚN LO ESTABLECIDO EN LA GUÍA DE AUTORES Y DE ÉTICA. 2. REALIZAR LA BÚSQUEDA Y SELECCIÓN DE PARES EVALUADORES PARA LOS ARTÍCULOS QUE SE ENCUENTRAN EN PROCESO DE PUBLICACIÓN. 3. REALIZAR SEGUIMIENTO AL PROCESO DE EDICIÓN DE LOS ARTÍCULOS. 4. REALIZAR LA CONVERSIÓN DE LOS ARTÍCULOS DE LA REVISTA EN FORMATO PDF Y OTROS TIPOS DE FORMATO PARA SU PUBLICACIÓN EN EL OJS Y DEMÁS PLATAFORMAS DONDE SE ENCUENTRA INDEXADA LA REVISTA. 5. CARGAR LOS ARTÍCULOS AL OJS EN LAS VERSIONES DISPONIBLES Y VERIFICAR QUE LOS METADATOS SE AJUSTEN A LA GUÍA DE AUTORES. 6. MANTENER ACTUALIZADA LA INFORMACIÓN DE LA REVISTA INTRÓPICA EN LAS DISTINTAS BASES E ÍNDICES BIBLIOGRÁFICA DONDE SE ENCUENTRE REGISTRADA. 7. VELAR POR EL CUMPLIMIENTO DE CRITERIOS DE CALIDAD DE LA REVISTA INTRÓPICA REVISANDO Y APLICANDO CU</t>
  </si>
  <si>
    <t>CO1.REQ.9706347</t>
  </si>
  <si>
    <t>OPSP-VIN-0043-2026</t>
  </si>
  <si>
    <t>https://community.secop.gov.co/Public/Tendering/OpportunityDetail/Index?noticeUID=CO1.NTC.9535704</t>
  </si>
  <si>
    <t>VICTOR MANUEL FLOREZ DIAZ</t>
  </si>
  <si>
    <t>PRESTAR LOS SERVICIOS PROFESIONALES EN EL CENTRO DE INVESTIGACIÓN EN ALTO RENDIMIENTO DEPORTIVO Y ESTUDIOS BIOMÉDICOS. ACTIVIDADES: 1. CONTRIBUIR DESDE SU ROL PROFESIONAL EN LA CONSECUCIÓN DE LOS OBJETIVOS DEL CENTRO SPORTSCI UNIMAGDALENA. 2. APOYAR CON EL DISEÑO, IMPLEMENTACIÓN, MANTENIMIENTO Y MEJORAR CONTINUA DE LOS SISTEMAS DE GESTIÓN DE LA CALIDAD INTERNOS DEL CENTRO SPORTSCI UNIMAGDALENA. ASEGURANDO EL CUMPLIMIENTO DE LOS ESTÁNDARES ESTABLECIDOS. 3. PARTICIPAR EN LA ORGANIZACIÓN Y DESARROLLO DE EVENTOS PROGRAMADOS POR EL CENTRO SPORTSCI UNIMAGDALENA. 4. APOYAR LA ELABORACIÓN DE INFORMES PERIÓDICOS SOBRE EL DESARROLLO DEL SISTEMA DE GESTIÓN DE CALIDAD Y PRESENTAR ANÁLISIS DE DATOS PARA LA TOMA DE DECISIONES. 5. ACOMPAÑAR EL FOMENTO Y CONSTRUCCIÓN DE LA CULTURA ORGANIZACIONAL ORIENTADA A LA CALIDAD, SENSIBILIZANDO A LOS EMPLEADOS SOBRE LA IMPORTANCIA DE CUMPLIR CON LOS ESTÁNDARES DE CALIDAD.</t>
  </si>
  <si>
    <t>CO1.REQ.9689803</t>
  </si>
  <si>
    <t>OPSP-VIN-0042-2026</t>
  </si>
  <si>
    <t>https://community.secop.gov.co/Public/Tendering/OpportunityDetail/Index?noticeUID=CO1.NTC.9535421</t>
  </si>
  <si>
    <t>JULIETH PAOLA OSORIO DE LA HOZ</t>
  </si>
  <si>
    <t>PRESTAR LOS SERVICIOS PROFESIONALES EN EL CENTRO DE INVESTIGACIÓN EN ALTO RENDIMIENTO DEPORTIVO Y ESTUDIOS BIOMÉDICOS. ACTIVIDADES: 1. CONTRIBUIR DESDE SU ROL PROFESIONAL EN LA CONSECUCIÓN DE LOS OBJETIVOS DEL CENTRO SPORTSCI UNIMAGDALENA. 2. APOYAR, ORGANIZAR Y OPTIMIZAR LOS PROCESOS ADMINISTRATIVOS Y OPERATIVOS DEL CENTRO SPORTSCI UNIMAGDALENA. 3. APOYAR EN LOS PROCESOS DE ATENCIÓN, AGENDAMIENTO Y FACTURACIÓN DE SERVICIOS DE CONSULTAS SOLICITADOS POR LOS USUARIOS INTERNOS Y EXTERNOS DEL CENTRO. 4. REALIZAR LAS MATRICES ESTADÍSTICAS, BALANCES FINANCIEROS MENSUALES Y ANUALES E INDICADORES EN SPORTSCI. 5. AYUDAR EN LA RECOLECCIÓN DE INFORMACIÓN PARA LA GESTIÓN DE PROCESOS DE CALIDAD EN SPORTSCI DE LA UNIVERSIDAD DEL MAGDALENA. 6. PARTICIPAR EN LA ORGANIZACIÓN Y DESARROLLO DE EVENTOS PROGRAMADOS POR EL CENTRO SPORTSCI UNIMAGDALENA TANTO DENTRO COMO FUERA DE SU LUGAR DE TRABAJO. 7. MANEJAR Y USAR DE SOFTWARE DE SPORTSCI PROPIOS DEL ROL. 8. CO</t>
  </si>
  <si>
    <t>CO1.REQ.9689625</t>
  </si>
  <si>
    <t>OPSP-VIN-0041-2026</t>
  </si>
  <si>
    <t>https://community.secop.gov.co/Public/Tendering/OpportunityDetail/Index?noticeUID=CO1.NTC.9552259</t>
  </si>
  <si>
    <t>JUAN CAMILO GUARDIOLA TAMAYO</t>
  </si>
  <si>
    <t>PRESTAR LOS SERVICIOS PROFESIONALES EN EL CENTRO DE INVESTIGACIÓN EN ALTO RENDIMIENTO DEPORTIVO Y ESTUDIOS BIOMÉDICOS. ACTIVIDADES: 1. PRESTAR SERVICIOS PROFESIONALES ESPECIALIZADOS EN PSICOLOGÍA DEL DEPORTE, CONTRIBUYENDO, DESDE SU COMPETENCIA TÉCNICA Y AUTONOMÍA PROFESIONAL, AL CUMPLIMIENTO DE LOS OBJETIVOS ESTRATÉGICOS DEL CENTRO SPORTSCI UNIMAGDALENA. 2. DESARROLLAR Y ASESORAR LA ESTRUCTURACIÓN, ORGANIZACIÓN Y EJECUCIÓN DE PROGRAMAS Y SERVICIOS RELACIONADOS CON LA ATENCIÓN EN PSICOLOGÍA DEL DEPORTE Y EL EJERCICIO, CONFORME A LOS LINEAMIENTOS TÉCNICOS DEL CENTRO SPORTSCI UNIMAGDALENA. 3. PRESTAR ATENCIÓN PSICOLÓGICA DEPORTIVA BÁSICA Y ESPECIALIZADA, DE MANERA ÉTICA, OPORTUNA Y PERTINENTE, A DEPORTISTAS INTERNOS (COMPETITIVOS) Y EXTERNOS VINCULADOS AL CENTRO SPORTSCI UNIMAGDALENA, DE ACUERDO CON LOS PROTOCOLOS ESTABLECIDOS. 4. DISEÑAR, IMPLEMENTAR Y ASESORAR PROTOCOLOS DE EVALUACIÓN PSICOLÓGICA, ASÍ COMO APOYAR LA PLANIFICACIÓN, ESARROLL</t>
  </si>
  <si>
    <t>CO1.REQ.9686435</t>
  </si>
  <si>
    <t>OPSP-VIN-0040-2026</t>
  </si>
  <si>
    <t>https://community.secop.gov.co/Public/Tendering/OpportunityDetail/Index?noticeUID=CO1.NTC.9531419</t>
  </si>
  <si>
    <t>KAREN   OVIEDO RUBIO</t>
  </si>
  <si>
    <t>PRESTACIÓN DE SERVICIOS PROFESIONALES EN LA VICERRECTORÍA DE INVESTIGACIÓN DE LA UNIVERSIDAD DEL MAGDALENA. ACTIVIDADES: 1. APOYAR ACTIVAMENTE EN LOS PROCESOS DE ORIENTACIÓN Y ACOMPAÑAMIENTO DIRIGIDOS A DOCENTES Y ESTUDIANTES, BRINDANDO APOYO METODOLÓGICO Y OPERATIVO PARA LA ESTRUCTURACIÓN, AJUSTE Y FORTALECIMIENTO DE PRODUCTOS DE DIVULGACIÓN CIENTÍFICA EN CIENCIA, TECNOLOGÍA E INNOVACIÓN, COMO RESULTADO DE PROYECTOS DE INVESTIGACIÓN DESARROLLADOS EN EL MARCO INSTITUCIONAL. 2. COLABORAR EN EL DISEÑO, DESARROLLO Y MEJORAMIENTO DE PRODUCTOS AUDIOVISUALES, APORTANDO APOYO TÉCNICO Y CREATIVO EN LAS DIFERENTES FASES DE ELABORACIÓN DE CONTENIDOS ASOCIADOS A ACTIVIDADES, PROYECTOS Y PROGRAMAS FINANCIADOS O ACOMPAÑADOS POR LA VICERRECTORÍA DE INVESTIGACIÓN. 3. BRINDAR APOYO EN LA ORGANIZACIÓN, COORDINACIÓN Y EJECUCIÓN DE LAS ACTIVIDADES DE REGISTRO AUDIOVISUAL, INCLUYENDO LA PLANEACIÓN LOGÍSTICA Y EL ACOMPAÑAMIENTO EN LAS JORNADAS DE GRABACIÓN DE</t>
  </si>
  <si>
    <t>CO1.REQ.9685037</t>
  </si>
  <si>
    <t>OPSP-VIN-0039-2026</t>
  </si>
  <si>
    <t>https://community.secop.gov.co/Public/Tendering/OpportunityDetail/Index?noticeUID=CO1.NTC.9530279</t>
  </si>
  <si>
    <t xml:space="preserve">LEIDY   MAECHA  </t>
  </si>
  <si>
    <t>PRESTACIÓN DE SERVICIOS PROFESIONALES EN LA VICERRECTORÍA DE INVESTIGACIÓN DE LA UNIVERSIDAD DEL MAGDALENA. ACTIVIDADES: 1. BRINDAR APOYO EN LA EJECUCIÓN Y DESARROLLO DE LA PRODUCCIÓN AUDIOVISUAL, MEDIANTE LA ELABORACIÓN DE PIEZAS AUDIOVISUALES REQUERIDAS POR LA VICERRECTORÍA DE INVESTIGACIÓN Y SUS UNIDADES, CONFORME A LOS LINEAMIENTOS INSTITUCIONALES. 2. COADYUVAR EN LOS PROCESOS DE EDICIÓN, MONTAJE Y POSTPRODUCCIÓN DE LOS MATERIALES AUDIOVISUALES SOLICITADOS POR LA VICERRECTORÍA DE INVESTIGACIÓN Y SUS UNIDADES, GARANTIZANDO ESTÁNDARES TÉCNICOS Y DE CALIDAD. 3. APOYAR LA COORDINACIÓN Y REALIZACIÓN DE ACTIVIDADES DE GRABACIÓN, INCLUYENDO EL USO DE CÁMARA
FIJA, VIDEO, DRONES Y DEMÁS EQUIPOS AUDIOVISUALES, PARA LA OBTENCIÓN DE INSUMOS REQUERIDOS EN LOS PRODUCTOS AUDIOVISUALES. 4. BRINDAR APOYO EN LA ORGANIZACIÓN Y ANIMACIÓN DE CONTENIDOS VISUALES, MEDIANTE EL MONTAJE DE IMÁGENES Y LA ANIMACIÓN DE VIDEOS REQUERIDOS POR LA VICERRECTORÍA DE INV</t>
  </si>
  <si>
    <t>CO1.REQ.9684140</t>
  </si>
  <si>
    <t>OPSP-VIN-0038-2026</t>
  </si>
  <si>
    <t>https://community.secop.gov.co/Public/Tendering/OpportunityDetail/Index?noticeUID=CO1.NTC.9529153</t>
  </si>
  <si>
    <t>ORLANDO JOSE CANTILLO COLON</t>
  </si>
  <si>
    <t>PRESTAR LOS SERVICIOS PROFESIONALES EN EL CENTRO DE INVESTIGACIÓN EN ALTO RENDIMIENTO DEPORTIVO Y ESTUDIOS BIOMÉDICOS. ACTIVIDADES: 1. PRESTAR SERVICIOS PROFESIONALES ESPECIALIZADOS EN MARKETING DIGITAL, CONTRIBUYENDO, DESDE SU COMPETENCIA TÉCNICA Y AUTONOMÍA PROFESIONAL, AL CUMPLIMIENTO DE LOS OBJETIVOS ESTRATÉGICOS DEL CENTRO SPORTSCI UNIMAGDALENA. 2. DISEÑAR, PRODUCIR Y ENTREGAR PIEZAS PUBLICITARIAS Y COMUNICACIONALES, ALINEADAS CON LOS LINEAMIENTOS INSTITUCIONALES, LA IDENTIDAD VISUAL Y LOS ESTÁNDARES DE CALIDAD DEFINIDOS POR EL CENTRO SPORTSCI UNIMAGDALENA. 3. EDITAR Y OPTIMIZAR CONTENIDOS FOTOGRÁFICOS, AUDIOVISUALES Y MULTIMEDIA, DESTINADOS A LA DIFUSIÓN DE INFORMACIÓN, SERVICIOS Y ACTIVIDADES DEL CENTRO A TRAVÉS DE SUS PLATAFORMAS DIGITALES Y REDES SOCIALES. 4. GESTIONAR, ADMINISTRAR Y ACTUALIZAR LOS CANALES DIGITALES Y REDES SOCIALES INSTITUCIONALES, INCLUYENDO EL CANAL DE WHATSAPP U OTRAS PLATAFORMAS DE MENSAJERÍA HABILITADAS, GAR</t>
  </si>
  <si>
    <t>CO1.REQ.9683026</t>
  </si>
  <si>
    <t>OPSP-VIN-0037-2026</t>
  </si>
  <si>
    <t>https://community.secop.gov.co/Public/Tendering/OpportunityDetail/Index?noticeUID=CO1.NTC.9538611</t>
  </si>
  <si>
    <t>ISABEL   MARIA CALLE SANGUINO</t>
  </si>
  <si>
    <t>PRESTAR LOS SERVICIOS PROFESIONALES COMO CONTADOR PÚBLICO PARA ATENDER LOS DIFERENTES TRÁMITES Y SERVICIOS QUE SE DEBEN SURTIR EN EL GRUPO DE CONTABILIDAD. ACTIVIDADES: 1. APOYAR EN LA COORDINACIÓN DE LA PREPARACIÓN Y PRESENTACIÓN DE LAS DIFERENTES DECLARACIONES TRIBUTARIAS (IMPUESTOS NACIONALES Y TERRITORIALES) QUE CORRESPONDE PRESENTAR A LA UNIVERSIDAD DEL MAGDALENA. 2. APOYAR EN LA COORDINACIÓN DE LA REVISIÓN DE LA CODIFICACIÓN CONTABLE DE LAS CUENTAS POR PAGAR Y OBLIGACIONES PRESUPUESTALES ELABORADAS PARA PROCESO DE PAGO. 3. APOYAR EN LA COORDINACIÓN DE LA ELABORACIÓN, REVISIÓN, CONCILIACIÓN Y PRESENTACIÓN DE LOS DIFERENTES INFORMES QUE SE DEBEN ENVIAR A LOS ENTES DE CONTROL. 4. APOYAR AL GRUPO DE CONTABILIDAD EN EL PROCESO DE CONCILIACIÓN DE CARTERA, CON EL GRUPO DE FACTURACIÓN, CRÉDITO Y CARTERA Y CONCILIACIÓN DE LA PROPIEDAD, PLANTA Y EQUIPO. 5. APOYAR EN LOS TRÁMITES DE DILIGENCIAMIENTO FORMATOS QUE REQUIEREN INFORMACIÓN TRIBUTARIA</t>
  </si>
  <si>
    <t>CO1.REQ.9692977</t>
  </si>
  <si>
    <t>OPSP-VIN-0036-2026</t>
  </si>
  <si>
    <t>https://community.secop.gov.co/Public/Tendering/OpportunityDetail/Index?noticeUID=CO1.NTC.9538329</t>
  </si>
  <si>
    <t>PRESTAR LOS SERVICIOS PROFESIONALES EN LA VICERRECTORÍA DE INVESTIGACIÓN. ACTIVIDADES: 1. BRINDAR APOYO TÉCNICO Y ADMINISTRATIVO EN LA GESTIÓN DE LA INFORMACIÓN ESTRATÉGICA DE LA VICERRECTORÍA DE INVESTIGACIÓN, CONTRIBUYENDO A LA CONSOLIDACIÓN, DEPURACIÓN Y ACTUALIZACIÓN DE INSUMOS DOCUMENTALES Y BASES DE DATOS REQUERIDAS PARA EL SEGUIMIENTO DE PROGRAMAS, INICIATIVAS Y ACCIONES DEL ÁMBITO DE LA CIENCIA, LA TECNOLOGÍA Y LA INNOVACIÓN. 2. COLABORAR EN EL DISEÑO Y ESTRUCTURACIÓN DE INICIATIVAS INSTITUCIONALES, APOYANDO LA PREPARACIÓN DE DOCUMENTOS TÉCNICOS, TÉRMINOS DE REFERENCIA Y SOPORTES REQUERIDOS PARA LA POSTULACIÓN DE PROYECTOS ACADÉMICOS, CULTURALES Y DE APROPIACIÓN SOCIAL DEL CONOCIMIENTO A MECANISMOS DE FINANCIACIÓN INTERNOS Y EXTERNOS. 3. COADYUVAR EN LA COORDINACIÓN OPERATIVA Y LOGÍSTICA DE ACTIVIDADES INSTITUCIONALES, BRINDANDO APOYO EN LA PREPARACIÓN, DESARROLLO Y CIERRE DE ENCUENTROS ACADÉMICOS, ESPACIOS CULTURALES, JORNADAS INV</t>
  </si>
  <si>
    <t>CO1.REQ.9691995</t>
  </si>
  <si>
    <t>OPSP-VIN-0035-2026</t>
  </si>
  <si>
    <t>https://community.secop.gov.co/Public/Tendering/OpportunityDetail/Index?noticeUID=CO1.NTC.9536876</t>
  </si>
  <si>
    <t>JESUS DAVID RIBON RAMOS</t>
  </si>
  <si>
    <t>PRESTAR LOS SERVICIOS PROFESIONALES EN LA GESTIÓN Y MEDICIÓN DE LA CIENCIA, TECNOLOGÍA, INNOVACIÓN, CREACIÓN Y EMPRENDIMIENTO. ACTIVIDADES: 1. BRINDAR APOYO TÉCNICO A LA VICERRECTORÍA EN LAS TAREAS DE DEPURACIÓN, ACTUALIZACIÓN Y CONSOLIDACIÓN DE BASES DE DATOS ESTRATÉGICAS, GARANTIZANDO QUE LA INFORMACIÓN RECOLECTADA CUMPLA CON LOS ATRIBUTOS DE INTEGRIDAD, CALIDAD Y OPORTUNIDAD NECESARIOS PARA LA TOMA DE DECISIONES, LA GENERACIÓN DE INFORMES OFICIALES Y LA POSTULACIÓN EFECTIVA EN CONVOCATORIAS DE INVESTIGACIÓN. 2. PRESTAR APOYO Y SOPORTE TÉCNICO EN LA SUPERVISIÓN Y VERIFICACIÓN DEL CUMPLIMIENTO DE LOS PROCESOS, PROCEDIMIENTOS, FORMATOS E INSTRUCTIVOS DE LA GESTIÓN DE LA INVESTIGACIÓN A TRAVÉS DE LA PLATAFORMA TECNOLÓGICA "COGUI +" (ISOLUCIÓN), ASEGURANDO LA CORRECTA TRAZABILIDAD DOCUMENTAL Y EL CUMPLIMIENTO DE LOS ESTÁNDARES DE CALIDAD ADOPTADOS POR LA UNIVERSIDAD. 3. COLABORAR ACTIVAMENTE EN EL DISEÑO, ORGANIZACIÓN Y EJECUCIÓN DE PLANES Y</t>
  </si>
  <si>
    <t>CO1.REQ.9690887</t>
  </si>
  <si>
    <t>OPSP-VIN-0034-2026</t>
  </si>
  <si>
    <t>https://community.secop.gov.co/Public/Tendering/OpportunityDetail/Index?noticeUID=CO1.NTC.9538242</t>
  </si>
  <si>
    <t>MABEL ELIANA ORDOÑEZ AGAMEZ</t>
  </si>
  <si>
    <t>PRESTAR SERVICIOS PROFESIONALES EN EL PROGRAMA EDITORIAL UNIMAGDALENA. ACTIVIDADES: 1. GESTIONAR LOS TRÁMITES ADMINISTRATIVOS, FINANCIEROS Y DE EJECUCIÓN PRESUPUESTAL REQUERIDOS POR LA EDITORIAL. 2. EJECUTAR LOS PROCESOS REQUERIDOS PARA LA VENTA DE LAS PUBLICACIONES DE LA EDITORIAL A PERSONAS NATURALES, JURÍDICAS Y DISTRIBUIDORES AUTORIZADOS. 3. LLEVAR ORGANIZADO Y ACTUALIZADO EL INVENTARIO DE LAS PUBLICACIONES FÍSICAS DE LA EDITORIAL. 4. MANTENER CONSTANTE COMUNICACIÓN CON LOS DISTRIBUIDORES DE LA EDITORIAL PARA REVISAR INVENTARIOS DE LAS OBRAS QUE SE ENCUENTRAN EN CONSIGNACIÓN. 5. REALIZAR LAS ACCIONES PERTINENTES PARA LA DISTRIBUCIÓN DE LAS PUBLICACIONES A DISTRIBUIDORES, COMPRADORES, INSTITUCIONES, AUTORES Y ENTIDADES DE ORDEN NACIONAL E INTERNACIONAL. 6. GESTIONAR LA EXPEDICIÓN DE FACTURAS Y RECAUDO DE LAS VENTAS REALIZADAS POR PARTE DE LA EDITORIAL. 7. REALIZAR LOS INFORMES NECESARIOS EN RELACIÓN CON LAS VENTAS, INVENTARIO, TRÁMITES</t>
  </si>
  <si>
    <t>CO1.REQ.9690574</t>
  </si>
  <si>
    <t>OPSP-VIN-0033-2026</t>
  </si>
  <si>
    <t>https://community.secop.gov.co/Public/Tendering/OpportunityDetail/Index?noticeUID=CO1.NTC.9532023</t>
  </si>
  <si>
    <t>MARIA CLARA RIASCOS NIGRINIS</t>
  </si>
  <si>
    <t>PRESTAR LOS SERVICIOS PROFESIONALES EN LA DIRECCIÓN DE TRANSFERENCIA DE CONOCIMIENTO Y PROPIEDAD INTELECTUAL DE LA VICERRECTORÍA DE INVESTIGACIÓN. ACTIVIDADES: 1. APOYAR EN LA PLANIFICACIÓN, COORDINACIÓN Y EJECUCIÓN LOGÍSTICA DE LOS EVENTOS PRESENCIALES Y VIRTUALES QUE CUENTEN CON APOYO DE LA DIRECCIÓN DE TRANSFERENCIA DE CONOCIMIENTO Y PROPIEDAD INTELECTUAL. 2. APOYAR EN LA TRAMITACIÓN, GESTIÓN Y SEGUIMIENTO DE LOS REQUERIMIENTOS OPERATIVOS ASOCIADOS A LA REALIZACIÓN DE LOS EVENTOS, ASEGURANDO EL CUMPLIMIENTO DE LOS PROCEDIMIENTOS INSTITUCIONALES. 3. APOYAR EN LA BÚSQUEDA, COTIZACIÓN Y COORDINACIÓN DE ITINERARIOS DE TRANSPORTE AÉREO PARA INVESTIGADORES DE LA UNIVERSIDAD Y/O INVITADOS NACIONALES E INTERNACIONALES QUE PARTICIPEN EN LOS EVENTOS DE CTEI. 4. APOYAR EN LA RECOPILACIÓN, ORGANIZACIÓN Y ARCHIVO DE EVIDENCIAS DE LA REALIZACIÓN DE LOS EVENTOS, INCLUYENDO REGISTROS FOTOGRÁFICOS, AUDIOVISUALES Y DOCUMENTALES. 5. APOYAR EN EL SEGUIMIEN</t>
  </si>
  <si>
    <t>CO1.REQ.9685699</t>
  </si>
  <si>
    <t>OPSP-VIN-0032-2026</t>
  </si>
  <si>
    <t>https://community.secop.gov.co/Public/Tendering/OpportunityDetail/Index?noticeUID=CO1.NTC.9531056</t>
  </si>
  <si>
    <t>LUIS FRANCISCO SIMMONS MARIN</t>
  </si>
  <si>
    <t>PRESTAR LOS SERVICIOS PROFESIONALES EN LA GESTIÓN Y MEDICIÓN DE LA CIENCIA, TECNOLOGÍA, INNOVACIÓN, CREACIÓN Y EMPRENDIMIENTO. ACTIVIDADES: 1. COLABORAR EN LAS TAREAS DE DEPURACIÓN, ACTUALIZACIÓN Y CONSOLIDACIÓN DE LAS BASES DE DATOS DE LA VICERRECTORÍA DE INVESTIGACIÓN, CON EL PROPÓSITO DE ASEGURAR LA INTEGRIDAD, CALIDAD Y DISPONIBILIDAD DE LA INFORMACIÓN NECESARIA PARA LA TOMA DE DECISIONES, REPORTES DE GESTIÓN Y PARTICIPACIÓN EN CONVOCATORIAS. 2. BRINDAR APOYO TÉCNICO EN EL SEGUIMIENTO Y MONITOREO DEL USO DE LOS PROCESOS, MANUALES, FORMATOS Y GUÍAS DENTRO DE LA PLATAFORMA "COGUI +" (ISOLUCIÓN), ORIENTANDO A LOS USUARIOS EN LA CORRECTA APLICACIÓN DE LA GESTIÓN DOCUMENTAL DE LA INVESTIGACIÓN. 3. COLABORAR ACTIVAMENTE EN EL DISEÑO, APLICACIÓN Y PROCESAMIENTO TÉCNICO DE ENCUESTAS DE SATISFACCIÓN, COADYUVANDO EN EL ANÁLISIS DE LOS RESULTADOS PARA PROPONER ACCIONES QUE ELEVEN LA CALIDAD DE LOS SERVICIOS EN LOS PROCESOS DE CIENCIA, TECNOLOGÍA</t>
  </si>
  <si>
    <t>CO1.REQ.9685147</t>
  </si>
  <si>
    <t>OPSP-VIN-0031-2026</t>
  </si>
  <si>
    <t>https://community.secop.gov.co/Public/Tendering/OpportunityDetail/Index?noticeUID=CO1.NTC.9530350</t>
  </si>
  <si>
    <t>JENIFER PAOLA CANTILLO CEVERICHE</t>
  </si>
  <si>
    <t>PRESTAR LOS SERVICIOS PROFESIONALES EN LA DIRECCIÓN DE GESTIÓN DEL CONOCIMIENTO. ACTIVIDADES: 1. APOYAR A LA DIRECCIÓN DE GESTIÓN DEL CONOCIMIENTO EN LA FORMULACIÓN Y ESTRUCTURACIÓN DE PROYECTOS QUE SEAN PRESENTADOS POR LA VICERRECTORÍA DE INVESTIGACIÓN, ASÍ COMO EN EL CUMPLIMIENTO DE REQUISITOS DE LAS FUENTES DE FINANCIACIÓN, CUANDO SEA REQUERIDO. 2. APOYAR A LA DIRECCIÓN DE GESTIÓN DEL CONOCIMIENTO EN LA ELABORACIÓN DE LA DOCUMENTACIÓN REQUISITO DE LAS CONVOCATORIAS, TALES COMO: CARTA AVAL Y MODELOS DE GOBERNANZA, CERTIFICADOS, PRESUPUESTOS Y OTROS DOCUMENTOS DE LAS CONVOCATORIAS DEL SISTEMA GENERAL DE REGALÍAS. 3. APOYAR A LA DIRECCIÓN DE GESTIÓN DEL CONOCIMIENTO EN LA ELABORACIÓN DE PRESENTACIONES Y PARTICIPAR EN LAS SOCIALIZACIONES EN MODALIDAD VIRTUAL Y/O PRESENCIAL DE LAS CONVOCATORIAS DEL SISTEMA GENERAL DE REGALÍAS. 4. APOYAR A LA DIRECCIÓN DE GESTIÓN DEL CONOCIMIENTO EN EL REGISTRO Y TRANSFERENCIA DE PROYECTOS DE INVERSIÓN EN LA</t>
  </si>
  <si>
    <t>CO1.REQ.9683792</t>
  </si>
  <si>
    <t>OPSP-VIN-0030-2026</t>
  </si>
  <si>
    <t>https://community.secop.gov.co/Public/Tendering/OpportunityDetail/Index?noticeUID=CO1.NTC.9538337</t>
  </si>
  <si>
    <t>ANGELICA MARIA CORTES MARTINEZ</t>
  </si>
  <si>
    <t>PRESTAR LOS SERVICIOS PROFESIONALES EN LA EDITORIAL UNIMAGDALENA. ACTIVIDADES: 1. APROBAR Y ORIENTAR LOS PROCESOS DE EDICIÓN DE LAS NUEVAS PUBLICACIONES DE LA EDITORIAL UNIMAGDALENA. 2. REALIZAR SEGUIMIENTO A LOS PROCESOS DE PUBLICACIONES DE LA EDITORIAL UNIMAGDALENA. 3. ELABORAR LOS TÉRMINOS DE CONVOCATORIAS INTERNAS Y EXTERNAS DE APOYO A PUBLICACIÓN QUE REALIZARÁ LA EDITORIAL. 4. ASESORAR LOS PROCESOS DE DISEÑO Y DIAGRAMACIÓN DE LAS PUBLICACIONES DE LA EDITORIAL. 5. GESTIONAR LA PUESTA EN MARCHA DE LA FERIA DEL LIBRO DE SANTA MARTA FILSMAR 2026. 6. ELABORAR Y ENTREGAR INFORMES, PLANES, ACCIONES Y DEMÁS INFORMACIÓN QUE SOLICITEN LAS DEPENDENCIAS DE LA INSTITUCIÓN RELACIONADAS CON LAS ACTIVIDADES DE LA EDITORIAL. 7. ASESORAR LOS PROCESOS DE EDICIÓN DE LAS REVISTAS CIENTÍFICAS, ACADÉMICAS Y CULTURALES DE LA EDITORIAL. 8. GESTIONAR Y NEGOCIAR LOS TÉRMINOS DE CONVENIOS DE COEDICIÓN CON OTRAS INSTITUCIONES PARA LA PUBLICACIÓN DE OBRAS. 9. ELAB</t>
  </si>
  <si>
    <t>CO1.REQ.9683198</t>
  </si>
  <si>
    <t>OPSP-VIN-0029-2026</t>
  </si>
  <si>
    <t>https://community.secop.gov.co/Public/Tendering/OpportunityDetail/Index?noticeUID=CO1.NTC.9529049</t>
  </si>
  <si>
    <t>PRESTAR LOS SERVICIOS PROFESIONALES EN LA DIRECCIÓN DE GESTIÓN DEL CONOCIMIENTO. ACTIVIDADES: 1. APOYAR A LA DIRECCIÓN DE GESTIÓN DEL CONOCIMIENTO EN EL ACOMPAÑAMIENTO Y CIERRE DE LOS PROYECTOS ACTIVOS DURANTE EL PRIMER SEMESTRE DE 2026. 2. APOYAR A LA DIRECCIÓN DE GESTIÓN DEL CONOCIMIENTO EN LA SOLICITUD, ORGANIZACIÓN Y ANÁLISIS DE COTIZACIONES PARA LA ADQUISICIÓN DE BIENES Y SERVICIOS DE LOS PROYECTOS ACTIVOS DURANTE EL PRIMER SEMESTRE DE 2026. 3. APOYAR A LA DIRECCIÓN DE GESTIÓN DEL CONOCIMIENTO EN LA ELABORACIÓN DE LOS DOCUMENTOS REQUERIDOS PARA LA FINALIZACIÓN DE LOS PROYECTOS DE INVESTIGACIÓN INTERNOS Y EXTERNOS. 4. APOYAR A LA DIRECCIÓN DE GESTIÓN DEL CONOCIMIENTO EN EL SEGUIMIENTO DE LAS ACTIVIDADES Y PRODUCTOS COMPROMETIDOS EN LOS PROYECTOS INTERNOS Y EXTERNOS ACTIVOS DURANTE EL PRIMER SEMESTRE DE 2026. 5. APOYAR A LA DIRECCIÓN DE GESTIÓN DEL CONOCIMIENTO EN EL PROCESO DE LIQUIDACIÓN DE PROYECTOS Y EN LA RESOLUCIÓN DE REINTEGRO DE</t>
  </si>
  <si>
    <t>CO1.REQ.9682578</t>
  </si>
  <si>
    <t>OPSP-VIN-0028-2026</t>
  </si>
  <si>
    <t>https://community.secop.gov.co/Public/Tendering/OpportunityDetail/Index?noticeUID=CO1.NTC.9573568</t>
  </si>
  <si>
    <t>JOAQUIN ANTONIO PERDOMO VEGA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</si>
  <si>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EN LOS PROCESOS ADMINISTRATIVOS Y FINANCIEROS DEL PROYECTO, INCLUYENDO LA ACTIVACIÓN DE USUARIOS, CREACIÓN
DE CONTRATOS Y REVISIÓN DE HOJAS DE VIDA EN LAS PLATAFORMAS GEDOCO Y SIGEP II. 2) APOYAR LA PROYECCIÓN, TRÁMITE,
ENVÍO A JURÍDICA Y GESTIÓN DE FIRMAS DE ÓRDENES DE GASTO, CONTRATOS, RESOLUCIONES Y ACTOS ADMINISTRATIVOS
MODIFICATORIOS, CONFORME AL PRESUPUESTO APROBADO DEL PROYECTO. 3) APOYAR LA GESTIÓN DOCUMENTAL Y ADMINISTRATIVA
ASOCIADA A LA VINCULACIÓN</t>
  </si>
  <si>
    <t>CO1.REQ.9648120</t>
  </si>
  <si>
    <t>OPSP-VIN-0027-2026</t>
  </si>
  <si>
    <t>https://community.secop.gov.co/Public/Tendering/OpportunityDetail/Index?noticeUID=CO1.NTC.9572983</t>
  </si>
  <si>
    <t>ANA CAROLINA RAMOS BOTTO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</si>
  <si>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GESTIÓN ADMINISTRATIVA Y FINANCIERA DEL PROYECTO DE ACUERDO CON LA PROGRAMACIÓN ESTABLECIDA EN EL CRONOGRAMA DE TRABAJO Y PRESUPUESTO APROBADO. 2) APOYAR EN EL TRÁMITE Y CUMPLIMIENTO CON LAS SOLICITUDES DE CDP, ADICIONES, TRASLADOS Y DEMÁS MOVIMIENTOS PRESUPUESTALES QUE REQUIERA EL PROYECTO. 3) REVISAR, TRAMITAR Y HACER SEGUIMIENTO A LAS SOLICITUDES DE ÓRDENES DE GASTOS (RESOLUCIONES, ÓRDENES Y CONTRATOS) QUE REQUIERA EL PROYECTO DURANTE SU EJECUCIÓN. 4) H</t>
  </si>
  <si>
    <t>CO1.REQ.9646306</t>
  </si>
  <si>
    <t>OPSP-VIN-0026-2026</t>
  </si>
  <si>
    <t>https://community.secop.gov.co/Public/Tendering/OpportunityDetail/Index?noticeUID=CO1.NTC.9528570</t>
  </si>
  <si>
    <t>DIANA CAROLINA MORALES CERVANTES</t>
  </si>
  <si>
    <t>PRESTAR LOS SERVICIOS PROFESIONALES EN LA DIRECCIÓN DE TRANSFERENCIA DEL CONOCIMIENTO Y PROPIEDAD INTELECTUAL. ACTIVIDADES: 1. APOYAR CON LA SOLICITUD, SEGUIMIENTO Y REPORTE INTEGRAL DEL CICLO DE TRÁMITES ASOCIADOS A LA EJECUCIÓN FINANCIERA DE LA DIRECCIÓN DE TRANSFERENCIA DEL CONOCIMIENTO Y PROPIEDAD INTELECTUAL, CONFORME A LOS PROCEDIMIENTOS INSTITUCIONALES VIGENTES. 2. APOYAR EL SEGUIMIENTO, CONTROL Y REPORTE DE LOS INDICADORES DE GESTIÓN DE LA DIRECCIÓN DE TRANSFERENCIA DEL CONOCIMIENTO Y PROPIEDAD INTELECTUAL, EN EL MARCO DEL PLAN DE ACCIÓN, PLAN DE DESARROLLO INSTITUCIONAL Y DEMÁS INSTRUMENTOS DE PLANEACIÓN APLICABLES. 3. APOYAR LA ELABORACIÓN, CONSOLIDACIÓN Y PRESENTACIÓN DE INFORMES, DOCUMENTOS Y DEMÁS ENTREGABLES QUE SEAN REQUERIDOS A LA DIRECCIÓN DE TRANSFERENCIA DE CONOCIMIENTO Y PROPIEDAD INTELECTUAL, RELACIONADOS CON EL SEGUIMIENTO, AVANCE Y/O LEGALIZACIÓN DE LOS APOYOS GESTIONADOS Y EJECUTADOS POR LA DIRECCIÓN. 4. APOYAR LA E</t>
  </si>
  <si>
    <t>CO1.REQ.9682716</t>
  </si>
  <si>
    <t>OPSP-VIN-0025-2026</t>
  </si>
  <si>
    <t>https://community.secop.gov.co/Public/Tendering/OpportunityDetail/Index?noticeUID=CO1.NTC.9528233</t>
  </si>
  <si>
    <t>CARLOS CALIXTO ARIAS  REDONDO</t>
  </si>
  <si>
    <t>PRESTAR LOS SERVICIOS PROFESIONALES EN LA DIRECCIÓN DE TRANSFERENCIA DE CONOCIMIENTO Y PROPIEDAD INTELECTUAL. ACTIVIDADES: 1. APOYAR LA FORMULACIÓN Y DESARROLLO DE CONCEPTOS VISUALES, LINEAMIENTOS DE IDENTIDAD GRÁFICA INSTITUCIONAL Y DISEÑO DE PIEZAS VISUALES PARA EVENTOS ACADÉMICOS, CIENTÍFICOS Y ADMINISTRATIVOS, PRESENCIALES Y/O VIRTUALES, ORGANIZADOS POR LA VICERRECTORÍA DE INVESTIGACIÓN Y SUS DEPENDENCIAS. 2. APOYAR EL DISEÑO, ELABORACIÓN Y ADAPTACIÓN DE MATERIAL GRÁFICO INSTITUCIONAL EN FORMATOS IMPRESOS Y DIGITALES (AFICHES, BROCHURES, TARJETAS, PENDONES, VOLANTES, PLEGABLES, BANNERS, BACKINGS, BOTONES, ESTANDARTES, VALLAS, MEMBRETES, ENTRE OTROS), CONFORME A LOS REQUERIMIENTOS Y LINEAMIENTOS DE LA VICERRECTORÍA DE INVESTIGACIÓN. 3. APOYAR A LA VICERRECTORÍA DE INVESTIGACIÓN EN LOS PROCESOS DE DIAGRAMACIÓN, MAQUETACIÓN Y DISEÑO EDITORIAL DE DOCUMENTOS ACADÉMICOS E INSTITUCIONALES, FOLLETOS E INFOGRAFÍAS EN MEDIOS FÍSICOS Y/O DIGITALE</t>
  </si>
  <si>
    <t>CO1.REQ.9681885</t>
  </si>
  <si>
    <t>OPSP-VIN-0024-2026</t>
  </si>
  <si>
    <t>https://community.secop.gov.co/Public/Tendering/OpportunityDetail/Index?noticeUID=CO1.NTC.9515191</t>
  </si>
  <si>
    <t>FABIANA VANESSA AYOLA BARRANCO</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</si>
  <si>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SOLICITUD, ORGANIZACIÓN Y ANÁLISIS DE COTIZACIONES PARA LA ADQUISICIÓN DE BIENES Y SERVICIOS.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VICERRECTORÍA DE INVESTIGACIÓN. 5. APOYAR A LA DIRECCIÓN DE GESTIÓN DEL CONOCIMIENTO EN LA COMPILACIÓN DE INFORMACIÓN QUE SEA</t>
  </si>
  <si>
    <t>CO1.REQ.9666864</t>
  </si>
  <si>
    <t>OPSP-VIN-0023-2026</t>
  </si>
  <si>
    <t>https://community.secop.gov.co/Public/Tendering/OpportunityDetail/Index?noticeUID=CO1.NTC.9511572</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</si>
  <si>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SOLICITUD, ORGANIZACIÓN Y ANÁLISIS DE COTIZACIONES PARA LA ADQUISICIÓN DE BIENES Y SERVICIOS.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VICERRECTORÍA DE INVESTIGACIÓN. 5. APOYAR A LA DIRECCIÓN DE GESTIÓN DEL CONOCIMIENTO EN EL PROCESO DE LIQUIDACIÓN DE PROYECTO</t>
  </si>
  <si>
    <t>CO1.REQ.9666109</t>
  </si>
  <si>
    <t>OPSP-VIN-0022-2026</t>
  </si>
  <si>
    <t>https://community.secop.gov.co/Public/Tendering/OpportunityDetail/Index?noticeUID=CO1.NTC.9510174</t>
  </si>
  <si>
    <t>BRAYAN DE JESUS PEÑATE CARRANZA</t>
  </si>
  <si>
    <t>PRESTAR LOS SERVICIOS PROFESIONALES EN LA DIRECCIÓN DE GESTIÓN
DEL CONOCIMIENTO.
PARA EL CUMPLIMIENTO DEL OBJETO EL CONTRATISTA SE COMPROMETE A CUMPLIR CON EL APOYO EN LAS SIGUIENTES ACTIVIDADES:
1. APOYAR A LA DIRECCIÓN DE GESTIÓN DEL CONOCIMIENTO EN EL DILIGENCIAMIENTO, INSCRIPCIÓN Y ACTUALIZACIÓN DE LOS
PROYECTOS EN EL SISTEMA DE INFORMACIÓN DE LA VICERRECTORÍA DE INVESTIGACIÓN. 2. APOYAR A LA DIRECCIÓN DE GESTIÓN
DEL CONOCIMIENTO EN LA SOLICITUD, ORGANIZACIÓN Y ANÁLISIS DE COTIZACIONES PARA LA ADQUISICIÓN DE BIENES Y SERVICIOS.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VICERRECTORÍA DE INVES</t>
  </si>
  <si>
    <t>CO1.REQ.9664398</t>
  </si>
  <si>
    <t>OPSP-VIN-0021-2026</t>
  </si>
  <si>
    <t>https://community.secop.gov.co/Public/Tendering/OpportunityDetail/Index?noticeUID=CO1.NTC.9505043</t>
  </si>
  <si>
    <t>HEYDI VIVIANA PEREZ FEDRICH</t>
  </si>
  <si>
    <t>PRESTAR LOS SERVICIOS PROFESIONALES EN LA DIRECCIÓN DE GESTIÓN
DEL CONOCIMIENTO.
PARA EL CUMPLIMIENTO DEL OBJETO EL CONTRATISTA SE COMPROMETE A CUMPLIR CON EL APOYO EN LAS SIGUIENTES ACTIVIDADES:
1. APOYAR A LA DIRECCIÓN DE GESTIÓN DEL CONOCIMIENTO EN LOS PROCESOS RELACIONADOS CON LA OBTENCIÓN DE PERMISOS
AMBIENTALES REQUERIDOS EN LOS PROYECTOS DE LA VICERRECTORÍA DE INVESTIGACIÓN. 2. APOYAR A LA DIRECCIÓN DE GESTIÓN
DEL CONOCIMIENTO EN EL ACOMPAÑAMIENTO Y ASESORÍA A INVESTIGADORES, ESTUDIANTES, UNIDADES O DEPENDENCIAS EN
LOS TEMAS RELACIONADOS CON PERMISOS AMBIENTALES Y AFINES, ASÍ APOYAR EL DESARROLLO DE SOCIALIZACIONES CON
INVESTIGADORES DE LA UNIVERSIDAD DEL MAGDALENA SOBRE LA RENOVACIÓN DEL PERMISO MARCO CON LA ANLA Y TEMAS
AFINES. 3. APOYAR A LA DIRECCIÓN DE GESTIÓN DEL CONOCIMIENTO EN LOS TRÁMITES REQUERIDOS PARA MANTENER VIGENTE
EL PERMISO MARCO DE RECOLECCIÓN OTORGADO A LA UNIVERSIDAD DEL MAGDALENA. 4. APOYAR A LA DIRECCIÓN DE GE</t>
  </si>
  <si>
    <t>CO1.REQ.9659173</t>
  </si>
  <si>
    <t>OPSP-VIN-0020-2026</t>
  </si>
  <si>
    <t>https://community.secop.gov.co/Public/Tendering/OpportunityDetail/Index?noticeUID=CO1.NTC.9528973</t>
  </si>
  <si>
    <t>CARLOS LOPEZ GARGIOLI</t>
  </si>
  <si>
    <t>PRESTAR LOS SERVICIOS PROFESIONALES EN LA DIRECCIÓN DE GESTIÓN DEL CONOCIMIENTO.
PARA EL CUMPLIMIENTO DEL OBJETO EL CONTRATISTA SE COMPROMETE A CUMPLIR CON EL APOYO EN LAS SIGUIENTES ACTIVIDADES: 1. APOYAR A LA DIRECCIÓN DE GESTIÓN DEL CONOCIMIENTO EN EL RASTREO Y REGISTRO DE CONVOCATORIAS NACIONALES E INTERNACIONALES DE FINANCIACIÓN DE PROYECTOS, MOVILIDAD, BECAS Y SIMILARES EN COLAB, ASÍ COMO SU DIVULGACIÓN A LA COMUNIDAD UNIVERSITARIA. 2. APOYAR A LA DIRECCIÓN DE GESTIÓN DEL CONOCIMIENTO EN LA COMPILACIÓN DE LAS PROPUESTAS, PROYECTOS Y TRABAJOS DE GRADO QUE SE PRESENTEN EN CONVOCATORIAS FONCIENCIAS, ASÍ COMO LA DOCUMENTACIÓN Y SOPORTES. 3. APOYAR A LA DIRECCIÓN DE GESTIÓN DEL CONOCIMIENTO EN LA CONSTRUCCIÓN DE MATRICES DE PROPUESTAS PRESENTADAS EN CONVOCATORIAS INTERNAS Y EXTERNAS, PROYECTOS Y TRABAJOS DE GRADO PRESENTADOS EN CONVOCATORIAS FONCIENCIAS, ASÍ COMO LA GENERACIÓN DE ESTADÍSTICAS Y BALANCES, ASÍ COMO INFORMACIÓN DE PROYECTOS</t>
  </si>
  <si>
    <t>CO1.REQ.9682730</t>
  </si>
  <si>
    <t>OPSP-VIN-0019-2026</t>
  </si>
  <si>
    <t>https://community.secop.gov.co/Public/Tendering/OpportunityDetail/Index?noticeUID=CO1.NTC.9528119</t>
  </si>
  <si>
    <t>ANGELLY PAOLA CASTRO SUAREZ</t>
  </si>
  <si>
    <t>PRESTAR LOS SERVICIOS PROFESIONALES COMO INGENIERA INDUSTRIAL
PARA LA COORDINACIÓN ADMINISTRATIVA DEL CENTRO DE GENÉTICA Y BIOLOGÍA MOLECULAR DE LA UNIVERSIDAD DEL MAGDALENA.
PARA EL CUMPLIMIENTO DEL OBJETO EL CONTRATISTA SE COMPROMETE A CUMPLIR CON EL APOYO EN LAS SIGUIENTES ACTIVIDADES:
1. COADYUVAR EN LA COORDINACIÓN ADMINISTRATIVA DE LOS SERVICIOS OFERTADOS EN INVESTIGACIÓN, SECUENCIACIÓN
GENÓMICA Y DIAGNÓSTICO DE PATÓGENOS EN HUMANO Y ANIMALES, Y ASÍ COMO EN LA COORDINACIÓN DE LOS A LOS PROCESOS
DE HABILITACIÓN DE NUEVOS SERVICIOS DEL CENTRO DE GENÉTICA. 2.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t>
  </si>
  <si>
    <t>CO1.REQ.9681779</t>
  </si>
  <si>
    <t>OPSP-VIN-0018-2026</t>
  </si>
  <si>
    <t>https://community.secop.gov.co/Public/Tendering/OpportunityDetail/Index?noticeUID=CO1.NTC.9527482</t>
  </si>
  <si>
    <t>MARINA LUZ VILLAZON TURIZO</t>
  </si>
  <si>
    <t>CO1.REQ.9681286</t>
  </si>
  <si>
    <t>OPSP-VIN-0017-2026</t>
  </si>
  <si>
    <t>https://community.secop.gov.co/Public/Tendering/OpportunityDetail/Index?noticeUID=CO1.NTC.9527356</t>
  </si>
  <si>
    <t>CO1.REQ.9680886</t>
  </si>
  <si>
    <t>OPSP-VIN-0016-2026</t>
  </si>
  <si>
    <t>https://community.secop.gov.co/Public/Tendering/OpportunityDetail/Index?noticeUID=CO1.NTC.9526896</t>
  </si>
  <si>
    <t>PRESTAR LOS SERVICIOS PROFESIONALES EN LA DIRECCIÓN DE GESTIÓN
DEL CONOCIMIENTO.
PARA EL CUMPLIMIENTO DEL OBJETO EL CONTRATISTA SE COMPROMETE A CUMPLIR CON EL APOYO EN LAS SIGUIENTES ACTIVIDADES:
1. APOYAR A LA DIRECCIÓN DE GESTIÓN DEL CONOCIMIENTO EN EL SEGUIMIENTO A LA EJECUCIÓN FINANCIERA DE LOS PROYECTOS
DE LA VICERRECTORÍA DE INVESTIGACIÓN. 2. APOYAR A LA DIRECCIÓN DE GESTIÓN DEL CONOCIMIENTO EN EL SEGUIMIENTO
PRESUPUESTAL, REALIZANDO MONITOREO DE LOS SALDOS DE LOS RUBROS DEL PRESUPUESTO Y ELABORANDO UN BALANCE MENSUAL
SOBRE LA EJECUCIÓN PRESUPUESTAL TOTAL. 3. APOYAR A LA DIRECCIÓN DE GESTIÓN DEL CONOCIMIENTO EN LA INSCRIPCIÓN Y
ACTUALIZACIÓN DE LOS PROYECTOS EN EL SISTEMA DE INFORMACIÓN DE LA VICERRECTORÍA DE INVESTIGACIÓN. 4. APOYAR A LA
DIRECCIÓN DE GESTIÓN DEL CONOCIMIENTO EN LA ELABORACIÓN DE LAS ACTAS DE INICIO, SUSPENSIÓN, REINICIO Y PRÓRROGAS,
ASÍ COMO OTROS DOCUMENTOS REQUERIDOS PARA LA LIQUIDACIÓN DE LOS PROYECTOS DE INVEST</t>
  </si>
  <si>
    <t>CO1.REQ.9680874</t>
  </si>
  <si>
    <t>OPSP-VIN-0015-2026</t>
  </si>
  <si>
    <t>https://community.secop.gov.co/Public/Tendering/OpportunityDetail/Index?noticeUID=CO1.NTC.9508108</t>
  </si>
  <si>
    <t>PRESTAR LOS SERVICIOS PROFESIONALES EN LA VICERRECTORÍA DE
INVESTIGACIÓN.
PARA EL CUMPLIMIENTO DEL OBJETO EL CONTRATISTA SE COMPROMETE A CUMPLIR CON EL APOYO EN LAS SIGUIENTES ACTIVIDADES:
1. APOYAR LA ELABORACIÓN DE LAS CUENTAS POR PAGAR Y DE LAS OBLIGACIONES PRESUPUESTALES ASOCIADAS A LOS TRÁMITES
DE PAGO RECIBIDOS EN EL GRUPO DE CONTABILIDAD. 2. COLABORAR EN LA PREPARACIÓN DE INFORMES FINANCIEROS DE AVANCE
Y FINALES CORRESPONDIENTES A LOS PROYECTOS EN EJECUCIÓN. 3. ASISTIR EN LA ELABORACIÓN Y EXPEDICIÓN DE LOS
CERTIFICADOS DE PAZ Y SALVO DE AVANCES, PREVIA AUTORIZACIÓN DE LA VICERRECTORÍA DE INVESTIGACIÓN. 4. REVISAR LA
DOCUMENTACIÓN DE AVANCES RECIBIDA EN EL GRUPO DE CONTABILIDAD, VERIFICANDO SU CORRECTA GESTIÓN Y CUMPLIMIENTO
DE LOS REQUISITOS ESTABLECIDOS. 5. BRINDAR ORIENTACIÓN Y ACOMPAÑAMIENTO A DOCENTES Y FUNCIONARIOS EN EL PROCESO
DE LEGALIZACIÓN DE AVANCES Y GASTOS. 6. REALIZAR LA LIQUIDACIÓN DE LOS IMPUESTOS CORRESPONDIENTES Y</t>
  </si>
  <si>
    <t>CO1.REQ.9662752</t>
  </si>
  <si>
    <t>OPSP-VIN-0014-2026</t>
  </si>
  <si>
    <t>https://community.secop.gov.co/Public/Tendering/OpportunityDetail/Index?noticeUID=CO1.NTC.9507920</t>
  </si>
  <si>
    <t>CARLOS ARTURO RODRIGUEZ CABRERA</t>
  </si>
  <si>
    <t>PRESTAR LOS SERVICIOS PROFESIONALES EN LA VICERRECTORÍA DE
INVESTIGACIÓN.
PARA EL CUMPLIMIENTO DEL OBJETO EL CONTRATISTA SE COMPROMETE A CUMPLIR CON EL APOYO EN LAS SIGUIENTES ACTIVIDADES:
1. REALIZAR EL SEGUIMIENTO A LAS SOLICITUDES DE ADICIÓN PRESUPUESTAL EXPEDIDAS O GENERADAS POR LA VICERRECTORÍA
DE INVESTIGACIÓN Y REMITIDAS AL GRUPO DE PRESUPUESTO PARA EL TRÁMITE DE INCORPORACIÓN DE RECURSOS. 2. HACER
SEGUIMIENTO A LAS SOLICITUDES DE TRASLADOS PRESUPUESTALES FORMULADAS POR LA VICERRECTORÍA DE INVESTIGACIÓN Y
ENVIADAS AL GRUPO DE PRESUPUESTO PARA LA REALIZACIÓN DE CRÉDITOS Y CONTRACRÉDITOS EN PROYECTOS DEL PLAN DE ACCIÓN
DEL FONDO DE INVESTIGACIÓN. 3. BRINDAR APOYO AL SEGUIMIENTO DE LAS SOLICITUDES DE TRASLADOS PRESUPUESTALES
EMITIDAS POR LA VICERRECTORÍA DE INVESTIGACIÓN Y REMITIDAS AL GRUPO DE PRESUPUESTO PARA CRÉDITOS Y CONTRACRÉDITOS
EN EL MARCO DE CONVENIOS EXTERNOS. 4. COORDINAR CON EL GRUPO DE PRESUPUESTO LA VERIFICACIÓN DE LOS</t>
  </si>
  <si>
    <t>CO1.REQ.9662520</t>
  </si>
  <si>
    <t>OPSP-VIN-0013-2026</t>
  </si>
  <si>
    <t>https://community.secop.gov.co/Public/Tendering/OpportunityDetail/Index?noticeUID=CO1.NTC.9507822</t>
  </si>
  <si>
    <t>PRESTAR LOS SERVICIOS PROFESIONALES COMO CONTADOR PÚBLICO EN EL
GRUPO DE PRESUPUESTO DE LA UNIVERSIDAD DEL MAGDALENA.
PARA EL CUMPLIMIENTO DEL OBJETO EL CONTRATISTA SE COMPROMETE A CUMPLIR CON EL APOYO EN LAS SIGUIENTES ACTIVIDADES:
1. APOYAR EN EL DILIGENCIAMIENTO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APOYAR EN LA ELABORACIÓN EN
EL SINAP LAS ADICIONES, DISMINUCIONES, ANULACIONES DE RECURSOS A LOS CDP EXPEDIDOS DE CADA PROYECTO INTERNO
Y EXTERNO O DEL PLAN DE ACCIÓN INSTITUCIONAL Y AUTORIZADAS POR LA VICERRECTORÍA DE INVESTIGACIÓN. 4. COADYUVAR EN
EL SINAP LAS ADICIONES, DISMINUCIONES, ANULACIONES DE RE</t>
  </si>
  <si>
    <t>CO1.REQ.9657843</t>
  </si>
  <si>
    <t>OPSP-VIN-0012-2026</t>
  </si>
  <si>
    <t>https://community.secop.gov.co/Public/Tendering/OpportunityDetail/Index?noticeUID=CO1.NTC.9526868</t>
  </si>
  <si>
    <t>WILLIAM DAVID ORTIZ  BARBOSA</t>
  </si>
  <si>
    <t>PRESTAR LOS SERVICIOS PROFESIONALES COMO INGENIERO INDUSTRIAL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GARANTIZANDO EL CUMPLIMIENTO DE LOS LINEAMIENTOS INSTITUCIONALES EN LAS FASES PRECONTRACTUAL Y
CONTRACTUAL. 3. APOYAR LA ELABORACIÓN Y EL ENVÍO DE LOS LISTADOS DEL PERSONAL CONTRATADO PARA SU CORRESPONDIENTE
AFILIACIÓN A LA ADMINISTRADORA DE RIESGOS LABORALES (ARL), CONFORME A LA NORMATIVIDAD VIGENTE. 4. INFORMAR DE
MANERA OPORTUNA A SUPERVISORES, CONTRATISTAS Y DEPENDENCIAS SOBRE LA EXPEDICIÓN</t>
  </si>
  <si>
    <t>CO1.REQ.9656461</t>
  </si>
  <si>
    <t>OPSP-VIN-0011-2026</t>
  </si>
  <si>
    <t>https://community.secop.gov.co/Public/Tendering/OpportunityDetail/Index?noticeUID=CO1.NTC.9507295</t>
  </si>
  <si>
    <t>BEATRIZ ELENA MEDINA DIAZ</t>
  </si>
  <si>
    <t xml:space="preserve">PRESTAR LOS SERVICIOS PROFESIONALES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ASEGURANDO EL CUMPLIMIENTO DE LOS LINEAMIENTOS INSTITUCIONALES EN LAS FASES PRECONTRACTUAL Y
CONTRACTUAL. 3. APOYAR LA ELABORACIÓN Y REMISIÓN DE LOS LISTADOS DEL PERSONAL CONTRATADO PARA SU CORRESPONDIENTE
AFILIACIÓN A LA ADMINISTRADORA DE RIESGOS LABORALES (ARL), DE ACUERDO CON LA NORMATIVIDAD VIGENTE. 4. INFORMAR
OPORTUNAMENTE A SUPERVISORES, CONTRATISTAS Y DEPENDENCIAS SOBRE LA EXPEDICIÓN DE LOS ACTOS ADMINISTRATIVOS
</t>
  </si>
  <si>
    <t>CO1.REQ.9655510</t>
  </si>
  <si>
    <t>OPSP-VIN-0010-2026</t>
  </si>
  <si>
    <t>https://community.secop.gov.co/Public/Tendering/OpportunityDetail/Index?noticeUID=CO1.NTC.9507324</t>
  </si>
  <si>
    <t>ANGIE CAROLINA SERNA CARVAJAL</t>
  </si>
  <si>
    <t>PRESTAR LOS SERVICIOS PROFESIONALES COMO CONTADOR PÚBLICO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ASEGURANDO EL CUMPLIMIENTO DE LOS LINEAMIENTOS INSTITUCIONALES EN LAS FASES PRECONTRACTUAL Y
CONTRACTUAL. 3. APOYAR LA ELABORACIÓN Y REMISIÓN DE LOS LISTADOS DEL PERSONAL CONTRATADO PARA SU CORRESPONDIENTE
AFILIACIÓN A LA ADMINISTRADORA DE RIESGOS LABORALES (ARL), DE ACUERDO CON LA NORMATIVIDAD VIGENTE. 4. INFORMAR
OPORTUNAMENTE A SUPERVISORES, CONTRATISTAS Y DEPENDENCIAS SOBRE LA EXPEDICIÓN DE LOS</t>
  </si>
  <si>
    <t>CO1.REQ.9655190</t>
  </si>
  <si>
    <t>OPSP-VIN-0009-2026</t>
  </si>
  <si>
    <t>https://community.secop.gov.co/Public/Tendering/OpportunityDetail/Index?noticeUID=CO1.NTC.9507309</t>
  </si>
  <si>
    <t>RAY JESUS FANDIÑO GARCIA</t>
  </si>
  <si>
    <t>PRESTAR LOS SERVICIOS PROFESIONALES COMO PROFESIONAL EN
NEGOCIOS INTERNACIONALES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ASEGURANDO EL CUMPLIMIENTO DE LOS LINEAMIENTOS INSTITUCIONALES EN LAS FASES PRECONTRACTUAL Y
CONTRACTUAL. 3. APOYAR LA ELABORACIÓN Y REMISIÓN DE LOS LISTADOS DEL PERSONAL CONTRATADO PARA SU CORRESPONDIENTE
AFILIACIÓN A LA ADMINISTRADORA DE RIESGOS LABORALES (ARL), DE ACUERDO CON LA NORMATIVIDAD VIGENTE. 4. INFORMAR
OPORTUNAMENTE A SUPERVISORES, CONTRATISTAS Y DEPENDENCIAS SOBR</t>
  </si>
  <si>
    <t>CO1.REQ.9655340</t>
  </si>
  <si>
    <t>OPSP-VIN-0008-2026</t>
  </si>
  <si>
    <t>https://community.secop.gov.co/Public/Tendering/OpportunityDetail/Index?noticeUID=CO1.NTC.9506986</t>
  </si>
  <si>
    <t>PRESTAR LOS SERVICIOS PROFESIONALES COMO ADMINISTRADOR PÚBLICO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ASEGURANDO EL CUMPLIMIENTO DE LOS LINEAMIENTOS INSTITUCIONALES EN LAS FASES PRECONTRACTUAL Y
CONTRACTUAL. 3. APOYAR LA ELABORACIÓN Y REMISIÓN DE LOS LISTADOS DEL PERSONAL CONTRATADO PARA SU CORRESPONDIENTE
AFILIACIÓN A LA ADMINISTRADORA DE RIESGOS LABORALES (ARL), DE ACUERDO CON LA NORMATIVIDAD VIGENTE. 4. INFORMAR
OPORTUNAMENTE A SUPERVISORES, CONTRATISTAS Y DEPENDENCIAS SOBRE LA EXPEDICIÓN DE</t>
  </si>
  <si>
    <t>CO1.REQ.9643876</t>
  </si>
  <si>
    <t>OPSP-VIN-0007-2026</t>
  </si>
  <si>
    <t>https://community.secop.gov.co/Public/Tendering/OpportunityDetail/Index?noticeUID=CO1.NTC.9506964</t>
  </si>
  <si>
    <t>LIZETH CAROLINA LOZANO VASQUEZ</t>
  </si>
  <si>
    <t>PRESTAR LOS SERVICIOS PROFESIONALES COMO INGENIERA INDUSTRIAL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REVISAR Y CONSOLIDAR LA INFORMACIÓN NECESARIA PARA LA FORMALIZACIÓN DE LAS ÓRDENES
CONTRACTUALES, GARANTIZANDO EL CUMPLIMIENTO DE LOS LINEAMIENTOS INSTITUCIONALES EN LAS FASES PRECONTRACTUAL Y
CONTRACTUAL. 3. APOYAR LA ELABORACIÓN Y REMISIÓN DE LOS LISTADOS DEL PERSONAL CONTRATADO PARA SU CORRESPONDIENTE
AFILIACIÓN A LA ADMINISTRADORA DE RIESGOS LABORALES (ARL), DE CONFORMIDAD CON LA NORMATIVIDAD VIGENTE. 4.
COMUNICAR OPORTUNAMENTE A SUPERVISORES, CONTRATISTAS Y DEPENDENCIAS LA EXPEDICIÓN DE</t>
  </si>
  <si>
    <t>CO1.REQ.9643815</t>
  </si>
  <si>
    <t>OPSP-VIN-0006-2026</t>
  </si>
  <si>
    <t>https://community.secop.gov.co/Public/Tendering/OpportunityDetail/Index?noticeUID=CO1.NTC.9506028</t>
  </si>
  <si>
    <t>ALVARO DE JESUS ORTIZ PADILLA</t>
  </si>
  <si>
    <t>PRESTAR LOS SERVICIOS PROFESIONALES COMO INGENIERO INDUSTRIAL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ASEGURANDO EL CUMPLIMIENTO DE LOS LINEAMIENTOS INSTITUCIONALES EN LAS FASES PRECONTRACTUAL Y
CONTRACTUAL. 3. APOYAR LA ELABORACIÓN Y REMISIÓN DE LOS LISTADOS DEL PERSONAL CONTRATADO PARA SU CORRESPONDIENTE
AFILIACIÓN A LA ADMINISTRADORA DE RIESGOS LABORALES (ARL), DE ACUERDO CON LA NORMATIVIDAD VIGENTE. 4. INFORMAR
OPORTUNAMENTE A SUPERVISORES, CONTRATISTAS Y DEPENDENCIAS SOBRE LA EXPEDICIÓN DE L</t>
  </si>
  <si>
    <t>CO1.REQ.9643609</t>
  </si>
  <si>
    <t>OPSP-VIN-0005-2026</t>
  </si>
  <si>
    <t>https://community.secop.gov.co/Public/Tendering/OpportunityDetail/Index?noticeUID=CO1.NTC.9505555</t>
  </si>
  <si>
    <t>CO1.REQ.9637765</t>
  </si>
  <si>
    <t>OPSP-VIN-0004-2026</t>
  </si>
  <si>
    <t>https://community.secop.gov.co/Public/Tendering/OpportunityDetail/Index?noticeUID=CO1.NTC.9505128</t>
  </si>
  <si>
    <t>PRESTAR LOS SERVICIOS PROFESIONALES COMO ABOGADO EN LA
VICERRECTORÍA DE INVESTIGACIÓN.
PARA EL CUMPLIMIENTO DEL OBJETO, EL CONTRATISTA SE COMPROMETE A CUMPLIR CON LAS SIGUIENTES ACTIVIDADES: 1. APOYAR
LA ELABORACIÓN, ANÁLISIS Y VERIFICACIÓN DE LOS CONVENIOS Y CONTRATOS QUE EL VICERRECTOR DE INVESTIGACIÓN SUSCRIBA,
MODIFIQUE, DÉ POR TERMINADOS O LIQUIDE EN REPRESENTACIÓN DE LA UNIVERSIDAD DEL MAGDALENA. 2. ANALIZAR Y VALIDAR
LAS GARANTÍAS Y PÓLIZAS DE CUMPLIMIENTO REQUERIDAS POR LA VICERRECTORÍA DE INVESTIGACIÓN, YA SEA CUANDO ACTÚE
COMO CONTRATANTE O COMO CONTRATISTA. 3. ELABORAR Y/O EXAMINAR LOS ACTOS ADMINISTRATIVOS QUE DEBAN SER EMITIDOS
POR EL VICERRECTOR DE INVESTIGACIÓN. 4. PRESTAR ACOMPAÑAMIENTO Y ASESORÍA JURÍDICA Y CONTRACTUAL A LA VICERRECTORÍA
DE INVESTIGACIÓN Y A LAS DEPENDENCIAS QUE LA INTEGRAN. 5. EXAMINAR LAS ÓRDENES DE GASTO EMITIDAS POR EL
VICERRECTOR DE INVESTIGACIÓN, VERIFICANDO SU CORRECTA ELABORACIÓN Y CUMPLIMIENTO NOR</t>
  </si>
  <si>
    <t>CO1.REQ.9637541</t>
  </si>
  <si>
    <t>OPSP-VIN-0003-2026</t>
  </si>
  <si>
    <t>https://community.secop.gov.co/Public/Tendering/OpportunityDetail/Index?noticeUID=CO1.NTC.9504877</t>
  </si>
  <si>
    <t>MONICA ISABEL CALDERON SOLANO</t>
  </si>
  <si>
    <t>PRESTAR LOS SERVICIOS PROFESIONALES COMO ADMINISTRADOR DE
EMPRESAS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REVISAR Y CONSOLIDAR LA INFORMACIÓN NECESARIA PARA LA FORMALIZACIÓN DE LAS ÓRDENES
CONTRACTUALES, GARANTIZANDO EL CUMPLIMIENTO DE LOS LINEAMIENTOS INSTITUCIONALES EN LAS FASES PRECONTRACTUAL Y
CONTRACTUAL. 3. APOYAR LA ELABORACIÓN Y REMISIÓN DE LOS LISTADOS DEL PERSONAL CONTRATADO PARA SU CORRESPONDIENTE
AFILIACIÓN A LA ADMINISTRADORA DE RIESGOS LABORALES (ARL), DE CONFORMIDAD CON LA NORMATIVIDAD VIGENTE. 4.
COMUNICAR OPORTUNAMENTE A SUPERVISORES, CONTRATISTAS Y DEPENDENCIAS LA EXPEDICIÓN</t>
  </si>
  <si>
    <t>CO1.REQ.9637511</t>
  </si>
  <si>
    <t>OPSP-VIN-0002-2026</t>
  </si>
  <si>
    <t>https://community.secop.gov.co/Public/Tendering/OpportunityDetail/Index?noticeUID=CO1.NTC.9502739</t>
  </si>
  <si>
    <t>PRESTAR LOS SERVICIOS PROFESIONALES COMO INGENIERO INDUSTRIAL EN
LA VICERRECTORÍA DE INVESTIGACIÓN.
PARA EL CUMPLIMIENTO DEL OBJETO EL CONTRATISTA SE COMPROMETE A CUMPLIR CON EL APOYO EN LAS SIGUIENTES ACTIVIDADES:
1. COLABORAR EN EL DILIGENCIAMIENTO Y GESTIÓN DE LOS FORMATOS REQUERIDOS PARA SOLICITUDES PRESUPUESTALES,
AFECTACIONES, TRASLADOS INTERNOS Y DEMÁS TRÁMITES FINANCIEROS ASOCIADOS A PLANES INSTITUCIONALES Y PROYECTOS
ESTRATÉGICOS. 2. VERIFICAR LAS HOJAS DE VIDA Y SUS RESPECTIVOS SOPORTES EN LAS PLATAFORMAS INSTITUCIONALES, ASÍ COMO
REUNIR LA DOCUMENTACIÓN NECESARIA PARA LA ETAPA PRECONTRACTUAL DE LAS VINCULACIONES MEDIANTE CONTRATOS DE
PRESTACIÓN DE SERVICIOS. 3. RECOPILAR, ANALIZAR Y CONSOLIDAR LA INFORMACIÓN NECESARIA PARA LA FORMALIZACIÓN DE
ÓRDENES CONTRACTUALES, GARANTIZANDO EL CUMPLIMIENTO DE LOS LINEAMIENTOS INSTITUCIONALES DURANTE LAS FASES
PRECONTRACTUAL Y CONTRACTUAL. 4. APOYAR LA ELABORACIÓN Y ENVÍO DE LOS LISTADOS DEL</t>
  </si>
  <si>
    <t>CO1.REQ.9641829</t>
  </si>
  <si>
    <t>OPSP-VIN-0001-2026</t>
  </si>
  <si>
    <t>https://community.secop.gov.co/Public/Tendering/OpportunityDetail/Index?noticeUID=CO1.NTC.9968705&amp;isFromPublicArea=True&amp;isModal=False</t>
  </si>
  <si>
    <t>LUIS  VICENTE  SANCHEZ CANTILLO</t>
  </si>
  <si>
    <t>PRESTAR SERVICIOS DE APOYO A LA GESTIÓN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BRINDAR ACOMPAÑAMIENTO EN LAS LABORES DE APOYO TÉCNICO Y OPERATIVO EN LA IMPLEMENTACIÓN DE LAS 100 HECTÁREAS DE SISTEMAS SILVOPASTORILES. 2) PARTICIPAR EN LAS ACTIVIDADES DE PREPARACIÓN DEL TERRENO, TRAZADO, HOYADO, SIEMBRA Y MANTENIMIENTO DE ESPECIES NATIVAS Y FORRAJERAS. 3) APOYAR EL DILIGENCIAMIENTO DE LAS FICHAS DE CAMPO Y FORMATOS DE REGISTRO, DOCUMENTANDO DENSIDAD, SOBREVIVENCIA Y ESTADO FITOSANITARIO DE LAS PLANTAS. 4) APOYAR EN LA TOMA DE COORDENADAS GEOGRÁFICAS Y G</t>
  </si>
  <si>
    <t>CO1.REQ.10050069</t>
  </si>
  <si>
    <t>OAG-VIN-0011-2026</t>
  </si>
  <si>
    <t>https://community.secop.gov.co/Public/Tendering/OpportunityDetail/Index?noticeUID=CO1.NTC.9883723</t>
  </si>
  <si>
    <t>OMAR DAVID DEAVILA MEJIA</t>
  </si>
  <si>
    <t>PRESTAR SERVICIOS DE APOYO A LA GESTIÓN COMO ENLACE TERRITORIAL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BRINDAR APOYO EN LA ORGANIZACIÓN, ORIENTACIÓN Y SEGUIMIENTO AL TRABAJO DE LOS PROMOTORES LOCALES EN CADA UNA DE LAS ZONAS ASIGNADAS. 2. APOYAR LA DEFINICIÓN Y SEGUIMIENTO DE LOS CRONOGRAMAS SEMANALES DE ACTIVIDADES CON LOS PROMOTORES LOCALES. 3. ACOMPAÑAR LA REALIZACIÓN DE REUNIONES PERIÓDICAS DE SEGUIMIENTO OPERATIVO, RETROALIMENTACIÓN Y PLANIFICACIÓN DEL TRABAJO EN TERRITORIO. 4. BRINDAR ACOMPAÑAMIENTO PARA LA VERIFICACIÓN DEL CUMPL</t>
  </si>
  <si>
    <t>CO1.REQ.9992823</t>
  </si>
  <si>
    <t>OAG-VIN-0010-2026</t>
  </si>
  <si>
    <t>https://community.secop.gov.co/Public/Tendering/OpportunityDetail/Index?noticeUID=CO1.NTC.9871347</t>
  </si>
  <si>
    <t>RONALD ROJAS DUICA</t>
  </si>
  <si>
    <t>VIVIANA PAOLA MERCADO ALVAREZ</t>
  </si>
  <si>
    <t>PRESTAR LOS SERVICIOS DE APOYO A LA GESTIÓN EN LA DIRECCIÓN FINANCIERA.
PARA EL CUMPLIMIENTO DEL OBJETO, EL CONTRATISTA SE OBLIGA A CUMPLIR CON EL APOYO EN LAS SIGUIENTES ACTIVIDADES: 1. APOYAR EN EL SEGUIMIENTO RESOLUCIONES DE PAGO CON ORDENACIÓN DE GASTO DE LA VICERRECTORIA DE INVESTIGACIÓN. 2. APOYAR EN LA ELABORACIÓN DE CERTIFICADOS DE PARAFISCALES. 3. APOYAR EN LA ELABORACIÓN DE RESOLUCIONES DE PAGOS.</t>
  </si>
  <si>
    <t>CO1.REQ.10020387</t>
  </si>
  <si>
    <t>OAG-VIN-0009-2026</t>
  </si>
  <si>
    <t>https://community.secop.gov.co/Public/Tendering/OpportunityDetail/Index?noticeUID=CO1.NTC.9841162</t>
  </si>
  <si>
    <t>PAOLA ANDREA CURVELO MEJIA</t>
  </si>
  <si>
    <t>PRESTAR LOS SERVICIOS DE APOYO A LA GESTIÓN EN EL PROYECTO
"EMPLEO, FORMACIÓN Y DESARROLLO PRODUCTIVO EN EL MAGDALENA – CAJAMAG." SUSCRITO ENTRE LA UNIVERSIDAD DEL
MAGDALENA Y LA CAJA DE COMPENSACIÓN FAMILIAR DEL MAGDALENA - CAJAMAG, BAJO EL CONTRATO NO. 2026-001.
PARA EL CUMPLIMIENTO DEL OBJETO EL CONTRATISTA SE COMPROMETE A CUMPLIR CON EL APOYO EN LAS SIGUIENTES ACTIVIDADES:
1. REALIZAR ENCUESTAS DIRIGIDAS A EMPRESAS Y POBLACIÓN EN EDAD DE TRABAJAR. 2. TABULAR Y ANALIZAR LA INFORMACIÓN
RECOLECTADA. 3. APOYAR EL DESARROLLO DE REUNIONES, TALLERES, GRUPOS FOCALES Y OTRAS ACTIVIDADES DE CAMPO</t>
  </si>
  <si>
    <t>CO1.REQ.9990424</t>
  </si>
  <si>
    <t>OAG-VIN-0008-2026</t>
  </si>
  <si>
    <t>https://community.secop.gov.co/Public/Tendering/OpportunityDetail/Index?noticeUID=CO1.NTC.9807072</t>
  </si>
  <si>
    <t>JUAN DIEGO MICAN GONZALEZ</t>
  </si>
  <si>
    <t>PRESTAR LOS SERVICIOS DE APOYO A LA GESTIÓN COMO CORRECTOR DE
ESTILO EN EL PROGRAMA EDITORIAL DE LA UNIMAGDALENA.
PARA EL CUMPLIMIENTO DEL OBJETO EL CONTRATISTA SE COMPROMETE A CUMPLIR CON EL APOYO EN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1.538 PÁGINAS.</t>
  </si>
  <si>
    <t>CO1.REQ.9929443</t>
  </si>
  <si>
    <t>OAG-VIN-0007-2026</t>
  </si>
  <si>
    <t>https://community.secop.gov.co/Public/Tendering/OpportunityDetail/Index?noticeUID=CO1.NTC.9668288</t>
  </si>
  <si>
    <t>SIRIS ISABEL MARBELLO MARBELLO</t>
  </si>
  <si>
    <t>PRESTAR LOS SERVICIOS DE APOYO A LA GESTIÓN CENTRO DE
INVESTIGACIÓN EN ALTO RENDIMIENTO DEPORTIVO Y ESTUDIOS BIOMÉDICOS.
1. PRESTAR SERVICIOS PROFESIONALES ESPECIALIZADOS COMO PERSONAL TRÁINER, BRINDANDO APOYO TÉCNICO Y OPERATIVO A
LOS PROCESOS DE ENTRENAMIENTO FÍSICO E INTERVENCIÓN FUNCIONAL DISEÑADOS Y PRESCRITOS POR LAS ÁREAS DE MEDICINA
DEL DEPORTE Y FISIOTERAPIA. 2. ACOMPAÑAR LA EJECUCIÓN DE LOS PLANES DE ENTRENAMIENTO Y PROGRAMAS DE INTERVENCIÓN,
ASEGURANDO SU CORRECTA APLICACIÓN CONFORME A LAS INDICACIONES, CARGAS, PROGRESIONES Y RESTRICCIONES DEFINIDAS
POR LOS PROFESIONALES RESPONSABLES. 3. SUPERVISAR LA CORRECTA REALIZACIÓN DE LOS EJERCICIOS, CUIDANDO LA TÉCNICA,
POSTURA, CONTROL DEL MOVIMIENTO Y SEGURIDAD DEL USUARIO O DEPORTISTA DURANTE LAS SESIONES. 4. REGISTRAR Y REPORTAR
INFORMACIÓN BÁSICA DEL DESARROLLO DE LAS SESIONES, CONFORME A LOS FORMATOS Y LINEAMIENTOS DEFINIDOS POR EL SISTEMA
DE GESTIÓN DE LA CALIDAD O LOS PROTOCOLOS</t>
  </si>
  <si>
    <t>CO1.REQ.9822209</t>
  </si>
  <si>
    <t>OAG-VIN-0006-2026</t>
  </si>
  <si>
    <t>https://community.secop.gov.co/Public/Tendering/OpportunityDetail/Index?noticeUID=CO1.NTC.9636315</t>
  </si>
  <si>
    <t>JAIME ALFREDO POMARES BRAVO</t>
  </si>
  <si>
    <t>PRESTAR LOS SERVICIOS DE APOYO A LA GESTIÓN EN LA DIRECCIÓN DE
PROYECCIÓN CULTURAL DE LA UNIVERSIDAD DEL MAGDALENA.
PARA EL CUMPLIMIENTO DEL OBJETO EL CONTRATISTA SE COMPROMETE A CUMPLIR CON EL APOYO EN LAS SIGUIENTES ACTIVIDADES:
1. GARANTIZAR LA HABILITACIÓN, APERTURA Y CIERRE DE LAS SALAS DEL MUSEO DURANTE EL HORARIO DE ATENCIÓN ESTABLECIDO,
ASEGURANDO LAS CONDICIONES ADECUADAS PARA EL TRABAJO DE LOS MEDIADORES Y LA ATENCIÓN DE LOS VISITANTES. 2.
BRINDAR APOYO EN LAS LABORES DE MANTENIMIENTO PREVENTIVO Y CORRECTIVO DE LAS SALAS DE EXPOSICIÓN, ELEMENTOS
MUSEOGRÁFICOS, EQUIPOS Y DEMÁS INSTALACIONES QUE CONFORMAN EL SISTEMA DE MUSEOS DE LA UNIVERSIDAD DEL
MAGDALENA. 3. APOYAR LOS PROCESOS DE MONTAJE Y DESMONTAJE DE EXPOSICIONES PERMANENTES, TEMPORALES Y/O
ITINERANTES, DE ACUERDO CON LA PROGRAMACIÓN ANUAL DEFINIDA POR LA DIRECCIÓN DE PROYECCIÓN CULTURAL (DPC). 4.
COLABORAR EN EL DESARROLLO DE ACTIVIDADES ORIENTADAS A LA CONSOLIDACIÓN Y FORT</t>
  </si>
  <si>
    <t>CO1.REQ.9790113</t>
  </si>
  <si>
    <t>OAG-VIN-0005-2026</t>
  </si>
  <si>
    <t>https://community.secop.gov.co/Public/Tendering/OpportunityDetail/Index?noticeUID=CO1.NTC.9635815</t>
  </si>
  <si>
    <t>ZOILA BEATRIZ MURIEL OSPINA</t>
  </si>
  <si>
    <t>PRESTAR LOS SERVICIOS DE APOYO A LA GESTIÓN EN LA DIRECCIÓN DE
TRANSFERENCIA DE CONOCIMIENTO Y PROPIEDAD INTELECTUAL DE LA VICERRECTORÍA DE INVESTIGACIÓN.
PARA EL CUMPLIMIENTO DEL OBJETO CONTRACTUAL, EL CONTRATISTA SE COMPROMETE AL DESARROLLO DE LAS SIGUIENTES
ACTIVIDADES: 1. BRINDAR APOYO EN EL DISEÑO, CONCEPTUALIZACIÓN Y DESARROLLO DE IDENTIDAD GRÁFICA E IMÁGENES
INSTITUCIONALES PARA EVENTOS PRESENCIALES O VIRTUALES ORGANIZADOS POR LA VICERRECTORÍA DE INVESTIGACIÓN Y SUS
UNIDADES. 2. APOYAR EN EL DISEÑO, PRODUCCIÓN Y ADAPTACIÓN DE PIEZAS PROMOCIONALES FÍSICAS Y DIGITALES (AFICHES,
BROCHURES, TARJETAS, PENDONES, VOLANTES, PLEGABLES, BANNERS, BACKINGS, BOTONES, ESTANDARTES, VALLAS,
MEMBRETES, ENTRE OTROS), SOLICITADAS POR LA VICERRECTORÍA DE INVESTIGACIÓN, GARANTIZANDO EL CUMPLIMIENTO DE LOS
LINEAMIENTOS DE IDENTIDAD INSTITUCIONAL.3. APOYAR A LA VICERRECTORÍA DE INVESTIGACIÓN EN LA DIAGRAMACIÓN,
MAQUETACIÓN Y DISEÑO EDITORIAL DE DOCUMENTOS</t>
  </si>
  <si>
    <t>CO1.REQ.9789371</t>
  </si>
  <si>
    <t>OAG-VIN-0004-2026</t>
  </si>
  <si>
    <t>https://community.secop.gov.co/Public/Tendering/OpportunityDetail/Index?noticeUID=CO1.NTC.9558164</t>
  </si>
  <si>
    <t>CARMEN ROSA PRADO CHOLES</t>
  </si>
  <si>
    <t>PRESTAR LOS SERVICIOS DE APOYO A LA GESTIÓN EN LA DIRECCIÓN DE
GESTIÓN DEL CONOCIMIENTO.
1. APOYAR A LA DIRECCIÓN DE GESTIÓN DEL CONOCIMIENTO EN EL DILIGENCIAMIENTO, INSCRIPCIÓN Y ACTUALIZACIÓN DE LOS
PROYECTOS EN EL SISTEMA DE INFORMACIÓN DE LA VICERRECTORÍA DE INVESTIGACIÓN. 2. APOYAR A LA DIRECCIÓN DE GESTIÓN
DEL CONOCIMIENTO EN LA SOLICITUD, ORGANIZACIÓN Y ANÁLISIS DE COTIZACIONES PARA LA ADQUISICIÓN DE BIENES Y SERVICIOS.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VICERRECTORÍA DE INVESTIGACIÓN. 5. APOYAR A
LA DIRECCIÓN DE GESTIÓN DEL CONOCIMIENTO EN EL PROCESO DE LIQUIDACIÓN DE PROYECTOS Y E</t>
  </si>
  <si>
    <t>CO1.REQ.9711892</t>
  </si>
  <si>
    <t>OAG-VIN-0003-2026</t>
  </si>
  <si>
    <t>https://community.secop.gov.co/Public/Tendering/OpportunityDetail/Index?noticeUID=CO1.NTC.9555299</t>
  </si>
  <si>
    <t>JULIO ANDRES REDONDO GOMEZ</t>
  </si>
  <si>
    <t>PRESTAR LOS SERVICIOS DE APOYO A LA GESTIÓN EN LA VICERRECTORÍA DE INVESTIGACIÓN. 1. APOYAR LA DIGITALIZACIÓN Y ORGANIZACIÓN DE LOS DOCUMENTOS FÍSICOS UTILIZANDO LAS AYUDAS TECNOLÓGICAS SUMINISTRADAS POR LA VICERRECTORÍA DE INVESTIGACIÓN. 2. APOYAR CON EL CONTROL DEL PRÉSTAMO DE DOCUMENTOS A LOS FUNCIONARIOS Y CONTRATISTAS DE LA VICERRECTORÍA Y LAS PARTES INTERESADAS. 3. APOYAR CON LA ORGANIZACIÓN Y CUSTODIA
DEL ARCHIVO DE GESTIÓN Y LA DEPURACIÓN DE LOS DOCUMENTOS QUE DEBEN IR CON DESTINO AL ARCHIVO CENTRAL, DE ACUERDO
CON EL PROCEDIMIENTO ESTABLECIDO. 4. APOYAR LA RECEPCIÓN, CLASIFICACIÓN Y ARCHIVO DE LOS DOCUMENTOS DE
CONFORMIDAD CON LAS TABLAS DE RETENCIÓN DOCUMENTAL QUE SE APLIQUEN A LOS RESULTADOS DE LOS PROCESOS EN QUE
INTERVIENE. 5. APOYAR CON LA APLICACIÓN DE LOS PROCEDIMIENTOS DE ORGANIZACIÓN Y CONSERVACIÓN A LOS DOCUMENTOS
QUE INGRESAN A LA DEPENDENCIA, EN CUMPLIMIENTO DE LA NORMATIVIDAD Y DIRECTRICES INSTITUCIONALES. 6. APOYAR L</t>
  </si>
  <si>
    <t>CO1.REQ.9709252</t>
  </si>
  <si>
    <t>OAG-VIN-0002-2026</t>
  </si>
  <si>
    <t>https://community.secop.gov.co/Public/Tendering/OpportunityDetail/Index?noticeUID=CO1.NTC.9540949</t>
  </si>
  <si>
    <t>HUGO NAPOLEON ZABALETA VILLAFAÑA</t>
  </si>
  <si>
    <t>PRESTAR SERVICIOS DE APOYO A LA GESTIÓN COMO ENLACE TERRITORIAL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BRINDAR ACOMPAÑAMIENTO CONTINUO A LAS ASOCIACIONES CAMPESINAS, FAMILIAS BENEFICIARIAS Y UMATAS EN LA IMPLEMENTACIÓN DE PATIOS PRODUCTIVOS HORTÍCOLAS. 2) APOYAR LA INSTALACIÓN, CALIBRACIÓN Y MONITOREO INICIAL DEL SISTEMA AIOT (INTERNET DE LAS COSAS CON INTELIGENCIA ARTIFICIAL). 3) HACER SEGUIMIENTO AL CUMPLIMIENTO DE LAS CONDICIONES TÉCNICAS DE PRODUCCIÓN, COMO LA ROTACIÓN DE CULTIVOS, BUENAS PRÁCTICAS AGRÍ</t>
  </si>
  <si>
    <t>CO1.REQ.9642320</t>
  </si>
  <si>
    <t>OAG-VIN-0001-2026</t>
  </si>
  <si>
    <t>(N) NUMERO 
RP</t>
  </si>
  <si>
    <t>Valor Salario Minimo en pesos (2026)</t>
  </si>
  <si>
    <t>VICERRECTORÍA DE INVESTIGACIÓN</t>
  </si>
  <si>
    <t>https://community.secop.gov.co/Public/Tendering/OpportunityDetail/Index?noticeUID=CO1.NTC.9961096&amp;isFromPublicArea=True&amp;isModal=False</t>
  </si>
  <si>
    <t>JUANA MARIN PINEDA</t>
  </si>
  <si>
    <t>ALEX PEÑA LEGUIA - GRAFICOLOR</t>
  </si>
  <si>
    <t>SUMINISTRO DE PAPELERÍA INSTITUCIONAL DE CARÁCTER INFORMATIVO ALUSIVA A LOS PROGRAMAS DE POSTGRADOS, LAPICEROS PERSONALIZADOS, VOLANTES INFORMATIVOS, ETIQUETAS Y CAJAS IMPRESAS Y AGENDAS INSTITUCIONALES (CUADERNOS ESCOLARES PLASTIFICADOS CON ESPIRAL), DESTINADOS A LA DIVULGACIÓN, PROMOCIÓN Y FORTALECIMIENTO DE LA IMAGEN INSTITUCIONAL DEL CENTRO DE POSTGRADOS Y FORMACIÓN CONTINUA.</t>
  </si>
  <si>
    <t>CO1.REQ.10106129</t>
  </si>
  <si>
    <t>OSM-CPF-0002-2026</t>
  </si>
  <si>
    <t>https://community.secop.gov.co/Public/Tendering/OpportunityDetail/Index?noticeUID=CO1.NTC.9960947&amp;isFromPublicArea=True&amp;isModal=False</t>
  </si>
  <si>
    <t>CRISTIAN FERNANDEZ</t>
  </si>
  <si>
    <t>SUMINISTRO Y ENTREGA DE PRODUCTOS ALIMENTICIOS PREPARADOS ALMUERZOS Y REFRIGERIOS, DESTINADOS A LOS MIEMBROS DE LA COMUNIDAD UNIVERSITARIA, EGRESADOS Y PERSONAL EXTERNO QUE PARTICIPEN EN EVENTOS DE CARÁCTER INSTITUCIONAL</t>
  </si>
  <si>
    <t>CO1.REQ.10105285</t>
  </si>
  <si>
    <t>OSM-CPF-0001-2026</t>
  </si>
  <si>
    <t>https://community.secop.gov.co/Public/Tendering/OpportunityDetail/Index?noticeUID=CO1.NTC.9960055&amp;isFromPublicArea=True&amp;isModal=False</t>
  </si>
  <si>
    <t>HOTEL HILTON</t>
  </si>
  <si>
    <t>EL SERVICIO PARA LA ORGANIZACIÓN Y EJECUCIÓN DE UN DESAYUNO EMPRESARIAL, A REALIZARSE EL 04 DE MARZO DE 2026, PARA 40 PERSONAS, INCLUYENDO SALON MONTAJE, SUMINISTRO DE ALIMENTOS Y EQUIPOS TÉCNICOS</t>
  </si>
  <si>
    <t>CO1.REQ.10104833</t>
  </si>
  <si>
    <t>OPS-CPF-0022-2026</t>
  </si>
  <si>
    <t>https://community.secop.gov.co/Public/Tendering/OpportunityDetail/Index?noticeUID=CO1.NTC.9918147&amp;isFromPublicArea=True&amp;isModal=False</t>
  </si>
  <si>
    <t>YAJAIRA LILIANA MACHADO ZARAZA</t>
  </si>
  <si>
    <t>LAYMA MARQUEZ TOLEDO</t>
  </si>
  <si>
    <t>APOYAR EN LA REALIZACIÓN DE TALLERES ORIENTADOS AL FORTALECIMIENTO DE HABILIDADES CLAVE COMO GESTIÓN DEL TIEMPO, LIDERAZGO, COMUNICACIÓN EFECTIVA, ESTRÉS ASOCIADO CON LAS EXIGENCIAS PROPIAS DE LA FORMACIÓN AVANZADA, QUE FAVOREZCAN EL APOYO ENTRE PARES Y LA CONSTRUCCIÓN DE REDES DE CONTENCIÓN, APOYAR EN LOS PROCESOS DE ENTREVISTA DE INGRESO A PROGRAMAS DE POSGRADO, INCORPORANDO CRITERIOS ORIENTADOS A LA IDENTIFICACIÓN DE HABILIDADES PERSONALES COMO GESTIÓN DE LAS EMOCIONES Y DISPOSICIÓN A INTEGRARSE EN UN ENTORNO DE FORMACIÓN INTENSIVO. ASIMISMO, ESTRATEGIAS UTILIZADAS PARA EL BIENESTAR Y LA ADAPTACIÓN AL PROCESO FORMATIVO, APOYAR A LOS PROFESORES Y COORDINADORES EN LA IDENTIFICACIÓN DE SEÑALES DE ALERTA PSICOEMOCIONAL EN ESTUDIANTES DE POSGRADO, ASÍ COMO EN LA IMPLEMENTACIÓN DE PRÁCTICAS DE COMUNICACIÓN EMPÁTICA Y SEGUIMIENTO ACADÉMICO CON ENFOQUE HUMANO, APOYAR EN BRINDAR ATENCIÓN A ESTUDIANTES DE POSGRADO Y MIEMBROS DE LA COMUNIDAD UNIVERSITARIA QUE ACUDAN AL CENTRO DE ESCUCHA CON SÍNTOMAS EMOCIONALES COMUNES A PROBLEMAS DE SALUD MENTAL, APLICANDO ESTRATEGIAS PSICOLÓGICAS PARA LA CONTENCIÓN EMOCIONAL INICIAL, ORIENTACIÓN INMEDIATA Y DERIVACIÓN A SERVICIOS INTERNOS O EXTERNOS CUANDO SEA NECESARIO, DE ACUERDO CON LOS PROTOCOLOS ACTUALIZADOS BASADOS EN EL MODELO MHGAP Y RUTAS INTERNAS DE SALUD MENTAL, APOYAR EN EL SEGUIMIENTO PSICOSOCIAL A LOS CASOS ATENDIDOS, PRIORIZANDO AQUELLOS CON BAJO RENDIMIENTO O RIESGO DE DESERCIÓN ACADÉMICA, ANTECEDENTES DE TRASTORNOS MENTALES O PERTENECIENTES A GRUPOS VULNERABLES (ZONAS RURALES, VÍCTIMAS, ESTUDIANTES CON DISCAPACIDAD), APOYAR EN EL DILIGENCIAMIENTO DE LOS FORMATOS DE REGISTRO Y SEGUIMIENTO DE CASOS, APOYAR EN LA DOCUMENTACIÓN DE LAS ACTIVIDADES DE ACUERDO CON LOS CRITERIOS ÉTICOS, TÉCNICOS Y ADMINISTRATIVOS, APOYAR EN EL ACOMPAÑAMIENTO Y SUPERVISIÓN DE LOS FACILITADORES DE SALUD MENTAL EN SUS ACCIONES DE PROMOCIÓN DE LA SALUD MENTAL, EL SUPERVISOR Y EL CONTRATISTA PODRÁ CONCERTAR UN CRONOGRAMA PARA EL DESARROLLO DE LAS ACTIVIDADES DE ACUERDO CON EL HORARIO DEL CENTRO</t>
  </si>
  <si>
    <t> CO1.REQ.10064804</t>
  </si>
  <si>
    <t>OPSP-CPF-0021-2026</t>
  </si>
  <si>
    <t>https://community.secop.gov.co/Public/Tendering/OpportunityDetail/Index?noticeUID=CO1.NTC.9887716&amp;isFromPublicArea=True&amp;isModal=False</t>
  </si>
  <si>
    <t>JESUS SUAREZ LOBATO</t>
  </si>
  <si>
    <t>APOYAR LA CREACIÓN DE PLANTILLAS ESTANDARIZADAS PARA LOS CONTENIDOS, HERRAMIENTAS Y MATERIALES DE LOS CURSOS VIRTUALES DE POSGRADO, APOYAR EN LA CREACIÓN, ORGANIZACIÓN Y ACTUALIZACIÓN DE CONTENIDOS DIGITALES PARA GARANTIZAR QUE ESTÉN ALINEADOS CON LOS OBJETIVOS DE LOS PROGRAMAS DE POSGRADO Y SEAN ACCESIBLES PARA TODOS LOS USUARIOS, APOYAR LA VALIDACIÓN Y AJUSTE DE LAS PLANTILLAS Y MATERIALES DESARROLLADOS, EN COLABORACIÓN CON EL EQUIPO ACADÉMICO DE LOS PROGRAMAS DE POSGRADO, APOYAR GARANTIZAR QUE LOS ENTORNOS DIGITALES FUNCIONEN DE MANERA EFICIENTE, SEGURA Y ALINEADA CON LAS NECESIDADES DEL CENTRO DE POSGRADOS Y FORMACIÓN CONTINUA,  APOYAR LA GENERACIÓN DE MENSAJES ESPECÍFICOS PARA FACILITAR LA CREACIÓN DE CONTENIDOS EDUCATIVOS Y CUESTIONARIOS MEDIANTE HERRAMIENTAS TECNOLÓGICAS, APOYAR LA ESTRUCTURACIÓN DE MATERIALES DIDÁCTICOS EN FORMATOS ESTANDARIZADOS, OPTIMIZANDO SU IMPLEMENTACIÓN EN PLATAFORMAS VIRTUALES, APOYAR LA CAPACITACIÓN A DOCENTES Y ESTUDIANTES DE LOS PROGRAMAS DE POSGRADO EN EL USO EFECTIVO DE LAS HERRAMIENTAS TECNOLÓGICAS INSTITUCIONALES DISPONIBLES, APOYAR LA ACTUALIZACIÓN DE FUNCIONALIDADES DE LAS HERRAMIENTAS TECNOLÓGICAS PARA MEJORAR LA EXPERIENCIA DEL USUARIO, APOYAR Y SUPERVISAR LA CALIDAD DEL CONTENIDO EN LAS PLATAFORMAS ACADÉMICAS INSTITUCIONALES PARA QUE, LA INTERACCIÓN ENTRE ESTUDIANTES Y DOCENTES SEA EFICIENTE, APOYAR E IMPLEMENTAR LAS HERRAMIENTAS QUE FACILITEN LA COMUNICACIÓN ENTRE ASPIRANTES, ESTUDIANTES, DOCENTES, EGRESADOS Y ADMINISTRATIVOS, APOYAR Y UTILIZAR HERRAMIENTAS DE ANÁLISIS DE DATOS PARA EVALUAR EL DESEMPEÑO DE LOS ENTORNOS DIGITALES DESTACANDO ÁREAS DE MEJORA Y OPORTUNIDADES DE INNOVACIÓN.</t>
  </si>
  <si>
    <t>CO1.REQ.10035680</t>
  </si>
  <si>
    <t>OPSP-CPF-0020-2026</t>
  </si>
  <si>
    <t>https://community.secop.gov.co/Public/Tendering/OpportunityDetail/Index?noticeUID=CO1.NTC.9884855&amp;isFromPublicArea=True&amp;isModal=False</t>
  </si>
  <si>
    <t>ANA KARINA SARABIA CARBAL</t>
  </si>
  <si>
    <t>APOYAR EN LA ORGANIZACIÓN DEL ARCHIVO FÍSICO DEL CENTRO DE POSGRADOS Y FORMACIÓN CONTINUA CORRESPONDIENTE A LA VIGENCIA 2016-2023, SIGUIENDO LOS LINEAMIENTOS ESTABLECIDOS POR EL GRUPO DE GESTIÓN DOCUMENTAL, APOYAR EN LA PREPARACIÓN, ORGANIZACIÓN Y CONSERVACIÓN DEL ARCHIVO FÍSICO DEL CENTRO DE POSGRADOS Y FORMACIÓN CONTINUA, INCLUYENDO LA FOLIACIÓN, ROTULACIÓN, ETIQUETADO DE CARPETAS Y CAJAS, Y DEMÁS ACCIONES ORIENTADAS A GARANTIZAR EL CUMPLIMIENTO DE LAS TABLAS DE RETENCIÓN DOCUMENTAL Y LAS CONDICIONES ADECUADAS DE CONSERVACIÓN, APOYAR EN LA ELABORACIÓN DEL INVENTARIO DOCUMENTAL, DESCRIBIENDO LAS UNIDADES DOCUMENTALES ORGANIZADAS (FECHAS, NÚMERO DE FOLIOS Y OBSERVACIONES), DILIGENCIÁNDOLO EN LOS FORMATOS INSTITUCIONALES ESTABLECIDOS, APOYAR EN LA ORGANIZACIÓN DEL ARCHIVO DIGITAL DE LAS ÓRDENES DE SERVICIOS PROFESIONALES Y DE APOYO A LA GESTIÓN SUSCRITAS POR LA DIRECCIÓN DEL CENTRO DE POSGRADOS Y FORMACIÓN CONTINUA.</t>
  </si>
  <si>
    <t>CO1.REQ.10033167</t>
  </si>
  <si>
    <t>OAG-CPF-0019-2026</t>
  </si>
  <si>
    <t>https://community.secop.gov.co/Public/Tendering/OpportunityDetail/Index?noticeUID=CO1.NTC.9883379&amp;isFromPublicArea=True&amp;isModal=False</t>
  </si>
  <si>
    <t>SILVIA PATRICIA BURGOS</t>
  </si>
  <si>
    <t>JUAN DAVID GONZALEZ GOMEZ</t>
  </si>
  <si>
    <t>APOYAR EN LA PROMOCIÓN DE ACTIVIDADES FÍSICAS, CULTURALES Y RECREATIVAS ADAPTADAS A LOS TIEMPOS Y DINÁMICAS DE LOS ESTUDIANTES DE POSGRADO, ASÍ COMO CAMPAÑAS DE AUTOCUIDADO, SALUD MENTAL, PAUSAS ACTIVAS Y ESTILOS DE VIDA SALUDABLES, EN COORDINACIÓN CON LAS DEPENDENCIAS INSTITUCIONALES CORRESPONDIENTES, APOYAR EN LA ORGANIZACIÓN DE ENCUENTROS ACADÉMICOS, CONVERSATORIOS, CAFÉS POSGRADUALES Y EVENTOS DE RECONOCIMIENTO QUE FOMENTEN LA INTERACCIÓN ENTRE ESTUDIANTES DE DISTINTOS PROGRAMAS, COHORTES Y MODALIDADES, FORTALECIENDO EL SENTIDO DE PERTENENCIA INSTITUCIONAL Y LA IDENTIDAD COMO COMUNIDAD DE POSGRADOS, APOYAR AL DESARROLLO DE JORNADAS DE INDUCCIÓN Y REINDUCCIÓN DIFERENCIADAS PARA ESTUDIANTES NUEVOS Y ANTIGUOS, QUE INCLUYAN INFORMACIÓN SOBRE SERVICIOS INSTITUCIONALES, RUTAS DE APOYO ACADÉMICO Y ADMINISTRATIVO, BIENESTAR UNIVERSITARIO, DERECHOS Y DEBERES, Y OPORTUNIDADES DE DESARROLLO PERSONAL Y PROFESIONAL, APOYAR LA COORDINACIÓN DE LA EXPEDICIÓN, ACTUALIZACIÓN Y ENTREGA DEL CARNÉ INSTITUCIONAL PARA TODOS LOS ESTUDIANTES DE POSGRADO, APOYAR EL DESARROLLO DE CAMPAÑAS DE AUTOCUIDADO, SALUD MENTAL, PAUSAS ACTIVAS Y ESTILOS DE VIDA SALUDABLES.</t>
  </si>
  <si>
    <t>CO1.REQ.10031888</t>
  </si>
  <si>
    <t>OAG-CPF-0018-2026</t>
  </si>
  <si>
    <t>https://community.secop.gov.co/Public/Tendering/OpportunityDetail/Index?noticeUID=CO1.NTC.9822974&amp;isFromPublicArea=True&amp;isModal=False</t>
  </si>
  <si>
    <t>DANIELA VALENCIA CASTRO</t>
  </si>
  <si>
    <t>APOYAR EN LA EDICIÓN, REVISIÓN Y ADECUACIÓN DE CONTENIDOS SEGÚN LOS LINEAMIENTOS TÉCNICOS Y EDITORIALES ESTABLECIDOS. 2. APOYAR EN LA LOGÍSTICA PARA LA PRODUCCIÓN DE CONTENIDOS.</t>
  </si>
  <si>
    <t>CO1.REQ.9971532</t>
  </si>
  <si>
    <t>OAG-CPF-0017-2026</t>
  </si>
  <si>
    <t>https://community.secop.gov.co/Public/Tendering/OpportunityDetail/Index?noticeUID=CO1.NTC.9820771&amp;isFromPublicArea=True&amp;isModal=False</t>
  </si>
  <si>
    <t>MARLON BEDOYA</t>
  </si>
  <si>
    <t>APOYAR EN LA GRABACIÓN DE VIDEO Y AUDIO DE LOS CONTENIDOS, APOYAR EN LA ILUMINACIÓN ADECUADA DE LOS SETS DE GRABACIÓN, GARANTIZANDO LA ESTÉTICA, APOYAR COMO 2DO EDITOR CUANDO SE REQUIERA, APOYAR EN LA OPERACIÓN DE LO EQUIPOS: .CÁMARA SONY FX3 / MONITOR 4K ÁTOMOS NINJA /LENTE SONY 24 -70 MM Y LENTE 70 - 200 MM/ DRON DJ MINI 3 / HOLLYLAND LARK 150 DUO/ ZHIYUN CRANE 3 LAB</t>
  </si>
  <si>
    <t>CO1.REQ.9970508</t>
  </si>
  <si>
    <t>OPSP-CPF-0016-2026</t>
  </si>
  <si>
    <t>https://community.secop.gov.co/Public/Tendering/OpportunityDetail/Index?noticeUID=CO1.NTC.9819154&amp;isFromPublicArea=True&amp;isModal=False</t>
  </si>
  <si>
    <t>SERGIO VILORIA TRAVECEDO</t>
  </si>
  <si>
    <t>APOYAR EN LA EDICIÓN DE TODOS LOS CONTENIDOS GRABADOS, APOYAR EN EL MANEJO DEL MOTION GRAPHIC Y DISEÑO, APOYAR EN LA 2DA CÁMARA CUANDO SE REQUIERA, APOYAR CON LA GESTIÓN DE EQUIPOS: CÁMARA SONY A7III/ LENTES 50 MM, 35 MM, 85 MM /ESTABILIZADOR RONIN SC/ TRÍPODE/ COMPUTADOR RAYZEN 5, 64 GB RAM. TARJETA GRÁFICA NVIDIA 4060 DE 8GB/ DRON MAVIC MINI 2/ GRABADORA ZOOM H1</t>
  </si>
  <si>
    <t>CO1.REQ.9968473</t>
  </si>
  <si>
    <t>OPSP-CPF-0015-2026</t>
  </si>
  <si>
    <t>https://community.secop.gov.co/Public/Tendering/OpportunityDetail/Index?noticeUID=CO1.NTC.9817955&amp;isFromPublicArea=True&amp;isModal=False</t>
  </si>
  <si>
    <t>LAURA RIVERO LABASTIDAS</t>
  </si>
  <si>
    <t>APOYAR EN LA CREACIÓN DEL CRONOGRAMA PARA LA REALIZACIÓN Y ENTREGA DE LOS PROYECTOS,  APOYAR Y ASESORAR LAS TEMÁTICAS DE LOS CONTENIDOS CON LOS DOCENTES, APOYAR EN LA CONSTRUCCIÓN DE LOS GUIONES DE CONTENIDOS A GRABAR, APOYAR EN LA DIRECCIÓN Y PRODUCCIÓN DE LOS CONTENIDOS, PROPONER DIFERENTES DINÁMICAS DE CONTENIDOS PARA REDES, APOYAR EN LA DIRECCIÓN Y PRODUCCIÓN DE CONTENIDOS PARA REDES.</t>
  </si>
  <si>
    <t>CO1.REQ.9965412</t>
  </si>
  <si>
    <t>OPSP-CPF-0014-2026</t>
  </si>
  <si>
    <t>https://community.secop.gov.co/Public/Tendering/OpportunityDetail/Index?noticeUID=CO1.NTC.9817392&amp;isFromPublicArea=True&amp;isModal=False</t>
  </si>
  <si>
    <t>BEATRIZ YULIETH BOLAÑO DE LA VICTORIA</t>
  </si>
  <si>
    <t>APOYAR Y FORTALECER LA IDENTIDAD Y PRESENCIA DIGITAL DEL CENTRO DE POSGRADOS Y FORMACIÓN CONTINÚA GARANTIZANDO UNA EXPERIENCIA COHERENTE Y ATRACTIVA PARA ASPIRANTES, ESTUDIANTES, EGRESADOS Y PÚBLICO EN GENERAL. 2. DISEÑAR ESTRATEGIAS QUE ASEGUREN UNA PRESENCIA DINÁMICA Y PROFESIONAL DEL CENTRO DE POSGRADOS EN PLATAFORMAS DIGITALES. DESARROLLANDO CONTENIDO PARA AUMENTAR PARTICIPACIÓN Y CRECIMIENTO DE SEGUIDORES QUE INCENTIVEN LA INTERACCIÓN Y CAPTEN LA ATENCIÓN DEL PÚBLICO OBJETIVO. 3. APOYAR EN LA ELABORACIÓN DE CALENDARIOS EDITORIALES QUE DESTAQUEN Y RESALTEN LAS FORTALEZAS, BENEFICIOS, OBJETIVOS Y EVENTOS CLAVE DE LOS PROGRAMAS DE POSGRADO. 4. SUPERVISAR ACTIVAMENTE LAS REDES SOCIALES Y DAR RESPUESTAS A PREGUNTAS, RESOLVER DUDAS Y ATENDER COMENTARIOS DE MANERA RÁPIDA Y EFECTIVA. IMPLEMENTANDO PROTOCOLOS PARA MANEJAR SITUACIONES CRÍTICAS O COMENTARIOS NEGATIVOS, ASEGURANDO UNA COMUNICACIÓN CLARA Y EMPÁTICA. 5. APOYAR EL DISEÑO DE CAMPAÑAS QUE INCENTIVEN A ESTUDIANTES, EGRESADOS Y PROFESORES A COMPARTIR SUS EXPERIENCIAS Y LOGROS RELACIONADOS CON LOS PROGRAMAS DE POSGRADO. 6. REDACTAR ARTÍCULOS, NOTICIAS Y COMUNICADOS QUE MANTENGAN ACTUALIZADA LA PÁGINA WEB DEL CENTRO DE POSGRADOS Y FORMACIÓN CONTINUA. 7. ASEGURAR QUE LAS PROMOCIONES, EVENTOS Y LANZAMIENTOS DE PROGRAMAS TENGAN UNA INTEGRACIÓN FLUIDA ENTRE CANALES DIGITALES Y FÍSICOS. 8. COLABORAR ESTRECHAMENTE CON EL EQUIPO DE SERVICIOS PARA ASPIRANTES, ESTUDIANTES Y EGRESADOS BUSCANDO ALINEAR LAS ESTRATEGIAS DIGITALES CON LAS ACTIVIDADES PRESENCIALES DE LOS PROGRAMAS DE POSGRADOS. 9. DISEÑAR BOLETINES INFORMATIVOS POR CORREO ELECTRÓNICO PARA MANTENER A LA AUDIENCIA ACADÉMICA INFORMADA SOBRE EVENTOS, LANZAMIENTOS Y NOVEDADES DE LOS PROGRAMAS DE POSGRADO. 10. APOYAR EN LA COORDINACIÓN DE LA EJECUCIÓN DE CAMPAÑAS PUBLICITARIAS Y PROMOCIONALES, OPTIMIZANDO EL USO DE RECURSOS Y MAXIMIZANDO EL ALCANCE. 11. APOYAR EN LA COORDINACIÓN Y EL SEGUIMIENTO DE LOS PAID ADS PARA PROMOVER LA PUBLICIDAD DE LOS PROGRAMAS Y EVENTOS DEL CENTRO DE POSGRADOS.12. APOYAR EN LA PLANIFICACIÓN, ORGANIZACIÓN Y EJECUCIÓN DE ACTIVIDADES DE BIENESTAR UNIVERSITARIO PARA ESTUDIANTES DE POSGRADO</t>
  </si>
  <si>
    <t>CO1.REQ.9943009</t>
  </si>
  <si>
    <t>OPSP-CPF-0013-2026</t>
  </si>
  <si>
    <t>https://community.secop.gov.co/Public/Tendering/OpportunityDetail/Index?noticeUID=CO1.NTC.9708369&amp;isFromPublicArea=True&amp;isModal=False</t>
  </si>
  <si>
    <t>ROSSANA TORRES SANJUANELO</t>
  </si>
  <si>
    <t>APOYAR EN EL DISEÑO E IMPLEMENTACIÓN DE ESTRATEGIAS QUE PROMUEVAN LA DIFUSIÓN DE LA OFERTA ACADÉMICA Y LOS SERVICIOS DEL CENTRO DE POSGRADOS Y FORMACIÓN CONTINUA. 2. APOYAR, DESARROLLAR E IMPLEMENTAR ESTRATEGIAS INTEGRALES PARA DAR A CONOCER LA OFERTA ACADÉMICA Y LOS SERVICIOS DEL CENTRO, UTILIZANDO CANALES DIGITALES, PRESENCIALES Y MIXTOS.3. APOYAR EN LA IDENTIFICACIÓN DE OPORTUNIDADES DE MERCADO Y TENDENCIAS EDUCATIVAS PARA AJUSTAR LAS CAMPAÑAS PROMOCIONALES Y CAPTAR NUEVOS PÚBLICOS. 4. APOYAR Y ORGANIZAR LA PARTICIPACIÓN DEL CENTRO DE POSGRADOS EN EVENTOS ACADÉMICOS, COMERCIALES Y FERIAS INSTITUCIONALES, ASEGURANDO UNA REPRESENTACIÓN DESTACADA. 5. APOYAR LA PLANIFICACIÓN, DESARROLLO Y EJECUCIÓN DE CAMPAÑAS PUBLICITARIAS Y PROMOCIONALES, ASEGURANDO UN USO ÓPTIMO DE LOS RECURSOS DISPONIBLES. 7. APOYAR EL MONITOREO DEL RENDIMIENTO DE LAS CAMPAÑAS EN TIEMPO REAL Y REALIZAR AJUSTES ESTRATÉGICOS PARA MAXIMIZAR SU ALCANCE Y EFECTIVIDAD. 8. APOYAR EN EL ENLACE ENTRE EL CENTRO DE POSGRADOS Y FORMACIÓN CONTINUA Y OTRAS DEPENDENCIAS DE LA UNIVERSIDAD, ASEGURANDO LA ALINEACIÓN DE LOS ESFUERZOS DE MARKETING CON LOS OBJETIVOS GENERALES DE LA INSTITUCIÓN. 9. APOYAR EN LA COORDINACIÓN DE REUNIONES CON LOS EQUIPOS DE POSGRADOS DE LAS FACULTADES PARA COMPARTIR INFORMACIÓN, ESTRATEGIAS Y RESULTADOS, PROMOVIENDO UNA VISIÓN INTEGRADA Y COHERENTE. 10. APOYAR LA SOLICITUD, RECOPILACIÓN, REVISIÓN Y VERIFICACIÓN DE LA DOCUMENTACIÓN HABILITANTE Y OBLIGATORIA EXIGIDA EN LOS PROCESOS DE CONTRATACIÓN PÚBLICA PARA LA ADQUISICIÓN DE BIENES Y SERVICIOS RELACIONADOS CON LOS DIPLOMADOS Y LAS ACTIVIDADES DE MERCADEO DEL CENTRO DE POSGRADOS, DE CONFORMIDAD CON EL ESTATUTO DE CONTRATACIÓN, LA NORMATIVIDAD VIGENTE APLICABLE Y LOS PROCEDIMIENTOS INTERNOS DE LA UNIVERSIDAD.11. BRINDAR APOYO A LA SUPERVISIÓN E INTERVENTORÍA ADMINISTRATIVA DE LOS CONTRATOS SUSCRITOS POR EL CENTRO DE POSGRADOS, MEDIANTE EL SEGUIMIENTO AL CUMPLIMIENTO DE LAS OBLIGACIONES CONTRACTUALES, LOS TÉRMINOS, PLAZOS, ENTREGABLES Y CONDICIONES PACTADAS, CONFORME A LO ESTABLECIDO EN LOS RESPECTIVOS CONTRATOS Y ACTOS ADMINISTRATIVOS.12. APOYAR LA REVISIÓN Y ANÁLISIS DE LOS INFORMES DE EJECUCIÓN CONTRACTUAL, LA IDENTIFICACIÓN, EVALUACIÓN Y REPORTE DE POSIBLES RIESGOS, INCUMPLIMIENTOS O CONTINGENCIAS CONTRACTUALES, ASÍ COMO LA ARTICULACIÓN CON LAS DEPENDENCIAS ADMINISTRATIVAS, FINANCIERAS Y ACADÉMICAS COMPETENTES, CON EL FIN DE GARANTIZAR LA ADECUADA, EFICIENTE Y OPORTUNA EJECUCIÓN DE LOS CONTRATOS, EN OBSERVANCIA DE LOS PRINCIPIOS DE LA CONTRATACIÓN ESTATAL. 13. APOYAR EN LA COORDINACIÓN ACADÉMICA, ADMINISTRATIVA Y LOGÍSTICA RELACIONADA CON EL FUNCIONAMIENTO Y DESARROLLO DE LOS DIPLOMADOS Y DEMÁS ACTIVIDADES DESARROLLADAS EN EL MARCO DE LA ACEPTACIÓN DE OFERTA SUSCRITA CON POSITIVA ARL. 14. APOYAR EN LA CONSOLIDACIÓN DE INFORME DE CUMPLIMIENTO POR PARTE DE DOCENTES Y GESTIONAR LOS TRÁMITES DE PAGOS CON LAS DEPENDENCIAS ENCARGADAS A LOS DOCENTES DE POSITIVA ARL. 15.APOYAR EN LA ELABORACIÓN DE INFORMES GENERALES DEL DESARROLLO DE LOS DIPLOMADOS POSITIVA ARL. 16. APOYAR EN LOS PROCESOS DE GESTIÓN ORIENTADOS A LA ELABORACIÓN, TRAMITACIÓN Y CELEBRACIÓN DE NUEVOS CONVENIOS INSTITUCIONALES CON POSITIVA ARL.</t>
  </si>
  <si>
    <t>CO1.REQ.9860895</t>
  </si>
  <si>
    <t>OPSP-CPF-0012-2026</t>
  </si>
  <si>
    <t>https://community.secop.gov.co/Public/Tendering/OpportunityDetail/Index?noticeUID=CO1.NTC.9704903&amp;isFromPublicArea=True&amp;isModal=False</t>
  </si>
  <si>
    <t>NATALIA CAMILA OSORIO MARIN</t>
  </si>
  <si>
    <t>APOYAR Y PROMOVER LA CREACIÓN DE CURSOS, SEMINARIOS, TALLERES Y DIPLOMADOS EN DIVERSAS MODALIDADES DISEÑADOS PARA ADQUIRIR NUEVAS COMPETENCIAS O QUE REFUERCEN ÁREAS ESPECÍFICAS, APOYAR Y DISEÑAR LAS ESTRATEGIAS DIRIGIDAS A EMPRESAS Y ORGANIZACIONES QUE BUSCAN CAPACITAR A SUS EMPLEADOS PARA MEJORAR SU DESEMPEÑO Y COMPETITIVIDAD, APOYAR Y DISEÑAR DE FORMA CONJUNTA CON LOS PROGRAMAS DE POSGRADOS CAPACITACIONES CURSOS, SEMINARIOS, TALLERES INNOVADORES, ORIENTADOS AL FORTALECIMIENTO DE HABILIDADES Y COMPETENCIAS SEGÚN EL ÁREA DE CONOCIMIENTO,  APOYAR LA ORGANIZACIÓN Y SUPERVISAR LA LOGÍSTICA Y DESARROLLO DE CURSOS, SEMINARIOS, DIPLOMADOS Y TALLERES DEL CENTRO DE POSGRADOS Y FORMACIÓN CONTINUA, ASEGURANDO QUE SEAN IMPARTIDOS DE MANERA EFECTIVA Y CUMPLIENDO CON LOS ESTÁNDARES DE CALIDAD INSTITUCIONALES, APOYAR EL SEGUIMIENTO AL DESARROLLO DE LAS ACTIVIDADES DE FORMACIÓN CONTINÚA REALIZANDO EVALUACIONES PERIÓDICAS E INFORMES DE CUMPLIMIENTO PARA MEDIR SU IMPACTO Y EFECTIVIDAD, APOYAR LAS ALIANZAS ESTRATÉGICAS QUE DESDE EL CENTRO DE POSGRADOS SE GENEREN PARA EL FORTALECIMIENTO DE LA OFERTA EN FORMACIÓN CONTINUA, APOYAR Y COLABORAR CON EL EQUIPO DE COMUNICACIONES Y SERVICIOS PARA PROMOVER LA OFERTA GENERAL DEL CENTRO DE POSGRADOS Y FORMACIÓN CONTINUA, APOYAR A LA DIRECCIÓN DEL CENTRO DE POSGRADOS PARA GARANTIZAR QUE LA FORMACIÓN CONTINUA SEA UN ÁREA DINÁMICA, INNOVADORA Y ALINEADA CON LAS NECESIDADES DEL MERCADO LABORAL</t>
  </si>
  <si>
    <t>CO1.REQ.9858163</t>
  </si>
  <si>
    <t>OPSP-CPF-0011-2026</t>
  </si>
  <si>
    <t>https://community.secop.gov.co/Public/Tendering/OpportunityDetail/Index?noticeUID=CO1.NTC.9701084&amp;isFromPublicArea=True&amp;isModal=False</t>
  </si>
  <si>
    <t>ADRIANA MARIA PATIÑO LOPEZ</t>
  </si>
  <si>
    <t>APOYAR EN LA SUPERVISIÓN PARA EL SEGUIMIENTO ADMINISTRATIVO Y FINANCIERO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2) APOYAR EN LA PRESENTACIÓN DE INFORMES AL DNP Y OFICINA DE PLANEACIÓN DE UNIMAGDALENA CON RESPECTO A LA EJECUCIÓN MENSUAL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 CARGO DEL CENTRO DE POSGRADOS Y FORMACIÓN CONTINUA. 3) APOYAR EN EL CARGUE DE INFORMACIÓN DE AVANCES DE EJECUCIÓN EN EL APLICATIVO GESPROY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4) APOYAR EN LA ASISTENCIA A LAS REUNIONES PROGRAMADAS POR LAS VICERRECTORÍAS DE LA UNIVERSIDAD DEL MAGDALENA Y LOS ENTES DE CONTROL. 5) APOYAR EN LA GENERACIÓN DE INFORMES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6) APOYAR EN LA ACTUALIZACIÓN Y MANTENIMIENTO DE LOS ARCHIVOS DIGITALES DE LA EJECUCIÓN ADMINISTRATIVA Y FINANCIERA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7) APOYAR EN ATENDER TODAS LAS CONSULTAS Y SOLICITUDES POR PARTE DE LOS BECARIOS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8) APOYAR EN LA ORGANIZACIÓN DE LA INFORMACIÓN Y DE LA LOGÍSTICA DE LAS REUNIONES DE PRESENTACIÓN DE INFORMES DE CIERRE DE SEMESTRE CON LA UNIVERSIDAD DEL MAGDALENA Y COLFUTURO. 9) APOYAR EN LA ASISTENCIA A CAPACITACIONES Y SOCIALIZACIONES CON RESPECTO A LA NORMATIVIDAD VIGENTE Y LOS APLICATIVOS SPGR Y GESPROY PROGRAMADAS POR MINCIENCIAS Y EL DNP. 10.APOYAR EN LA ELABORACIÓN DE ACTAS DE REUNIONES DESARROLLADAS EN TORNO A LA EJECUCIÓN DE SUS ACTIVIDADES.</t>
  </si>
  <si>
    <t>CO1.REQ.9854422</t>
  </si>
  <si>
    <t>OPSP-CPF-0010-2026</t>
  </si>
  <si>
    <t>https://community.secop.gov.co/Public/Tendering/OpportunityDetail/Index?noticeUID=CO1.NTC.9699222&amp;isFromPublicArea=True&amp;isModal=False</t>
  </si>
  <si>
    <t>DILZO RADA CANTILLO</t>
  </si>
  <si>
    <t>APOYAR Y FORTALECER LA IDENTIDAD VISUAL DEL CENTRO DE POSGRADOS Y FORMACIÓN CONTINUA A TRAVÉS DE ELEMENTOS GRÁFICOS PARA GARANTIZAR QUE CUMPLAN CON LOS OBJETIVOS INSTITUCIONALES, APOYAR EL DISEÑO DE PIEZAS GRÁFICAS PARA PROMOCIONAR LOS PROGRAMAS ACADÉMICOS, EVENTOS, CONFERENCIAS Y ACTIVIDADES DEL CENTRO DE POSGRADOS Y FORMACIÓN CONTINUA, APOYAR LA ACTUALIZACIÓN DE DISEÑOS EXISTENTES EN ARAS DE MEJORAR LAS PRODUCCIONES GRÁFICAS Y DISEÑOS PUBLICITARIOS EN ARAS DE ALINEARLOS CON LAS TENDENCIAS VISUALES MODERNAS Y LOS OBJETIVOS ESTRATÉGICOS DEL CENTRO DE POSGRADOS Y FORMACIÓN CONTINUA, APOYAR Y COLABORAR CON EL EQUIPO DE COMUNICACIÓN PARA DESARROLLAR ESTRATEGIAS VISUALES QUE AUMENTEN LA VISIBILIDAD Y ATRACTIVO DE LOS PROGRAMAS ACADÉMICOS Y DE FORMACIÓN CONTINUA DEL CENTRO DE POSGRADOS, APOYAR EL DISEÑO DE DIAPOSITIVAS PARA SER UTILIZADAS POR LA DIRECCIÓN DEL CENTRO DE POSGRADOS Y FORMACIÓN CONTINUA EN REUNIONES, EVENTOS, CONFERENCIAS O PRESENTACIONES INTERNAS Y EXTERNAS, APOYAR Y CREAR PLANTILLAS ESTANDARIZADAS QUE ASEGUREN UNIFORMIDAD EN EL CONTENIDO DE LOS PROGRAMAS QUE ESTÁN BAJO LA MODALIDAD HIBRIDA Y VIRTUAL, APOYAR Y DISEÑAR ANIMACIONES 2D Y 3D QUE DESTAQUEN LAS CARACTERÍSTICAS, BENEFICIOS Y DIFERENCIADORES DE LOS PROGRAMAS ACADÉMICOS ACTUALES Y NUEVOS DEL CENTRO DE POSGRADOS Y FORMACIÓN CONTINUA, APOYAR Y REVISAR PERIÓDICAMENTE LOS DISEÑOS GENERADOS PARA ASEGURAR QUE ESTÉN ALINEADOS CON LAS TENDENCIAS ACTUALES Y LOS OBJETIVOS Y PROYECCIONES DEL CENTRO DE POSGRADOS Y FORMACIÓN CONTINUA</t>
  </si>
  <si>
    <t>CO1.REQ.9852801</t>
  </si>
  <si>
    <t>OPSP-CPF-0009-2026</t>
  </si>
  <si>
    <t>https://community.secop.gov.co/Public/Tendering/OpportunityDetail/Index?noticeUID=CO1.NTC.9695468&amp;isFromPublicArea=True&amp;isModal=False</t>
  </si>
  <si>
    <t xml:space="preserve">CLAUDIA ILLIDGE          </t>
  </si>
  <si>
    <t>APOYAR EL DISEÑO, CREACIÓN Y ACTUALIZACIÓN DE CURSOS, MÓDULOS, SEMINARIOS, DIPLOMADOS Y DEMÁS PROGRAMAS DE FORMACIÓN CONTINUA EN MODALIDADES PRESENCIAL, HÍBRIDA Y VIRTUAL, APOYAR LA PLANEACIÓN, ORGANIZACIÓN Y EJECUCIÓN LOGÍSTICA DE LOS DIPLOMADOS, CURSOS CORTOS, SEMINARIOS Y MÓDULOS, GARANTIZANDO EL CUMPLIMIENTO DE LOS CRONOGRAMAS ESTABLECIDOS, APOYAR EL SEGUIMIENTO A LOS AVANCES DE CADA CURSO, SEMINARIO O DIPLOMADO Y DEMÁS PROGRAMAS DE FORMACIÓN CONTINUA, GARANTIZANDO LA CONTINUIDAD Y CUMPLIMIENTO DE LOS OBJETIVOS PROPUESTOS, APOYAR EN LA RECOPILACIÓN Y ANÁLISIS DE INFORMACIÓN QUE PERMITA EVALUAR EL IMPACTO DE LOS PROGRAMAS DE FORMACIÓN CONTINUA.</t>
  </si>
  <si>
    <t>CO1.REQ.9848329</t>
  </si>
  <si>
    <t>OPSP-CPF-0008-2026</t>
  </si>
  <si>
    <t>https://community.secop.gov.co/Public/Tendering/OpportunityDetail/Index?noticeUID=CO1.NTC.9691558&amp;isFromPublicArea=True&amp;isModal=False</t>
  </si>
  <si>
    <t>MERCEDES NOHEMY SANTRICH MANJARRES</t>
  </si>
  <si>
    <t>APOYAR EN LA ORGANIZACIÓN Y SUPERVISAR LA LOGÍSTICA DE LOS ESPACIOS FÍSICOS PARA LAS CLASES DE, ESPECIALIZACIONES, MAESTRÍAS, DOCTORADOS, ASÍ COMO DE CURSOS, SEMINARIOS, DIPLOMADOS Y TALLERES DEL CENTRO DE POSGRADOS Y FORMACIÓN CONTINUA, ASEGURANDO QUE SEAN IMPARTIDOS DE MANERA EFECTIVA Y CUMPLIENDO CON LOS ESTÁNDARES DE CALIDAD INSTITUCIONAL, APOYAR LA PLANIFICACIÓN, EJECUCIÓN Y SEGUIMIENTO DEL PROCESO DE DIGITALIZACIÓN DEL ARCHIVO FÍSICO DEL CENTRO DE POSGRADOS Y FORMACIÓN CONTINUA, APOYAR Y COLABORAR CON EL EQUIPO DE COMUNICACIONES Y SERVICIOS PARA PROMOVER LA OFERTA GENERAL DEL CENTRO DE POSGRADOS Y FORMACIÓN CONTINUA.</t>
  </si>
  <si>
    <t>CO1.REQ.9846168</t>
  </si>
  <si>
    <t>OAG-CPF-0007-2026</t>
  </si>
  <si>
    <t>https://community.secop.gov.co/Public/Tendering/OpportunityDetail/Index?noticeUID=CO1.NTC.9660541&amp;isFromPublicArea=True&amp;isModal=False</t>
  </si>
  <si>
    <t>KATRIN KARINA GONZALEZ MONTERO</t>
  </si>
  <si>
    <t>APOYAR LA ATENCIÓN DE LOS USUARIOS DEL CENTRO DE POSGRADOS Y FORMACIÓN CONTINUA DESDE LOS DIFERENTES CANALES DE DIFUSIÓN E INFORMACIÓN, APOYAR EN LA LOGÍSTICA DE LOS EVENTOS LOCALES Y REGIONALES, Y LAS SESIONES EDUCATIVAS REALIZADOS POR EL CENTRO DE POSGRADOS Y FORMACIÓN CONTINUA, APOYAR EN LA ORGANIZACIÓN DEL PROCESO DE LAS CAMPAÑAS PUBLICITARIAS DE LAS REDES SOCIALES,  APOYAR EN LA VERIFICACIÓN Y ACTUALIZACIÓN DE LA PÁGINA WEB DEL CENTRO DE POSGRADOS Y FORMACIÓN CONTINUA Y DE LOS PROGRAMAS DE POSGRADOS, APOYAR EN LA ASIGNACIÓN Y SEÑALIZACIÓN DE LOS ESPACIOS FÍSICOS PARA LAS CLASES DE DIPLOMADOS, ESPECIALIZACIONES, MAESTRÍAS Y DOCTORADOS DEL CENTRO DE POSGRADOS Y FORMACIÓN CONTINUA,  APOYAR EN LA PLANIFICACIÓN, ORGANIZACIÓN Y EJECUCIÓN DE ACTIVIDADES DE BIENESTAR UNIVERSITARIO PARA ESTUDIANTES DE POSGRADO</t>
  </si>
  <si>
    <t>CO1.REQ.9813832</t>
  </si>
  <si>
    <t>OPSP-CPF-0006-2026</t>
  </si>
  <si>
    <t>https://community.secop.gov.co/Public/Tendering/OpportunityDetail/Index?noticeUID=CO1.NTC.9659971&amp;isFromPublicArea=True&amp;isModal=False</t>
  </si>
  <si>
    <t>GENITH GARZON ALVARES</t>
  </si>
  <si>
    <t>APOYAR CON LA ATENCIÓN DE LOS ESTUDIANTES CON CRÉDITO CORTO PLAZO DEL CENTRO DE POSGRADOS Y FORMACIÓN CONTINUA QUE REQUIERAN SERVICIOS DEL GRUPO DE FACTURACIÓN, CRÉDITO Y CARTERA (CORREO, WHATSAPP, CELULAR INSTITUCIONAL Y EXTENSIONES TELEFÓNICAS). 2. APOYAR CON LA RECEPCIÓN, REVISIÓN, VERIFICACIÓN, CONFIRMACIÓN Y APROBACIÓN DE SOLICITUDES DE FINANCIAMIENTO DE MATRÍCULA CON CRÉDITO CORTO PLAZO DE LOS ESTUDIANTES DEL CENTRO DE POSGRADOS Y FORMACIÓN CONTINUA. 3. APOYAR CON LA RECEPCIÓN, ORGANIZACIÓN Y REGISTRO DE LOS TÍTULOS VALORES DE CRÉDITOS CORTO PLAZO QUE REPOSARÁN EN EL ARCHIVO FÍSICO Y DIGITAL DE LA DEPENDENCIA DE LOS DE LOS ESTUDIANTES CENTRO DE POSGRADOS Y FORMACIÓN CONTINUA. 4. APOYAR EN LA ELABORACIÓN DE VOLANTES DE CONSIGNACIÓN PARA EL PAGO DE LAS CUOTAS MENSUALES DE LOS ESTUDIANTES CON CRÉDITO CORTO PLAZO DEL CENTRO DE POSGRADOS Y FORMACIÓN CONTINUA. 5. APOYAR CON EL INGRESO DE LOS PAGOS REALIZADOS A LOS CRÉDITOS REGISTRADOS DE LOS ESTUDIANTES DEL CENTRO DE POSGRADOS Y FORMACIÓN CONTINUA EN EL SISTEMA DE INFORMACIÓN CARTERA. 6. APOYAR CON LA EXPEDICIÓN DE PAZ Y SALVOS DE LOS DE LOS ESTUDIANTES CENTRO DE POSGRADOS Y FORMACIÓN CONTINUA CON CRÉDITOS CORTO PLAZO Y ASÍ MISMO, ACTUALIZAR SU ESTADO FINANCIERO EN EL SISTEMA DE ADMISIONES. 7. APOYAR CON LA EXPEDICIÓN DE CERTIFICADOS DE DEUDA A LOS ESTUDIANTES CON CRÉDITO CORTO PLAZO DEL CENTRO DE POSGRADOS Y FORMACIÓN CONTINUA. 8. APOYAR CON LA APLICACIÓN DE LA ENCUESTA DE SATISFACCIÓN DEL SERVICIO EN EL PROCESO DE CRÉDITO CORTO PLAZO. 9. APOYAR CON LA RECEPCIÓN DE PAGOS POR DATAFONO DE LOS ESTUDIANTES CON CRÉDITO CORTO PLAZO DEL CENTRO DE POSGRADOS Y FORMACIÓN CONTINUA, REALIZAR EL REGISTRO DE LOS MISMOS Y ENVIAR A TESORERÍA PARA SU RECAUDO. 10. APOYAR EN LA GESTIÓN DE ACTUALIZACIÓN DE DATOS DE CONTACTO DE LOS ESTUDIANTES DEL CENTRO DE POSGRADOS Y FORMACIÓN CONTINUA CON CRÉDITOS CORTO PLAZO CON UN CONTROL VERIFICABLE EN EXCEL. 11. APOYAR EN EL DIAGNÓSTICO Y REPORTE DE CRÉDITOS CORTO PLAZO NO RECUPERADOS DE LOS ESTUDIANTES CENTRO DE POSGRADOS Y FORMACIÓN CONTINUA. 12. APOYAR EN LA EJECUCIÓN DE PROCEDIMIENTOS COGUI RELACIONADOS CON LAS ACTIVIDADES GESTIÓN DE COBRANZA Y RECUPERACIÓN DE CARTERA DE CRÉDITOS EDUCATIVOS DE LOS ESTUDIANTES Y CODEUDORES DEL CENTRO DE POSGRADOS Y FORMACIÓN CONTINUA. 13. APOYAR EN EL DESARROLLO Y GESTIÓN DE LA OPERATIVIDAD DE LOS CONVENIOS QUE SUSCRIBA EL CENTRO DE POSGRADOS Y FORMACIÓN CONTINUA CON RELACIÓN A SUS ESTUDIANTES. 14. APOYAR EN LA REALIZACIÓN DE INFORMES DE EFECTIVIDAD DEL PROCESO DE GESTIÓN DE COBRO DE LAS OBLIGACIONES PENDIENTES QUE SE LE ADEUDEN A LA INSTITUCIÓN POR PARTE DE LOS ESTUDIANTES DEL CENTRO DE POSGRADOS Y FORMACIÓN CONTINUA, LOS CUALES PUEDEN SER REQUERIDOS POR EL DIRECTOR DEL CENTRO DE POSGRADOS Y FORMACIÓN CONTINUA Y/O EL LÍDER DEL GRUPO DE FACTURACIÓN, CRÉDITO Y CARTERA. 15. APOYAR EN LA GESTIÓN DE COBRANZA Y RECUPERACIÓN DE CARTERA DE CRÉDITOS EDUCATIVOS, DE LOS ESTUDIANTES Y CODEUDORES DEL CENTRO DE POSGRADOS Y FORMACIÓN CONTINUA (SEGÚN EL FORMATO ESTABLECIDO PARA EL CONTROL DE LA GESTIÓN DE COBRANZA) EN ESTA ACTIVIDAD SE INCLUYE EL LEVANTAMIENTO, VERIFICACIÓN, DEPURACIÓN, CONSOLIDACIÓN Y ATENCIÓN AL PÚBLICO CON CARTERA MOROSA. 16. APOYAR EN LA ELABORACIÓN, VERIFICACIÓN Y SEGUIMIENTO DE PAGO DE LAS CUOTAS PACTADAS DE LOS ACUERDOS DE PAGO DE LOS ESTUDIANTES DEL CENTRO DE POSGRADOS Y FORMACIÓN CONTINUA CON UN CONTROL VERIFICABLE EN EXCEL. 17. APOYAR Y ACOMPAÑAR EN LOS EVENTOS INSTITUCIONALES EN LOS QUE SE REQUIERA FINANCIAMIENTO EN LA ADQUISICIÓN DE SERVICIOS O PRODUCTOS COMO: FERIA DEL LIBRO, FERIA ARTESANAL, FERIA AGRÍCOLA, FERIA DE POSTGRADOS, ETC.). 18. APOYAR EN LA ELABORACIÓN DE ACTAS DE REUNIONES RELACIONADAS CON ESTAS ACTIVIDADES</t>
  </si>
  <si>
    <t>CO1.REQ.9813546</t>
  </si>
  <si>
    <t>OPSP-CPF-0005-2026</t>
  </si>
  <si>
    <t>https://community.secop.gov.co/Public/Tendering/OpportunityDetail/Index?noticeUID=CO1.NTC.9659691&amp;isFromPublicArea=True&amp;isModal=False</t>
  </si>
  <si>
    <t>GLORIA PEÑA SALAZAR</t>
  </si>
  <si>
    <t>APOYAR Y GENERAR PROCESOS DE ARTICULACIÓN INTERDISCIPLINARIOS ENTRE LOS PROGRAMAS DE ESPECIALIZACIÓN QUE REQUIERAN LA PRESENCIA DE DIVERSAS FACULTADES, APOYAR Y COORDINAR LAS ACTIVIDADES QUE LAS ESPECIALIZACIONES REALIZAN CON LOS PROFESORES VISITANTES DE TAL MANERA QUE SE MAXIMICEN LOS BENEFICIOS DE LAS VISITAS Y LOS TRABAJOS DE PROFESORES NACIONALES E INTERNACIONALES EN LA UNIVERSIDAD, APOYAR Y COORDINAR ESFUERZOS ENTRE LOS DIFERENTES PROGRAMAS DE ESPECIALIZACIÓN, PARA EL USO ÓPTIMO Y LA PROGRAMACIÓN DE LOS RECURSOS ACADÉMICOS Y DEL TALENTO HUMANO (SEMINARIOS, SIMPOSIOS, CONFERENCIAS, PROFESORES VISITANTES, ETC.), APOYAR LOS PROCESOS DE: AUTOEVALUACIÓN, CREACIÓN E INACTIVACIÓN DE PROGRAMAS, APOYAR EN LA ESTANDARIZACIÓN DE LOS PROCESOS, PROCEDIMIENTOS, FORMATOS, GUÍAS, INSTRUCTIVOS DEL CENTRO DE POSGRADOS Y FORMACIÓN CONTINUA, DE ACUERDO CON LOS LINEAMIENTOS ESTABLECIDOS DESDE EL GRUPO DE GESTIÓN DE LA CALIDAD, PROMOVER LA IMPLEMENTACIÓN DE INICIATIVAS PARA EL MEJORAMIENTO DE LA CALIDAD ACADÉMICA EN LOS PROGRAMAS DE ESPECIALIZACIÓN, APOYAR A LA DIRECCIÓN DEL CENTRO DE POSGRADOS Y FORMACIÓN CONTINUA EN EL ANÁLISIS Y GESTIÓN DE INDICADORES ACADÉMICOS, APOYAR EN LA FORMULACIÓN Y ESTANDARIZACIÓN DE LOS PROCESOS EN LOS PROGRAMAS DE POSGRADOS EN CUANTO A: PROCEDIMIENTOS, FORMATOS, GUÍAS E INSTRUCTIVOS, APOYAR Y FOMENTAR EL DESARROLLO DE ACCIONES, ORIENTADAS A LA ARTICULACIÓN DE LOS PROGRAMAS DE POSGRADOS</t>
  </si>
  <si>
    <t>CO1.REQ.9812979</t>
  </si>
  <si>
    <t>OPSP-CPF-0004-2026</t>
  </si>
  <si>
    <t>https://community.secop.gov.co/Public/Tendering/OpportunityDetail/Index?noticeUID=CO1.NTC.9659501&amp;isFromPublicArea=True&amp;isModal=False</t>
  </si>
  <si>
    <t>NAIROVIS FERNANDEZ VARGAS</t>
  </si>
  <si>
    <t>APOYAR LA VALIDACIÓN, ANÁLISIS Y ELABORACIÓN DE LOS PRESUPUESTOS DE PROGRAMAS DE POSGRADO EN COORDINACIÓN CON LAS DIFERENTES FACULTADES, APOYAR EL COSTEO DE PROGRAMAS DE POSGRADO NUEVOS Y LA ACTUALIZACIÓN FINANCIERA DE LOS PROGRAMAS VIGENTES, GARANTIZANDO LA SUSTENTABILIDAD Y VIABILIDAD ECONÓMICA, APOYAR EN LA PREPARACIÓN, CONSOLIDACIÓN Y PRESENTACIÓN DE INFORMES ESTADÍSTICOS FINANCIEROS RELACIONADOS CON EL PRESUPUESTO DEL CENTRO DE POSGRADOS, BRINDANDO INFORMACIÓN PARA LA TOMA DE DECISIONES, APOYAR LA PLANEACIÓN PRESUPUESTAL DEL CENTRO DE POSGRADOS, CONTRIBUYENDO EN LA DEFINICIÓN DE NECESIDADES FINANCIERAS, PROYECCIÓN DE INGRESOS Y GASTOS, Y FORMULACIÓN DE ESTRATEGIAS PARA EL CUMPLIMIENTO DE LAS METAS DEL PLAN DE ACCIÓN, APOYAR LA ELABORACIÓN Y RENDICIÓN DE INFORMES PRESUPUESTALES Y FINANCIEROS Y EN EL CARGUE DE LA INFORMACIÓN DEL PLAN DE ACCIÓN DEL CENTRO DE POSGRADOS EN LA PLATAFORMA SISPLAN, APOYAR EL DESARROLLO, EJECUCIÓN Y SEGUIMIENTO FINANCIERO Y PRESUPUESTAL DE PROYECTOS Y CONVENIOS INTERINSTITUCIONALES ASOCIADOS A CONVENIOS Y VENTA DE SERVICIOS DE POSGRADOS, APOYAR EN LA ELABORAR ACTAS DE LAS REUNIONES RELACIONADAS CON LOS TEMAS PRESUPUESTALES Y FINANCIEROS DEL CENTRO DE POSGRADOS</t>
  </si>
  <si>
    <t>CO1.REQ.9812634</t>
  </si>
  <si>
    <t>OPSP-CPF-0003-2026</t>
  </si>
  <si>
    <t>https://community.secop.gov.co/Public/Tendering/OpportunityDetail/Index?noticeUID=CO1.NTC.9658748&amp;isFromPublicArea=True&amp;isModal=False</t>
  </si>
  <si>
    <t>ANDRES FELIPE CUAO ROMERO</t>
  </si>
  <si>
    <t>APOYAR LA GESTIÓN DE REVISIÓN Y APROBACIÓN DE DOCUMENTOS EN EL SISTEMA DE GESTIÓN DOCUMENTAL GEDOCO, APOYAR LA GESTIÓN DE REVISIÓN Y APROBACIÓN DE DOCUMENTOS PRECONTRACTUALES, BRINDAR APOYO EN LA REDACCIÓN DE ACTAS DE CONTRATOS PARA LA VINCULACIÓN DE DOCENTES Y DEMÁS PROCESOS CONTRACTUALES QUE ADELANTE EL CENTRO DE POSGRADOS, APOYAR LA ELABORACIÓN, REVISIÓN Y AJUSTE DE MINUTAS CORRESPONDIENTES A TODA LA CONTRATACIÓN QUE SE REALICE EN EL CENTRO DE POSGRADOS, APOYAR LA REVISIÓN JURÍDICA Y FORMAL DE CONVENIOS, DOCUMENTOS CONTRACTUALES Y ADMINISTRATIVOS, VERIFICANDO COHERENCIA, CLARIDAD, REQUISITOS LEGALES Y CUMPLIMIENTO DE LA NORMATIVIDAD, APOYAR LA REDACCIÓN Y REVISIÓN DE RESOLUCIONES ADMINISTRATIVAS, DE ACUERDO CON LOS FORMATOS Y LINEAMIENTOS ESTABLECIDOS POR LA UNIVERSIDAD, REALIZAR APOYO AL SEGUIMIENTO DE LOS TRÁMITES CONTRACTUALES Y ADMINISTRATIVOS, ASEGURANDO SU CORRECTA GESTIÓN, CONTROL Y ARCHIVO EN LOS SISTEMAS INSTITUCIONALES</t>
  </si>
  <si>
    <t>CO1.REQ.9811667</t>
  </si>
  <si>
    <t>OAG-CPF-0002-2026</t>
  </si>
  <si>
    <t>https://community.secop.gov.co/Public/Tendering/OpportunityDetail/Index?noticeUID=CO1.NTC.9656265&amp;isFromPublicArea=True&amp;isModal=False</t>
  </si>
  <si>
    <t>LUCY GRACIA GAMARRA</t>
  </si>
  <si>
    <t>APOYAR EN EL CARGUE DE INFORMACIÓN DE CONTRATOS Y RENDICIÓN DE INFORMES EN LA PLATAFORMA SIA OBSERVA, INCLUYENDO INFORME F20 LEY DE TRANSPARENCIA E INFORME F20 CONTRALORÍA, APOYAR EN LAS DESCARGAS DE COMPROBANTES DE EGRESOS DEL SINAP, APOYAR EN EL SEGUIMIENTO CONTINUO DE PROCESOS INTERNOS PARA GARANTIZAR ESTÁNDARES DE CALIDAD, ELABORACIÓN DE ACTAS DE REUNIONES Y MANTENER SISTEMAS ORGANIZADOS DE DOCUMENTACIÓN Y MATRICES DE RIESGO, APOYAR EN LA CREACIÓN DE CUENTAS, VERIFICACIÓN DE DOCUMENTACIÓN CONTRACTUAL EN PLATAFORMA SIGEP, APOYAR EN EL REGISTRO Y CARGUE DE INFORMACIÓN EN LA PLATAFORMA SECOP II, INCLUYENDO LA CONTRATACIÓN Y SOPORTES DE PAGOS</t>
  </si>
  <si>
    <t>CO1.REQ.9808978</t>
  </si>
  <si>
    <t>OPSP-CPF-0001-2026</t>
  </si>
  <si>
    <t>CENTRO DE POSGRADOS Y FORMACIÓN CONTINUA</t>
  </si>
  <si>
    <t>https://community.secop.gov.co/Public/Tendering/ContractNoticePhases/View?PPI=CO1.PPI.47505432&amp;isFromPublicArea=True&amp;isModal=False</t>
  </si>
  <si>
    <t>OSCAR HUMBERTO GARCIA VARGAS</t>
  </si>
  <si>
    <t>CONVOCATORIA</t>
  </si>
  <si>
    <t>SUMINISTRO DE BIENES Y SERVICIOS INTEGRALES REQUERIDOS PARA EL DESARROLLO DE LOS ENCUENTROS TERRITORIALES DE APRENDIZAJE Y JORNADAS DE SOCIALIZACIÓN DE RESULTADO DEL PROCESO DE EVALUACIÓN, SISTEMATIZACIÓN Y DIVULGACIÓN DE LOS APRENDIZAJES Y RESULTADOS DE LA IMPLEMENTACIÓN DE LAS POLÍTICAS EN EDUCACIÓN PREESCOLAR, BÁSICA Y MEDIA, CONFORME AL PND 2022-2026.</t>
  </si>
  <si>
    <t>CO1.REQ.10423935</t>
  </si>
  <si>
    <t>CSM-VEX-0004-2026</t>
  </si>
  <si>
    <t>https://community.secop.gov.co/Public/Tendering/ContractNoticePhases/View?PPI=CO1.PPI.47483142&amp;isFromPublicArea=True&amp;isModal=False</t>
  </si>
  <si>
    <t>SOJI SERVICES SAS.</t>
  </si>
  <si>
    <t>SERVICIOS PROFESIONALES PARA REALIZAR EL ANÁLISIS TEMÁTICO, CONCEPTUAL Y METODOLÓGICO REQUERIDO PARA LA EVALUACIÓN, SISTEMATIZACIÓN Y DIVULGACIÓN DE APRENDIZAJES Y RESULTADOS DE LA IMPLEMENTACIÓN DE LAS POLÍTICAS EN EDUCACIÓN PREESCOLAR, BÁSICA Y MEDIA EN EL MARCO DEL PND 2022-2026. EJECUTADA POR EL VICEMINISTERIO DE EDUCACIÓN PREESCOLAR, BÁSICA Y MEDIA DEL MINISTERIO DE EDUCACIÓN NACIONAL, EL PRESTADOR DEL SERVICIO DEBERÁ APORTAR FUNDAMENTOS TEÓRICOS, TÉCNICOS Y METODOLÓGICOS EN MATERIA DE POLÍTICAS PÚBLICAS, EDUCACIÓN, TERRITORIO Y PARTICIPACIÓN, ASÍ COMO SISTEMATIZAR Y ORGANIZAR LA INFORMACIÓN GENERADA EN LAS FASES TERRITORIALES (TALLERES, FOROS Y/ODIÁLOGOS NACIONALES</t>
  </si>
  <si>
    <t>CO1.REQ.10419682</t>
  </si>
  <si>
    <t>CPS-VEX-0007-2026</t>
  </si>
  <si>
    <t xml:space="preserve">https://community.secop.gov.co/Public/Tendering/ContractNoticePhases/View?PPI=CO1.PPI.47414773&amp;isFromPublicArea=True&amp;isModal=False
</t>
  </si>
  <si>
    <t>YOMIS PERDOMO FERNANDEZ</t>
  </si>
  <si>
    <t>SERVICIOS PROFESIONALES PARA DESARROLLAR LA ESTRATEGIA DE COMUNICACIONES MEDIANTE LA EVALUACIÓN, SISTEMATIZACIÓN Y DIVULGACIÓN DE LOS APRENDIZAJES Y RESULTADOS DE LA IMPLEMENTACIÓN DE LAS POLÍTICAS EN EDUCACIÓN PREESCOLAR, BÁSICA Y MEDIA, CONFORME AL PND 2022-2026, EN EL MARCO DEL CONTRATO INTERADMINISTRATIVO NÚMERO CO1.PCCNTR.9301885 DE 2026 SUSCRITO ENTRE EL MINISTERIO DE EDUCACIÓN NACIONAL Y LA UNIVERSIDAD DEL MAGDALENA.</t>
  </si>
  <si>
    <t>CO1.REQ.10408616</t>
  </si>
  <si>
    <t>CPS-VEX-0006-2026</t>
  </si>
  <si>
    <t>https://community.secop.gov.co/Public/Tendering/ContractNoticePhases/View?PPI=CO1.PPI.47368527&amp;isFromPublicArea=True&amp;isModal=False</t>
  </si>
  <si>
    <t>JAIDER ANTONIO MARTINEZ TRUJILLO</t>
  </si>
  <si>
    <t>FUNDACION EDITORIAL UNIDOS POR COLOMBIA</t>
  </si>
  <si>
    <t>SERVICIO DE IMPRESIÓN DE COLECCIONES DE CARTILLAS NECESARIAS PARA FORTALECIMIENTO DE SEDES EDUCATIVAS RURALES Y/O EN MUNICIPIOS PDET, A TRAVÉS DEL DESARROLLO DE PROCESOS DE FORMACIÓN DOCENTE, DOTACIÓN Y SEGUIMIENTO A LA IMPLEMENTACIÓN DE MODELOS EDUCATIVOS FLEXIBLES- MEF</t>
  </si>
  <si>
    <t>CO1.REQ.10399616</t>
  </si>
  <si>
    <t>CPS-VEX-0005-2026</t>
  </si>
  <si>
    <t>https://community.secop.gov.co/Public/Tendering/ContractNoticePhases/View?PPI=CO1.PPI.46689394&amp;isFromPublicArea=True&amp;isModal=False</t>
  </si>
  <si>
    <t>16726 - 892</t>
  </si>
  <si>
    <t>1026 - 133</t>
  </si>
  <si>
    <t>GRUPO EMPRESARIAL GAVA S.A.S.</t>
  </si>
  <si>
    <t>EL SUMINISTRO DE BIENES Y SERVICIOS INTEGRALES REQUERIDOS PARA EL DESARROLLO DE JORNADAS DE SOCIALIZACIÓN, TALLERES, ENCUENTROS DE SABERES, ENTRENAMIENTOS COMUNITARIOS E INSTITUCIONALES, MESAS TÉCNICAS, COMITÉS, FORTALECIMIENTO ORGANIZACIONAL Y ACTIVIDADES PRÁCTICAS CONTEMPLADAS EN LOS COMPONENTES A, B Y C DEL PROYECTO APROBADO POR EL MINISTERIO DE AMBIENTE Y DESARROLLO SOSTENIBLE MEDIANTE RESOLUCIÓN N° 0926 DEL 4 DE JULIO DE 2025 IDENTIFICADO CON CÓDIGO BPIN 20243201010084 Y DENOMINADO: “IMPLEMENTACIÓN DE PROCESOS DE ORDENAMIENTO ALREDEDOR DEL AGUA, CONSERVACIÓN Y GESTIÓN ADAPTATIVA EN LA CIENAGA ZAPAYAN, DEPARTAMENTO DEL MAGDALENA.</t>
  </si>
  <si>
    <t>CO1.REQ.10298224</t>
  </si>
  <si>
    <t>CSM-VEX-0003-2026</t>
  </si>
  <si>
    <t>https://community.secop.gov.co/Public/Tendering/OpportunityDetail/Index?noticeUID=CO1.NTC.9988638</t>
  </si>
  <si>
    <t xml:space="preserve">PEDRO ANTONIO MERCADO GONZÁLEZ </t>
  </si>
  <si>
    <t>LA PRESENTE ORDEN TIENE POR OBJETO LA ADQUISICION DE CIEN 100 CHALECOS EN TELA DRILL COLOR MOSTAZA CON DOS 2 BOLSILLOS DELANTEROS ABOTONADOS CON TAPETA EN LA PARTE INFERIOR FRONTAL CIERRE FRONTAL TIPO CREMALLERA EN TALLAS VARIADAS M L Y XL Y CIENTO VEINTE 120 GORRAS EN TELA DRILL COLOR MOSTAZA TODOS LOS ELEMENTOS DEBERAN BORDARSE CON LOS LOGOS DE LA ADR UNIMAGDALENA Y EPSEAUNIMAGDALENA CONFORME AL DISENO PROPORCIONADO POR UNIMAGDALENA EN EL MARCO DEL CONVENIO INTERADMINISTRATIVO N 2319 2025 SUSCRITO ENTRE LA AGENCIA DE DESARROLLO RURAL ADR Y LA UNIVERSIDAD DEL MAGDALENA UNIMAGDALENA</t>
  </si>
  <si>
    <t>CO1.REQ.10132098</t>
  </si>
  <si>
    <t>ODC-VEX-0002-2026</t>
  </si>
  <si>
    <t>https://community.secop.gov.co/Public/Tendering/OpportunityDetail/Index?noticeUID=CO1.NTC.9988466</t>
  </si>
  <si>
    <t>JUAN CARLOS NARVAEZ BARANDICA</t>
  </si>
  <si>
    <t>ESCALERA S.A.S.</t>
  </si>
  <si>
    <t>LA PRESENTE ORDEN TIENE POR OBJETO LA COMPRA DE MATERIALES E INSUMO DE PAPELERIA NECESARIOS REQUERIDOS PARA LA EJECUCION DE LAS ACTIVIDADES EN EL MARCO DEL CONVENIO Nº 7000000063 DEL 2024. LA PROPUESTA HACE PARTE INTEGRAL DE LA PRESENTE ORDEN.</t>
  </si>
  <si>
    <t>CO1.REQ.10132410</t>
  </si>
  <si>
    <t>ODC-VEX-0001-2026</t>
  </si>
  <si>
    <t>https://community.secop.gov.co/Public/Tendering/OpportunityDetail/Index?noticeUID=CO1.NTC.9987925</t>
  </si>
  <si>
    <t>FABIO ANDRES FERNANDEZ PINTO</t>
  </si>
  <si>
    <t>499-500</t>
  </si>
  <si>
    <t>SOJI SERVICES SAS</t>
  </si>
  <si>
    <t>LA PRESENTE ORDEN TIENE POR OBJETO, EL SUMINISTRO ELEMENTOS DE ASEO Y PAPELERIA REQUERIDOS PARA EL DESARROLLO DE LAS ESTRATEGIAS DE ATENCIÓN EN EL MARCO DEL CONVENIO NO. 47006752025 DE 31 DE DICIEMBRE DE 2025, SUSCRITO ENTRE LA UNIVERSIDAD DEL MAGDALENA Y EL INSTITUTO COLOMBIANO DE BIENESTAR FAMILIAR (ICBF), EL CUAL TIENE POR OBJETO: "AUNAR ESFUERZOS PARA LA PRESTACIÓN DEL SERVICIO DE EDUCACIÓN INICIAL EN EL MARCO DE LA ATENCIÓN INTEGRAL A LA PRIMERA INFANCIA DE CONFORMIDADCON LOS MANUALES TÉCNICOS, GUÍAS OPERATIVAS PARA LA ATENCIÓN A LA PRIMERA INFANCIA Y LOS LINEAMIENTOS ESTABLECIDOS POR EL ICBF, EN ARMONÍA CON LAPOLÍTICA DE ESTADO PARA EL DESARROLLO INTEGRAL DE LA PRIMERA INFANCIA DE "CERO A SIEMPRE". LA PROPUESTA HACE PARTE INTEGRAL DE LA PRESENTE ORDEN.</t>
  </si>
  <si>
    <t>CO1.REQ.10131831</t>
  </si>
  <si>
    <t>OSM-VEX-0003-2026</t>
  </si>
  <si>
    <t>https://community.secop.gov.co/Public/Tendering/OpportunityDetail/Index?noticeUID=CO1.NTC.9987198</t>
  </si>
  <si>
    <t>LA PRESENTE ORDEN TIENE POR OBJETO EL SUMINISTRO DE INSUMOS AGROPECUARIOS REQUERIDOS PARA LA EJECUCION DEL METODO DE EXTENSION MASIVO PROGRAMADO EN EL MARCO DEL CONVENIO INTERADMINISTRATIVO NO 2319 DE 2025 SUSCRITO ENTRE LA AGENCIA DE DESARROLLO RURAL ADR Y LA UNIVERSIDAD DEL MAGDALENA UNIMAGDALENA CUYO OBJETO ES AUNAR ESFUERZOS TECNICOS ADMINISTRATIVOS Y FINANCIEROS ENTRE LA AGENCIA DE DESARROLLO RURAL Y LA UNIVERSIDAD DEL MAGDALENA PARA LA PRESTACION DEL SERVICIO PUBLICO DE EXTENSION AGROPECUARIA CONFORME A LO DISPUESTO EN LA LEY 1876 DE 2017 CON BASE EN LA PRIORIZACION DE PROGRAMAS Y ACCIONES CONTENIDAS EN EL PROYECTO DE EXTENSION AGROPECUARIA DEL DEPARTAMENTO DE MAGDALENA Y ATLANTICO 2025</t>
  </si>
  <si>
    <t>CO1.REQ.10131350</t>
  </si>
  <si>
    <t>OSM-VEX-0002-2026</t>
  </si>
  <si>
    <t>https://community.secop.gov.co/Public/Tendering/OpportunityDetail/Index?noticeUID=CO1.NTC.9988497</t>
  </si>
  <si>
    <t>501-510</t>
  </si>
  <si>
    <t>FUNDACION VIVIMOS POR COLOMBIA</t>
  </si>
  <si>
    <t>EL PRESENTE CONTRATO TIENE POR OBJETO PRESTACIÓN DE SERVICIOS PARA LA REALIZACION DE LA CARACTERIZACION Y ACOMPAÑAMIENTO A LAS ASOCIACIONES SOLIDARIAS, EL CUAL INCLUYE LA LOGÍSTICA, EL TRANSPORTE Y SUMINISTRO DE ALIMENTOS, Y TODO AQUELLO DESTINADO A GARANTIZAR EL ADECUADO DESARROLLO, EJECUCIÓN Y CUMPLIMIENTO DE LAS ACTIVIDADES, EVENTOS Y PROCESOS PREVISTOS EN EL MARCO DEL CONVENIO.</t>
  </si>
  <si>
    <t>CO1.REQ.10132446</t>
  </si>
  <si>
    <t>CPS-VEX-0004-2026</t>
  </si>
  <si>
    <t>https://community.secop.gov.co/Public/Tendering/OpportunityDetail/Index?noticeUID=CO1.NTC.9981231</t>
  </si>
  <si>
    <t>497 - 498</t>
  </si>
  <si>
    <t>INTERLUD S.A.S.</t>
  </si>
  <si>
    <t>SUMINISTRO DE RACIÓNES PREPARADA (RP) Y RACIÓN PARA PREPARAR (RPP), DESTINADAS A LA ATENCIÓN INTEGRAL DE LOS BENEFICIARIOS DEL PROGRAMA, EN EL MARCO DEL CONVENIO NO. 47006752025 SUSCRITO ENTRE EL INSTITUTO COLOMBIANO DE BIENESTAR FAMILIAR Y LA UNIVERSIDAD DEL MAGDALENA.</t>
  </si>
  <si>
    <t>CO1.REQ.10124884</t>
  </si>
  <si>
    <t>CSM-VEX-0002-2026</t>
  </si>
  <si>
    <t>https://community.secop.gov.co/Public/Tendering/OpportunityDetail/Index?noticeUID=CO1.NTC.9980923</t>
  </si>
  <si>
    <t>175 - 176</t>
  </si>
  <si>
    <t>SUMINISTRO DE RACIONES FAMILIARES PARA PREPARAR - RFPP E INSUMOS NECESARIOS PARA LA PREPARACIÓN DEMOSTRATIVA Y COMUNITARIA, EN EL MARCO DEL CONVENIO INTERADMINISTRATIVO 47006332025 SUSCRITO ENTRE EL INSTITUTO COLOMBIANO DE BIENESTAR FAMILIAR Y LA UNIVERSIDAD DEL MAGDALENA</t>
  </si>
  <si>
    <t>CO1.REQ.10124815</t>
  </si>
  <si>
    <t>CSM-VEX-0001-2026</t>
  </si>
  <si>
    <t>https://community.secop.gov.co/Public/Tendering/OpportunityDetail/Index?noticeUID=CO1.NTC.9978960</t>
  </si>
  <si>
    <t>514-515</t>
  </si>
  <si>
    <t>PRESTACION DE SERVICIOS DE APOYO LOGISTICO EN EL MARCO DEL PROYECTO PARA FORTALECIMIENTO DE SEDES EDUCATIVAS RURALES YO EN MUNICIPIOS PDET A TRAVES DEL DESARROLLO DE PROCESOS DE FORMACION DOCENTE DOTACION Y SEGUIMIENTO A LA IMPLEMENTACION DE MODELOS EDUCATIVOS FLEXIBLES MEF</t>
  </si>
  <si>
    <t>CO1.REQ.10123451</t>
  </si>
  <si>
    <t>CPS-VEX-0003-2026</t>
  </si>
  <si>
    <t>https://community.secop.gov.co/Public/Tendering/OpportunityDetail/Index?noticeUID=CO1.NTC.9987293</t>
  </si>
  <si>
    <t>INSTITUTO DE ALTOS ESTUDIOS DEL CARIBE ICAE</t>
  </si>
  <si>
    <t>LA PRESENTE ORDEN TIENE POR OBJETO: PRESTACION DE SERVICIOS PARA LA ELABORACION DE UN ESTUDIO DE LINEA BASE DEL PROYECTO PARA FORTALECIMIENTO DE SEDES EDUCATIVAS RURALES Y/O EN MUNICIPIOS PDET, A TRAVÉS DEL DESARROLLO DE PROCESOS DE FORMACIÓN DOCENTE, DOTACIÓN Y SEGUIMIENTO A LA IMPLEMENTACIÓN DE MODELOS EDUCATIVOS FLEXIBLES- MEF” REALIZADA POR EL MINISTERIO DE EDUCACION NACIONAL.</t>
  </si>
  <si>
    <t>CO1.REQ.10131051</t>
  </si>
  <si>
    <t>OPS-VEX-1224-2026</t>
  </si>
  <si>
    <t>https://community.secop.gov.co/Public/Tendering/ContractNoticePhases/View?PPI=CO1.PPI.46111031&amp;isFromPublicArea=True&amp;isModal=False</t>
  </si>
  <si>
    <t xml:space="preserve"> 4224609418
</t>
  </si>
  <si>
    <t>LUISI VANESA GALEZO FLOREZ</t>
  </si>
  <si>
    <t>LA PRESENTE ORDEN TIENE POR OBJETO PRESTAR SUS SERVICIOS PROFESIONALES EN EL ROL DE PROFESIONAL PSICOSOCIAL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DE PARTICULARIDADES OPORTUNIDADES Y NECESIDADES TERRITORIALES SOCIALES CULTURALES E INDIVIDUALES DE LAS NINAS Y NINOS DESDE LA GESTACION LAS FAMILIAS Y COMUNIDADES 3 LIDERAR LA LECTURA INICIAL DEL CONTEXTO CON LAS NINAS NINOS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</si>
  <si>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CO1.REQ.10183665</t>
  </si>
  <si>
    <t>OPSP-VEX-1222-2026</t>
  </si>
  <si>
    <t>https://community.secop.gov.co/Public/Tendering/OpportunityDetail/Index?noticeUID=CO1.NTC.9988037</t>
  </si>
  <si>
    <t>ALVARO NUEVITA LOZANO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</si>
  <si>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Y AQUELLAS QUE RESULTEN NECESARIAS PARA EL CUMPLIMIENTO CONTRACTUAL.</t>
  </si>
  <si>
    <t xml:space="preserve">CO1.REQ.10131910 </t>
  </si>
  <si>
    <t>OPSP-VEX-1221-2026</t>
  </si>
  <si>
    <t>https://community.secop.gov.co/Public/Tendering/OpportunityDetail/Index?noticeUID=CO1.NTC.9988163</t>
  </si>
  <si>
    <t>VANGELIO GARAVITO VACUNA</t>
  </si>
  <si>
    <t>CO1.REQ.10131931</t>
  </si>
  <si>
    <t>OPSP-VEX-1220-2026</t>
  </si>
  <si>
    <t>https://community.secop.gov.co/Public/Tendering/OpportunityDetail/Index?noticeUID=CO1.NTC.9987993</t>
  </si>
  <si>
    <t>LUZ TANIA LOPEZ PRIETO</t>
  </si>
  <si>
    <t>LA PRESENTE ORDEN TIENE POR OBJETO PRESTAR SUS SERVICIOS DE APOYO A LA GESTION EN EL ROL DE AGENTE EDUCATIVO EN EL CENTRO DE DESARROLLO INFANTIL .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LAS DEMAS ACTIVIDADES QUE RESULTEN NECESARIAS PARA EL CUMPLIMIENTO CONTRACTUAL.</t>
  </si>
  <si>
    <t>CO1.REQ.10131941</t>
  </si>
  <si>
    <t>OAG-VEX-1219-2026</t>
  </si>
  <si>
    <t>https://community.secop.gov.co/Public/Tendering/OpportunityDetail/Index?noticeUID=CO1.NTC.9987977</t>
  </si>
  <si>
    <t>ANGELICA VIVIANA JACOME SALAZAR</t>
  </si>
  <si>
    <t>LA PRESENTE ORDEN TIENE POR OBJETO PRESTAR SUS SERVICIOS PROFESIONALES EN EL ROL DE AGENTE EDUCATIVO EN EL SERVICIO DE EDUCACION INICIAL CAMPESINA . EIC EN EL MARCO DEL CONVENIO INTERADMINISTRATIVO N. 47006752025 DE 2025 CELEBRADO ENTRE EL INSTITUTO COLOMBIANO DE BIENESTAR FAMILIAR .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Y AQUELLAS QUE RESULTEN NECESARIAS PARA EL CUMPLIMIENTO CONTRACTUAL.</t>
  </si>
  <si>
    <t>CO1.REQ.10132203</t>
  </si>
  <si>
    <t>OPSP-VEX-1218-2026</t>
  </si>
  <si>
    <t>https://community.secop.gov.co/Public/Tendering/OpportunityDetail/Index?noticeUID=CO1.NTC.9988413</t>
  </si>
  <si>
    <t>VIVIANA MACHADO FERRERIA</t>
  </si>
  <si>
    <t>LA PRESENTE ORDEN TIENE POR OBJETO PRESTAR SUS SERVICIOS DE APOYO A LA GESTION EN EL ROL DE AUXILIAR ADMINISTRATIVO EN EIC ICBF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NIÑOS NIÑAS Y FAMILIAS VINCULADAS A LOS SERVICIOS DE EDUCACION INICIAL EN LOS INSTRUMENTOS O HERRAMIENTAS DEFINIDAS EN LAS ORIENTACIONES PARA LA ATENCION. 2. COMUNICAR Y GESTIONAR AL COORDINADOR DEL SERVICIO CUALQUIER SITUACION RELEVANTE NOVEDAD INFORMACION YO REQUERIMIENTO RELACIONADO CON LA PRESTACION DEL SERVICIO. 3. REPORTAR CUALQUIER SITUACION DE INOBSERVANCIA AMENAZA YO VULNERACION DE LOS DERECHOS DE LAS NIÑAS Y LOS NIÑOS DE PRIMERA INFANCIA SEGUN NUMERAL 4 DEL ARTICULO 41 DE LA LEY 1098 DE 2006. 4. REPORTAR ACCIDENTES PRESENTADOS A LAS NIÑAS Y LOS NIÑOS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LA RECONSTRUCCION DE LOS DOCUMENTOS YO EXPEDIENTES RESPECTIVOS. 8. APOYAR LAS ACCIONES DE INGRESO ACOGIDA PERMANENCIA Y TRANSITO DE LAS NIÑAS Y LOS NIÑOS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YO ORIENTACIONES TECNICAS Y OPERATIVAS. 12. CUMPLIR CON LAS DEMAS ACTIVIDADES ASIGNADAS POR EL SUPERVISOR RELACIONADAS CON EL OBJETO CONTRACTUAL.</t>
  </si>
  <si>
    <t>CO1.REQ.10131957</t>
  </si>
  <si>
    <t>OAG-VEX-1217-2026</t>
  </si>
  <si>
    <t>https://community.secop.gov.co/Public/Tendering/OpportunityDetail/Index?noticeUID=CO1.NTC.9988416</t>
  </si>
  <si>
    <t>YURANIS YULIETH PEREA CHARRIS</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</si>
  <si>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Y EL USO DE MATERIALES</t>
  </si>
  <si>
    <t>CO1.REQ.10131962</t>
  </si>
  <si>
    <t>OAG-VEX-1216-2026</t>
  </si>
  <si>
    <t>https://community.secop.gov.co/Public/Tendering/OpportunityDetail/Index?noticeUID=CO1.NTC.9988422</t>
  </si>
  <si>
    <t>KAREN MARGARITA MORENO MALDONADO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</si>
  <si>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Y EL USO DE MATERIALES.</t>
  </si>
  <si>
    <t xml:space="preserve">CO1.REQ.10131970 </t>
  </si>
  <si>
    <t>OAG-VEX-1215-2026</t>
  </si>
  <si>
    <t>https://community.secop.gov.co/Public/Tendering/OpportunityDetail/Index?noticeUID=CO1.NTC.9988428&amp;isFromPublicArea=True&amp;isModal=False</t>
  </si>
  <si>
    <t>EVELYN SARAY HERNANDEZ SOLANO</t>
  </si>
  <si>
    <t>LA PRESENTE ORDEN TIENE POR OBJETO PRESTAR SUS SERVICIOS PROFESIONALES EN EL ROL DE PROFESIONAL PSICOSOCIAL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NINAS Y NINOS DESDE LA GESTACION LAS FAMILIAS Y COMUNIDADES. 3. LIDERAR LA LECTURA INICIAL DEL CONTEXTO CON LAS NINAS NINOS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t>
  </si>
  <si>
    <t>CO1.REQ.10131976</t>
  </si>
  <si>
    <t>https://community.secop.gov.co/Public/Tendering/OpportunityDetail/Index?noticeUID=CO1.NTC.9988436</t>
  </si>
  <si>
    <t>DANIEL DINGULA ZARABAT</t>
  </si>
  <si>
    <t>LA PRESENTE ORDEN TIENE POR OBJETO PRESTAR SUS SERVICIOS DE APOYO A LA GESTION EN EL ROL DE AGENTE EDUCATIVO EN EDUCACION INICIAL CAMPESINA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t>
  </si>
  <si>
    <t>CO1.REQ.10131982</t>
  </si>
  <si>
    <t>OAG-VEX-1212-2026</t>
  </si>
  <si>
    <t>https://community.secop.gov.co/Public/Tendering/OpportunityDetail/Index?noticeUID=CO1.NTC.9988446</t>
  </si>
  <si>
    <t>YUCEIBY MARIA PUCCINI PEREZ</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</si>
  <si>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</si>
  <si>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 xml:space="preserve">CO1.REQ.10131989 </t>
  </si>
  <si>
    <t>OPSP-VEX-1211-2026</t>
  </si>
  <si>
    <t>https://community.secop.gov.co/Public/Tendering/OpportunityDetail/Index?noticeUID=CO1.NTC.9988470</t>
  </si>
  <si>
    <t>VICENTA DEL CARMEN VERGARA VERGARA</t>
  </si>
  <si>
    <t>LA PRESENTE ORDEN TIENE POR OBJETO PRESTAR SERVICIOS PROFESIONALES EN EL MARCO DEL CONVENIO INTERADMINISTRATIVO N. 47006332025 SUSCRITO ENTRE EL INSTITUTO COLOMBIANO DE BIENESTAR FAMILIAR ICBF Y LA UNIVERSIDAD DEL MAGDALENA PARA DESARROLLAR LAS SIGUIENTES ACTIVIDADES 1. ORIENTAR Y ACOMPANAR EN COORDINACION CON EL TALENTO HUMANO DEL SERVICIO EL FORTALECIMIENTO DE PRACTICAS DE PRODUCCION FAMILIAR CAMPESINA Y COMUNITARIA DE ALIMENTOS YO DE ANIMALES PARA EL AUTOCONSUMO ASI COMO AQUELLAS PRACTICAS RELACIONADAS CON PROCESOS DE EMPRENDIMIENTO PARA EL AUTOABASTECIMIENTO CON EL FIN DE CONTRIBUIR A LA SOBERANIA ALIMENTARIA DE LOS USUARIOS Y SUS FAMILIAS. 2. DINAMIZAR Y ARTICULAR LAS ACCIONES DEL SERVICIO CON ENTIDADES ORGANIZACIONES Y ACTORES CLAVE PRESENTES EN EL TERRITORIO PROMOVIENDO ALIANZAS Y ESTRATEGIAS QUE GENEREN IMPACTOS POSITIVOS Y SOSTENIBLES EN LAS FAMILIAS USUARIAS Y LAS COMUNIDADES DONDE OPERA EL SERVICIO. 3. APOYAR DESDE SU COMPETENCIA PROFESIONAL LAS ACCIONES DE VIGILANCIA BASADA EN COMUNIDAD VBC ORIENTADAS A LA IDENTIFICACION REPORTE Y GESTION DE CASOS DE NINAS Y NINOS CON SIGNOS DE ALARMA Y SIGNOS FISICOS ASOCIADOS A LA DESNUTRICION AGUDA. 4. APOYAR LOS PROCESOS DE ARTICULACION TERRITORIAL PARA LA IMPLEMENTACION DE ACCIONES RELACIONADAS CON EL IMPULSO DE LA SOBERANIA ALIMENTARIA Y EL DERECHO A LA ALIMENTACION ADECUADA EN CONCORDANCIA CON LOS LINEAMIENTOS DEL SERVICIO Y LAS DINAMICAS COMUNITARIAS. 5. PARTICIPAR EN COMITES MESAS DE TRABAJO REUNIONES TALLERES Y DEMAS ESPACIOS DE ARTICULACION INSTITUCIONAL Y COMUNITARIA CUANDO SEA REQUERIDO EN FUNCION DE LAS NECESIDADES DEL SERVICIO.</t>
  </si>
  <si>
    <t>CO1.REQ.10132419</t>
  </si>
  <si>
    <t>OAG-VEX-1210-2026</t>
  </si>
  <si>
    <t>https://community.secop.gov.co/Public/Tendering/OpportunityDetail/Index?noticeUID=CO1.NTC.9988706</t>
  </si>
  <si>
    <t>ROCIO MILENA DE LA CRUZ MEDINA</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</si>
  <si>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NINAS Y LOS NINOS CREANDO AMBIENTES EDUCATIVOS PROTECTORES Y EN COHERENCIA CON LAS ESTRATEGIAS PEDAGOGICAS PROPIAS PARA LA PRIMERA INFANCIA VALORACION Y SEGUIMIENTO AL DESARROLLO. 3. APORTAR AL PROCESO DE OBSERVACION DEL DESARROLLO Y APRENDIZAJE LAS NINAS Y LOS NINOS DE ACUERDO CON LAS ORIENTACIONES TECNICAS ESTABLECIDAS EN LOS MANUALES OPERATIVOS Y ORIENTACIONES INSTITUCIONALES. 4. CONTRIBUIR A LA ELABORACION DEL INFORME PEDAGOGICO DESCRIPTIVO TRIMESTRAL SOBRE EL PROCESO DE DESARROLLO DE CADA NINA Y NINO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NINAS Y LOS NINOS DE ACUERDO CON EL PROCESO DE OBSERVACION Y SEGUIMIENTO AL DESARROLLO Y EN COHERENCIA CON LA IMPLEMENTACION Y GARANTIA DE LOS DERECHOS Y CONDICIONES DE CALIDAD DESDE EL MARCO DE LA ATENCION INTEGRAL. 6. APOYAR EL SEGUIMIENTO DE LAS NOVEDADES PRESENTADAS CON LAS NINAS Y LOS NINOS DE ACUERDO CON LAS ORIENTACIONES TECNICAS ESTABLECIDAS EN LOS MANUALES OPERATIVOS Y DOCUMENTOS ORIENTADORES. 7. APOYAR EL DESARROLLO DE LAS EXPERIENCIAS PEDAGOGICAS DE LAS NINAS NINOS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NINAS Y LOS NINOS CONFORME A LA LEGISLACION VIGENTE MANTENIENDO CONFIDENCIALIDAD Y EVITANDO EL MAL USO O DESTRUCCION DE LA INFORMACION. EN CASO DE PERDIDA O DANO DEBE INFORMAR AL SUPERVISOR Y RECONSTRUIR LOS DOCUMENTOS AFECTADOS. 10. APOYAR LAS ACCIONES PEDAGOGICAS ALREDEDOR DE LAS PRACTICAS DE CUIDADO HABITOS DE VIDA SALUDABLE TENIENDO EN CUENTA EL MOMENTO Y CURSO DE VIDA Y LOS RITMOS DE DESARROLLO Y APRENDIZAJE DE LAS NINAS Y LOS NINOS. 11. ACTIVAR LAS RUTAS DE ATENCION POR PRESUNTA INOBSERVANCIA AMENAZA O VULNERACION DE DERECHOS A LAS NINAS Y LOS NINOS VINCULADOS EN LOS SERVICIOS ANTE LAS AUTORIDADES COMPETENTES DE ACUERDO CON EL RESPECTIVO PROTOCOLO ESTABLECIDO POR EL ICBF. 12. INFORMAR OPORTUNAMENTE FRENTE A CUALQUIER SITUACION DE ACCIDENTALIDAD PRESENTADA DURANTE LA JORNADA DE PERMANENCIA DE LAS NINAS Y LOS NINOS EN EL SERVICIO Y APOYAR EL SEGUIMIENTO POSTERIOR AL EVENTO DE ACUERDO CON LAS ORIENTACIONES TECNICAS. 13. APOYAR LAS ACCIONES DE INGRESO ACOGIDA PERMANENCIA Y TRANSITO DE LAS NINAS Y LOS NINOS EN LOS SERVICIOS DE EDUCACION INICIAL GARANTIZANDO LAS TRAYECTORIAS EDUCATIVAS COMPLETAS ENTRE CICLO 1 Y CICLO 2. 14. ASISTIR Y PARTICIPAR EN LAS REUNIONES MESAS DE TRABAJO Y COMITES INTERNOS Y EXTERNOS RELACIONADOS CON EL OBJETO DEL CONTRATO.</t>
  </si>
  <si>
    <t>CO1.REQ.10132515</t>
  </si>
  <si>
    <t>OAG-VEX-1209-2026</t>
  </si>
  <si>
    <t>https://community.secop.gov.co/Public/Tendering/OpportunityDetail/Index?noticeUID=CO1.NTC.9988637</t>
  </si>
  <si>
    <t>OMAR EDUARDO CABANA CABANA</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</si>
  <si>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ACOMPANAR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</si>
  <si>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CO1.REQ.10132523</t>
  </si>
  <si>
    <t>OAG-VEX-1208-2026</t>
  </si>
  <si>
    <t>https://community.secop.gov.co/Public/Tendering/OpportunityDetail/Index?noticeUID=CO1.NTC.9988336</t>
  </si>
  <si>
    <t>COPY´S STUDENT S.A.S</t>
  </si>
  <si>
    <t>LA PRESENTE CONTRATACIÓN TIENE POR OBJETO LA PRESTACIÓN DE SERVICIOS DE IMPRESIÓN, PRODUCCIÓN GRÁFICA Y SUMINISTRO DE IMPRESOS ESPECIALIZADOS, REQUERIDOS PARA EL DESARROLLO EXITOSO Y OPORTUNO DE LAS ACTIVIDADES PROGRAMADAS EN EL MARCO DEL CONVENIO INTERADMINISTRATIVO NO. 23192025, SUSCRITO ENTRE LA AGENCIA DE DESARROLLO RURAL (ADR) Y LA UNIVERSIDAD DEL MAGDALENA</t>
  </si>
  <si>
    <t>CO1.REQ.10131787</t>
  </si>
  <si>
    <t>OPS-VEX-1207-2026</t>
  </si>
  <si>
    <t>https://community.secop.gov.co/Public/Tendering/OpportunityDetail/Index?noticeUID=CO1.NTC.9988500</t>
  </si>
  <si>
    <t>VICTOR JOSÉ OLIVEROS ORTÍZ</t>
  </si>
  <si>
    <t>SERUANS ENVIRONMENT S.A.S</t>
  </si>
  <si>
    <t>LA PRESENTE ORDEN TIENE POR OBJETO: PRESTACION DE SERVICIOS PARA ELABORAR UN DIAGNÓSTICO Y DISEÑAR UN MODELO OPERATIVO DE PLANIFICACIÓN TERRITORIAL PARA EL DESARROLLO DE PROYECTOS DE ENERGÍA SOLAR CASO DE ESTUDIO MUNICIPIO EL PASO, CESAR, EN EL MARCO DEL CONTRATO N°618 DE 2025, SUSCRITO ENTRE LA UNIVERSIDAD DEL MAGDALENA Y LA AGENCIA NACIONAL DE HIDROCARBUROS - ANH.</t>
  </si>
  <si>
    <t>CO1.REQ.10132453</t>
  </si>
  <si>
    <t>OPS-VEX-1205-2026</t>
  </si>
  <si>
    <t>https://community.secop.gov.co/Public/Tendering/OpportunityDetail/Index?noticeUID=CO1.NTC.9988503</t>
  </si>
  <si>
    <t>ASOCIACION DE PESCADORES DE LA RIVERA DEL RIO MANZANARES `ASOPEZMAN`</t>
  </si>
  <si>
    <t>LA PRESENTE ORDEN TIENE POR OBJETO: PRESTAR SERVICIO TECNICO PARA LA IMPLEMENTACIÓN DEL PLAN DE MANTENIMIENTO AL SISTEMA DE SEÑALIZACIÓN AUTORIZADO EN LA RESOLUCIÓN 456 DE 2014 Y RECOLECCIÓN DE DATOS BIOLÓGICO-PESQUEROS.</t>
  </si>
  <si>
    <t>CO1.REQ.10132032</t>
  </si>
  <si>
    <t>OPS-VEX-1204-2026</t>
  </si>
  <si>
    <t>https://community.secop.gov.co/Public/Tendering/OpportunityDetail/Index?noticeUID=CO1.NTC.9988743</t>
  </si>
  <si>
    <t>DIOMARA SUAREZ SEGURA</t>
  </si>
  <si>
    <t>ASOCIACIÓN DEPARTAMENTAL DE USUARIOS CAMPESINOS ANUC ATLANTICO</t>
  </si>
  <si>
    <t>PRESTACIÓN DE SERVICIOS ESPECIALIZADOS REQUERIDOS PARA EL DESARROLLO DE ACTIVIDADES QUE SE ADELANTARÁN EN EL MARCO DEL CONVENIO INTERADMINISTRATIVO N° 23192025 EN EL DEPARTAMENTO DEL ATLÁNTICO, SUSCRITO ENTRE LA AGENCIA DE DESARROLLO RURAL Y LA UNIVERSIDAD DEL MAGDALENA. EL CONTRATISTA SE COMPROMETE A REALIZAR LAS SIGUIENTES ACTIVIDADES: 1) VINCULACIÓN DE PROMOTORES PARA PRESTAR SERVICIOS DE EXTENSION AGROPECUARIA Y ACOMPAÑAMIENTO EN TERRITORIO. 2) ELABORACIÓN DE PLAN DE TRABAJO JUNTO AL COORDINADOR ZONAL DE LAS ACTIVIDADES DE ACOMPAÑAMIENTO EN LOS MUNICIPIOS ASIGNADOS. 3) ASISTIR A LAS REUNIONES CONVOCADAS POR EL COORDINADOR ZONAL PARA ASIGNACIÓN, SEGUIMIENTO Y MONITOREO DE LA RECOLECCIÓN DE INFORMACIÓN DEL NIVEL DE MADUREZ ORGANIZACIONAL Y DERECHO HUMANO A LA ALIMENTACIÓN. 4) APOYAR Y ACOMPAÑAR LOS MÉTODOS GRUPALES QUE LE SEAN ASIGNADOS POR EL COORDINADOR ZONAL, ACORDE A LAS GUÍAS METODOLÓGICAS DE LOS TEMAS POR DESARROLLAR EN CUMPLIMIENTO A LOS PLANES DE ACOMPAÑAMIENTOS DISEÑADOS. 5) REPORTE SEMANAL DEL CUMPLIMIENTO DEL PLAN DE TRABAJO CONSTRUIDO JUNTO AL COORDINADOR ZONAL. 6) PARTICIPAR EN LAS SOCIALIZACIONES DE LOS RESULTADOS DEL SERVICIO DE EXTENSIÓN JUNTO AL COORDINADOR ZONAL EN LOS MUNICIPIOS ASIGNADOS. 7) ELABORAR UN REPORTE CORRESPONDIENTE A LA MEDICIÓN DE LA EFECTIVIDAD DE LAS ESTRATEGIAS IMPLEMENTADAS. 8) ELABORAR UN REPORTE QUE DESCRIBA LA EVALUACIÓN Y PERCEPCIÓN DE LA SATISFACCIÓN DE LOS USUARIOS Y DEL USO EFICIENTE DE LOS RECURSOS. 9) REALIZAR SEGUIMIENTO, MONITOREO Y SUPERVISIÓN TÉCNICA A LAS INICIATIVAS ECONÓMICAS EMPRESARIALES, PERFILES DE INCUBACIÓN, PLANES DE NEGOCIO, PROYECTOS AMBIENTALES Y DE SEGURIDAD ALIMENTARIA Y, EN GENERAL, A LAS PROPUESTAS COFINANCIADAS EN EL MARCO Y CON RECURSOS DEL PROYECTO. 10) ACOMPAÑAR LOS PROCESOS QUE SE DERIVEN DE LAS PROPUESTAS APROBADAS Y COFINANCIADAS EN EL MARCO DEL PROYECTO. 11) ARTICULAR LAS ECAS PRODUCTIVAS CON EL AGRICULTOR ANFITRIÓN, LAS PRÁCTICAS A DESARROLLAR Y LA LOGÍSTICA, BUSCANDO QUE EL MISMO AGRICULTOR LIDERE LA ACTIVIDAD EN COMPAÑÍA DEL PROMOTOR Y EL EXTENSIONISTA. 12) PARTICIPAR EN LOS PROCESOS DE INDUCCIÓN, DIFUSIÓN Y PROMOCIÓN DEL PROYECTO Y SUS COMPONENTES. 13) INFORMAR AL COORDINADOR ZONAL SOBRE EL DESARROLLO DE SU TRABAJO Y LA EVOLUCIÓN DEL PROYECTO, ASÍ COMO MANTENER INFORMACIÓN ACTUALIZADA SOBRE LOS BENEFICIARIOS, LOS EMPRENDIMIENTOS Y OTROS TEMAS Y VARIABLES ESTRATÉGICOS DEL PROYECTO. 14) IDENTIFICAR CON LOS GRUPOS DE USUARIOS LAS RECOMENDACIONES DE LOS EXTENSIONISTAS CON EL OBJETIVO DE POTENCIALIZARLAS EN LOS MÉTODOS GRUPALES CORRESPONDIENTES A LAS ECA PRODUCTIVA. 15) IDENTIFICAR USUARIOS QUE HAYAN PODIDO SUPERAR LAS PROBLEMÁTICAS PRODUCTIVAS QUE SON COMUNES EN LA MAYORÍA DE LOS USUARIOS, CON EL OBJETIVO DE PROMOVER EL DESARROLLO DE LA ECA PRODUCTIVA DE FORMA ITINERANTE EN ALGUNA DE LAS FINCAS DE LOS USUARIOS. 17) APOYAR Y FACILITAR LAS CONDICIONES LOGÍSTICAS Y METODOLÓGICAS DE LOS MÉTODOS DE EXTENSIÓN. 16) PROMOVER EL DESARROLLO DE UNIDADES EXPERIMENTALES A NIVEL FAMILIAR O COMUNITARIO PARA FACILITAR LA ADOPCIÓN, ADAPTACIÓN, APROPIACIÓN Y/O EXPERIMENTACIÓN A PEQUEÑA ESCALA SOBRE PRÁCTICAS IDENTIFICADAS EN LA APLICACIÓN DEL SPEA. 18) ACOMPAÑAR LOS MÉTODOS GRUPALES Y MÉTODOS INDIVIDUALES ACORDE A LOS MÉTODOS, METODOLOGÍAS Y HERRAMIENTAS DE EDUCACIÓN POPULAR Y AL PLAN OPERATIVO. 19) INFORMAR OPORTUNAMENTE CUALQUIER ANOMALÍA O DIFICULTAD QUE ADVIERTA EN EL DESARROLLO DE LA ORDEN Y PROPONER ALTERNATIVAS DE SOLUCIÓN A LAS MISMAS. 20) ATENDER LAS PETICIONES Y/O CONSULTAS QUE LE INDIQUE EL SUPERVISOR Y SE RELACIONEN CON EL OBJETO DE LA ORDEN. 21) ASISTIR Y PARTICIPAR EN LOS COMITÉS, REUNIONES, TALLERES, JUNTAS Y DEMÁS EVENTOS QUE LE INDIQUE EL SUPERVISOR Y SE RELACIONEN CON EL OBJETO DE LA ORDEN. 22) PRESENTAR LOS INFORMES QUE LE INDIQUE EL SUPERVISOR. 23) INFORMAR A UNIMAGDALENA DENTRO DE LAS 48 HORAS SIGUIENTES, LOS ACCIDENTES QUE OCURRAN EN DESARROLLO DE ACTIVIDADES PARA EL CUMPLIMIENTO DEL OBJETO CONTRACTUAL. 24)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25) ENTREGAR LOS PRODUCTOS SEGÚA ANEXO TÉCNICO Y FINANCIERO. LA PROPUESTA HACE PARTE INTEGRAL DE LA PRESENTE ORDEN.</t>
  </si>
  <si>
    <t>CO1.REQ.10132458</t>
  </si>
  <si>
    <t>OPS-VEX-1203-2026</t>
  </si>
  <si>
    <t>https://community.secop.gov.co/Public/Tendering/OpportunityDetail/Index?noticeUID=CO1.NTC.9988491</t>
  </si>
  <si>
    <t>MADELEINE ATENCIO PEÑARANDA</t>
  </si>
  <si>
    <t>CO1.REQ.10132616</t>
  </si>
  <si>
    <t>OAG-VEX-1201-2026</t>
  </si>
  <si>
    <t>https://community.secop.gov.co/Public/Tendering/OpportunityDetail/Index?noticeUID=CO1.NTC.9988484</t>
  </si>
  <si>
    <t>LUIS EDUARDO HERNANDEZ CORREA</t>
  </si>
  <si>
    <t>LA PRESENTE ORDEN TIENE POR OBJETO PRESTAR SERVICIOS DE APOYO A LA GESTION EN EL MARCO DEL CONVENIO INTERADMINISTRATIVO N 1690 2025 AUNAR ESFUERZOS INSTITUCIONALES ADMINISTRATIVOS PEDAGOGICOS PARA IMPLEMENTAR EL PROGRAMA ARTES PARA LA PAZ PARA EL DESARROLLO DE LAS SIGUIENTES ACTIVIDADES 1 APOYAR CON LA RECOPILACION DE LOS ACUERDOS DE COBERTURA Y FORMATO DE REGISTRO DE PARTICIPANTES QUE SE REQUIERA DE LOS CONTRATOS O CONVENIO DE LA VICERRECTORIA DE EXTENSION 2 APOYAR EN EL REGISTRO Y CARGA DE LA INFORMACION PRECONTRACTUAL CONTRACTUAL Y POSTCONTRACTUAL DE LAS ORDENES Y O CONTRATOS SUSCRITOS POR LA VICERRECTORIA DE EXTENSION Y PROYECCION SOCIAL EN LAS PLATAFORMAS SISTEMA INTEGRAL DE AUDITORIAS SIA OBSERVA SISTEMA ELECTRONICO PARA LA CONTRATACION PUBLICA SECOP II Y SISTEMA DE INFORMACION Y GESTION DEL EMPLEO PUBLICO SIGEP II 3 APOYAR CON LA REVISION DE LA DOCUMENTACION DE COBRO DE LOS CONTRATISTAS PERTENECIENTES A LA VICERRECTORIA DE EXTENSION Y PROYECCION SOCIAL 4 APOYAR CON LA ACTUALIZACION DE LOS REPOSITORIOS ON LINE DE LOS DIFERENTES PROYECTOS PERTENECIENTES A LA VICERRECTORIA DE EXTENSION Y PROYECCION SOCIAL</t>
  </si>
  <si>
    <t xml:space="preserve"> CO1.REQ.10132434</t>
  </si>
  <si>
    <t>OAG-VEX-1200-2026</t>
  </si>
  <si>
    <t>https://community.secop.gov.co/Public/Tendering/OpportunityDetail/Index?noticeUID=CO1.NTC.9988595</t>
  </si>
  <si>
    <t>IVIS DEL CARMEN ALVARADO MONTENEGRO</t>
  </si>
  <si>
    <t>LIZETH DANIELA TOVAR TORRES</t>
  </si>
  <si>
    <t>LA PRESENTE ORDEN TIENE POR OBJETO: PRESTAR SERVICIOS PROFESIONALES DESARROLLANDO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LA ALMA MÁTER. 10. CREACIÓN DE MATERIAL AUDIOVISUAL PARA DIFUSIÓN ENTRE LOS GRADUADOS.</t>
  </si>
  <si>
    <t>CO1.REQ.10132289</t>
  </si>
  <si>
    <t>OPSP-VEX-1199-2026</t>
  </si>
  <si>
    <t>https://community.secop.gov.co/Public/Tendering/OpportunityDetail/Index?noticeUID=CO1.NTC.9988699</t>
  </si>
  <si>
    <t>JORGE IVAN VILLA POLO</t>
  </si>
  <si>
    <t>LA PRESENTE ORDEN TIENE POR OBJETO PRESTAR SERVICIOS DE APOYO A LA GESTION PARA EL DESARROLLO DE LAS SIGUIENTES ACTIVIDADES 1. APOYAR EN EL DESARROLLO DE COMPONENTES SOFTWARE EN TECNOLOGIAS NETCORE LARAVEL JAVASCRIPT ANGULAR HACIENDO USO DE PATRONES DE DISENO. 2. APOYAR EN EL MODELAMIENTO DE BASES DE DATOS RELACIONALES QUE SOPORTEN LOS PROCESOS DE LOS SISTEMAS DE LA VICERRECTORIA DE EXTENSION Y SUS DIRECCIONES 3. APOYAR EN LA CONSTRUCCION DE COMPONENTES DE SOFTWARE. 4. APOYAR EN LA IMPLEMENTACION DE CONTROL DE CODIGO FUENTE DE LOS PRODUCTOS SOFTWARE DESARROLLADOS EN LA VICERRECTORIA DE EXTENSION Y PROYECCION SOCIAL Y SUS DIRECCIONES. 5. APOYAR EN LA DOCUMENTACION TECNICA Y FUNCIONAL DE LOS COMPONENTES Y SISTEMAS DESARROLLADOS INCLUYENDO DIAGRAMAS MANUALES TECNICOS Y GUIAS DE DESPLIEGUE SIGUIENDO BUENAS PRACTICAS DE INGENIERIA DE SOFTWARE. 6. APOYAR EN LA INTEGRACION PRUEBAS Y ASEGURAMIENTO DE LA CALIDAD DE LOS COMPONENTES DE SOFTWARE DESARROLLADOS MEDIANTE PRUEBAS UNITARIAS DE INTEGRACION Y VALIDACION FUNCIONAL GARANTIZANDO EL CORRECTO FUNCIONAMIENTO DE LOS SISTEMAS. 7. APOYAR EN EL DESPLIEGUE MANTENIMIENTO Y SOPORTE DE LOS SISTEMAS DE INFORMACION DESARROLLADOS PARA LA VICERRECTORIA DE EXTENSION Y PROYECCION SOCIAL Y SUS DIRECCIONES ASEGURANDO SU DISPONIBILIDAD SEGURIDAD Y CORRECTO DESEMPENO EN LOS DIFERENTES AMBIENTES.</t>
  </si>
  <si>
    <t>CO1.REQ.10132354</t>
  </si>
  <si>
    <t>OAG-VEX-1198-2026</t>
  </si>
  <si>
    <t>https://community.secop.gov.co/Public/Tendering/OpportunityDetail/Index?noticeUID=CO1.NTC.9988850</t>
  </si>
  <si>
    <t>HENRY ANDRES PAYARES JULIO</t>
  </si>
  <si>
    <t>LA PRESENTE ORDEN TIENE POR OBJETO: PRESTAR LOS SERVICIOS PROFESIONALES DESARROLLANDO LAS SIGUIENTES ACTIVIDADES; 1. REALIZAR DIAGNÓSTICO DEL SISTEMA INTEGRADO DE GESTIÓN DE LA VICERRECTORÍA DE EXTENSIÓN Y PROYECCIÓN SOCIAL. 2. ESTABLECER EL PLAN DE MEJORAMIENTO DEL SISTEMA DE GESTIÓN INTEGRAL DE LA VICERRECTORÍA DE EXTENSIÓN Y PROYECCIÓN SOCIAL. 3. PRESENTAR INFORMES PERIÓDICOS FRENTE A LOS AVANCES EN EL SISTEMA INTEGRADO DE GESTIÓN DE LA VICERRECTORÍA DE EXTENSIÓN Y PROYECCIÓN SOCIAL. 4. APOYAR A LAS DIRECCIONES EN LA GESTIÓN DE INFORMACIÓN REQUERIDA PARA EL DESARROLLO DEL SISTEMA DE GESTIÓN. 5. APOYAR EN LA CREACIÓN DE PROCESOS Y PROCEDIMIENTOS DE LA VICERRECTORÍA DE EXTENSIÓN Y PROYECCIÓN SOCIAL. 6. APOYAR EN LOS PROCESOS ADMINISTRATIVOS DE LA VICERRECTORÍA DE EXTENSIÓN Y PROYECCIÓN SOCIAL.</t>
  </si>
  <si>
    <t>CO1.REQ.10132574</t>
  </si>
  <si>
    <t>OPSP-VEX-1197-2026</t>
  </si>
  <si>
    <t>https://community.secop.gov.co/Public/Tendering/OpportunityDetail/Index?noticeUID=CO1.NTC.9989102</t>
  </si>
  <si>
    <t>DIEGO MANUEL PEREZ CORREA</t>
  </si>
  <si>
    <t>LA PRESENTE ORDEN TIENE POR OBJETO PRESTAR SERVICIOS PROFESIONALES EN EL MARCO DEL CONTRATO INTERADMINISTRATIVO NO 006 2025 CELEBRADO ENTRE LA ALCALDIA MUNICIPAL DE SAN JACINTO BOLIVAR Y LA UNIVERSIDAD DEL MAGDALENA REALIZANDO LAS SIGUIENTES FUNCIONES 1 CONSOLIDAR LA INFORMACION GENERADA DE LOS DISTINTOS PROCEDIMIENTOS Y DILIGENCIAS ADMINISTRATIVAS REQUERIDOS PARA LA EJECUCION DEL CONTRATO 2 APOYAR EN LA GESTION CONTRACTUAL DEL PERSONAL Y EQUIPOS VINCULADOS AL DESARROLLO DEL CONVENIO 3 APOYAR EN EL SEGUIMIENTO A LOS PROCESOS FINANCIEROS RELACIONADOS CON LOS PAGOS EROGACIONES Y GASTOS DEL EQUIPO DE TRABAJO 4 COLABORAR EN LA ORGANIZACION INTEGRACION Y ARCHIVO DE LA DOCUMENTACION GENERADA DURANTE LA EJECUCION DEL CONVENIO 5 ACOMPANAR Y PROYECTAR LAS ACTAS DE SEGUIMIENTO DEL EQUIPO DE TRABAJO CUANDO SE REQUIERA</t>
  </si>
  <si>
    <t>CO1.REQ.10132297</t>
  </si>
  <si>
    <t>OPSP-VEX-1196-2026</t>
  </si>
  <si>
    <t>https://community.secop.gov.co/Public/Tendering/OpportunityDetail/Index?noticeUID=CO1.NTC.9994897</t>
  </si>
  <si>
    <t>YOVANA PATRICIA BURGOS AVENDAÑO</t>
  </si>
  <si>
    <t>LA PRESENTE ORDEN TIENE POR OBJETO PRESTAR SUS SERVICIOS PROFESIONALES EN EL ROL DE AGENTE EDUCATIVO EN EL SERVICIO DE EDUCACIÓN INICIAL CAMPESINA EIC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PROMOVER EL DESARROLLO Y APRENDIZAJE DE LAS NIÑAS Y LOS NIÑOS DESDE SU GESTACIÓN POR MEDIO DE LA PLANEACIÓN E IMPLEMENTACIÓN DE EXPERIENCIAS Y AMBIENTES PEDAGÓGICOS LA PROMOCIÓN DEL BIENESTAR MEDIANTE EXPERIENCIAS DE CUIDADO SENSIBLE LLEVAR A CABO EL PROCESO DE SEGUIMIENTO AL DESARROLLO Y EL APRENDIZAJE ADEMÁS DE PROPICIAR LA REFLEXIÓN Y LA VALORACIÓN DE LA PRÁCTICA PEDAGÓGICA PARTICIPAR EN LA CONSTRUCCIÓN ACTUALIZACIÓN IMPLEMENTACIÓN Y DIVULGACIÓN DE LA PROPUESTA O PROYECTO PEDAGÓGICO QUE SE AJUSTE A LAS CARACTERÍSTICAS DEL SERVICIO DE EDUCACIÓN INICIAL CAMPESINA EL CUAL RESPONDA A LAS CONDICIONES INDIVIDUALES Y CULTURALES DE LOS NIÑOS NIÑAS SUS COMUNIDADES Y SUS FAMILIAS ESTE DEBE ESTAR EN SINTONÍA CON LAS ORIENTACIONES PEDAGÓGICAS Y CURRICULARES PLANTEADAS A NIVEL NACIONAL INDAGAR SOBRE LOS INTERESES PREGUNTAS Y POTENCIALIDADES DE LAS NIÑAS LOS NIÑOS Y SUS FAMILIAS PARA COMPRENDER LOS PROCESOS DE DESARROLLO Y APRENDIZAJE QUE ACOMPAÑARÁ PROYECTAR SEMANALMENTE LA PLANEACIÓN DE EXPERIENCIAS PEDAGÓGICAS Y AMBIENTES ENRIQUECIDOS E INTENCIONADOS QUE PROMUEVAN EL DESARROLLO Y EL APRENDIZAJE DE LAS NIÑAS Y LOS NIÑOS DESDE LA GESTACIÓN Y REGISTRARLAS EN LOS CUADERNOS DE ACOMPAÑAMIENTO FAMILIAR Y COMUNITARIOS SEGÚN LA ESTRATEGIA DE ACOMPAÑAMIENTO QUE CORRESPONDA EN CADA SEMANA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VIVIR Y DISFRUTAR LAS EXPERIENCIAS PEDAGÓGICAS JUNTO A LAS NIÑAS NIÑOS Y SUS FAMILIAS VALORAR EL PROCESO A TRAVÉS DE LA REFLEXIÓN DE LA PRÁCTICA PEDAGÓGICA DANDO PROTAGONISMO A LO QUE ESCUCHA OBSERVA Y DOCUMENTA DE LOS PROCESOS DE DESARROLLO Y APRENDIZAJE DE LAS NIÑAS Y LOS NIÑOS DESDE LA GESTACIÓN REGISTRAR MENSUALMENTE EN LOS INSTRUMENTOS DE OBSERVACIÓN LOS PROCESOS DE DESARROLLO Y LAS PARTICULARIDADES DE LAS NIÑAS Y LOS NIÑOS A SU ROL DE ACUERDO CON LAS ORIENTACIONES TÉCNICAS ESTABLECIDAS EN LOS MANUALES OPERATIVOS Y ORIENTACIONES INSTITUCIONALES APOYAR EL PROCESO DE CARACTERIZACIÓN DE LAS NIÑAS LOS NIÑOS Y SUS FAMILIAS DE ACUERDO CON LOS INSTRUMENTOS Y ORIENTACIONES EMITIDAS POR EL ICBF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APOYAR LA SISTEMATIZACIÓN DE LAS EXPERIENCIAS PEDAGÓGICAS DESARROLLADAS EN EL SERVICIO DE EDUCACIÓN INICIAL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 O CUIDADORES ACORDE A LOS MANUALES OPERATIVOS Y ORIENTACIONES INSTITUCIONALES ACTIVAR LAS RUTAS DE ATENCIÓN POR PRESUNTA INOBSERVANCIA AMENAZA O VULNERACIÓN DE DERECHOS A LAS NIÑAS Y LOS NIÑOS VINCULADOS EN LOS SERVICIOS ANTE LAS AUTORIDADES COMPETENTES Y EL RESPECTIVO PROTOCOLO ESTABLECIDO POR EL ICBF VINCULAR A LAS FAMILIAS Y CUIDADORES AL PROCESO PEDAGÓGICO DE NIÑAS Y NIÑOS CON EL FIN DE FAVORECER SU DESARROLLO Y APRENDIZAJE DESDE EL HOGAR PARTICIPAR EN LOS PROCESOS DE FORMACIÓN Y CUALIFICACIÓN PROGRAMADOS POR LAS ENTIDADES PRESTADORAS DEL SERVICIO O AQUELLOS QUE SE HAN GESTIONADO DESDE LAS DIRECCIONES REGIONALES O DESDE LA DIRECCIÓN GENERAL DEL ICBF GESTIONAR Y HACER SEGUIMIENTO A LAS ACCIONES INGRESO ACOGIDA PERMANENCIA Y TRÁNSITO DE LAS NIÑAS Y LOS NIÑOS EN LOS SERVICIOS DE EDUCACIÓN INICIAL GARANTIZANDO LAS TRAYECTORIAS EDUCATIVAS COMPLETAS ENTRE CICLO 1 Y CICLO 2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DILIGENCIAR EL REGISTRO DE ASISTENCIA EN COHERENCIA CON LAS ORIENTACIONES DEL ICBF TOMANDO DECISIONES EN RELACIÓN CON SITUACIONES DE INASISTENCIAS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O EXPEDIENTES RESPECTIVOS PLANEAR Y DESARROLLAR LAS EXPERIENCIAS PEDAGÓGICAS EN LOS DIFERENTES TIPOS DE ACOMPAÑAMIENTO DEL SERVICIO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Y AQUELLAS QUE RESULTEN NECESARIAS PARA EL CUMPLIMIENTO CONTRACTUAL</t>
  </si>
  <si>
    <t>CO1.REQ.10138545</t>
  </si>
  <si>
    <t>OPSP-VEX-1193-2026</t>
  </si>
  <si>
    <t>https://community.secop.gov.co/Public/Tendering/OpportunityDetail/Index?noticeUID=CO1.NTC.9988390</t>
  </si>
  <si>
    <t>MILADIS MARIA PERTUZ GALICIA</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</si>
  <si>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APOYAR LA PLANEACION PEDAGOGICA ATENDIENDO LAS NECESIDADES E INTERESES DE LAS NINAS Y LOS NINOS CREANDO AMBIENTES EDUCATIVOS PROTECTORES Y EN COHERENCIA CON LAS ESTRATEGIAS PEDAGOGICAS PROPIAS PARA LA PRIMERA INFANCIA VALORACION Y SEGUIMIENTO AL DESARROLLO APORTAR AL PROCESO DE OBSERVACION DEL DESARROLLO Y APRENDIZAJE DE LAS NINAS Y LOS NINOS DE ACUERDO CON LAS ORIENTACIONES TECNICAS ESTABLECIDAS EN LOS MANUALES OPERATIVOS Y ORIENTACIONES INSTITUCIONALES CONTRIBUIR A LA ELABORACION DEL INFORME PEDAGOGICO DESCRIPTIVO TRIMESTRAL SOBRE EL PROCESO DE DESARROLLO DE CADA NINA Y NINO A PARTIR DE LA OBSERVACION Y RECONOCIMIENTO DE CAPACIDADES HABILIDADES INTERESES Y ALERTAS EN EL DESARROLLO LOS CUALES DEBEN SER SOCIALIZADOS A PADRES MADRES Y CUIDADORES ACORDE A LOS MANUALES OPERATIVOS Y ORIENTACIONES INSTITUCIONALES REALIZAR ACCIONES ARTICULADAS CON EL EQUIPO INTERDISCIPLINARIO PARA LA ATENCION DE LAS NINAS Y LOS NINOS DE ACUERDO CON EL PROCESO DE OBSERVACION Y SEGUIMIENTO AL DESARROLLO Y EN COHERENCIA CON LA IMPLEMENTACION Y GARANTIA DE LOS DERECHOS Y CONDICIONES DE CALIDAD DESDE EL MARCO DE LA ATENCION INTEGRAL APOYAR EL SEGUIMIENTO DE LAS NOVEDADES PRESENTADAS CON LAS NINAS Y LOS NINOS DE ACUERDO CON LAS ORIENTACIONES TECNICAS ESTABLECIDAS EN LOS MANUALES OPERATIVOS Y DOCUMENTOS ORIENTADORES APOYAR EL DESARROLLO DE LAS EXPERIENCIAS PEDAGOGICAS DE LAS NINAS NINOS FAMILIAS U OTROS ACTORES RESCATANDO SUS VOCES SABERES SENTIRES ASI COMO LOS APRENDIZAJES Y REFLEXIONES ACORDE A LOS PROPOSITOS DE LA EDUCACION INICIAL APORTAR EN EL PROCESO DE FOCALIZACION PARA LA IDENTIFICACION DE POTENCIALES USUARIOS DE ACUERDO CON LOS CRITERIOS DEFINIDOS PARA LA PRESTACION DE LOS SERVICIOS DE ATENCION A LA PRIMERA INFANCIA DEL ICBF APOYAR EL ADECUADO MANEJO DE LOS ARCHIVOS Y DOCUMENTACION DE LAS NINAS Y LOS NINOS CONFORME A LA LEGISLACION VIGENTE MANTENIENDO CONFIDENCIALIDAD Y EVITANDO EL MAL USO O DESTRUCCION DE LA INFORMACION EN CASO DE PERDIDA O DANO DEBE INFORMAR AL SUPERVISOR Y RECONSTRUIR LOS DOCUMENTOS AFECTADOS APOYAR LAS ACCIONES PEDAGOGICAS ALREDEDOR DE LAS PRACTICAS DE CUIDADO HABITOS DE VIDA SALUDABLE TENIENDO EN CUENTA EL MOMENTO Y CURSO DE VIDA Y LOS RITMOS DE DESARROLLO Y APRENDIZAJE DE LAS NINAS Y LOS NINOS ACTIVAR LAS RUTAS DE ATENCION POR PRESUNTA INOBSERVANCIA AMENAZA O VULNERACION DE DERECHOS A LAS NINAS Y LOS NINOS VINCULADOS EN LOS SERVICIOS ANTE LAS AUTORIDADES COMPETENTES DE ACUERDO CON EL RESPECTIVO PROTOCOLO ESTABLECIDO POR EL ICBF INFORMAR OPORTUNAMENTE FRENTE A CUALQUIER SITUACION DE ACCIDENTALIDAD PRESENTADA DURANTE LA JORNADA DE PERMANENCIA DE LAS NINAS Y LOS NINOS EN EL SERVICIO Y APOYAR EL SEGUIMIENTO POSTERIOR AL EVENTO DE ACUERDO CON LAS ORIENTACIONES TECNICAS APOYAR LAS ACCIONES DE INGRESO ACOGIDA PERMANENCIA Y TRANSITO DE LAS NINAS Y LOS NINOS EN LOS SERVICIOS DE EDUCACION INICIAL GARANTIZANDO LAS TRAYECTORIAS EDUCATIVAS COMPLETAS ENTRE CICLO 1 Y CICLO 2 ASISTIR Y PARTICIPAR EN LAS REUNIONES MESAS DE TRABAJO Y COMITES INTERNOS Y EXTERNOS RELACIONADOS CON EL OBJETO DEL CONTRATO</t>
  </si>
  <si>
    <t>CO1.REQ.10132511</t>
  </si>
  <si>
    <t>OAG-VEX-1189-2026</t>
  </si>
  <si>
    <t>https://community.secop.gov.co/Public/Tendering/OpportunityDetail/Index?noticeUID=CO1.NTC.9988620</t>
  </si>
  <si>
    <t>MAYRYN PAOLA CHARRIS LAVALLE</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</si>
  <si>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INDAGAR SOBRE LOS INTERESES PREGUNTAS Y POTENCIALIDADES DE LAS NINAS LOS NINOS Y SUS FAMILIAS PARA COMPRENDER LOS PROCESOS DE DESARROLLO Y APRENDIZAJE QUE ACOMPANARA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VIVIR Y DISFRUTAR LAS EXPERIENCIAS PEDAGOGICAS JUNTO A LAS NINAS NINOS Y SUS FAMILIAS VALORAR EL PROCESO A TRAVES DE LA REFLEXION DE LA PRACTICA PEDAGOGICA DANDO PROTAGONISMO A LO QUE ESCUCHA OBSERVA Y DOCUMENTA DE LOS PROCESOS DE DESARROLLO Y APRENDIZAJE DE LAS NINAS Y LOS NINOS DESDE LA GESTACION REGISTRAR MENSUALMENTE EN LOS INSTRUMENTOS DE OBSERVACION LOS PROCESOS DE DESARROLLO Y LAS PARTICULARIDADES DE LAS NINAS Y LOS NINOS A SU ROL DE ACUERDO CON LAS ORIENTACIONES TECNICAS ESTABLECIDAS EN LOS MANUALES OPERATIVOS Y ORIENTACIONES INSTITUCIONALES APOYAR EL PROCESO DE CARACTERIZACION DE LAS NINAS LOS NINOS Y SUS FAMILIAS DE ACUERDO CON LOS INSTRUMENTOS Y ORIENTACIONES EMITIDAS POR EL ICBF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TRIMESTRAL ACTIVAR LAS RUTAS DE ATENCION POR PRESUNTA INOBSERVANCIA AMENAZA O VULNERACION DE DERECHOS A LAS NINAS Y LOS NINOS VINCULADOS EN LOS SERVICIOS ANTE LAS AUTORIDADES COMPETENTES Y EL RESPECTIVO PROTOCOLO ESTABLECIDO POR EL ICBF VINCULAR A LAS FAMILIAS Y CUIDADORES AL PROCESO PEDAGOGICO DE NINAS Y NINOS CON EL FIN DE FAVORECER SU DESARROLLO Y APRENDIZAJE DESDE EL HOGAR PARTICIPAR EN LOS PROCESOS DE FORMACION Y CUALIFICACION PROGRAMADOS POR LAS ENTIDADES PRESTADORAS DEL SERVICIO O AQUELLOS QUE SE HAN GESTIONADO DESDE LAS DIRECCIONES REGIONALES O DESDE LA DIRECCION GENERAL DEL ICBF GESTIONAR Y HACER SEGUIMIENTO A LAS ACCIONES INGRESO ACOGIDA PERMANENCIA Y TRANSITO DE LAS NINAS Y LOS NINOS EN LOS SERVICIOS DE EDUCACION INICIAL GARANTIZANDO LAS TRAYECTORIAS EDUCATIVAS COMPLETAS ENTRE CICLO 1 Y CICLO 2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DILIGENCIAR EL REGISTRO DE ASISTENCIA EN COHERENCIA CON LAS ORIENTACIONES DEL ICBF TOMANDO DECISIONES EN RELACION CON SITUACIONES DE INASISTENCIAS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t>
  </si>
  <si>
    <t>CO1.REQ.10132411</t>
  </si>
  <si>
    <t>OAG-VEX-1188-2026</t>
  </si>
  <si>
    <t>https://community.secop.gov.co/Public/Tendering/OpportunityDetail/Index?noticeUID=CO1.NTC.9988458</t>
  </si>
  <si>
    <t>MARIAN MILETH CABALLERO RODRIGUEZ</t>
  </si>
  <si>
    <t>CO1.REQ.10131999</t>
  </si>
  <si>
    <t>OAG-VEX-1187-2026</t>
  </si>
  <si>
    <t>https://community.secop.gov.co/Public/Tendering/OpportunityDetail/Index?noticeUID=CO1.NTC.9988933</t>
  </si>
  <si>
    <t>LAILA LILIANA JIMENEZ JULIO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</si>
  <si>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LLEVANDO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DE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YO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Y EL USO DE MATERIALES.</t>
  </si>
  <si>
    <t>CO1.REQ.10132292</t>
  </si>
  <si>
    <t>OPSP-VEX-1185-2026</t>
  </si>
  <si>
    <t>https://community.secop.gov.co/Public/Tendering/OpportunityDetail/Index?noticeUID=CO1.NTC.9988448</t>
  </si>
  <si>
    <t>KEILIN ELEXCIA PALMAR GONZALEZ</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</si>
  <si>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INDAGAR SOBRE LOS INTERESES PREGUNTAS Y POTENCIALIDADES DE LAS NINAS LOS NINOS Y SUS FAMILIAS PARA COMPRENDER LOS PROCESOS DE DESARROLLO Y APRENDIZAJE QUE ACOMPANARA PROYECTAR SEMANALMENTE LA PLANEACION DE EXPERIENCIAS PEDAGOGICAS Y AMBIENTES ENRIQUECIDOS E INTENCIONADOS QUE PROMUEVAN EL DESARROLLO Y EL APRENDIZAJE DE LAS NINAS Y LOS NINOS DESDE LA GESTACION VIVIR Y DISFRUTAR LAS EXPERIENCIAS PEDAGOGICAS JUNTO A LAS NINAS NINOS Y SUS FAMILIAS VALORAR EL PROCESO A TRAVES DE LA REFLEXION DE LA PRACTICA PEDAGOGICA DANDO PROTAGONISMO A LO QUE ESCUCHA OBSERVA Y DOCUMENTA DE LOS PROCESOS DE DESARROLLO Y APRENDIZAJE DE LAS NINAS Y LOS NINOS DESDE LA GESTACION REGISTRAR MENSUALMENTE EN LOS INSTRUMENTOS DE OBSERVACION LOS PROCESOS DE DESARROLLO Y LAS PARTICULARIDADES DE LAS NINAS Y LOS NINOS A SU ROL DE ACUERDO CON LAS ORIENTACIONES TECNICAS ESTABLECIDAS EN LOS MANUALES OPERATIVOS Y ORIENTACIONES INSTITUCIONALES APOYAR EL PROCESO DE CARACTERIZACION DE LAS NINAS LOS NINOS Y SUS FAMILIAS DE ACUERDO CON LOS INSTRUMENTOS Y ORIENTACIONES EMITIDAS POR EL ICBF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ACTIVAR LAS RUTAS DE ATENCION POR PRESUNTA INOBSERVANCIA AMENAZA O VULNERACION DE DERECHOS A LAS NINAS Y LOS NINOS VINCULADOS EN LOS SERVICIOS ANTE LAS AUTORIDADES COMPETENTES Y EL RESPECTIVO PROTOCOLO ESTABLECIDO POR EL ICBF VINCULAR A LAS FAMILIAS Y CUIDADORES AL PROCESO PEDAGOGICO DE NINAS Y NINOS CON EL FIN DE FAVORECER SU DESARROLLO Y APRENDIZAJE DESDE EL HOGAR PARTICIPAR EN LOS PROCESOS DE FORMACION Y CUALIFICACION PROGRAMADOS POR LAS ENTIDADES PRESTADORAS DEL SERVICIO O AQUELLOS QUE SE HAN GESTIONADO DESDE LAS DIRECCIONES REGIONALES O DESDE LA DIRECCION GENERAL DEL ICBF GESTIONAR Y HACER SEGUIMIENTO A LAS ACCIONES INGRESO ACOGIDA PERMANENCIA Y TRANSITO DE LAS NINAS Y LOS NINOS EN LOS SERVICIOS DE EDUCACION INICIAL GARANTIZANDO LAS TRAYECTORIAS EDUCATIVAS COMPLETAS ENTRE CICLO 1 Y CICLO 2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DILIGENCIAR EL REGISTRO DE ASISTENCIA EN COHERENCIA CON LAS ORIENTACIONES DEL ICBF TOMANDO DECISIONES EN RELACION CON SITUACIONES DE INASISTENCIAS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</si>
  <si>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CO1.REQ.10131990</t>
  </si>
  <si>
    <t>OAG-VEX-1184-2026</t>
  </si>
  <si>
    <t>https://community.secop.gov.co/Public/Tendering/OpportunityDetail/Index?noticeUID=CO1.NTC.9987452</t>
  </si>
  <si>
    <t>JIRETH YANETH PEREZ GOMEZ</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</si>
  <si>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INDAGAR SOBRE LOS INTERESES PREGUNTAS Y POTENCIALIDADES DE LAS NINAS LOS NINOS Y SUS FAMILIAS PARA COMPRENDER LOS PROCESOS DE DESARROLLO Y APRENDIZAJE QUE ACOMPANARA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VIVIR Y DISFRUTAR LAS EXPERIENCIAS PEDAGOGICAS JUNTO A LAS NINAS NINOS Y SUS FAMILIAS VALORAR EL PROCESO A TRAVES DE LA REFLEXION DE LA PRACTICA PEDAGOGICA DANDO PROTAGONISMO A LO QUE ESCUCHA OBSERVA Y DOCUMENTA DE LOS PROCESOS DE DESARROLLO Y APRENDIZAJE DE LAS NINAS Y LOS NINOS DESDE LA GESTACION REGISTRAR MENSUALMENTE EN LOS INSTRUMENTOS DE OBSERVACION LOS PROCESOS DE DESARROLLO Y LAS PARTICULARIDADES DE LAS NINAS Y LOS NINOS A SU ROL DE ACUERDO CON LAS ORIENTACIONES TECNICAS ESTABLECIDAS EN LOS MANUALES OPERATIVOS Y ORIENTACIONES INSTITUCIONALES APOYAR EL PROCESO DE CARACTERIZACION DE LAS NINAS LOS NINOS Y SUS FAMILIAS DE ACUERDO CON LOS INSTRUMENTOS Y ORIENTACIONES EMITIDAS POR EL ICBF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ACTIVAR LAS RUTAS DE ATENCION POR PRESUNTA INOBSERVANCIA AMENAZA O VULNERACION DE DERECHOS A LAS NINAS Y LOS NINOS VINCULADOS EN LOS SERVICIOS ANTE LAS AUTORIDADES COMPETENTES Y EL RESPECTIVO PROTOCOLO ESTABLECIDO POR EL ICBF VINCULAR A LAS FAMILIAS Y CUIDADORES AL PROCESO PEDAGOGICO DE NINAS Y NINOS CON EL FIN DE FAVORECER SU DESARROLLO Y APRENDIZAJE DESDE EL HOGAR PARTICIPAR EN LOS PROCESOS DE FORMACION Y CUALIFICACION PROGRAMADOS POR LAS ENTIDADES PRESTADORAS DEL SERVICIO O AQUELLOS QUE SE HAN GESTIONADO DESDE LAS DIRECCIONES REGIONALES O DESDE LA DIRECCION GENERAL DEL ICBF GESTIONAR Y HACER SEGUIMIENTO A LAS ACCIONES INGRESO ACOGIDA PERMANENCIA Y TRANSITO DE LAS NINAS Y LOS NINOS EN LOS SERVICIOS DE EDUCACION INICIAL GARANTIZANDO LAS TRAYECTORIAS EDUCATIVAS COMPLETAS ENTRE CICLO 1 Y CICLO 2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DILIGENCIAR EL REGISTRO DE ASISTENCIA EN COHERENCIA CON LAS ORIENTACIONES DEL ICBF TOMANDO DECISIONES EN RELACION CON SITUACIONES DE INASISTENCIAS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t>
  </si>
  <si>
    <t>CO1.REQ.10131440</t>
  </si>
  <si>
    <t>OAG-VEX-1183-2026</t>
  </si>
  <si>
    <t>https://community.secop.gov.co/Public/Tendering/OpportunityDetail/Index?noticeUID=CO1.NTC.9987437</t>
  </si>
  <si>
    <t>HONIS BEATRIZ BARON DE LOS REYES</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</si>
  <si>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20.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21.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t>
  </si>
  <si>
    <t>CO1.REQ.10131424</t>
  </si>
  <si>
    <t>OAG-VEX-1181-2026</t>
  </si>
  <si>
    <t>https://community.secop.gov.co/Public/Tendering/OpportunityDetail/Index?noticeUID=CO1.NTC.9988607</t>
  </si>
  <si>
    <t>DINA LUZ CANTILLO CANTILLO</t>
  </si>
  <si>
    <t>LA PRESENTE ORDEN TIENE POR OBJETO PRESTAR SUS SERVICIOS DE APOYO A LA GESTION EN EL ROL DE AGENTE EDUCATIVO EN EL CENTRO DE DESARROLLO INFANTIL .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</si>
  <si>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CO1.REQ.10131983</t>
  </si>
  <si>
    <t>OAG-VEX-1179-2026</t>
  </si>
  <si>
    <t>https://community.secop.gov.co/Public/Tendering/OpportunityDetail/Index?noticeUID=CO1.NTC.9988300</t>
  </si>
  <si>
    <t>AGISTER MARIA BERDUGO ROMERO</t>
  </si>
  <si>
    <t>CO1.REQ.10132069</t>
  </si>
  <si>
    <t>OAG-VEX-1178-2026</t>
  </si>
  <si>
    <t>https://community.secop.gov.co/Public/Tendering/OpportunityDetail/Index?noticeUID=CO1.NTC.9994738</t>
  </si>
  <si>
    <t>YINA ALEJANDRA TELLEZ FUENTES </t>
  </si>
  <si>
    <t>LA PRESENTE ORDEN TIENE POR OBJETO: PRESTAR SERVICIOS PROFESIONALES EN EL MARCO DEL CONVENIO INTERADMINISTRATIVO NO. 002 DE 2025 , SUSCRITO CON LA ALCALDÍA MUNICIPAL DE ARACATACA, CUYO OBJETO ES “AUNAR ESFUERZOS PARA EL FORTALECIMIENTO DE LA GOBERNABILIDAD E IDENTIDAD CULTURAL, PARA LA CONSOLIDACIÓN DE LA AUTONOMÍA Y DE LOS ESPACIOS DE ENCUENTRO Y REPRESENTACIÓN DEL PUEBLO KOGUI EN ARACATACA”, DESARROLLANDO LAS SIGUIENTES ACTIVIDADES: 1. ADELANTAR LOS TRÁMITES CONTRACTUALES REQUERIDOS EN LA FASE DE LIQUIDACIÓN DEL CONVENIO INTERADMINISTRATIVO NO. 002 DE 2025, SUSCRITO POR LA UNIVERSIDAD DEL MAGDALENA. 2. APOYAR LA REVISIÓN, ANÁLISIS Y CONSOLIDACIÓN DE LOS DOCUMENTOS JURÍDICOS NECESARIOS PARA EL PROCESO DE LIQUIDACIÓN DEL CONVENIO. 3. ELABORAR EL PROYECTO DE ACTA DE LIQUIDACIÓN BILATERAL DEL CONVENIO INTERADMINISTRATIVO. 4. REVISAR Y EMITIR CONCEPTO SOBRE LOS SOPORTES REQUERIDOS PARA LA LIQUIDACIÓN, TALES COMO ACTAS, INFORMES DE SUPERVISIÓN, CERTIFICADOS DE PAZ Y SALVO Y PÓLIZAS, CON EL FIN DE DAR TRÁMITE A LA ETAPA DE CIERRE DEL CONVENIO.</t>
  </si>
  <si>
    <t>CO1.REQ.10138538</t>
  </si>
  <si>
    <t>OPSP-VEX-1177-2026</t>
  </si>
  <si>
    <t>https://community.secop.gov.co/Public/Tendering/OpportunityDetail/Index?noticeUID=CO1.NTC.9988477</t>
  </si>
  <si>
    <t>WILMER ARIEL ECHAVARRÍA PARDO</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</si>
  <si>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APOYO LOS TRAMITES CONTRACTUALES 2 SEGUIMIENTO A LOS CONTRATOS A CARGO DE LA UNIVERSIDAD 3 APOYO EN LA REVISION DE DOCUMENTOS PRECONTRACTUALES A CARGO DE LA UNIVERSIDAD PARAGRAFO PRIMERO EN EL DESARROLLO DE LAS ANTERIORES ACTIVIDADES EL CONTRATISTA TENDRA COMO OBLIGACIONES ESPECIFICAS A INFORMAR DE MANERA FORMAL Y OPORTUNAMENTE CUALQUIER ANOMALIA O DIFICULTAD QUE ADVIERTA EN EL DESARROLLO DE LA ORDEN Y PROPONER ALTERNATIVAS DE SOLUCION A LAS MISMAS B ATENDER LAS SOLICITUDES Y O CONSULTAS QUE LE INDIQUE EL SUPERVISOR Y O GESTOR TERRITORIAL QUE SE RELACIONEN CON EL OBJETO Y ACTIVIDADES DE LA ORDEN C ASISTIR Y PARTICIPAR EN LOS COMITES REUNIONES TALLERES JUNTAS Y DEMAS EVENTOS QUE LE INDIQUE EL SUPERVISOR Y SE RELACIONEN CON EL OBJETO Y LAS ACTIVIDADES DE LA ORDEN D RECIBIR Y VERIFICAR LOS INFORMES ELABORADOS POR LOS APOYOS TERRITORIALES E APOYAR EN EL SEGUIMIENTO DE LAS ACTIVIDADES DESARROLLADAS POR LOS APOYOS TERRITORIALES F PRESENTAR LOS INFORMES DE QUE TRATA EL PARAGRAFO PRIMERO DE LA CLAUSULA NUMERO CUATRO CON EVIDENCIAS FOTOGRAFICAS O FILMICAS DOCUMENTALES RESULTADO DE LOS EVENTOS REALIZADOS REGISTRO DE ASISTENCIA PARA LA SISTEMATIZACION DEL PROYECTO QUE LE INDIQUE EL SUPERVISOR G BRINDARLES APOYO A LOS FORMADORES EN LOS PROCESOS DE CARGUE DE DOCUMENTOS PRECONTRACTUALES Y CONTRACTUALES EN LA PLATAFORMA EN LA PLATAFORMA SIGEP Y GEDOCO A LOS ARTISTAS FORMADORES QUE LE SEAN ASIGNADOS</t>
  </si>
  <si>
    <t>CO1.REQ.10132422</t>
  </si>
  <si>
    <t>OAG-VEX-1176-2026</t>
  </si>
  <si>
    <t>https://community.secop.gov.co/Public/Tendering/OpportunityDetail/Index?noticeUID=CO1.NTC.9984859</t>
  </si>
  <si>
    <t>VÍCTOR MANUEL RANGEL MEJIA</t>
  </si>
  <si>
    <t>LA PRESENTE ORDEN TIENE POR OBJETO: PRESTAR SERVICIOS PROFESIONALES DESARROLLANDO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REVISAR MINUTAS DE CONVENIOS Y CONTRATOS QUE REQUIERA LA VICERRECTORÍA DE EXTENSIÓN Y PROYECCIÓN SOCIAL. 4. ELABORAR LOS CONCEPTOS JURÍDICOS QUE SEAN SOLICITADOS POR LA VICERRECTORÍA DE EXTENSIÓN Y PROYECCIÓN SOCIAL Y/O POR LA OFICINA ASESORA JURÍDICA DE LA UNIVERSIDAD. 5. PRESTAR ASESORÍA JURÍDICA EN LA EJECUCIÓN DE LOS PROYECTOS INTEGRADORES DE LA VICERRECTORÍA DE EXTENSIÓN Y PROYECCIÓN SOCIAL.</t>
  </si>
  <si>
    <t>CO1.REQ.10129121</t>
  </si>
  <si>
    <t>OPSP-VEX-1175-2026</t>
  </si>
  <si>
    <t>https://community.secop.gov.co/Public/Tendering/OpportunityDetail/Index?noticeUID=CO1.NTC.9984938</t>
  </si>
  <si>
    <t>RONALD ALBERTO HENRY PÉREZ</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</si>
  <si>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TERRITORIOS PRIORIZADOS POR EL PROGRAMA EN EL ROL DE GESTOR TERRITORIAL DESARROLLANDO LAS SIGUIENTES ACTIVIDADES 1 ORGANIZAR Y MANTENER ACTUALIZADOS LOS DOCUMENTOS ADMINISTRATIVOS Y CONTRACTUALES DEL CONVENIO 2 RECOPILAR Y REVISAR LOS SOPORTES ADMINISTRATIVOS Y FINANCIEROS NECESARIOS PARA LA EJECUCION DEL CONVENIO 3 ELABORAR INFORMES ADMINISTRATIVOS DE AVANCE DEL CONVENIO 4 APOYAR LOS TRAMITES ADMINISTRATIVOS ANTE LA UNIVERSIDAD DEL MAGDALENA Y EL MINISTERIO DE LAS CULTURAS LAS ARTES Y LOS SABERES 5 REALIZAR EL SEGUIMIENTO A CONTRATOS ORDENES DE SERVICIO Y PAGOS DEL PERSONAL Y PROVEEDORES DEL CONVENIO 6 APOYAR LA ORGANIZACION DE REUNIONES Y ACTIVIDADES ADMINISTRATIVAS RELACIONADAS CON EL PROGRAMA ARTES PARA LA PAZ</t>
  </si>
  <si>
    <t>CO1.REQ.10128670</t>
  </si>
  <si>
    <t>OAG-VEX-1174-2026</t>
  </si>
  <si>
    <t>https://community.secop.gov.co/Public/Tendering/OpportunityDetail/Index?noticeUID=CO1.NTC.9984481</t>
  </si>
  <si>
    <t>JUAN ANDRES BUCHAAR OLIVEROS</t>
  </si>
  <si>
    <t>LA PRESENTE ORDEN TIENE POR OBJETO PRESTAR SERVICIOS PROFESIONALES EN EL MARCO DEL CONTRATO NO 515 DE 2025 SUSCRITO ENTRE LA UNIVERSIDAD DEL MAGDALENA Y LA AGENCIA NACIONAL DE HIDROCARBUROS ANH DESARROLLANDO LAS SIGUIENTES ACTIVIDADES 1 ELABORAR Y ENTREGAR LOS INFORMES RELACIONADOS CON EL CUMPLIMIENTO DE LAS OBLIGACIONES CONTRACTUALES DEL PROYECTO IMPACTENERGYCO RUTA DE ENERGÍA SOLAR 2 BRINDAR ACOMPAÑAMIENTO JURÍDICO EN LAS DIFERENTES ETAPAS DE LOS PROCESOS DE SELECCIÓN VINCULADOS AL PROYECTO GARANTIZANDO EL CUMPLIMIENTO DE LA NORMATIVIDAD VIGENTE 3 ATENDER Y RESOLVER CONSULTAS JURÍDICAS RELACIONADAS CON LA EJECUCIÓN DEL PROYECTO ESPECIALMENTE EN ASPECTOS CONTRACTUALES ADMINISTRATIVOS AMBIENTALES Y COMUNITARIOS 4 ELABORAR MINUTAS CONTRATOS Y DEMÁS DOCUMENTOS JURÍDICOS NECESARIOS PARA EL DESARROLLO TÉCNICO SOCIAL Y AMBIENTAL DEL PROYECTO 5 ELABORAR Y EMITIR LOS CONCEPTOS JURÍDICOS QUE SEAN SOLICITADOS POR LA VICERRECTORÍA DE EXTENSIÓN Y PROYECCIÓN SOCIAL O POR LA OFICINA ASESORA JURÍDICA RELACIONADOS CON LA EJECUCIÓN DEL PROYECTO IMPACTENERGYCO</t>
  </si>
  <si>
    <t>CO1.REQ.10128466</t>
  </si>
  <si>
    <t>OPSP-VEX-1173-2026</t>
  </si>
  <si>
    <t>https://community.secop.gov.co/Public/Tendering/OpportunityDetail/Index?noticeUID=CO1.NTC.9984687</t>
  </si>
  <si>
    <t>ADALBERTO JOSE CUADRADO MORALES</t>
  </si>
  <si>
    <t>LA PRESENTE ORDEN TIENE POR OBJETO: PRESTAR SERVICIOS PROFESIONALES EN EL MARCO DEL CONTRATO NO. 515 DE 2025, SUSCRITO ENTRE LA UNIVERSIDAD DEL MAGDALENA Y LA ANH, DESARROLLANDO LAS SIGUIENTES ACTIVIDADES: 1. ELABORAR INFORMES Y DOCUMENTOS DEL PROYECTO RUTA DE ENERGÍA SOLAR, CUANDO SEAN SOLICITADOS POR LA DIRECCIÓN DE DESARROLLO SOCIAL Y PRODUCTIVO. 2. APOYAR LA ORGANIZACIÓN DE REUNIONES, TALLERES Y EVENTOS DEL PROYECTO, INCLUYENDO AGENDAS Y CONVOCATORIAS. 3. APOYAR LA ORGANIZACIÓN Y ENTREGA DE DOCUMENTOS REQUERIDOS POR LA UNIVERSIDAD DEL MAGDALENA Y LA ANH. 4. APOYAR LA REVISIÓN Y ORGANIZACIÓN DE DOCUMENTOS DE PAGO DEL PERSONAL Y PROVEEDORES DEL PROYECTO. 5. APOYAR LA ELABORACIÓN DE DOCUMENTOS PARA LA CONTRATACIÓN DE PERSONAL Y PROVEEDORES DEL PROYECTO. 6. APOYAR EL TRÁMITE Y SEGUIMIENTO DE OFICIOS Y SOLICITUDES RELACIONADAS CON EL PROYECTO ANTE LA UNIVERSIDAD DEL MAGDALENA Y LA ANH.</t>
  </si>
  <si>
    <t>CO1.REQ.10128569</t>
  </si>
  <si>
    <t>OPSP-VEX-1172-2026</t>
  </si>
  <si>
    <t>https://community.secop.gov.co/Public/Tendering/OpportunityDetail/Index?noticeUID=CO1.NTC.9987425</t>
  </si>
  <si>
    <t>ALVIS MARIA MOJICA CANTILLO</t>
  </si>
  <si>
    <t>LA PRESENTE ORDEN TIENE POR OBJETO PRESTAR SUS SERVICIOS DE APOYO A LA GESTION EN EL ROL DE AUXILIAR DE SERVICIOS GENERALES EN EL CENTRO DE DESARROLLO INFANTIL .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</si>
  <si>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CO1.REQ.10131406</t>
  </si>
  <si>
    <t>OAG-VEX-1171-2026</t>
  </si>
  <si>
    <t>https://community.secop.gov.co/Public/Tendering/OpportunityDetail/Index?noticeUID=CO1.NTC.9988056</t>
  </si>
  <si>
    <t>PAULA ANDREA MURILLO JARAMILLO</t>
  </si>
  <si>
    <t>LA PRESENTE ORDEN TIENE POR OBJETO EL SERVICIO DE ELABORACION DE 1000 KITS PEDAGOGICOS COMPUESTOS POR 1 MALETA MOCHI LAB, 1 TEATRINO, 8 MARIONETAS, 3 PAISAJES Y 1 JUEGO DE NUDOS CON 4 CORDONES, 4 ARGOLLAS Y 24 TARJETAS, REQUERIDOS PARA LA FASE DE IMPLEMENTACION DEL DIPLOMADO DIPLOMADO PREVENCION, DETECCION Y ATENCION A LOS DIFERENTES TIPOS DE VIOLENCIA Y FORTALECIMIENTO FAMILIAR. EN EL MARCO DE CONVOCATORIA DE FORMACION EN SERVICIO DE LA DIRECCION DE PRIMERA INFANCIA, PARA IMPLEMENTARSE EN EL MARCO DEL CONVENIO INTERADMINISTRATIVO 01018542023 2023 0904 DE 2023 ICBF ICETEX. LA PROPUESTA HACE PARTE INTEGRAL DE LA PRESENTE ORDEN.</t>
  </si>
  <si>
    <t>CO1.REQ.10131755</t>
  </si>
  <si>
    <t>OPS-VEX-1170-2026</t>
  </si>
  <si>
    <t>https://community.secop.gov.co/Public/Tendering/OpportunityDetail/Index?noticeUID=CO1.NTC.9988586</t>
  </si>
  <si>
    <t>MAYDA LIDIS FERNANDEZ MONTERO</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</si>
  <si>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</si>
  <si>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CO1.REQ.10132471</t>
  </si>
  <si>
    <t>OAG-VEX-1169-2026</t>
  </si>
  <si>
    <t>https://community.secop.gov.co/Public/Tendering/OpportunityDetail/Index?noticeUID=CO1.NTC.9988832</t>
  </si>
  <si>
    <t>JESUS ALBERTO ROMERO GOMEZ</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</si>
  <si>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LLEVAR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20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21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t>
  </si>
  <si>
    <t>CO1.REQ.10132273</t>
  </si>
  <si>
    <t>OAG-VEX-1168-2026</t>
  </si>
  <si>
    <t>https://community.secop.gov.co/Public/Tendering/OpportunityDetail/Index?noticeUID=CO1.NTC.9988665</t>
  </si>
  <si>
    <t>ANGELA MARIA GALAN MARTINEZ</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</si>
  <si>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DESARROLLAR LAS ACCIONES NECESARIAS PARA ASEGURAR LA LIMPIEZA Y DESINFECCION DE ESPACIOS MOBILIARIO Y DOTACION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DETECTAR Y DAR ALERTAS SOBRE PLAGAS Y VECTORES EN EL ESPACIO DONDE SE PRESTA LA ATENCION DE LOS NINOS DISPOSICION Y PARTICIPACION EN LOS PROCESOS FORMATIVOS INHERENTES A LA CUALIFICACION DEL TALENTO HUMANO AMABILIDAD BUEN TRATO Y CUIDADO EN LOS MOMENTOS DE INTERACCION QUE SE PRESENTEN CON LAS NINAS Y LOS NINOS DEL SERVICIO</t>
  </si>
  <si>
    <t>CO1.REQ.10132250</t>
  </si>
  <si>
    <t>OAG-VEX-1167-2026</t>
  </si>
  <si>
    <t>https://community.secop.gov.co/Public/Tendering/OpportunityDetail/Index?noticeUID=CO1.NTC.9984324</t>
  </si>
  <si>
    <t>ANDREA CAROLINA VILLAZON JULIO</t>
  </si>
  <si>
    <t>LA PRESENTE ORDEN TIENE POR OBJETO: PRESTAR SERVICIOS PROFESIONALES PARA LA ASISTENCIA JURÍDICA A LOS SUPERVISORES DE LOS CONTRATOS, DESARROLLANDO LAS SIGUIENTES ACTIVIDADES: 1. PROYECTAR LA MATRIZ DE SEGUIMIENTO PARA LA SUPERVISIÓN EN LA EJECUCIÓN DE LOS CONTRATOS DE PROVEEDORES. 2. PROYECTAR UN CRONOGRAMA DE SEGUIMIENTO A LA EJECUCIÓN DE CONTRATOS DE PROVEEDORES DE LA VICERRECTORÍA DE EXTENSIÓN Y PROYECCIÓN SOCIAL. 3. REALIZAR ACOMPAÑAMIENTO JURÍDICO EN EL SEGUIMIENTO Y CONTROL SOBRE EL CUMPLIMIENTO DE LOS CONTRATOS. 4. PROYECTAR COMUNICACIONES Y/O LAS ACTAS QUE SURJAN EN EL DESARROLLO DE LOS PROCESOS DE SEGUIMIENTO A LOS CONTRATOS. 5. APOYAR EN LA REVISIÓN DE LAS VIGENCIAS DE LAS GARANTÍAS, CUANDO ÉSTAS SE HAYAN REQUERIDO PARA AMPARAR LOS RIESGOS CONTRACTUALES. 6. AGENDAR LAS REUNIONES CON LOS DIFERENTES PROVEEDORES Y CONSOLIDAR LAS ACTAS DE COMPROMISOS QUE SE GENEREN DE LAS MISMAS. 7. APOYAR EN LAS REUNIONES DE SEGUIMIENTO Y SUPERVISIÓN DE LOS CONTRATOS DE PROVEEDORES.</t>
  </si>
  <si>
    <t>CO1.REQ.10128427</t>
  </si>
  <si>
    <t>OPSP-VEX-1166-2026</t>
  </si>
  <si>
    <t>https://community.secop.gov.co/Public/Tendering/OpportunityDetail/Index?noticeUID=CO1.NTC.9987280</t>
  </si>
  <si>
    <t>MADIN DEL CARMEN MOJICA PADILLA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</si>
  <si>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MEDIANTE LA PLANEACION E IMPLEMENTACION DE EXPERIENCIAS Y AMBIENTES PEDAGOGICOS PROMOVER EL BIENESTAR MEDIANTE EXPERIENCIAS DE CUIDADO SENSIBLE REALIZAR SEGUIMIENTO AL DESARROLLO Y APRENDIZAJE PROPICIAR LA REFLEXION Y VALORACION DE LA PRACTICA PEDAGOGICA PARTICIPAR EN LA CONSTRUCCION ACTUALIZACION IMPLEMENTACION Y DIVULGACION DEL PROYECTO PEDAGOGICO ACORDE A LA MODALIDAD Y SERVICIO INDAGAR SOBRE LOS INTERESES PREGUNTAS Y POTENCIALIDADES DE LAS NINAS LOS NINOS Y SUS FAMILIAS PROYECTAR SEMANALMENTE EXPERIENCIAS PEDAGOGICAS Y AMBIENTES ENRIQUECIDOS VIVIR Y DISFRUTAR LAS EXPERIENCIAS PEDAGOGICAS VALORAR EL PROCESO A TRAVES DE LA REFLEXION DE LA PRACTICA PEDAGOGICA REGISTRAR MENSUALMENTE LOS PROCESOS DE DESARROLLO APOYAR EL PROCESO DE CARACTERIZACION DE LAS NINAS LOS NINOS Y SUS FAMILIAS PLANEAR E IMPLEMENTAR EXPERIENCIAS PEDAGOGICAS CON EL EQUIPO INTERDISCIPLINARIO APOYAR LA SISTEMATIZACION DE EXPERIENCIAS REALIZAR INFORMES PEDAGOGICOS TRIMESTRALES ACTIVAR RUTAS DE ATENCION VINCULAR A LAS FAMILIAS PARTICIPAR EN PROCESOS DE FORMACION GESTIONAR Y HACER SEGUIMIENTO A INGRESO ACOGIDA PERMANENCIA Y TRANSITO APOYAR PROCESOS DE FOCALIZACION DILIGENCIAR REGISTROS DE ASISTENCIA ACTUALIZAR ARCHIVAR Y CUSTODIAR DOCUMENTACION CON ABSOLUTA RESERVA Y REALIZAR LAS DEMAS ACTIVIDADES NECESARIAS PARA EL CUMPLIMIENTO CONTRACTUAL</t>
  </si>
  <si>
    <t>CO1.REQ.10130982</t>
  </si>
  <si>
    <t>OAG-VEX-1165-2026</t>
  </si>
  <si>
    <t>https://community.secop.gov.co/Public/Tendering/OpportunityDetail/Index?noticeUID=CO1.NTC.9995209</t>
  </si>
  <si>
    <t>AUDITH DEL CARMEN MENA ARRIETA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</si>
  <si>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LAS DEMAS ACTIVIDADES QUE RESULTEN NECESARIAS PARA EL CUMPLIMIENTO CONTRACTUAL</t>
  </si>
  <si>
    <t>CO1.REQ.10138742</t>
  </si>
  <si>
    <t>OAG-VEX-1164-2026</t>
  </si>
  <si>
    <t>https://community.secop.gov.co/Public/Tendering/OpportunityDetail/Index?noticeUID=CO1.NTC.9987244</t>
  </si>
  <si>
    <t>KAROLIZETH CARDENA SEPULVEDA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</si>
  <si>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MEDIANTE LA PLANEACION E IMPLEMENTACION DE EXPERIENCIAS Y AMBIENTES PEDAGOGICOS PROMOVER EL BIENESTAR MEDIANTE EXPERIENCIAS DE CUIDADO SENSIBLE REALIZAR SEGUIMIENTO AL DESARROLLO Y APRENDIZAJE PROPICIAR LA REFLEXION Y VALORACION DE LA PRACTICA PEDAGOGICA PARTICIPAR EN LA CONSTRUCCION ACTUALIZACION IMPLEMENTACION Y DIVULGACION DEL PROYECTO PEDAGOGICO ACORDE A LA MODALIDAD Y SERVICIO INDAGAR SOBRE LOS INTERESES PREGUNTAS Y POTENCIALIDADES DE LAS NINAS LOS NINOS Y SUS FAMILIAS PROYECTAR SEMANALMENTE EXPERIENCIAS PEDAGOGICAS Y AMBIENTES ENRIQUECIDOS PLANEAR Y DESARROLLAR EXPERIENCIAS PEDAGOGICAS EN LOS DIFERENTES TIPOS DE ACOMPANAMIENTO INCORPORANDO EL ENFOQUE DIFERENCIAL DE DERECHOS Y EL ENFOQUE ETNICO CAMPESINO VIVIR Y DISFRUTAR LAS EXPERIENCIAS PEDAGOGICAS VALORAR EL PROCESO A TRAVES DE LA REFLEXION DE LA PRACTICA PEDAGOGICA REGISTRAR MENSUALMENTE LOS PROCESOS DE DESARROLLO APOYAR LA CARACTERIZACION DE LAS NINAS LOS NINOS Y SUS FAMILIAS PLANEAR E IMPLEMENTAR EXPERIENCIAS PEDAGOGICAS CON EL EQUIPO INTERDISCIPLINARIO APOYAR LA SISTEMATIZACION DE EXPERIENCIAS REALIZAR INFORMES PEDAGOGICOS TRIMESTRALES ACTIVAR RUTAS DE ATENCION VINCULAR A LAS FAMILIAS PARTICIPAR EN PROCESOS DE FORMACION GESTIONAR Y HACER SEGUIMIENTO A INGRESO ACOGIDA PERMANENCIA Y TRANSITO APOYAR PROCESOS DE FOCALIZACION DILIGENCIAR REGISTROS DE ASISTENCIA ACTUALIZAR ARCHIVAR Y CUSTODIAR DOCUMENTACION CON ABSOLUTA RESERVA Y REALIZAR LAS DEMAS ACTIVIDADES NECCESARIAS PARA EL CUMPLIMIENTO CONTRACTUAL</t>
  </si>
  <si>
    <t>CO1.REQ.10131106</t>
  </si>
  <si>
    <t>OAG-VEX-1161-2026</t>
  </si>
  <si>
    <t>https://community.secop.gov.co/Public/Tendering/OpportunityDetail/Index?noticeUID=CO1.NTC.9995119</t>
  </si>
  <si>
    <t>ODALIS ISABEL MORATTO MENDOZA</t>
  </si>
  <si>
    <t>CO1.REQ.10138727</t>
  </si>
  <si>
    <t>OAG-VEX-1160-2026</t>
  </si>
  <si>
    <t>https://community.secop.gov.co/Public/Tendering/OpportunityDetail/Index?noticeUID=CO1.NTC.9988728</t>
  </si>
  <si>
    <t>YENIS MARIA RODRIGUEZ CARDENAS</t>
  </si>
  <si>
    <t>LA PRESENTE ORDEN TIENE POR OBJETO PRESTAR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MEDIANTE LA PLANEACION E IMPLEMENTACION DE EXPERIENCIAS Y AMBIENTES PEDAGOGICOS PROMOVER EL BIENESTAR A TRAVES DEL CUIDADO SENSIBLE REALIZAR SEGUIMIENTO AL DESARROLLO Y APRENDIZAJE PROPICIAR LA REFLEXION Y VALORACION DE LA PRACTICA PEDAGOGICA PARTICIPAR EN LA CONSTRUCCION ACTUALIZACION IMPLEMENTACION Y DIVULGACION DEL PROYECTO PEDAGOGICO ACORDE A LA MODALIDAD Y SERVICIO INDAGAR SOBRE LOS INTERESES PREGUNTAS Y POTENCIALIDADES DE LAS NINAS LOS NINOS Y SUS FAMILIAS PROYECTAR SEMANALMENTE EXPERIENCIAS PEDAGOGICAS Y AMBIENTES ENRIQUECIDOS PLANEAR Y DESARROLLAR EXPERIENCIAS PEDAGOGICAS EN LOS DIFERENTES TIPOS DE ACOMPANAMIENTO INCORPORANDO EL ENFOQUE DIFERENCIAL DE DERECHOS Y EL ENFOQUE ETNICO CAMPESINO VIVIR Y DISFRUTAR LAS EXPERIENCIAS PEDAGOGICAS VALORAR EL PROCESO A TRAVES DE LA REFLEXION DE LA PRACTICA PEDAGOGICA REGISTRAR MENSUALMENTE LOS PROCESOS DE DESARROLLO APOYAR LA CARACTERIZACION DE LAS NINAS LOS NINOS Y SUS FAMILIAS PLANEAR E IMPLEMENTAR EXPERIENCIAS PEDAGOGICAS CON EL EQUIPO INTERDISCIPLINARIO APOYAR LA SISTEMATIZACION DE EXPERIENCIAS REALIZAR INFORMES PEDAGOGICOS TRIMESTRALES GARANTIZAR LOS PROCESOS DE ACCESO PERMANENCIA Y TRANSICION DILIGENCIAR REGISTROS DE ASISTENCIA ACTUALIZAR ARCHIVAR Y CUSTODIAR LA DOCUMENTACION CON RESERVA DE LA INFORMACION Y REALIZAR LAS DEMAS ACTIVIDADES NECESARIAS PARA EL CUMPLIMIENTO CONTRACTUAL</t>
  </si>
  <si>
    <t>CO1.REQ.10132327</t>
  </si>
  <si>
    <t>OPSP-VEX-1159-2026</t>
  </si>
  <si>
    <t>https://community.secop.gov.co/Public/Tendering/OpportunityDetail/Index?noticeUID=CO1.NTC.9988288</t>
  </si>
  <si>
    <t>NARLIS NAYETH PELAEZ PRADO</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</si>
  <si>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LLEVAR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Y RESPONDA A LAS CONDICIONES INDIVIDUALES Y CULTURALES DE LOS NINOS NINAS SUS COMUNIDADES Y SUS FAMILIAS INDAGAR SOBRE LOS INTERESES PREGUNTAS Y POTENCIALIDADES DE LAS NINAS LOS NINOS Y SUS FAMILIAS PROYECTAR SEMANALMENTE LA PLANEACION DE EXPERIENCIAS PEDAGOGICAS Y AMBIENTES ENRIQUECIDOS E INTENCIONADOS REGISTRARLAS EN LOS CUADERNOS DE ACOMPANAMIENTO FAMILIAR Y COMUNITARIOS PLANEAR Y DESARROLLAR EXPERIENCIAS PEDAGOGICAS EN LOS DIFERENTES TIPOS DE ACOMPANAMIENTO DEL SERVICIO INCORPORANDO EL ENFOQUE DIFERENCIAL DE DERECHOS Y EL ENFOQUE DIFERENCIAL ETNICO CAMPESINO VIVIR Y DISFRUTAR LAS EXPERIENCIAS PEDAGOGICAS JUNTO A LAS NINAS NINOS Y SUS FAMILIAS VALORAR EL PROCESO A TRAVES DE LA REFLEXION DE LA PRACTICA PEDAGOGICA REGISTRAR MENSUALMENTE LOS PROCESOS DE DESARROLLO APOYAR EL PROCESO DE CARACTERIZACION PLANEAR E IMPLEMENTAR EXPERIENCIAS PEDAGOGICAS CON EL EQUIPO INTERDISCIPLINARIO APOYAR LA SISTEMATIZACION DE EXPERIENCIAS REALIZAR INFORMES PEDAGOGICOS TRIMESTRALES ACTIVAR RUTAS DE ATENCION VINCULAR A LAS FAMILIAS Y CUIDADORES PARTICIPAR EN PROCESOS DE FORMACION Y CUALIFICACION GESTIONAR Y HACER SEGUIMIENTO A LAS ACCIONES DE INGRESO ACOGIDA PERMANENCIA Y TRANSITO APOYAR EL PROCESO DE FOCALIZACION DILIGENCIAR EL REGISTRO DE ASISTENCIA ACTUALIZAR ARCHIVAR Y CUSTODIAR LOS ARCHIVOS Y PLANEAR Y DESARROLLAR EXPERIENCIAS PEDAGOGICAS GARANTIZANDO LA CALIDAD DEL SERVICIO</t>
  </si>
  <si>
    <t>CO1.REQ.10131968</t>
  </si>
  <si>
    <t>OAG-VEX-1158-2026</t>
  </si>
  <si>
    <t>https://community.secop.gov.co/Public/Tendering/OpportunityDetail/Index?noticeUID=CO1.NTC.9988417</t>
  </si>
  <si>
    <t>MARTHA PAOLA PATERNINA GONZALEZ</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</si>
  <si>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LLEVAR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INDAGAR SOBRE LOS INTERESES PREGUNTAS Y POTENCIALIDADES DE LAS NINAS LOS NINOS Y SUS FAMILIAS PROYECTAR SEMANALMENTE LA PLANEACION DE EXPERIENCIAS PEDAGOGICAS Y AMBIENTES ENRIQUECIDOS E INTENCIONADOS PLANEAR Y DESARROLLAR EXPERIENCIAS PEDAGOGICAS EN LOS DIFERENTES TIPOS DE ACOMPANAMIENTO DEL SERVICIO VIVIR Y DISFRUTAR LAS EXPERIENCIAS PEDAGOGICAS JUNTO A LAS NINAS NINOS Y SUS FAMILIAS VALORAR EL PROCESO A TRAVES DE LA REFLEXION DE LA PRACTICA PEDAGOGICA REGISTRAR MENSUALMENTE LOS PROCESOS DE DESARROLLO APOYAR EL PROCESO DE CARACTERIZACION APOYAR LA SISTEMATIZACION DE EXPERIENCIAS REALIZAR INFORMES PEDAGOGICOS ACTIVAR RUTAS DE ATENCION VINCULAR A LAS FAMILIAS PARTICIPAR EN PROCESOS DE FORMACION GESTIONAR Y HACER SEGUIMIENTO A LAS ACCIONES DE INGRESO ACOGIDA PERMANENCIA Y TRANSITO APOYAR EL PROCESO DE FOCALIZACION DILIGENCIAR EL REGISTRO DE ASISTENCIA ACTUALIZAR ARCHIVAR Y CUSTODIAR LOS ARCHIVOS Y PLANEAR Y DESARROLLAR EXPERIENCIAS PEDAGOGICAS GARANTIZANDO LA CALIDAD DEL SERVICIO</t>
  </si>
  <si>
    <t>CO1.REQ.10132055</t>
  </si>
  <si>
    <t>OAG-VEX-1157-2026</t>
  </si>
  <si>
    <t>https://community.secop.gov.co/Public/Tendering/OpportunityDetail/Index?noticeUID=CO1.NTC.9988408</t>
  </si>
  <si>
    <t>JAZMIN ADRIANA LACERA VARELA</t>
  </si>
  <si>
    <t>CO1.REQ.10131955</t>
  </si>
  <si>
    <t>OAG-VEX-1156-2026</t>
  </si>
  <si>
    <t>https://community.secop.gov.co/Public/Tendering/ContractNoticePhases/View?PPI=CO1.PPI.46111139&amp;isFromPublicArea=True&amp;isModal=False</t>
  </si>
  <si>
    <t>KELY ISABEL RODRIGUEZ PERDOMO</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</si>
  <si>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20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21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t>
  </si>
  <si>
    <t>CO1.REQ.10183752</t>
  </si>
  <si>
    <t>OAG-VEX-1155-2026</t>
  </si>
  <si>
    <t>https://community.secop.gov.co/Public/Tendering/OpportunityDetail/Index?noticeUID=CO1.NTC.9988904</t>
  </si>
  <si>
    <t>BELSY MIREYA VEGA PRADO</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</si>
  <si>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DE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20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21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t>
  </si>
  <si>
    <t>CO1.REQ.10132329</t>
  </si>
  <si>
    <t>OAG-VEX-1154-2026</t>
  </si>
  <si>
    <t>https://community.secop.gov.co/Public/Tendering/OpportunityDetail/Index?noticeUID=CO1.NTC.9988239</t>
  </si>
  <si>
    <t>JOHANA MILENA ACEVEDO ARIZA</t>
  </si>
  <si>
    <t>CO1.REQ.10132010</t>
  </si>
  <si>
    <t>OAG-VEX-1153-2026</t>
  </si>
  <si>
    <t>https://community.secop.gov.co/Public/Tendering/OpportunityDetail/Index?noticeUID=CO1.NTC.9988725</t>
  </si>
  <si>
    <t>NOELIA ROMERO CACERES</t>
  </si>
  <si>
    <t xml:space="preserve">CO1.REQ.10132325 </t>
  </si>
  <si>
    <t>OAG-VEX-1152-2026</t>
  </si>
  <si>
    <t>https://community.secop.gov.co/Public/Tendering/OpportunityDetail/Index?noticeUID=CO1.NTC.9988143</t>
  </si>
  <si>
    <t>ISRAEL ENRIQUE CHARRIS LOPEZ</t>
  </si>
  <si>
    <t>CO1.REQ.10131923</t>
  </si>
  <si>
    <t>OAG-VEX-1151-2026</t>
  </si>
  <si>
    <t>https://community.secop.gov.co/Public/Tendering/OpportunityDetail/Index?noticeUID=CO1.NTC.9988130</t>
  </si>
  <si>
    <t>ANDREA PAOLA GALLEGO ROMERO</t>
  </si>
  <si>
    <t>CO1.REQ.10131916</t>
  </si>
  <si>
    <t>OAG-VEX-1150-2026</t>
  </si>
  <si>
    <t>https://community.secop.gov.co/Public/Tendering/OpportunityDetail/Index?noticeUID=CO1.NTC.9988492</t>
  </si>
  <si>
    <t>YENIS YESENIA VILLA VIZCAINO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</si>
  <si>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EN SINTONIA CON LAS ORIENTACIONES PEDAGOGICAS Y CURRICULARES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5 PLANEAR Y DESARROLLAR EXPERIENCIAS PEDAGOGICAS EN LOS DIFERENTES TIPOS DE ACOMPANAMIENTO DEL SERVICIO ENCUENTROS GRUPALES COMUNITARIOS EN EL HOGAR Y A DISTANCIA INCORPORANDO DE MANERA TRANSVERSAL EL ENFOQUE DIFERENCIAL DE DERECHOS Y EL ENFOQUE DIFERENCIAL ETNICO CAMPESINO GARANTIZANDO LA INCORPORACION DE LOS REFERENTES CULTURALES DEL TERRITORIO 6 VIVIR Y DISFRUTAR LAS EXPERIENCIAS PEDAGOGICAS JUNTO A LAS NINAS NINOS Y SUS FAMILIAS 7 VALORAR EL PROCESO MEDIANTE LA REFLEXION DE LA PRACTICA PEDAGOGICA 8 REGISTRAR MENSUALMENTE LOS PROCESOS DE DESARROLLO Y PARTICULARIDADES DE LAS NINAS Y LOS NINOS 9 APOYAR EL PROCESO DE CARACTERIZACION DE LAS NINAS LOS NINOS Y SUS FAMILIAS 10 PLANEAR E IMPLEMENTAR EXPERIENCIAS PEDAGOGICAS CON EL EQUIPO INTERDISCIPLINARIO 11 APOYAR LA SISTEMATIZACION DE EXPERIENCIAS PEDAGOGICAS 12 REALIZAR INFORMES PEDAGOGICOS TRIMESTRALES 13 ACTIVAR RUTAS DE ATENCION POR VULNERACION DE DERECHOS 14 VINCULAR A LAS FAMILIAS AL PROCESO PEDAGOGICO 15 PARTICIPAR EN PROCESOS DE FORMACION Y CUALIFICACION 16 GESTIONAR Y HACER SEGUIMIENTO A INGRESO PERMANENCIA Y TRANSITO EDUCATIVO 17 APOYAR EL PROCESO DE FOCALIZACION Y DISPONIBILIDAD DE CUPOS 18 DILIGENCIAR EL REGISTRO DE ASISTENCIA 19 ACTUALIZAR ARCHIVAR Y CUSTODIAR LA DOCUMENTACION ADMINISTRATIVA 20 Y TODAS AQUELLAS ACTIVIDADES NECESARIAS PARA EL CUMPLIMIENTO CONTRACTUAL</t>
  </si>
  <si>
    <t>CO1.REQ.10132536</t>
  </si>
  <si>
    <t>OAG-VEX-1149-2026</t>
  </si>
  <si>
    <t>https://community.secop.gov.co/Public/Tendering/ContractNoticePhases/View?PPI=CO1.PPI.46111013&amp;isFromPublicArea=True&amp;isModal=False</t>
  </si>
  <si>
    <t>ISABEL ROCINA FREITE BARBOSA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</si>
  <si>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</si>
  <si>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CO1.REQ.10183600</t>
  </si>
  <si>
    <t>OAG-VEX-1148-2026</t>
  </si>
  <si>
    <t>https://community.secop.gov.co/Public/Tendering/OpportunityDetail/Index?noticeUID=CO1.NTC.9987109</t>
  </si>
  <si>
    <t>MARTHA CECICILIA COLINA MORRON</t>
  </si>
  <si>
    <t>LA PRESENTE ORDEN TIENE POR OBJETO PRESTAR SUS SERVICIOS DE APOYO A LA GESTION EN EL ROL DE AGENTE EDUCATIVO EN EL CENTRO DE DESARROLLO INFANTIL CDI EN EL MARCO DEL CONVENIO INTERADMINISTRATIVO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</si>
  <si>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CO1.REQ.10130864</t>
  </si>
  <si>
    <t>OAG-VEX-1147-2026</t>
  </si>
  <si>
    <t>https://community.secop.gov.co/Public/Tendering/OpportunityDetail/Index?noticeUID=CO1.NTC.9986669</t>
  </si>
  <si>
    <t>DIANA PATRICIA CHIQUILLO JULIO</t>
  </si>
  <si>
    <t>LA PRESENTE ORDEN TIENE POR OBJETO PRESTAR SUS SERVICIOS PROFESIONALES EN EL ROL DE AGENTE EDUCATIVO EN EL SERVICIO DE EDUCACION INICIAL CAMPESINA EIC EN EL MARCO DEL CONVENIO INTERADMINISTRATIVO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</si>
  <si>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CO1.REQ.10130941</t>
  </si>
  <si>
    <t>OAG-VEX-1146-2026</t>
  </si>
  <si>
    <t>https://community.secop.gov.co/Public/Tendering/OpportunityDetail/Index?noticeUID=CO1.NTC.9986651</t>
  </si>
  <si>
    <t>YURIS MARIA SANCHEZ GULFO</t>
  </si>
  <si>
    <t>CO1.REQ.10130458</t>
  </si>
  <si>
    <t>OAG-VEX-1145-2026</t>
  </si>
  <si>
    <t>https://community.secop.gov.co/Public/Tendering/OpportunityDetail/Index?noticeUID=CO1.NTC.9986474</t>
  </si>
  <si>
    <t>YIRA PAOLA PEÑALOZA RONCO</t>
  </si>
  <si>
    <t>CO1.REQ.10130810</t>
  </si>
  <si>
    <t>OAG-VEX-1144-2026</t>
  </si>
  <si>
    <t>https://community.secop.gov.co/Public/Tendering/OpportunityDetail/Index?noticeUID=CO1.NTC.9986624</t>
  </si>
  <si>
    <t>SHYRLIS JANETH SALAS CORONADO</t>
  </si>
  <si>
    <t>CO1.REQ.10130635</t>
  </si>
  <si>
    <t>OAG-VEX-1143-2026</t>
  </si>
  <si>
    <t>https://community.secop.gov.co/Public/Tendering/OpportunityDetail/Index?noticeUID=CO1.NTC.9986349</t>
  </si>
  <si>
    <t>JESUS DAVID RIOS GARCIA</t>
  </si>
  <si>
    <t>LA PRESENTE ORDEN TIENE POR OBJETO LA PRESTACIÓN DE SERVICIOS DE APOYO A LA GESTIÓN EN CALIDAD DE EXTENSIONISTA, EN EL MARCO DEL CONVENIO INTERADMINISTRATIVO N° 2319 DE 2025, CELEBRADO ENTRE LA AGENCIA DE DESARROLLO RURAL (ADR) Y LA UNIVERSIDAD DEL MAGDALENA. LAS ACTIVIDADES SE EJECUTARÁN EN EL DEPARTAMENTO DEL MAGDALENA, EN EL MUNICIPIO, Y CON LOS USUARIOS BENEFICIARIOS ASIGNADOS POR EL COORDINADOR ZONAL O QUIEN HAGA SUS FUNCIONES. PARA CUMPLIR CON EL OBJETO, SE DEBERÁN DESARROLLAR LAS SIGUIENTES ACTIVIDADES: 1. REALIZAR LA VISITA UNO, REGISTRANDO LA INFORMACIÓN DE LOS USUARIOS EN LOS FORMATOS O APLICATIVOS ENTREGADOS, CON FOTOGRAFÍAS QUE EVIDENCIEN EL CUMPLIMIENTO, REGISTRO DE LOS INDICADORES DEFINIDOS Y LA CALIFICACIÓN INICIAL ACORDE A LOS 5 ASPECTOS DE LA EXTENSIÓN. 2. APOYAR Y ACOMPAÑAR A LA REALIZACIÓN DE LOS MÉTODOS GRUPALES DENOMINADOS DÍAS DE CAMPO UNO, ASIGNADOS POR EL COORDINADOR ZONAL, ACORDES A LAS GUÍAS METODOLÓGICAS DE LOS TEMAS POR DESARROLLAR EN CUMPLIMIENTO DE LOS PLANES DE ACOMPAÑAMIENTO SOCIALIZADOS. 3. APOYAR Y ACOMPAÑAR EN LA REALIZACIÓN DE LOS MÉTODOS GRUPALES ECA UNO, ASIGNADO POR EL COORDINADOR ZONAL, ACORDES A LAS GUÍAS METODOLÓGICAS DE LOS TEMAS POR DESARROLLAR EN CUMPLIMIENTO CON LOS PLANES DE ACOMPAÑAMIENTO. 4. REALIZAR LA VISITA DOS, REGISTRANDO LA INFORMACIÓN DE LOS USUARIOS EN LOS FORMATOS O APLICATIVOS ENTREGADOS, CON FOTOGRAFÍAS QUE EVIDENCIEN EL CUMPLIMIENTO DE ESTA VISITA; HACIENDO EL SEGUIMIENTO A LAS RECOMENDACIONES HECHAS EN LA PRIMERA VISITA, IDENTIFICACIÓN DE LOS PRODUCTOS DE CO-INNOVACIÓN; INFORMANDO AL BENEFICIARIO DE LA INFORMACIÓN DE FECHAS DE LAS SIGUIENTES ACTIVIDADES GRUPALES. 5. APOYAR Y ACOMPAÑAR EN LA REALIZACIÓN DE LOS MÉTODOS GRUPALES DENOMINADOS ECA 2, ASIGNADOS POR EL COORDINADOR ZONAL, ACORDES A LAS GUÍAS METODOLÓGICAS DE LOS TEMAS POR DESARROLLAR EN CUMPLIMIENTO DE LOS PLANES DE ACOMPAÑAMIENTO DISEÑADOS PARA TAL FIN. 6. REALIZAR LA VISITA TRES REGISTRANDO LA INFORMACIÓN DE LOS USUARIOS EN LOS FORMATOS O APLICATIVOS ENTREGADOS, CON FOTOGRAFÍAS QUE EVIDENCIEN EL CUMPLIMIENTO, REGISTRO DE LOS INDICADORES DEFINIDOS Y LA CALIFICACIÓN FINAL ACORDE A LOS 5 ASPECTOS DE LA EXTENSIÓN. 7. APOYAR Y ACOMPAÑAR EN LA REALIZACIÓN DE LOS MÉTODOS GRUPALES ECA 3, ASIGNADOS POR EL COORDINADOR ZONAL, ACORDES A LAS GUÍAS METODOLÓGICAS DE LOS TEMAS POR DESARROLLAR EN CUMPLIMIENTO DE LOS PLANES DE ACOMPAÑAMIENTO DISEÑADOS PARA TAL FIN. 8. APOYAR Y ACOMPAÑAR EN LA REALIZACIÓN DE LOS MÉTODOS GRUPALES DÍAS DE CAMPO 2, ASIGNADOS POR EL COORDINADOR ZONAL, ACORDES A LAS GUÍAS METODOLÓGICAS DE LOS TEMAS POR DESARROLLAR EN CUMPLIMIENTO DE LOS PLANES DE ACOMPAÑAMIENTO DISEÑADOS PARA TAL FIN.</t>
  </si>
  <si>
    <t>CO1.REQ.10130326</t>
  </si>
  <si>
    <t>OAG-VEX-1142-2026</t>
  </si>
  <si>
    <t>https://community.secop.gov.co/Public/Tendering/OpportunityDetail/Index?noticeUID=CO1.NTC.9988707</t>
  </si>
  <si>
    <t>KATIA LORENA JIMENEZ CHARRIS</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</si>
  <si>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GARANTIZAR EL CORRECTO ALMACENAMIENTO DE LOS ALIMENTOS DOCUMENTANDO A TRAVES DEL KARDEX LA RESPECTIVA ROTACION DE ALIMENTOS GARANTIZAR LA IMPLEMENTACION DEL MANUAL DE BUENAS PRACTICAS DE MANUFACTURA BPM Y PLAN DE SANEAMIENTO BASICO EN LAS AREAS DE PREPARACION Y SERVIDO DE ALIMENTOS INCLUYENDO EL AREA DE ALMACENAMIENTO DE LA LECHE HUMANA EN CASO DE CONTAR CON NINOS MENORES DE 2 ANOS EN EL SERVICIO ALMACENAR PREPARAR Y SERVIR ALIMENTOS DE ACUERDO CON LA DERIVACION DE MENUS Y LAS BUENAS PRACTICAS DE MANUFACTURA BPM INCLUYENDO EL APOYO PARA EL SUMINISTRO DE LA LECHE HUMANA EN CASO DE CONTAR CON NINAS Y NINOS MENORES DE 2 ANOS EN EL SERVICIO INFORMAR PERIODICAMENTE AL PROFESIONAL DE APOYO EN SALUD Y NUTRICION Y A LA COORDINACION DEL ESTADO CALIDAD Y CANTIDAD DE LOS PRODUCTOS QUE INGRESEN PARA EL CUMPLIMIENTO DE LA FUNCION REALIZAR LOS PROCESOS DE DESINFECCION Y LIMPIEZA EN LOS TIEMPOS Y CON LAS CANTIDADES ESTABLECIDAS EN EL PROTOCOLO DEL SERVICIO DE ALIMENTACION DISPOSICION Y PARTICIPACION EN LOS PROCESOS FORMATIVOS INHERENTES A LA CUALIFICACION DEL TALENTO HUMANO SEGUIR LAS GUIAS DE PREPARACION DE ALIMENTOS Y MODIFICACIONES DE CONSISTENCIA DE LA MINUTA EN COORDINACION CON EL PROFESIONAL DE NUTRICION ESPECIALMENTE CON NINAS Y NINOS MENORES DE 1 ANO Y CON DISCAPACIDAD ACOMPANAR EL EQUIPO DE DOCENTES PARA QUE EL MOMENTO PEDAGOGICO DE LA ALIMENTACION SEA UNA EXPERIENCIA ENRIQUECEDORA A TRAVES DEL BUEN TRATO LA BUENA ATENCION EN EL SERVICIO Y LA CALIDAD DEL PRODUCTO SERVIDO SEGUIR LOS PROTOCOLOS DE RECONSTITUCION DE PREPARACIONES EN POLVO PARA LACTANTES EN CASO DE UTILIZAR FORMULAS COMERCIALES INFANTILES CUMPLIR TODAS LAS DEMAS ACTIVIDADES ASIGNADAS POR EL SUPERVISOR DEL CONTRATO Y QUE ESTEN RELACIONADAS CON EL OBJETO DE ESTE</t>
  </si>
  <si>
    <t xml:space="preserve">CO1.REQ.10132431 </t>
  </si>
  <si>
    <t>OAG-VEX-1141-2026</t>
  </si>
  <si>
    <t>https://community.secop.gov.co/Public/Tendering/OpportunityDetail/Index?noticeUID=CO1.NTC.9986415</t>
  </si>
  <si>
    <t>ENIRIDA EDITH PADILLA ZAPATA</t>
  </si>
  <si>
    <t>LA PRESENTE ORDEN TIENE POR OBJETO PRESTAR SUS SERVICIOS PROFESIONALES EN EL ROL DE PROFESIONAL PSICOSOCIAL EN LA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ORIENTAR LA LINEA TECNICA DEL COMPONENTE FAMILIAS COMUNIDAD Y REDES DE ACUERDO CON LOS REFERENTES TECNICOS DE EDUCACION INICIAL EN EL MARCO DE LA ATENCION INTEGRAL LOS LINEAMIENTOS MANUALES OPERATIVOS Y ANEXOS A PARTIR DEL RECONOCIMIENTO DE LAS PARTICULARIDADES OPORTUNIDADES Y NECESIDADES TERRITORIALES SOCIALES CULTURALES E INDIVIDUALES DE LAS NINAS Y NINOS DESDE LA GESTACION LAS FAMILIAS Y COMUNIDADES LIDERAR LA LECTURA INICIAL DEL CONTEXTO CON LAS NINAS NINOS MUJERES GESTANTES FAMILIAS Y COMUNIDAD PARA RECONOCER LAS CARACTERISTICAS OPORTUNIDADES Y REALIDADES POBLACIONALES TERRITORIALES COMUNITARIAS SOCIALES ECONOMICAS Y CULTURALES DISENAR E IMPLEMENTAR ESTRATEGIAS QUE PROMUEVAN EL FORTALECIMIENTO FAMILIAR Y LA PROTECCION DE LOS DERECHOS DE LAS NINAS Y NINOS DISENAR E IMPLEMENTAR ESTRATEGIAS DE MOVILIZACION SOCIAL CON LAS COMUNIDADES EN TORNO A LA PROTECCION DE LOS DERECHOS DE LAS NINAS Y NINOS ACOMPANAR EL PROCESO DE INCLUSION DE NINAS Y NINOS Y SUS FAMILIAS MEDIANTE ACCIONES PEDAGOGICAS Y AJUSTES RAZONABLES EN ARTICULACION CON EL EQUIPO INTERDISCIPLINARIO LIDERAR LA SOCIALIZACION E IMPLEMENTACION DE RUTAS Y PROTOCOLOS DE ATENCION FRENTE A VIOLENCIAS Y VULNERACION DE DERECHOS ORIENTAR E IMPLEMENTAR ACCIONES DE ACOMPANAMIENTO A TRANSICIONES SENSIBLES APOYAR LA CONSTRUCCION E IMPLEMENTACION DEL PLAN DE FORMACION AL TALENTO HUMANO PARTICIPAR EN REUNIONES MESAS DE TRABAJO Y COMITES PARA LA ARTICULACION INTERINSTITUCIONAL SOCIALIZAR EL PROTOCOLO DE ACTUACIONES ANTE ALERTAS DE INOBSERVANCIA AMENAZA O VULNERACION DE DERECHOS APOYAR EL DISENO E IMPLEMENTACION DEL PLAN DE FORMACION A FAMILIAS Y COMUNIDADES BRINDAR ATENCION OPORTUNA A FAMILIAS Y CUIDADORES ANTE SITUACIONES DE RIESGO Y DESARROLLAR ACCIONES DE PREVENCION DE TODO TIPO DE VIOLENCIAS DISENAR E IMPLEMENTAR ESTRATEGIAS PEDAGOGICAS PARA LA DEFINICION Y SOCIALIZACION DEL PACTO DE CONVIVENCIA ACOMPANAR A FAMILIAS Y USUARIOS QUE INGRESEN POSTERIORMENTE APOYAR EL MANEJO ADECUADO DE LOS ARCHIVOS Y LA DOCUMENTACION ADMINISTRATIVA CON ABSOLUTA RESERVA DE LA INFORMACION Y REALIZAR LAS DEMAS ACTIVIDADES NECESARIAS PARA EL CUMPLIMIENTO CONTRACTUAL</t>
  </si>
  <si>
    <t>CO1.REQ.10130044</t>
  </si>
  <si>
    <t>OPSP-VEX-1140-2026</t>
  </si>
  <si>
    <t>https://community.secop.gov.co/Public/Tendering/ContractNoticePhases/View?PPI=CO1.PPI.46109002&amp;isFromPublicArea=True&amp;isModal=False</t>
  </si>
  <si>
    <t>SHARYCK VANESSA SANTODOMINGO MATENZO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</si>
  <si>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LLEVAR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EN SINTONIA CON LAS ORIENTACIONES PEDAGOGICAS Y CURRICULARES PLANTEADAS A NIVEL NACIONAL INDAGAR SOBRE LOS INTERESES PREGUNTAS Y POTENCIALIDADES DE LAS NINAS LOS NINOS Y SUS FAMILIAS PARA COMPRENDER LOS PROCESOS DE DESARROLLO Y APRENDIZAJE QUE ACOMPANARA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VIVIR Y DISFRUTAR LAS EXPERIENCIAS PEDAGOGICAS JUNTO A LAS NINAS NINOS Y SUS FAMILIAS VALORAR EL PROCESO A TRAVES DE LA REFLEXION DE LA PRACTICA PEDAGOGICA DANDO PROTAGONISMO A LO QUE ESCUCHA OBSERVA Y DOCUMENTA DE LOS PROCESOS DE DESARROLLO Y APRENDIZAJE DE LAS NINAS Y LOS NINOS DESDE LA GESTACION REGISTRAR MENSUALMENTE EN LOS INSTRUMENTOS DE OBSERVACION LOS PROCESOS DE DESARROLLO Y LAS PARTICULARIDADES DE LAS NINAS Y LOS NINOS A SU ROL DE ACUERDO CON LAS ORIENTACIONES TECNICAS ESTABLECIDAS EN LOS MANUALES OPERATIVOS Y ORIENTACIONES INSTITUCIONALES APOYAR EL PROCESO DE CARACTERIZACION DE LAS NINAS LOS NINOS Y SUS FAMILIAS DE ACUERDO CON LOS INSTRUMENTOS Y ORIENTACIONES EMITIDAS POR EL ICBF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ACTIVAR LAS RUTAS DE ATENCION POR PRESUNTA INOBSERVANCIA AMENAZA O VULNERACION DE DERECHOS A LAS NINAS Y LOS NINOS VINCULADOS EN LOS SERVICIOS ANTE LAS AUTORIDADES COMPETENTES Y EL RESPECTIVO PROTOCOLO ESTABLECIDO POR EL ICBF VINCULAR A LAS FAMILIAS Y CUIDADORES AL PROCESO PEDAGOGICO DE NINAS Y NINOS CON EL FIN DE FAVORECER SU DESARROLLO Y APRENDIZAJE DESDE EL HOGAR PARTICIPAR EN LOS PROCESOS DE FORMACION Y CUALIFICACION PROGRAMADOS POR LAS ENTIDADES PRESTADORAS DEL SERVICIO O AQUELLOS GESTIONADOS DESDE LAS DIRECCIONES REGIONALES O DESDE LA DIRECCION GENERAL DEL ICBF GESTIONAR Y HACER SEGUIMIENTO A LAS ACCIONES DE INGRESO ACOGIDA PERMANENCIA Y TRANSITO DE LAS NINAS Y LOS NINOS EN LOS SERVICIOS DE EDUCACION INICIAL GARANTIZANDO LAS TRAYECTORIAS EDUCATIVAS COMPLETAS ENTRE CICLO 1 Y CICLO 2 APOYAR EL PROCESO DE FOCALIZACION PARA LA IDENTIFICACION DE POTENCIALES USUARIOS Y DISPONIBILIDAD DE CUPOS PARA NINAS NINOS Y MUJERES GESTANTES ELEGIBLES DE ACUERDO CON LOS CRITERIOS DEFINIDOS POR EL ICBF GARANTIZANDO LA CALIDAD DEL DATO DE LA INFORMACION LOS PROCESOS DE ACCESO PERMANENCIA Y TRANSICION DE LA PRIMERA INFANCIA DE MANERA OPORTUNA ADECUADA Y VERAZ DILIGENCIAR EL REGISTRO DE ASISTENCIA EN COHERENCIA CON LAS ORIENTACIONES DEL ICBF TOMANDO DECISIONES FRENTE A SITUACIONES DE INASISTENCIA ACTUALIZAR ARCHIVAR Y CUSTODIAR LOS ARCHIVOS DE LAS NINAS Y LOS NINOS Y LA DOCUMENTACION ADMINISTRATIVA DE ACUERDO CON LA LEGISLACION VIGENTE MANTENIENDO ABSOLUTA RESERVA DE LA INFORMACION Y REPORTANDO DE MANERA INMEDIATA CUALQUIER PERDIDA O DANO Y REALIZANDO LA RECONSTRUCCION DE LOS DOCUMENTOS Y AQUELLAS QUE RESULTEN NECESARIAS PARA EL CUMPLIMIENTO CONTRACTUAL</t>
  </si>
  <si>
    <t>CO1.REQ.10183464</t>
  </si>
  <si>
    <t>OPSP-VEX-1139-2026</t>
  </si>
  <si>
    <t>https://community.secop.gov.co/Public/Tendering/OpportunityDetail/Index?noticeUID=CO1.NTC.9985900</t>
  </si>
  <si>
    <t>YAZLEIDIS YOSELIN HERNADEZ BARRIOS</t>
  </si>
  <si>
    <t>CO1.REQ.10129598</t>
  </si>
  <si>
    <t>OPSP-VEX-1138-2026</t>
  </si>
  <si>
    <t>https://community.secop.gov.co/Public/Tendering/OpportunityDetail/Index?noticeUID=CO1.NTC.9988464</t>
  </si>
  <si>
    <t>MAIRA LUZ CONTRERAS ACOSTA</t>
  </si>
  <si>
    <t>CO1.REQ.10132409</t>
  </si>
  <si>
    <t>OPSP-VEX-1137-2026</t>
  </si>
  <si>
    <t>https://community.secop.gov.co/Public/Tendering/OpportunityDetail/Index?noticeUID=CO1.NTC.9986126</t>
  </si>
  <si>
    <t>YENIS JOHANA JIMENEZ RODRIGUEZ</t>
  </si>
  <si>
    <t>CO1.REQ.10129676</t>
  </si>
  <si>
    <t>OPSP-VEX-1136-2026</t>
  </si>
  <si>
    <t>https://community.secop.gov.co/Public/Tendering/OpportunityDetail/Index?noticeUID=CO1.NTC.9985635</t>
  </si>
  <si>
    <t>SEYKA MARQUEZ TORRES</t>
  </si>
  <si>
    <t>CO1.REQ.10129522</t>
  </si>
  <si>
    <t>OPSP-VEX-1135-2026</t>
  </si>
  <si>
    <t>https://community.secop.gov.co/Public/Tendering/OpportunityDetail/Index?noticeUID=CO1.NTC.9985294</t>
  </si>
  <si>
    <t>ELVIA PATRICIA QUIÑONEZ ARIZA</t>
  </si>
  <si>
    <t>CO1.REQ.10129174</t>
  </si>
  <si>
    <t>OPSP-VEX-1134-2026</t>
  </si>
  <si>
    <t>https://community.secop.gov.co/Public/Tendering/OpportunityDetail/Index?noticeUID=CO1.NTC.9985162</t>
  </si>
  <si>
    <t>SENAIDA JUDITH CASTILLO LOPEZ</t>
  </si>
  <si>
    <t>CO1.REQ.10129140</t>
  </si>
  <si>
    <t>OPSP-VEX-1133-2026</t>
  </si>
  <si>
    <t>https://community.secop.gov.co/Public/Tendering/OpportunityDetail/Index?noticeUID=CO1.NTC.9985049</t>
  </si>
  <si>
    <t>MARIA DEL CARMEN BUSTAMANTE MALDONADO</t>
  </si>
  <si>
    <t>CO1.REQ.10129032</t>
  </si>
  <si>
    <t>OPSP-VEX-1132-2026</t>
  </si>
  <si>
    <t>https://community.secop.gov.co/Public/Tendering/OpportunityDetail/Index?noticeUID=CO1.NTC.9984934</t>
  </si>
  <si>
    <t>RUBY ALEXA SALAZAR SALGADO</t>
  </si>
  <si>
    <t>CO1.REQ.10128777</t>
  </si>
  <si>
    <t>OPSP-VEX-1131-2026</t>
  </si>
  <si>
    <t>https://community.secop.gov.co/Public/Tendering/OpportunityDetail/Index?noticeUID=CO1.NTC.9984699</t>
  </si>
  <si>
    <t>IRENAIDA HORTENSIA CARRILLO ALTAMAR</t>
  </si>
  <si>
    <t>CO1.REQ.10128585</t>
  </si>
  <si>
    <t>OPSP-VEX-1130-2026</t>
  </si>
  <si>
    <t>https://community.secop.gov.co/Public/Tendering/OpportunityDetail/Index?noticeUID=CO1.NTC.9984673</t>
  </si>
  <si>
    <t>DARILIS MARTINEZ QUIÑONEZ</t>
  </si>
  <si>
    <t>CO1.REQ.10128802</t>
  </si>
  <si>
    <t>OPSP-VEX-1129-2026</t>
  </si>
  <si>
    <t>https://community.secop.gov.co/Public/Tendering/OpportunityDetail/Index?noticeUID=CO1.NTC.9984473</t>
  </si>
  <si>
    <t xml:space="preserve"> 14795936
</t>
  </si>
  <si>
    <t>JULIANA CAROLINA JIMENEZ GRANADOS</t>
  </si>
  <si>
    <t>CO1.REQ.10128139</t>
  </si>
  <si>
    <t>OAG-VEX-1128-2026</t>
  </si>
  <si>
    <t>https://community.secop.gov.co/Public/Tendering/OpportunityDetail/Index?noticeUID=CO1.NTC.9983797</t>
  </si>
  <si>
    <t>ANA MAILETH BENAVIDES ORELLANO</t>
  </si>
  <si>
    <t>CO1.REQ.10128202</t>
  </si>
  <si>
    <t>OAG-VEX-1127-2026</t>
  </si>
  <si>
    <t>https://community.secop.gov.co/Public/Tendering/OpportunityDetail/Index?noticeUID=CO1.NTC.9983879</t>
  </si>
  <si>
    <t>YANUBIS CADENA RAAD</t>
  </si>
  <si>
    <t>CO1.REQ.10127839</t>
  </si>
  <si>
    <t>OAG-VEX-1126-2026</t>
  </si>
  <si>
    <t>https://community.secop.gov.co/Public/Tendering/OpportunityDetail/Index?noticeUID=CO1.NTC.9983683</t>
  </si>
  <si>
    <t>LEVIS ZENITH BOCANEGRA ARIZA</t>
  </si>
  <si>
    <t>CO1.REQ.10127583</t>
  </si>
  <si>
    <t>OAG-VEX-1125-2026</t>
  </si>
  <si>
    <t>https://community.secop.gov.co/Public/Tendering/OpportunityDetail/Index?noticeUID=CO1.NTC.9988335</t>
  </si>
  <si>
    <t>MONICA PATRICIA CABARCAS CASSIANI</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</si>
  <si>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ACOMPANAR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</si>
  <si>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CO1.REQ.10131958</t>
  </si>
  <si>
    <t>OAG-VEX-1124-2026</t>
  </si>
  <si>
    <t>https://community.secop.gov.co/Public/Tendering/OpportunityDetail/Index?noticeUID=CO1.NTC.9983648</t>
  </si>
  <si>
    <t>EVELIS DELCARMEN CABARCAS ROPAIN</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</si>
  <si>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TE CONTAR CON NINOS MENORES DE 2 ANOS EN EL SERVICIO 3 ALMACENAR PREPARAR Y SERVIR ALIMENTOS DE ACUERDO CON LA DERIVACION DE MENUS Y LAS BUENAS PRACTICAS DE MANUFACTURA BPM INCLUYENDO EL APOYO PARA EL SUMINISTRO DE LA LECHE HUMANA EN CASO TE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ACOMPANHAR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</si>
  <si>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 xml:space="preserve"> CO1.REQ.10127536</t>
  </si>
  <si>
    <t>OAG-VEX-1123-2026</t>
  </si>
  <si>
    <t>https://community.secop.gov.co/Public/Tendering/OpportunityDetail/Index?noticeUID=CO1.NTC.9983516</t>
  </si>
  <si>
    <t>ELIANA RIQUET VIZCAINO</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</si>
  <si>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</si>
  <si>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 xml:space="preserve"> CO1.REQ.10127218</t>
  </si>
  <si>
    <t>OAG-VEX-1122-2026</t>
  </si>
  <si>
    <t xml:space="preserve">} </t>
  </si>
  <si>
    <t>https://community.secop.gov.co/Public/Tendering/OpportunityDetail/Index?noticeUID=CO1.NTC.9983160</t>
  </si>
  <si>
    <t>MARLYN ESTHER ROSADO MEJIA</t>
  </si>
  <si>
    <t>CO1.REQ.10126864</t>
  </si>
  <si>
    <t>OAG-VEX-1121-2026</t>
  </si>
  <si>
    <t>https://community.secop.gov.co/Public/Tendering/OpportunityDetail/Index?noticeUID=CO1.NTC.9982873</t>
  </si>
  <si>
    <t>LEYDI YOHANA TONCEL GONZALEZ</t>
  </si>
  <si>
    <t>CO1.REQ.10126837</t>
  </si>
  <si>
    <t>OAG-VEX-1120-2026</t>
  </si>
  <si>
    <t>https://community.secop.gov.co/Public/Tendering/OpportunityDetail/Index?noticeUID=CO1.NTC.9982851</t>
  </si>
  <si>
    <t>YOJANA ROJAS FLOREZ</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</si>
  <si>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ACOMPANAR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</si>
  <si>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CO1.REQ.10126555</t>
  </si>
  <si>
    <t>OAG-VEX-1118-2026</t>
  </si>
  <si>
    <t>https://community.secop.gov.co/Public/Tendering/OpportunityDetail/Index?noticeUID=CO1.NTC.9983799</t>
  </si>
  <si>
    <t>GLORIA ANGELICA LATORRE IGLESIAS</t>
  </si>
  <si>
    <t>LA PRESENTE ORDEN TIENE POR OBJETO: PRESTACIÓN DE SERVICIOS PROFESIONALES DESARROLLANDO LAS SIGUIENTES ACTIVIDADES: 1. APOYAR LA COORDINACIÓN ADMINISTRATIVA DE LOS PROYECTOS SUSCRITOS EN LA VICERRECTORÍA DE EXTENSIÓN Y PROYECCIÓN SOCIAL, MEDIANTE LA PREPARACIÓN DE DOCUMENTOS, SEGUIMIENTO A REQUERIMIENTOS, ORGANIZACIÓN DE AGENDAS Y APOYO LOGÍSTICO A REUNIONES, COMITÉS O MESAS TÉCNICAS QUE SE DESARROLLEN EN EL MARCO DEL PROYECTO. 2. ELABORAR Y ACTUALIZAR INFORMES, ACTAS Y DOCUMENTOS DE APOYO, RELACIONADOS CON LOS COMPONENTES PSICOSOCIALES DEL PROYECTO, QUE SIRVAN COMO INSUMO PARA LA SUPERVISIÓN, EL SEGUIMIENTO INTERNO Y LA INTERLOCUCIÓN ADMINISTRATIVA DE ACUERDO A REQUERIMIENTO DE LOS PROYECTOS DE LA VICERRECTORÍA DE EXTENSIÓN Y PROYECCIÓN SOCIAL.3. REALIZAR SEGUIMIENTO ADMINISTRATIVO A COMPROMISOS Y REQUERIMIENTOS, VERIFICANDO SU REGISTRO, ARCHIVO Y CUMPLIMIENTO OPORTUNO, Y REPORTANDO AVANCES O NOVEDADES A LA SUPERVISIÓN DEL CONTRATO O CONVENIO.</t>
  </si>
  <si>
    <t>CO1.REQ.10127985</t>
  </si>
  <si>
    <t>OPSP-VEX-1117-2026</t>
  </si>
  <si>
    <t>https://community.secop.gov.co/Public/Tendering/OpportunityDetail/Index?noticeUID=CO1.NTC.9988118</t>
  </si>
  <si>
    <t>NATALIA MILENA VALLE CASTRO</t>
  </si>
  <si>
    <t>LA PRESENTE ORDEN TIENE POR OBJETO PRESTAR SUS SERVICIOS PROFESIONALES EN EL ROL DE PROFESIONAL EN SALUD Y NUTRICION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ELABORAR E IMPLEMENTAR UN PLAN DE TRABAJO EN COHERENCIA CON EL COMPONENTE DE SALUD Y NUTRICION DE ACUERDO CON LAS ORIENTACIONES TECNICAS ESTABLECIDAS EN LOS MANUALES OPERATIVOS Y OTROS DOCUMENTOS ORIENTADORES DE LA ATENCION INTEGRAL PARA LA PRIMERA INFANCIA. 2. ACOMPANAR APOYAR Y HACER SEGUIMIENTO A LA GESTION DE ATENCIONES PRIORIZADAS COMO IDENTIFICACION AFILIACION Y ATENCION EN SALUD SEGUIMIENTO NUTRICIONAL VULNERACION E INOBSERVANCIA DE DERECHOS EN ARTICULACION CON EL EQUIPO INTERDISCIPLINAR Y OTRAS ACCIONES QUE VAYAN EN VIA DEL MEJORAMIENTO DE LA CALIDAD DE LA ATENCION A LA PRIMERA INFANCIA. 3. REALIZAR ACOMPANAMIENTO PERMANENTE EN LA PLANIFICACION E IMPLEMENTACION DE LAS CONDICIONES DE CALIDAD PARA LA EDUCACION INICIAL RELACIONADAS CON LA SALUD LA ALIMENTACION Y LA NUTRICION CON BASE EN EL MANUAL OPERATIVO Y DEMAS ORIENTACIONES TECNICAS. 4. REALIZAR EL TAMIZAJE NUTRICIONAL DE LAS NINAS Y LOS NINOS PARTICIPANTES DE LOS SERVICIOS DE EDUCACION INICIAL DE LOS DOS CICLOS DE ATENCION DE ACUERDO CON LA PERIODICIDAD DETERMINADA EN EL MANUAL OPERATIVO Y DEMAS ORIENTACIONES ESTABLECIDAS PARA EL SEGUIMIENTO NUTRICIONAL. 5. REALIZAR PERIODICAMENTE LA TOMA DE MEDIDAS ANTROPOMETRICAS A CADA NINA NINO Y MUJER GESTANTE Y HACE SEGUIMIENTO A LOS RESULTADOS. 6. BRINDAR ORIENTACION PARA LA ADECUADA IMPLEMENTACION Y CUMPLIMIENTO DE LA MINUTA PATRON EL CICLO DE MENUS Y EL ANALISIS NUTRICIONAL. 7. REALIZAR SOCIALIZACION Y CAPACITACION AL PERSONAL MANIPULADOR DE ALIMENTOS EN LA GUIA DE PREPARACIONES LISTA DE INTERCAMBIOS Y ESTANDARIZACION DE PORCIONES DE ALIMENTOS SERVIDOS. 8. IDENTIFICAR VERIFICAR Y HACER SEGUIMIENTO DE LOS CASOS DE NINAS Y NINOS CON MALNUTRICION POR DEFICIT O EXCESO ACTIVANDO LA RUTA DE DESNUTRICION AGUDA EN LOS CASOS IDENTIFICADOS DE ACUERDO CON EL REPORTE DEL SISTEMA DE INFORMACION OFICIAL. 9. IMPLEMENTAR UN PLAN DE SEGUIMIENTO QUE INCLUYA LAS ACCIONES DE CANALIZACION Y ACOMPANAMIENTO REQUERIDAS PARA ASEGURAR EL MEJORAMIENTO DE LA SALUD DE LAS NINAS Y NINOS CON DESNUTRICION IDENTIFICADOS. 10. PLANEAR E IMPLEMENTAR DE MANERA CONJUNTA Y CONTINUA CON EL EQUIPO INTERDISCIPLINAR ACCIONES PEDAGOGICAS ALREDEDOR DE LAS PRACTICAS DE CUIDADO Y HABITOS DE VIDA SALUDABLE CON ENFOQUE DIFERENCIAL FAVORECIENDO LOS PROCESOS DE INCLUSION DE LAS NINAS Y LOS NINOS. 11. APORTAR EN EL FORTALECIMIENTO DE CAPACIDADES DEL EQUIPO DE TRABAJO BRINDANDO LAS ORIENTACIONES TECNICAS RELACIONADAS CON SALUD ALIMENTACION Y NUTRICION CONFORME CON LO ESTABLECIDO EN LOS MANUALES OPERATIVOS Y DEMAS DOCUMENTOS. 12. ADELANTAR ACCIONES DE PROMOCION PROTECCION DEFENSA Y APOYO DE LA LACTANCIA HUMANA ASI COMO LOS PROCESOS DE EXTRACCION MANUAL CONSERVACION TRANSPORTE Y SUMINISTRO DE LA LECHE HUMANA PARA LAS NINAS Y LOS NINOS MENORES DE DOS ANOS DE ACUERDO CON EL MANUAL OPERATIVO Y LAS DEMAS. 13. ASISTIR Y PARTICIPAR EN LAS REUNIONES MESAS DE TRABAJO Y COMITES INTERNOS Y EXTERNOS RELACIONADOS CON EL OBJETO DEL CONTRATO INCLUYENDO AQUELLOS ESPACIOS DE ARTICULACION INTERSECTORIAL RELACIONADOS CON EL MEJORAMIENTO DE LA SITUACION NUTRICIONAL DE NINAS Y NINOS. 14.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15. APOYAR EL PROCESO DE FOCALIZACION Y CARACTERIZACION PARA LA IDENTIFICACION DE POTENCIALES USUARIOS Y DISPONIBILIDAD DE CUPOS PARA NINAS NINOS Y MUJERES GESTANTES ELEGIBLES DE ACUERDO CON LOS CRITERIOS DEFINIDOS PARA LA PRESTACION DE LOS SERVICIOS DE ATENCION A LA PRIMERA INFANCIA DEL ICBF. Y AQUELLAS QUE RESULTEN NECESARIAS PARA EL CUMPLIMIENTO CONTRACTUAL.</t>
  </si>
  <si>
    <t>CO1.REQ.10131908</t>
  </si>
  <si>
    <t>OPSP-VEX-1115-2026</t>
  </si>
  <si>
    <t>https://community.secop.gov.co/Public/Tendering/OpportunityDetail/Index?noticeUID=CO1.NTC.9983782</t>
  </si>
  <si>
    <t>MILENA MARGARITA AHUMADA ARENAS</t>
  </si>
  <si>
    <t>LA PRESENTE ORDEN TIENE POR OBJETO PRESTAR SERVICIOS DE APOYO A LA GESTIÓN PARA EL DESARROLLO DE LAS SIGUIENTES ACTIVIDADES: 1. APOYAR EN LA ELABORACIÓN Y REDACCIÓN DE INFORMES ESTADÍSTICOS RELACIONADOS CON LOS INDICADORES DEL PLAN DE ACCIÓN DEL CENTRO DE EGRESADOS. 2. APOYAR EN LAS DIFERENTES ESTRATEGIAS DE SEGUIMIENTO A GRADUADOS PARA OBTENER RESULTADOS EN EL SEGUIMIENTO. 3. APOYAR EN LA REALIZACIÓN DE ENCUESTAS DE SEGUIMIENTO A GRADUADOS COMO INSUMOS A LOS PROCESOS DE AUTOEVALUACIÓN DE LOS PROGRAMAS E INSTITUCIONAL. 4. APOYAR EN EL DESARROLLO DE LAS ACTIVIDADES DE FORMACIÓN ACADÉMICA, CULTURALES, DEPORTIVAS Y DE EXTENSIÓN QUE SE REALICEN EN EL MARCO DEL PLAN DE ACCIÓN DEL CENTRO DE EGRESADOS. 5. APOYAR EN LA REALIZACIÓN DE LAS JORNADAS DE CARNETIZACIÓN Y ACTUALIZACIÓN DE DATOS DE LOS GRADUADOS.</t>
  </si>
  <si>
    <t>CO1.REQ.10127962</t>
  </si>
  <si>
    <t>OAG-VEX-1114-2026</t>
  </si>
  <si>
    <t>https://community.secop.gov.co/Public/Tendering/OpportunityDetail/Index?noticeUID=CO1.NTC.9989112</t>
  </si>
  <si>
    <t>ODORICO ENRIQUE GUERRA SALGADO</t>
  </si>
  <si>
    <t>LA PRESENTE ORDEN TIENE POR OBJETO: 1. APOYAR EN LA REVISIÓN DE LOS DOCUMENTOS PRECONTRACTUALES NECESARIOS PARA LA ELABORACIÓN DE ÓRDENES Y/O CONTRATOS QUE SE REQUIERA. 2. APOYAR EN LA PROYECCIÓN DE MINUTAS DE CONTRATOS Y/O CONVENIOS. 3. APOYAR EN LA PROYECCIÓN DE ACTOS ADMINISTRATIVOS. 4. APOYAR EN LA REVISIÓN DE LOS DOCUMENTOS EN LAS ETAPAS PRECONTRACTUAL, CONTRACTUAL Y POSTCONTRACTUAL DE LAS ORDENES Y/O CONTRATOS. 5. APOYAR EN LA RECOPILACIÓN DE INFORMACIÓN EN LAS ACTUACIONES ADMINISTRATIVAS QUE SE ADELANTE EN LA VICERRECTORÍA DE EXTENSIÓN Y PROYECCIÓN SOCIAL QUE SE ORIGINEN POR REQUERIMIENTOS, CONSULTAS, PETICIONES, QUEJAS Y RECLAMOS, TOMANDO EN CONSIDERACIÓN LOS TÉRMINOS DE LA LEY Y LOS PROCEDIMIENTOS INTERNOS ESTABLECIDOS.</t>
  </si>
  <si>
    <t>CO1.REQ.10132487</t>
  </si>
  <si>
    <t>OPSP-VEX-1113-2026</t>
  </si>
  <si>
    <t>https://community.secop.gov.co/Public/Tendering/OpportunityDetail/Index?noticeUID=CO1.NTC.9987820</t>
  </si>
  <si>
    <t>LORENA VANESSA LINERO HINOJOSA</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</si>
  <si>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</si>
  <si>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CO1.REQ.10131848</t>
  </si>
  <si>
    <t>OAG-VEX-1112-2026</t>
  </si>
  <si>
    <t>https://community.secop.gov.co/Public/Tendering/OpportunityDetail/Index?noticeUID=CO1.NTC.9984101</t>
  </si>
  <si>
    <t>DIDIER EDUARDO SANTOS TORRES</t>
  </si>
  <si>
    <t>LA PRESENTE ORDEN TIENE POR OBJETO: PRESTAR SERVICIOS PROFESIONALES EN EL MARCO DEL CONTRATO INTERADMINISTRATIVO NO. 006-2025, SUSCRITO ENTRE LA ALCALDÍA MUNICIPAL DE SAN JACINTO BOLÍVAR Y LA UNIVERSIDAD DEL MAGDALENA, REALIZANDO LAS SIGUIENTES ACTIVIDADES: 1. REVISAR Y VALIDAR JURÍDICAMENTE LOS INFORMES DEL ESTUDIO GEOTÉCNICO Y DEL LEVANTAMIENTO ESTRUCTURAL, DE ACUERDO CON EL ALCANCE DEL CONTRATO, Y EMITIR EL CONCEPTO DE CUMPLIMIENTO CORRESPONDIENTE AL ORDENAMIENTO JURÍDICO VIGENTE. 2. ELABORAR, REVISAR Y HACER SEGUIMIENTO AL PROCESO DE INICIO, EJECUCIÓN Y TERMINACIÓN DEL CONTRATO. 3. REVISAR, ORGANIZAR Y CONSOLIDAR LA INFORMACIÓN CONTRACTUAL DE LAS FASES PRECONTRACTUAL, CONTRACTUAL Y POSTCONTRACTUAL, MEDIANTE ARCHIVO DIGITAL.</t>
  </si>
  <si>
    <t>CO1.REQ.10127928</t>
  </si>
  <si>
    <t>OPSP-VEX-1110-2026</t>
  </si>
  <si>
    <t>https://community.secop.gov.co/Public/Tendering/OpportunityDetail/Index?noticeUID=CO1.NTC.9987599</t>
  </si>
  <si>
    <t>DAYLIN PATRICIA PALACIO PALACIO</t>
  </si>
  <si>
    <t>LA PRESENTE ORDEN TIENE POR OBJETO PRESTAR SUS SERVICIOS PROFESIONALES EN EL ROL DE PROFESIONAL PSICOSOCIAL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NINAS Y NINOS DESDE LA GESTACION LAS FAMILIAS Y COMUNIDADES. 3. LIDERAR LA LECTURA INICIAL DEL CONTEXTO CON LAS NINAS NINOS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</si>
  <si>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CO1.REQ.10131722</t>
  </si>
  <si>
    <t>OPSP-VEX-1109-2026</t>
  </si>
  <si>
    <t>https://community.secop.gov.co/Public/Tendering/OpportunityDetail/Index?noticeUID=CO1.NTC.9983747</t>
  </si>
  <si>
    <t>ELIANYS PAOLA MUGNO OROZCO</t>
  </si>
  <si>
    <t>LA PRESENTE ORDEN TIENE POR OBJETO: PRESTAR LOS SERVICIOS PROFESIONALES DESARROLLANDO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RESPUESTAS A LAS CONSULTAS, PETICIONES, QUEJAS Y RECLAMOS QUE SE GENEREN EN LA VICERRECTORÍA DE EXTENSIÓN Y PROYECCIÓN SOCIAL, TOMANDO EN CONSIDERACIÓN LOS TÉRMINOS DE LA LEY Y LOS PROCEDIMIENTOS INTERNOS ESTABLECIDOS. 5) ELABORAR LOS CONCEPTOS JURÍDICOS QUE SEAN SOLICITADOS POR LA VICERRECTORIA DE EXTENSIÓN Y PROYECCIÓN SOCIAL Y/O POR LA OFICINA ASESORA JURÍDICA DE LA UNIVERSIDAD.</t>
  </si>
  <si>
    <t>CO1.REQ.10127657</t>
  </si>
  <si>
    <t>OPSP-VEX-1108-2026</t>
  </si>
  <si>
    <t>https://community.secop.gov.co/Public/Tendering/OpportunityDetail/Index?noticeUID=CO1.NTC.9983465</t>
  </si>
  <si>
    <t>DELMIRA MONTERO</t>
  </si>
  <si>
    <t>LA PRESENTE ORDEN TIENE POR OBJETO: PRESTAR LOS SERVICIOS PROFESIONALES DESARROLLANDO LAS SIGUIENTES ACTIVIDADES: 1. DISEÑAR Y MANTENER ACTUALIZADO EL PLAN DE SEGUIMIENTO A COMPRAS LOCALES, QUE INCLUYA CRITERIOS DE PRIORIZACIÓN DE PEQUEÑOS PRODUCTORES DEL DEPARTAMENTO DEL MAGDALENA, VERIFICACIÓN DE ORIGEN LOCAL DE LOS PRODUCTOS AGRÍCOLAS. 2. VERIFICAR Y DOCUMENTAR LA VINCULACIÓN EFECTIVA DE PEQUEÑOS PRODUCTORES LOCALES, MEDIANTE LA REVISIÓN DE SOPORTES TÉCNICOS, COMERCIALES Y TERRITORIALES (IDENTIFICACIÓN DEL PRODUCTOR, UBICACIÓN, TIPO DE PRODUCCIÓN, VOLUMEN SUMINISTRADO Y FRECUENCIA DE ENTREGA). 3. REALIZAR SEGUIMIENTO PERIÓDICO A LOS PROCESOS DE COMPRA, RECEPCIÓN Y PAGO, VALIDANDO QUE LOS PRODUCTOS ADQUIRIDOS CUMPLAN CON LAS CONDICIONES ESTABLECIDAS EN EL MANUAL OPERATIVO. 4. CONSOLIDAR EN EL ONEDRIVE DISPONIBLE PARA TAL FIN, LA INFORMACIÓN DE COMPRAS LOCALES, ELABORANDO REPORTES SINTÉTICOS PERIÓDICOS QUE DEN CUENTA DEL PORCENTAJE DE COMPRAS REALIZADAS A PEQUEÑOS PRODUCTORES DEL DEPARTAMENTO DEL MAGDALENA. 5. APOYAR LOS PROCESOS DE CONTROL, SUPERVISIÓN DEL PROYECTO, SUMINISTRANDO INFORMACIÓN, SOPORTES Y ANÁLISIS TÉCNICOS RELACIONADOS CON LAS COMPRAS LOCALES.</t>
  </si>
  <si>
    <t>CO1.REQ.10127639</t>
  </si>
  <si>
    <t>OPSP-VEX-1107-2026</t>
  </si>
  <si>
    <t>https://community.secop.gov.co/Public/Tendering/OpportunityDetail/Index?noticeUID=CO1.NTC.10013258&amp;isFromPublicArea=True&amp;isModal=False</t>
  </si>
  <si>
    <t>ALVARO JOSE MENDEZ NAVARRO</t>
  </si>
  <si>
    <t>KARLOS HEMIRO DE LA CRUZ FERRER</t>
  </si>
  <si>
    <t>LA PRESENTE ORDEN TIENE POR OBJETO PRESTAR SERVICIOS DE APOYO A LA GESTIÓN PARA EL DESARROLLO DE LAS SIGUIENTES ACTIVIDADES: 1. APOYAR Y ORIENTAR LOS PROCESOS DE CONTRATACIÓN DEL PERSONAL REQUERIDO PARA LA EJECUCIÓN DE LOS PROYECTOS ASIGNADOS EN LA VICERRECTORÍA DE EXTENSIÓN Y PROYECCIÓN SOCIAL. 2. APOYAR EN LA ELABORACIÓN EL FLUJO DE CAJA DE LOS PROYECTOS ASIGNADOS SEGÚN ENTREGABLES, CRONOGRAMA DE EJECUCIÓN Y FECHAS DE PAGO PREVISTAS EN EL CONVENIO O CONTRATO. 3. APOYAR EN EL PROCESO CONTABLE DE INGRESOS Y EGRESOS RELACIONADOS CON LOS CONVENIOS O CONTRATOS DE LA VICERRECTORÍA DE EXTENSIÓN Y PROYECCIÓN SOCIAL. 4. APOYAR EN EL SEGUIMIENTO AL PRESUPUESTO DE LOS RECURSOS ASIGNADOS PARA EL DESARROLLO DE LOS PROYECTO SUSCRITOS EN LA VICERRECTORÍA DE EXTENSIÓN Y PROYECCIÓN SOCIAL. 5. APOYAR LAS CONCILIACIONES FINANCIERAS MENSUALES DE LOS PROYECTO CON LAS ÁREAS CONTABLES DE LA UNIVERSIDAD. 6. REVISAR Y HACER SEGUIMIENTO A LOS PAGOS DE HONORARIOS DEL PERSONAL CONTRATADO Y ESTÍMULOS DOCENTES DEL PERSONAL CONTRATADO. 7. APOYAR LA PRESENTACIÓN OPORTUNA DE INFORMES FINANCIEROS CONFORME A LOS REQUERIMIENTOS CONTRACTUALES Y DEL SUPERVISOR DE LOS PROYECTOS DE LA VICERRECTORÍA DE EXTENSIÓN Y PROYECCIÓN SOCIAL.</t>
  </si>
  <si>
    <t>CO1.REQ.10155677</t>
  </si>
  <si>
    <t>OAG-VEX-1106-2026</t>
  </si>
  <si>
    <t>https://community.secop.gov.co/Public/Tendering/OpportunityDetail/Index?noticeUID=CO1.NTC.9983388</t>
  </si>
  <si>
    <t>RICARDO JOSÉ GONZÁLEZ GARCÍA</t>
  </si>
  <si>
    <t>LA PRESENTE ORDEN TIENE POR OBJETO: PRESTAR SUS SERVICIOS DE APOYO A LA GESTIÓN DESARROLLANDO LAS SIGUIENTES ACTIVIDADES: 1. APOYAR EL DISEÑO E IMPLEMENTACIÓN DEL PROYECTO DE HÁBITOS Y ESTILO DE VIDA SALUDABLE DEL VOLUNTARIADO UNIVERSITARIO. 2. APOYAR LA PROMOCIÓN DE LA ACTIVIDAD FÍSICA COMO HERRAMIENTA DE BIENESTAR, PREVENCIÓN DEL ESTRÉS Y FORTALECIMIENTO DEL TRABAJO EN EQUIPO Y EN CADA UNO DE LOS EVENTOS EN LA CUAL SE INVITE AL VOLUNTARIADO UNIVERSITARIO. 3. APOYAR LA REALIZACIÓN DE PAUSAS ACTIVAS EN REUNIONES, JORNADAS Y EVENTOS DEL VOLUNTARIADO. 4. APOYAR EN LA PLANEACIÓN Y EJECUCIÓN DE ACTIVIDADES RECREATIVAS, DEPORTIVAS Y DE ACTIVACIÓN FÍSICA DEL VOLUNTARIADO UNIVERSITARIO.5. APOYAR EN LAS CAMPAÑAS INTERNAS DE SENSIBILIZACIÓN SOBRE SALUD FÍSICA Y BIENESTAR INTEGRAL REALIZADAS POR EL VOLUNTARIADO UNIMAGDALENA.</t>
  </si>
  <si>
    <t>CO1.REQ.10127259</t>
  </si>
  <si>
    <t>OAG-VEX-1105-2026</t>
  </si>
  <si>
    <t>https://community.secop.gov.co/Public/Tendering/OpportunityDetail/Index?noticeUID=CO1.NTC.9983340</t>
  </si>
  <si>
    <t>MATEO ENRIQUE SALOM NORIEGA</t>
  </si>
  <si>
    <t>LA PRESENTE ORDEN TIENE POR OBJETO PRESTAR SERVICIOS DE APOYO A LA GESTIÓN PARA EL DESARROLLO DE LAS SIGUIENTES ACTIVIDADES: 1. APOYAR CON LA RECOPILACIÓN DE LOS ACUERDOS DE COBERTURA Y FORMATO DE REGISTRO DE PARTICIPANTES QUE SE REQUIERA DE LOS CONTRATOS O CONVENIO DE LA VICERRECTORÍA DE EXTENSIÓN. 2.APOYAR EN EL REGISTRO Y CARGA DE LA INFORMACIÓN PRECONTRACTUAL, CONTRACTUAL Y POSTCONTRACTUAL DE LAS ORDENES Y/O CONTRATOS SUSCRITOS POR LA VICERRECTORÍA DE EXTENSIÓN Y PROYECCIÓN SOCIAL EN LAS PLATAFORMAS SISTEMA INTEGRAL DE AUDITORIAS SIA OBSERVA, SISTEMA ELECTRÓNICO PARA LA CONTRATACIÓN PÚBLICA- SECOP II Y SISTEMA DE INFORMACIÓN Y GESTIÓN DEL EMPLEO PÚBLICO SIGEP II. 3. APOYAR CON LA REVISIÓN DE LA DOCUMENTACIÓN DE COBRO DE LOS CONTRATISTAS PERTENECIENTES A LA VICERRECTORÍA DE EXTENSIÓN Y PROYECCIÓN SOCIAL. 4. APOYAR CON LA ACTUALIZACIÓN DE LOS REPOSITORIOS ON-LINE DE LOS DIFERENTES PROYECTOS PERTENECIENTES A LA VICERRECTORÍA DE EXTENSIÓN Y PROYECCIÓN SOCIAL.</t>
  </si>
  <si>
    <t>CO1.REQ.10127232</t>
  </si>
  <si>
    <t>OAG-VEX-1104-2026</t>
  </si>
  <si>
    <t>https://community.secop.gov.co/Public/Tendering/OpportunityDetail/Index?noticeUID=CO1.NTC.9983279</t>
  </si>
  <si>
    <t>ARMANDO ANIBAL ACOSTA PAEZ</t>
  </si>
  <si>
    <t>LA PRESENTE ORDEN TIENE POR OBJETO: PRESTAR SERVICIOS PROFESIONALES DESARROLLANDO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REVISAR MINUTAS DE CONVENIOS Y CONTRATOS QUE REQUIERA LA VICERRECTORÍA DE EXTENSIÓN Y PROYECCIÓN SOCIAL. 4. ELABORAR LOS CONCEPTOS JURÍDICOS QUE SEAN SOLICITADOS POR LA VICERRECTORÍA DE EXTENSIÓN Y PROYECCIÓN SOCIAL Y/O POR LA OFICINA ASESORA JURÍDICA DE LA UNIVERSIDAD. 5. PRESTAR ASESORÍA JURÍDICA EN LA EJECUCIÓN DE LOS PROYECTOS INTEGRADORES DE LA VICERRECTORÍA DE EXTENSIÓN Y PROYECCIÓN SOCIAL.</t>
  </si>
  <si>
    <t>CO1.REQ.10126985</t>
  </si>
  <si>
    <t>OPSP-VEX-1103-2026</t>
  </si>
  <si>
    <t>https://community.secop.gov.co/Public/Tendering/OpportunityDetail/Index?noticeUID=CO1.NTC.9988736</t>
  </si>
  <si>
    <t>ADRIANA BURGOS MENDOZA</t>
  </si>
  <si>
    <t>LA PRESENTE ORDEN TIENE POR OBJETO: 1. APOYAR EN LA COORDINACIÓN DE LOS CUBRIMIENTOS PERIODÍSTICOS DE LA VICERRECTORÍA DE EXTENSIÓN Y PROYECCIÓN SOCIAL. 2. APOYAR LA LOGÍSTICA Y PROTOCOLO PARA LOS EVENTOS. 3. REALIZAR REDACCIÓN DE BOLETINES INFORMATIVOS DE PRENSA. 4. REALIZAR PIEZAS AUDIOVISUALES PARA REDES SOCIALES DE VICERRECTORÍA DE EXTENSIÓN Y PROYECCIÓN SOCIAL. 5. REALIZAR TRANSMISIONES EN DIRECTO DE LOS EVENTOS EN LOS CUALES LA VICERRECTORÍA DE EXTENSIÓN Y PROYECCIÓN SOCIAL PARTICIPE. 6. REALIZAR PRESENTACIÓN DE EVENTOS DE LA FUENTE INSTITUCIONAL CORRESPONDIENTE.</t>
  </si>
  <si>
    <t>CO1.REQ.10126961</t>
  </si>
  <si>
    <t>OPSP-VEX-1101-2026</t>
  </si>
  <si>
    <t>https://community.secop.gov.co/Public/Tendering/OpportunityDetail/Index?noticeUID=CO1.NTC.9983376</t>
  </si>
  <si>
    <t>BEATRIZ ELENA GUERRERO MEDINA</t>
  </si>
  <si>
    <t>CO1.REQ.10127083</t>
  </si>
  <si>
    <t>OAG-VEX-1100-2026</t>
  </si>
  <si>
    <t>https://community.secop.gov.co/Public/Tendering/OpportunityDetail/Index?noticeUID=CO1.NTC.9983818</t>
  </si>
  <si>
    <t>ERIKA PAOLA GARCIA CAMPBELL</t>
  </si>
  <si>
    <t>CO1.REQ.10127710</t>
  </si>
  <si>
    <t>OAG-VEX-1099-2026</t>
  </si>
  <si>
    <t>https://community.secop.gov.co/Public/Tendering/OpportunityDetail/Index?noticeUID=CO1.NTC.9988610</t>
  </si>
  <si>
    <t>NERLIS MARIA RANGEL ALFARO</t>
  </si>
  <si>
    <t>CO1.REQ.10131797</t>
  </si>
  <si>
    <t>OAG-VEX-1098-2026</t>
  </si>
  <si>
    <t>https://community.secop.gov.co/Public/Tendering/OpportunityDetail/Index?noticeUID=CO1.NTC.9988352</t>
  </si>
  <si>
    <t>DANIELA MERCEDES FONSECA FONSECA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</si>
  <si>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DE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</si>
  <si>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CO1.REQ.10132186</t>
  </si>
  <si>
    <t>OAG-VEX-1096-2026</t>
  </si>
  <si>
    <t>https://community.secop.gov.co/Public/Tendering/OpportunityDetail/Index?noticeUID=CO1.NTC.9984207</t>
  </si>
  <si>
    <t>ELIANA GONZALEZ MARIN</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</si>
  <si>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</si>
  <si>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CO1.REQ.10128203</t>
  </si>
  <si>
    <t>OPSP-VEX-1093-2026</t>
  </si>
  <si>
    <t>https://community.secop.gov.co/Public/Tendering/OpportunityDetail/Index?noticeUID=CO1.NTC.9984485</t>
  </si>
  <si>
    <t>ZENITH RODRIGUEZ ASCENDRA</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</si>
  <si>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</si>
  <si>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CO1.REQ.10128550</t>
  </si>
  <si>
    <t>OAG-VEX-1090-2026</t>
  </si>
  <si>
    <t>https://community.secop.gov.co/Public/Tendering/OpportunityDetail/Index?noticeUID=CO1.NTC.9984913</t>
  </si>
  <si>
    <t>LIZBETH PATRICIA MORENO JIMENEZ</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</si>
  <si>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ACOMPANAR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 PARAGRAFO PRIMERO EN EL DESARROLLO DE LAS ANTERIORES ACTIVIDADES EL CONTRATISTA TENDRA COMO OBLIGACIONES ESPECIFICAS A INFORMAR DE MANERA FORMAL Y OPORTUNAMENTE CUALQUIER ANOMALIA O DIFICULTAD QUE ADVIERTA EN EL DESARROLLO DE LOS ENCUENTROS PEDAGOGICOS AL SUPERVISOR B ATENDER LAS SOLICITUDES Y O CONSULTAS QUE LE INDIQUE EL SUPERVISOR Y SE RELACIONEN CON LAS ACTIVIDADES DE LOS ENCUENTROS PEDAGOGICOS C ASISTIR Y PARTICIPAR EN LOS COMITES REUNIONES TALLERES JUNTAS Y DEMAS EVENTOS QUE LE INDIQUE EL SUPERVISOR Y SE RELACIONEN CON EL OBJETO Y LAS ACTIVIDADES DE LA ORDEN D PRESENTAR EN LOS INFORMES DE QUE TRATA EL PARAGRAFO PRIMERO DEL NUMERAL QUINTO DE LA PRESENTE ORDEN CON EVIDENCIAS FOTOGRAFICAS O FILMICAS DOCUMENTALES REGISTRO DE ASISTENCIA Y LOS RESULTADOS DE LA VALORACION DE EXPERIENCIAS FORMATIVAS EN LAS QUE SE EVIDENCIA LUGAR DIA Y ACTIVIDAD DESARROLLADA PARA LA SISTEMATIZACION DEL PROYECTO QUE LE INDIQUE EL SUPERVISOR</t>
  </si>
  <si>
    <t>CO1.REQ.10128595</t>
  </si>
  <si>
    <t>OAG-VEX-1089-2026</t>
  </si>
  <si>
    <t>https://community.secop.gov.co/Public/Tendering/OpportunityDetail/Index?noticeUID=CO1.NTC.9984503</t>
  </si>
  <si>
    <t>YELENE PAOLA PERTUZ GRANADOS</t>
  </si>
  <si>
    <t>CO1.REQ.10127883</t>
  </si>
  <si>
    <t>OPSP-VEX-1088-2026</t>
  </si>
  <si>
    <t>https://community.secop.gov.co/Public/Tendering/OpportunityDetail/Index?noticeUID=CO1.NTC.9984923</t>
  </si>
  <si>
    <t>JUAN CAMILO MEJIA GONZALEZ</t>
  </si>
  <si>
    <t>CO1.REQ.10128847</t>
  </si>
  <si>
    <t>OAG-VEX-1087-2026</t>
  </si>
  <si>
    <t>https://community.secop.gov.co/Public/Tendering/OpportunityDetail/Index?noticeUID=CO1.NTC.9984629</t>
  </si>
  <si>
    <t>MARIA ALEJANDRA DE LA MARCK VILLARREAL</t>
  </si>
  <si>
    <t xml:space="preserve">CO1.REQ.10128526 </t>
  </si>
  <si>
    <t>OPSP-VEX-1084-2026</t>
  </si>
  <si>
    <t>https://community.secop.gov.co/Public/Tendering/OpportunityDetail/Index?noticeUID=CO1.NTC.9983354</t>
  </si>
  <si>
    <t>NELIS MARIA DELUQUE QUINTERO</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</si>
  <si>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NINAS Y LOS NINOS CREANDO AMBIENTES EDUCATIVOS PROTECTORES Y EN COHERENCIA CON LAS ESTRATEGIAS PEDAGOGICAS PROPIAS PARA LA PRIMERA INFANCIA VALORACION Y SEGUIMIENTO AL DESARROLLO 3 APORTAR AL PROCESO DE OBSERVACION DEL DESARROLLO Y APRENDIZAJE LAS NINAS Y LOS NINOS DE ACUERDO CON LAS ORIENTACIONES TECNICAS ESTABLECIDAS EN LOS MANUALES OPERATIVOS Y ORIENTACIONES INSTITUCIONALES 4 CONTRIBUIR A LA ELABORACION DEL INFORME PEDAGOGICO DESCRIPTIVO TRIMESTRAL SOBRE EL PROCESO DE DESARROLLO DE CADA NINA Y NINO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NINAS Y LOS NINOS DE ACUERDO CON EL PROCESO DE OBSERVACION Y SEGUIMIENTO AL DESARROLLO Y EN COHERENCIA CON LA IMPLEMENTACION Y GARANTIA DE LOS DERECHOS Y CONDICIONES DE CALIDAD DESDE EL MARCO DE LA ATENCION INTEGRAL 6 APOYAR EL SEGUIMIENTO DE LAS NOVEDADES PRESENTADAS CON LAS NINAS Y LOS NINOS DE ACUERDO CON LAS ORIENTACIONES TECNICAS ESTABLECIDAS EN LOS MANUALES OPERATIVOS Y DOCUMENTOS ORIENTADORES 7 APOYAR EL DESARROLLO DE LAS EXPERIENCIAS PEDAGOGICAS DE LAS NINAS NINOS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NINAS Y LOS NINOS CONFORME A LA LEGISLACION VIGENTE MANTENIENDO CONFIDENCIALIDAD Y EVITANDO EL MAL USO O DESTRUCCION DE LA INFORMACION EN CASO DE PERDIDA O DANO DEBE INFORMAR AL SUPERVISOR Y RECONSTRUIR LOS DOCUMENTOS AFECTADOS 10 APOYAR LAS ACCIONES PEDAGOGICAS ALREDEDOR DE LAS PRACTICAS DE CUIDADO HABITOS DE VIDA SALUDABLE TENIENDO EN CUENTA EL MOMENTO Y CURSO DE VIDA Y LOS RITMOS DE DESARROLLO Y APRENDIZAJE DE LAS NINAS Y LOS NINOS 11 ACTIVAR LAS RUTAS DE ATENCION POR PRESUNTA INOBSERVANCIA AMENAZA O VULNERACION DE DERECHOS A LAS NINAS Y LOS NINOS VINCULADOS EN LOS SERVICIOS ANTE LAS AUTORIDADES COMPETENTES DE ACUERDO CON EL RESPECTIVO PROTOCOLO ESTABLECIDO POR EL ICBF 12 INFORMAR OPORTUNAMENTE FRENTE A CUALQUIER SITUACION DE ACCIDENTALIDAD PRESENTADA DURANTE LA JORNADA DE PERMANENCIA DE LAS NINAS Y LOS NINOS EN EL SERVICIO Y APOYAR EL SEGUIMIENTO POSTERIOR AL EVENTO DE ACUERDO CON LAS ORIENTACIONES TECNICAS 13 APOYAR LAS ACCIONES DE INGRESO ACOGIDA PERMANENCIA Y TRANSITO DE LAS NINAS Y LOS NINOS EN LOS SERVICIOS DE EDUCACION INICIAL GARANTIZANDO LAS TRAYECTORIAS EDUCATIVAS COMPLETAS ENTRE CICLO 1 Y CICLO 2 14 ASISTIR Y PARTICIPAR EN LAS REUNIONES MESAS DE TRABAJO Y COMITES INTERNOS Y EXTERNOS RELACIONADOS CON EL OBJETO DEL CONTRATO</t>
  </si>
  <si>
    <t>CO1.REQ.10127425</t>
  </si>
  <si>
    <t>OAG-VEX-1083-2026</t>
  </si>
  <si>
    <t>https://community.secop.gov.co/Public/Tendering/OpportunityDetail/Index?noticeUID=CO1.NTC.9983407</t>
  </si>
  <si>
    <t>LINDA ISABEL DELUQUE MORENO</t>
  </si>
  <si>
    <t>CO1.REQ.10127167</t>
  </si>
  <si>
    <t>OAG-VEX-1082-2026</t>
  </si>
  <si>
    <t>https://community.secop.gov.co/Public/Tendering/OpportunityDetail/Index?noticeUID=CO1.NTC.9983401</t>
  </si>
  <si>
    <t>EMERLITH ISABEL BARCASNEGRAS ARRAUT</t>
  </si>
  <si>
    <t>LA PRESENTE ORDEN TIENE POR OBJETO PRESTAR SUS SERVICIOS DE APOYO A LA GESTION EN EL ROL DE AGENTE EDUCATIVO EN EL CENTRO DE DESARROLLO INFANTIL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</si>
  <si>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 xml:space="preserve">CO1.REQ.10127208 </t>
  </si>
  <si>
    <t>OAG-VEX-1079-2026</t>
  </si>
  <si>
    <t>https://community.secop.gov.co/Public/Tendering/OpportunityDetail/Index?noticeUID=CO1.NTC.9980701</t>
  </si>
  <si>
    <t>LILIA MARIA QUINTANA CARPINTERO</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</si>
  <si>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</si>
  <si>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CO1.REQ.10124619</t>
  </si>
  <si>
    <t>OAG-VEX-1078-2026</t>
  </si>
  <si>
    <t>https://community.secop.gov.co/Public/Tendering/OpportunityDetail/Index?noticeUID=CO1.NTC.9985278</t>
  </si>
  <si>
    <t>JENNIFER PAOLA CHARRIS GONZALEZ</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</si>
  <si>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Y EL USO DE MATERIALES.</t>
  </si>
  <si>
    <t>CO1.REQ.10129169</t>
  </si>
  <si>
    <t>OAG-VEX-1076-2026</t>
  </si>
  <si>
    <t>https://community.secop.gov.co/Public/Tendering/OpportunityDetail/Index?noticeUID=CO1.NTC.9985170</t>
  </si>
  <si>
    <t>MARIA JOSE DE LA HOZ SANABRIA</t>
  </si>
  <si>
    <t>CO1.REQ.10129418</t>
  </si>
  <si>
    <t>OAG-VEX-1075-2026</t>
  </si>
  <si>
    <t>https://community.secop.gov.co/Public/Tendering/OpportunityDetail/Index?noticeUID=CO1.NTC.9985060</t>
  </si>
  <si>
    <t>ROSA EMILIA PEÑA FUENTES</t>
  </si>
  <si>
    <t>CO1.REQ.10129127</t>
  </si>
  <si>
    <t>OAG-VEX-1074-2026</t>
  </si>
  <si>
    <t>https://community.secop.gov.co/Public/Tendering/OpportunityDetail/Index?noticeUID=CO1.NTC.9984833</t>
  </si>
  <si>
    <t>DAINY PAOLA JULIO BECERRA</t>
  </si>
  <si>
    <t>LA PRESENTE ORDEN TIENE POR OBJETO PRESTAR SUS SERVICIOS PROFESIONALES EN EL ROL DE PROFESIONAL EN SALUD Y NUTRICION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ELABORAR E IMPLEMENTAR UN PLAN DE TRABAJO EN COHERENCIA CON EL COMPONENTE DE SALUD Y NUTRICION DE ACUERDO CON LAS ORIENTACIONES TECNICAS ESTABLECIDAS EN LOS MANUALES OPERATIVOS Y OTROS DOCUMENTOS ORIENTADORES DE LA ATENCION INTEGRAL PARA LA PRIMERA INFANCIA. 2. ACOMPAÑAR APOYAR Y HACER SEGUIMIENTO A LA GESTION DE ATENCIONES PRIORIZADAS COMO IDENTIFICACION AFILIACION Y ATENCION EN SALUD SEGUIMIENTO NUTRICIONAL VULNERACION E INOBSERVANCIA DE DERECHOS EN ARTICULACION CON EL EQUIPO INTERDISCIPLINAR Y OTRAS ACCIONES QUE VAYAN EN VIA DEL MEJORAMIENTO DE LA CALIDAD DE LA ATENCION A LA PRIMERA INFANCIA. 3. REALIZAR ACOMPAÑAMIENTO PERMANENTE EN LA PLANIFICACION E IMPLEMENTACION DE LAS CONDICIONES DE CALIDAD PARA LA EDUCACION INICIAL RELACIONADAS CON LA SALUD LA ALIMENTACION Y LA NUTRICION CON BASE EN EL MANUAL OPERATIVO Y DEMAS ORIENTACIONES TECNICAS. 4. REALIZAR EL TAMIZAJE NUTRICIONAL DE LAS NIÑAS Y LOS NIÑOS PARTICIPANTES DE LOS SERVICIOS DE EDUCACION INICIAL DE LOS DOS CICLOS DE ATENCION DE ACUERDO CON LA PERIODICIDAD DETERMINADA EN EL MANUAL OPERATIVO Y DEMAS ORIENTACIONES ESTABLECIDAS PARA EL SEGUIMIENTO NUTRICIONAL. 5. REALIZAR PERIODICAMENTE LA TOMA DE MEDIDAS ANTROPOMETRICAS A CADA NIÑA NIÑO Y MUJER GESTANTE Y HACER SEGUIMIENTO A LOS RESULTADOS. 6. BRINDAR ORIENTACION PARA LA ADECUADA IMPLEMENTACION Y CUMPLIMIENTO DE LA MINUTA PATRON EL CICLO DE MENUS Y EL ANALISIS NUTRICIONAL. 7. INCORPORAR EL ENFOQUE DIFERENCIAL DE DERECHOS Y EL ENFOQUE DIFERENCIAL ETNICO Y ETNICO CAMPESINO EN LA PLANEACION Y EJECUCION DE LAS ACTIVIDADES DEL COMPONENTE DE NUTRICION ARTICULANDO LOS ENCUENTROS COMUNITARIOS CON LA PARTICIPACION DE PARTERAS SABEDORES Y AUTORIDADES COMUNITARIAS PARA EL RECONOCIMIENTO Y LA PRESERVACION DE LOS SABERES Y PRACTICAS ALIMENTARIAS TRADICIONALES DEL TERRITORIO. 8. LIDERAR LA CONCERTACION PLANEACION Y SEGUIMIENTO DE LAS OLLAS COMUNITARIAS ASI COMO ORIENTAR LAS PREPARACIONES QUE SE DESARROLLEN EN LOS PERIODOS ESTABLECIDOS GARANTIZANDO CRITERIOS DE CALIDAD NUTRICIONAL INOCUIDAD Y PERTINENCIA CULTURAL DE ACUERDO CON LOS LINEAMIENTOS DEL ICBF. 9. HACER SEGUIMIENTO PERMANENTE Y GARANTIZAR LA APLICACION DEL MANUAL DE BUENAS PRACTICAS DE MANUFACTURA BPM EN LA RECEPCION Y ENTREGA DE LOS RPP Y EN LAS PREPARACIONES DE LAS OLLAS COMUNITARIAS ASEGURANDO EL CUMPLIMIENTO DE LAS CONDICIONES DE HIGIENE INOCUIDAD Y CALIDAD EXIGIDAS POR LOS LINEAMIENTOS DEL ICBF. 10. ELABORAR LIDERAR Y GARANTIZAR LA IMPLEMENTACION DEL PLAN DE SANEAMIENTO BASICO Y DEL MANUAL DE BUENAS PRACTICAS DE MANUFACTURA EN LAS UCAS O UNIDADES DE ATENCION COMUNITARIA ASIGNADAS DE ACUERDO CON LOS LINEAMIENTOS VIGENTES DEL ICBF. 11. IDENTIFICAR VERIFICAR Y HACER SEGUIMIENTO DE LOS CASOS DE NIÑAS Y NIÑOS CON MALNUTRICION POR DEFICIT O EXCESO ACTIVANDO LA RUTA DE DESNUTRICION AGUDA EN LOS CASOS IDENTIFICADOS DE ACUERDO CON EL REPORTE DEL SISTEMA DE INFORMACION OFICIAL. 12. IMPLEMENTAR UN PLAN DE SEGUIMIENTO QUE INCLUYA LAS ACCIONES DE CANALIZACION Y ACOMPAÑAMIENTO REQUERIDAS PARA ASEGURAR EL MEJORAMIENTO DE LA SALUD DE LAS NIÑAS Y NIÑOS CON DESNUTRICION IDENTIFICADOS. 13. PLANEAR E IMPLEMENTAR DE MANERA CONJUNTA Y CONTINUA CON EL EQUIPO INTERDISCIPLINAR ACCIONES PEDAGOGICAS ALREDEDOR DE LAS PRACTICAS DE CUIDADO Y HABITOS DE VIDA SALUDABLE CON ENFOQUE DIFERENCIAL FAVORECIENDO LOS PROCESOS DE INCLUSION DE LAS NIÑAS Y LOS NIÑOS. 14. APORTAR EN EL FORTALECIMIENTO DE CAPACIDADES DEL EQUIPO DE TRABAJO BRINDANDO LAS ORIENTACIONES TECNICAS RELACIONADAS CON SALUD ALIMENTACION Y NUTRICION CONFORME CON LO ESTABLECIDO EN LOS MANUALES OPERATIVOS Y DEMAS DOCUMENTOS. 15. ADELANTAR ACCIONES DE PROMOCION PROTECCION DEFENSA Y APOYO DE LA LACTANCIA HUMANA ASI COMO LOS PROCESOS DE EXTRACCION MANUAL CONSERVACION TRANSPORTE Y SUMINISTRO DE LA LECHE HUMANA PARA LAS NIÑAS Y LOS NIÑOS MENORES DE DOS AÑOS DE ACUERDO CON EL MANUAL OPERATIVO Y LAS DEMAS ORIENTACIONES. 16. ASISTIR Y PARTICIPAR EN LAS REUNIONES MESAS DE TRABAJO Y COMITES INTERNOS Y EXTERNOS RELACIONADOS CON EL OBJETO DEL CONTRATO INCLUYENDO AQUELLOS ESPACIOS DE ARTICULACION INTERSECTORIAL RELACIONADOS CON EL MEJORAMIENTO DE LA SITUACION NUTRICIONAL DE NIÑAS Y NIÑOS. 17.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18. APOYAR EL PROCESO DE FOCALIZACION Y CARACTERIZACION PARA LA IDENTIFICACION DE POTENCIALES USUARIOS Y DISPONIBILIDAD DE CUPOS PARA NIÑAS NIÑOS Y MUJERES GESTANTES ELEGIBLES DE ACUERDO CON LOS CRITERIOS DEFINIDOS PARA LA PRESTACION DE LOS SERVICIOS DE ATENCION A LA PRIMERA INFANCIA DEL ICBF. Y AQUELLAS QUE RESULTEN NECESARIAS PARA EL CUMPLIMIENTO CONTRACTUAL.</t>
  </si>
  <si>
    <t>CO1.REQ.10128797</t>
  </si>
  <si>
    <t>OAG-VEX-1073-2026</t>
  </si>
  <si>
    <t>https://community.secop.gov.co/Public/Tendering/OpportunityDetail/Index?noticeUID=CO1.NTC.9986373</t>
  </si>
  <si>
    <t>SHIRLEY PAOLA ROMERO MEZA</t>
  </si>
  <si>
    <t>CO1.REQ.10128845</t>
  </si>
  <si>
    <t>OAG-VEX-1072-2026</t>
  </si>
  <si>
    <t>https://community.secop.gov.co/Public/Tendering/OpportunityDetail/Index?noticeUID=CO1.NTC.9986262</t>
  </si>
  <si>
    <t>CINDY FLOR BOLAÑO VELASQUEZ</t>
  </si>
  <si>
    <t>CO1.REQ.10128654</t>
  </si>
  <si>
    <t>OAG-VEX-1071-2026</t>
  </si>
  <si>
    <t>https://community.secop.gov.co/Public/Tendering/OpportunityDetail/Index?noticeUID=CO1.NTC.9986367&amp;isFromPublicArea=True&amp;isModal=False</t>
  </si>
  <si>
    <t xml:space="preserve">MARYLUZ CHARRIS RUA </t>
  </si>
  <si>
    <t>LA PRESENTE ORDEN TIENE POR OBJETO PRESTAR SUS SERVICIOS DE APOYO A LA GESTIÓN EN EL ROL DE AGENTE EDUCATIVO EN SERVICIO DE EDUCACIÓN INICIAL CAMPESINA EIC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PROMOVER EL DESARROLLO Y APRENDIZAJE DE LAS NIÑAS Y LOS NIÑOS DESDE SU GESTACIÓN POR MEDIO DE LA PLANEACIÓN E IMPLEMENTACIÓN DE EXPERIENCIAS Y AMBIENTES PEDAGÓGICOS LA PROMOCIÓN DEL BIENESTAR MEDIANTE EXPERIENCIAS DE CUIDADO SENSIBLE LLEVA A CABO EL PROCESO DE SEGUIMIENTO AL DESARROLLO Y EL APRENDIZAJE ADEMÁS DE PROPICIAR LA REFLEXIÓN Y LA VALORACIÓN DE LA PRÁCTICA PEDAGÓGICA 2 PARTICIPAR EN LA CONSTRUCCIÓN ACTUALIZACIÓN IMPLEMENTACIÓN Y DIVULGACIÓN DE LA PROPUESTA O PROYECTO PEDAGÓGICO QUE SE AJUSTE A LAS CARACTERÍSTICAS DEL SERVICIO DE EDUCACIÓN INICIAL CAMPESINA EL CUAL RESPONDA A LAS CONDICIONES INDIVIDUALES Y CULTURALES DE LOS NIÑOS NIÑAS SUS COMUNIDADES Y SUS FAMILIAS ESTE DEBE ESTAR EN SINTONÍA CON LAS ORIENTACIONES PEDAGÓGICAS Y CURRICULARES PLANTEADAS A NIVEL NACIONAL 3 INDAGAR SOBRE LOS INTERESES PREGUNTAS Y POTENCIALIDADES DE LAS NIÑAS LOS NIÑOS Y SUS FAMILIAS PARA COMPRENDER LOS PROCESOS DE DESARROLLO Y APRENDIZAJE QUE ACOMPAÑARÁ 4 PROYECTAR SEMANALMENTE LA PLANEACIÓN DE EXPERIENCIAS PEDAGÓGICAS Y AMBIENTES ENRIQUECIDOS E INTENCIONADOS QUE PROMUEVAN EL DESARROLLO Y EL APRENDIZAJE DE LAS NIÑAS Y LOS NIÑOS DESDE LA GESTACIÓN Y REGISTRARLAS EN LOS CUADERNOS DE ACOMPAÑAMIENTO FAMILIAR Y COMUNITARIOS SEGÚN LA ESTRATEGIA DE ACOMPAÑAMIENTO QUE CORRESPONDA EN CADA SEMANA 5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6 VIVIR Y DISFRUTAR LAS EXPERIENCIAS PEDAGÓGICAS JUNTO A LAS NIÑAS NIÑOS Y SUS FAMILIAS 7 VALORAR EL PROCESO A TRAVÉS DE LA REFLEXIÓN DE LA PRÁCTICA PEDAGÓGICA DANDO PROTAGONISMO A LO QUE ESCUCHA OBSERVA Y DOCUMENTA DE LOS PROCESOS DE DESARROLLO Y APRENDIZAJE DE LAS NIÑAS Y LOS NIÑOS DESDE LA GESTACIÓN 8 REGISTRAR MENSUALMENTE EN LOS INSTRUMENTOS DE OBSERVACIÓN LOS PROCESOS DE DESARROLLO Y LAS PARTICULARIDADES DE LAS NIÑAS Y LOS NIÑOS A SU ROL DE ACUERDO CON LAS ORIENTACIONES TÉCNICAS ESTABLECIDAS EN LOS MANUALES OPERATIVOS Y ORIENTACIONES INSTITUCIONALES 9 APOYAR EL PROCESO DE CARACTERIZACIÓN DE LAS NIÑAS LOS NIÑOS Y SUS FAMILIAS DE ACUERDO CON LOS INSTRUMENTOS Y ORIENTACIONES EMITIDAS POR EL ICBF 10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11 APOYAR LA SISTEMATIZACIÓN DE LAS EXPERIENCIAS PEDAGÓGICAS DESARROLLADAS EN EL SERVICIO DE EDUCACIÓN INICIAL 12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 O CUIDADORES ACORDE A LOS MANUALES OPERATIVOS Y ORIENTACIONES INSTITUCIONALES 13 ACTIVAR LAS RUTAS DE ATENCIÓN POR PRESUNTA INOBSERVANCIA AMENAZA O VULNERACIÓN DE DERECHOS A LAS NIÑAS Y LOS NIÑOS VINCULADOS EN LOS SERVICIOS ANTE LAS AUTORIDADES COMPETENTES Y EL RESPECTIVO PROTOCOLO ESTABLECIDO POR EL ICBF 14 VINCULAR A LAS FAMILIAS Y CUIDADORES AL PROCESO PEDAGÓGICO DE NIÑAS Y NIÑOS CON EL FIN DE FAVORECER SU DESARROLLO Y APRENDIZAJE DESDE EL HOGAR 15 PARTICIPAR EN LOS PROCESOS DE FORMACIÓN Y CUALIFICACIÓN PROGRAMADOS POR LAS ENTIDADES PRESTADORAS DEL SERVICIO O AQUELLOS QUE SE HAN GESTIONADO DESDE LAS DIRECCIONES REGIONALES O DESDE LA DIRECCIÓN GENERAL DEL ICBF 16 GESTIONAR Y HACER SEGUIMIENTO A LAS ACCIONES INGRESO ACOGIDA PERMANENCIA Y TRÁNSITO DE LAS NIÑAS Y LOS NIÑOS EN LOS SERVICIOS DE EDUCACIÓN INICIAL GARANTIZANDO LAS TRAYECTORIAS EDUCATIVAS COMPLETAS ENTRE CICLO 1 Y CICLO 2 17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18 DILIGENCIAR EL REGISTRO DE ASISTENCIA EN COHERENCIA CON LAS ORIENTACIONES DEL ICBF TOMANDO DECISIONES EN RELACIÓN CON SITUACIONES DE INASISTENCIAS 19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O EXPEDIENTES RESPECTIVOS 20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t>
  </si>
  <si>
    <t>CO1.REQ.10128572</t>
  </si>
  <si>
    <t>OAG-VEX-1070-2026</t>
  </si>
  <si>
    <t>https://community.secop.gov.co/Public/Tendering/OpportunityDetail/Index?noticeUID=CO1.NTC.9984669</t>
  </si>
  <si>
    <t xml:space="preserve">KELLYS JHOANA VEGA LOPEZ </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</si>
  <si>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</si>
  <si>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CO1.REQ.10128499</t>
  </si>
  <si>
    <t>OAG-VEX-1069-2026</t>
  </si>
  <si>
    <t>https://community.secop.gov.co/Public/Tendering/OpportunityDetail/Index?noticeUID=CO1.NTC.9984639</t>
  </si>
  <si>
    <t>YAQUELINE PRADO VACA</t>
  </si>
  <si>
    <t>CO1.REQ.10128472</t>
  </si>
  <si>
    <t>OAG-VEX-1068-2026</t>
  </si>
  <si>
    <t>https://community.secop.gov.co/Public/Tendering/OpportunityDetail/Index?noticeUID=CO1.NTC.9984455</t>
  </si>
  <si>
    <t>BERENA NAVARRO BORJAS</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</si>
  <si>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</si>
  <si>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CO1.REQ.10128504</t>
  </si>
  <si>
    <t>OAG-VEX-1067-2026</t>
  </si>
  <si>
    <t>https://community.secop.gov.co/Public/Tendering/OpportunityDetail/Index?noticeUID=CO1.NTC.9985878</t>
  </si>
  <si>
    <t>YONELIS PATRICIA SARMIENTO ANTEQUERA</t>
  </si>
  <si>
    <t>LA PRESENTE ORDEN TIENE POR OBJETO PRESTAR SUS SERVICIOS DE APOYO A LA GESTION EN EL ROL DE AGENTE EDUCATIVO EN EDUCACION INICIAL CAMPESINA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</si>
  <si>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CO1.REQ.10129585</t>
  </si>
  <si>
    <t>OAG-VEX-1066-2026</t>
  </si>
  <si>
    <t>https://community.secop.gov.co/Public/Tendering/OpportunityDetail/Index?noticeUID=CO1.NTC.9985919</t>
  </si>
  <si>
    <t>DIANA CAROLINA BENITEZ CUDRIS</t>
  </si>
  <si>
    <t>LA PRESENTE ORDEN TIENE POR OBJETO PRESTAR SUS SERVICIOS PROFESIONALES EN EL ROL DE PROFESIONAL PSICOSOCIAL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DE PARTICULARIDADES OPORTUNIDADES Y NECESIDADES TERRITORIALES SOCIALES CULTURALES E INDIVIDUALES DE LAS NIÑAS Y NIÑOS DESDE LA GESTACION LAS FAMILIAS Y COMUNIDADES 3 LIDERAR LA LECTURA INICIAL DEL CONTEXTO CON LAS NIÑAS NIÑOS PERSONAS O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Y NACIONALES A NIVEL INTERSECTORIAL INTRA E INTERINSTITUCIONAL QUE APORTEN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</si>
  <si>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CO1.REQ.10129561</t>
  </si>
  <si>
    <t>OPSP-VEX-1065-2026</t>
  </si>
  <si>
    <t>https://community.secop.gov.co/Public/Tendering/OpportunityDetail/Index?noticeUID=CO1.NTC.9985809</t>
  </si>
  <si>
    <t>BEATRIZ CAROLINA NORIEGA BARRIOS</t>
  </si>
  <si>
    <t>LA PRESENTE ORDEN TIENE POR OBJETO PRESTAR SUS SERVICIOS PROFESIONALES EN EL ROL DE PROFESIONAL PSICOSOCIAL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DE PARTICULARIDADES OPORTUNIDADES Y NECESIDADES TERRITORIALES SOCIALES CULTURALES E INDIVIDUALES DE LAS NIÑAS Y NIÑOS DESDE LA GESTACION LAS FAMILIAS Y COMUNIDADES 3 LIDERAR LA LECTURA INICIAL DEL CONTEXTO CON LAS NIÑAS NIÑOS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APLICAR Y ACOMPAÑAR LA IMPLEMENTACION DEL MODELO DE ENFOQUE DIFERENCIAL DE DERECHOS DEL ICBF Y DEL ENFOQUE DIFERENCIAL ETNICO Y ETNICO CAMPESINO EN LOS PROCESOS DE ATENCION Y ACOMPAÑAMIENTO PSICOSOCIAL A LAS NIÑAS LOS NIÑOS DESDE LA GESTACION LAS MUJERES GESTANTES Y SUS FAMILIAS GARANTIZANDO QUE LAS ACTIVIDADES PROGRAMADAS INCORPOREN LA PARTICIPACION DE LA COMUNIDAD LOS SABEDORES CULTURALES LAS AUTORIDADES PROPIAS Y OTROS ACTORES TERRITORIALES EN COHERENCIA CON LOS REFERENTES CULTURALES DEL CONTEXTO 8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9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10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11 PARTICIPAR EN LAS REUNIONES MESAS DE TRABAJO Y COMITES INTERNOS Y EXTERNOS DE ACUERDO CON SU COMPETENCIA DISCIPLINAR QUE PERMITAN GESTIONAR ACCIONES ARTICULADAS Y ALIANZAS TERRITORIALES CON ORGANIZACIONES LOCALES Y NACIONALES A NIVEL INTERSECTORIAL INTRA E INTERINSTITUCIONAL QUE APORTEN EN LA GARANTIA DEL PLENO EJERCICIO DE LOS DERECHOS DE LAS NIÑAS Y LOS NIÑOS DE PRIMERA INFANCIA 12 SOCIALIZAR CON LAS FAMILIAS COMUNIDAD Y TALENTO HUMANO DE LA UNIDAD DE ATENCION EL PROTOCOLO DE ACTUACIONES ANTE ALERTAS DE INOBSERVANCIA AMENAZA O VULNERACION DE DERECHOS DE LAS NIÑAS Y LOS NIÑOS EN LOS SERVICIOS DE ATENCION A LA PRIMERA INFANCIA DEL ICBF 13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14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15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16 ACOMPAÑAR LA SOCIALIZACION DEL PACTO DE CONVIVENCIA CON LAS NIÑAS NIÑOS MUJERES GESTANTES FAMILIAS Y CUIDADORES QUE NO PARTICIPARON EN LA ELABORACION ASI COMO CON QUIENES INGRESAN A LOS SERVICIOS EN PERIODOS DIFERENTES AL INICIO DE LA OPERACION 17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</si>
  <si>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CO1.REQ.10129542</t>
  </si>
  <si>
    <t>OPSP-VEX-1064-2026</t>
  </si>
  <si>
    <t>https://community.secop.gov.co/Public/Tendering/OpportunityDetail/Index?noticeUID=CO1.NTC.9985632</t>
  </si>
  <si>
    <t>NATALIA CERVANTES FORNARIS</t>
  </si>
  <si>
    <t>LA PRESENTE ORDEN TIENE POR OBJETO PRESTAR SUS SERVICIOS PROFESIONALES EN EL ROL DE PROFESIONAL EN SALUD Y NUTRICION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ELABORAR E IMPLEMENTAR UN PLAN DE TRABAJO EN COHERENCIA CON EL COMPONENTE DE SALUD Y NUTRICION DE ACUERDO CON LAS ORIENTACIONES TECNICAS ESTABLECIDAS EN LOS MANUALES OPERATIVOS Y OTROS DOCUMENTOS ORIENTADORES DE LA ATENCION INTEGRAL PARA LA PRIMERA INFANCIA. 2. ACOMPAÑAR APOYAR Y HACER SEGUIMIENTO A LA GESTION DE ATENCIONES PRIORIZADAS COMO IDENTIFICACION AFILIACION Y ATENCION EN SALUD SEGUIMIENTO NUTRICIONAL VULNERACION E INOBSERVANCIA DE DERECHOS EN ARTICULACION CON EL EQUIPO INTERDISCIPLINAR Y OTRAS ACCIONES QUE VAYAN EN VIA DEL MEJORAMIENTO DE LA CALIDAD DE LA ATENCION A LA PRIMERA INFANCIA. 3. REALIZAR ACOMPAÑAMIENTO PERMANENTE EN LA PLANIFICACION E IMPLEMENTACION DE LAS CONDICIONES DE CALIDAD PARA LA EDUCACION INICIAL RELACIONADAS CON LA SALUD LA ALIMENTACION Y LA NUTRICION CON BASE EN EL MANUAL OPERATIVO Y DEMAS ORIENTACIONES TECNICAS. 4. REALIZAR EL TAMIZAJE NUTRICIONAL DE LAS NIÑAS Y LOS NIÑOS PARTICIPANTES DE LOS SERVICIOS DE EDUCACION INICIAL DE LOS DOS CICLOS DE ATENCION DE ACUERDO CON LA PERIODICIDAD DETERMINADA EN EL MANUAL OPERATIVO Y DEMAS ORIENTACIONES ESTABLECIDAS PARA EL SEGUIMIENTO NUTRICIONAL. 5. REALIZAR PERIODICAMENTE LA TOMA DE MEDIDAS ANTROPOMETRICAS A CADA NIÑA NIÑO Y MUJER GESTANTE Y HACE SEGUIMIENTO A LOS RESULTADOS. 6. BRINDAR ORIENTACION PARA LA ADECUADA IMPLEMENTACION Y CUMPLIMIENTO DE LA MINUTA PATRON EL CICLO DE MENUS Y EL ANALISIS NUTRICIONAL. 7. INCORPORAR EL ENFOQUE DIFERENCIAL DE DERECHOS Y EL ENFOQUE DIFERENCIAL ETNICO Y ETNICO CAMPESINO EN LA PLANEACION Y EJECUCION DE LAS ACTIVIDADES DEL COMPONENTE DE NUTRICION ARTICULANDO LOS ENCUENTROS COMUNITARIOS CON LA PARTICIPACION DE PARTERAS SABEDORES Y AUTORIDADES COMUNITARIAS PARA EL RECONOCIMIENTO Y LA PRESERVACION DE LOS SABERES Y PRACTICAS ALIMENTARIAS TRADICIONALES DEL TERRITORIO. 8. LIDERAR LA CONCERTACION PLANEACION Y SEGUIMIENTO DE LAS OLLAS COMUNITARIAS ASI COMO ORIENTAR LAS PREPARACIONES QUE SE DESARROLLEN EN LOS PERIODOS ESTABLECIDOS GARANTIZANDO CRITERIOS DE CALIDAD NUTRICIONAL INOCUIDAD Y PERTINENCIA CULTURAL DE ACUERDO CON LOS LINEAMIENTOS DEL ICBF. 9. HACER SEGUIMIENTO PERMANENTE Y GARANTIZAR LA APLICACION DEL MANUAL DE BUENAS PRACTICAS DE MANUFACTURA BPM EN LA RECEPCION Y ENTREGA DE LOS RPP Y EN LAS PREPARACIONES DE LAS OLLAS COMUNITARIAS ASEGURANDO EL CUMPLIMIENTO DE LAS CONDICIONES DE HIGIENE INOCUIDAD Y CALIDAD EXIGIDAS POR LOS LINEAMIENTOS DEL ICBF. 10. ELABORAR LIDERAR Y GARANTIZAR LA IMPLEMENTACION DEL PLAN DE SANEAMIENTO BASICO Y DEL MANUAL DE BUENAS PRACTICAS DE MANUFACTURA EN LAS UCAS O UNIDADES DE ATENCION COMUNITARIA ASIGNADAS DE ACUERDO CON LOS LINEAMIENTOS VIGENTES DEL ICBF. 11. IDENTIFICAR VERIFICAR Y HACER SEGUIMIENTO DE LOS CASOS DE NIÑAS Y NIÑOS CON MALNUTRICION POR DEFICIT O EXCESO ACTIVANDO LA RUTA DE DESNUTRICION AGUDA EN LOS CASOS IDENTIFICADOS DE ACUERDO CON EL REPORTE DEL SISTEMA DE INFORMACION OFICIAL. 12. IMPLEMENTAR UN PLAN DE SEGUIMIENTO QUE INCLUYA LAS ACCIONES DE CANALIZACION Y ACOMPAÑAMIENTO REQUERIDAS PARA ASEGURAR EL MEJORAMIENTO DE LA SALUD DE LAS NIÑAS Y NIÑOS CON DESNUTRICION IDENTIFICADOS. 13. PLANEAR E IMPLEMENTAR DE MANERA CONJUNTA Y CONTINUA CON EL EQUIPO INTERDISCIPLINAR ACCIONES PEDAGOGICAS ALREDEDOR DE LAS PRACTICAS DE CUIDADO Y HABITOS DE VIDA SALUDABLE CON ENFOQUE DIFERENCIAL FAVORECIENDO LOS PROCESOS DE INCLUSION DE LAS NIÑAS Y LOS NIÑOS. 14. APORTAR EN EL FORTALECIMIENTO DE CAPACIDADES DEL EQUIPO DE TRABAJO BRINDANDO LAS ORIENTACIONES TECNICAS RELACIONADAS CON SALUD ALIMENTACION Y NUTRICION CONFORME CON LO ESTABLECIDO EN LOS MANUALES OPERATIVOS Y DEMAS DOCUMENTOS. 15. ADELANTAR ACCIONES DE PROMOCION PROTECCION DEFENSA Y APOYO DE LA LACTANCIA HUMANA ASI COMO LOS PROCESOS DE EXTRACCION MANUAL CONSERVACION TRANSPORTE Y SUMINISTRO DE LA LECHE HUMANA PARA LAS NIÑAS Y LOS NIÑOS MENORES DE DOS AÑOS DE ACUERDO CON EL MANUAL OPERATIVO Y LAS DEMAS. 16. ASISTIR Y PARTICIPAR EN LAS REUNIONES MESAS DE TRABAJO Y COMITES INTERNOS Y EXTERNOS RELACIONADOS CON EL OBJETO DEL CONTRATO INCLUYENDO AQUELLOS ESPACIOS DE ARTICULACION INTERSECTORIAL RELACIONADOS CON EL MEJORAMIENTO DE LA SITUACION NUTRICIONAL DE NIÑAS Y NIÑOS. 17.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18. APOYAR EL PROCESO DE FOCALIZACION Y CARACTERIZACION PARA LA IDENTIFICACION DE POTENCIALES USUARIOS Y DISPONIBILIDAD DE CUPOS PARA NIÑAS NIÑOS Y MUJERES GESTANTES ELEGIBLES DE ACUERDO CON LOS CRITERIOS DEFINIDOS PARA LA PRESTACION DE LOS SERVICIOS DE ATENCION A LA PRIMERA INFANCIA DEL ICBF Y AQUELLAS QUE RESULTEN NECESARIAS PARA EL CUMPLIMIENTO CONTRACTUAL.</t>
  </si>
  <si>
    <t>CO1.REQ.10129527</t>
  </si>
  <si>
    <t>OPSP-VEX-1062-2026</t>
  </si>
  <si>
    <t>https://community.secop.gov.co/Public/Tendering/OpportunityDetail/Index?noticeUID=CO1.NTC.9988953</t>
  </si>
  <si>
    <t>CARLOS FERNANDO SOTO PÉREZ</t>
  </si>
  <si>
    <t>LA PRESENTE ORDEN TIENE POR OBJETO PRESTAR SERVICIOS PROFESIONALES EN EL MARCO DEL CONTRATO NO 515 SUSCRITO ENTRE LA UNIVERSIDAD DEL MAGDALENA Y LA AGENCIA NACIONAL DE HIDROCARBUROS ANH DESARROLLANDO LAS SIGUIENTES ACTIVIDADES 1. ORGANIZAR Y ACTUALIZAR LA INFORMACION AMBIENTAL SOCIAL Y ECONOMICA DEL PROYECTO DE ENERGIA SOLAR APOYANDO EL SEGUIMIENTO DE SUS IMPACTOS. 2. APOYAR LA ELABORACION Y REVISION DE INFORMES TECNICOS DEL PROYECTO RUTA DE ENERGIA SOLAR. 3. APOYAR LA ORGANIZACION Y REALIZACION DE EVENTOS Y ACTIVIDADES DEL PROYECTO IMPACTENERGY.CO RUTA DE ENERGIA SOLAR. 4. APOYAR EL SEGUIMIENTO DE LOS INDICADORES DEL PROYECTO Y PROPONER AJUSTES PARA MEJORAR LAS METODOLOGIAS.</t>
  </si>
  <si>
    <t>CO1.REQ.10132383</t>
  </si>
  <si>
    <t>OPSP-VEX-1061-2026</t>
  </si>
  <si>
    <t>https://community.secop.gov.co/Public/Tendering/OpportunityDetail/Index?noticeUID=CO1.NTC.9988890</t>
  </si>
  <si>
    <t>ANA MARY GUERRERO ACOSTA</t>
  </si>
  <si>
    <t>LA PRESENTE ORDEN TIENE POR OBJETO:1. BRINDAR ACOMPAÑAMIENTO JURÍDICO DURANTE LAS FASES PRECONTRACTUAL, CONTRACTUAL Y POSTCONTRACTUAL DE LOS PROCESOS DE SELECCIÓN ADELANTADOS POR LA VICERRECTORÍA DE EXTENSIÓN Y PROYECCIÓN SOCIAL. 2.ORIENTAR Y ATENDER CONSULTAS JURÍDICAS RELACIONADAS CON LA EJECUCIÓN DE LOS PROYECTOS DE LA VICERRECTORÍA DE EXTENSIÓN Y PROYECCIÓN SOCIAL, GARANTIZANDO SU DESARROLLO CONFORME A LA NORMATIVIDAD VIGENTE. 3. REVISAR LAS MINUTAS DE CONTRATOS Y CONVENIOS REQUERIDOS POR LA VICERRECTORÍA DE EXTENSIÓN Y PROYECCIÓN SOCIAL. 4. ELABORAR Y EMITIR LOS CONCEPTOS JURÍDICOS SOLICITADOS POR LA VICERRECTORÍA DE EXTENSIÓN Y PROYECCIÓN SOCIAL Y/O POR LA OFICINA ASESORA JURÍDICA DE LA UNIVERSIDAD. 5. ACOMPAÑAR JURÍDICAMENTE LA EJECUCIÓN DE LOS PROYECTOS INTEGRADORES ADELANTADOS POR LA VICERRECTORÍA DE EXTENSIÓN Y PROYECCIÓN SOCIAL.</t>
  </si>
  <si>
    <t>CO1.REQ.10132671</t>
  </si>
  <si>
    <t>OPSP-VEX-1060-2026</t>
  </si>
  <si>
    <t>https://community.secop.gov.co/Public/Tendering/OpportunityDetail/Index?noticeUID=CO1.NTC.9986110&amp;isFromPublicArea=True&amp;isModal=False</t>
  </si>
  <si>
    <t>MARTA MILENA PARRAO GARCIA</t>
  </si>
  <si>
    <t>LA PRESENTE ORDEN TIENE POR OBJETO: PRESTAR SUS SERVICIOS DE APOYO A LA GESTIÓN EN EL ROL DE
AUXILIAR ADMINISTRATIVO EN EL CENTRO DE DESARROLLO INFANTIL –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SISTEMATIZAR OPORTUNAMENTE Y
CON CALIDAD LA INFORMACIÓN DE NIÑOS, NIÑAS Y FAMILIAS VINCULADAS A LOS SERVICIOS DE EDUCACIÓN INICIAL EN LOS
INSTRUMENTOS O HERRAMIENTAS DEFINIDAS EN LAS ORIENTACIONES PARA LA ATENCIÓN. 2. COMUNICAR Y GESTIONAR AL
COORDINADOR DEL SERVICIO CUALQUIER SITUACIÓN RELEVANTE, NOVEDAD, INFORMACIÓN Y/O REQUERIMIENTO
RELACIONADO CON LA PRESTACIÓN DEL SERVICIO. 3. REPORTAR CUALQUIER SITUACIÓN DE INOBSERVANCIA, AMENAZA Y/O
VULNERACIÓN DE LOS DERECHOS DE LAS NIÑAS Y LOS NIÑOS DE PRIMERA INFANCIA, SEGÚN NUMERAL 4 DEL ARTÍCULO 41
DE LA LEY 1098 DE 2006. 4. REPORTAR ACCIDENTES PRESENTADOS A LAS NIÑAS Y LOS NIÑOS DURANTE LA
PERMANENCIA EN EL SERVICIO, EN LOS INSTRUMENTOS DEFINIDOS Y SEGÚN LOS MANUALES OPERATIVOS Y DEMÁS
ORIENTACIONES. 5. COMUNICAR Y GESTIONAR POR ESCRITO A QUIEN CORRESPONDA EL ESTADO DE IMPLEMENTOS Y
EQUIPOS FUNDAMENTALES PARA EL FUNCIONAMIENTO DEL SERVICIO, SU REPOSICIÓN O MANTENIMIENTO EN LOS CASOS
QUE HAYA LUGAR. 6. ORGANIZAR Y ENTREGAR EL ARCHIVO DIGITAL Y FÍSICO ACTUALIZADO CONFORME A NORMAS DEL
SISTEMA DE GESTIÓN DOCUMENTAL, EL SIGA DE LA ENTIDAD Y LAS ORIENTACIONES DEL EQUIPO AL QUE PERTENECE.
7. APOYAR EL MANEJO ADECUADO DE LOS ARCHIVOS DE LAS NIÑAS Y LOS NIÑOS Y LA DOCUMENTACIÓN ADMINISTRATIVA
DE ACUERDO A LO ESTIPULADO EN LA LEGISLACIÓN VIGENTE, PARTICULARMENTE CON LOS PROCEDIMIENTOS DE LAS
ENTIDADES; TENIENDO ABSOLUTA RESERVA DE LA INFORMACIÓN QUE MANEJE O ALA QUE TENGA ACCESO DURANTE LA
EJECUCIÓN DEL CONTRATO, EVITANDO SU DESTRUCCIÓN O UTILIZACIÓN INDEBIDA; EN CASO DE CUALQUIER DAÑO
GENERADO, PÉRDIDA PARCIAL O TOTAL DE LA DOCUMENTACIÓN, DEBERÁ INFORMAR DE MANERA INMEDIATA AL
SUPERVISOR Y REALIZAR LA RECONSTRUCCIÓN DE LOS DOCUMENTOS Y/O EXPEDIENTES RESPECTIVOS. 8. APOYAR LAS
ACCIONES DE INGRESO, ACOGIDA, PERMANENCIA Y TRÁNSITO DE LAS NIÑAS Y LOS NIÑOS DEL SERVICIO, GARANTIZANDO
TRAYECTORIAS COMPLETAS ENTRE CICLO 1 Y CICLO 2. 9. ASISTIR Y PARTICIPAR EN REUNIONES, MESAS DE TRABAJO Y
COMITÉS INTERNOS Y EXTERNOS RELACIONADOS CON SU OBJETO CONTRACTUAL. 10. APOYAR ADMINISTRATIVAMENTE LAS
ACCIONES DE LA TOTALIDAD DEL EQUIPO DE TALENTO HUMANO DEL SERVICIO, PROMOVIENDO SU PARTICIPACIÓN,
INNOVACIÓN Y CUALIFICACIÓN PERMANENTE. 11. APOYAR LAS ACCIONES DE COORDINACIÓN EN SITUACIONES DE
EMERGENCIA E IMPREVISTOS, SEGÚN LOS MANUALES Y/O ORIENTACIONES TÉCNICAS Y OPERATIVAS. 12. CUMPLIR CON
LAS DEMÁS ACTIVIDADES ASIGNADAS POR EL SUPERVISOR, RELACIONADAS CON EL OBJETO CONTRACTUAL.</t>
  </si>
  <si>
    <t>CO1.REQ.10129817</t>
  </si>
  <si>
    <t>OAG-VEX-1059-2026</t>
  </si>
  <si>
    <t>https://community.secop.gov.co/Public/Tendering/OpportunityDetail/Index?noticeUID=CO1.NTC.9986246</t>
  </si>
  <si>
    <t>MELVA ISABEL PEDROZA VALENCIA </t>
  </si>
  <si>
    <t>LA PRESENTE ORDEN TIENE POR OBJETO PRESTAR SERVICIOS PROFESIONALES, EN EL MARCO DEL CONVENIO INTERADMINISTRATIVO N° 47006332025 SUSCRITO ENTRE EL INSTITUTO COLOMBIANO DE BIENESTAR FAMILIAR (ICBF) Y LA UNIVERSIDAD DEL MAGDALENA, PARA DESARROLLAR LAS SIGUIENTES ACTIVIDADES: 1. EJECUTAR LAS ACTIVIDADES RELACIONADAS CON EL TAMIZAJE, LA VALORACIÓN Y EL SEGUIMIENTO NUTRICIONAL DE LOS USUARIOS, ASÍ COMO LAS ACCIONES DE COMPLEMENTACIÓN ALIMENTARIA, EN ARTICULACIÓN PERMANENTE CON EL EQUIPO INTERDISCIPLINARIO DEL SERVICIO Y CONFORME A LOS LINEAMIENTOS TÉCNICOS VIGENTES. 2. APOYAR Y DESARROLLAR ACCIONES DE EDUCACIÓN PARA LA SALUD ALIMENTARIA, ORIENTADAS AL FORTALECIMIENTO FAMILIAR Y COMUNITARIO, DE ACUERDO CON LAS NECESIDADES IDENTIFICADAS EN EL TERRITORIO Y EL SERVICIO. 3. REALIZAR PROCESOS DE FORTALECIMIENTO TÉCNICO AL TALENTO HUMANO DEL ÁREA DE LA SALUD EN LA ADECUADA CAPTURA DE MEDIDAS ANTROPOMÉTRICAS, Y AL EQUIPO INTERDISCIPLINARIO EN LA TOMA DE PERÍMETRO BRAQUIAL Y LA IDENTIFICACIÓN DE SIGNOS FÍSICOS ASOCIADOS A LA DESNUTRICIÓN AGUDA. 4. REALIZAR LOS PROCESOS DE REMISIÓN Y GESTIÓN INTERINSTITUCIONAL NECESARIOS PARA GARANTIZAR LA ATENCIÓN EN SALUD DE LOS USUARIOS CUANDO SE REQUIERA, CON ESPECIAL ÉNFASIS EN LA ACTIVACIÓN Y SEGUIMIENTO DE LA RUTA DE ATENCIÓN A LA DESNUTRICIÓN. 5. APOYAR, DESDE SU COMPETENCIA PROFESIONAL, LAS ACCIONES DE VIGILANCIA BASADA EN COMUNIDAD (VBC) ORIENTADAS A LA IDENTIFICACIÓN, REPORTE Y GESTIÓN DE CASOS DE NIÑAS Y NIÑOS CON SIGNOS DE ALARMA Y SIGNOS FÍSICOS ASOCIADOS A LA DESNUTRICIÓN AGUDA. 6. IMPLEMENTAR Y DAR CUMPLIMIENTO A LA GUÍA TÉCNICA PARA LA METROLOGÍA APLICABLE A LOS PROGRAMAS Y PROCESOS MISIONALES DEL ICBF, ASEGURANDO LA CORRECTA MEDICIÓN, REGISTRO Y CONTROL DE LA INFORMACIÓN ANTROPOMÉTRICA. 7. PARTICIPAR EN COMITÉS, MESAS DE TRABAJO, REUNIONES, TALLERES Y DEMÁS ESPACIOS INSTITUCIONALES CUANDO SEA REQUERIDO, EN FUNCIÓN DE LAS NECESIDADES DEL SERVICIO</t>
  </si>
  <si>
    <t>CO1.REQ.10129400</t>
  </si>
  <si>
    <t>OPSP-VEX-1058-2026</t>
  </si>
  <si>
    <t>https://community.secop.gov.co/Public/Tendering/OpportunityDetail/Index?noticeUID=CO1.NTC.9988679</t>
  </si>
  <si>
    <t>EVELIA GONZALEZ LUNA</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</si>
  <si>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NIÑOS. 4. DISPOSICION Y PARTICIPACION EN LOS PROCESOS FORMATIVOS INHERENTES A LA CUALIFICACION DEL TALENTO HUMANO. 5. AMABILIDAD BUEN TRATO Y CUIDADO EN LOS MOMENTOS DE INTERACCION QUE SE PRESENTEN CON LAS NIÑAS Y LOS NIÑOS DEL SERVICIO.</t>
  </si>
  <si>
    <t>CO1.REQ.10132635</t>
  </si>
  <si>
    <t>OAG-VEX-1057-2026</t>
  </si>
  <si>
    <t>https://community.secop.gov.co/Public/Tendering/OpportunityDetail/Index?noticeUID=CO1.NTC.9985454</t>
  </si>
  <si>
    <t>TATIANA MILENA DIAZ BOLAÑO</t>
  </si>
  <si>
    <t>LA PRESENTE ORDEN TIENE POR OBJETO: PRESTAR SUS SERVICIOS DE APOYO A LA GESTIÓN EN EL ROL DE AUXILIAR DE SERVICIOS GENERALES EN EL CENTRO DE DESARROLLO INFANTIL –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DESARROLLAR LAS ACCIONES NECESARIAS, PARA ASEGURAR LA LIMPIEZA, DESINFECCIÓN DE ESPACIOS, MOBILIARIO Y DOTACIÓN. 2. REALIZAR LAS ACCIONES NECESARIAS PARA EL ADECUADO MANEJO DE RESIDUOS SÓLIDOS EN LA UNIDAD DE ATENCIÓN. INFORMAR PERIÓDICAMENTE AL PROFESIONAL DE APOYO EN SALUD Y NUTRICIÓN Y A LA COORDINACIÓN, DEL ESTADO, CALIDAD Y CANTIDAD DE LOS PRODUCTOS QUE INGRESEN PARA EL CUMPLIMIENTO DE LA FUNCIÓN. 3. DETECTAR Y DAR ALERTAS SOBRE PLAGAS Y VECTORES EN EL ESPACIO DONDE SE PRESTA LA ATENCIÓN DE LOS NIÑOS. 4. DISPOSICIÓN Y PARTICIPACIÓN EN LOS PROCESOS FORMATIVOS INHERENTES A LA CUALIFICACIÓN DEL TALENTO HUMANO. 5. AMABILIDAD, BUEN TRATO Y CUIDADO EN LOS MOMENTOS DE INTERACCIÓN QUE SE PRESENTEN CON LAS NIÑAS Y LOS NIÑOS DEL SERVICIO.</t>
  </si>
  <si>
    <t>CO1.REQ.10129360</t>
  </si>
  <si>
    <t>OAG-VEX-1056-2026</t>
  </si>
  <si>
    <t>https://community.secop.gov.co/Public/Tendering/OpportunityDetail/Index?noticeUID=CO1.NTC.9985417</t>
  </si>
  <si>
    <t>ZALWA SALEH OCAMPO</t>
  </si>
  <si>
    <t>LA PRESENTE ORDEN TIENE POR OBJETO: PRESTAR SUS SERVICIOS DE APOYO A LA GESTIÓN EN EL ROL DE
AUXILIAR DE SERVICIOS GENERALES EN EL CENTRO DE DESARROLLO INFANTIL –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DESARROLLAR LAS ACCIONES
NECESARIAS, PARA ASEGURAR LA LIMPIEZA, DESINFECCIÓN DE ESPACIOS, MOBILIARIO Y DOTACIÓN. 2. REALIZAR LAS
ACCIONES NECESARIAS PARA EL ADECUADO MANEJO DE RESIDUOS SÓLIDOS EN LA UNIDAD DE ATENCIÓN. INFORMAR
PERIÓDICAMENTE AL PROFESIONAL DE APOYO EN SALUD Y NUTRICIÓN Y A LA COORDINACIÓN, DEL ESTADO, CALIDAD Y
CANTIDAD DE LOS PRODUCTOS QUE INGRESEN PARA EL CUMPLIMIENTO DE LA FUNCIÓN. 3. DETECTAR Y DAR ALERTAS
SOBRE PLAGAS Y VECTORES EN EL ESPACIO DONDE SE PRESTA LA ATENCIÓN DE LOS NIÑOS. 4. DISPOSICIÓN Y
PARTICIPACIÓN EN LOS PROCESOS FORMATIVOS INHERENTES A LA CUALIFICACIÓN DEL TALENTO HUMANO. 5. AMABILIDAD,
BUEN TRATO Y CUIDADO EN LOS MOMENTOS DE INTERACCIÓN QUE SE PRESENTEN CON LAS NIÑAS Y LOS NIÑOS DEL
SERVICIO.</t>
  </si>
  <si>
    <t>CO1.REQ.10129215</t>
  </si>
  <si>
    <t>OAG-VEX-1055-2026</t>
  </si>
  <si>
    <t>https://community.secop.gov.co/Public/Tendering/OpportunityDetail/Index?noticeUID=CO1.NTC.9985235</t>
  </si>
  <si>
    <t>ARELIS SOFIA CASTILLA BARRIOS</t>
  </si>
  <si>
    <t>LA PRESENTE ORDEN TIENE POR OBJETO: PRESTAR SUS SERVICIOS PROFESIONALES EN EL ROL DE COORDINADOR
PEDAGÓGICO EN EL SERVICIO DE EDUCACIÓN INICIAL CAMPESINA - EIC, EN EL MARCO DEL CONVENIO
INTERADMINISTRATIVO N° 47006752025 DE 2025, CELEBRADO ENTRE EL INSTITUTO COLOMBIANO DE BIENESTAR
FAMILIAR -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LA IMPLEMENTACIÓN DE LA MODALIDAD CORRESPONDIENTE, ACORDE CON LA POLÍTICA DE ESTADO PARA EL
DESARROLLO INTEGRAL DE LA PRIMERA INFANCIA “DE CERO A SIEMPRE” (LEY 1804 DE 2016), LOS REFERENTES
TÉCNICOS DE EDUCACIÓN INICIAL EN EL MARCO DE LA ATENCIÓN INTEGRAL (2014) Y DEMÁS ORIENTACIONES VIGENTES
DEL ICBF A TRAVÉS DEL LINEAMIENTO PARA LA ATENCIÓN A LA PRIMERA INFANCIA, SUS MANUALES OPERATIVOS Y
ANEXOS, RESPONDIENDO A LAS CARACTERÍSTICAS TERRITORIALES, SOCIALES, CULTURALES E INDIVIDUALES DE LAS NIÑAS,
LAS NIÑOS DESDE LA GESTACIÓN Y SUS FAMILIAS. 2) COORDINAR Y HACER SEGUIMIENTO DE LAS ACCIONES DEL EQUIPO
HUMANO A SU ROL, PROMOVIENDO PERMANENTEMENTE LA PARTICIPACIÓN, INNOVACIÓN Y FORTALECIMIENTO DE LAS
CAPACIDADES DE LOS ROLES Y COMPETENCIAS DE LAS PERSONAS DEL SERVICIO QUE ACOMPAÑAN A LAS NIÑAS, LOS
NIÑOS Y LAS MUJERES GESTANTES. 3) COORDINAR LA SISTEMATIZACIÓN DE LA INFORMACIÓN SOBRE LA IMPLEMENTACIÓN
DE LA ATENCIÓN A LA PRIMERA INFANCIA, PARA DAR CUENTA DE LOS RESULTADOS DE LA MODALIDAD HACIA EL
CUMPLIMIENTO DE LAS REALIZACIONES. 4) PARTICIPAR EN LAS INSTANCIAS Y/O INICIATIVAS DE ARTICULACIÓN EN EL
TERRITORIO QUE PERMITAN FORTALECER LA ATENCIÓN EN EDUCACIÓN INICIAL DE NIÑAS, NIÑOS Y SUS FAMILIAS,
ESTABLECIENDO ALIANZAS INTERINSTITUCIONALES CON ENTIDADES U ORGANISMOS DEL MUNICIPIO PARA FORTALECER EL
TRABAJO ARTICULADO ENTRE LAS FAMILIAS Y LAS ORGANIZACIONES SOCIALES Y COMUNITARIAS. 5) ESTABLECER
ESTRATEGIAS PARA PROMOVER EL TRÁNSITO ARMÓNICO DE NIÑAS Y NIÑOS USUARIOS, QUE CUMPLEN LOS 5 AÑOS, AL
SISTEMA EDUCATIVO FORMAL, ASÍ COMO CONOCER LOS MECANISMOS DE EXIGIBILIDAD DE DERECHOS PARA APOYAR A
LAS FAMILIAS A ACTIVAR LAS RUTAS DE ATENCIÓN CUANDO SE EVIDENCIE ALGUNA INOBSERVANCIA POR PARTE DE LAS
INSTITUCIONES EDUCATIVAS. 6) APOYAR Y GARANTIZAR LA ACTIVACIÓN DE LAS RUTAS DE ATENCIÓN POR PRESUNTA
INOBSERVANCIA, AMENAZA O VULNERACIÓN DE DERECHOS A LAS NIÑAS Y LOS NIÑOS VINCULADOS EN LOS SERVICIOS
ANTE LAS AUTORIDADES COMPETENTES DE ACUERDO CON LO ESTABLECIDO EN EL "PROTOCOLO DE ACTUACIONES ANTE
ALERTAS DE AMENAZA, VULNERACIÓN O INOBSERVANCIA DE LOS DERECHOS EN LOS SERVICIOS DE ATENCIÓN A LA
PRIMERA INFANCIA DEL ICBF". 7) ORIENTAR EL PROCESO DE CONSTRUCCIÓN, IMPLEMENTACIÓN, DIVULGACIÓN Y
ACTUALIZACIÓN DEL PROYECTO PEDAGÓGICO Y/O EL QUE HAGA SUS VECES, A TRAVÉS DE ACCIONES ARTICULADAS QUE
INVOLUCREN A LA TOTALIDAD DE PROFESIONALES Y FAMILIAS, DE ACUERDO CON LAS ORIENTACIONES TÉCNICAS
ESTABLECIDAS EN LOS MANUALES OPERATIVOS Y DOCUMENTOS ORIENTADORES. 8) CONOCER PROTOCOLOS Y ACTIVAR
RUTAS PARA EL RESTABLECIMIENTO DE DERECHOS DE LAS NIÑAS, NIÑO Y MUJERES/PERSONAS EN ESTADO DE GESTACIÓN
CUANDO ESTOS SEAN AFECTADOS POR INOBSERVANCIA, AMENAZA O VULNERACIÓN. 9) LIDERAR E IMPLEMENTAR LAS
ACCIONES EN EL TERRITORIO EN CASO DE PRESENTARSE UNA SITUACIÓN IMPREVISTA O EMERGENCIA EN LA PRESTACIÓN
DE LOS SERVICIOS DE EDUCACIÓN INICIAL DE ACUERDO CON LOS MANUALES Y/O ORIENTACIONES TÉCNICAS Y
OPERATIVAS. 10) CONSTRUIR EN FORMA PARTICIPATIVA CON EL TALENTO HUMANO, FAMILIAS Y CUIDADORES, LAS NIÑAS Y
NIÑOS, EL PACTO DE CONVIVENCIA. 11) PROMOVER Y FACILITAR LA PARTICIPACIÓN DEL TALENTO HUMANO DE LA UNIDAD
DE SERVICIO EN LOS PROCESOS DE FORMACIÓN Y CUALIFICACIÓN EN LAS DIFERENTES LÍNEAS INICIAL, AVANZADA O EN
SERVICIO. 12) PROPICIAR ESPACIOS QUE FAVOREZCAN LA MOTIVACIÓN, COMUNICACIÓN Y ORGANIZACIÓN DEL TALENTO
HUMANO EN UN MARCO DE DIÁLOGO, RESPETO Y RESOLUCIÓN ASERTIVA DE CONFLICTOS. 13) LLEVAR UN REGISTRO Y
DOCUMENTAR LAS ACCIONES REALIZADAS DURANTE LOS ENCUENTROS DE FORTALECIMIENTO EN EL MARCO DEL PLAN DE
CUALIFICACIÓN.14) PROMOVER LA GENERACIÓN DE AMBIENTES Y EXPERIENCIAS PEDAGÓGICAS, GARANTIZANDO LA
EXISTENCIA, DISTRIBUCIÓN Y USO DE LOS MATERIALES Y MOBILIARIO DE MANERA PERTINENTE, SUFICIENTE Y EN
COHERENCIA CON LA GUÍA DE DOTACIÓN DEL ICBF Y LA LÍNEA TÉCNICA DE EDUCACIÓN INICIAL.15) GESTIONAR DE
MANERA OPORTUNA EL PROCESO DE CARACTERIZACIÓN DE LOS NIÑOS, LAS NIÑAS Y LAS FAMILIAS DE MANERA QUE LA
LECTURA DE CONTEXTO PERMITA POTENCIAR EL DESARROLLO INTEGRAL DE LAS NIÑAS Y LOS NIÑOS Y LA IMPLEMENTACIÓN
DE PLAN DE FORMACIÓN Y ACOMPAÑAMIENTO A FAMILIAS. 16) GESTIONAR Y ADMINISTRAR EL ESTADO DE LOS BIENES
MUEBLES, INMUEBLES E INTANGIBLES QUE SE REQUIERAN EN EL NORMAL FUNCIONAMIENTO DE LOS SERVICIOS,
GARANTIZANDO LA RECEPCIÓN, CONTROL REGISTRO, CUSTODIA, SEGUIMIENTO,ALMACENAMIENTO, SALIDA Y BAJA DE LOS
MISMOS, CONFORME A LA "GUÍA PARA EL DESARROLLO DE INVENTARIOS Y CLASIFICACIÓN DE ACTIVOS" DEL ICBF. 17)
LLEVAR A CABO LA ACTUALIZACIÓN Y CUSTODIA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Y/O EXPEDIENTES RESPECTIVOS. 18)
LIDERAR EL DISEÑO, ACTUALIZACIÓN Y SOCIALIZACIÓN DEL PLAN DE GESTIÓN DE RIESGOS DE ACCIDENTES Y DESASTRES
EN LOS SERVICIOS DE EDUCACIÓN INICIAL, ASÍ COMO LA ACTIVACIÓN DE RUTAS DE ATENCIÓN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TRÁNSITO DE LAS NIÑAS Y LOS NIÑOS EN LOS
SERVICIOS DE EDUCACIÓN INICIAL, GARANTIZANDO LAS TRAYECTORIAS EDUCATIVAS COMPLETAS ENTRE CICLO 1 Y CICLO 2.
21) EJERCER SEGUIMIENTO AL CUMPLIMIENTO DE LAS ACTIVIDADES Y ACCIONES DEL EQUIPO DE TALENTO HUMANO A
SU ROL PARA GARANTIZAR LA ATENCIÓN OPORTUNA EN LOS SERVICIOS DE PRIMERA INFANCIA. 22) ASEGURAR QUE LAS
ACCIONES PEDAGÓGICAS, COMUNITARIAS Y DE ACOMPAÑAMIENTO FAMILIAR INCORPOREN EL ENFOQUE DIFERENCIAL</t>
  </si>
  <si>
    <t>CO1.REQ.10129034</t>
  </si>
  <si>
    <t>OPSP-VEX-1054-2026</t>
  </si>
  <si>
    <t>https://community.secop.gov.co/Public/Tendering/OpportunityDetail/Index?noticeUID=CO1.NTC.9985025</t>
  </si>
  <si>
    <t>YURISBETH ZARANTE FUENTES</t>
  </si>
  <si>
    <t>LA PRESENTE ORDEN TIENE POR OBJETO: PRESTAR SUS SERVICIOS PROFESIONALES EN EL ROL DE COORDINADOR
PEDAGÓGICO EN EL SERVICIO DE EDUCACIÓN INICIAL CAMPESINA - EIC, EN EL MARCO DEL CONVENIO
INTERADMINISTRATIVO N° 47006752025 DE 2025, CELEBRADO ENTRE EL INSTITUTO COLOMBIANO DE BIENESTAR
FAMILIAR -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LA IMPLEMENTACIÓN DE LA MODALIDAD CORRESPONDIENTE, ACORDE CON LA POLÍTICA DE ESTADO PARA EL
DESARROLLO INTEGRAL DE LA PRIMERA INFANCIA “DE CERO A SIEMPRE” (LEY 1804 DE 2016), LOS REFERENTES
TÉCNICOS DE EDUCACIÓN INICIAL EN EL MARCO DE LA ATENCIÓN INTEGRAL (2014) Y DEMÁS ORIENTACIONES VIGENTES
DEL ICBF A TRAVÉS DEL LINEAMIENTO PARA LA ATENCIÓN A LA PRIMERA INFANCIA, SUS MANUALES OPERATIVOS Y
ANEXOS, RESPONDIENDO A LAS CARACTERÍSTICAS TERRITORIALES, SOCIALES, CULTURALES E INDIVIDUALES DE LAS NIÑAS,
LAS NIÑOS DESDE LA GESTACIÓN Y SUS FAMILIAS. 2) COORDINAR Y HACER SEGUIMIENTO DE LAS ACCIONES DEL EQUIPO
HUMANO A SU ROL, PROMOVIENDO PERMANENTEMENTE LA PARTICIPACIÓN, INNOVACIÓN Y FORTALECIMIENTO DE LAS
CAPACIDADES DE LOS ROLES Y COMPETENCIAS DE LAS PERSONAS DEL SERVICIO QUE ACOMPAÑAN A LAS NIÑAS, LOS
NIÑOS Y LAS MUJERES GESTANTES. 3) COORDINAR LA SISTEMATIZACIÓN DE LA INFORMACIÓN SOBRE LA IMPLEMENTACIÓN
DE LA ATENCIÓN A LA PRIMERA INFANCIA, PARA DAR CUENTA DE LOS RESULTADOS DE LA MODALIDAD HACIA EL
CUMPLIMIENTO DE LAS REALIZACIONES. 4) PARTICIPAR EN LAS INSTANCIAS Y/O INICIATIVAS DE ARTICULACIÓN EN EL
TERRITORIO QUE PERMITAN FORTALECER LA ATENCIÓN EN EDUCACIÓN INICIAL DE NIÑAS, NIÑOS Y SUS FAMILIAS,
ESTABLECIENDO ALIANZAS INTERINSTITUCIONALES CON ENTIDADES U ORGANISMOS DEL MUNICIPIO PARA FORTALECER EL
TRABAJO ARTICULADO ENTRE LAS FAMILIAS Y LAS ORGANIZACIONES SOCIALES Y COMUNITARIAS. 5) ESTABLECER
ESTRATEGIAS PARA PROMOVER EL TRÁNSITO ARMÓNICO DE NIÑAS Y NIÑOS USUARIOS, QUE CUMPLEN LOS 5 AÑOS, AL
SISTEMA EDUCATIVO FORMAL, ASÍ COMO CONOCER LOS MECANISMOS DE EXIGIBILIDAD DE DERECHOS PARA APOYAR A
LAS FAMILIAS A ACTIVAR LAS RUTAS DE ATENCIÓN CUANDO SE EVIDENCIE ALGUNA INOBSERVANCIA POR PARTE DE LAS
INSTITUCIONES EDUCATIVAS. 6) APOYAR Y GARANTIZAR LA ACTIVACIÓN DE LAS RUTAS DE ATENCIÓN POR PRESUNTA
INOBSERVANCIA, AMENAZA O VULNERACIÓN DE DERECHOS A LAS NIÑAS Y LOS NIÑOS VINCULADOS EN LOS SERVICIOS
ANTE LAS AUTORIDADES COMPETENTES DE ACUERDO CON LO ESTABLECIDO EN EL "PROTOCOLO DE ACTUACIONES ANTE
ALERTAS DE AMENAZA, VULNERACIÓN O INOBSERVANCIA DE LOS DERECHOS EN LOS SERVICIOS DE ATENCIÓN A LA
PRIMERA INFANCIA DEL ICBF". 7) ORIENTAR EL PROCESO DE CONSTRUCCIÓN, IMPLEMENTACIÓN, DIVULGACIÓN Y
ACTUALIZACIÓN DEL PROYECTO PEDAGÓGICO Y/O EL QUE HAGA SUS VECES, A TRAVÉS DE ACCIONES ARTICULADAS QUE
INVOLUCREN A LA TOTALIDAD DE PROFESIONALES Y FAMILIAS, DE ACUERDO CON LAS ORIENTACIONES TÉCNICAS
ESTABLECIDAS EN LOS MANUALES OPERATIVOS Y DOCUMENTOS ORIENTADORES. 8) CONOCER PROTOCOLOS Y ACTIVAR
RUTAS PARA EL RESTABLECIMIENTO DE DERECHOS DE LAS NIÑAS, NIÑO Y MUJERES/PERSONAS EN ESTADO DE GESTACIÓN
CUANDO ESTOS SEAN AFECTADOS POR INOBSERVANCIA, AMENAZA O VULNERACIÓN. 9) LIDERAR E IMPLEMENTAR LAS
ACCIONES EN EL TERRITORIO EN CASO DE PRESENTARSE UNA SITUACIÓN IMPREVISTA O EMERGENCIA EN LA PRESTACIÓN
DE LOS SERVICIOS DE EDUCACIÓN INICIAL DE ACUERDO CON LOS MANUALES Y/O ORIENTACIONES TÉCNICAS Y
OPERATIVAS. 10) CONSTRUIR EN FORMA PARTICIPATIVA CON EL TALENTO HUMANO, FAMILIAS Y CUIDADORES, LAS NIÑAS Y
NIÑOS, EL PACTO DE CONVIVENCIA. 11) PROMOVER Y FACILITAR LA PARTICIPACIÓN DEL TALENTO HUMANO DE LA UNIDAD
DE SERVICIO EN LOS PROCESOS DE FORMACIÓN Y CUALIFICACIÓN EN LAS DIFERENTES LÍNEAS INICIAL, AVANZADA O EN
SERVICIO. 12) PROPICIAR ESPACIOS QUE FAVOREZCAN LA MOTIVACIÓN, COMUNICACIÓN Y ORGANIZACIÓN DEL TALENTO
HUMANO EN UN MARCO DE DIÁLOGO, RESPETO Y RESOLUCIÓN ASERTIVA DE CONFLICTOS. 13) LLEVAR UN REGISTRO Y
DOCUMENTAR LAS ACCIONES REALIZADAS DURANTE LOS ENCUENTROS DE FORTALECIMIENTO EN EL MARCO DEL PLAN DE
CUALIFICACIÓN.14) PROMOVER LA GENERACIÓN DE AMBIENTES Y EXPERIENCIAS PEDAGÓGICAS, GARANTIZANDO LA
EXISTENCIA, DISTRIBUCIÓN Y USO DE LOS MATERIALES Y MOBILIARIO DE MANERA PERTINENTE, SUFICIENTE Y EN
COHERENCIA CON LA GUÍA DE DOTACIÓN DEL ICBF Y LA LÍNEA TÉCNICA DE EDUCACIÓN INICIAL.15) GESTIONAR DE
MANERA OPORTUNA EL PROCESO DE CARACTERIZACIÓN DE LOS NIÑOS, LAS NIÑAS Y LAS FAMILIAS DE MANERA QUE LA
LECTURA DE CONTEXTO PERMITA POTENCIAR EL DESARROLLO INTEGRAL DE LAS NIÑAS Y LOS NIÑOS Y LA IMPLEMENTACIÓN
DE PLAN DE FORMACIÓN Y ACOMPAÑAMIENTO A FAMILIAS. 16) GESTIONAR Y ADMINISTRAR EL ESTADO DE LOS BIENES
MUEBLES, INMUEBLES E INTANGIBLES QUE SE REQUIERAN EN EL NORMAL FUNCIONAMIENTO DE LOS SERVICIOS,
GARANTIZANDO LA RECEPCIÓN, CONTROL REGISTRO, CUSTODIA, SEGUIMIENTO,ALMACENAMIENTO, SALIDA Y BAJA DE LOS
MISMOS, CONFORME A LA "GUÍA PARA EL DESARROLLO DE INVENTARIOS Y CLASIFICACIÓN DE ACTIVOS" DEL ICBF. 17)
LLEVAR A CABO LA ACTUALIZACIÓN Y CUSTODIA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Y/O EXPEDIENTES RESPECTIVOS. 18)
LIDERAR EL DISEÑO, ACTUALIZACIÓN Y SOCIALIZACIÓN DEL PLAN DE GESTIÓN DE RIESGOS DE ACCIDENTES Y DESASTRES
EN LOS SERVICIOS DE EDUCACIÓN INICIAL, ASÍ COMO LA ACTIVACIÓN DE RUTAS DE ATENCIÓN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TRÁNSITO DE LAS NIÑAS Y LOS NIÑOS EN LOS
SERVICIOS DE EDUCACIÓN INICIAL, GARANTIZANDO LAS TRAYECTORIAS EDUCATIVAS COMPLETAS ENTRE CICLO 1 Y CICLO 2.
21) EJERCER SEGUIMIENTO AL CUMPLIMIENTO DE LAS ACTIVIDADES Y ACCIONES DEL EQUIPO DE TALENTO HUMANO A
SU ROL PARA GARANTIZAR LA ATENCIÓN OPORTUNA EN LOS SERVICIOS DE PRIMERA INFANCIA. 22) ASEGURAR QUE LAS
ACCIONES PEDAGÓGICAS, COMUNITARIAS Y DE ACOMPAÑAMIENTO FAMILIAR INCORPOREN EL ENFOQUE DIFERENCIAL DE</t>
  </si>
  <si>
    <t xml:space="preserve">CO1.REQ.10129011 </t>
  </si>
  <si>
    <t>OPSP-VEX-1053-2026</t>
  </si>
  <si>
    <t>https://community.secop.gov.co/Public/Tendering/OpportunityDetail/Index?noticeUID=CO1.NTC.9985101</t>
  </si>
  <si>
    <t>ELSA MARIA CORDOBA JIMENEZ</t>
  </si>
  <si>
    <t xml:space="preserve">CO1.REQ.10128574 </t>
  </si>
  <si>
    <t>OAG-VEX-1052-2026</t>
  </si>
  <si>
    <t>https://community.secop.gov.co/Public/Tendering/OpportunityDetail/Index?noticeUID=CO1.NTC.9984197</t>
  </si>
  <si>
    <t>ALISSON DAYANA MERCARDO FLOREZ</t>
  </si>
  <si>
    <t>CO1.REQ.10127884</t>
  </si>
  <si>
    <t>OPSP-VEX-1051-2026</t>
  </si>
  <si>
    <t>https://community.secop.gov.co/Public/Tendering/OpportunityDetail/Index?noticeUID=CO1.NTC.9983972</t>
  </si>
  <si>
    <t>MARELIS BEATRIZ LOPEZ ARVILLA</t>
  </si>
  <si>
    <t>CO1.REQ.10127866</t>
  </si>
  <si>
    <t>OPSP-VEX-1050-2026</t>
  </si>
  <si>
    <t>https://community.secop.gov.co/Public/Tendering/OpportunityDetail/Index?noticeUID=CO1.NTC.9983937</t>
  </si>
  <si>
    <t>JOSE VICTOR GONZALEZ PALMA</t>
  </si>
  <si>
    <t>CO1.REQ.10127683</t>
  </si>
  <si>
    <t>OAG-VEX-1049-2026</t>
  </si>
  <si>
    <t>https://community.secop.gov.co/Public/Tendering/OpportunityDetail/Index?noticeUID=CO1.NTC.9983905</t>
  </si>
  <si>
    <t>MOISES DAVID OLMOS MANGA</t>
  </si>
  <si>
    <t>CO1.REQ.10127703</t>
  </si>
  <si>
    <t>OAG-VEX-1048-2026</t>
  </si>
  <si>
    <t>https://community.secop.gov.co/Public/Tendering/OpportunityDetail/Index?noticeUID=CO1.NTC.9983426</t>
  </si>
  <si>
    <t>INGRID YOHANNA LAITANO SANJUAN</t>
  </si>
  <si>
    <t>CO1.REQ.10127429</t>
  </si>
  <si>
    <t>OAG-VEX-1047-2026</t>
  </si>
  <si>
    <t>https://community.secop.gov.co/Public/Tendering/OpportunityDetail/Index?noticeUID=CO1.NTC.9983326</t>
  </si>
  <si>
    <t>MARIA ISABEL MONTENEGRO POLO</t>
  </si>
  <si>
    <t>LA PRESENTE ORDEN TIENE POR OBJETO PRESTAR SUS SERVICIOS DE APOYO A LA GESTIÓN EN EL ROL DE
AUXILIAR DE SERVICIOS GENERALES EN EL CENTRO DE DESARROLLO INFANTIL –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DESARROLLAR LAS ACCIONES
NECESARIAS, PARA ASEGURAR LA LIMPIEZA, DESINFECCIÓN DE ESPACIOS, MOBILIARIO Y DOTACIÓN. 2. REALIZAR LAS
ACCIONES NECESARIAS PARA EL ADECUADO MANEJO DE RESIDUOS SÓLIDOS EN LA UNIDAD DE ATENCIÓN. INFORMAR
PERIÓDICAMENTE AL PROFESIONAL DE APOYO EN SALUD Y NUTRICIÓN Y A LA COORDINACIÓN, DEL ESTADO, CALIDAD Y
CANTIDAD DE LOS PRODUCTOS QUE INGRESEN PARA EL CUMPLIMIENTO DE LA FUNCIÓN. 3. DETECTAR Y DAR ALERTAS
SOBRE PLAGAS Y VECTORES EN EL ESPACIO DONDE SE PRESTA LA ATENCIÓN DE LOS NIÑOS. 4. DISPOSICIÓN Y
PARTICIPACIÓN EN LOS PROCESOS FORMATIVOS INHERENTES A LA CUALIFICACIÓN DEL TALENTO HUMANO. 5. AMABILIDAD,
BUEN TRATO Y CUIDADO EN LOS MOMENTOS DE INTERACCIÓN QUE SE PRESENTEN CON LAS NIÑAS Y LOS NIÑOS DEL
SERVICIO.</t>
  </si>
  <si>
    <t>CO1.REQ.10127205</t>
  </si>
  <si>
    <t>OAG-VEX-1046-2026</t>
  </si>
  <si>
    <t>https://community.secop.gov.co/Public/Tendering/OpportunityDetail/Index?noticeUID=CO1.NTC.9983239</t>
  </si>
  <si>
    <t>JESSIKA QUINTERO ORTEGA</t>
  </si>
  <si>
    <t>CO1.REQ.10126793</t>
  </si>
  <si>
    <t>OAG-VEX-1045-2026</t>
  </si>
  <si>
    <t>https://community.secop.gov.co/Public/Tendering/OpportunityDetail/Index?noticeUID=CO1.NTC.9982797</t>
  </si>
  <si>
    <t>FAISIULIS PAOLA OROZCO OROZCO</t>
  </si>
  <si>
    <t>LA PRESENTE ORDEN TIENE POR OBJETO: PRESTAR SUS SERVICIOS DE APOYO A LA GESTIÓN EN EL ROL DE GESTOR
DE ALIMENTOS EN EL CENTRO DE DESARROLLO INFANTIL -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GARANTIZAR EL CORRECTO
ALMACENAMIENTO DE LOS ALIMENTOS, DOCUMENTANDO A TRAVÉS DEL KARDEX, LA RESPECTIVA ROTACIÓN DE
ALIMENTOS. 2. GARANTIZAR LA IMPLEMENTACIÓN DEL MANUAL DE BUENAS PRÁCTICAS DE MANUFACTURA - BPM Y PLAN
DE SANEAMIENTO BÁSICO, EN LAS ÁREAS DE PREPARACIÓN Y SERVIDO DE ALIMENTOS, INCLUYENDO EL ÁREA DE
ALMACENAMIENTO DE LA LECHE HUMANA, EN CASO TE CONTAR CON NIÑOS MENORES DE 2 AÑOS EN EL SERVICIO. 3.
ALMACENAR, PREPARAR Y SERVIR ALIMENTOS DE ACUERDO CON LA DERIVACIÓN DE MENÚS Y LAS BUENAS PRÁCTICAS DE
MANUFACTURA – BPM. INCLUYENDO EL APOYO PARA EL SUMINISTRO DE LA LECHE HUMANA, EN CASO TE CONTAR CON
NIÑAS Y NIÑOS MENORES DE 2 AÑOS EN EL SERVICIO. 4. INFORMAR PERIÓDICAMENTE AL PROFESIONAL DE APOYO EN
SALUD Y NUTRICIÓN Y A LA COORDINACIÓN, DEL ESTADO, CALIDAD Y CANTIDAD DE LOS PRODUCTOS QUE INGRESEN PARA EL
CUMPLIMIENTO DE LA FUNCIÓN. 5. REALIZAR LOS PROCESOS DE DESINFECCIÓN Y LIMPIEZA EN LOS TIEMPOS Y CON LAS
CANTIDADES ESTABLECIDAS EN EL PROTOCOLO DEL SERVICIO DE ALIMENTACIÓN. 6. DISPOSICIÓN Y PARTICIPACIÓN EN LOS
PROCESOS FORMATIVOS INHERENTES A LA CUALIFICACIÓN DEL TALENTO HUMANO. 7. SEGUIR LAS GUÍAS DE PREPARACIÓN
DE ALIMENTOS Y MODIFICACIONES DE CONSISTENCIA DE LA MINUTA EN COORDINACIÓN CON EL PROFESIONAL DE
NUTRICIÓN, ESPECIALMENTE CON NIÑAS Y NIÑOS MENORES DE 1 AÑO Y CON DISCAPACIDAD. 8. ACOMPAÑAR EL
EQUIPO DE DOCENTES PARA QUE EL MOMENTO PEDAGÓGICO DE LA ALIMENTACIÓN SEA UNA EXPERIENCIA
ENRIQUECEDORA, A TRAVÉS DEL BUEN TRATO, LA BUENA ATENCIÓN EN EL SERVICIO Y LA CALIDAD DEL PRODUCTO SERVIDO.
9. SEGUIR LOS PROTOCOLOS DE RECONSTITUCIÓN DE PREPARACIONES EN POLVO PARA LACTANTES EN CASO DE UTILIZAR
FORMULAS COMERCIALES INFANTILES. 10. CUMPLIR TODAS LAS DEMÁS ACTIVIDADES ASIGNADAS POR EL SUPERVISOR DEL
CONTRATO Y QUE ESTÉN RELACIONADAS CON EL OBJETO DE ESTE</t>
  </si>
  <si>
    <t>CO1.REQ.10126744</t>
  </si>
  <si>
    <t>OAG-VEX-1044-2026</t>
  </si>
  <si>
    <t>https://community.secop.gov.co/Public/Tendering/OpportunityDetail/Index?noticeUID=CO1.NTC.9982596</t>
  </si>
  <si>
    <t>OSCAR ALFONSO PUERTA ORTIZ</t>
  </si>
  <si>
    <t>CO1.REQ.10126628</t>
  </si>
  <si>
    <t>OAG-VEX-1043-2026</t>
  </si>
  <si>
    <t>https://community.secop.gov.co/Public/Tendering/OpportunityDetail/Index?noticeUID=CO1.NTC.9981094</t>
  </si>
  <si>
    <t>LIBIA ESTHER SANTANA GUERRA</t>
  </si>
  <si>
    <t>CO1.REQ.10125139</t>
  </si>
  <si>
    <t>OAG-VEX-1042-2026</t>
  </si>
  <si>
    <t>https://community.secop.gov.co/Public/Tendering/OpportunityDetail/Index?noticeUID=CO1.NTC.9981244</t>
  </si>
  <si>
    <t>ROSALBA ISABEL ACOSTA CUETO</t>
  </si>
  <si>
    <t>CO1.REQ.10124799</t>
  </si>
  <si>
    <t>OAG-VEX-1041-2026</t>
  </si>
  <si>
    <t>https://community.secop.gov.co/Public/Tendering/OpportunityDetail/Index?noticeUID=CO1.NTC.9981402</t>
  </si>
  <si>
    <t>ALICIA MARIA CHICA CABALLERO</t>
  </si>
  <si>
    <t>CO1.REQ.10125112</t>
  </si>
  <si>
    <t>OAG-VEX-1040-2026</t>
  </si>
  <si>
    <t>https://community.secop.gov.co/Public/Tendering/OpportunityDetail/Index?noticeUID=CO1.NTC.9980786</t>
  </si>
  <si>
    <t>GUILLERMO ANDRÉS RODRIGUEZ GONZALEZ</t>
  </si>
  <si>
    <t>CO1.REQ.10124700</t>
  </si>
  <si>
    <t>OAG-VEX-1039-2026</t>
  </si>
  <si>
    <t>https://community.secop.gov.co/Public/Tendering/OpportunityDetail/Index?noticeUID=CO1.NTC.9980961</t>
  </si>
  <si>
    <t>SANDRA PATRICIA SOLANA PAJARO</t>
  </si>
  <si>
    <t>LA PRESENTE ORDEN TIENE POR OBJETO: PRESTAR SUS SERVICIOS PROFESIONALES EN EL ROL DE COORDINADOR
EN EL CENTRO DE DESARROLLO INFANTIL -CDI, EN EL MARCO DEL CONVENIO INTERADMINISTRATIVO N° 47006752025
DE 2025, CELEBRADO ENTRE EL INSTITUTO COLOMBIANO DE BIENESTAR FAMILIAR -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LA IMPLEMENTACIÓN DE LA
MODALIDAD CORRESPONDIENTE, ACORDE CON LA POLÍTICA DE ESTADO PARA EL DESARROLLO INTEGRAL DE LA PRIMERA
INFANCIA “DE CERO A SIEMPRE” (LEY 1804 DE 2016), LOS REFERENTES TÉCNICOS DE EDUCACIÓN INICIAL EN EL
MARCO DE LA ATENCIÓN INTEGRAL (2014) Y DEMÁS ORIENTACIONES VIGENTES DEL ICBF A TRAVÉS DEL LINEAMIENTO
PARA LA ATENCIÓN A LA PRIMERA INFANCIA, SUS MANUALES OPERATIVOS Y ANEXOS, RESPONDIENDO A LAS
CARACTERÍSTICAS TERRITORIALES, SOCIALES, CULTURALES E INDIVIDUALES DE LAS NIÑAS, LAS NIÑOS DESDE LA GESTACIÓN Y
SUS FAMILIAS. 2) COORDINAR Y HACER SEGUIMIENTO DE LAS ACCIONES DEL EQUIPO HUMANO A SU ROL,
PROMOVIENDO PERMANENTEMENTE LA PARTICIPACIÓN, INNOVACIÓN Y FORTALECIMIENTO DE LAS CAPACIDADES DE LOS
ROLES Y COMPETENCIAS DE LAS PERSONAS DEL SERVICIO QUE ACOMPAÑAN A LAS NIÑAS, LOS NIÑOS Y LAS MUJERES
GESTANTES. 3) COORDINAR LA SISTEMATIZACIÓN DE LA INFORMACIÓN SOBRE LA IMPLEMENTACIÓN DE LA ATENCIÓN A LA
PRIMERA INFANCIA, PARA DAR CUENTA DE LOS RESULTADOS DE LA MODALIDAD HACIA EL CUMPLIMIENTO DE LAS
REALIZACIONES. 4) PARTICIPAR EN LAS INSTANCIAS Y/O INICIATIVAS DE ARTICULACIÓN EN EL TERRITORIO QUE PERMITAN
FORTALECER LA ATENCIÓN EN EDUCACIÓN INICIAL DE NIÑAS, NIÑOS Y SUS FAMILIAS, ESTABLECIENDO ALIANZAS
INTERINSTITUCIONALES CON ENTIDADES U ORGANISMOS DEL MUNICIPIO PARA FORTALECER EL TRABAJO ARTICULADO ENTRE
LAS FAMILIAS Y LAS ORGANIZACIONES SOCIALES Y COMUNITARIAS. 5) ESTABLECER ESTRATEGIAS PARA PROMOVER EL
TRÁNSITO ARMÓNICO DE NIÑAS Y NIÑOS USUARIOS, QUE CUMPLEN LOS 5 AÑOS, AL SISTEMA EDUCATIVO FORMAL, ASÍ
COMO CONOCER LOS MECANISMOS DE EXIGIBILIDAD DE DERECHOS PARA APOYAR A LAS FAMILIAS A ACTIVAR LAS RUTAS
DE ATENCIÓN CUANDO SE EVIDENCIE ALGUNA INOBSERVANCIA POR PARTE DE LAS INSTITUCIONES EDUCATIVAS. 6)
APOYAR Y GARANTIZAR LA ACTIVACIÓN DE LAS RUTAS DE ATENCIÓN POR PRESUNTA INOBSERVANCIA, AMENAZA O
VULNERACIÓN DE DERECHOS A LAS NIÑAS Y LOS NIÑOS VINCULADOS EN LOS SERVICIOS ANTE LAS AUTORIDADES
COMPETENTES DE ACUERDO CON LO ESTABLECIDO EN EL "PROTOCOLO DE ACTUACIONES ANTE ALERTAS DE AMENAZA,
VULNERACIÓN O INOBSERVANCIA DE LOS DERECHOS EN LOS SERVICIOS DE ATENCIÓN A LA PRIMERA INFANCIA DEL ICBF".
7) ORIENTAR EL PROCESO DE CONSTRUCCIÓN, IMPLEMENTACIÓN, DIVULGACIÓN Y ACTUALIZACIÓN DEL PROYECTO
PEDAGÓGICO Y/O EL QUE HAGA SUS VECES, A TRAVÉS DE ACCIONES ARTICULADAS QUE INVOLUCREN A LA TOTALIDAD DE
PROFESIONALES Y FAMILIAS, DE ACUERDO CON LAS ORIENTACIONES TÉCNICAS ESTABLECIDAS EN LOS MANUALES
OPERATIVOS Y DOCUMENTOS ORIENTADORES. 8) CONOCER PROTOCOLOS Y ACTIVAR RUTAS PARA EL RESTABLECIMIENTO DE
DERECHOS DE LAS NIÑAS, NIÑOS Y MUJERES/PERSONAS EN ESTADO DE GESTACIÓN CUANDO ESTOS SEAN AFECTADOS
POR INOBSERVANCIA, AMENAZA O VULNERACIÓN. 9) LIDERAR E IMPLEMENTAR LAS ACCIONES EN EL TERRITORIO EN CASO
DE PRESENTARSE UNA SITUACIÓN IMPREVISTA O EMERGENCIA EN LA PRESTACIÓN DE LOS SERVICIOS DE EDUCACIÓN
INICIAL DE ACUERDO CON LOS MANUALES Y/O ORIENTACIONES TÉCNICAS Y OPERATIVAS. 10) CONSTRUIR EN FORMA
PARTICIPATIVA CON EL TALENTO HUMANO, FAMILIAS Y CUIDADORES, LAS NIÑAS Y NIÑOS, EL PACTO DE CONVIVENCIA. 11)
PROMOVER Y FACILITAR LA PARTICIPACIÓN DEL TALENTO HUMANO DE LA UNIDAD DE SERVICIO EN LOS PROCESOS DE
FORMACIÓN Y CUALIFICACIÓN EN LAS DIFERENTES LÍNEAS INICIAL, AVANZADA O EN SERVICIO. 12) PROPICIAR ESPACIOS
QUE FAVOREZCAN LA MOTIVACIÓN, COMUNICACIÓN Y ORGANIZACIÓN DEL TALENTO HUMANO EN UN MARCO DE DIÁLOGO,
RESPETO Y RESOLUCIÓN ASERTIVA DE CONFLICTOS. 13) LLEVAR UN REGISTRO Y DOCUMENTAR LAS ACCIONES REALIZADAS
DURANTE LOS ENCUENTROS DE FORTALECIMIENTO EN EL MARCO DEL PLAN DE CUALIFICACIÓN. 14) PROMOVER LA
GENERACIÓN DE AMBIENTES Y EXPERIENCIAS PEDAGÓGICAS, GARANTIZANDO LA EXISTENCIA, DISTRIBUCIÓN Y USO DE
LOS MATERIALES Y MOBILIARIO DE MANERA PERTINENTE, SUFICIENTE Y EN COHERENCIA CON LA GUÍA DE DOTACIÓN DEL
ICBF Y LA LÍNEA TÉCNICA DE EDUCACIÓN INICIAL. 15) GESTIONAR DE MANERA OPORTUNA EL PROCESO DE
CARACTERIZACIÓN DE LOS NIÑOS, LAS NIÑAS Y LAS FAMILIAS DE MANERA QUE LA LECTURA DE CONTEXTO PERMITA
POTENCIAR EL DESARROLLO INTEGRAL DE LAS NIÑAS Y LOS NIÑOS Y LA IMPLEMENTACIÓN DE PLAN DE FORMACIÓN Y
ACOMPAÑAMIENTO A FAMILIAS. 16) GESTIONAR Y ADMINISTRAR EL ESTADO DE LOS BIENES MUEBLES, INMUEBLES E
INTANGIBLES QUE SE REQUIERAN EN EL NORMAL FUNCIONAMIENTO DE LOS SERVICIOS, GARANTIZANDO LA RECEPCIÓN,
CONTROL, REGISTRO, CUSTODIA, SEGUIMIENTO, ALMACENAMIENTO, SALIDA Y BAJA DE LOS MISMOS, CONFORME A LA
"GUÍA PARA EL DESARROLLO DE INVENTARIOS Y CLASIFICACIÓN DE ACTIVOS" DEL ICBF. 17) LLEVAR A CABO LA
ACTUALIZACIÓN Y CUSTODIA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Y/O EXPEDIENTES RESPECTIVOS. 18) LIDERAR EL
DISEÑO, ACTUALIZACIÓN Y SOCIALIZACIÓN DEL PLAN DE GESTIÓN DE RIESGOS DE ACCIDENTES Y DESASTRES EN LOS
SERVICIOS DE EDUCACIÓN INICIAL, ASÍ COMO LA ACTIVACIÓN DE RUTAS DE ATENCIÓN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TRÁNSITO DE LAS NIÑAS Y LOS NIÑOS EN LOS SERVICIOS DE
EDUCACIÓN INICIAL, GARANTIZANDO LAS TRAYECTORIAS EDUCATIVAS COMPLETAS ENTRE CICLO 1 Y CICLO 2. 21) EJERCER
SEGUIMIENTO AL CUMPLIMIENTO DE LAS ACTIVIDADES Y ACCIONES DEL EQUIPO DE TALENTO HUMANO A SU ROL PARA
GARANTIZAR LA ATENCIÓN OPORTUNA EN LOS SERVICIOS DE PRIMERA INFANCIA. Y, AQUELLAS QUE RESULTEN NECESARIAS
PARA EL CUMPLIMIENTO CONTRACTUAL.</t>
  </si>
  <si>
    <t>CO1.REQ.10124935</t>
  </si>
  <si>
    <t>OPSP-VEX-1038-2026</t>
  </si>
  <si>
    <t>https://community.secop.gov.co/Public/Tendering/OpportunityDetail/Index?noticeUID=CO1.NTC.9980731</t>
  </si>
  <si>
    <t>LINA MARIA MOSQUERA GOMEZ</t>
  </si>
  <si>
    <t>CO1.REQ.10124909</t>
  </si>
  <si>
    <t>OPSP-VEX-1037-2026</t>
  </si>
  <si>
    <t>https://community.secop.gov.co/Public/Tendering/OpportunityDetail/Index?noticeUID=CO1.NTC.9980714</t>
  </si>
  <si>
    <t>SAIRA PAOLA BARRETO LAVALLE</t>
  </si>
  <si>
    <t>LA PRESENTE ORDEN TIENE POR OBJETO PRESTAR SUS SERVICIOS PROFESIONALES EN EL ROL DE COORDINADOR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LA IMPLEMENTACION DE LA MODALIDAD CORRESPONDIENTE ACORDE CON LA POLITICA DE ESTADO PARA EL DESARROLLO INTEGRAL DE LA PRIMERA INFANCIA DE CERO A SIEMPRE LEY 1804 DE 2016 LOS REFERENTES TECNICOS DE EDUCACION INICIAL EN EL MARCO DE LA ATENCION INTEGRAL 2014 Y DEMAS ORIENTACIONES VIGENTES DEL ICBF A TRAVES DEL LINEAMIENTO PARA LA ATENCION A LA PRIMERA INFANCIA SUS MANUALES OPERATIVOS Y ANEXOS RESPONDIENDO A LAS CARACTERISTICAS TERRITORIALES SOCIALES CULTURALES E INDIVIDUALES DE LAS NINAS LOS NINOS DESDE LA GESTACION Y SUS FAMILIAS 2 COORDINAR Y HACER SEGUIMIENTO DE LAS ACCIONES DEL EQUIPO HUMANO A SU ROL PROMOVIENDO PERMANENTEMENTE LA PARTICIPACION INNOVACION Y FORTALECIMIENTO DE LAS CAPACIDADES DE LOS ROLES Y COMPETENCIAS DE LAS PERSONAS DEL SERVICIO QUE ACOMPANAN A LAS NINAS LOS NINOS Y LAS MUJERES GESTANTES 3 COORDINAR LA SISTEMATIZACION DE LA INFORMACION SOBRE LA IMPLEMENTACION DE LA ATENCION A LA PRIMERA INFANCIA PARA DAR CUENTA DE LOS RESULTADOS DE LA MODALIDAD HACIA EL CUMPLIMIENTO DE LAS REALIZACIONES 4 PARTICIPAR EN LAS INSTANCIAS YO INICIATIVAS DE ARTICULACION EN EL TERRITORIO QUE PERMITAN FORTALECER LA ATENCION EN EDUCACION INICIAL DE NINAS NINOS Y SUS FAMILIAS ESTABLECIENDO ALIANZAS INTERINSTITUCIONALES CON ENTIDADES U ORGANISMOS DEL MUNICIPIO PARA FORTALECER EL TRABAJO ARTICULADO ENTRE LAS FAMILIAS Y LAS ORGANIZACIONES SOCIALES Y COMUNITARIAS 5 ESTABLECER ESTRATEGIAS PARA PROMOVER EL TRANSITO ARMONICO DE NINAS Y NINOS USUARIOS QUE CUMPLEN LOS 5 ANOS AL SISTEMA EDUCATIVO FORMAL ASI COMO CONOCER LOS MECANISMOS DE EXIGIBILIDAD DE DERECHOS PARA APOYAR A LAS FAMILIAS A ACTIVAR LAS RUTAS DE ATENCION CUANDO SE EVIDENCIE ALGUNA INOBSERVANCIA POR PARTE DE LAS INSTITUCIONES EDUCATIVAS 6 APOYAR Y GARANTIZAR LA ACTIVACION DE LAS RUTAS DE ATENCION POR PRESUNTA INOBSERVANCIA AMENAZA O VULNERACION DE DERECHOS A LAS NINAS Y LOS NINOS VINCULADOS EN LOS SERVICIOS ANTE LAS AUTORIDADES COMPETENTES DE ACUERDO CON LO ESTABLECIDO EN EL PROTOCOLO DE ACTUACIONES ANTE ALERTAS DE AMENAZA VULNERACION O INOBSERVANCIA DE LOS DERECHOS EN LOS SERVICIOS DE ATENCION A LA PRIMERA INFANCIA DEL ICBF 7 ORIENTAR EL PROCESO DE CONSTRUCCION IMPLEMENTACION DIVULGACION Y ACTUALIZACION DEL PROYECTO PEDAGOGICO YO EL QUE HAGA SUS VECES A TRAVES DE ACCIONES ARTICULADAS QUE INVOLUCREN A LA TOTALIDAD DE PROFESIONALES Y FAMILIAS DE ACUERDO CON LAS ORIENTACIONES TECNICAS ESTABLECIDAS EN LOS MANUALES OPERATIVOS Y DOCUMENTOS ORIENTADORES 8 CONOCER PROTOCOLOS Y ACTIVAR RUTAS PARA EL RESTABLECIMIENTO DE DERECHOS DE LAS NINAS NINOS Y MUJERES PERSONAS EN ESTADO DE GESTACION CUANDO ESTOS SEAN AFECTADOS POR INOBSERVANCIA AMENAZA O VULNERACION 9 LIDERAR E IMPLEMENTAR LAS ACCIONES EN EL TERRITORIO EN CASO DE PRESENTARSE UNA SITUACION IMPREVISTA O EMERGENCIA EN LA PRESTACION DE LOS SERVICIOS DE EDUCACION INICIAL DE ACUERDO CON LOS MANUALES YO ORIENTACIONES TECNICAS Y OPERATIVAS 10 CONSTRUIR EN FORMA PARTICIPATIVA CON EL TALENTO HUMANO FAMILIAS Y CUIDADORES LAS NINAS Y NINOS EL PACTO DE CONVIVENCIA 11 PROMOVER Y FACILITAR LA PARTICIPACION DEL TALENTO HUMANO DE LA UNIDAD DE SERVICIO EN LOS PROCESOS DE FORMACION Y CUALIFICACION EN LAS DIFERENTES LINEAS INICIAL AVANZADA O EN SERVICIO 12 PROPICIAR ESPACIOS QUE FAVOREZCAN LA MOTIVACION COMUNICACION Y ORGANIZACION DEL TALENTO HUMANO EN UN MARCO DE DIALOGO RESPETO Y RESOLUCION ASERTIVA DE CONFLICTOS 13 LLEVAR UN REGISTRO Y DOCUMENTAR LAS ACCIONES REALIZADAS DURANTE LOS ENCUENTROS DE FORTALECIMIENTO EN EL MARCO DEL PLAN DE CUALIFICACION 14 PROMOVER LA GENERACION DE AMBIENTES Y EXPERIENCIAS PEDAGOGICAS GARANTIZANDO LA EXISTENCIA DISTRIBUCION Y USO DE LOS MATERIALES Y MOBILIARIO DE MANERA PERTINENTE SUFICIENTE Y EN COHERENCIA CON LA GUIA DE DOTACION DEL ICBF Y LA LINEA TECNICA DE EDUCACION INICIAL 15 GESTIONAR DE MANERA OPORTUNA EL PROCESO DE CARACTERIZACION DE LOS NINOS LAS NINAS Y LAS FAMILIAS DE MANERA QUE LA LECTURA DE CONTEXTO PERMITA POTENCIAR EL DESARROLLO INTEGRAL DE LAS NINAS Y LOS NINOS Y LA IMPLEMENTACION DE PLAN DE FORMACION Y ACOMPANAMIENTO A FAMILIAS 16 GESTIONAR Y ADMINISTRAR EL ESTADO DE LOS BIENES MUEBLES INMUEBLES E INTANGIBLES QUE SE REQUIERAN EN EL NORMAL FUNCIONAMIENTO DE LOS SERVICIOS GARANTIZANDO LA RECEPCION CONTROL REGISTRO CUSTODIA SEGUIMIENTO ALMACENAMIENTO SALIDA Y BAJA DE LOS MISMOS CONFORME A LA GUIA PARA EL DESARROLLO DE INVENTARIOS Y CLASIFICACION DE ACTIVOS DEL ICBF 17 LLEVAR A CABO LA ACTUALIZACION Y CUSTODIA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18 LIDERAR EL DISENO ACTUALIZACION Y SOCIALIZACION DEL PLAN DE GESTION DE RIESGOS DE ACCIDENTES Y DESASTRES EN LOS SERVICIOS DE EDUCACION INICIAL ASI COMO LA ACTIVACION DE RUTAS DE ATENCION PARA PROTEGER LOS DERECHOS DE LAS NINAS Y LOS NINOS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TRANSITO DE LAS NINAS Y LOS NINOS EN LOS SERVICIOS DE EDUCACION INICIAL GARANTIZANDO LAS TRAYECTORIAS EDUCATIVAS COMPLETAS ENTRE CICLO 1 Y CICLO 2 21 EJERCER SEGUIMIENTO AL CUMPLIMIENTO DE LAS ACTIVIDADES Y ACCIONES DEL EQUIPO DE TALENTO HUMANO A SU ROL PARA GARANTIZAR LA ATENCION OPORTUNA EN LOS SERVICIOS DE PRIMERA INFANCIA Y AQUELLAS QUE RESULTEN NECESARIAS PARA EL CUMPLIMIENTO CONTRACTUAL</t>
  </si>
  <si>
    <t>CO1.REQ.10124487</t>
  </si>
  <si>
    <t>OPSP-VEX-1036-2026</t>
  </si>
  <si>
    <t>https://community.secop.gov.co/Public/Tendering/OpportunityDetail/Index?noticeUID=CO1.NTC.9980293</t>
  </si>
  <si>
    <t>ADRIANA LUCIA RODRIGUEZ MARTINEZ</t>
  </si>
  <si>
    <t>CO1.REQ.10124193</t>
  </si>
  <si>
    <t>OPSP-VEX-1035-2026</t>
  </si>
  <si>
    <t>https://community.secop.gov.co/Public/Tendering/OpportunityDetail/Index?noticeUID=CO1.NTC.9980233</t>
  </si>
  <si>
    <t>LEIDY LAURA MOGOLLON ESCOBAR</t>
  </si>
  <si>
    <t>LA PRESENTE ORDEN TIENE POR OBJETO PRESTAR SUS SERVICIOS PROFESIONALES EN EL ROL DE COORDINADOR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Y LINEAMIENTOS ESTABLECIDOS POR EL ICBF EN ARMONIA CON LA POLITICA DE ESTADO PARA EL DESARROLLO INTEGRAL DE LA PRIMERA INFANCIA DE CERO A SIEMPRE DESARROLLANDO LAS SIGUIENTES ACTIVIDADES 1. LIDERAR LA IMPLEMENTACION DE LA MODALIDAD CORRESPONDIENTE ACORDE CON LA POLITICA DE ESTADO PARA EL DESARROLLO INTEGRAL DE LA PRIMERA INFANCIA DE CERO A SIEMPRE Y DEMAS ORIENTACIONES VIGENTES DEL ICBF RESPONDIENDO A LAS CARACTERISTICAS TERRITORIALES SOCIALES CULTURALES E INDIVIDUALES DE LAS NINAS LOS NINOS DESDE LA GESTACION Y SUS FAMILIAS 2. COORDINAR Y HACER SEGUIMIENTO DE LAS ACCIONES DEL EQUIPO HUMANO A SU ROL PROMOVIENDO LA PARTICIPACION INNOVACION Y FORTALECIMIENTO DE CAPACIDADES DEL TALENTO HUMANO 3. COORDINAR LA SISTEMATIZACION DE LA INFORMACION SOBRE LA IMPLEMENTACION DE LA ATENCION A LA PRIMERA INFANCIA PARA DAR CUENTA DE LOS RESULTADOS Y EL CUMPLIMIENTO DE LAS REALIZACIONES 4. PARTICIPAR EN INSTANCIAS DE ARTICULACION TERRITORIAL ESTABLECIENDO ALIANZAS INTERINSTITUCIONALES QUE FORTALEZCAN LA ATENCION EN EDUCACION INICIAL 5. ESTABLECER ESTRATEGIAS PARA PROMOVER EL TRANSITO ARMONICO DE NINAS Y NINOS AL SISTEMA EDUCATIVO FORMAL Y APOYAR A LAS FAMILIAS EN LA ACTIVACION DE RUTAS DE ATENCION 6. APOYAR Y GARANTIZAR LA ACTIVACION DE RUTAS DE ATENCION ANTE PRESUNTA INOBSERVANCIA AMENAZA O VULNERACION DE DERECHOS 7. ORIENTAR LA CONSTRUCCION IMPLEMENTACION DIVULGACION Y ACTUALIZACION DEL PROYECTO PEDAGOGICO 8. CONOCER Y ACTIVAR RUTAS PARA EL RESTABLECIMIENTO DE DERECHOS DE NINAS NINOS Y MUJERES GESTANTES 9. LIDERAR ACCIONES EN CASO DE EMERGENCIA O SITUACIONES IMPREVISTAS EN LA PRESTACION DEL SERVICIO 10. CONSTRUIR DE FORMA PARTICIPATIVA EL PACTO DE CONVIVENCIA 11. PROMOVER LA PARTICIPACION DEL TALENTO HUMANO EN PROCESOS DE FORMACION Y CUALIFICACION 12. PROPICIAR ESPACIOS DE MOTIVACION COMUNICACION Y RESOLUCION ASERTIVA DE CONFLICTOS 13. REGISTRAR Y DOCUMENTAR LAS ACCIONES DE FORTALECIMIENTO 14. PROMOVER AMBIENTES Y EXPERIENCIAS PEDAGOGICAS GARANTIZANDO EL USO ADECUADO DE MATERIALES Y MOBILIARIO 15. GESTIONAR LA CARACTERIZACION DE NINAS NINOS Y FAMILIAS PARA POTENCIAR EL DESARROLLO INTEGRAL 16. GESTIONAR Y ADMINISTRAR LOS BIENES DEL SERVICIO GARANTIZANDO SU CONTROL Y CUSTODIA 17. ACTUALIZAR Y PROTEGER LOS ARCHIVOS Y DOCUMENTACION GARANTIZANDO LA RESERVA DE LA INFORMACION 18. LIDERAR EL PLAN DE GESTION DE RIESGOS DE ACCIDENTES Y DESASTRES Y LA ACTIVACION DE RUTAS DE ATENCION 19. PROMOVER ALIANZAS INTERINSTITUCIONALES QUE FORTALEZCAN EL TRABAJO EN RED CON FAMILIAS Y COMUNIDAD 20. ESTABLECER ESTRATEGIAS PARA EL INGRESO PERMANENCIA Y TRANSITO EDUCATIVO GARANTIZANDO TRAYECTORIAS COMPLETAS 21. EJERCER SEGUIMIENTO AL CUMPLIMIENTO DE LAS ACTIVIDADES DEL TALENTO HUMANO Y LAS DEMAS QUE RESULTEN NECESARIAS PARA EL CUMPLIMIENTO CONTRACTUAL</t>
  </si>
  <si>
    <t xml:space="preserve">CO1.REQ.10124167 </t>
  </si>
  <si>
    <t>OPSP-VEX-1034-2026</t>
  </si>
  <si>
    <t>https://community.secop.gov.co/Public/Tendering/OpportunityDetail/Index?noticeUID=CO1.NTC.9979980</t>
  </si>
  <si>
    <t>ZULENE ARIAS PERTUZ</t>
  </si>
  <si>
    <t xml:space="preserve">
LA PRESENTE ORDEN TIENE POR OBJETO: PRESTAR SUS SERVICIOS PROFESIONALES EN EL ROL DE COORDINADOR EN EL CENTRO DE DESARROLLO INFANTIL -CDI, EN EL MARCO DEL CONVENIO INTERADMINISTRATIVO N° 47006752025 DE 2025, CELEBRADO ENTRE EL INSTITUTO COLOMBIANO DE BIENESTAR FAMILIAR -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LA IMPLEMENTACIÓN DE LA MODALIDAD CORRESPONDIENTE, ACORDE CON LA POLÍTICA DE ESTADO PARA EL DESARROLLO INTEGRAL DE LA PRIMERA INFANCIA “DE CERO A SIEMPRE” (LEY 1804 DE 2016), LOS REFERENTES TÉCNICOS DE EDUCACIÓN INICIAL EN EL MARCO DE LA ATENCIÓN INTEGRAL (2014) Y DEMÁS ORIENTACIONES VIGENTES DEL ICBF A TRAVÉS DEL LINEAMIENTO PARA LA ATENCIÓN A LA PRIMERA INFANCIA, SUS MANUALES OPERATIVOS Y ANEXOS, RESPONDIENDO A LAS CARACTERÍSTICAS TERRITORIALES, SOCIALES, CULTURALES E INDIVIDUALES DE LAS NIÑAS, LAS NIÑOS DESDE LA GESTACIÓN Y SUS FAMILIAS. 2) COORDINAR Y HACER SEGUIMIENTO DE LAS ACCIONES DEL EQUIPO HUMANO A SU ROL, PROMOVIENDO PERMANENTEMENTE LA PARTICIPACIÓN, INNOVACIÓN Y FORTALECIMIENTO DE LAS CAPACIDADES DE LOS ROLES Y COMPETENCIAS DE LAS PERSONAS DEL SERVICIO QUE ACOMPAÑAN A LAS NIÑAS, LOS NIÑOS Y LAS MUJERES GESTANTES. 3) COORDINAR LA SISTEMATIZACIÓN DE LA INFORMACIÓN SOBRE LA IMPLEMENTACIÓN DE LA ATENCIÓN A LA PRIMERA INFANCIA, PARA DAR CUENTA DE LOS RESULTADOS DE LA MODALIDAD HACIA EL CUMPLIMIENTO DE LAS REALIZACIONES. 4) PARTICIPAR EN LAS INSTANCIAS Y/O INICIATIVAS DE ARTICULACIÓN EN EL TERRITORIO QUE PERMITAN FORTALECER LA ATENCIÓN EN EDUCACIÓN INICIAL DE NIÑAS, NIÑOS Y SUS FAMILIAS, ESTABLECIENDO ALIANZAS INTERINSTITUCIONALES CON ENTIDADES U ORGANISMOS DEL MUNICIPIO PARA FORTALECER EL TRABAJO ARTICULADO ENTRE LAS FAMILIAS Y LAS ORGANIZACIONES SOCIALES Y COMUNITARIAS. 5) ESTABLECER ESTRATEGIAS PARA PROMOVER EL TRÁNSITO ARMÓNICO DE NIÑAS Y NIÑOS USUARIOS, QUE CUMPLEN LOS 5 AÑOS, AL SISTEMA EDUCATIVO FORMAL, ASÍ COMO CONOCER LOS MECANISMOS DE EXIGIBILIDAD DE DERECHOS PARA APOYAR A LAS FAMILIAS A ACTIVAR LAS RUTAS DE ATENCIÓN CUANDO SE EVIDENCIE ALGUNA INOBSERVANCIA POR PARTE DE LAS INSTITUCIONES EDUCATIVAS. 6) APOYAR Y GARANTIZAR LA ACTIVACIÓN DE LAS RUTAS DE ATENCIÓN POR PRESUNTA INOBSERVANCIA, AMENAZA O VULNERACIÓN DE DERECHOS A LAS NIÑAS Y LOS NIÑOS VINCULADOS EN LOS SERVICIOS ANTE LAS AUTORIDADES COMPETENTES DE ACUERDO CON LO ESTABLECIDO EN EL "PROTOCOLO DE ACTUACIONES ANTE ALERTAS DE AMENAZA, VULNERACIÓN O INOBSERVANCIA DE LOS DERECHOS EN LOS SERVICIOS DE ATENCIÓN A LA PRIMERA INFANCIA DEL ICBF". 7) ORIENTAR EL PROCESO DE CONSTRUCCIÓN, IMPLEMENTACIÓN, DIVULGACIÓN Y ACTUALIZACIÓN DEL PROYECTO PEDAGÓGICO Y/O EL QUE HAGA SUS VECES, A TRAVÉS DE ACCIONES ARTICULADAS QUE INVOLUCREN A LA TOTALIDAD DE PROFESIONALES Y FAMILIAS, DE ACUERDO CON LAS ORIENTACIONES TÉCNICAS ESTABLECIDAS EN LOS MANUALES OPERATIVOS Y DOCUMENTOS ORIENTADORES. 8) CONOCER PROTOCOLOS Y ACTIVAR RUTAS PARA EL RESTABLECIMIENTO DE DERECHOS DE LAS NIÑAS, NIÑOS Y MUJERES/PERSONAS EN ESTADO DE GESTACIÓN CUANDO ESTOS SEAN AFECTADOS POR INOBSERVANCIA, AMENAZA O VULNERACIÓN. 9) LIDERAR E IMPLEMENTAR LAS ACCIONES EN EL TERRITORIO EN CASO DE PRESENTARSE UNA SITUACIÓN IMPREVISTA O EMERGENCIA EN LA PRESTACIÓN DE LOS SERVICIOS DE EDUCACIÓN INICIAL DE ACUERDO CON LOS MANUALES Y/O ORIENTACIONES TÉCNICAS Y OPERATIVAS. 10) CONSTRUIR EN FORMA PARTICIPATIVA CON EL TALENTO HUMANO, FAMILIAS Y CUIDADORES, LAS NIÑAS Y NIÑOS, EL PACTO DE CONVIVENCIA. 11) PROMOVER Y FACILITAR LA PARTICIPACIÓN DEL TALENTO HUMANO DE LA UNIDAD DE SERVICIO EN LOS PROCESOS DE FORMACIÓN Y CUALIFICACIÓN EN LAS DIFERENTES LÍNEAS INICIAL, AVANZADA O EN SERVICIO. 12) PROPICIAR ESPACIOS QUE FAVOREZCAN LA MOTIVACIÓN, COMUNICACIÓN Y ORGANIZACIÓN DEL TALENTO HUMANO EN UN MARCO DE DIÁLOGO, RESPETO Y RESOLUCIÓN ASERTIVA DE CONFLICTOS. 13) LLEVAR UN REGISTRO Y DOCUMENTAR LAS ACCIONES REALIZADAS DURANTE LOS ENCUENTROS DE FORTALECIMIENTO EN EL MARCO DEL PLAN DE CUALIFICACIÓN. 14) PROMOVER LA GENERACIÓN DE AMBIENTES Y EXPERIENCIAS PEDAGÓGICAS, GARANTIZANDO LA EXISTENCIA, DISTRIBUCIÓN Y USO DE LOS MATERIALES Y MOBILIARIO DE MANERA PERTINENTE, SUFICIENTE Y EN COHERENCIA CON LA GUÍA DE DOTACIÓN DEL ICBF Y LA LÍNEA TÉCNICA DE EDUCACIÓN INICIAL. 15) GESTIONAR DE MANERA OPORTUNA EL PROCESO DE CARACTERIZACIÓN DE LOS NIÑOS, LAS NIÑAS Y LAS FAMILIAS DE MANERA QUE LA LECTURA DE CONTEXTO PERMITA POTENCIAR EL DESARROLLO INTEGRAL DE LAS NIÑAS Y LOS NIÑOS Y LA IMPLEMENTACIÓN DE PLAN DE FORMACIÓN Y ACOMPAÑAMIENTO A FAMILIAS. 16) GESTIONAR Y ADMINISTRAR EL ESTADO DE LOS BIENES MUEBLES, INMUEBLES E INTANGIBLES QUE SE REQUIERAN EN EL NORMAL FUNCIONAMIENTO DE LOS SERVICIOS, GARANTIZANDO LA RECEPCIÓN, CONTROL, REGISTRO, CUSTODIA, SEGUIMIENTO, ALMACENAMIENTO, SALIDA Y BAJA DE LOS MISMOS, CONFORME A LA "GUÍA PARA EL DESARROLLO DE INVENTARIOS Y CLASIFICACIÓN DE ACTIVOS" DEL ICBF. 17) LLEVAR A CABO LA ACTUALIZACIÓN Y CUSTODIA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Y/O EXPEDIENTES RESPECTIVOS. 18) LIDERAR EL DISEÑO, ACTUALIZACIÓN Y SOCIALIZACIÓN DEL PLAN DE GESTIÓN DE RIESGOS DE ACCIDENTES Y DESASTRES EN LOS SERVICIOS DE EDUCACIÓN INICIAL, ASÍ COMO LA ACTIVACIÓN DE RUTAS DE ATENCIÓN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TRÁNSITO DE LAS NIÑAS Y LOS NIÑOS EN LOS SERVICIOS DE EDUCACIÓN INICIAL, GARANTIZANDO LAS TRAYECTORIAS EDUCATIVAS COMPLETAS ENTRE CICLO 1 Y CICLO 2. 21) EJERCER SEGUIMIENTO AL CUMPLIMIENTO DE LAS ACTIVIDADES Y ACCIONES DEL EQUIPO DE TALENTO HUMANO A SU ROL PARA GARANTIZAR LA ATENCIÓN OPORTUNA EN LOS SERVICIOS DE PRIMERA INFANCIA. Y, AQUELLAS QUE RESULTEN NECESARIAS PARA EL CUMPLIMIENTO CONTRACTUAL.
</t>
  </si>
  <si>
    <t xml:space="preserve">CO1.REQ.10123799 </t>
  </si>
  <si>
    <t>OPSP-VEX-1033-2026</t>
  </si>
  <si>
    <t>https://community.secop.gov.co/Public/Tendering/OpportunityDetail/Index?noticeUID=CO1.NTC.9987589</t>
  </si>
  <si>
    <t>LEOVIGILDA MARENCO RODRIGUEZ</t>
  </si>
  <si>
    <t>LA PRESENTE ORDEN TIENE POR OBJETO PRESTAR SUS SERVICIOS PROFESIONALES EN EL ROL DE COORDINADOR EN EL CENTRO DE DESARROLLO INFANTIL CDI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LA IMPLEMENTACIÓN DE LA MODALIDAD CORRESPONDIENTE ACORDE CON LA POLÍTICA DE ESTADO PARA EL DESARROLLO INTEGRAL DE LA PRIMERA INFANCIA DE CERO A SIEMPRE LEY 1804 DE 2016 LOS REFERENTES TÉCNICOS DE EDUCACIÓN INICIAL EN EL MARCO DE LA ATENCIÓN INTEGRAL 2014 Y DEMÁS ORIENTACIONES VIGENTES DEL ICBF A TRAVÉS DEL LINEAMIENTO PARA LA ATENCIÓN A LA PRIMERA INFANCIA SUS MANUALES OPERATIVOS Y ANEXOS RESPONDIENDO A LAS CARACTERÍSTICAS TERRITORIALES SOCIALES CULTURALES E INDIVIDUALES DE LAS NIÑAS LOS NIÑOS DESDE LA GESTACIÓN Y SUS FAMILIAS 2 COORDINAR Y HACER SEGUIMIENTO DE LAS ACCIONES DEL EQUIPO HUMANO A SU ROL PROMOVIENDO PERMANENTEMENTE LA PARTICIPACIÓN INNOVACIÓN Y FORTALECIMIENTO DE LAS CAPACIDADES DE LOS ROLES Y COMPETENCIAS DE LAS PERSONAS DEL SERVICIO QUE ACOMPAÑAN A LAS NIÑAS LOS NIÑOS Y LAS MUJERES GESTANTES 3 COORDINAR LA SISTEMATIZACIÓN DE LA INFORMACIÓN SOBRE LA IMPLEMENTACIÓN DE LA ATENCIÓN A LA PRIMERA INFANCIA PARA DAR CUENTA DE LOS RESULTADOS DE LA MODALIDAD HACIA EL CUMPLIMIENTO DE LAS REALIZACIONES 4 PARTICIPAR EN LAS INSTANCIAS Y O INICIATIVAS DE ARTICULACIÓN EN EL TERRITORIO QUE PERMITAN FORTALECER LA ATENCIÓN EN EDUCACIÓN INICIAL DE NIÑAS NIÑOS Y SUS FAMILIAS ESTABLECIENDO ALIANZAS INTERINSTITUCIONALES CON ENTIDADES U ORGANISMOS DEL MUNICIPIO PARA FORTALECER EL TRABAJO ARTICULADO ENTRE LAS FAMILIAS Y LAS ORGANIZACIONES SOCIALES Y COMUNITARIAS 5 ESTABLECER ESTRATEGIAS PARA PROMOVER EL TRÁNSITO ARMÓNICO DE NIÑAS Y NIÑOS USUARIOS QUE CUMPLEN LOS 5 AÑOS AL SISTEMA EDUCATIVO FORMAL ASÍ COMO CONOCER LOS MECANISMOS DE EXIGIBILIDAD DE DERECHOS PARA APOYAR A LAS FAMILIAS A ACTIVAR LAS RUTAS DE ATENCIÓN CUANDO SE EVIDENCIE ALGUNA INOBSERVANCIA POR PARTE DE LAS INSTITUCIONES EDUCATIVAS 6 APOYAR Y GARANTIZAR LA ACTIVACIÓN DE LAS RUTAS DE ATENCIÓN POR PRESUNTA INOBSERVANCIA AMENAZA O VULNERACIÓN DE DERECHOS A LAS NIÑAS Y LOS NIÑOS VINCULADOS EN LOS SERVICIOS ANTE LAS AUTORIDADES COMPETENTES DE ACUERDO CON LO ESTABLECIDO EN EL PROTOCOLO DE ACTUACIONES ANTE ALERTAS DE AMENAZA VULNERACIÓN O INOBSERVANCIA DE LOS DERECHOS EN LOS SERVICIOS DE ATENCIÓN A LA PRIMERA INFANCIA DEL ICBF 7 ORIENTAR EL PROCESO DE CONSTRUCCIÓN IMPLEMENTACIÓN DIVULGACIÓN Y ACTUALIZACIÓN DEL PROYECTO PEDAGÓGICO Y O EL QUE HAGA SUS VECES A TRAVÉS DE ACCIONES ARTICULADAS QUE INVOLUCREN A LA TOTALIDAD DE PROFESIONALES Y FAMILIAS DE ACUERDO CON LAS ORIENTACIONES TÉCNICAS ESTABLECIDAS EN LOS MANUALES OPERATIVOS Y DOCUMENTOS ORIENTADORES 8 CONOCER PROTOCOLOS Y ACTIVAR RUTAS PARA EL RESTABLECIMIENTO DE DERECHOS DE LAS NIÑAS NIÑOS Y MUJERES PERSONAS EN ESTADO DE GESTACIÓN CUANDO ESTOS SEAN AFECTADOS POR INOBSERVANCIA AMENAZA O VULNERACIÓN 9 LIDERAR E IMPLEMENTAR LAS ACCIONES EN EL TERRITORIO EN CASO DE PRESENTARSE UNA SITUACIÓN IMPREVISTA O EMERGENCIA EN LA PRESTACIÓN DE LOS SERVICIOS DE EDUCACIÓN INICIAL DE ACUERDO CON LOS MANUALES Y O ORIENTACIONES TÉCNICAS Y OPERATIVAS 10 CONSTRUIR EN FORMA PARTICIPATIVA CON EL TALENTO HUMANO FAMILIAS Y CUIDADORES LAS NIÑAS Y NIÑOS EL PACTO DE CONVIVENCIA 11 PROMOVER Y FACILITAR LA PARTICIPACIÓN DEL TALENTO HUMANO DE LA UNIDAD DE SERVICIO EN LOS PROCESOS DE FORMACIÓN Y CUALIFICACIÓN EN LAS DIFERENTES LÍNEAS INICIAL AVANZADA O EN SERVICIO 12 PROPICIAR ESPACIOS QUE FAVOREZCAN LA MOTIVACIÓN COMUNICACIÓN Y ORGANIZACIÓN DEL TALENTO HUMANO EN UN MARCO DE DIÁLOGO RESPETO Y RESOLUCIÓN ASERTIVA DE CONFLICTOS 13 LLEVAR UN REGISTRO Y DOCUMENTAR LAS ACCIONES REALIZADAS DURANTE LOS ENCUENTROS DE FORTALECIMIENTO EN EL MARCO DEL PLAN DE CUALIFICACIÓN 14 PROMOVER LA GENERACIÓN DE AMBIENTES Y EXPERIENCIAS PEDAGÓGICAS GARANTIZANDO LA EXISTENCIA DISTRIBUCIÓN Y USO DE LOS MATERIALES Y MOBILIARIO DE MANERA PERTINENTE SUFICIENTE Y EN COHERENCIA CON LA GUÍA DE DOTACIÓN DEL ICBF Y LA LÍNEA TÉCNICA DE EDUCACIÓN INICIAL 15 GESTIONAR DE MANERA OPORTUNA EL PROCESO DE CARACTERIZACIÓN DE LOS NIÑOS LAS NIÑAS Y LAS FAMILIAS DE MANERA QUE LA LECTURA DE CONTEXTO PERMITA POTENCIAR EL DESARROLLO INTEGRAL DE LAS NIÑAS Y LOS NIÑOS Y LA IMPLEMENTACIÓN DE PLAN DE FORMACIÓN Y ACOMPAÑAMIENTO A FAMILIAS 16 GESTIONAR Y ADMINISTRAR EL ESTADO DE LOS BIENES MUEBLES INMUEBLES E INTANGIBLES QUE SE REQUIERAN EN EL NORMAL FUNCIONAMIENTO DE LOS SERVICIOS GARANTIZANDO LA RECEPCIÓN CONTROL REGISTRO CUSTODIA SEGUIMIENTO ALMACENAMIENTO SALIDA Y BAJA DE LOS MISMOS CONFORME A LA GUÍA PARA EL DESARROLLO DE INVENTARIOS Y CLASIFICACIÓN DE ACTIVOS DEL ICBF 17 LLEVAR A CABO LA ACTUALIZACIÓN Y CUSTODIA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O EXPEDIENTES RESPECTIVOS 18 LIDERAR EL DISEÑO ACTUALIZACIÓN Y SOCIALIZACIÓN DEL PLAN DE GESTIÓN DE RIESGOS DE ACCIDENTES Y DESASTRES EN LOS SERVICIOS DE EDUCACIÓN INICIAL ASÍ COMO LA ACTIVACIÓN DE RUTAS DE ATENCIÓN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TRÁNSITO DE LAS NIÑAS Y LOS NIÑOS EN LOS SERVICIOS DE EDUCACIÓN INICIAL GARANTIZANDO LAS TRAYECTORIAS EDUCATIVAS COMPLETAS ENTRE CICLO 1 Y CICLO 2 21 EJERCER SEGUIMIENTO AL CUMPLIMIENTO DE LAS ACTIVIDADES Y ACCIONES DEL EQUIPO DE TALENTO HUMANO A SU ROL PARA GARANTIZAR LA ATENCIÓN OPORTUNA EN LOS SERVICIOS DE PRIMERA INFANCIA Y AQUELLAS QUE RESULTEN NECESARIAS PARA EL CUMPLIMIENTO CONTRACTUAL</t>
  </si>
  <si>
    <t>CO1.REQ.10131817</t>
  </si>
  <si>
    <t>OPSP-VEX-1032-2026</t>
  </si>
  <si>
    <t>https://community.secop.gov.co/Public/Tendering/OpportunityDetail/Index?noticeUID=CO1.NTC.9988551</t>
  </si>
  <si>
    <t>KEILA MERCEDES OVIEDO OLIVEROS</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</si>
  <si>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NINAS Y LOS NINOS CREANDO AMBIENTES EDUCATIVOS PROTECTORES Y EN COHERENCIA CON LAS ESTRATEGIAS PEDAGOGICAS PROPIAS PARA LA PRIMERA INFANCIA VALORACION Y SEGUIMIENTO AL DESARROLLO. 3. APORTAR AL PROCESO DE OBSERVACION DEL DESARROLLO Y APRENDIZAJE LAS NINAS Y LOS NINOS DE ACUERDO CON LAS ORIENTACIONES TECNICAS ESTABLECIDAS EN LOS MANUALES OPERATIVOS Y ORIENTACIONES INSTITUCIONALES. 4. CONTRIBUIR A LA ELABORACION DEL INFORME PEDAGOGICO DESCRIPTIVO TRIMESTRAL SOBRE EL PROCESO DE DESARROLLO DE CADA NINA Y NINO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NINAS Y LOS NINOS DE ACUERDO CON EL PROCESO DE OBSERVACION Y SEGUIMIENTO AL DESARROLLO Y EN COHERENCIA CON LA IMPLEMENTACION Y GARANTIA DE LOS DERECHOS Y CONDICIONES DE CALIDAD DESDE EL MARCO DE LA ATENCION INTEGRAL. 6. APOYAR EL SEGUIMIENTO DE LAS NOVEDADES PRESENTADAS CON LAS NINAS Y LOS NINOS DE ACUERDO CON LAS ORIENTACIONES TECNICAS ESTABLECIDAS EN LOS MANUALES OPERATIVOS Y DOCUMENTOS ORIENTADORES. 7. APOYAR EL DESARROLLO DE LAS EXPERIENCIAS PEDAGOGICAS DE LAS NINAS NINOS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NINAS Y LOS NINOS CONFORME A LA LEGISLACION VIGENTE MANTENIENDO CONFIDENCIALIDAD Y EVITANDO EL MAL USO O DESTRUCCION DE LA INFORMACION. EN CASO DE PERDIDA O DANO DEBE INFORMAR AL SUPERVISOR Y RECONSTRUIR LOS DOCUMENTOS AFECTADOS. 10. APOYAR LAS ACCIONES PEDAGOGICAS ALREDEDOR DE LAS PRACTICAS DE CUIDADO HABITOS DE VIDA SALUDABLE TENIENDO EN CUENTA EL MOMENTO Y CURSO DE VIDA Y LOS RITMOS DE DESARROLLO Y APRENDIZAJE DE LAS NINAS Y LOS NINOS. 11. ACTIVAR LAS RUTAS DE ATENCION POR PRESUNTA INOBSERVANCIA AMENAZA O VULNERACION DE DERECHOS A LAS NINAS Y LOS NINOS VINCULADOS EN LOS SERVICIOS ANTE LAS AUTORIDADES COMPETENTES DE ACUERDO CON EL RESPECTIVO PROTOCOLO ESTABLECIDO POR EL ICBF. 12. INFORMAR OPORTUNAMENTE FRENTE A CUALQUIER SITUACION DE ACCIDENTALIDAD PRESENTADA DURANTE LA JORNADA DE PERMANENCIA DE LAS NINAS Y LOS NINOS EN EL SERVICIO Y APOYAR EL SEGUIMIENTO POSTERIOR AL EVENTO DE ACUERDO CON LAS ORIENTACIONES TECNICAS. 13. APOYAR LAS ACCIONES DE INGRESO ACOGIDA PERMANENCIA Y TRANSITO DE LAS NINAS Y LOS NINOS EN LOS SERVICIOS DE EDUCACION INICIAL GARANTIZANDO LAS TRAYECTORIAS EDUCATIVAS COMPLETAS ENTRE CICLO 1 Y CICLO 2. 14. ASISTIR Y PARTICIPAR EN LAS REUNIONES MESAS DE TRABAJO Y COMITES INTERNOS Y EXTERNOS RELACIONADOS CON EL OBJETO DEL CONTRATO.</t>
  </si>
  <si>
    <t>CO1.REQ.10132620</t>
  </si>
  <si>
    <t>OAG-VEX-1031-2026</t>
  </si>
  <si>
    <t>https://community.secop.gov.co/Public/Tendering/OpportunityDetail/Index?noticeUID=CO1.NTC.9988541</t>
  </si>
  <si>
    <t>INES VANESSA RICAURTE CAMACHO</t>
  </si>
  <si>
    <t>CO1.REQ.10132241</t>
  </si>
  <si>
    <t>OAG-VEX-1030-2026</t>
  </si>
  <si>
    <t>https://community.secop.gov.co/Public/Tendering/OpportunityDetail/Index?noticeUID=CO1.NTC.9982762</t>
  </si>
  <si>
    <t>TANIA CORTINA MARBELLO</t>
  </si>
  <si>
    <t>LA PRESENTE ORDEN TIENE POR OBJETO PRESTAR SERVICIOS PROFESIONALES EN EL MARCO DEL CONVENIO INTERADMINISTRATIVO 01018542023 2023 0904 DE 2023 ICBF ICETEX CONVOCATORIA 2025 2 PREVENCIÓN DETECCIÓN Y ATENCIÓN A LOS DIFERENTES TIPOS DE VIOLENCIA Y FORTALECIMIENTO FAMILIAR FORTALECIMIENTO DEL TALENTO HUMANO DEL ICBF PARA EL DESARROLLO DE LAS SIGUIENTES ACTIVIDADES APOYAR EL REGISTRO Y CONTROL CONTABLE DE LOS RECURSOS ASIGNADOS AL PROYECTO VERIFICAR LA CORRECTA LEGALIZACIÓN DE GASTOS Y SOPORTES FINANCIEROS CONFORME A LA NORMATIVIDAD VIGENTE ELABORAR INFORMES CONTABLES PERIÓDICOS PARA SEGUIMIENTO INTERNO Y REQUERIMIENTOS DEL ICBF APOYAR LOS PROCESOS DE CONCILIACIÓN FINANCIERA Y CONTROL PRESUPUESTAL DEL PROYECTO BRINDAR SOPORTE TÉCNICO EN LOS PROCESOS DE CIERRE FINANCIERO Y RENDICIÓN DE CUENTAS</t>
  </si>
  <si>
    <t>CO1.REQ.10126398</t>
  </si>
  <si>
    <t>OPSP-VEX-1029-2026</t>
  </si>
  <si>
    <t>https://community.secop.gov.co/Public/Tendering/OpportunityDetail/Index?noticeUID=CO1.NTC.9982579</t>
  </si>
  <si>
    <t>STEFANY CAROLINA CONRADO ARRIETA</t>
  </si>
  <si>
    <t>CO1.REQ.10126489</t>
  </si>
  <si>
    <t>OPSP-VEX-1028-2026</t>
  </si>
  <si>
    <t>https://community.secop.gov.co/Public/Tendering/OpportunityDetail/Index?noticeUID=CO1.NTC.9982643</t>
  </si>
  <si>
    <t>RUTH ENITH GUTIERREZ CAMPO</t>
  </si>
  <si>
    <t>CO1.REQ.10126094</t>
  </si>
  <si>
    <t>OPSP-VEX-1027-2026</t>
  </si>
  <si>
    <t>https://community.secop.gov.co/Public/Tendering/OpportunityDetail/Index?noticeUID=CO1.NTC.9982625</t>
  </si>
  <si>
    <t>NEDER JOSE OSPINO ESCALANTE</t>
  </si>
  <si>
    <t>LA PRESENTE ORDEN TIENE POR OBJETO PRESTAR SERVICIOS PROFESIONALES EN EL MARCO DEL CONVENIO INTERADMINISTRATIVO 01018542023 2023 0904 DE 2023 ICBF ICETEX CONVOCATORIA 2025 2 PREVENCION DETECCION Y ATENCION A LOS DIFERENTES TIPOS DE VIOLENCIA Y FORTALECIMIENTO FAMILIAR FORTALECIMIENTO DEL TALENTO HUMANO DEL ICBF PARA EL DESARROLLO DE LAS SIGUIENTES ACTIVIDADES 1 APOYAR EL REGISTRO Y CONTROL CONTABLE DE LOS RECURSOS ASIGNADOS AL PROYECTO 2 VERIFICAR LA CORRECTA LEGALIZACION DE GASTOS Y SOPORTES FINANCIEROS CONFORME A LA NORMATIVIDAD VIGENTE 3 ELABORAR INFORMES CONTABLES PERIODICOS PARA SEGUIMIENTO INTERNO Y REQUERIMIENTOS DEL ICBF 4 APOYAR LOS PROCESOS DE CONCILIACION FINANCIERA Y CONTROL PRESUPUESTAL DEL PROYECTO 5 BRINDAR SOPORTE TECNICO EN LOS PROCESOS DE CIERRE FINANCIERO Y RENDICION DE CUENTAS</t>
  </si>
  <si>
    <t>CO1.REQ.10126435</t>
  </si>
  <si>
    <t>OPSP-VEX-1026-2026</t>
  </si>
  <si>
    <t>https://community.secop.gov.co/Public/Tendering/ContractNoticePhases/View?PPI=CO1.PPI.46107798&amp;isFromPublicArea=True&amp;isModal=False</t>
  </si>
  <si>
    <t>YARLEDIS ESTER BAYONA CASTILLO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</si>
  <si>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INDAGAR SOBRE LOS INTERESES PREGUNTAS Y POTENCIALIDADES DE LAS NIÑAS LOS NIÑOS Y SUS FAMILIAS PARA COMPRENDER LOS PROCESOS DE DESARROLLO Y APRENDIZAJE QUE ACOMPAÑARA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VIVIR Y DISFRUTAR LAS EXPERIENCIAS PEDAGOGICAS JUNTO A LAS NIÑAS NIÑOS Y SUS FAMILIAS VALORAR EL PROCESO A TRAVES DE LA REFLEXION DE LA PRACTICA PEDAGOGICA DANDO PROTAGONISMO A LO QUE ESCUCHA OBSERVA Y DOCUMENTA DE LOS PROCESOS DE DESARROLLO Y APRENDIZAJE DE LAS NIÑAS Y LOS NIÑOS DESDE LA GESTACION REGISTRAR MENSUALMENTE EN LOS INSTRUMENTOS DE OBSERVACION LOS PROCESOS DE DESARROLLO Y LAS PARTICULARIDADES DE LAS NIÑAS Y LOS NIÑOS A SU ROL DE ACUERDO CON LAS ORIENTACIONES TECNICAS ESTABLECIDAS EN LOS MANUALES OPERATIVOS Y ORIENTACIONES INSTITUCIONALES APOYAR EL PROCESO DE CARACTERIZACION DE LAS NIÑAS LOS NIÑOS Y SUS FAMILIAS DE ACUERDO CON LOS INSTRUMENTOS Y ORIENTACIONES EMITIDAS POR EL ICBF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ACTIVAR LAS RUTAS DE ATENCION POR PRESUNTA INOBSERVANCIA AMENAZA O VULNERACION DE DERECHOS A LAS NIÑAS Y LOS NIÑOS VINCULADOS EN LOS SERVICIOS ANTE LAS AUTORIDADES COMPETENTES Y EL RESPECTIVO PROTOCOLO ESTABLECIDO POR EL ICBF VINCULAR A LAS FAMILIAS Y CUIDADORES AL PROCESO PEDAGOGICO DE NIÑAS Y NIÑOS CON EL FIN DE FAVORECER SU DESARROLLO Y APRENDIZAJE DESDE EL HOGAR PARTICIPAR EN LOS PROCESOS DE FORMACION Y CUALIFICACION PROGRAMADOS POR LAS ENTIDADES PRESTADORAS DEL SERVICIO O AQUELLOS QUE SE HAN GESTIONADO DESDE LAS DIRECCIONES REGIONALES O DESDE LA DIRECCION GENERAL DEL ICBF GESTIONAR Y HACER SEGUIMIENTO A LAS ACCIONES INGRESO ACOGIDA PERMANENCIA Y TRANSITO DE LAS NIÑAS Y LOS NIÑOS EN LOS SERVICIOS DE EDUCACION INICIAL GARANTIZANDO LAS TRAYECTORIAS EDUCATIVAS COMPLETAS ENTRE CICLO 1 Y CICLO 2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DILIGENCIAR EL REGISTRO DE ASISTENCIA EN COHERENCIA CON LAS ORIENTACIONES DEL ICBF TOMANDO DECISIONES EN RELACION CON SITUACIONES DE INASISTENCIAS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</si>
  <si>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CO1.REQ.10183437</t>
  </si>
  <si>
    <t>OAG-VEX-1024-2026</t>
  </si>
  <si>
    <t>https://community.secop.gov.co/Public/Tendering/OpportunityDetail/Index?noticeUID=CO1.NTC.9984019</t>
  </si>
  <si>
    <t>YESENIA JOHANA NARVAEZ RODRIGUEZ</t>
  </si>
  <si>
    <t>CO1.REQ.10128111</t>
  </si>
  <si>
    <t>OAG-VEX-1023-2026</t>
  </si>
  <si>
    <t>https://community.secop.gov.co/Public/Tendering/OpportunityDetail/Index?noticeUID=CO1.NTC.9983928</t>
  </si>
  <si>
    <t>KAREN JUDITH DIBASTO DIBASTO</t>
  </si>
  <si>
    <t>CO1.REQ.10127598</t>
  </si>
  <si>
    <t>OAG-VEX-1022-2026</t>
  </si>
  <si>
    <t>https://community.secop.gov.co/Public/Tendering/OpportunityDetail/Index?noticeUID=CO1.NTC.9983680</t>
  </si>
  <si>
    <t>DINAD OLIVO PEREZ</t>
  </si>
  <si>
    <t>CO1.REQ.10127651</t>
  </si>
  <si>
    <t>OAG-VEX-1021-2026</t>
  </si>
  <si>
    <t>https://community.secop.gov.co/Public/Tendering/ContractNoticePhases/View?PPI=CO1.PPI.45988399&amp;isFromPublicArea=True&amp;isModal=False</t>
  </si>
  <si>
    <t>VERONICA LIZETH CASTRO CASTRO</t>
  </si>
  <si>
    <t>CO1.REQ.10155387</t>
  </si>
  <si>
    <t>OAG-VEX-1020-2026</t>
  </si>
  <si>
    <t>https://community.secop.gov.co/Public/Tendering/OpportunityDetail/Index?noticeUID=CO1.NTC.9986080</t>
  </si>
  <si>
    <t>GISELLY MARIA MARTINEZ PERTUZ</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</si>
  <si>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Y AQUELLAS QUE RESULTEN NECESARIAS PARA EL CUMPLIMIENTO CONTRACTUAL.</t>
  </si>
  <si>
    <t>CO1.REQ.10128432</t>
  </si>
  <si>
    <t>OPSP-VEX-1019-2026</t>
  </si>
  <si>
    <t>https://community.secop.gov.co/Public/Tendering/OpportunityDetail/Index?noticeUID=CO1.NTC.9986172</t>
  </si>
  <si>
    <t>EMILETH MARTINEZ ROPAIN</t>
  </si>
  <si>
    <t>CO1.REQ.10127637</t>
  </si>
  <si>
    <t>OPSP-VEX-1018-2026</t>
  </si>
  <si>
    <t>https://community.secop.gov.co/Public/Tendering/OpportunityDetail/Index?noticeUID=CO1.NTC.9986340</t>
  </si>
  <si>
    <t>DIANA CAROLINA BRIEVA VASQUEZ</t>
  </si>
  <si>
    <t>LA PRESENTE ORDEN TIENE POR OBJETO PRESTAR SUS SERVICIOS PROFESIONALES EN EL ROL DE PROFESIONAL PSICOSOCIAL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DE PARTICULARIDADES OPORTUNIDADES Y NECESIDADES TERRITORIALES SOCIALES CULTURALES E INDIVIDUALES DE LAS NIÑAS Y NIÑOS DESDE LA GESTACION LAS FAMILIAS Y COMUNIDADES. 3. LIDERAR LA LECTURA INICIAL DEL CONTEXTO CON LAS NIÑAS NIÑOS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</si>
  <si>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CO1.REQ.10127996</t>
  </si>
  <si>
    <t>OPSP-VEX-1017-2026</t>
  </si>
  <si>
    <t>https://community.secop.gov.co/Public/Tendering/OpportunityDetail/Index?noticeUID=CO1.NTC.9983811</t>
  </si>
  <si>
    <t>YIRIBETH SANTANDER CHIQUILLO</t>
  </si>
  <si>
    <t>LA PRESENTE ORDEN TIENE POR OBJETO PRESTAR SUS SERVICIOS DE APOYO A LA GESTION EN EL ROL AUXILIAR DE ENFERMERIA EN EL SERVICIO DE EDUCACION INICIAL CAMPESINA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APOYAR LA IMPLEMENTACION DEL PLAN DE TRABAJO DEL COMPONENTE DE SALUD Y NUTRICION DE ACUERDO CON LAS ORIENTACIONES TECNICAS ESTABLECIDAS EN LOS MANUALES OPERATIVOS Y OTROS DOCUMENTOS ORIENTADORES DE LA ATENCION INTEGRAL PARA LA PRIMERA INFANCIA. 2. ACOMPAÑAR EL SEGUIMIENTO A LA GESTION DE ATENCIONES PRIORIZADAS COMO IDENTIFICACION AFILIACION Y ATENCION EN SALUD SEGUIMIENTO NUTRICIONAL VULNERACION E INOBSERVANCIA DE DERECHOS EN ARTICULACION CON EL EQUIPO INTERDISCIPLINAR. 3. REALIZAR SEGUIMIENTO AL CUMPLIMIENTO DEL ESQUEMA NACIONAL DE VACUNACION SEGUN LA EDAD O LA EDAD GESTACIONAL DE ACUERDO CON EL PLAN AMPLIADO DE INMUNIZACION PAI VIGENTE APROBADO POR EL MINISTERIO DE SALUD Y PROTECCION SOCIAL. 4. VERIFICAR LA ASISTENCIA DE LAS NIÑAS LOS NIÑOS A LA CONSULTA DE VALORACION INTEGRAL EN SALUD CONTROL DE CRECIMIENTO Y DESARROLLO Y DE LAS MUJERES GESTANTES A LA ASISTENCIA DE LOS CONTROLES PRENATALES. 5. ORIENTAR A LAS FAMILIAS EN LA GESTION PARA LA CONSECUCION DE LAS CITAS Y TRATAMIENTO DE ACUERDO CON LA NECESIDAD. REALIZAR LA TOMA DE MEDIDAS ANTROPOMETRICAS ACORDE CON LA PERIODICIDAD ESTABLECIDA. 6. REALIZAR IDENTIFICACION REPORTE Y ACCIONES DENTRO DE LA UNIDAD DE EDUCACION INICIAL FRENTE A POSIBLES CASOS DE BROTES RELACIONADOS CON ENFERMEDADES INMUNOPREVENIBLES Y PREVALENTES DE LA INFANCIA. 7. REALIZAR EL TAMIZAJE NUTRICIONAL DE LAS NIÑAS Y LOS NIÑOS PARTICIPANTES DE LOS SERVICIOS DE EDUCACION INICIAL DE ACUERDO CON LA PERIODICIDAD DETERMINADA EN EL MANUAL OPERATIVO Y DEMAS ORIENTACIONES ESTABLECIDAS PARA EL SEGUIMIENTO NUTRICIONAL. 8. IDENTIFICAR VERIFICAR Y HACER SEGUIMIENTO DE LOS CASOS DE NIÑAS Y NIÑOS CON MALNUTRICION POR DEFICIT O EXCESO ACTIVANDO LA RUTA DE DESNUTRICION AGUDA EN LOS CASOS IDENTIFICADOS DE ACUERDO CON EL REPORTE DEL SISTEMA DE INFORMACION OFICIAL. IMPLEMENTAR UN PLAN DE ACOMPAÑAMIENTO PARA ASEGURAR EL MEJORAMIENTO DEL ESTADO DE SALUD DE LAS NIÑAS Y NIÑOS CON MALNUTRICION POR DEFICIT O EXCESO. 9. IMPLEMENTAR DE MANERA CONJUNTA Y CONTINUA CON EL EQUIPO INTERDISCIPLINAR ACCIONES PEDAGOGICAS ALREDEDOR DE LAS PRACTICAS DE CUIDADO Y HABITOS DE VIDA SALUDABLE CON ENFOQUE DIFERENCIAL FAVORECIENDO LOS PROCESOS DE INCLUSION DE LAS NIÑAS Y LOS NIÑOS. 10. ADELANTAR ACCIONES DE PROMOCION PROTECCION DEFENSA Y APOYO DE LA LACTANCIA HUMANA ASI COMO LOS PROCESOS DE EXTRACCION MANUAL CONSERVACION TRANSPORTE Y SUMINISTRO DE LA LECHE HUMANA PARA LAS NIÑAS Y LOS NIÑOS MENORES DE DOS AÑOS DE ACUERDO CON GUIAS TECNICAS Y LAS DEMAS ORIENTACIONES DEL COMPONENTE DE SALUD Y NUTRICION. 11. PARTICIPAR EN LAS REUNIONES MESAS DE TRABAJO Y COMITES INTERNOS Y EXTERNOS RELACIONADOS CON EL OBJETO DEL CONTRATO INCLUYENDO AQUELLOS ESPACIOS DE ARTICULACION INTERSECTORIAL RELACIONADOS CON EL MEJORAMIENTO DE LA SITUACION NUTRICIONAL DE NIÑAS Y NIÑOS.</t>
  </si>
  <si>
    <t>CO1.REQ.10127267</t>
  </si>
  <si>
    <t>OAG-VEX-1016-2026</t>
  </si>
  <si>
    <t>https://community.secop.gov.co/Public/Tendering/OpportunityDetail/Index?noticeUID=CO1.NTC.9983520</t>
  </si>
  <si>
    <t>EDIE EDUARDO PAZ RIVERA</t>
  </si>
  <si>
    <t>CO1.REQ.10127506</t>
  </si>
  <si>
    <t>OAG-VEX-1015-2026</t>
  </si>
  <si>
    <t>https://community.secop.gov.co/Public/Tendering/OpportunityDetail/Index?noticeUID=CO1.NTC.9986225</t>
  </si>
  <si>
    <t>FANNY GISELLA PERTUZ GARCIA</t>
  </si>
  <si>
    <t>LA PRESENTE ORDEN TIENE POR OBJETO PRESTAR SUS SERVICIOS PROFESIONALES EN EL ROL DE COORDINADOR PEDAGOGICO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LA IMPLEMENTACION DE LA MODALIDAD CORRESPONDIENTE ACORDE CON LA POLITICA DE ESTADO PARA EL DESARROLLO INTEGRAL DE LA PRIMERA INFANCIA DE CERO A SIEMPRE LEY 1804 DE 2016 LOS REFERENTES TECNICOS DE EDUCACION INICIAL EN EL MARCO DE LA ATENCION INTEGRAL 2014 Y DEMAS ORIENTACIONES VIGENTES DEL ICBF A TRAVES DEL LINEAMIENTO PARA LA ATENCION A LA PRIMERA INFANCIA SUS MANUALES OPERATIVOS Y ANEXOS RESPONDIENDO A LAS CARACTERISTICAS TERRITORIALES SOCIALES CULTURALES E INDIVIDUALES DE LAS NIÑAS LOS NIÑOS DESDE LA GESTACION Y SUS FAMILIAS. 2. COORDINAR Y HACER SEGUIMIENTO DE LAS ACCIONES DEL EQUIPO HUMANO A SU ROL PROMOVIENDO PERMANENTEMENTE LA PARTICIPACION INNOVACION Y FORTALECIMIENTO DE LAS CAPACIDADES DE LOS ROLES Y COMPETENCIAS DE LAS PERSONAS DEL SERVICIO QUE ACOMPAÑAN A LAS NIÑAS LOS NIÑOS Y LAS MUJERES GESTANTES. 3. COORDINAR LA SISTEMATIZACION DE LA INFORMACION SOBRE LA IMPLEMENTACION DE LA ATENCION A LA PRIMERA INFANCIA PARA DAR CUENTA DE LOS RESULTADOS DE LA MODALIDAD HACIA EL CUMPLIMIENTO DE LAS REALIZACIONES. 4. PARTICIPAR EN LAS INSTANCIAS YO INICIATIVAS DE ARTICULACION EN EL TERRITORIO QUE PERMITAN FORTALECER LA ATENCION EN EDUCACION INICIAL DE NIÑAS NIÑOS Y SUS FAMILIAS ESTABLECIENDO ALIANZAS INTERINSTITUCIONALES CON ENTIDADES U ORGANISMOS DEL MUNICIPIO PARA FORTALECER EL TRABAJO ARTICULADO ENTRE LAS FAMILIAS Y LAS ORGANIZACIONES SOCIALES Y COMUNITARIAS. 5. ESTABLECER ESTRATEGIAS PARA PROMOVER EL TRANSITO ARMONICO DE NIÑAS Y NIÑOS USUARIOS QUE CUMPLEN LOS 5 AÑOS AL SISTEMA EDUCATIVO FORMAL ASI COMO CONOCER LOS MECANISMOS DE EXIGIBILIDAD DE DERECHOS PARA APOYAR A LAS FAMILIAS A ACTIVAR LAS RUTAS DE ATENCION CUANDO SE EVIDENCIE ALGUNA INOBSERVANCIA POR PARTE DE LAS INSTITUCIONES EDUCATIVAS. 6. APOYAR Y GARANTIZAR LA ACTIVACION DE LAS RUTAS DE ATENCION POR PRESUNTA INOBSERVANCIA AMENAZA O VULNERACION DE DERECHOS A LAS NIÑAS Y LOS NIÑOS VINCULADOS EN LOS SERVICIOS ANTE LAS AUTORIDADES COMPETENTES DE ACUERDO CON LO ESTABLECIDO EN EL PROTOCOLO DE ACTUACIONES ANTE ALERTAS DE AMENAZA VULNERACION O INOBSERVANCIA DE LOS DERECHOS EN LOS SERVICIOS DE ATENCION A LA PRIMERA INFANCIA DEL ICBF. 7. ORIENTAR EL PROCESO DE CONSTRUCCION IMPLEMENTACION DIVULGACION Y ACTUALIZACION DEL PROYECTO PEDAGOGICO YO EL QUE HAGA SUS VECES A TRAVES DE ACCIONES ARTICULADAS QUE INVOLUCREN A LA TOTALIDAD DE PROFESIONALES Y FAMILIAS DE ACUERDO CON LAS ORIENTACIONES TECNICAS ESTABLECIDAS EN LOS MANUALES OPERATIVOS Y DOCUMENTOS ORIENTADORES. 8. CONOCER PROTOCOLOS Y ACTIVAR RUTAS PARA EL RESTABLECIMIENTO DE DERECHOS DE LAS NIÑAS LOS NIÑOS Y MUJERES PERSONAS EN ESTADO DE GESTACION CUANDO ESTOS SEAN AFECTADOS POR INOBSERVANCIA AMENAZA O VULNERACION. 9. LIDERAR E IMPLEMENTAR LAS ACCIONES EN EL TERRITORIO EN CASO DE PRESENTARSE UNA SITUACION IMPREVISTA O EMERGENCIA EN LA PRESTACION DE LOS SERVICIOS DE EDUCACION INICIAL DE ACUERDO CON LOS MANUALES YO ORIENTACIONES TECNICAS Y OPERATIVAS. 10. CONSTRUIR EN FORMA PARTICIPATIVA CON EL TALENTO HUMANO FAMILIAS Y CUIDADORES LAS NIÑAS Y LOS NIÑOS EL PACTO DE CONVIVENCIA. 11. PROMOVER Y FACILITAR LA PARTICIPACION DEL TALENTO HUMANO DE LA UNIDAD DE SERVICIO EN LOS PROCESOS DE FORMACION Y CUALIFICACION EN LAS DIFERENTES LINEAS INICIAL AVANZADA O EN SERVICIO. 12. PROPICIAR ESPACIOS QUE FAVOREZCAN LA MOTIVACION COMUNICACION Y ORGANIZACION DEL TALENTO HUMANO EN UN MARCO DE DIALOGO RESPETO Y RESOLUCION ASERTIVA DE CONFLICTOS. 13. LLEVAR UN REGISTRO Y DOCUMENTAR LAS ACCIONES REALIZADAS DURANTE LOS ENCUENTROS DE FORTALECIMIENTO EN EL MARCO DEL PLAN DE CUALIFICACION. 14. PROMOVER LA GENERACION DE AMBIENTES Y EXPERIENCIAS PEDAGOGICAS GARANTIZANDO LA EXISTENCIA DISTRIBUCION Y USO DE LOS MATERIALES Y MOBILIARIO DE MANERA PERTINENTE SUFICIENTE Y EN COHERENCIA CON LA GUIA DE DOTACION DEL ICBF Y LA LINEA TECNICA DE EDUCACION INICIAL. 15. GESTIONAR DE MANERA OPORTUNA EL PROCESO DE CARACTERIZACION DE LOS NIÑOS LAS NIÑAS Y LAS FAMILIAS DE MANERA QUE LA LECTURA DE CONTEXTO PERMITA POTENCIAR EL DESARROLLO INTEGRAL DE LAS NIÑAS Y LOS NIÑOS Y LA IMPLEMENTACION DE PLAN DE FORMACION Y ACOMPAÑAMIENTO A FAMILIAS. 16. GESTIONAR Y ADMINISTRAR EL ESTADO DE LOS BIENES MUEBLES INMUEBLES E INTANGIBLES QUE SE REQUIERAN EN EL NORMAL FUNCIONAMIENTO DE LOS SERVICIOS GARANTIZANDO LA RECEPCION CONTROL REGISTRO CUSTODIA SEGUIMIENTO ALMACENAMIENTO SALIDA Y BAJA DE LOS MISMOS CONFORME A LA GUIA PARA EL DESARROLLO DE INVENTARIOS Y CLASIFICACION DE ACTIVOS DEL ICBF. 17. LLEVAR A CABO LA ACTUALIZACION Y CUSTODIA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18. LIDERAR EL DISEÑO ACTUALIZACION Y SOCIALIZACION DEL PLAN DE GESTION DE RIESGOS DE ACCIDENTES Y DESASTRES EN LOS SERVICIOS DE EDUCACION INICIAL ASI COMO LA ACTIVACION DE RUTAS DE ATENCION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TRANSITO DE LAS NIÑAS Y LOS NIÑOS EN LOS SERVICIOS DE EDUCACION INICIAL GARANTIZANDO LAS TRAYECTORIAS EDUCATIVAS COMPLETAS ENTRE CICLO 1 Y CICLO 2. 21. EJERCER SEGUIMIENTO AL CUMPLIMIENTO DE LAS ACTIVIDADES Y ACCIONES DEL EQUIPO DE TALENTO HUMANO A SU ROL PARA GARANTIZAR LA ATENCION OPORTUNA EN LOS SERVICIOS DE PRIMERA INFANCIA. 22. ASEGURAR QUE LAS ACCIONES PEDAGOGICAS COMUNITARIAS Y DE ACOMPAÑAMIENTO FAMILIAR INCORPOREN EL ENFOQUE DIFERENCIAL DE DERECHOS Y EL ENFOQUE DIFERENCIAL ETNICO CAMPESINO TENIENDO EN CUENTA LAS CARACTERISTICAS TERRITORIALES CULTURALES SOCIALES Y ORGANIZATIVAS DE CADA UNIDAD DE ATENCION COMUNITARIA ASI COMO LOS REFERENTES CULTURALES PROPIOS DE LAS COMUNIDADES CAMPESINAS AFRODESCENDIENTES E INDIGENAS PRESENTES EN EL TERRITORIO. Y AQUELLAS QUE RESULTEN NECESARIAS PARA EL CUMPLIMIENTO CONTRACTUAL.</t>
  </si>
  <si>
    <t>CO1.REQ.10127977</t>
  </si>
  <si>
    <t>OPSP-VEX-1014-2026</t>
  </si>
  <si>
    <t>https://community.secop.gov.co/Public/Tendering/OpportunityDetail/Index?noticeUID=CO1.NTC.9986321</t>
  </si>
  <si>
    <t>STEPHANIE MILENA ZUÑIGA LARA</t>
  </si>
  <si>
    <t>CO1.REQ.10127960</t>
  </si>
  <si>
    <t>OPSP-VEX-1013-2026</t>
  </si>
  <si>
    <t>https://community.secop.gov.co/Public/Tendering/OpportunityDetail/Index?noticeUID=CO1.NTC.9983316</t>
  </si>
  <si>
    <t>ARACELIS JUDITH DE LA CRUZ CERVANTES</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</si>
  <si>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</si>
  <si>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CO1.REQ.10126991</t>
  </si>
  <si>
    <t>OAG-VEX-1012-2026</t>
  </si>
  <si>
    <t>https://community.secop.gov.co/Public/Tendering/OpportunityDetail/Index?noticeUID=CO1.NTC.9982900</t>
  </si>
  <si>
    <t>DANIA LUZ GOMEZ VILLEGAS</t>
  </si>
  <si>
    <t>CO1.REQ.10126981</t>
  </si>
  <si>
    <t>OAG-VEX-1011-2026</t>
  </si>
  <si>
    <t>https://community.secop.gov.co/Public/Tendering/OpportunityDetail/Index?noticeUID=CO1.NTC.9987851</t>
  </si>
  <si>
    <t>JANEISI FONTALVO</t>
  </si>
  <si>
    <t>LA PRESENTE ORDEN TIENE POR OBJETO PRESTAR SUS SERVICIOS PROFESIONALES EN EL ROL DE PROFESIONAL PSICOSOCIAL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NINAS Y NINOS DESDE LA GESTACION LAS FAMILIAS Y COMUNIDADES. 3. LIDERAR LA LECTURA INICIAL DEL CONTEXTO CON LAS NINAS NINOS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</si>
  <si>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CO1.REQ.10131767</t>
  </si>
  <si>
    <t>OPSP-VEX-1010-2026</t>
  </si>
  <si>
    <t>https://community.secop.gov.co/Public/Tendering/OpportunityDetail/Index?noticeUID=CO1.NTC.9988047</t>
  </si>
  <si>
    <t>YURANIS PAHOLA JARABA PEÑA</t>
  </si>
  <si>
    <t>LA PRESENTE ORDEN TIENE POR OBJETO PRESTAR SUS SERVICIOS DE APOYO A LA GESTION EN EL ROL DE AGENTE EDUCATIVO EN EL CENTRO DE DESARROLLO INFANTIL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 PARAGRAFO PRIMERO EN EL DESARROLLO DE LAS ANTERIORES ACTIVIDADES EL CONTRATISTA TENDRA COMO OBLIGACIONES ESPECIFICAS A. INFORMAR DE MANERA FORMAL Y OPORTUNAMENTE CUALQUIER ANOMALIA O DIFICULTAD QUE ADVIERTA EN EL DESARROLLO DE LOS ENCUENTROS PEDAGOGICOS AL SUPERVISOR. B. ATENDER LAS SOLICITUDES YO CONSULTAS QUE LE INDIQUE EL SUPERVISOR Y SE RELACIONEN CON LAS ACTIVIDADES DE LOS ENCUENTROS PEDAGOGICOS. C. ASISTIR Y PARTICIPAR EN LOS COMITES REUNIONES TALLERES JUNTAS Y DEMAS EVENTOS QUE LE INDIQUE EL SUPERVISOR Y SE RELACIONEN CON EL OBJETO Y LAS ACTIVIDADES DE LA ORDEN. D. PRESENTAR EN LOS INFORMES DE QUE TRATA EL PARAGRAFO PRIMERO DEL NUMERAL QUINTO DE LA PRESENTE ORDEN CON EVIDENCIAS FOTOGRAFICAS O FILMICAS DOCUMENTALES REGISTRO DE ASISTENCIA Y LOS RESULTADOS DE LA VALORACION DE EXPERIENCIAS FORMATIVAS EN LAS QUE SE EVIDENCIA LUGAR DIA Y ACTIVIDAD DESARROLLADA PARA LA SISTEMATIZACION DEL PROYECTO QUE LE INDIQUE EL SUPERVISOR.</t>
  </si>
  <si>
    <t>CO1.REQ.10131861</t>
  </si>
  <si>
    <t>OAG-VEX-1009-2026</t>
  </si>
  <si>
    <t>https://community.secop.gov.co/Public/Tendering/OpportunityDetail/Index?noticeUID=CO1.NTC.9988030</t>
  </si>
  <si>
    <t>MARCELA LUCINA TRESPALACIOS RADA</t>
  </si>
  <si>
    <t>CO1.REQ.10131855</t>
  </si>
  <si>
    <t>OAG-VEX-1008-2026</t>
  </si>
  <si>
    <t>https://community.secop.gov.co/Public/Tendering/OpportunityDetail/Index?noticeUID=CO1.NTC.9988001</t>
  </si>
  <si>
    <t>EYMIS JHOJANA TOVAR BERMEJO</t>
  </si>
  <si>
    <t>CO1.REQ.10131551</t>
  </si>
  <si>
    <t>OAG-VEX-1007-2026</t>
  </si>
  <si>
    <t>https://community.secop.gov.co/Public/Tendering/OpportunityDetail/Index?noticeUID=CO1.NTC.9987779</t>
  </si>
  <si>
    <t>FLOR DE MARIA ALVAREZ PINEDA</t>
  </si>
  <si>
    <t>CO1.REQ.10131541</t>
  </si>
  <si>
    <t>OAG-VEX-1006-2026</t>
  </si>
  <si>
    <t>https://community.secop.gov.co/Public/Tendering/OpportunityDetail/Index?noticeUID=CO1.NTC.9987572</t>
  </si>
  <si>
    <t>ANYELIS SOLANYIS CELIS URIBE</t>
  </si>
  <si>
    <t>CO1.REQ.10131803</t>
  </si>
  <si>
    <t>OPSP-VEX-1005-2026</t>
  </si>
  <si>
    <t>https://community.secop.gov.co/Public/Tendering/OpportunityDetail/Index?noticeUID=CO1.NTC.9987722</t>
  </si>
  <si>
    <t>SLENDY YULIET RINCON BULLA</t>
  </si>
  <si>
    <t xml:space="preserve">CO1.REQ.10131368 </t>
  </si>
  <si>
    <t>OAG-VEX-1004-2026</t>
  </si>
  <si>
    <t>https://community.secop.gov.co/Public/Tendering/OpportunityDetail/Index?noticeUID=CO1.NTC.9986660</t>
  </si>
  <si>
    <t>KELLY PATRICIA PAREJO AGUIRRE</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</si>
  <si>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DELAS ENTIDADES TENIENDO ABSOLUTA RESERVA DELAINFORMACION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Y AQUELLAS QUE RESULTEN NECESARIAS PARA EL CUMPLIMIENTO CONTRACTUAL.</t>
  </si>
  <si>
    <t>CO1.REQ.10130745</t>
  </si>
  <si>
    <t>OPSP-VEX-1003-2026</t>
  </si>
  <si>
    <t>https://community.secop.gov.co/Public/Tendering/OpportunityDetail/Index?noticeUID=CO1.NTC.9976920</t>
  </si>
  <si>
    <t>COPY´S STUDENT S.A.S.</t>
  </si>
  <si>
    <t>LA PRESENTE ORDEN TIENE POR OBJETO EL SERVICIO DE IMPRESIONES A COLOR Y DISEÑO QUE INCLUYE EL SUMINISTRO DE BIENES INSUMOS Y MATERIALES PARA DARLE CUMPLIMIENTO AL DESARROLLO DE LA ACTIVIDAD 1111 1112 1113 1114 1115 1116 2115 2112 3111 3112 3114 3121 3122 3123 Y 3131 DE LOS COMPONENTES A B Y C DEL PROYECTO BPIN 20243201010084 IMPLEMENTACIÓN DE PROCESOS DE ORDENAMIENTO ALREDEDOR DEL AGUA CONSERVACIÓN Y GESTIÓN ADAPTATIVA EN LA CIÉNAGA ZAPAYÁN</t>
  </si>
  <si>
    <t>CO1.REQ.10121150</t>
  </si>
  <si>
    <t>OPS-VEX-1002-2026</t>
  </si>
  <si>
    <t>https://community.secop.gov.co/Public/Tendering/OpportunityDetail/Index?noticeUID=CO1.NTC.9981232</t>
  </si>
  <si>
    <t>LUZ ELENA TELLEZ SANTANA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</si>
  <si>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CADANIA Y NIÑO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LAS DEMAS ACTIVIDADES QUE RESULTEN NECESARIAS PARA EL CUMPLIMIENTO CONTRACTUAL</t>
  </si>
  <si>
    <t>CO1.REQ.10124796</t>
  </si>
  <si>
    <t>OAG-VEX-1000-2026</t>
  </si>
  <si>
    <t>https://community.secop.gov.co/Public/Tendering/OpportunityDetail/Index?noticeUID=CO1.NTC.9987337</t>
  </si>
  <si>
    <t>SANDY JISETH BENAVIDES AHUMADA</t>
  </si>
  <si>
    <t>CO1.REQ.10131204</t>
  </si>
  <si>
    <t>OAG-VEX-0999-2026</t>
  </si>
  <si>
    <t>https://community.secop.gov.co/Public/Tendering/OpportunityDetail/Index?noticeUID=CO1.NTC.9986674</t>
  </si>
  <si>
    <t>XIOMARA PATRICIA VALDEZ SUAREZ</t>
  </si>
  <si>
    <t>CO1.REQ.10130839</t>
  </si>
  <si>
    <t>OAG-VEX-0998-2026</t>
  </si>
  <si>
    <t>https://community.secop.gov.co/Public/Tendering/OpportunityDetail/Index?noticeUID=CO1.NTC.9980996</t>
  </si>
  <si>
    <t>DOLVIS LEIDETH BARRAZA BARRAZA</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</si>
  <si>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CADANIA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IN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NIÑAS LOS NIÑOS Y SUS FAMILIAS Y AQUELLAS QUE RESULTEN NECESARIAS PARA EL CUMPLIMIENTO CONTRACTUAL</t>
  </si>
  <si>
    <t>CO1.REQ.10124773</t>
  </si>
  <si>
    <t>OPSP-VEX-0997-2026</t>
  </si>
  <si>
    <t>https://community.secop.gov.co/Public/Tendering/OpportunityDetail/Index?noticeUID=CO1.NTC.9982509</t>
  </si>
  <si>
    <t>LUZ DAIRA PERALTA LOPEZ</t>
  </si>
  <si>
    <t>LA PRESENTE ORDEN TIENE POR OBJETO PRESTAR SERVICIOS PROFESIONALES EN EL MARCO DEL CONVENIO INTERADMINISTRATIVO 1018542023 2023 0001 DE 2023 ICRE ICETEX Y SEL CONVENIO INTERADMINISTRATIVO 01018542023 2023 0904 DE 2023 ICBF ICETEX CONVOCATORIA 2025 2 PREVENCION DETECCION Y ATENCION A LOS DIFERENTES TIPOS DE VIOLENCIA Y FORTALECIMIENTO FAMILIAR FORTALECIMIENTO DEL TALENTO HUMANO DEL ICBF PARA EL DESARROLLO DE LAS SIGUIENTES ACTIVIDADES APOYAR LA IMPLEMENTACION DE ESTRATEGIAS DE FORTALECIMIENTO FAMILIAR Y COMUNITARIO EN COHERENCIA CON EL ENFOQUE DIFERENCIAL Y TERRITORIAL DEL PROYECTO REALIZAR ACOMPAÑAMIENTO SOCIAL A PARTICIPANTES DEL PROCESO FORMATIVO IDENTIFICANDO FACTORES DE RIESGO Y DERIVANDO SITUACIONES CONFORME A LAS RUTAS DEL ICBF PARTICIPAR EN EL SEGUIMIENTO A PROCESOS DE ACOMPAÑAMIENTO SITUADO EN TERRITORIO DOCUMENTANDO HALLAZGOS Y RECOMENDACIONES TECNICAS APOYAR LA ARTICULACION CON REDES COMUNITARIAS E INSTITUCIONALES VINCULADAS AL SISTEMA NACIONAL DE BIENESTAR FAMILIAR SNBF CONTRIBUIR A LA ELABORACION DE INFORMES SOCIALES Y REGISTROS DE SEGUIMIENTO REQUERIDOS PARA EL CONTROL SND CONTRIBUIR A LA ELABORACION DE INFORMES SOCIALES Y REGISTROS DE SEGUIMIENTO REQUERIDOS PARA EL CONTROL TECNICO DEL PROYECTO</t>
  </si>
  <si>
    <t>CO1.REQ.10126234</t>
  </si>
  <si>
    <t>OPSP-VEX-0996-2026</t>
  </si>
  <si>
    <t>https://community.secop.gov.co/Public/Tendering/OpportunityDetail/Index?noticeUID=CO1.NTC.9980582</t>
  </si>
  <si>
    <t>ANA SOFIA CERVANTES VERGARA</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</si>
  <si>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CADANIA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t>
  </si>
  <si>
    <t xml:space="preserve">CO1.REQ.10124662 </t>
  </si>
  <si>
    <t>OAG-VEX-0995-2026</t>
  </si>
  <si>
    <t>https://community.secop.gov.co/Public/Tendering/OpportunityDetail/Index?noticeUID=CO1.NTC.9980389</t>
  </si>
  <si>
    <t>GLORIA LUZ HERNANDEZ GUZMAN</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</si>
  <si>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CADANIA Y NIÑO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</si>
  <si>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CO1.REQ.10124397</t>
  </si>
  <si>
    <t>OAG-VEX-0994-2026</t>
  </si>
  <si>
    <t>https://community.secop.gov.co/Public/Tendering/OpportunityDetail/Index?noticeUID=CO1.NTC.9980046</t>
  </si>
  <si>
    <t>CARIDAD MILETH MARQUEZ MARTINEZ</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</si>
  <si>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NIÑOS CREANDO AMBIENTES EDUCATIVOS PROTECTORES Y EN COHERENCIA CON LAS ESTRATEGIAS PEDAGOGICAS PROPIAS PARA LA PRIMERA INFANCIA VALORACION Y SEGUIMIENTO AL DESARROLLO 3 APORTAR AL PROCESO DE OBSERVACION DEL DESARROLLO Y APRENDIZAJE LAS NIÑAS Y LOS NIÑOS DE ACUERDO CON LAS ORIENTACIONES TECNICAS ESTABLECIDAS EN LOS MANUALES OPERATIVOS Y ORIENTACIONES INSTITUCIONALES 4 CONTRIBUIR A LA ELABORACION DEL INFORME PEDAGOGICO DESCRIPTIVO TRIMESTRAL SOBRE EL PROCESO DE DESARROLLO DE CADANIA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NIÑOS DE ACUERDO CON EL PROCESO DE OBSERVACION Y SEGUIMIENTO AL DESARROLLO Y EN COHERENCIA CON LA IMPLEMENTACION Y GARANTIA DE LOS DERECHOS Y CONDICIONES DE CALIDAD DESDE EL MARCO DE LA ATENCION INTEGRAL 6 APOYAR EL SEGUIMIENTO DE LAS NOVEDADES PRESENTADAS CON LAS NIÑAS Y LOS NIÑOS DE ACUERDO CON LAS ORIENTACIONES TECNICAS ESTABLECIDAS EN LOS MANUALES OPERATIVOS Y DOCUMENTOS ORIENTADORES 7 APOYAR EL DESARROLLO DE LAS EXPERIENCIAS PEDAGOGICAS DE LAS NIÑAS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NIÑAS Y LOS NIÑOS 11 ACTIVAR LAS RUTAS DE ATENCION POR PRESUNTA INOBSERVANCIA AMENAZA O VULNERACION DE DERECHOS A LAS NIÑAS Y LOS NIÑOS VINCULADOS EN LOS SERVICIOS ANTE LAS AUTORIDADES COMPETENTES DE ACUERDO CON EL RESPECTIVO PROTOCOLO ESTABLECIDO POR EL ICBF 12 INFORMAR OPORTUNAMENTE FRENTE A CUALQUIER SITUACION DE ACCIDENTALIDAD PRESENTADA DURANTE LA JORNADA DE PERMANENCIA DE LAS NIÑAS Y LOS NIÑOS EN EL SERVICIO Y APOYAR EL SEGUIMIENTO POSTERIOR AL EVENTO DE ACUERDO CON LAS ORIENTACIONES TECNICAS 13 APOYAR LAS ACCIONES DE INGRESO ACOGIDA PERMANENCIA Y TRANSITO DE LAS NIÑAS Y LOS NIÑOS EN LOS SERVICIOS DE EDUCACION INICIAL GARANTIZANDO LAS TRAYECTORIAS EDUCATIVAS COMPLETAS ENTRE CICLO 1 Y CICLO 2 14 ASISTIR Y PARTICIPAR EN LAS REUNIONES MESAS DE TRABAJO Y COMITES INTERNOS Y EXTERNOS RELACIONADOS CON EL OBJETO DEL CONTRATO</t>
  </si>
  <si>
    <t>CO1.REQ.10124158</t>
  </si>
  <si>
    <t>OAG-VEX-0991-2026</t>
  </si>
  <si>
    <t>https://community.secop.gov.co/Public/Tendering/OpportunityDetail/Index?noticeUID=CO1.NTC.9979965</t>
  </si>
  <si>
    <t>BLANCA MILENA RIVERA VILLEGAS</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</si>
  <si>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NIÑOS MENORES DE 2 AÑOS EN EL SERVICIO 3 ALMACENAR PREPARAR Y SERVIR ALIMENTOS DE ACUERDO CON LA DERIVACION DE MENUS Y LAS BUENAS PRACTICAS DE MANUFACTURA BPM INCLUYENDO EL APOYO PARA EL SUMINISTRO DE LA LECHE HUMANA EN CASO DE CONTAR CON NIÑAS Y NIÑOS MENORES DE 2 AÑOS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NIÑAS Y NIÑOS MENORES DE 1 AÑO Y CON DISCAPACIDAD 8 ACOMPAÑAR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</si>
  <si>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CO1.REQ.10124130</t>
  </si>
  <si>
    <t>OAG-VEX-0990-2026</t>
  </si>
  <si>
    <t>https://community.secop.gov.co/Public/Tendering/OpportunityDetail/Index?noticeUID=CO1.NTC.9979826</t>
  </si>
  <si>
    <t>NAILEA ALEJANDRA SABAN MENDOZA</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</si>
  <si>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CADANIA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NIÑAS LOS NIÑOS Y SUS FAMILIAS Y AQUELLAS QUE RESULTEN NECESARIAS PARA EL CUMPLIMIENTO CONTRACTUAL</t>
  </si>
  <si>
    <t>CO1.REQ.10123896</t>
  </si>
  <si>
    <t>OPSP-VEX-0987-2026</t>
  </si>
  <si>
    <t>https://community.secop.gov.co/Public/Tendering/OpportunityDetail/Index?noticeUID=CO1.NTC.9988949</t>
  </si>
  <si>
    <t>JESSICA JULIETH YEPES YANCY</t>
  </si>
  <si>
    <t>LA PRESENTE ORDEN TIENE POR OBJETO PRESTAR SERVICIOS PROFESIONALES EN EL MARCO DEL CONTRATO INTERADMINISTRATIVO NO 22 CD 05 DE 2025 CONTRATAR LA REALIZACION DE TALLERES YO CAPACITACIONES COMO PROGRAMA DE ACOMPANAMIENTO PREVENCION Y CUIDADO DE LOS SERVIDORES JUDICIALES DESDE UNA VISION INTEGRAL PARA FOMENTAR EL RECONOCIMIENTO Y SOLUCIONES EN CUANTO A SU CONDICION DE SALUD INCLUIDO DENTRO DEL SISTEMA DE VIGILANCIA EPIDEMIOLOGICA SVE DE DESORDENES DE MUSCULOS ESQUELETICOS DME CELEBRADO ENTRE LA RAMA JUDICIAL DIRECCION EJECUTIVA SECCIONAL DE ADMINISTRACION JUDICIAL DE SANTA MARTA MAGDALENA Y LA UNIVERSIDAD DEL MAGDALENA PARA EL DESARROLLO DE LAS SIGUIENTES ACTIVIDADES APOYAR LA CONVOCATORIA REGISTRO DE ASISTENCIA Y LOGISTICA DE LOS TALLERES DE BIENESTAR EMOCIONAL COLABORAR EN LA ELABORACION Y ENTREGA DE MATERIALES PEDAGOGICOS FLAYERS GUIAS FORMATOS REALIZAR OBSERVACIONES SOBRE LA PARTICIPACION DE LOS ASISTENTES Y EL AMBIENTE DEL TALLER ORGANIZAR EVIDENCIAS FOTOGRAFICAS Y LISTADOS DE ASISTENCIA PARA LOS INFORMES DE SEGUIMIENTO</t>
  </si>
  <si>
    <t>CO1.REQ.10132494</t>
  </si>
  <si>
    <t>OPSP-VEX-0986-2026</t>
  </si>
  <si>
    <t>https://community.secop.gov.co/Public/Tendering/OpportunityDetail/Index?noticeUID=CO1.NTC.9986471</t>
  </si>
  <si>
    <t>MARIA GABRIELA VERUSKA DIAZ MARTINEZ</t>
  </si>
  <si>
    <t>LA PRESENTE ORDEN TIENE POR OBJETO PRESTAR SUS SERVICIOS PROFESIONALES EN EL ROL DE PROFESIONAL PSICOSOCIAL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NINAS Y NINOS DESDE LA GESTACION LAS FAMILIAS Y COMUNIDADES 3. LIDERAR LA LECTURA INICIAL DEL CONTEXTO CON LAS NINAS NINOS PERSONASMUJERES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</si>
  <si>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CO1.REQ.10130714</t>
  </si>
  <si>
    <t>OPSP-VEX-0985-2026</t>
  </si>
  <si>
    <t>https://community.secop.gov.co/Public/Tendering/OpportunityDetail/Index?noticeUID=CO1.NTC.9979576</t>
  </si>
  <si>
    <t>ELIZABETH MARTINEZ RODRIGUEZ</t>
  </si>
  <si>
    <t>CO1.REQ.10123763</t>
  </si>
  <si>
    <t>OAG-VEX-0984-2026</t>
  </si>
  <si>
    <t>https://community.secop.gov.co/Public/Tendering/OpportunityDetail/Index?noticeUID=CO1.NTC.9978743</t>
  </si>
  <si>
    <t>YANETH DARNEY GARCIA SIERRA</t>
  </si>
  <si>
    <t>CO1.REQ.10122967</t>
  </si>
  <si>
    <t>OAG-VEX-0983-2026</t>
  </si>
  <si>
    <t>https://community.secop.gov.co/Public/Tendering/OpportunityDetail/Index?noticeUID=CO1.NTC.9989115</t>
  </si>
  <si>
    <t>LUIS ALBERTO NAVARRO QUINTO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</si>
  <si>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</si>
  <si>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 xml:space="preserve">CO1.REQ.10132377 </t>
  </si>
  <si>
    <t>OAG-VEX-0982-2026</t>
  </si>
  <si>
    <t>https://community.secop.gov.co/Public/Tendering/OpportunityDetail/Index?noticeUID=CO1.NTC.9978336</t>
  </si>
  <si>
    <t>YUDIS ESTHER LINARES CALVO</t>
  </si>
  <si>
    <t>LA PRESENTE ORDEN TIENE POR OBJETO PRESTAR SERVICIOS DE APOYO A LA GESTION EN EL ROL DE AUXILIAR DE ENFERMERIA EN EL SERVICIO DE EDUCACION INICIAL CAMPESINA EIC EN EL MARCO DEL CONVENIO INTERADMINISTRATIVO NUMERO 47006752025 CELEBRADO ENTRE EL INSTITUTO COLOMBIANO DE BIENESTAR FAMILIAR Y LA UNIVERSIDAD DEL MAGDALENA PARA AUNAR ESFUERZOS EN LA PRESTACION DEL SERVICIO DE EDUCACION INICIAL Y ATENCION INTEGRAL A LA PRIMERA INFANCIA DESARROLLANDO ACTIVIDADES COMO LA ELABORACION DE PLANES DE TRABAJO EN SALUD Y NUTRICION EL SEGUIMIENTO A ATENCIONES PRIORIZADAS Y DERECHOS LA IMPLEMENTACION DE CONDICIONES DE CALIDAD EL TAMIZAJE NUTRICIONAL Y TOMA DE MEDIDAS ANTROPOMETRICAS A NIÑOS NIÑAS Y MUJERES GESTANTES LA ORIENTACION EN MINUTA PATRON Y CICLO DE MENUS LA INCORPORACION DEL ENFOQUE DIFERENCIAL ETNICO Y CAMPESINO CON PARTICIPACION DE SABEDORES LOCALES EL LIDERAZGO EN OLLAS COMUNITARIAS Y GARANTIA DE BUENAS PRACTICAS DE MANUFACTURA E INOCUIDAD LA IMPLEMENTACION DEL PLAN DE SANEAMIENTO BASICO EN LAS UNIDADES DE ATENCION LA ACTIVACION DE RUTAS POR DESNUTRICION AGUDA EL DESARROLLO DE ACCIONES PEDAGOGICAS DE VIDA SALUDABLE EL FORTALECIMIENTO DE CAPACIDADES DEL EQUIPO TECNICO LA PROMOCION Y PROTECCION DE LA LACTANCIA HUMANA LA PARTICIPACION EN COMITES Y MESAS DE ARTICULACION INTERSECTORIAL EL MANEJO DE ARCHIVOS BAJO RESERVA DE INFORMACION Y EL APOYO EN LOS PROCESOS DE FOCALIZACION Y CARACTERIZACION DE USUARIOS SEGUN LOS LINEAMIENTOS VIGENTES DEL ICBF</t>
  </si>
  <si>
    <t>CO1.REQ.10122829</t>
  </si>
  <si>
    <t>OAG-VEX-0981-2026</t>
  </si>
  <si>
    <t>https://community.secop.gov.co/Public/Tendering/OpportunityDetail/Index?noticeUID=CO1.NTC.9979342</t>
  </si>
  <si>
    <t>JANCARLOS PEDROZA MANGA</t>
  </si>
  <si>
    <t>LA PRESENTE ORDEN TIENE POR OBJETO PRESTAR SUS SERVICIOS PROFESIONALES EN EL ROL DE AGENTE EDUCATIVO EN EL SERVICIO DE EDUCACIÓN INICIAL CAMPESINA EIC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PROMOVER EL DESARROLLO Y APRENDIZAJE DE LAS NIÑAS Y LOS NIÑOS DESDE SU GESTACIÓN POR MEDIO DE LA PLANEACIÓN E IMPLEMENTACIÓN DE EXPERIENCIAS Y AMBIENTES PEDAGÓGICOS LA PROMOCIÓN DEL BIENESTAR MEDIANTE EXPERIENCIAS DE CUIDADO SENSIBLE LLEVA A CABO EL PROCESO DE SEGUIMIENTO AL DESARROLLO Y EL APRENDIZAJE ADEMÁS DE PROPICIAR LA REFLEXIÓN Y LA VALORACIÓN DE LA PRÁCTICA PEDAGÓGICA 2. PARTICIPAR EN LA CONSTRUCCIÓN ACTUALIZACIÓN IMPLEMENTACIÓN Y DIVULGACIÓN DE LA PROPUESTA O PROYECTO PEDAGÓGICO QUE SE AJUSTE A LAS CARACTERÍSTICAS DEL SERVICIO DE EDUCACIÓN INICIAL CAMPESINA EL CUAL RESPONDA A LAS CONDICIONES INDIVIDUALES Y CULTURALES DE LOS NIÑOS NIÑAS SUS COMUNIDADES Y SUS FAMILIAS ESTE DEBE ESTAR EN SINTONÍA CON LAS ORIENTACIONES PEDAGÓGICAS Y CURRICULARES PLANTEADAS A NIVEL NACIONAL 3. INDAGAR SOBRE LOS INTERESES PREGUNTAS Y POTENCIALIDADES DE LAS NIÑAS LOS NIÑOS Y SUS FAMILIAS PARA COMPRENDER LOS PROCESOS DE DESARROLLO Y APRENDIZAJE QUE ACOMPAÑARÁ 4. PROYECTAR SEMANALMENTE LA PLANEACIÓN DE EXPERIENCIAS PEDAGÓGICAS Y AMBIENTES ENRIQUECIDOS E INTENCIONADOS QUE PROMUEVAN EL DESARROLLO Y EL APRENDIZAJE DE LAS NIÑAS Y LOS NIÑOS DESDE LA GESTACIÓN Y REGISTRARLAS EN LOS CUADERNOS DE ACOMPAÑAMIENTO FAMILIAR Y COMUNITARIOS SEGÚN LA ESTRATEGIA DE ACOMPAÑAMIENTO QUE CORRESPONDA EN CADA SEMANA 5.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6. VIVIR Y DISFRUTAR LAS EXPERIENCIAS PEDAGÓGICAS JUNTO A LAS NIÑAS NIÑOS Y SUS FAMILIAS 7. VALORAR EL PROCESO A TRAVÉS DE LA REFLEXIÓN DE LA PRÁCTICA PEDAGÓGICA DANDO PROTAGONISMO A LO QUE ESCUCHA OBSERVA Y DOCUMENTA DE LOS PROCESOS DE DESARROLLO Y APRENDIZAJE DE LAS NIÑAS Y LOS NIÑOS DESDE LA GESTACIÓN 8. REGISTRAR MENSUALMENTE EN LOS INSTRUMENTOS DE OBSERVACIÓN LOS PROCESOS DE DESARROLLO Y LAS PARTICULARIDADES DE LAS NIÑAS Y LOS NIÑOS A SU ROL DE ACUERDO CON LAS ORIENTACIONES TÉCNICAS ESTABLECIDAS EN LOS MANUALES OPERATIVOS Y ORIENTACIONES INSTITUCIONALES 9. APOYAR EL PROCESO DE CARACTERIZACIÓN DE LAS NIÑAS LOS NIÑOS Y SUS FAMILIAS DE ACUERDO CON LOS INSTRUMENTOS Y ORIENTACIONES EMITIDAS POR EL ICBF 10.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11. APOYAR LA SISTEMATIZACIÓN DE LAS EXPERIENCIAS PEDAGÓGICAS DESARROLLADAS EN EL SERVICIO DE EDUCACIÓN INICIAL 12.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 CUIDADORES ACORDE A LOS MANUALES OPERATIVOS Y ORIENTACIONES INSTITUCIONALES 13. ACTIVAR LAS RUTAS DE ATENCIÓN POR PRESUNTA INOBSERVANCIA AMENAZA O VULNERACIÓN DE DERECHOS A LAS NIÑAS Y LOS NIÑOS VINCULADOS EN LOS SERVICIOS ANTE LAS AUTORIDADES COMPETENTES Y EL RESPECTIVO PROTOCOLO ESTABLECIDO POR EL ICBF 14. VINCULAR A LAS FAMILIAS Y CUIDADORES AL PROCESO PEDAGÓGICO DE NIÑAS Y NIÑOS CON EL FIN DE FAVORECER SU DESARROLLO Y APRENDIZAJE DESDE EL HOGAR 15. PARTICIPAR EN LOS PROCESOS DE FORMACIÓN Y CUALIFICACIÓN PROGRAMADOS POR LAS ENTIDADES PRESTADORAS DEL SERVICIO O AQUELLOS QUE SE HAN GESTIONADO DESDE LA DIRECCIONES REGIONALES O DESDE LA DIRECCIÓN GENERAL DEL ICBF 16. GESTIONAR Y HACER SEGUIMIENTO A LAS ACCIONES INGRESO ACOGIDA PERMANENCIA Y TRÁNSITO DE LAS NIÑAS Y LOS NIÑOS EN LOS SERVICIOS DE EDUCACIÓN INICIAL GARANTIZANDO LAS TRAYECTORIAS EDUCATIVAS COMPLETAS ENTRE CICLO 1 Y CICLO 2 17.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18. DILIGENCIAR EL REGISTRO DE ASISTENCIA EN COHERENCIA CON LAS ORIENTACIONES DEL ICBF TOMANDO DECISIONES EN RELACIÓN CON SITUACIONES DE INASISTENCIAS 19.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EXPEDIENTES RESPECTIVOS 20.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t>
  </si>
  <si>
    <t>CO1.REQ.10123557</t>
  </si>
  <si>
    <t>OAG-VEX-0980-2026</t>
  </si>
  <si>
    <t>https://community.secop.gov.co/Public/Tendering/OpportunityDetail/Index?noticeUID=CO1.NTC.9988941</t>
  </si>
  <si>
    <t>DAISIS YANETH DANGOND JIMENEZ</t>
  </si>
  <si>
    <t>LA PRESENTE ORDEN TIENE POR OBJETO PRESTAR SUS SERVICIOS DE APOYO A LA GESTIÓN EN EL ROL DE AUXILIAR PEDAGÓGICO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COLABORAR EN LA CONSTRUCCIÓN ACTUALIZACIÓN IMPLEMENTACIÓN Y DIVULGACIÓN DEL PROYECTO PEDAGÓGICO Y/O EL QUE HAGA SUS VECES A TRAVÉS DE ACCIONES ARTICULADAS QUE INVOLUCREN A PROFESIONALES Y FAMILIAS DE ACUERDO CON LAS ORIENTACIONES TÉCNICAS ESTABLECIDAS EN LOS MANUALES OPERATIVOS Y DOCUMENTOS ORIENTADORES 2. APOYAR LA PLANEACIÓN PEDAGÓGICA ATENDIENDO LAS NECESIDADES E INTERESES DE LAS NIÑAS Y LOS NIÑOS CREANDO AMBIENTES EDUCATIVOS PROTECTORES Y EN COHERENCIA CON LAS ESTRATEGIAS PEDAGÓGICAS PROPIAS PARA LA PRIMERA INFANCIA VALORACIÓN Y SEGUIMIENTO AL DESARROLLO 3. APORTAR AL PROCESO DE OBSERVACIÓN DEL DESARROLLO Y APRENDIZAJE LAS NIÑAS Y LOS NIÑOS DE ACUERDO CON LAS ORIENTACIONES TÉCNICAS ESTABLECIDAS EN LOS MANUALES OPERATIVOS Y ORIENTACIONES INSTITUCIONALES 4. CONTRIBUIR A LA ELABORACIÓN DEL INFORME PEDAGÓGICO DESCRIPTIVO TRIMESTRAL SOBRE EL PROCESO DE DESARROLLO DE CADA NIÑA Y NIÑO A PARTIR DE LA OBSERVACIÓN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ATENCIÓN DE LAS NIÑAS Y LOS NIÑOS DE ACUERDO CON EL PROCESO DE OBSERVACIÓN Y SEGUIMIENTO AL DESARROLLO Y EN COHERENCIA CON LA IMPLEMENTACIÓN Y GARANTÍA DE LOS DERECHOS Y CONDICIONES DE CALIDAD DESDE EL MARCO DE LA ATENCIÓN INTEGRAL 6. APOYAR EL SEGUIMIENTO DE LAS NOVEDADES PRESENTADAS CON LAS NIÑAS Y LOS NIÑOS DE ACUERDO CON LAS ORIENTACIONES TÉCNICAS ESTABLECIDAS EN LOS MANUALES OPERATIVOS Y DOCUMENTOS ORIENTADORES 7. APOYAR EL DESARROLLO DE LAS EXPERIENCIAS PEDAGÓGICAS DE LAS NIÑAS NIÑOS FAMILIAS U OTROS ACTORES RESCATANDO SUS VOCES SABERES SENTIRES ASÍ COMO LOS APRENDIZAJES Y REFLEXIONES ACORDE A LOS PROPÓSITOS DE LA EDUCACIÓN INICIAL 8. APORTAR EN EL PROCESO DE FOCALIZACIÓN PARA LA IDENTIFICACIÓN DE POTENCIALES USUARIOS DE ACUERDO CON LOS CRITERIOS DEFINIDOS PARA LA PRESTACIÓN DE LOS SERVICIOS DE ATENCIÓN A LA PRIMERA INFANCIA DEL ICBF 9. APOYAR EL ADECUADO MANEJO DE LOS ARCHIVOS Y DOCUMENTACIÓN DE LAS NIÑAS Y LOS NIÑOS CONFORME A LA LEGISLACIÓN VIGENTE MANTENIENDO CONFIDENCIALIDAD Y EVITANDO EL MAL USO O DESTRUCCIÓN DE LA INFORMACIÓN EN CASO DE PÉRDIDA O DAÑO DEBE INFORMAR AL SUPERVISOR Y RECONSTRUIR LOS DOCUMENTOS AFECTADOS 10. APOYAR LAS ACCIONES PEDAGÓGICAS ALREDEDOR DE LAS PRÁCTICAS DE CUIDADO HÁBITOS DE VIDA SALUDABLE TENIENDO EN CUENTA EL MOMENTO Y CURSO DE VIDA Y LOS RITMOS DE DESARROLLO Y APRENDIZAJE DE LAS NIÑAS Y LOS NIÑOS 11. ACTIVAR LAS RUTAS DE ATENCIÓN POR PRESUNTA INOBSERVANCIA AMENAZA O VULNERACIÓN DE DERECHOS A LAS NIÑAS Y LOS NIÑOS VINCULADOS EN LOS SERVICIOS ANTE LAS AUTORIDADES COMPETENTES DE ACUERDO CON EL RESPECTIVO PROTOCOLO ESTABLECIDO POR EL ICBF 12. INFORMAR OPORTUNAMENTE FRENTE A CUALQUIER SITUACIÓN DE ACCIDENTALIDAD PRESENTADA DURANTE LA JORNADA DE PERMANENCIA DE LAS NIÑAS Y LOS NIÑOS EN EL SERVICIO Y APOYAR EL SEGUIMIENTO POSTERIOR AL EVENTO DE ACUERDO CON LAS ORIENTACIONES TÉCNICAS 13. APOYAR LAS ACCIONES DE INGRESO ACOGIDA PERMANENCIA Y TRÁNSITO DE LAS NIÑAS Y LOS NIÑOS EN LOS SERVICIOS DE EDUCACIÓN INICIAL GARANTIZANDO LAS TRAYECTORIAS EDUCATIVAS COMPLETAS ENTRE CICLO 1 Y CICLO 2 14. ASISTIR Y PARTICIPAR EN LAS REUNIONES MESAS DE TRABAJO Y COMITÉS INTERNOS Y EXTERNOS RELACIONADOS CON EL OBJETO DEL CONTRATO</t>
  </si>
  <si>
    <t>CO1.REQ.10132374</t>
  </si>
  <si>
    <t>OAG-VEX-0979-2026</t>
  </si>
  <si>
    <t>https://community.secop.gov.co/Public/Tendering/OpportunityDetail/Index?noticeUID=CO1.NTC.9981134</t>
  </si>
  <si>
    <t>MILADIS ESTELA MOVILLA PORTO</t>
  </si>
  <si>
    <t>LA PRESENTE ORDEN TIENE POR OBJETO PRESTAR SUS SERVICIOS PROFESIONALES EN EL ROL DE AGENTE EDUCATIVO EN EL SERVICIO DE EDUCACIÓN INICIAL CAMPESINA EIC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PROMOVER EL DESARROLLO Y APRENDIZAJE DE LAS NIÑAS Y LOS NIÑOS DESDE SU GESTACIÓN POR MEDIO DE LA PLANEACIÓN E IMPLEMENTACIÓN DE EXPERIENCIAS Y AMBIENTES PEDAGÓGICOS LA PROMOCIÓN DEL BIENESTAR MEDIANTE EXPERIENCIAS DE CUIDADO SENSIBLE LLEVA A CABO EL PROCESO DE SEGUIMIENTO AL DESARROLLO Y EL APRENDIZAJE ADEMÁS DE PROPICIAR LA REFLEXIÓN Y LA VALORACIÓN DE LA PRÁCTICA PEDAGÓGICA 2. PARTICIPAR EN LA CONSTRUCCIÓN ACTUALIZACIÓN IMPLEMENTACIÓN Y DIVULGACIÓN DE LA PROPUESTA O PROYECTO PEDAGÓGICO QUE SE AJUSTE A LAS CARACTERÍSTICAS DEL SERVICIO DE EDUCACIÓN INICIAL CAMPESINA EL CUAL RESPONDA A LAS CONDICIONES INDIVIDUALES Y CULTURALES DE LOS NIÑOS NIÑAS SUS COMUNIDADES Y SUS FAMILIAS ESTE DEBE ESTAR EN SINTONÍA CON LAS ORIENTACIONES PEDAGÓGICAS Y CURRICULARES PLANTEADAS A NIVEL NACIONAL 3. INDAGAR SOBRE LOS INTERESES PREGUNTAS Y POTENCIALIDADES DE LAS NIÑAS LOS NIÑOS Y SUS FAMILIAS PARA COMPRENDER LOS PROCESOS DE DESARROLLO Y APRENDIZAJE QUE ACOMPAÑARÁ 4. PROYECTAR SEMANALMENTE LA PLANEACIÓN DE EXPERIENCIAS PEDAGÓGICAS Y AMBIENTES ENRIQUECIDOS E INTENCIONADOS QUE PROMUEVAN EL DESARROLLO Y EL APRENDIZAJE DE LAS NIÑAS Y LOS NIÑOS DESDE LA GESTACIÓN Y REGISTRARLAS EN LOS CUADERNOS DE ACOMPAÑAMIENTO FAMILIAR Y COMUNITARIOS SEGÚN LA ESTRATEGIA DE ACOMPAÑAMIENTO QUE CORRESPONDA EN CADA SEMANA 5.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6. VIVIR Y DISFRUTAR LAS EXPERIENCIAS PEDAGÓGICAS JUNTO A LAS NIÑAS NIÑOS Y SUS FAMILIAS 7. VALORAR EL PROCESO A TRAVÉS DE LA REFLEXIÓN DE LA PRÁCTICA PEDAGÓGICA DANDO PROTAGONISMO A LO QUE ESCUCHA OBSERVA Y DOCUMENTA DE LOS PROCESOS DE DESARROLLO Y APRENDIZAJE DE LAS NIÑAS Y LOS NIÑOS DESDE LA GESTACIÓN 8. REGISTRAR MENSUALMENTE EN LOS INSTRUMENTOS DE OBSERVACIÓN LOS PROCESOS DE DESARROLLO Y LAS PARTICULARIDADES DE LAS NIÑAS Y LOS NIÑOS A SU ROL DE ACUERDO CON LAS ORIENTACIONES TÉCNICAS ESTABLECIDAS EN LOS MANUALES OPERATIVOS Y ORIENTACIONES INSTITUCIONALES 9. APOYAR EL PROCESO DE CARACTERIZACIÓN DE LAS NIÑAS LOS NIÑOS Y SUS FAMILIAS DE ACUERDO CON LOS INSTRUMENTOS Y ORIENTACIONES EMITIDAS POR EL ICBF 10.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11. APOYAR LA SISTEMATIZACIÓN DE LAS EXPERIENCIAS PEDAGÓGICAS DESARROLLADAS EN EL SERVICIO DE EDUCACIÓN INICIAL 12.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 CUIDADORES ACORDE A LOS MANUALES OPERATIVOS Y ORIENTACIONES INSTITUCIONALES 13. ACTIVAR LAS RUTAS DE ATENCIÓN POR PRESUNTA INOBSERVANCIA AMENAZA O VULNERACIÓN DE DERECHOS A LAS NIÑAS Y LOS NIÑOS VINCULADOS EN LOS SERVICIOS ANTE LAS AUTORIDADES COMPETENTES Y EL RESPECTIVO PROTOCOLO ESTABLECIDO POR EL ICBF 14. VINCULAR A LAS FAMILIAS Y CUIDADORES AL PROCESO PEDAGÓGICO DE NIÑAS Y NIÑOS CON EL FIN DE FAVORECER SU DESARROLLO Y APRENDIZAJE DESDE EL HOGAR 15. PARTICIPAR EN LOS PROCESOS DE FORMACIÓN Y CUALIFICACIÓN PROGRAMADOS POR LAS ENTIDADES PRESTADORAS DEL SERVICIO O AQUELLOS QUE SE HAN GESTIONADO DESDE LA DIRECCIONES REGIONALES O DESDE LA DIRECCIÓN GENERAL DEL ICBF 16. GESTIONAR Y HACER SEGUIMIENTO A LAS ACCIONES INGRESO ACOGIDA PERMANENCIA Y TRÁNSITO DE LAS NIÑAS Y LOS NIÑOS EN LOS SERVICIOS DE EDUCACIÓN INICIAL GARANTIZANDO LAS TRAYECTORIAS EDUCATIVAS COMPLETAS ENTRE CICLO 1 Y CICLO 2 17.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18. DILIGENCIAR EL REGISTRO DE ASISTENCIA EN COHERENCIA CON LAS ORIENTACIONES DEL ICBF TOMANDO DECISIONES EN RELACIÓN CON SITUACIONES DE INASISTENCIAS 19.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EXPEDIENTES RESPECTIVOS 20.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Y AQUELLAS QUE RESULTEN NECESARIAS PARA EL CUMPLIMIENTO CONTRACTUAL PARÁGRAFO PRIMERO EN EL DESARROLLO DE LAS ANTERIORES ACTIVIDADES EL CONTRATISTA TENDRÁ COMO OBLIGACIONES ESPECÍFICAS A. INFORMAR DE MANERA FORMAL Y OPORTUNAMENTE CUALQUIER ANOMALÍA O DIFICULTAD QUE ADVIERTA EN EL DESARROLLO DE LOS ENCUENTROS PEDAGÓGICOS AL SUPERVISOR B. ATENDER LAS SOLICITUDES Y CONSULTAS QUE LE INDIQUE EL SUPERVISOR Y SE RELACIONEN CON LAS ACTIVIDADES DE LOS ENCUENTROS PEDAGÓGICOS C. ASISTIR Y PARTICIPAR EN LOS COMITÉS REUNIONES TALLERES JUNTAS Y DEMÁS EVENTOS QUE LE INDIQUE EL SUPERVISOR Y SE RELACIONEN CON EL OBJETO Y LAS ACTIVIDADES DE LA ORDEN D. PRESENTAR EN LOS INFORMES DE QUE TRATA EL PARÁGRAFO PRIMERO DE LA CLÁUSULA NÚMERO CUATRO DE LA PRESENTE ORDEN CON EVIDENCIAS FOTOGRÁFICAS O FÍLMICAS DOCUMENTALES REGISTRO DE ASISTENCIA Y LOS RESULTADOS DE LA VALORACIÓN DE EXPERIENCIAS FORMATIVAS EN LAS QUE SE EVIDENCIA LUGAR DÍA Y ACTIVIDAD DESARROLLADA PARA LA SISTEMATIZACIÓN DEL PROYECTO QUE LE INDIQUE EL SUPERVISOR</t>
  </si>
  <si>
    <t>CO1.REQ.10125045</t>
  </si>
  <si>
    <t>OPSP-VEX-0978-2026</t>
  </si>
  <si>
    <t>https://community.secop.gov.co/Public/Tendering/OpportunityDetail/Index?noticeUID=CO1.NTC.9979720</t>
  </si>
  <si>
    <t>ZAINE SALETH OCAMPO</t>
  </si>
  <si>
    <t>LA PRESENTE ORDEN TIENE POR OBJETO PRESTAR SUS SERVICIOS DE APOYO A LA GESTIÓN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GARANTIZAR EL CORRECTO ALMACENAMIENTO DE LOS ALIMENTOS DOCUMENTANDO A TRAVÉS DEL KARDEX LA RESPECTIVA ROTACIÓN DE ALIMENTOS 2. GARANTIZAR LA IMPLEMENTACIÓN DEL MANUAL DE BUENAS PRÁCTICAS DE MANUFACTURA BPM Y PLAN DE SANEAMIENTO BÁSICO EN LAS ÁREAS DE PREPARACIÓN Y SERVIDO DE ALIMENTOS INCLUYENDO EL ÁREA DE ALMACENAMIENTO DE LA LECHE HUMANA EN CASO TE CONTAR CON NIÑOS MENORES DE 2 AÑOS EN EL SERVICIO 3. ALMACENAR PREPARAR Y SERVIR ALIMENTOS DE ACUERDO CON LA DERIVACIÓN DE MENÚS Y LAS BUENAS PRÁCTICAS DE MANUFACTURA BPM INCLUYENDO EL APOYO PARA EL SUMINISTRO DE LA LECHE HUMANA EN CASO TE CONTAR CON NIÑAS Y NIÑOS MENORES DE 2 AÑOS EN EL SERVICIO 4. INFORMAR PERIÓDICAMENTE AL PROFESIONAL DE APOYO EN SALUD Y NUTRICIÓN Y A LA COORDINACIÓN DEL ESTADO CALIDAD Y CANTIDAD DE LOS PRODUCTOS QUE INGRESEN PARA EL CUMPLIMIENTO DE SU FUNCIÓN 5. REALIZAR LOS PROCESOS DE DESINFECCIÓN Y LIMPIEZA EN LOS TIEMPOS Y CON LAS CANTIDADES ESTABLECIDAS EN EL PROTOCOLO DEL SERVICIO DE ALIMENTACIÓN 6. DISPOSICIÓN Y PARTICIPACIÓN EN LOS PROCESOS FORMATIVOS INHERENTES A LA CUALIFICACIÓN DEL TALENTO HUMANO 7. SEGUIR LAS GUÍAS DE PREPARACIÓN DE ALIMENTOS Y MODIFICACIONES DE CONSISTENCIA DE LA MINUTA EN COORDINACIÓN CON EL PROFESIONAL DE NUTRICIÓN ESPECIALMENTE CON NIÑAS Y NIÑOS MENORES DE 1 AÑO Y CON DISCAPACIDAD 8. ACOMPAÑAR AL EQUIPO DE DOCENTES PARA QUE EL MOMENTO PEDAGÓGICO DE LA ALIMENTACIÓN SEA UNA EXPERIENCIA ENRIQUECEDORA A TRAVÉS DEL BUEN TRATO LA BUENA ATENCIÓN EN EL SERVICIO Y LA CALIDAD DEL PRODUCTO SERVIDO 9. SEGUIR LOS PROTOCOLOS DE RECONSTITUCIÓN DE PREPARACIONES EN POLVO PARA LACTANTES EN CASO DE UTILIZAR FÓRMULAS COMERCIALES INFANTILES 10. CUMPLIR TODAS LAS DEMÁS ACTIVIDADES ASIGNADAS POR EL SUPERVISOR DEL CONTRATO Y QUE ESTÉN RELACIONADAS CON EL OBJETO DE ESTE</t>
  </si>
  <si>
    <t>CO1.REQ.10123670</t>
  </si>
  <si>
    <t>OAG-VEX-0977-2026</t>
  </si>
  <si>
    <t>https://community.secop.gov.co/Public/Tendering/OpportunityDetail/Index?noticeUID=CO1.NTC.9979745</t>
  </si>
  <si>
    <t>DORTY MARINA ZUAREZ MORALES</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</si>
  <si>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ACOMPAÑARA 4 PROYECTAR SEMANALMENTE LA PLANEACION DE EXPERIENCIAS PEDAGOGICAS Y AMBIENTES ENRIQUECIDOS E INTENCIONADOS QUE PROMUEVAN EL DESARROLLO Y EL APRENDIZAJE DE LAS NINAS Y LOS NINOS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</si>
  <si>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 xml:space="preserve">CO1.REQ.10123686 </t>
  </si>
  <si>
    <t>OPSP-VEX-0976-2026</t>
  </si>
  <si>
    <t>https://community.secop.gov.co/Public/Tendering/OpportunityDetail/Index?noticeUID=CO1.NTC.9979823</t>
  </si>
  <si>
    <t>MARISELA DEL CARMEN AMARIS PAVA</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</si>
  <si>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</si>
  <si>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CO1.REQ.10123961</t>
  </si>
  <si>
    <t>OAG-VEX-0975-2026</t>
  </si>
  <si>
    <t>https://community.secop.gov.co/Public/Tendering/OpportunityDetail/Index?noticeUID=CO1.NTC.9979686</t>
  </si>
  <si>
    <t>MARIA FERNANDA COGOLLO</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</si>
  <si>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NINAS Y LOS NINOS CREANDO AMBIENTES EDUCATIVOS PROTECTORES Y EN COHERENCIA CON LAS ESTRATEGIAS PEDAGOGICAS PROPIAS PARA LA PRIMERA INFANCIA VALORACION Y SEGUIMIENTO AL DESARROLLO 3. APORTAR AL PROCESO DE OBSERVACION DEL DESARROLLO Y APRENDIZAJE LAS NINAS Y LOS NINOS DE ACUERDO CON LAS ORIENTACIONES TECNICAS ESTABLECIDAS EN LOS MANUALES OPERATIVOS Y ORIENTACIONES INSTITUCIONALES 4. CONTRIBUIR A LA ELABORACION DEL INFORME PEDAGOGICO DESCRIPTIVO TRIMESTRAL SOBRE EL PROCESO DE DESARROLLO DE CADA NINA Y NINO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NINAS Y LOS NINOS DE ACUERDO CON EL PROCESO DE OBSERVACION Y SEGUIMIENTO AL DESARROLLO Y EN COHERENCIA CON LA IMPLEMENTACION Y GARANTIA DE LOS DERECHOS Y CONDICIONES DE CALIDAD DESDE EL MARCO DE LA ATENCION INTEGRAL 6. APOYAR EL SEGUIMIENTO DE LAS NOVEDADES PRESENTADAS CON LAS NINAS Y LOS NINOS DE ACUERDO CON LAS ORIENTACIONES TECNICAS ESTABLECIDAS EN LOS MANUALES OPERATIVOS Y DOCUMENTOS ORIENTADORES 7. APOYAR EL DESARROLLO DE LAS EXPERIENCIAS PEDAGOGICAS DE LAS NINAS NINOS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NINAS Y LOS NINOS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NINAS Y LOS NINOS 11. ACTIVAR LAS RUTAS DE ATENCION POR PRESUNTA INOBSERVANCIA AMENAZA O VULNERACION DE DERECHOS A LAS NINAS Y LOS NINOS VINCULADOS EN LOS SERVICIOS ANTE LAS AUTORIDADES COMPETENTES DE ACUERDO CON EL RESPECTIVO PROTOCOLO ESTABLECIDO POR EL ICBF 12. INFORMAR OPORTUNAMENTE FRENTE A CUALQUIER SITUACION DE ACCIDENTALIDAD PRESENTADA DURANTE LA JORNADA DE PERMANENCIA DE LAS NINAS Y LOS NINOS EN EL SERVICIO Y APOYAR EL SEGUIMIENTO POSTERIOR AL EVENTO DE ACUERDO CON LAS ORIENTACIONES TECNICAS 13. APOYAR LAS ACCIONES DE INGRESO ACOGIDA PERMANENCIA Y TRANSITO DE LAS NINAS Y LOS NINOS EN LOS SERVICIOS DE EDUCACION INICIAL GARANTIZANDO LAS TRAYECTORIAS EDUCATIVAS COMPLETAS ENTRE CICLO 1 Y CICLO 2 14. ASISTIR Y PARTICIPAR EN LAS REUNIONES MESAS DE TRABAJO Y COMITES INTERNOS Y EXTERNOS RELACIONADOS CON EL OBJETO DEL CONTRATO</t>
  </si>
  <si>
    <t>CO1.REQ.10123977</t>
  </si>
  <si>
    <t>OAG-VEX-0974-2026</t>
  </si>
  <si>
    <t>https://community.secop.gov.co/Public/Tendering/OpportunityDetail/Index?noticeUID=CO1.NTC.9980031</t>
  </si>
  <si>
    <t>SERGIO ENRIQUE GUTIERREZ RODRIGUEZ</t>
  </si>
  <si>
    <t>LA PRESENTE ORDEN TIENE POR OBJETO PRESTAR SUS SERVICIOS DE APOYO A LA GESTIÓN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SISTEMATIZAR OPORTUNAMENTE Y CON CALIDAD LA INFORMACIÓN DE NIÑOS NIÑAS Y FAMILIAS VINCULADAS A LOS SERVICIOS DE EDUCACIÓN INICIAL EN LOS INSTRUMENTOS O HERRAMIENTAS DEFINIDAS EN LAS ORIENTACIONES PARA LA ATENCIÓN 2. COMUNICAR Y GESTIONAR AL COORDINADOR DEL SERVICIO CUALQUIER SITUACIÓN RELEVANTE NOVEDAD INFORMACIÓN Y/O REQUERIMIENTO RELACIONADO CON LA PRESTACIÓN DEL SERVICIO 3. REPORTAR CUALQUIER SITUACIÓN DE INOBSERVANCIA AMENAZA Y/O VULNERACIÓN DE LOS DERECHOS DE LAS NIÑAS Y LOS NIÑOS DE PRIMERA INFANCIA SEGÚN NUMERAL 4 DEL ARTÍCULO 41 DE LA LEY 1098 DE 2006 4. REPORTAR ACCIDENTES PRESENTADOS A LAS NIÑAS Y LOS NIÑOS DURANTE LA PERMANENCIA EN EL SERVICIO EN LOS INSTRUMENTOS DEFINIDOS Y SEGÚN LOS MANUALES OPERATIVOS Y DEMÁS ORIENTACIONES 5. COMUNICAR Y GESTIONAR POR ESCRITO A QUIEN CORRESPONDA EL ESTADO DE IMPLEMENTOS Y EQUIPOS FUNDAMENTALES PARA EL FUNCIONAMIENTO DEL SERVICIO SU REPOSICIÓN O MANTENIMIENTO EN LOS CASOS QUE HAYA LUGAR 6. ORGANIZAR Y ENTREGAR EL ARCHIVO DIGITAL Y FÍSICO ACTUALIZADO CONFORME A NORMAS DEL SISTEMA DE GESTIÓN DOCUMENTAL EL SIGA DE LA ENTIDAD Y LAS ORIENTACIONES DEL EQUIPO AL QUE PERTENECE 7. APOYAR EL MANEJO ADECUADO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LA RECONSTRUCCIÓN DE LOS DOCUMENTOS Y/O EXPEDIENTES RESPECTIVOS 8. APOYAR LAS ACCIONES DE INGRESO ACOGIDA PERMANENCIA Y TRÁNSITO DE LAS NIÑAS Y LOS NIÑOS DEL SERVICIO GARANTIZANDO TRAYECTORIAS COMPLETAS ENTRE CICLO 1 Y CICLO 2 9. ASISTIR Y PARTICIPAR EN REUNIONES MESAS DE TRABAJO Y COMITÉS INTERNOS Y EXTERNOS RELACIONADOS CON SU OBJETO CONTRACTUAL 10. APOYAR ADMINISTRATIVAMENTE LAS ACCIONES DE LA TOTALIDAD DEL EQUIPO DE TALENTO HUMANO DEL SERVICIO PROMOVIENDO SU PARTICIPACIÓN INNOVACIÓN Y CUALIFICACIÓN PERMANENTE 11. APOYAR LAS ACCIONES DE COORDINACIÓN EN SITUACIONES DE EMERGENCIA E IMPREVISTOS SEGÚN LOS MANUALES Y/O ORIENTACIONES TÉCNICAS Y OPERATIVAS 12. CUMPLIR CON LAS DEMÁS ACTIVIDADES ASIGNADAS POR EL SUPERVISOR RELACIONADAS CON EL OBJETO CONTRACTUAL</t>
  </si>
  <si>
    <t xml:space="preserve">CO1.REQ.10123792 </t>
  </si>
  <si>
    <t>OAG-VEX-0973-2026</t>
  </si>
  <si>
    <t>https://community.secop.gov.co/Public/Tendering/OpportunityDetail/Index?noticeUID=CO1.NTC.9986538</t>
  </si>
  <si>
    <t>YULIZA NORIEGA VERA</t>
  </si>
  <si>
    <t>CO1.REQ.10130088</t>
  </si>
  <si>
    <t>OAG-VEX-0972-2026</t>
  </si>
  <si>
    <t>https://community.secop.gov.co/Public/Tendering/OpportunityDetail/Index?noticeUID=CO1.NTC.9980040</t>
  </si>
  <si>
    <t>CAROLAINE LISSETH ACOSTA LINERO</t>
  </si>
  <si>
    <t>CO1.REQ.10124408</t>
  </si>
  <si>
    <t>OAG-VEX-0971-2026</t>
  </si>
  <si>
    <t>https://community.secop.gov.co/Public/Tendering/OpportunityDetail/Index?noticeUID=CO1.NTC.9988759</t>
  </si>
  <si>
    <t>SERGINA MARIA PARRA MORENO</t>
  </si>
  <si>
    <t>CO1.REQ.10132359</t>
  </si>
  <si>
    <t>OAG-VEX-0970-2026</t>
  </si>
  <si>
    <t>https://community.secop.gov.co/Public/Tendering/OpportunityDetail/Index?noticeUID=CO1.NTC.9980514</t>
  </si>
  <si>
    <t>ALAIN DELON YEPES LOPEZ</t>
  </si>
  <si>
    <t>LA PRESENTE ORDEN TIENE POR OBJETO PRESTAR SUS SERVICIOS DE APOYO A LA GESTIÓN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DESARROLLAR LAS ACCIONES NECESARIAS PARA ASEGURAR LA LIMPIEZA DESINFECCIÓN DE ESPACIOS MOBILIARIO Y DOTACIÓN 2. REALIZAR LAS ACCIONES NECESARIAS PARA EL ADECUADO MANEJO DE RESIDUOS SÓLIDOS EN LA UNIDAD DE ATENCIÓN INFORMAR PERIÓDICAMENTE AL PROFESIONAL DE APOYO EN SALUD Y NUTRICIÓN Y A LA COORDINACIÓN DEL ESTADO CALIDAD Y CANTIDAD DE LOS PRODUCTOS QUE INGRESEN PARA EL CUMPLIMIENTO DE LA FUNCIÓN 3. DETECTAR Y DAR ALERTAS SOBRE PLAGAS Y VECTORES EN EL ESPACIO DONDE SE PRESTA LA ATENCIÓN DE LOS NIÑOS 4. DISPOSICIÓN Y PARTICIPACIÓN EN LOS PROCESOS FORMATIVOS INHERENTES A LA CUALIFICACIÓN DEL TALENTO HUMANO 5. AMABILIDAD BUEN TRATO Y CUIDADO EN LOS MOMENTOS DE INTERACCIÓN QUE SE PRESENTEN CON LAS NIÑAS Y LOS NIÑOS DEL SERVICIO</t>
  </si>
  <si>
    <t>CO1.REQ.10124481</t>
  </si>
  <si>
    <t>OAG-VEX-0968-2026</t>
  </si>
  <si>
    <t>https://community.secop.gov.co/Public/Tendering/OpportunityDetail/Index?noticeUID=CO1.NTC.9980805</t>
  </si>
  <si>
    <t>NAYARIT ALVARADO PUERTA</t>
  </si>
  <si>
    <t>LA PRESENTE ORDEN TIENE POR OBJETO PRESTAR SUS SERVICIOS DE APOYO A LA GESTIÓN EN EL ROL DE AUXILIAR PEDAGÓGICO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COLABORAR EN LA CONSTRUCCIÓN ACTUALIZACIÓN IMPLEMENTACIÓN Y DIVULGACIÓN DEL PROYECTO PEDAGÓGICO Y O EL QUE HAGA SUS VECES A TRAVÉS DE ACCIONES ARTICULADAS QUE INVOLUCREN A PROFESIONALES Y FAMILIAS DE ACUERDO CON LAS ORIENTACIONES TÉCNICAS ESTABLECIDAS EN LOS MANUALES OPERATIVOS Y DOCUMENTOS ORIENTADORES 2. APOYAR LA PLANEACIÓN PEDAGÓGICA ATENDIENDO LAS NECESIDADES E INTERESES DE LAS NIÑAS Y LOS NIÑOS CREANDO AMBIENTES EDUCATIVOS PROTECTORES Y EN COHERENCIA CON LAS ESTRATEGIAS PEDAGÓGICAS PROPIAS PARA LA PRIMERA INFANCIA VALORACIÓN Y SEGUIMIENTO AL DESARROLLO 3. APORTAR AL PROCESO DE OBSERVACIÓN DEL DESARROLLO Y APRENDIZAJE LAS NIÑAS Y LOS NIÑOS DE ACUERDO CON LAS ORIENTACIONES TÉCNICAS ESTABLECIDAS EN LOS MANUALES OPERATIVOS Y ORIENTACIONES INSTITUCIONALES 4. CONTRIBUIR A LA ELABORACIÓN DEL INFORME PEDAGÓGICO DESCRIPTIVO TRIMESTRAL SOBRE EL PROCESO DE DESARROLLO DE CADA NIÑA Y NIÑO A PARTIR DE LA OBSERVACIÓN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ATENCIÓN DE LAS NIÑAS Y LOS NIÑOS DE ACUERDO CON EL PROCESO DE OBSERVACIÓN Y SEGUIMIENTO AL DESARROLLO Y EN COHERENCIA CON LA IMPLEMENTACIÓN Y GARANTÍA DE LOS DERECHOS Y CONDICIONES DE CALIDAD DESDE EL MARCO DE LA ATENCIÓN INTEGRAL 6. APOYAR EL SEGUIMIENTO DE LAS NOVEDADES PRESENTADAS CON LAS NIÑAS Y LOS NIÑOS DE ACUERDO CON LAS ORIENTACIONES TÉCNICAS ESTABLECIDAS EN LOS MANUALES OPERATIVOS Y DOCUMENTOS ORIENTADORES 7. APOYAR EL DESARROLLO DE LAS EXPERIENCIAS PEDAGÓGICAS DE LAS NIÑAS NIÑOS FAMILIAS U OTROS ACTORES RESCATANDO SUS VOCES SABERES SENTIRES ASÍ COMO LOS APRENDIZAJES Y REFLEXIONES ACORDE A LOS PROPÓSITOS DE LA EDUCACIÓN INICIAL 8. APORTAR EN EL PROCESO DE FOCALIZACIÓN PARA LA IDENTIFICACIÓN DE POTENCIALES USUARIOS DE ACUERDO CON LOS CRITERIOS DEFINIDOS PARA LA PRESTACIÓN DE LOS SERVICIOS DE ATENCIÓN A LA PRIMERA INFANCIA DEL ICBF 9. APOYAR EL ADECUADO MANEJO DE LOS ARCHIVOS Y DOCUMENTACIÓN DE LAS NIÑAS Y LOS NIÑOS CONFORME A LA LEGISLACIÓN VIGENTE MANTENIENDO CONFIDENCIALIDAD Y EVITANDO EL MAL USO O DESTRUCCIÓN DE LA INFORMACIÓN EN CASO DE PÉRDIDA O DAÑO DEBE INFORMAR AL SUPERVISOR Y RECONSTRUIR LOS DOCUMENTOS AFECTADOS 10. APOYAR LAS ACCIONES PEDAGÓGICAS ALREDEDOR DE LAS PRÁCTICAS DE CUIDADO HÁBITOS DE VIDA SALUDABLE TENIENDO EN CUENTA EL MOMENTO Y CURSO DE VIDA Y LOS RITMOS DE DESARROLLO Y APRENDIZAJE DE LAS NIÑAS Y LOS NIÑOS 11. ACTIVAR LAS RUTAS DE ATENCIÓN POR PRESUNTA INOBSERVANCIA AMENAZA O VULNERACIÓN DE DERECHOS A LAS NIÑAS Y LOS NIÑOS VINCULADOS EN LOS SERVICIOS ANTE LAS AUTORIDADES COMPETENTES DE ACUERDO CON EL RESPECTIVO PROTOCOLO ESTABLECIDO POR EL ICBF 12. INFORMAR OPORTUNAMENTE FRENTE A CUALQUIER SITUACIÓN DE ACCIDENTALIDAD PRESENTADA DURANTE LA JORNADA DE PERMANENCIA DE LAS NIÑAS Y LOS NIÑOS EN EL SERVICIO Y APOYAR EL SEGUIMIENTO POSTERIOR AL EVENTO DE ACUERDO CON LAS ORIENTACIONES TÉCNICAS 13. APOYAR LAS ACCIONES DE INGRESO ACOGIDA PERMANENCIA Y TRÁNSITO DE LAS NIÑAS Y LOS NIÑOS EN LOS SERVICIOS DE EDUCACIÓN INICIAL GARANTIZANDO LAS TRAYECTORIAS EDUCATIVAS COMPLETAS ENTRE CICLO 1 Y CICLO 2 14. ASISTIR Y PARTICIPAR EN LAS REUNIONES MESAS DE TRABAJO Y COMITÉS INTERNOS Y EXTERNOS RELACIONADOS CON EL OBJETO DEL CONTRATO</t>
  </si>
  <si>
    <t>CO1.REQ.10124637</t>
  </si>
  <si>
    <t>OAG-VEX-0967-2026</t>
  </si>
  <si>
    <t>https://community.secop.gov.co/Public/Tendering/OpportunityDetail/Index?noticeUID=CO1.NTC.9980819</t>
  </si>
  <si>
    <t>MARTA MELISSA MIRANDA GOMEZ</t>
  </si>
  <si>
    <t>CO1.REQ.10124500</t>
  </si>
  <si>
    <t>OAG-VEX-0966-2026</t>
  </si>
  <si>
    <t>https://community.secop.gov.co/Public/Tendering/OpportunityDetail/Index?noticeUID=CO1.NTC.9980765</t>
  </si>
  <si>
    <t>EDELMIRA DEL CARMEN BARROS CANTILLO</t>
  </si>
  <si>
    <t>LA PRESENTE ORDEN TIENE POR OBJETO PRESTAR SUS SERVICIOS DE APOYO A LA GESTIÓN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PROMOVER EL DESARROLLO Y APRENDIZAJE DE LAS NIÑAS Y LOS NIÑOS DESDE SU GESTACIÓN POR MEDIO DE LA PLANEACIÓN E IMPLEMENTACIÓN DE EXPERIENCIAS Y AMBIENTES PEDAGÓGICOS LA PROMOCIÓN DEL BIENESTAR MEDIANTE EXPERIENCIAS DE CUIDADO SENSIBLE LLEVA A CABO EL PROCESO DE SEGUIMIENTO AL DESARROLLO Y EL APRENDIZAJE ADEMÁS DE PROPICIAR LA REFLEXIÓN Y LA VALORACIÓN DE LA PRÁCTICA PEDAGÓGICA 2. PARTICIPAR EN LA CONSTRUCCIÓN ACTUALIZACIÓN IMPLEMENTACIÓN Y DIVULGACIÓN DE LA PROPUESTA O PROYECTO PEDAGÓGICO QUE SE AJUSTE A LAS CARACTERÍSTICAS DE LA MODALIDAD Y SERVICIO EL CUAL RESPONDA A LAS CONDICIONES INDIVIDUALES Y CULTURALES DE LOS NIÑOS NIÑAS SUS COMUNIDADES Y SUS FAMILIAS ESTE DEBE ESTAR EN SINTONÍA CON LAS ORIENTACIONES PEDAGÓGICAS Y CURRICULARES PLANTEADAS A NIVEL NACIONAL 3. INDAGAR SOBRE LOS INTERESES PREGUNTAS Y POTENCIALIDADES DE LAS NIÑAS LOS NIÑOS Y SUS FAMILIAS PARA COMPRENDER LOS PROCESOS DE DESARROLLO Y APRENDIZAJE QUE ACOMPAÑARÁ 4. PROYECTAR SEMANALMENTE LA PLANEACIÓN DE EXPERIENCIAS PEDAGÓGICAS Y AMBIENTES ENRIQUECIDOS E INTENCIONADOS QUE PROMUEVAN EL DESARROLLO Y EL APRENDIZAJE DE LAS NIÑAS Y LOS NIÑOS DESDE LA GESTACIÓN 5. VIVIR Y DISFRUTAR LAS EXPERIENCIAS PEDAGÓGICAS JUNTO A LAS NIÑAS NIÑOS Y SUS FAMILIAS 6. VALORAR EL PROCESO A TRAVÉS DE LA REFLEXIÓN DE LA PRÁCTICA PEDAGÓGICA DANDO PROTAGONISMO A LO QUE ESCUCHA OBSERVA Y DOCUMENTA DE LOS PROCESOS DE DESARROLLO Y APRENDIZAJE DE LAS NIÑAS Y LOS NIÑOS DESDE LA GESTACIÓN 7. REGISTRAR MENSUALMENTE EN LOS INSTRUMENTOS DE OBSERVACIÓN LOS PROCESOS DE DESARROLLO Y LAS PARTICULARIDADES DE LAS NIÑAS Y LOS NIÑOS A SU ROL DE ACUERDO CON LAS ORIENTACIONES TÉCNICAS ESTABLECIDAS EN LOS MANUALES OPERATIVOS Y ORIENTACIONES INSTITUCIONALES 8. APOYAR EL PROCESO DE CARACTERIZACIÓN DE LAS NIÑAS LOS NIÑOS Y SUS FAMILIAS DE ACUERDO CON LOS INSTRUMENTOS Y ORIENTACIONES EMITIDAS POR EL ICBF 9.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10. APOYAR LA SISTEMATIZACIÓN DE LAS EXPERIENCIAS PEDAGÓGICAS DESARROLLADAS EN EL SERVICIO DE EDUCACIÓN INICIAL 11.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 O CUIDADORES ACORDE A LOS MANUALES OPERATIVOS Y ORIENTACIONES INSTITUCIONALES 12. ACTIVAR LAS RUTAS DE ATENCIÓN POR PRESUNTA INOBSERVANCIA AMENAZA O VULNERACIÓN DE DERECHOS A LAS NIÑAS Y LOS NIÑOS VINCULADOS EN LOS SERVICIOS ANTE LAS AUTORIDADES COMPETENTES Y EL RESPECTIVO PROTOCOLO ESTABLECIDO POR EL ICBF 13. VINCULAR A LAS FAMILIAS Y CUIDADORES AL PROCESO PEDAGÓGICO DE NIÑAS Y NIÑOS CON EL FIN DE FAVORECER SU DESARROLLO Y APRENDIZAJE DESDE EL HOGAR 14. PARTICIPAR EN LOS PROCESOS DE FORMACIÓN Y CUALIFICACIÓN PROGRAMADOS POR LAS ENTIDADES PRESTADORAS DEL SERVICIO O AQUELLOS QUE SE HAN GESTIONADO DESDE LA DIRECCIONES REGIONALES O DESDE LA DIRECCIÓN GENERAL DEL ICBF 15. GESTIONAR Y HACER SEGUIMIENTO A LAS ACCIONES INGRESO ACOGIDA PERMANENCIA Y TRÁNSITO DE LAS NIÑAS Y LOS NIÑOS EN LOS SERVICIOS DE EDUCACIÓN INICIAL GARANTIZANDO LAS TRAYECTORIAS EDUCATIVAS COMPLETAS ENTRE CICLO 1 Y CICLO 2 16.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17. DILIGENCIAR EL REGISTRO DE ASISTENCIA EN COHERENCIA CON LAS ORIENTACIONES DEL ICBF TOMANDO DECISIONES EN RELACIÓN CON SITUACIONES DE INASISTENCIAS 18.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O EXPEDIENTES RESPECTIVOS Y AQUELLAS QUE RESULTEN NECESARIAS PARA EL CUMPLIMIENTO CONTRACTUAL</t>
  </si>
  <si>
    <t>CO1.REQ.10124952</t>
  </si>
  <si>
    <t>OAG-VEX-0965-2026</t>
  </si>
  <si>
    <t>https://community.secop.gov.co/Public/Tendering/OpportunityDetail/Index?noticeUID=CO1.NTC.9980973</t>
  </si>
  <si>
    <t>MARIA ROSALBA MORENO MARTINEZ</t>
  </si>
  <si>
    <t xml:space="preserve">CO1.REQ.10124759 </t>
  </si>
  <si>
    <t>OAG-VEX-0964-2026</t>
  </si>
  <si>
    <t>https://community.secop.gov.co/Public/Tendering/OpportunityDetail/Index?noticeUID=CO1.NTC.9981000</t>
  </si>
  <si>
    <t>KATHERINE MENDOZA PEREA</t>
  </si>
  <si>
    <t>CO1.REQ.10124864</t>
  </si>
  <si>
    <t>OAG-VEX-0963-2026</t>
  </si>
  <si>
    <t>https://community.secop.gov.co/Public/Tendering/OpportunityDetail/Index?noticeUID=CO1.NTC.9981113</t>
  </si>
  <si>
    <t>GABRIELA ISABEL MOZO OSORIO</t>
  </si>
  <si>
    <t xml:space="preserve">CO1.REQ.10125026 </t>
  </si>
  <si>
    <t>OAG-VEX-0962-2026</t>
  </si>
  <si>
    <t>https://community.secop.gov.co/Public/Tendering/OpportunityDetail/Index?noticeUID=CO1.NTC.9981123</t>
  </si>
  <si>
    <t>YURI VANESSA ROMERO ROMERO</t>
  </si>
  <si>
    <t>LA PRESENTE ORDEN TIENE POR OBJETO PRESTAR SUS SERVICIOS PROFESIONALES EN EL ROL DE PROFESIONAL PSICOSOCIAL EN LA EIC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Y ACOMPAÑAR LOS PROCESOS ORIENTADOS A PROMOVER EL DESARROLLO INTEGRAL DE NIÑAS Y NIÑOS DESDE LA GESTACIÓN CON LA PARTICIPACIÓN DE LAS FAMILIAS Y LAS COMUNIDADES A PARTIR DE LAS ORIENTACIONES DE LOS MANUALES OPERATIVOS DE LAS DIFERENTES MODALIDADES DE ATENCIÓN A LA PRIMERA INFANCIA DEL ICBF Y EN EL MARCO DE LA POLÍTICA DE ESTADO PARA EL DESARROLLO INTEGRAL DE LA PRIMERA INFANCIA DE CERO A SIEMPRE LEY 1804 DE 2016 2. ORIENTAR LA LÍNEA TÉCNICA DEL COMPONENTE FAMILIAS COMUNIDAD Y REDES DE ACUERDO CON LOS REFERENTES TÉCNICOS DE EDUCACIÓN INICIAL EN EL MARCO DE LA ATENCIÓN INTEGRAL EL LINEAMIENTO PARA LA ATENCIÓN A LA PRIMERA INFANCIA LOS MANUALES OPERATIVOS Y ANEXOS A PARTIR DEL RECONOCIMIENTO PARTICULARIDADES OPORTUNIDADES Y NECESIDADES TERRITORIALES SOCIALES CULTURALES E INDIVIDUALES DE LAS NIÑAS Y NIÑOS DESDE LA GESTACIÓN LAS FAMILIAS Y COMUNIDADES 3. LIDERAR LA LECTURA INICIAL DEL CONTEXTO CON LAS NIÑAS NIÑOS PERSONAS MUJERES EN ESTADO DE GESTACIÓN FAMILIAS Y COMUNIDAD QUE PERMITA RECONOCER LAS CARACTERÍSTICAS PARTICULARIDADES OPORTUNIDADES Y REALIDADES DESDE LO POBLACIONAL LO TERRITORIAL LO COMUNITARIO LO SOCIAL LO ECONÓMICO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EDUCACIÓN INICIAL Y SU DESARROLLO INTEGRAL 5. DISEÑAR E IMPLEMENTAR ESTRATEGIAS DE MOVILIZACIÓN SOCIAL CON LAS COMUNIDADES EN TORNO A LA PROTECCIÓN DE LOS DERECHOS DE LAS NIÑAS Y NIÑOS DESDE LA GESTACIÓN A PARTIR DE ACCIONES CONCRETAS QUE DAN SENTIDO A LA EDUCACIÓN INICIAL EN LOS ENTORNOS DEL HOGAR Y COMUNITARIO 6. ACOMPAÑAR EL PROCESO DE INCLUSIÓN DE NIÑAS Y NIÑOS Y SUS FAMILIAS A TRAVÉS DE LA PLANEACIÓN E IMPLEMENTACIÓN DE ACCIONES PEDAGÓGICAS ALREDEDOR DE LAS PRÁCTICAS DE CUIDADO HÁBITOS DE VIDA SALUDABLE Y AJUSTES RAZONABLES TENIENDO EN CUENTA EL MODELO DE ENFOQUE DIFERENCIAL DE DERECHOS DEL ICBF Y EN ARTICULACIÓN CONTINUA CON EL EQUIPO INTERDISCIPLINAR DEL SERVICIO DE EDUCACIÓN INICIAL 7. LIDERAR LA SOCIALIZACIÓN E IMPLEMENTACIÓN DE LAS RUTAS Y PROTOCOLOS DE ABORDAJE FRENTE A LA IDENTIFICACIÓN DE CASOS DE VIOLENCIAS Y OTRAS VULNERACIONES DE DERECHOS DE LAS NIÑAS Y NIÑOS DESDE LA GESTACIÓN ASÍ COMO IMPLEMENTAR ACCIONES EN CLAVE DE PREVENCIÓN DE LAS VIOLENCIAS LA PROMOCIÓN DEL BUEN TRATO Y EL FORTALECIMIENTO DE VÍNCULOS AFECTIVOS 8. ORIENTAR E IMPLEMENTAR LAS ACCIONES DEFINIDAS EN LOS PROCESOS DE ACOMPAÑAMIENTO A LAS TRANSICIONES SENSIBLES SEGURAS Y ARMÓNICAS EN ESPECIAL EN EL TRABAJO QUE IMPLICA RECONOCER Y VINCULAR LAS FAMILIAS LAS NIÑAS Y LOS NIÑOS DESDE LA DIVERSIDAD A LOS PROCESOS PEDAGÓGICOS Y CURRICULARES DE ACUERDO CON LAS ORIENTACIONES Y LINEAMIENTOS INSTITUCIONALES ESTABLECIDOS 9. APOYAR LA CONSTRUCCIÓN E IMPLEMENTACIÓN DEL PLAN DE FORMACIÓN AL TALENTO HUMANO A PARTIR DE LA INFORMACIÓN ANALIZADA DESDE EL RECONOCIMIENTO DE LAS CONDICIONES QUE CARACTERIZAN LA PRESTACIÓN DEL SERVICIO EN LA UNIDAD DE ATENCIÓN CON EL PROPÓSITO DE FORTALECER LAS CAPACIDADES Y COMPETENCIAS DEL TALENTO HUMANO 10. PARTICIPAR EN LAS REUNIONES MESAS DE TRABAJO Y COMITÉS INTERNOS Y EXTERNOS DE ACUERDO CON SU COMPETENCIA DISCIPLINAR QUE PERMITAN GESTIONAR ACCIONES ARTICULADAS Y ALIANZAS TERRITORIALES CON ORGANIZACIONES LOCALES NACIONALES A NIVEL INTERSECTORIAL INTRA E INTERINSTITUCIONAL QUE APORTEN EN LA GARANTÍA DEL PLENO EJERCICIO DE LOS DERECHOS DE LAS NIÑAS Y LOS NIÑOS DE PRIMERA INFANCIA 11. SOCIALIZAR CON LAS FAMILIAS COMUNIDAD Y TALENTO HUMANO DE LA UNIDAD DE ATENCIÓN EL PROTOCOLO DE ACTUACIONES ANTE ALERTAS DE INOBSERVANCIA AMENAZA O VULNERACIÓN DE DERECHOS DE LAS NIÑAS Y LOS NIÑOS EN LOS SERVICIOS DE ATENCIÓN A LA PRIMERA INFANCIA DEL ICBF 12. APOYAR EL DISEÑO E IMPLEMENTACIÓN DEL PLAN DE FORMACIÓN A LAS FAMILIAS Y COMUNIDADES TENIENDO EN CUENTA LA CARACTERIZACIÓN LAS OPORTUNIDADES O NECESIDADES IDENTIFICADAS CON EL EQUIPO INTERDISCIPLINAR DE LAS UNIDADES DE ATENCIÓN PRIVILEGIANDO EL RECONOCIMIENTO DE CAPACIDADES DE LAS FAMILIAS Y CUIDADORES Y SU ROL PROTAGÓNICO EN EL PROCESO DE DESARROLLO Y APRENDIZAJE DE LAS NIÑAS Y LOS NIÑOS DESDE LA GESTACIÓN ASÍ COMO EL FORTALECIMIENTO DE PRÁCTICAS DE CUIDADO Y CRIANZA DE NIÑAS Y NIÑOS DE MANERA QUE SE PROMUEVA SU DESARROLLO INTEGRAL 13. BRINDAR UNA ATENCIÓN OPORTUNA A LAS FAMILIAS Y CUIDADORES ANTE SITUACIONES QUE PONGAN EN RIESGO SU VIDA E INTEGRIDAD FÍSICA EMOCIONAL Y MENTAL DURANTE EL TIEMPO QUE ESTÉN BAJO SU ATENCIÓN CUIDADO Y RESPONSABILIDAD ASIMISMO GENERAR ACCIONES DE PREVENCIÓN DE LA OCURRENCIA DE TODO TIPO DE VIOLENCIAS SEXUAL FÍSICA PSICOLÓGICA O CUALQUIER ACCIÓN U OMISIÓN QUE ATENTE CONTRA LOS DERECHOS DE NIÑAS NIÑOS Y MUJERES GESTANTES 14. DISEÑAR E IMPLEMENTAR ESTRATEGIAS PEDAGÓGICAS PARA DEFINIR EL PACTO DE CONVIVENCIA DE LA UNIDAD DE ATENCIÓN EN DONDE SE RECONOZCAN LOS VALORES CON LOS CUALES LAS COMUNIDADES Y LAS FAMILIAS SE IDENTIFICAN ASÍ COMO LOS ACUERDOS A LOS QUE LLEGAN ENTRE EL TALENTO HUMANO LAS FAMILIAS LAS NIÑAS LOS NIÑOS Y LAS MUJERES GESTANTES QUE APORTEN A LA CONVIVENCIA EL BIENESTAR Y AL DESARROLLO OPORTUNO DE LA PRESTACIÓN DEL SERVICIO 15. ACOMPAÑAR LA SOCIALIZACIÓN DEL PACTO DE CONVIVENCIA CON LAS NIÑAS NIÑOS MUJERES GESTANTES FAMILIAS Y CUIDADORES QUE NO PARTICIPARON EN LA ELABORACIÓN ASÍ COMO CON QUIENES INGRESAN A LOS SERVICIOS EN PERIODOS DIFERENTES AL INICIO DE LA OPERACIÓN 16. APOYAR EL MANEJO ADECUADO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O EXPEDIENTES RESPECTIVOS Y AQUELLAS QUE RESULTEN NECESARIAS PARA EL CUMPLIMIENTO CONTRACTUAL</t>
  </si>
  <si>
    <t>CO1.REQ.10125036</t>
  </si>
  <si>
    <t>OPSP-VEX-0961-2026</t>
  </si>
  <si>
    <t>https://community.secop.gov.co/Public/Tendering/OpportunityDetail/Index?noticeUID=CO1.NTC.9981135</t>
  </si>
  <si>
    <t>EVELIN CAROLINA CABALLERO PAZ</t>
  </si>
  <si>
    <t>LA PRESENTE ORDEN TIENE POR OBJETO PRESTAR SUS SERVICIOS PROFESIONALES EN EL ROL DE PROFESIONAL PSICOSOCIAL EN LA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NIÑAS Y NIÑOS DESDE LA GESTACION LAS FAMILIAS Y COMUNIDADES. 3. LIDERAR LA LECTURA INICIAL DEL CONTEXTO CON LAS NIÑAS NIÑOS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EXPEDIENTES RESPECTIVOS. Y AQUELLAS QUE RESULTEN NECESARIAS PARA EL CUMPLIMIENTO CONTRACTUAL.</t>
  </si>
  <si>
    <t>CO1.REQ.10125040</t>
  </si>
  <si>
    <t>OPSP-VEX-0960-2026</t>
  </si>
  <si>
    <t>https://community.secop.gov.co/Public/Tendering/OpportunityDetail/Index?noticeUID=CO1.NTC.9980995</t>
  </si>
  <si>
    <t>YEIMIS MARTINEZ MORA</t>
  </si>
  <si>
    <t>LA PRESENTE ORDEN TIENE POR OBJETO PRESTAR SUS SERVICIOS DE APOYO A LA GESTION EN EL ROL DE AUXILIAR DE SERVICIOS GENERALES EN EL CENTRO DE DESARROLLO INFANTIL CDI EN EL MARCO DEL CONVENIO INTERADMINISTRATIVO N47006752025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</si>
  <si>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CO1.REQ.10124989</t>
  </si>
  <si>
    <t>OAG-VEX-0955-2026</t>
  </si>
  <si>
    <t>https://community.secop.gov.co/Public/Tendering/OpportunityDetail/Index?noticeUID=CO1.NTC.9981222</t>
  </si>
  <si>
    <t>BERTA ISABEL DANIES CERVANTES</t>
  </si>
  <si>
    <t>LA PRESENTE ORDEN TIENE POR OBJETO PRESTAR SUS SERVICIOS PROFESIONALES EN EL ROL DE AGENTE EDUCATIVO EN EL SERVICIO DE EDUCACION INICIAL CAMPESINA EIC EN EL MARCO DEL CONVENIO INTERADMINISTRATIVO N47006752025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PLANIFICACION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ACOMPAÑARA 4 PROYECTAR SEMANALMENTE LA PLANIFICACION DE EXPERIENCIAS PEDAGOGICAS Y AMBIENTES ENRIQUECIDOS E INTENCIONADOS QUE PROMUEVAN EL DESARROLLO Y EL APRENDIZAJE DE LAS NINAS Y LOS NINOS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PLANIFICACION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PLANIFICACION PEDAGOGICA LA AMBIENTACION DE LOS AMBIENTES ENRIQUECIDOS EL USO DE MATERIALES Y LAS PRACTICAS PEDAGOGICAS CON LAS NINAS LOS NINOS Y SUS FAMILIAS Y AQUELLAS QUE RESULTEN NECESARIAS PARA EL CUMPLIMIENTO CONTRACTUAL</t>
  </si>
  <si>
    <t>CO1.REQ.10124881</t>
  </si>
  <si>
    <t>OPSP-VEX-0954-2026</t>
  </si>
  <si>
    <t>https://community.secop.gov.co/Public/Tendering/OpportunityDetail/Index?noticeUID=CO1.NTC.9980783</t>
  </si>
  <si>
    <t>INGRID PAOLA MONSALVO ESCOBAR</t>
  </si>
  <si>
    <t>LA PRESENTE ORDEN TIENE POR OBJETO PRESTAR SUS SERVICIOS DE APOYO A LA GESTION EN EL MARCO DEL CONVENIO INTERADMINISTRATIVO N47006752025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ELABORAR E IMPLEMENTAR UN PLAN DE TRABAJO EN COHERENCIA CON EL COMPONENTE DE SALUD Y NUTRICION DE ACUERDO CON LAS ORIENTACIONES TECNICAS ESTABLECIDAS EN LOS MANUALES OPERATIVOS Y OTROS DOCUMENTOS ORIENTADORES DE LA ATENCION INTEGRAL PARA LA PRIMERA INFANCIA 2 ACOMPANAR APOYAR Y HACER SEGUIMIENTO A LA GESTION DE ATENCIONES PRIORIZADAS COMO IDENTIFICACION AFILIACION Y ATENCION EN SALUD SEGUIMIENTO NUTRICIONAL VULNERACION E INOBSERVANCIA DE DERECHOS EN ARTICULACION CON EL EQUIPO INTERDISCIPLINAR Y OTRAS ACCIONES QUE VAYAN EN VIA DEL MEJORAMIENTO DE LA CALIDAD DE LA ATENCION A LA PRIMERA INFANCIA 3 REALIZAR ACOMPANAMIENTO PERMANENTE EN LA PLANIFICACION E IMPLEMENTACION DE LAS CONDICIONES DE CALIDAD PARA LA EDUCACION INICIAL RELACIONADAS CON LA SALUD LA ALIMENTACION Y LA NUTRICION CON BASE EN EL MANUAL OPERATIVO Y DEMAS ORIENTACIONES TECNICAS 4 REALIZAR EL TAMIZAJE NUTRICIONAL DE LAS NINAS Y LOS NINOS PARTICIPANTES DE LOS SERVICIOS DE EDUCACION INICIAL DE LOS DOS CICLOS DE ATENCION DE ACUERDO CON LA PERIODICIDAD DETERMINADA EN EL MANUAL OPERATIVO Y DEMAS ORIENTACIONES ESTABLECIDAS PARA EL SEGUIMIENTO NUTRICIONAL 5 REALIZAR PERIODICAMENTE LA TOMA DE MEDIDAS ANTROPOMETRICAS A CADA NINA NINO Y MUJER GESTANTE Y HACER SEGUIMIENTO A LOS RESULTADOS 6 BRINDAR ORIENTACION PARA LA ADECUADA IMPLEMENTACION Y CUMPLIMIENTO DE LA MINUTA PATRON EL CICLO DE MENUS Y EL ANALISIS NUTRICIONAL 7 INCORPORAR EL ENFOQUE DIFERENCIAL DE DERECHOS Y EL ENFOQUE DIFERENCIAL ETNICO Y ETNICO-CAMPESINO EN LA PLANIFICACION Y EJECUCION DE LAS ACTIVIDADES DEL COMPONENTE DE NUTRICION ARTICULANDO LOS ENCUENTROS COMUNITARIOS CON LA PARTICIPACION DE PARTERAS SABEDORES Y AUTORIDADES COMUNITARIAS PARA EL RECONOCIMIENTO Y LA PRESERVACION DE LOS SABERES Y PRACTICAS ALIMENTARIAS TRADICIONALES DEL TERRITORIO 8 LIDERAR LA CONCERTACION PLANIFICACION Y SEGUIMIENTO DE LAS OLLAS COMUNITARIAS ASI COMO ORIENTAR LAS PREPARACIONES QUE SE DESARROLLEN EN LOS PERIODOS ESTABLECIDOS GARANTIZANDO CRITERIOS DE CALIDAD NUTRICIONAL INOCUIDAD Y PERTINENCIA CULTURAL DE ACUERDO CON LOS LINEAMIENTOS DEL ICBF 9 HACER SEGUIMIENTO PERMANENTE Y GARANTIZAR LA APLICACION DEL MANUAL DE BUENAS PRACTICAS DE MANUFACTURA BPM EN LA RECEPCION Y ENTREGA DE LOS RPP Y EN LAS PREPARACIONES DE LAS OLLAS COMUNITARIAS ASEGURANDO EL CUMPLIMIENTO DE LAS CONDICIONES DE HIGIENE INOCUIDAD Y CALIDAD EXIGIDAS POR LOS LINEAMIENTOS DEL ICBF 10 ELABORAR LIDERAR Y GARANTIZAR LA IMPLEMENTACION DEL PLAN DE SANEAMIENTO BASICO Y DEL MANUAL DE BUENAS PRACTICAS DE MANUFACTURA EN LAS UCAS O UNIDADES DE ATENCION COMUNITARIA ASIGNADAS DE ACUERDO CON LOS LINEAMIENTOS VIGENTES DEL ICBF 11 IDENTIFICAR VERIFICAR Y HACER SEGUIMIENTO DE LOS CASOS DE NINAS Y NINOS CON MALNUTRICION POR DEFICIT O EXCESO ACTIVANDO LA RUTA DE DESNUTRICION AGUDA EN LOS CASOS IDENTIFICADOS DE ACUERDO CON EL REPORTE DEL SISTEMA DE INFORMACION OFICIAL 12 IMPLEMENTAR UN PLAN DE SEGUIMIENTO QUE INCLUYA LAS ACCIONES DE CANALIZACION Y ACOMPANAMIENTO REQUERIDAS PARA ASEGURAR EL MEJORAMIENTO DE LA SALUD DE LAS NINAS Y NINOS CON DESNUTRICION IDENTIFICADOS 13 PLANEAR E IMPLEMENTAR DE MANERA CONJUNTA Y CONTINUA CON EL EQUIPO INTERDISCIPLINAR ACCIONES PEDAGOGICAS ALREDEDOR DE LAS PRACTICAS DE CUIDADO Y HABITOS DE VIDA SALUDABLE CON ENFOQUE DIFERENCIAL FAVORECIENDO LOS PROCESOS DE INCLUSION DE LAS NINAS Y LOS NINOS 14 APORTAR EN EL FORTALECIMIENTO DE CAPACIDADES DEL EQUIPO DE TRABAJO BRINDANDO LAS ORIENTACIONES TECNICAS RELACIONADAS CON SALUD ALIMENTACION Y NUTRICION CONFORME CON LO ESTABLECIDO EN LOS MANUALES OPERATIVOS Y DEMAS DOCUMENTOS 15 ADELANTAR ACCIONES DE PROMOCION PROTECCION DEFENSA Y APOYO DE LA LACTANCIA HUMANA ASI COMO LOS PROCESOS DE EXTRACCION MANUAL CONSERVACION TRANSPORTE Y SUMINISTRO DE LA LECHE HUMANA PARA LAS NINAS Y LOS NINOS MENORES DE DOS ANOS DE ACUERDO CON EL MANUAL OPERATIVO Y LAS DEMAS 16 ASISTIR Y PARTICIPAR EN LAS REUNIONES MESAS DE TRABAJO Y COMITES INTERNOS Y EXTERNOS RELACIONADOS CON EL OBJETO DEL CONTRATO INCLUYENDO AQUELLOS ESPACIOS DE ARTICULACION INTERSECTORIAL RELACIONADOS CON EL MEJORAMIENTO DE LA SITUACION NUTRICIONAL DE NINAS Y NINOS 17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18 APOYAR EL PROCESO DE FOCALIZACION Y CARACTERIZACION PARA LA IDENTIFICACION DE POTENCIALES USUARIOS Y DISPONIBILIDAD DE CUPOS PARA NINAS NINOS Y MUJERES GESTANTES ELEGIBLES DE ACUERDO CON LOS CRITERIOS DEFINIDOS PARA LA PRESTACION DE LOS SERVICIOS DE ATENCION A LA PRIMERA INFANCIA DEL ICBF</t>
  </si>
  <si>
    <t>CO1.REQ.10124983</t>
  </si>
  <si>
    <t>OAG-VEX-0953-2026</t>
  </si>
  <si>
    <t>https://community.secop.gov.co/Public/Tendering/OpportunityDetail/Index?noticeUID=CO1.NTC.9980770</t>
  </si>
  <si>
    <t>SANDRA MARTINEZ CENTENO</t>
  </si>
  <si>
    <t>LA PRESENTE ORDEN TIENE POR OBJETO PRESTAR SUS SERVICIOS DE APOYO A LA GESTION EN EL ROL DE GESTOR DE ALIMENTOS EN EL CENTRO DE DESARROLLO INFANTIL CDI EN EL MARCO DEL CONVENIO INTERADMINISTRATIVO N47006752025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ACOMPAÑAR EL EQUIPO DE DOCENTES PARA QUE EL MOMENTO PEDAGOGICO DE LA ALIMENTACION SEA UNA EXPERIENCIA ENRIQUECEDORA A TRAVES DEL BUEN TRATO LA BUENA ATENCION EN EL SERVICIO Y LA CALIDAD DEL PRODUCTO SERVIDO 9 SEGUIR LOS PROTOCOLS DE RECONSTITUCION DE PREPARACIONES EN POLVO PARA LACTANTES EN CASO DE UTILIZAR FORMULAS COMERCIALES INFANTILES 10 CUMPLIR TODAS LAS DEMAS ACTIVIDADES ASIGNADAS POR EL SUPERVISOR DEL CONTRATO Y QUE ESTEN RELACIONADAS CON EL OBJETO DE ESTE</t>
  </si>
  <si>
    <t>CO1.REQ.10124966</t>
  </si>
  <si>
    <t>OAG-VEX-0951-2026</t>
  </si>
  <si>
    <t>https://community.secop.gov.co/Public/Tendering/OpportunityDetail/Index?noticeUID=CO1.NTC.9980738</t>
  </si>
  <si>
    <t>MANUEL RICARDO MELO BERRIO</t>
  </si>
  <si>
    <t>LA PRESENTE ORDEN TIENE POR OBJETO PRESTAR SUS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</si>
  <si>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CO1.REQ.10124924</t>
  </si>
  <si>
    <t>OPSP-VEX-0950-2026</t>
  </si>
  <si>
    <t>https://community.secop.gov.co/Public/Tendering/OpportunityDetail/Index?noticeUID=CO1.NTC.9980561</t>
  </si>
  <si>
    <t>ZULY MILENA CASTRO IBARRA</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</si>
  <si>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NINAS Y LOS NIÑOS CREANDO AMBIENTES EDUCATIVOS PROTECTORES Y EN COHERENCIA CON LAS ESTRATEGIAS PEDAGOGICAS PROPIAS PARA LA PRIMERA INFANCIA VALORACION Y SEGUIMIENTO AL DESARROLLO 3 APORTAR AL PROCESO DE OBSERVACION DEL DESARROLLO Y APRENDIZAJE LAS NINAS Y LOS NIÑOS DE ACUERDO CON LAS ORIENTACIONES TECNICAS ESTABLECIDAS EN LOS MANUALES OPERATIVOS Y ORIENTACIONES INSTITUCIONALES 4 CONTRIBUIR A LA ELABORACION DEL INFORME PEDAGOGICO DESCRIPTIVO TRIMESTRAL SOBRE EL PROCESO DE DESARROLLO DE CADA NINA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NINAS Y LOS NIÑOS DE ACUERDO CON EL PROCESO DE OBSERVACION Y SEGUIMIENTO AL DESARROLLO Y EN COHERENCIA CON LA IMPLEMENTACION Y GARANTIA DE LOS DERECHOS Y CONDICIONES DE CALIDAD DESDE EL MARCO DE LA ATENCION INTEGRAL 6 APOYAR EL SEGUIMIENTO DE LAS NOVEDADES PRESENTADAS CON LAS NINAS Y LOS NIÑOS DE ACUERDO CON LAS ORIENTACIONES TECNICAS ESTABLECIDAS EN LOS MANUALES OPERATIVOS Y DOCUMENTOS ORIENTADORES 7 APOYAR EL DESARROLLO DE LAS EXPERIENCIAS PEDAGOGICAS DE LAS NINAS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NINAS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NINAS Y LOS NIÑOS 11 ACTIVAR LAS RUTAS DE ATENCION POR PRESUNTA INOBSERVANCIA AMENAZA O VULNERACION DE DERECHOS A LAS NINAS Y LOS NIÑOS VINCULADOS EN LOS SERVICIOS ANTE LAS AUTORIDADES COMPETENTES DE ACUERDO CON EL RESPECTIVO PROTOCOLO ESTABLECIDO POR EL ICBF 12 INFORMAR OPORTUNAMENTE FRENTE A CUALQUIER SITUACION DE ACCIDENTALIDAD PRESENTADA DURANTE LA JORNADA DE PERMANENCIA DE LAS NINAS Y LOS NIÑOS EN EL SERVICIO Y APOYAR EL SEGUIMIENTO POSTERIOR AL EVENTO DE ACUERDO CON LAS ORIENTACIONES TECNICAS 13 APOYAR LAS ACCIONES DE INGRESO ACOGIDA PERMANENCIA Y TRANSITO DE LAS NINAS Y LOS NIÑOS EN LOS SERVICIOS DE EDUCACION INICIAL GARANTIZANDO LAS TRAYECTORIAS EDUCATIVAS COMPLETAS ENTRE CICLO 1 Y CICLO 2 14 ASISTIR Y PARTICIPAR EN LAS REUNIONES MESAS DE TRABAJO Y COMITES INTERNOS Y EXTERNOS RELACIONADOS CON EL OBJETO DEL CONTRATO</t>
  </si>
  <si>
    <t>CO1.REQ.10124646</t>
  </si>
  <si>
    <t>OAG-VEX-0949-2026</t>
  </si>
  <si>
    <t>https://community.secop.gov.co/Public/Tendering/OpportunityDetail/Index?noticeUID=CO1.NTC.9989128</t>
  </si>
  <si>
    <t>FABIÁN ANDRÉS MARTÍNEZ GUERRERO</t>
  </si>
  <si>
    <t>LA PRESENTE ORDEN TIENE POR OBJETO PRESTAR SERVICIOS PROFESIONALES PARA EL ACOMPAÑAMIENTO DE LOS PROCESOS DE LA VICERRECTORIA DE EXTENSION Y PROYECCION SOCIAL DESARROLLANDO LAS SIGUIENTES ACTIVIDADES 1 REALIZAR LA PRODUCCION DE PIEZAS AUDIOVISUALES REQUERIDAS POR LA VICERRECTORIA DE EXTENSION Y PROYECCION SOCIAL Y SUS UNIDADES INCLUYENDO LA PLANEACION TECNICA GRABACION Y DESARROLLO NARRATIVO DE LOS CONTENIDOS 2 EJECUTAR GRABACIONES AUDIOVISUALES EN ESTUDIO Y EN CAMPO UTILIZANDO CAMARAS DE VIDEO CAMARA FIJA DRONES Y DEMAS EQUIPOS GARANTIZANDO EL ADECUADO REGISTRO DE IMAGEN Y SONIDO 3 EDITAR Y REALIZAR LA POSTPRODUCCION DE LOS PRODUCTOS AUDIOVISUALES ASIGNADOS INCLUYENDO MONTAJE CORRECCION DE COLOR AJUSTE DE AUDIO ANIMACION BASICA Y EXPORTACION EN LOS FORMATOS REQUERIDOS 4 ORGANIZAR Y ESTRUCTURAR VISUALMENTE LOS CONTENIDOS AUDIOVISUALES ASEGURANDO COHERENCIA ESTETICA Y NARRATIVA ACORDE CON LOS OBJETIVOS COMUNICATIVOS DE LA VICERRECTORIA DE EXTENSION Y PROYECCION SOCIAL EN EL MARCO DEL DESARROLLO DEL PROYECTO FORMACION TRANSVERSAL EN LIDERAZGO TRANSFORMACIONAL E INCLUSION CON ENFOQUE DE DERECHOS</t>
  </si>
  <si>
    <t>CO1.REQ.10132722</t>
  </si>
  <si>
    <t>OPSP-VEX-0948-2026</t>
  </si>
  <si>
    <t>https://community.secop.gov.co/Public/Tendering/OpportunityDetail/Index?noticeUID=CO1.NTC.9980196</t>
  </si>
  <si>
    <t>DIOFANIS DANIEL CALVO BARRIOS</t>
  </si>
  <si>
    <t>LA PRESENTE ORDEN TIENE POR OBJETO PRESTAR SUS SERVICIOS DE APOYO A LA GESTION EN EL ROL DE ARTISTA FORMADOR/SABEDOR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</si>
  <si>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CO1.REQ.10124625</t>
  </si>
  <si>
    <t>OAG-VEX-0946-2026</t>
  </si>
  <si>
    <t>https://community.secop.gov.co/Public/Tendering/OpportunityDetail/Index?noticeUID=CO1.NTC.9980294</t>
  </si>
  <si>
    <t>SINDY MARIA ESPELETA SOTO</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</si>
  <si>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ACOMPAÑAR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</si>
  <si>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CO1.REQ.10124701</t>
  </si>
  <si>
    <t>OAG-VEX-0945-2026</t>
  </si>
  <si>
    <t>https://community.secop.gov.co/Public/Tendering/OpportunityDetail/Index?noticeUID=CO1.NTC.9980169</t>
  </si>
  <si>
    <t>MARTINA POVEDA SIMANCA</t>
  </si>
  <si>
    <t>CO1.REQ.10124282</t>
  </si>
  <si>
    <t>OAG-VEX-0944-2026</t>
  </si>
  <si>
    <t>https://community.secop.gov.co/Public/Tendering/OpportunityDetail/Index?noticeUID=CO1.NTC.9980263</t>
  </si>
  <si>
    <t>NAYLEA DE JESUS TORRES RIVAS</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</si>
  <si>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NINAS SUS COMUNIDADES Y SUS FAMILIAS ESTE DEBE ESTAR EN SINTONIA CON LAS ORIENTACIONES PEDAGOGICAS Y CURRICULARES PLANTEADAS A NIVEL NACIONAL 3 INDAGAR SOBRE LOS INTERESES PREGUNTAS Y POTENCIALIDADES DE LAS NINAS LOS NIÑOS Y SUS FAMILIAS PARA COMPRENDER LOS PROCESOS DE DESARROLLO Y APRENDIZAJE QUE ACOMPAÑARA 4 PROYECTAR SEMANALMENTE LA PLANEACION DE EXPERIENCIAS PEDAGOGICAS Y AMBIENTES ENRIQUECIDOS E INTENCIONADOS QUE PROMUEVAN EL DESARROLLO Y EL APRENDIZAJE DE LAS NINAS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NIÑOS Y SUS FAMILIAS 6 VIVIR Y DISFRUTAR LAS EXPERIENCIAS PEDAGOGICAS JUNTO A LAS NINAS NIÑOS Y SUS FAMILIAS 7 VALORAR EL PROCESO A TRAVES DE LA REFLEXION DE LA PRACTICA PEDAGOGICA DANDO PROTAGONISMO A LO QUE ESCUCHA OBSERVA Y DOCUMENTA DE LOS PROCESOS DE DESARROLLO Y APRENDIZAJE DE LAS NINAS Y LOS NIÑOS DESDE LA GESTACION 8 REGISTRAR MENSUALMENTE EN LOS INSTRUMENTOS DE OBSERVACION LOS PROCESOS DE DESARROLLO Y LAS PARTICULARIDADES DE LAS NINAS Y LOS NIÑOS A SU ROL DE ACUERDO CON LAS ORIENTACIONES TECNICAS ESTABLECIDAS EN LOS MANUALES OPERATIVOS Y ORIENTACIONES INSTITUCIONALES 9 APOYAR EL PROCESO DE CARACTERIZACION DE LAS NINAS LOS NIÑOS Y SUS FAMILIAS DE ACUERDO CON LOS INSTRUMENTOS Y ORIENTACIONES EMITIDAS POR EL ICBF 10 PLANEAR E IMPLEMENTAR DE MANERA CONJUNTA Y CONTINUA CON EL EQUIPO INTERDISCIPLINARIO EXPERIENCIAS PEDAGOGICAS CON NINAS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NIÑOS VINCULADOS EN LOS SERVICIOS ANTE LAS AUTORIDADES COMPETENTES Y EL RESPECTIVO PROTOCOLO ESTABLECIDO POR EL ICBF 14 VINCULAR A LAS FAMILIAS Y CUIDADORES AL PROCESO PEDAGOGICO DE NINAS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NINAS Y LOS NIÑOS EN LOS SERVICIOS DE EDUCACION INICIAL GARANTIZANDO LAS TRAYECTORIAS EDUCATIVAS COMPLETAS ENTRE CICLO 1 Y CICLO 2 17 APOYAR EL PROCESO DE FOCALIZACION PARA LA IDENTIFICACION DE POTENCIALES USUARIOS Y DISPONIBILIDAD DE CUPOS PARA NINAS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NIÑOS Y SUS FAMILIAS Y AQUELLAS QUE RESULTEN NECESARIAS PARA EL CUMPLIMIENTO CONTRACTUAL</t>
  </si>
  <si>
    <t>CO1.REQ.10124276</t>
  </si>
  <si>
    <t>OPSP-VEX-0943-2026</t>
  </si>
  <si>
    <t>https://community.secop.gov.co/Public/Tendering/OpportunityDetail/Index?noticeUID=CO1.NTC.9980259</t>
  </si>
  <si>
    <t>GINA ALEJANDRA BALLESTEROS CASITIBLANCO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</si>
  <si>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ACOMPAÑARA 4. PROYECTAR SEMANALMENTE LA PLANEACION DE EXPERIENCIAS PEDAGOGICAS Y AMBIENTES ENRIQUECIDOS E INTENCIONADOS QUE PROMUEVAN EL DESARROLLO Y EL APRENDIZAJE DE LAS NINAS Y LOS NINOS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Y AQUELLAS QUE RESULTEN NECESARIAS PARA EL CUMPLIMIENTO CONTRACTUAL</t>
  </si>
  <si>
    <t>CO1.REQ.10124269</t>
  </si>
  <si>
    <t>OPSP-VEX-0942-2026</t>
  </si>
  <si>
    <t>https://community.secop.gov.co/Public/Tendering/OpportunityDetail/Index?noticeUID=CO1.NTC.9980058</t>
  </si>
  <si>
    <t>YUDIS MORALES ROBLES</t>
  </si>
  <si>
    <t>CO1.REQ.10124355</t>
  </si>
  <si>
    <t>OAG-VEX-0941-2026</t>
  </si>
  <si>
    <t>https://community.secop.gov.co/Public/Tendering/OpportunityDetail/Index?noticeUID=CO1.NTC.9979662</t>
  </si>
  <si>
    <t>MARIA DE JESUS ECHEVERRIA POLO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</si>
  <si>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NINOS DESDE SU GESTACION POR MEDIO DE LA PLANEACION E IMPLEMENTACION DE EXPERIENCIAS Y AMBIENTES PEDAGOGICOS LA PROMOCION DEL BIENESTAR MEDIANTE EXPERIENCIAS DE CUIDADO SENSIBLE LLEVA A CABO EL PROCESO DE SEGUIMIENTO AL DESARROLLO Y EL APRENDIZAJE ADEMÁS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Y QUE DEBE ESTAR EN SINTONIA CON LAS ORIENTACIONES PEDAGOGICAS Y CURRICULARES PLANTEADAS A NIVEL NACIONAL 3. INDAGAR SOBRE LOS INTERESES PREGUNTAS Y POTENCIALIDADES DE LAS NIÑAS LOS NINOS Y SUS FAMILIAS PARA COMPRENDER LOS PROCESOS DE DESARROLLO Y APRENDIZAJE QUE ACOMPANARA 4. PROYECTAR SEMANALMENTE LA PLANEACION DE EXPERIENCIAS PEDAGOGICAS Y AMBIENTES ENRIQUECIDOS E INTENCIONADOS QUE PROMUEVAN EL DESARROLLO Y EL APRENDIZAJE DE LAS NIÑAS Y LOS NINOS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NINOS Y SUS FAMILIAS 6. VIVIR Y DISFRUTAR LAS EXPERIENCIAS PEDAGOGICAS JUNTO A LAS NIÑAS NINOS Y SUS FAMILIAS 7. VALORAR EL PROCESO A TRAVES DE LA REFLEXION DE LA PRACTICA PEDAGOGICA DANDO PROTAGONISMO A LO QUE ESCUCHA OBSERVA Y DOCUMENTA DE LOS PROCESOS DE DESARROLLO Y APRENDIZAJE DE LAS NIÑAS Y LOS NINOS DESDE LA GESTACION 8. REGISTRAR MENSUALMENTE EN LOS INSTRUMENTOS DE OBSERVACION LOS PROCESOS DE DESARROLLO Y LAS PARTICULARIDADES DE LAS NIÑAS Y LOS NINOS A SU ROL DE ACUERDO CON LAS ORIENTACIONES TECNICAS ESTABLECIDAS EN LOS MANUALES OPERATIVOS Y ORIENTACIONES INSTITUCIONALES 9. APOYAR EL PROCESO DE CARACTERIZACION DE LAS NIÑAS LOS NINOS Y SUS FAMILIAS DE ACUERDO CON LOS INSTRUMENTOS Y ORIENTACIONES EMITIDAS POR EL ICBF 10. PLANEAR E IMPLEMENTAR DE MANERA CONJUNTA Y CONTINUA CON EL EQUIPO INTERDISCIPLINARIO EXPERIENCIAS PEDAGOGICAS CON NIÑAS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NINOS VINCULADOS EN LOS SERVICIOS ANTE LAS AUTORIDADES COMPETENTES Y EL RESPECTIVO PROTOCOLO ESTABLECIDO POR EL ICBF 14. VINCULAR A LAS FAMILIAS Y CUIDADORES AL PROCESO PEDAGOGICO DE NIÑAS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DE INGRESO ACOGIDA PERMANENCIA Y TRANSITO DE LAS NIÑAS Y LOS NINOS EN LOS SERVICIOS DE EDUCACION INICIAL GARANTIZANDO LAS TRAYECTORIAS EDUCATIVAS COMPLETAS ENTRE CICLO 1 Y CICLO 2 17. APOYAR EL PROCESO DE FOCALIZACION PARA LA IDENTIFICACION DE POTENCIALES USUARIOS Y DISPONIBILIDAD DE CUPOS PARA NIÑAS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NINOS Y SUS FAMILIAS Y AQUELLAS QUE RESULTEN NECESARIAS PARA EL CUMPLIMIENTO CONTRACTUAL</t>
  </si>
  <si>
    <t>CO1.REQ.10123947</t>
  </si>
  <si>
    <t>OPSP-VEX-0940-2026</t>
  </si>
  <si>
    <t>https://community.secop.gov.co/Public/Tendering/OpportunityDetail/Index?noticeUID=CO1.NTC.9979680</t>
  </si>
  <si>
    <t>BERTHA MARIA ACOSTA LOPEZ</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</si>
  <si>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NINOS CREANDO AMBIENTES EDUCATIVOS PROTECTORES Y EN COHERENCIA CON LAS ESTRATEGIAS PEDAGOGICAS PROPIAS PARA LA PRIMERA INFANCIA VALORACION Y SEGUIMIENTO AL DESARROLLO 3. APORTAR AL PROCESO DE OBSERVACION DEL DESARROLLO Y APRENDIZAJE DE LAS NIÑAS Y LOS NINOS DE ACUERDO CON LAS ORIENTACIONES TECNICAS ESTABLECIDAS EN LOS MANUALES OPERATIVOS Y ORIENTACIONES INSTITUCIONALES 4. CONTRIBUIR A LA ELABORACION DEL INFORME PEDAGOGICO DESCRIPTIVO TRIMESTRAL SOBRE EL PROCESO DE DESARROLLO DE CADA NIÑA Y NINO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NINOS DE ACUERDO CON EL PROCESO DE OBSERVACION Y SEGUIMIENTO AL DESARROLLO Y EN COHERENCIA CON LA IMPLEMENTACION Y GARANTIA DE LOS DERECHOS Y CONDICIONES DE CALIDAD DESDE EL MARCO DE LA ATENCION INTEGRAL 6. APOYAR EL SEGUIMIENTO DE LAS NOVEDADES PRESENTADAS CON LAS NIÑAS Y LOS NINOS DE ACUERDO CON LAS ORIENTACIONES TECNICAS ESTABLECIDAS EN LOS MANUALES OPERATIVOS Y DOCUMENTOS ORIENTADORES 7. APOYAR EL DESARROLLO DE LAS EXPERIENCIAS PEDAGOGICAS DE LAS NIÑAS NINOS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NINOS CONFORME A LA LEGISLACION VIGENTE MANTENIENDO CONFIDENCIALIDAD Y EVITANDO EL MAL USO O DESTRUCCION DE LA INFORMACION EN CASO DE PERDIDA O DANO DEBE INFORMAR AL SUPERVISOR Y RECONSTRUIR LOS DOCUMENTOS AFECTADOS 10. APOYAR LAS ACCIONES PEDAGOGICAS ALREDEDOR DE LAS PRACTICAS DE CUIDADO HABITOS DE VIDA SALUDABLE TENIENDO EN CUENTA EL MOMENTO Y CURSO DE VIDA Y LOS RITMOS DE DESARROLLO Y APRENDIZAJE DE LAS NIÑAS Y LOS NINOS 11. ACTIVAR LAS RUTAS DE ATENCION POR PRESUNTA INOBSERVANCIA AMENAZA O VULNERACION DE DERECHOS A LAS NIÑAS Y LOS NINOS VINCULADOS EN LOS SERVICIOS ANTE LAS AUTORIDADES COMPETENTES DE ACUERDO CON EL RESPECTIVO PROTOCOLO ESTABLECIDO POR EL ICBF 12. INFORMAR OPORTUNAMENTE FRENTE A CUALQUIER SITUACION DE ACCIDENTALIDAD PRESENTADA DURANTE LA JORNADA DE PERMANENCIA DE LAS NIÑAS Y LOS NINOS EN EL SERVICIO Y APOYAR EL SEGUIMIENTO POSTERIOR AL EVENTO DE ACUERDO CON LAS ORIENTACIONES TECNICAS 13. APOYAR LAS ACCIONES DE INGRESO ACOGIDA PERMANENCIA Y TRANSITO DE LAS NIÑAS Y LOS NINOS EN LOS SERVICIOS DE EDUCACION INICIAL GARANTIZANDO LAS TRAYECTORIAS EDUCATIVAS COMPLETAS ENTRE CICLO 1 Y CICLO 2 14. ASISTIR Y PARTICIPAR EN LAS REUNIONES MESAS DE TRABAJO Y COMITES INTERNOS Y EXTERNOS RELACIONADOS CON EL OBJETO DEL CONTRATO</t>
  </si>
  <si>
    <t>CO1.REQ.10123969</t>
  </si>
  <si>
    <t>OAG-VEX-0939-2026</t>
  </si>
  <si>
    <t>https://community.secop.gov.co/Public/Tendering/OpportunityDetail/Index?noticeUID=CO1.NTC.9979574</t>
  </si>
  <si>
    <t>DALIDA ROSA HERNANDEZ CANTILLO</t>
  </si>
  <si>
    <t>LA PRESENTE ORDEN TIENE POR OBJETO PRESTAR SUS SERVICIOS PROFESIONALES EN EL ROL DE PROFESIONAL PSICOSOCIAL EN EL CENTRO DE DESARROLLO INFANTIL CDI EN EL MARCO DEL CONVENIO INTERADMINISTRATIVO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NIÑAS Y NIÑOS DESDE LA GESTACION LAS FAMILIAS Y COMUNIDADES. 3. LIDERAR LA LECTURA INICIAL DEL CONTEXTO CON LAS NIÑAS NIÑOS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</si>
  <si>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CO1.REQ.10123697</t>
  </si>
  <si>
    <t>OPSP-VEX-0938-2026</t>
  </si>
  <si>
    <t>https://community.secop.gov.co/Public/Tendering/OpportunityDetail/Index?noticeUID=CO1.NTC.9979549</t>
  </si>
  <si>
    <t>NADIAN JUDITH DE LA ROSA DE LA HOZ</t>
  </si>
  <si>
    <t>LA PRESENTE ORDEN TIENE POR OBJETO PRESTAR SUS SERVICIOS PROFESIONALES EN EL ROL DE AGENTE EDUCATIVO EN EL SERVICIO DE EDUCACION INICIAL CAMPESINA EIC EN EL MARCO DEL CONVENIO INTERADMINISTRATIVO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ADEMÁS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Y AQUELLAS QUE RESULTEN NECESARIAS PARA EL CUMPLIMIENTO CONTRACTUAL.</t>
  </si>
  <si>
    <t>CO1.REQ.10123846</t>
  </si>
  <si>
    <t>OPSP-VEX-0937-2026</t>
  </si>
  <si>
    <t>https://community.secop.gov.co/Public/Tendering/OpportunityDetail/Index?noticeUID=CO1.NTC.9979716</t>
  </si>
  <si>
    <t>YESICA MARIA LUNA TORO</t>
  </si>
  <si>
    <t>LA PRESENTE ORDEN TIENE POR OBJETO PRESTAR SUS SERVICIOS DE APOYO A LA GESTION EN EL ROL DE AUXILIAR PEDAGOGICO EN EL CENTRO DE DESARROLLO INFANTIL CDI EN EL MARCO DEL CONVENIO INTERADMINISTRATIVO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NIÑOS CREANDO AMBIENTES EDUCATIVOS PROTECTORES Y EN COHERENCIA CON LAS ESTRATEGIAS PEDAGOGICAS PROPIAS PARA LA PRIMERA INFANCIA VALORACION Y SEGUIMIENTO AL DESARROLLO. 3. APORTAR AL PROCESO DE OBSERVACION DEL DESARROLLO Y APRENDIZAJE LAS NIÑAS Y LOS NIÑOS DE ACUERDO CON LAS ORIENTACIONES TECNICAS ESTABLECIDAS EN LOS MANUALES OPERATIVOS Y ORIENTACIONES INSTITUCIONALES. 4. CONTRIBUIR A LA ELABORACION DEL INFORME PEDAGOGICO DESCRIPTIVO TRIMESTRAL SOBRE EL PROCESO DE DESARROLLO DE CADA NIÑA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NIÑOS DE ACUERDO CON EL PROCESO DE OBSERVACION Y SEGUIMIENTO AL DESARROLLO Y EN COHERENCIA CON LA IMPLEMENTACION Y GARANTIA DE LOS DERECHOS Y CONDICIONES DE CALIDAD DESDE EL MARCO DE LA ATENCION INTEGRAL. 6. APOYAR EL SEGUIMIENTO DE LAS NOVEDADES PRESENTADAS CON LAS NIÑAS Y LOS NIÑOS DE ACUERDO CON LAS ORIENTACIONES TECNICAS ESTABLECIDAS EN LOS MANUALES OPERATIVOS Y DOCUMENTOS ORIENTADORES. 7. APOYAR EL DESARROLLO DE LAS EXPERIENCIAS PEDAGOGICAS DE LAS NIÑAS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NIÑAS Y LOS NIÑOS. 11. ACTIVAR LAS RUTAS DE ATENCION POR PRESUNTA INOBSERVANCIA AMENAZA O VULNERACION DE DERECHOS A LAS NIÑAS Y LOS NIÑOS VINCULADOS EN LOS SERVICIOS ANTE LAS AUTORIDADES COMPETENTES DE ACUERDO CON EL RESPECTIVO PROTOCOLO ESTABLECIDO POR EL ICBF. 12. INFORMAR OPORTUNAMENTE FRENTE A CUALQUIER SITUACION DE ACCIDENTALIDAD PRESENTADA DURANTE LA JORNADA DE PERMANENCIA DE LAS NIÑAS Y LOS NIÑOS EN EL SERVICIO Y APOYAR EL SEGUIMIENTO POSTERIOR AL EVENTO DE ACUERDO CON LAS ORIENTACIONES TECNICAS. 13. APOYAR LAS ACCIONES DE INGRESO ACOGIDA PERMANENCIA Y TRANSITO DE LAS NIÑAS Y LOS NIÑOS EN LOS SERVICIOS DE EDUCACION INICIAL GARANTIZANDO LAS TRAYECTORIAS EDUCATIVAS COMPLETAS ENTRE CICLO 1 Y CICLO 2. 14. ASISTIR Y PARTICIPAR EN LAS REUNIONES MESAS DE TRABAJO Y COMITES INTERNOS Y EXTERNOS RELACIONADOS CON EL OBJETO DEL CONTRATO.</t>
  </si>
  <si>
    <t>CO1.REQ.10123738</t>
  </si>
  <si>
    <t>OAG-VEX-0935-2026</t>
  </si>
  <si>
    <t>https://community.secop.gov.co/Public/Tendering/OpportunityDetail/Index?noticeUID=CO1.NTC.9979295</t>
  </si>
  <si>
    <t>ANDREA CAROLINA AVENDAÑO LOPEZ</t>
  </si>
  <si>
    <t>LA PRESENTE ORDEN TIENE POR OBJETO PRESTAR SERVICIOS PROFESIONALES EN EL ROL DE PROFESIONAL PSICOSOCIAL EN EL CENTRO DE DESARROLLO INFANTIL CDI EN EL MARCO DEL CONVENIO INTERADMINISTRATIVO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NIÑAS Y NIÑOS DESDE LA GESTACION LAS FAMILIAS Y COMUNIDADES. 3) LIDERAR LA LECTURA INICIAL DEL CONTEXTO CON LAS NIÑAS NIÑOS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</si>
  <si>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CO1.REQ.10123558</t>
  </si>
  <si>
    <t>OPSP-VEX-0934-2026</t>
  </si>
  <si>
    <t>https://community.secop.gov.co/Public/Tendering/OpportunityDetail/Index?noticeUID=CO1.NTC.9980447</t>
  </si>
  <si>
    <t>CESAR LUIS GALVIS SERRANO</t>
  </si>
  <si>
    <t>LA PRESENTE ORDEN TIENE POR OBJETO PRESTAR SERVICIOS PROFESIONALES EN EL MARCO DEL CONVENIO INTERADMINISTRATIVO 01018542023 2023 0904 DE 2023 ICBF ICETEX CONVOCATORIA 2025 2 PREVENCION DETECCION Y ATENCION A LOS DIFERENTES TIPOS DE VIOLENCIA Y FORTALECIMIENTO FAMILIAR FORTALECIMIENTO DEL TALENTO HUMANO DEL ICBF PARA EL DESARROLLO DE LAS SIGUIENTES ACTIVIDADES: 1. APOYAR EL DESARROLLO DE ACTIVIDADES PSICOEDUCATIVAS EN EL MARCO DE LOS MODULOS DEL PROYECTO. 2. PARTICIPAR EN PROCESOS DE ACOMPAÑAMIENTO EMOCIONAL Y CONTENCION PSICOSOCIAL DEL TALENTO HUMANO. 3. APOYAR LA APLICACION DE INSTRUMENTOS BASICOS DE SEGUIMIENTO PSICOSOCIAL DEFINIDOS POR EL PROYECTO. 4. CONTRIBUIR A LA IDENTIFICACION DE FACTORES PROTECTORES Y DE RIESGO EN CONTEXTOS FAMILIARES Y COMUNITARIOS. 5. ELABORAR INFORMES TECNICOS DE APOYO PSICOSOCIAL PARA LOS PROCESOS DE SEGUIMIENTO Y EVALUACION.</t>
  </si>
  <si>
    <t>CO1.REQ.10124506</t>
  </si>
  <si>
    <t>OPSP-VEX-0933-2026</t>
  </si>
  <si>
    <t>https://community.secop.gov.co/Public/Tendering/OpportunityDetail/Index?noticeUID=CO1.NTC.9979272</t>
  </si>
  <si>
    <t>SORELI YASMIN VELEZ PUERTA</t>
  </si>
  <si>
    <t>LA PRESENTE ORDEN TIENE POR OBJETO PRESTAR SUS SERVICIOS DE APOYO A LA GESTIÓN EN EL ROL DE AUXILIAR PEDAGÓGICO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COLABORAR EN LA CONSTRUCCIÓN ACTUALIZACIÓN IMPLEMENTACIÓN Y DIVULGACIÓN DEL PROYECTO PEDAGÓGICO Y O EL QUE HAGA SUS VECES A TRAVÉS DE ACCIONES ARTICULADAS QUE INVOLUCREN A PROFESIONALES Y FAMILIAS DE ACUERDO CON LAS ORIENTACIONES TÉCNICAS ESTABLECIDAS EN LOS MANUALES OPERATIVOS Y DOCUMENTOS ORIENTADORES 2 APOYAR LA PLANEACIÓN PEDAGÓGICA ATENDIENDO LAS NECESIDADES E INTERESES DE LAS NIÑAS Y LOS NIÑOS CREANDO AMBIENTES EDUCATIVOS PROTECTORES Y EN COHERENCIA CON LAS ESTRATEGIAS PEDAGÓGICAS PROPIAS PARA LA PRIMERA INFANCIA VALORACIÓN Y SEGUIMIENTO AL DESARROLLO 3 APORTAR AL PROCESO DE OBSERVACIÓN DEL DESARROLLO Y APRENDIZAJE DE LAS NIÑAS Y LOS NIÑOS DE ACUERDO CON LAS ORIENTACIONES TÉCNICAS ESTABLECIDAS EN LOS MANUALES OPERATIVOS Y ORIENTACIONES INSTITUCIONALES 4 CONTRIBUIR A LA ELABORACIÓN DEL INFORME PEDAGÓGICO DESCRIPTIVO TRIMESTRAL SOBRE EL PROCESO DE DESARROLLO DE CADA NIÑA Y NIÑO A PARTIR DE LA OBSERVACIÓN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ATENCIÓN DE LAS NIÑAS Y LOS NIÑOS DE ACUERDO CON EL PROCESO DE OBSERVACIÓN Y SEGUIMIENTO AL DESARROLLO Y EN COHERENCIA CON LA IMPLEMENTACIÓN Y GARANTÍA DE LOS DERECHOS Y CONDICIONES DE CALIDAD DESDE EL MARCO DE LA ATENCIÓN INTEGRAL 6 APOYAR EL SEGUIMIENTO DE LAS NOVEDADES PRESENTADAS CON LAS NIÑAS Y LOS NIÑOS DE ACUERDO CON LAS ORIENTACIONES TÉCNICAS ESTABLECIDAS EN LOS MANUALES OPERATIVOS Y DOCUMENTOS ORIENTADORES 7 APOYAR EL DESARROLLO DE LAS EXPERIENCIAS PEDAGÓGICAS DE LAS NIÑAS NIÑOS FAMILIAS U OTROS ACTORES RESCATANDO SUS VOCES SABERES SENTIRES ASÍ COMO LOS APRENDIZAJES Y REFLEXIONES ACORDE A LOS PROPÓSITOS DE LA EDUCACIÓN INICIAL 8 APORTAR EN EL PROCESO DE FOCALIZACIÓN PARA LA IDENTIFICACIÓN DE POTENCIALES USUARIOS DE ACUERDO CON LOS CRITERIOS DEFINIDOS PARA LA PRESTACIÓN DE LOS SERVICIOS DE ATENCIÓN A LA PRIMERA INFANCIA DEL ICBF 9 APOYAR EL ADECUADO MANEJO DE LOS ARCHIVOS Y DOCUMENTACIÓN DE LAS NIÑAS Y LOS NIÑOS CONFORME A LA LEGISLACIÓN VIGENTE MANTENIENDO CONFIDENCIALIDAD Y EVITANDO EL MAL USO O DESTRUCCIÓN DE LA INFORMACIÓN EN CASO DE PÉRDIDA O DAÑO INFORMAR AL SUPERVISOR Y RECONSTRUIR LOS DOCUMENTOS AFECTADOS 10 APOYAR LAS ACCIONES PEDAGÓGICAS ALREDEDOR DE LAS PRÁCTICAS DE CUIDADO HÁBITOS DE VIDA SALUDABLE TENIENDO EN CUENTA EL MOMENTO Y CURSO DE VIDA Y LOS RITMOS DE DESARROLLO Y APRENDIZAJE DE LAS NIÑAS Y LOS NIÑOS 11 ACTIVAR LAS RUTAS DE ATENCIÓN POR PRESUNTA INOBSERVANCIA AMENAZA O VULNERACIÓN DE DERECHOS A LAS NIÑAS Y LOS NIÑOS VINCULADOS EN LOS SERVICIOS ANTE LAS AUTORIDADES COMPETENTES DE ACUERDO CON EL RESPECTIVO PROTOCOLO ESTABLECIDO POR EL ICBF 12 INFORMAR OPORTUNAMENTE FRENTE A CUALQUIER SITUACIÓN DE ACCIDENTALIDAD PRESENTADA DURANTE LA JORNADA DE PERMANENCIA DE LAS NIÑAS Y LOS NIÑOS EN EL SERVICIO Y APOYAR EL SEGUIMIENTO POSTERIOR AL EVENTO DE ACUERDO CON LAS ORIENTACIONES TÉCNICAS 13 APOYAR LAS ACCIONES DE INGRESO ACOGIDA PERMANENCIA Y TRÁNSITO DE LAS NIÑAS Y LOS NIÑOS EN LOS SERVICIOS DE EDUCACIÓN INICIAL GARANTIZANDO LAS TRAYECTORIAS EDUCATIVAS COMPLETAS ENTRE CICLO 1 Y CICLO 2 14 ASISTIR Y PARTICIPAR EN LAS REUNIONES MESAS DE TRABAJO Y COMITÉS INTERNOS Y EXTERNOS RELACIONADOS CON EL OBJETO DEL CONTRATO</t>
  </si>
  <si>
    <t>CO1.REQ.10123396</t>
  </si>
  <si>
    <t>OAG-VEX-0932-2026</t>
  </si>
  <si>
    <t>https://community.secop.gov.co/Public/Tendering/OpportunityDetail/Index?noticeUID=CO1.NTC.9980497</t>
  </si>
  <si>
    <t>SANDRA MARCELA PARRA MARULANDA</t>
  </si>
  <si>
    <t>LA PRESENTE ORDEN TIENE POR OBJETO PRESTAR SERVICIOS PROFESIONALES EN EL MARCO DEL CONTRATO N°515 DEL 2025 CELEBRADO ENTRE LA AGENCIA NACIONAL DE HIDROCARBUROS ANH Y UNIVERSIDAD DEL MAGDALENA, PARA DESARROLLAR LAS SIGUIENTES ACTIVIDADES 1. PREPARAR INFORMES FINANCIEROS FINALES, INCLUYENDO INGRESOS, EGRESOS, COMPROMISOS PRESUPUESTALES Y CUENTAS POR PAGAR PARA LIQUIDACIÓN Y CIERRE DEL CONVENIO. 2. REALIZAR BALANCE FINANCIERO DEL CONVENIO PARA LIQUIDACIÓN Y CIERRE DEL CONVENIO. 3. GESTIONAR PAGOS DE CONTRATISTAS Y PROVEEDORES PARA LIQUIDACIÓN Y CIERRE DEL CONVENIO. 4. GESTIONAR LA PRESENTACIÓN DE FACTURAS FINALES A LA ENTIDAD CONTRATANTE LIQUIDACIÓN Y CIERRE DEL CONVENIO.</t>
  </si>
  <si>
    <t>CO1.REQ.10124543</t>
  </si>
  <si>
    <t>OPSP-VEX-0931-2026</t>
  </si>
  <si>
    <t>https://community.secop.gov.co/Public/Tendering/OpportunityDetail/Index?noticeUID=CO1.NTC.9978937</t>
  </si>
  <si>
    <t>MILDRED TATIANA OCHOA DE LA CRUZ</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</si>
  <si>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NINOS DESDE SU GESTACION POR MEDIO DE LA PLANEACION E IMPLEMENTACION DE EXPERIENCIAS Y AMBIENTES PEDAGOGICOS LA PROMOCION DEL BIENESTAR MEDIANTE EXPERIENCIAS DE CUIDADO SENSIBLE LLEVANDO A CABO EL PROCESO DE SEGUIMIENTO AL DESARROLLO Y EL APRENDIZAJE ADEMÁS DE PROPICIAR LA REFLEXION Y VALORACION DE LA PRACTICA PEDAGOGICA 2. PARTICIPAR EN LA CONSTRUCCION ACTUALIZACION IMPLEMENTACION Y DIVULGACION DE LA PROPUESTA O PROYECTO PEDAGOGICO QUE SE AJUSTE A LAS CARACTERISTICAS DE LA MODALIDAD Y SERVICIO RESPONDIENDO A LAS CONDICIONES INDIVIDUALES Y CULTURALES DE LOS NINOS NINAS SUS COMUNIDADES Y FAMILIAS EN SINTONIA CON LAS ORIENTACIONES PEDAGOGICAS Y CURRICULARES PLANTEADAS A NIVEL NACIONAL 3. INDAGAR SOBRE LOS INTERESES PREGUNTAS Y POTENCIALIDADES DE LAS NIÑAS LOS NINOS Y SUS FAMILIAS PARA COMPRENDER LOS PROCESOS DE DESARROLLO Y APRENDIZAJE QUE ACOMPANARA 4. PROYECTAR SEMANALMENTE LA PLANEACION DE EXPERIENCIAS PEDAGOGICAS Y AMBIENTES ENRIQUECIDOS E INTENCIONADOS QUE PROMUEVAN EL DESARROLLO Y EL APRENDIZAJE DE LAS NIÑAS Y LOS NINOS DESDE LA GESTACION 5. VIVIR Y DISFRUTAR LAS EXPERIENCIAS PEDAGOGICAS JUNTO A LAS NIÑAS NINOS Y SUS FAMILIAS 6. VALORAR EL PROCESO A TRAVES DE LA REFLEXION DE LA PRACTICA PEDAGOGICA DANDO PROTAGONISMO A LO QUE ESCUCHA OBSERVA Y DOCUMENTA DE LOS PROCESOS DE DESARROLLO Y APRENDIZAJE DE LAS NIÑAS Y LOS NINOS DESDE LA GESTACION 7. REGISTRAR MENSUALMENTE EN LOS INSTRUMENTOS DE OBSERVACION LOS PROCESOS DE DESARROLLO Y LAS PARTICULARIDADES DE LAS NIÑAS Y LOS NINOS A SU ROL DE ACUERDO CON LAS ORIENTACIONES TECNICAS ESTABLECIDAS EN LOS MANUALES OPERATIVOS Y ORIENTACIONES INSTITUCIONALES 8. APOYAR EL PROCESO DE CARACTERIZACION DE LAS NIÑAS LOS NINOS Y SUS FAMILIAS DE ACUERDO CON LOS INSTRUMENTOS Y ORIENTACIONES EMITIDAS POR EL ICBF 9. PLANEAR E IMPLEMENTAR DE MANERA CONJUNTA Y CONTINUA CON EL EQUIPO INTERDISCIPLINARIO EXPERIENCIAS PEDAGOGICAS CON NIÑAS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NINO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NIÑAS Y LOS NINOS VINCULADOS EN LOS SERVICIOS ANTE LAS AUTORIDADES COMPETENTES Y EL RESPECTIVO PROTOCOLO ESTABLECIDO POR EL ICBF 13. VINCULAR A LAS FAMILIAS Y CUIDADORES AL PROCESO PEDAGOGICO DE NIÑAS Y NINOS CON EL FIN DE FAVORECER SU DESARROLLO Y APRENDIZAJE DESDE EL HOGAR 14. PARTICIPAR EN LOS PROCESOS DE FORMACION Y CUALIFICACION PROGRAMADOS POR LAS ENTIDADES PRESTADORAS DEL SERVICIO O GESTIONADOS DESDE LAS DIRECCIONES REGIONALES O LA DIRECCION GENERAL DEL ICBF 15. GESTIONAR Y HACER SEGUIMIENTO A LAS ACCIONES DE INGRESO ACOGIDA PERMANENCIA Y TRANSITO DE LAS NIÑAS Y LOS NINOS EN LOS SERVICIOS DE EDUCACION INICIAL GARANTIZANDO LAS TRAYECTORIAS EDUCATIVAS COMPLETAS ENTRE CICLO 1 Y CICLO 2 16. APOYAR EL PROCESO DE FOCALIZACION PARA LA IDENTIFICACION DE POTENCIALES USUARIOS Y DISPONIBILIDAD DE CUPOS PARA NIÑAS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</si>
  <si>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CO1.REQ.10123417</t>
  </si>
  <si>
    <t>OAG-VEX-0930-2026</t>
  </si>
  <si>
    <t>https://community.secop.gov.co/Public/Tendering/OpportunityDetail/Index?noticeUID=CO1.NTC.9979895</t>
  </si>
  <si>
    <t>BRENDA DAYANA ROJAS MOZO</t>
  </si>
  <si>
    <t>LA PRESENTE ORDEN TIENE POR OBJETO PRESTAR SERVICIOS PROFESIONALES EN EL MARCO DEL CONVENIO INTERADMINISTRATIVO 01018542023 2023 0904 DE 2023 ICBF ICETEX CONVOCATORIA 2025 2 PREVENCION DETECCION Y ATENCION A LOS DIFERENTES TIPOS DE VIOLENCIA Y FORTALECIMIENTO FAMILIAR FORTALECIMIENTO DEL TALENTO HUMANO DEL ICBF, PARA EL DESARROLLO DE LAS SIGUIENTES ACTIVIDADES 1. APOYAR LA IMPLEMENTACION DE ACCIONES DE ACOMPAÑAMIENTO PSICOSOCIAL DIRIGIDAS AL TALENTO HUMANO PARTICIPANTE. 2. PARTICIPAR EN ACTIVIDADES DE PREVENCION, DETECCION Y ABORDAJE DE SITUACIONES DE VIOLENCIA, CONFORME A LOS LINEAMIENTOS DEL ICBF. 3. APOYAR ESPACIOS PEDAGOGICOS ORIENTADOS AL AUTOCUIDADO, LA SALUD MENTAL Y EL BIENESTAR EMOCIONAL. 4. CONTRIBUIR AL SEGUIMIENTO DE CASOS IDENTIFICADOS DURANTE EL PROCESO FORMATIVO, EN ARTICULACION CON EL EQUIPO INTERDISCIPLINARIO. 5. ELABORAR REGISTROS E INFORMES TECNICOS DE LAS ACTIVIDADES PSICOSOCIALES DESARROLLADAS.</t>
  </si>
  <si>
    <t>CO1.REQ.10124420</t>
  </si>
  <si>
    <t>OPSP-VEX-0929-2026</t>
  </si>
  <si>
    <t>https://community.secop.gov.co/Public/Tendering/OpportunityDetail/Index?noticeUID=CO1.NTC.9978939</t>
  </si>
  <si>
    <t>DIANIS MARIA VILLALOBOS BORNACHERA</t>
  </si>
  <si>
    <t>LA PRESENTE ORDEN TIENE POR OBJETO PRESTAR SUS SERVICIOS DE APOYO A LA GESTIÓN EN EL ROL DE AUXILIAR PEDAGÓGICO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COLABORAR EN LA CONSTRUCCIÓN, ACTUALIZACIÓN, IMPLEMENTACIÓN Y DIVULGACIÓN DEL PROYECTO PEDAGÓGICO Y/O EL QUE HAGA SUS VECES A TRAVÉS DE ACCIONES ARTICULADAS QUE INVOLUCREN A PROFESIONALES Y FAMILIAS DE ACUERDO CON LAS ORIENTACIONES TÉCNICAS ESTABLECIDAS EN LOS MANUALES OPERATIVOS Y DOCUMENTOS ORIENTADORES. 2. APOYAR LA PLANEACIÓN PEDAGÓGICA ATENDIENDO LAS NECESIDADES E INTERESES DE LAS NIÑAS Y LOS NIÑOS, CREANDO AMBIENTES EDUCATIVOS PROTECTORES Y EN COHERENCIA CON LAS ESTRATEGIAS PEDAGÓGICAS PROPIAS PARA LA PRIMERA INFANCIA, VALORACIÓN Y SEGUIMIENTO AL DESARROLLO. 3. APORTAR AL PROCESO DE OBSERVACIÓN DEL DESARROLLO Y APRENDIZAJE DE LAS NIÑAS Y LOS NIÑOS, DE ACUERDO CON LAS ORIENTACIONES TÉCNICAS ESTABLECIDAS EN LOS MANUALES OPERATIVOS Y ORIENTACIONES INSTITUCIONALES. 4. CONTRIBUIR A LA ELABORACIÓN DEL INFORME PEDAGÓGICO DESCRIPTIVO TRIMESTRAL SOBRE EL PROCESO DE DESARROLLO DE CADA NIÑA Y NIÑO A PARTIR DE LA OBSERVACIÓN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ATENCIÓN DE LAS NIÑAS Y LOS NIÑOS, DE ACUERDO CON EL PROCESO DE OBSERVACIÓN Y SEGUIMIENTO AL DESARROLLO Y EN COHERENCIA CON LA IMPLEMENTACIÓN Y GARANTÍA DE LOS DERECHOS Y CONDICIONES DE CALIDAD DESDE EL MARCO DE LA ATENCIÓN INTEGRAL. 6. APOYAR EL SEGUIMIENTO DE LAS NOVEDADES PRESENTADAS CON LAS NIÑAS Y LOS NIÑOS, DE ACUERDO CON LAS ORIENTACIONES TÉCNICAS ESTABLECIDAS EN LOS MANUALES OPERATIVOS Y DOCUMENTOS ORIENTADORES. 7. APOYAR EL DESARROLLO DE LAS EXPERIENCIAS PEDAGÓGICAS DE LAS NIÑAS, NIÑOS, FAMILIAS U OTROS ACTORES, RESCATANDO SUS VOCES, SABERES, SENTIRES, ASÍ COMO LOS APRENDIZAJES Y REFLEXIONES ACORDE A LOS PROPÓSITOS DE LA EDUCACIÓN INICIAL. 8. APORTAR EN EL PROCESO DE FOCALIZACIÓN PARA LA IDENTIFICACIÓN DE POTENCIALES USUARIOS DE ACUERDO CON LOS CRITERIOS DEFINIDOS PARA LA PRESTACIÓN DE LOS SERVICIOS DE ATENCIÓN A LA PRIMERA INFANCIA DEL ICBF. 9. APOYAR EL ADECUADO MANEJO DE LOS ARCHIVOS Y DOCUMENTACIÓN DE LAS NIÑAS Y LOS NIÑOS CONFORME A LA LEGISLACIÓN VIGENTE, MANTENIENDO CONFIDENCIALIDAD Y EVITANDO EL MAL USO O DESTRUCCIÓN DE LA INFORMACIÓN; EN CASO DE PÉRDIDA O DAÑO, INFORMAR AL SUPERVISOR Y RECONSTRUIR LOS DOCUMENTOS AFECTADOS. 10. APOYAR LAS ACCIONES PEDAGÓGICAS ALREDEDOR DE LAS PRÁCTICAS DE CUIDADO, HÁBITOS DE VIDA SALUDABLE TENIENDO EN CUENTA EL MOMENTO Y CURSO DE VIDA Y LOS RITMOS DE DESARROLLO Y APRENDIZAJE DE LAS NIÑAS Y LOS NIÑOS. 11. ACTIVAR LAS RUTAS DE ATENCIÓN POR PRESUNTA INOBSERVANCIA, AMENAZA O VULNERACIÓN DE DERECHOS A LAS NIÑAS Y LOS NIÑOS VINCULADOS EN LOS SERVICIOS ANTE LAS AUTORIDADES COMPETENTES, DE ACUERDO CON EL RESPECTIVO PROTOCOLO ESTABLECIDO POR EL ICBF. 12. INFORMAR OPORTUNAMENTE FRENTE A CUALQUIER SITUACIÓN DE ACCIDENTALIDAD PRESENTADA DURANTE LA JORNADA DE PERMANENCIA DE LAS NIÑAS Y LOS NIÑOS EN EL SERVICIO Y APOYAR EL SEGUIMIENTO POSTERIOR AL EVENTO, DE ACUERDO CON LAS ORIENTACIONES TÉCNICAS. 13. APOYAR LAS ACCIONES DE INGRESO, ACOGIDA, PERMANENCIA Y TRÁNSITO DE LAS NIÑAS Y LOS NIÑOS EN LOS SERVICIOS DE EDUCACIÓN INICIAL, GARANTIZANDO LAS TRAYECTORIAS EDUCATIVAS COMPLETAS ENTRE CICLO 1 Y CICLO 2. 14. ASISTIR Y PARTICIPAR EN LAS REUNIONES, MESAS DE TRABAJO Y COMITÉS INTERNOS Y EXTERNOS RELACIONADOS CON EL OBJETO DEL CONTRATO.</t>
  </si>
  <si>
    <t>CO1.REQ.10123280</t>
  </si>
  <si>
    <t>OAG-VEX-0928-2026</t>
  </si>
  <si>
    <t>https://community.secop.gov.co/Public/Tendering/OpportunityDetail/Index?noticeUID=CO1.NTC.9979212</t>
  </si>
  <si>
    <t>ADRIAN PAOLO MARCELO ECHEVERRIA POLO</t>
  </si>
  <si>
    <t>LA PRESENTE ORDEN TIENE POR OBJETO PRESTAR SUS SERVICIOS PROFESIONALES EN EL ROL DE PROFESIONAL PSICOSOCIAL EN LA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NIÑAS Y NIÑOS DESDE LA GESTACION LAS FAMILIAS Y COMUNIDADES. 3. LIDERAR LA LECTURA INICIAL DEL CONTEXTO CON LAS NIÑAS NIÑOS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</si>
  <si>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 xml:space="preserve">CO1.REQ.10123188 </t>
  </si>
  <si>
    <t>OPSP-VEX-0927-2026</t>
  </si>
  <si>
    <t>https://community.secop.gov.co/Public/Tendering/OpportunityDetail/Index?noticeUID=CO1.NTC.9978957</t>
  </si>
  <si>
    <t>LILIANA MARIA HERNANDEZ BARRIOS</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</si>
  <si>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NIÑOS CREANDO AMBIENTES EDUCATIVOS PROTECTORES Y EN COHERENCIA CON LAS ESTRATEGIAS PEDAGOGICAS PROPIAS PARA LA PRIMERA INFANCIA VALORACION Y SEGUIMIENTO AL DESARROLLO. 3. APORTAR AL PROCESO DE OBSERVACION DEL DESARROLLO Y APRENDIZAJE LAS NIÑAS Y LOS NIÑOS DE ACUERDO CON LAS ORIENTACIONES TECNICAS ESTABLECIDAS EN LOS MANUALES OPERATIVOS Y ORIENTACIONES INSTITUCIONALES. 4. CONTRIBUIR A LA ELABORACION DEL INFORME PEDAGOGICO DESCRIPTIVO TRIMESTRAL SOBRE EL PROCESO DE DESARROLLO DE CADA NIÑA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NIÑOS DE ACUERDO CON EL PROCESO DE OBSERVACION Y SEGUIMIENTO AL DESARROLLO Y EN COHERENCIA CON LA IMPLEMENTACION Y GARANTIA DE LOS DERECHOS Y CONDICIONES DE CALIDAD DESDE EL MARCO DE LA ATENCION INTEGRAL. 6. APOYAR EL SEGUIMIENTO DE LAS NOVEDADES PRESENTADAS CON LAS NIÑAS Y LOS NIÑOS DE ACUERDO CON LAS ORIENTACIONES TECNICAS ESTABLECIDAS EN LOS MANUALES OPERATIVOS Y DOCUMENTOS ORIENTADORES. 7. APOYAR EL DESARROLLO DE LAS EXPERIENCIAS PEDAGOGICAS DE LAS NIÑAS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NIÑAS Y LOS NIÑOS. 11. ACTIVAR LAS RUTAS DE ATENCION POR PRESUNTA INOBSERVANCIA AMENAZA O VULNERACION DE DERECHOS A LAS NIÑAS Y LOS NIÑOS VINCULADOS EN LOS SERVICIOS ANTE LAS AUTORIDADES COMPETENTES DE ACUERDO CON EL RESPECTIVO PROTOCOLO ESTABLECIDO POR EL ICBF. 12. INFORMAR OPORTUNAMENTE FRENTE A CUALQUIER SITUACION DE ACCIDENTALIDAD PRESENTADA DURANTE LA JORNADA DE PERMANENCIA DE LAS NIÑAS Y LOS NIÑOS EN EL SERVICIO Y APOYAR EL SEGUIMIENTO POSTERIOR AL EVENTO DE ACUERDO CON LAS ORIENTACIONES TECNICAS. 13. APOYAR LAS ACCIONES DE INGRESO ACOGIDA PERMANENCIA Y TRANSITO DE LAS NIÑAS Y LOS NIÑOS EN LOS SERVICIOS DE EDUCACION INICIAL GARANTIZANDO LAS TRAYECTORIAS EDUCATIVAS COMPLETAS ENTRE CICLO 1 Y CICLO 2. 14. ASISTIR Y PARTICIPAR EN LAS REUNIONES MESAS DE TRABAJO Y COMITES INTERNOS Y EXTERNOS RELACIONADOS CON EL OBJETO DEL CONTRATO.</t>
  </si>
  <si>
    <t>CO1.REQ.10123464</t>
  </si>
  <si>
    <t>OAG-VEX-0925-2026</t>
  </si>
  <si>
    <t>https://community.secop.gov.co/Public/Tendering/OpportunityDetail/Index?noticeUID=CO1.NTC.9978820</t>
  </si>
  <si>
    <t>HEISSIL MARIA DOUGLAS SAUMETH</t>
  </si>
  <si>
    <t>LA PRESENTE ORDEN TIENE POR OBJETO PRESTAR SUS SERVICIOS PROFESIONALES EN EL ROL DE PROFESIONAL PSICOSOCIAL EN LA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DE PARTICULARIDADES OPORTUNIDADES Y NECESIDADES TERRITORIALES SOCIALES CULTURALES E INDIVIDUALES DE LAS NINAS Y NINOS DESDE LA GESTACION LAS FAMILIAS Y COMUNIDADES. 3 LIDERAR LA LECTURA INICIAL DEL CONTEXTO CON LAS NINAS NINOS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O EXPEDIENTES RESPECTIVOS Y AQUELLAS QUE RESULTEN NECESARIAS PARA EL CUMPLIMIENTO CONTRACTUAL.</t>
  </si>
  <si>
    <t xml:space="preserve">CO1.REQ.10122998 </t>
  </si>
  <si>
    <t>OPSP-VEX-0924-2026</t>
  </si>
  <si>
    <t>https://community.secop.gov.co/Public/Tendering/OpportunityDetail/Index?noticeUID=CO1.NTC.9978497</t>
  </si>
  <si>
    <t>JULIETH CARRILLO PONCE</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</si>
  <si>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DE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Y AQUELLAS QUE RESULTEN NECESARIAS PARA EL CUMPLIMIENTO CONTRACTUAL.</t>
  </si>
  <si>
    <t>CO1.REQ.10122988</t>
  </si>
  <si>
    <t>OPSP-VEX-0923-2026</t>
  </si>
  <si>
    <t>https://community.secop.gov.co/Public/Tendering/OpportunityDetail/Index?noticeUID=CO1.NTC.9978375</t>
  </si>
  <si>
    <t>CLAUDIA MARCELA BARBOSA PEDROZA</t>
  </si>
  <si>
    <t>LA PRESENTE ORDEN TIENE POR OBJETO PRESTAR SUS SERVICIOS DE APOYO A LA GESTION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O REQUERIMIENTO RELACIONADO CON LA PRESTACION DEL SERVICIO. 3. REPORTAR CUALQUIER SITUACION DE INOBSERVANCIA AMENAZA Y O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Y O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 ORIENTACIONES TECNICAS Y OPERATIVAS. 12. CUMPLIR CON LAS DEMAS ACTIVIDADES ASIGNADAS POR EL SUPERVISOR RELACIONADAS CON EL OBJETO CONTRACTUAL.</t>
  </si>
  <si>
    <t>CO1.REQ.10122674</t>
  </si>
  <si>
    <t>OAG-VEX-0922-2026</t>
  </si>
  <si>
    <t>https://community.secop.gov.co/Public/Tendering/OpportunityDetail/Index?noticeUID=CO1.NTC.9980408</t>
  </si>
  <si>
    <t>ANA MARIA JIMENEZ QUINTERO</t>
  </si>
  <si>
    <t>LA PRESENTE ORDEN TIENE POR OBJETO PRESTAR SERVICIOS PROFESIONALES EN EL MARCO DEL CONVENIO INTERADMINISTRATIVO 01018542023 2023 0904 DE 2023 ICBF ICETEX CONVOCATORIA 2025 2 PREVENCION DETECCION Y ATENCION A LOS DIFERENTES TIPOS DE VIOLENCIA Y FORTALECIMIENTO FAMILIAR FORTALECIMIENTO DEL TALENTO HUMANO DEL ICBF PARA EL DESARROLLO DE LAS SIGUIENTES ACTIVIDADES 1. APOYAR EL ANALISIS DE INFORMACION CUANTITATIVA Y CUALITATIVA RELACIONADA CON LA EJECUCION Y COBERTURA DEL PROYECTO. 2. PARTICIPAR EN LA ELABORACION DE MATRICES DE SEGUIMIENTO Y CONTROL DE INDICADORES DEL PROCESO FORMATIVO. 3. APOYAR LA SISTEMATIZACION DE RESULTADOS ASOCIADOS A LA PARTICIPACION Y PERMANENCIA DE LOS BENEFICIARIOS. 4. CONTRIBUIR AL ANALISIS DE EFICIENCIA OPERATIVA Y USO DE RECURSOS EN LAS DIFERENTES FASES DEL PROYECTO. 5. ELABORAR INSUMOS TECNICOS PARA INFORMES PARCIALES Y FINALES REQUERIDOS POR EL ICBF.</t>
  </si>
  <si>
    <t>CO1.REQ.10124360</t>
  </si>
  <si>
    <t>OPSP-VEX-0921-2026</t>
  </si>
  <si>
    <t>https://community.secop.gov.co/Public/Tendering/OpportunityDetail/Index?noticeUID=CO1.NTC.9980036</t>
  </si>
  <si>
    <t>JUAN JOSE NUÑEZ TETE</t>
  </si>
  <si>
    <t>LA PRESENTE ORDEN TIENE POR OBJETO PRESTAR SERVICIOS DE APOYO A LA GESTION PARA EL DESARROLLO DE LAS SIGUIENTES ACTIVIDADES. 1. APOYAR EN EL ANALISIS DISENO SISMICO Y POR VIENTO DE LA ESTRUCTURA PALFITICA. 2. APOYAR EN LA REALIZACION DE LOS PLANOS ESTRUCTURALES MEMORIAS DE CALCULO DE LAS ESTRUCTURAS. 3. APOYAR EN EL DISENO DE ELEMENTOS NO ESTRUCTURALES MAMPOSTERIA. 4. APOYAR EN LA INTERPRETACION DE PLANOS Y METODOS CONSTRUCTIVOS.</t>
  </si>
  <si>
    <t>CO1.REQ.10124142</t>
  </si>
  <si>
    <t>OAG-VEX-0920-2026</t>
  </si>
  <si>
    <t>https://community.secop.gov.co/Public/Tendering/OpportunityDetail/Index?noticeUID=CO1.NTC.9978428</t>
  </si>
  <si>
    <t>YULIETH MILENA GUZMAN GALVAN</t>
  </si>
  <si>
    <t>LA PRESENTE ORDEN TIENE POR OBJETO PRESTAR SUS SERVICIOS PROFESIONALES EN EL ROL DE PROFESIONAL EN SALUD Y NUTRICION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ELABORAR E IMPLEMENTAR UN PLAN DE TRABAJO EN COHERENCIA CON EL COMPONENTE DE SALUD Y NUTRICION DE ACUERDO CON LAS ORIENTACIONES TECNICAS ESTABLECIDAS EN LOS MANUALES OPERATIVOS Y OTROS DOCUMENTOS ORIENTADORES DE LA ATENCION INTEGRAL PARA LA PRIMERA INFANCIA. 2. ACOMPAÑAR APOYAR Y HACER SEGUIMIENTO A LA GESTION DE ATENCIONES PRIORIZADAS COMO IDENTIFICACION AFILIACION Y ATENCION EN SALUD SEGUIMIENTO NUTRICIONAL VULNERACION E INOBSERVANCIA DE DERECHOS EN ARTICULACION CON EL EQUIPO INTERDISCIPLINAR Y OTRAS ACCIONES QUE VAYAN EN VIA DEL MEJORAMIENTO DE LA CALIDAD DE LA ATENCION A LA PRIMERA INFANCIA. 3. REALIZAR ACOMPAÑAMIENTO PERMANENTE EN LA PLANIFICACION E IMPLEMENTACION DE LAS CONDICIONES DE CALIDAD PARA LA EDUCACION INICIAL RELACIONADAS CON LA SALUD LA ALIMENTACION Y LA NUTRICION CON BASE EN EL MANUAL OPERATIVO Y DEMAS ORIENTACIONES TECNICAS. 4. REALIZAR EL TAMIZAJE NUTRICIONAL DE LAS NIÑAS Y LOS NIÑOS PARTICIPANTES DE LOS SERVICIOS DE EDUCACION INICIAL DE LOS DOS CICLOS DE ATENCION DE ACUERDO CON LA PERIODICIDAD DETERMINADA EN EL MANUAL OPERATIVO Y DEMAS ORIENTACIONES ESTABLECIDAS PARA EL SEGUIMIENTO NUTRICIONAL. 5. REALIZAR PERIODICAMENTE LA TOMA DE MEDIDAS ANTROPOMETRICAS A CADA NIÑA NIÑO Y MUJER GESTANTE Y HACE SEGUIMIENTO A LOS RESULTADOS. 6. BRINDAR ORIENTACION PARA LA ADECUADA IMPLEMENTACION Y CUMPLIMIENTO DE LA MINUTA PATRON EL CICLO DE MENUS Y EL ANALISIS NUTRICIONAL. 7. REALIZAR SOCIALIZACION Y CAPACITACION AL PERSONAL MANIPULADOR DE ALIMENTOS EN LA GUIA DE PREPARACIONES LISTA DE INTERCAMBIOS Y ESTANDARIZACION DE PORCIONES DE ALIMENTOS SERVIDOS. 8. IDENTIFICAR VERIFICAR Y HACER SEGUIMIENTO DE LOS CASOS DE NIÑAS Y NIÑOS CON MALNUTRICION POR DEFICIT O EXCESO ACTIVANDO LA RUTA DE DESNUTRICION AGUDA EN LOS CASOS IDENTIFICADOS DE ACUERDO CON EL REPORTE DEL SISTEMA DE INFORMACION OFICIAL. 9. IMPLEMENTAR UN PLAN DE SEGUIMIENTO QUE INCLUYA LAS ACCIONES DE CANALIZACION Y ACOMPAÑAMIENTO REQUERIDAS PARA ASEGURAR EL MEJORAMIENTO DE LA SALUD DE LAS NIÑAS Y NIÑOS CON DESNUTRICION IDENTIFICADOS. 10. PLANEAR E IMPLEMENTAR DE MANERA CONJUNTA Y CONTINUA CON EL EQUIPO INTERDISCIPLINAR ACCIONES PEDAGOGICAS ALREDEDOR DE LAS PRACTICAS DE CUIDADO Y HABITOS DE VIDA SALUDABLE CON ENFOQUE DIFERENCIAL FAVORECIENDO LOS PROCESOS DE INCLUSION DE LAS NIÑAS Y LOS NIÑOS. 11. APORTAR EN EL FORTALECIMIENTO DE CAPACIDADES DEL EQUIPO DE TRABAJO BRINDANDO LAS ORIENTACIONES TECNICAS RELACIONADAS CON SALUD ALIMENTACION Y NUTRICION CONFORME CON LO ESTABLECIDO EN LOS MANUALES OPERATIVOS Y DEMAS DOCUMENTOS. 12. ADELANTAR ACCIONES DE PROMOCION PROTECCION DEFENSA Y APOYO DE LA LACTANCIA HUMANA ASI COMO LOS PROCESOS DE EXTRACCION MANUAL CONSERVACION TRANSPORTE Y SUMINISTRO DE LA LECHE HUMANA PARA LAS NIÑAS Y LOS NIÑOS MENORES DE DOS AÑOS DE ACUERDO CON EL MANUAL OPERATIVO Y LAS DEMAS. 13. ASISTIR Y PARTICIPAR EN LAS REUNIONES MESAS DE TRABAJO Y COMITES INTERNOS Y EXTERNOS RELACIONADOS CON EL OBJETO DEL CONTRATO INCLUYENDO AQUELLOS ESPACIOS DE ARTICULACION INTERSECTORIAL RELACIONADOS CON EL MEJORAMIENTO DE LA SITUACION NUTRICIONAL DE NIÑAS Y NIÑOS. 14.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15. APOYAR EL PROCESO DE FOCALIZACION Y CARACTERIZACION PARA LA IDENTIFICACION DE POTENCIALES USUARIOS Y DISPONIBILIDAD DE CUPOS PARA NIÑAS NIÑOS Y MUJERES GESTANTES ELEGIBLES DE ACUERDO CON LOS CRITERIOS DEFINIDOS PARA LA PRESTACION DE LOS SERVICIOS DE ATENCION A LA PRIMERA INFANCIA DEL ICBF. Y AQUELLAS QUE RESULTEN NECESARIAS PARA EL CUMPLIMIENTO CONTRACTUAL.</t>
  </si>
  <si>
    <t>CO1.REQ.10122866</t>
  </si>
  <si>
    <t>OPSP-VEX-0919-2026</t>
  </si>
  <si>
    <t>https://community.secop.gov.co/Public/Tendering/OpportunityDetail/Index?noticeUID=CO1.NTC.9979694</t>
  </si>
  <si>
    <t>YULEIMA ALEJANDRA GARZON ARANGO</t>
  </si>
  <si>
    <t>LA PRESENTE ORDEN TIENE POR OBJETO LA CARIBE DESARROLLANDO LAS SIGUIENTES ACTIVIDADES. 1 ELABORAR Y CONSOLIDAR INFORMES ACTAS Y DOCUMENTOS ADMINISTRATIVOS Y TECNICOS SOLICITADOS POR LA VICERRECTORIA DE EXTENSION Y PROYECCION SOCIAL. 2 APOYAR LA GESTION REVISION Y RADICACION DE DOCUMENTOS OFICIALES ASEGURANDO SU ADECUADA TRAMITACION Y SEGUIMIENTO. 3 REALIZAR SEGUIMIENTO FINANCIERO DE LOS CONTRATOS. 4 APOYAR LOS PROCESOS DE CONTRATACION Y VINCULACION DE PERSONAL O PRESTADORES DE SERVICIOS REQUERIDOS POR EL CONTRATO INTERADMINISTRATIVO. 5 REVISAR Y ORGANIZAR LA DOCUMENTACION SOPORTE DE LOS PROCESOS CONTRACTUALES Y DE PAGOS GARANTIZANDO EL CUMPLIMIENTO DE REQUISITOS ADMINISTRATIVOS Y FINANCIEROS.</t>
  </si>
  <si>
    <t>CO1.REQ.10123791</t>
  </si>
  <si>
    <t>OPSP-VEX-0918-2026</t>
  </si>
  <si>
    <t>https://community.secop.gov.co/Public/Tendering/OpportunityDetail/Index?noticeUID=CO1.NTC.9986756</t>
  </si>
  <si>
    <t>XPRESS ESTUDIO GRAFICO Y DIGITAL S.A.S.</t>
  </si>
  <si>
    <t>LA PRESENTE ORDEN TIENE POR OBJETO PRESTAR SERVICIOS DE IMPRESIÓN DE 1000 MANUALES CONFORMADO POR SEIS 6 CARTILLAS PRÁCTICAS ILUSTRADAS PARA UN TOTAL DE 6000 CARTILLAS REQUERIDAS PARA LA FASE DE IMPLEMENTACIÓN Y CIERRE DEL DIPLOMADO DIPLOMADO PREVENCIÓN DETECCIÓN Y ATENCIÓN A LOS DIFERENTES TIPOS DE VIOLENCIA Y FORTALECIMIENTO FAMILIAR EN EL MARCO DE CONVOCATORIA DE FORMACIÓN EN SERVICIO DE LA DIRECCIÓN DE PRIMERA INFANCIA PARA IMPLEMENTARSE EN EL MARCO DEL CONVENIO INTERADMINISTRATIVO 01018542023 20230904 DE 2023 ICBF ICETEX LA PROPUESTA HACE PARTE INTEGRAL DE LA PRESENTE ORDEN</t>
  </si>
  <si>
    <t>CO1.REQ.10130580</t>
  </si>
  <si>
    <t>OPS-VEX-0917-2026</t>
  </si>
  <si>
    <t>https://community.secop.gov.co/Public/Tendering/OpportunityDetail/Index?noticeUID=CO1.NTC.9978824</t>
  </si>
  <si>
    <t>XIOMARA BELEÑO CASTELLANO</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</si>
  <si>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NIÑOS CREANDO AMBIENTES EDUCATIVOS PROTECTORES Y EN COHERENCIA CON LAS ESTRATEGIAS PEDAGOGICAS PROPIAS PARA LA PRIMERA INFANCIA VALORACION Y SEGUIMIENTO AL DESARROLLO. 3. APORTAR AL PROCESO DE OBSERVACION DEL DESARROLLO Y APRENDIZAJE LAS NIÑAS Y LOS NIÑOS DE ACUERDO CON LAS ORIENTACIONES TECNICAS ESTABLECIDAS EN LOS MANUALES OPERATIVOS Y ORIENTACIONES INSTITUCIONALES. 4. CONTRIBUIR A LA ELABORACION DEL INFORME PEDAGOGICO DESCRIPTIVO TRIMESTRAL SOBRE EL PROCESO DE DESARROLLO DE CADA NIÑA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NIÑOS DE ACUERDO CON EL PROCESO DE OBSERVACION Y SEGUIMIENTO AL DESARROLLO Y EN COHERENCIA CON LA IMPLEMENTACION Y GARANTIA DE LOS DERECHOS Y CONDICIONES DE CALIDAD DESDE EL MARCO DE LA ATENCION INTEGRAL. 6. APOYAR EL SEGUIMIENTO DE LAS NOVEDADES PRESENTADAS CON LAS NIÑAS Y LOS NIÑOS DE ACUERDO CON LAS ORIENTACIONES TECNICAS ESTABLECIDAS EN LOS MANUALES OPERATIVOS Y DOCUMENTOS ORIENTADORES. 7. APOYAR EL DESARROLLO DE LAS EXPERIENCIAS PEDAGOGICAS DE LAS NIÑAS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NIÑAS Y LOS NIÑOS. 11. ACTIVAR LAS RUTAS DE ATENCION POR PRESUNTA INOBSERVANCIA AMENAZA O VULNERACION DE DERECHOS A LAS NIÑAS Y LOS NIÑOS VINCULADOS EN LOS SERVICIOS ANTE LAS AUTORIDADES COMPETENTES DE ACUERDO CON EL RESPECTIVO PROTOCOLO ESTABLECIDO POR EL ICBF. 12. INFORMAR OPORTUNAMENTE FRENTE A CUALQUIER SITUACION DE ACCIDENTALIDAD PRESENTADA DURANTE LA JORNADA DE PERMANENCIA DE LAS NIÑAS Y LOS NIÑOS EN EL SERVICIO Y APOYAR EL SEGUIMIENTO POSTERIOR AL EVENTO DE ACUERDO CON LAS ORIENTACIONES TECNICAS. 13. APOYAR LAS ACCIONES DE INGRESO ACOGIDA PERMANENCIA Y TRANSITO DE LAS NIÑAS Y LOS NIÑOS EN LOS SERVICIOS DE EDUCACION INICIAL GARANTIZANDO LAS TRAYECTORIAS EDUCATIVAS COMPLETAS ENTRE CICLO 1 Y CICLO 2. 14. ASISTIR Y PARTICIPAR EN LAS REUNIONES MESAS DE TRABAJO Y COMITES INTERNOS Y EXTERNOS RELACIONADOS CON EL OBJETO DEL CONTRATO.</t>
  </si>
  <si>
    <t>CO1.REQ.10123070</t>
  </si>
  <si>
    <t>OAG-VEX-0916-2026</t>
  </si>
  <si>
    <t>https://community.secop.gov.co/Public/Tendering/OpportunityDetail/Index?noticeUID=CO1.NTC.9978809</t>
  </si>
  <si>
    <t>ALBA ROCIO SERENO HERNANDEZ</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</si>
  <si>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TE CONTAR CON NINOS MENORES DE 2 AÑOS EN EL SERVICIO 3. ALMACENAR PREPARAR Y SERVIR ALIMENTOS DE ACUERDO CON LA DERIVACION DE MENUS Y LAS BUENAS PRACTICAS DE MANUFACTURA BPM INCLUYENDO EL APOYO PARA EL SUMINISTRO DE LA LECHE HUMANA EN CASO TE CONTAR CON NINAS Y NINOS MENORES DE 2 AÑOS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AÑO Y CON DISCAPACIDAD 8. ACOMPAÑAR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</si>
  <si>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CO1.REQ.10123049</t>
  </si>
  <si>
    <t>OAG-VEX-0913-2026</t>
  </si>
  <si>
    <t>https://community.secop.gov.co/Public/Tendering/OpportunityDetail/Index?noticeUID=CO1.NTC.9978754</t>
  </si>
  <si>
    <t>JOHANA MARGARITA SANCHEZ LOPEZ</t>
  </si>
  <si>
    <t>LA PRESENTE ORDEN TIENE POR OBJETO PRESTAR SUS SERVICIOS DE APOYO A LA GESTION EN EL ROL DE AUXILIAR ADMINISTRATIVO EN EL SERVICIO DE EDUCACION INICIAL CAMPESINA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NIÑAS Y FAMILIAS VINCULADAS A LOS SERVICIOS DE EDUCACION INICIAL EN LOS INSTRUMENTOS O HERRAMIENTAS DEFINIDAS EN LAS ORIENTACIONES PARA LA ATENCION 2. COMUNICAR Y GESTIONAR AL COORDINADOR DEL SERVICIO CUALQUIER SITUACION RELEVANTE NOVEDAD INFORMACION Y REQUERIMIENTO RELACIONADO CON LA PRESTACION DEL SERVICIO 3. REPORTAR CUALQUIER SITUACION DE INOBSERVANCIA AMENAZA Y VULNERACION DE LOS DERECHOS DE LAS NIÑAS Y LOS NIÑOS DE PRIMERA INFANCIA SEGUN NUMERAL 4 DEL ARTICULO 41 DE LA LEY 1098 DE 2006 4. REPORTAR ACCIDENTES PRESENTADOS A LAS NIÑAS Y LOS NIÑOS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LA RECONSTRUCCION DE LOS DOCUMENTOS Y EXPEDIENTES RESPECTIVOS 8. APOYAR LAS ACCIONES DE INGRESO ACOGIDA PERMANENCIA Y TRANSITO DE LAS NIÑAS Y LOS NIÑOS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ORIENTACIONES TECNICAS Y OPERATIVAS 12. CUMPLIR CON LAS DEMAS ACTIVIDADES ASIGNADAS POR EL SUPERVISOR RELACIONADAS CON EL OBJETO CONTRACTUAL</t>
  </si>
  <si>
    <t>CO1.REQ.10123137</t>
  </si>
  <si>
    <t>OAG-VEX-0912-2026</t>
  </si>
  <si>
    <t>https://community.secop.gov.co/Public/Tendering/OpportunityDetail/Index?noticeUID=CO1.NTC.9978554</t>
  </si>
  <si>
    <t>LILIANA JHAKELIN QUINTERO TARAZONA</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</si>
  <si>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</si>
  <si>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CO1.REQ.10122893</t>
  </si>
  <si>
    <t>OAG-VEX-0911-2026</t>
  </si>
  <si>
    <t>https://community.secop.gov.co/Public/Tendering/OpportunityDetail/Index?noticeUID=CO1.NTC.9978425</t>
  </si>
  <si>
    <t>SILENA MAIBETH MARTINNEZ GONZALEZ</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</si>
  <si>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NIÑOS CREANDO AMBIENTES EDUCATIVOS PROTECTORES Y EN COHERENCIA CON LAS ESTRATEGIAS PEDAGOGICAS PROPIAS PARA LA PRIMERA INFANCIA VALORACION Y SEGUIMIENTO AL DESARROLLO 3. APORTAR AL PROCESO DE OBSERVACION DEL DESARROLLO Y APRENDIZAJE LAS NIÑAS Y LOS NIÑOS DE ACUERDO CON LAS ORIENTACIONES TECNICAS ESTABLECIDAS EN LOS MANUALES OPERATIVOS Y ORIENTACIONES INSTITUCIONALES 4. CONTRIBUIR A LA ELABORACION DEL INFORME PEDAGOGICO DESCRIPTIVO TRIMESTRAL SOBRE EL PROCESO DE DESARROLLO DE CADA NIÑA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NIÑOS DE ACUERDO CON EL PROCESO DE OBSERVACION Y SEGUIMIENTO AL DESARROLLO Y EN COHERENCIA CON LA IMPLEMENTACION Y GARANTIA DE LOS DERECHOS Y CONDICIONES DE CALIDAD DESDE EL MARCO DE LA ATENCION INTEGRAL 6. APOYAR EL SEGUIMIENTO DE LAS NOVEDADES PRESENTADAS CON LAS NIÑAS Y LOS NIÑOS DE ACUERDO CON LAS ORIENTACIONES TECNICAS ESTABLECIDAS EN LOS MANUALES OPERATIVOS Y DOCUMENTOS ORIENTADORES 7. APOYAR EL DESARROLLO DE LAS EXPERIENCIAS PEDAGOGICAS DE LAS NIÑAS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NIÑAS Y LOS NIÑOS 11. ACTIVAR LAS RUTAS DE ATENCION POR PRESUNTA INOBSERVANCIA AMENAZA O VULNERACION DE DERECHOS A LAS NIÑAS Y LOS NIÑOS VINCULADOS EN LOS SERVICIOS ANTE LAS AUTORIDADES COMPETENTES DE ACUERDO CON EL RESPECTIVO PROTOCOLO ESTABLECIDO POR EL ICBF 12. INFORMAR OPORTUNAMENTE FRENTE A CUALQUIER SITUACION DE ACCIDENTALIDAD PRESENTADA DURANTE LA JORNADA DE PERMANENCIA DE LAS NIÑAS Y LOS NIÑOS EN EL SERVICIO Y APOYAR EL SEGUIMIENTO POSTERIOR AL EVENTO DE ACUERDO CON LAS ORIENTACIONES TECNICAS 13. APOYAR LAS ACCIONES DE INGRESO ACOGIDA PERMANENCIA Y TRANSITO DE LAS NIÑAS Y LOS NIÑOS EN LOS SERVICIOS DE EDUCACION INICIAL GARANTIZANDO LAS TRAYECTORIAS EDUCATIVAS COMPLETAS ENTRE CICLO 1 Y CICLO 2 14. ASISTIR Y PARTICIPAR EN LAS REUNIONES MESAS DE TRABAJO Y COMITES INTERNOS Y EXTERNOS RELACIONADOS CON EL OBJETO DEL CONTRATO</t>
  </si>
  <si>
    <t>CO1.REQ.10122862</t>
  </si>
  <si>
    <t>OAG-VEX-0910-2026</t>
  </si>
  <si>
    <t>https://community.secop.gov.co/Public/Tendering/OpportunityDetail/Index?noticeUID=CO1.NTC.9977974</t>
  </si>
  <si>
    <t>NICOLE DAYANA POLO POVEDA</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</si>
  <si>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EXPEDIENTES RESPECTIVOS Y AQUELLAS QUE RESULTEN NECESARIAS PARA EL CUMPLIMIENTO CONTRACTUAL</t>
  </si>
  <si>
    <t>CO1.REQ.10122619</t>
  </si>
  <si>
    <t>OPSP-VEX-0909-2026</t>
  </si>
  <si>
    <t>https://community.secop.gov.co/Public/Tendering/OpportunityDetail/Index?noticeUID=CO1.NTC.9977925</t>
  </si>
  <si>
    <t>ROSA MARIA PEREA BARRIOS</t>
  </si>
  <si>
    <t>LA PRESENTE ORDEN TIENE POR OBJETO PRESTAR SUS SERVICIOS DE APOYO A LA GESTION EN EL ROL AUXILIAR DE ENFERMERIA EN EL CENTRO DE DESARROLLO INFANTILCDI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APOYAR LA IMPLEMENTACION DEL PLAN DE TRABAJO DEL COMPONENTE DE SALUD Y NUTRICION DE ACUERDO CON LAS ORIENTACIONES TECNICAS ESTABLECIDAS EN LOS MANUALES OPERATIVOS Y OTROS DOCUMENTOS ORIENTADORES DE LA ATENCION INTEGRAL PARA LA PRIMERA INFANCIA 2. ACOMPAÑAR EL SEGUIMIENTO A LA GESTION DE ATENCIONES PRIORIZADAS COMO IDENTIFICACION AFILIACION Y ATENCION EN SALUD SEGUIMIENTO NUTRICIONAL VULNERACION E INOBSERVANCIA DE DERECHOS EN ARTICULACION CON EL EQUIPO INTERDISCIPLINAR 3. REALIZAR SEGUIMIENTO AL CUMPLIMIENTO DEL ESQUEMA NACIONAL DE VACUNACION SEGUN LA EDAD O LA EDAD GESTACIONAL DE ACUERDO CON EL PLAN AMPLIADO DE INMUNIZACION PAI VIGENTE APROBADO POR EL MINISTERIO DE SALUD Y PROTECCION SOCIAL 4. VERIFICAR LA ASISTENCIA DE LAS NIÑAS LOS NIÑOS A LA CONSULTA DE VALORACION INTEGRAL EN SALUD CONTROL DE CRECIMIENTO Y DESARROLLO Y DE LAS MUJERES GESTANTES A LA ASISTENCIA DE LOS CONTROLES PRENATALES 5. ORIENTAR A LAS FAMILIAS EN LA GESTION PARA LA CONSECUCION DE LA CITAS Y TRATAMIENTO DE ACUERDO CON LA NECESIDAD 6. REALIZAR LA TOMA DE MEDIDAS ANTROPOMETRICAS ACORDE CON LA PERIODICIDAD ESTABLECIDA 6. REALIZAR IDENTIFICACION REPORTE Y ACCIONES DENTRO DE LA UNIDAD DE EDUCACION INICIAL FRENTE A POSIBLES CASOS DE BROTES RELACIONADOS CON ENFERMEDADES INMUNOPREVENIBLES Y PREVALENTES DE LA INFANCIA 7. REALIZAR EL TAMIZAJE NUTRICIONAL DE LAS NIÑAS Y LOS NIÑOS PARTICIPANTES DE LOS SERVICIOS DE EDUCACION INICIAL DE ACUERDO CON LA PERIODICIDAD DETERMINADA EN EL MANUAL OPERATIVO Y DEMAS ORIENTACIONES ESTABLECIDAS PARA EL SEGUIMIENTO NUTRICIONAL 8. IDENTIFICAR VERIFICAR Y HACER SEGUIMIENTO DE LOS CASOS DE NIÑAS Y NIÑOS CON MALNUTRICION POR DEFICIT O EXCESO ACTIVANDO LA RUTA DE DESNUTRICION AGUDA EN LOS CASOS IDENTIFICADOS DE ACUERDO CON EL REPORTE DEL SISTEMA DE INFORMACION OFICIAL IMPLEMENTAR UN PLAN DE ACOMPAÑAMIENTO PARA ASEGURAR EL MEJORAMIENTO DEL ESTADO DE SALUD DE LAS NIÑAS Y NIÑOS CON MALNUTRICION POR DEFICIT O EXCESO 9. IMPLEMENTAR DE MANERA CONJUNTA Y CONTINUA CON EL EQUIPO INTERDISCIPLINAR ACCIONES PEDAGOGICAS ALREDEDOR DE LAS PRACTICAS DE CUIDADO Y HABITOS DE VIDA SALUDABLE CON ENFOQUE DIFERENCIAL FAVORECIENDO LOS PROCESOS DE INCLUSION DE LAS NIÑAS Y LOS NIÑOS 10. ADELANTAR ACCIONES DE PROMOCION PROTECCION DEFENSA Y APOYO DE LA LACTANCIA HUMANA ASI COMO LOS PROCESOS DE EXTRACCION MANUAL CONSERVACION TRANSPORTE Y SUMINISTRO DE LA LECHE HUMANA PARA LAS NIÑAS Y LOS NIÑOS MENORES DE DOS ANOS DE ACUERDO CON GUIAS TECNICAS Y LAS DEMAS ORIENTACIONES DEL COMPONENTE DE SALUD Y NUTRICION 11. PARTICIPAR EN LAS REUNIONES MESAS DE TRABAJO Y COMITES INTERNOS Y EXTERNOS RELACIONADOS CON EL OBJETO DEL CONTRATO INCLUYENDO AQUELLOS ESPACIOS DE ARTICULACION INTERSECTORIAL RELACIONADOS CON EL MEJORAMIENTO DE LA SITUACION NUTRICIONAL DE NIÑAS Y NIÑOS</t>
  </si>
  <si>
    <t>CO1.REQ.10122088</t>
  </si>
  <si>
    <t>OAG-VEX-0908-2026</t>
  </si>
  <si>
    <t>https://community.secop.gov.co/Public/Tendering/OpportunityDetail/Index?noticeUID=CO1.NTC.9978374</t>
  </si>
  <si>
    <t>MARCO ANTONIO SARMIENTO ESCANO</t>
  </si>
  <si>
    <t>LA PRESENTE ORDEN TIENE POR OBJETO PRESTAR SERVICIOS PROFESIONALES EN EL MARCO DEL CONVENIO INTERADMINISTRATIVO N1690 DE 26 DE JUNIO DE 2025 CELEBRADO ENTRE EL MINISTERIO DE LAS CULTURAS LAS ARTES Y LOS SABERES Y LA UNIVERSIDAD DEL MAGDALENA PARA EL DESARROLLO DE LAS SIGUIENTES ACTIVIDADES 1. REALIZAR EL REGISTRO CONTROL Y VERIFICACION CONTABLE DE LOS MOVIMIENTOS FINANCIEROS ASOCIADOS A LA EJECUCION DEL CONVENIO 2. APOYAR LA ELABORACION Y REVISION DE LOS INFORMES FINANCIEROS MENSUALES Y DEL INFORME FINANCIERO FINAL DEL CONVENIO 3. VERIFICAR LA CORRECTA LEGALIZACION DE LOS GASTOS VALIDANDO SOPORTES CONTABLES TRIBUTARIOS Y CONTRACTUALES CONFORME A LA NORMATIVA VIGENTE 4. REALIZAR CONCILIACIONES FINANCIERAS PERIODICAS DE LA CUENTA BANCARIA EXCLUSIVA DEL CONVENIO 5. APOYAR LOS PROCESOS DE ATENCION A REQUERIMIENTOS DE LA SUPERVISION Y ENTES DE CONTROL EN MATERIA FINANCIERA Y CONTABLE</t>
  </si>
  <si>
    <t>CO1.REQ.10122411</t>
  </si>
  <si>
    <t>OPSP-VEX-0907-2026</t>
  </si>
  <si>
    <t>https://community.secop.gov.co/Public/Tendering/OpportunityDetail/Index?noticeUID=CO1.NTC.9978183</t>
  </si>
  <si>
    <t>CLARA IBETH QUINTERO OSORIO</t>
  </si>
  <si>
    <t>CO1.REQ.10122629</t>
  </si>
  <si>
    <t>OPSP-VEX-0906-2026</t>
  </si>
  <si>
    <t>https://community.secop.gov.co/Public/Tendering/OpportunityDetail/Index?noticeUID=CO1.NTC.9978216</t>
  </si>
  <si>
    <t>ELVIRA ESTHER CASTILLO YANEZ</t>
  </si>
  <si>
    <t>CO1.REQ.10122706</t>
  </si>
  <si>
    <t>OAG-VEX-0905-2026</t>
  </si>
  <si>
    <t>https://community.secop.gov.co/Public/Tendering/OpportunityDetail/Index?noticeUID=CO1.NTC.9978286</t>
  </si>
  <si>
    <t>VICTOR MANUEL PAREJO ZABARAIN</t>
  </si>
  <si>
    <t>LA PRESENTE ORDEN TIENE POR OBJETO PRESTAR SERVICIOS PROFESIONALES EN EL MARCO DEL CONTRATO N 618 DEL 2025 CELEBRADO ENTRE LA AGENCIA NACIONAL DE HIDROCARBUROS ANH Y LA UNIVERSIDAD DEL MAGDALENA PARA EL DESARROLLO DE LAS SIGUIENTES ACTIVIDADES 1 APOYAR LA GESTION Y SISTEMATIZACION DE INFORMACION COMUNICACIONAL DEL PROYECTO 2 REALIZAR SEGUIMIENTO A INFORMACION DE MEDIOS Y PLATAFORMAS DIGITALES RELACIONADA CON LA TRANSICION ENERGETICA 3 APOYAR EL REGISTRO Y DOCUMENTACION DE TALLERES REUNIONES Y ESPACIOS PARTICIPATIVOS DEL PROYECTO 4 APOYAR LA ELABORACION DE PIEZAS INFORMATIVAS Y CONTENIDOS DE DIVULGACION INSTITUCIONAL CONTRIBUIR A LA CONSOLIDACION DE INSUMOS COMUNICACIONALES PARA EL INFORME FINAL INTEGRADOR</t>
  </si>
  <si>
    <t>CO1.REQ.10122642</t>
  </si>
  <si>
    <t>OPSP-VEX-0904-2026</t>
  </si>
  <si>
    <t>https://community.secop.gov.co/Public/Tendering/OpportunityDetail/Index?noticeUID=CO1.NTC.9976912</t>
  </si>
  <si>
    <t>ANDREA CAROLINA GONZALEZ REYES</t>
  </si>
  <si>
    <t>LA PRESENTE ORDEN TIENE POR OBJETO PRESTAR SUS SERVICIOS DE APOYO A LA GESTION EN EL ROL DE AUXILIAR ADMINISTRATIVO EN EL SERVICIO DE EDUCACION INICIAL CAMPESINA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O REQUERIMIENTO RELACIONADO CON LA PRESTACION DEL SERVICIO 3 REPORTAR CUALQUIER SITUACION DE INOBSERVANCIA AMENAZA Y O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Y O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 ORIENTACIONES TECNICAS Y OPERATIVAS 12 CUMPLIR CON LAS DEMAS ACTIVIDADES ASIGNADAS POR EL SUPERVISOR RELACIONADAS CON EL OBJETO CONTRACTUAL</t>
  </si>
  <si>
    <t>CO1.REQ.10121438</t>
  </si>
  <si>
    <t>OAG-VEX-0903-2026</t>
  </si>
  <si>
    <t>https://community.secop.gov.co/Public/Tendering/OpportunityDetail/Index?noticeUID=CO1.NTC.9976529</t>
  </si>
  <si>
    <t>IBETH JAHILIN BARRIOS GONZALEZ</t>
  </si>
  <si>
    <t>LA PRESENTE ORDEN TIENE POR OBJETO PRESTAR SUS SERVICIOS DE APOYO A LA GESTION EN EL ROL AUXILIAR DE ENFERMERIA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APOYAR LA IMPLEMENTACION DEL PLAN DE TRABAJO DEL COMPONENTE DE SALUD Y NUTRICION DE ACUERDO CON LAS ORIENTACIONES TECNICAS ESTABLECIDAS EN LOS MANUALES OPERATIVOS Y OTROS DOCUMENTOS ORIENTADORES DE LA ATENCION INTEGRAL PARA LA PRIMERA INFANCIA 2 ACOMPANAR EL SEGUIMIENTO A LA GESTION DE ATENCIONES PRIORIZADAS COMO IDENTIFICACION AFILIACION Y ATENCION EN SALUD SEGUIMIENTO NUTRICIONAL VULNERACION E INOBSERVANCIA DE DERECHOS EN ARTICULACION CON EL EQUIPO INTERDISCIPLINAR 3 REALIZAR SEGUIMIENTO AL CUMPLIMIENTO DEL ESQUEMA NACIONAL DE VACUNACION SEGUN LA EDAD O LA EDAD GESTACIONAL DE ACUERDO CON EL PLAN AMPLIADO DE INMUNIZACION PAI VIGENTE APROBADO POR EL MINISTERIO DE SALUD Y PROTECCION SOCIAL 4 VERIFICAR LA ASISTENCIA DE LAS NINAS LOS NINOS A LA CONSULTA DE VALORACION INTEGRAL EN SALUD CONTROL DE CRECIMIENTO Y DESARROLLO Y DE LAS MUJERES GESTANTES A LA ASISTENCIA DE LOS CONTROLES PRENATALES 5 ORIENTAR A LAS FAMILIAS EN LA GESTION PARA LA CONSECUCION DE LA CITAS Y TRATAMIENTO DE ACUERDO CON LA NECESIDAD 6 REALIZAR LA TOMA DE MEDIDAS ANTROPOMETRICAS ACORDE CON LA PERIODICIDAD ESTABLECIDA 6 REALIZAR IDENTIFICACION REPORTE Y ACCIONES DENTRO DE LA UNIDAD DE EDUCACION INICIAL FRENTE A POSIBLES CASOS DE BROTES RELACIONADOS CON ENFERMEDADES INMUNOPREVENIBLES Y PREVALENTES DE LA INFANCIA 7 REALIZAR EL TAMIZAJE NUTRICIONAL DE LAS NINAS Y LOS NINOS PARTICIPANTES DE LOS SERVICIOS DE EDUCACION INICIAL DE ACUERDO CON LA PERIODICIDAD DETERMINADA EN EL MANUAL OPERATIVO Y DEMAS ORIENTACIONES ESTABLECIDAS PARA EL SEGUIMIENTO NUTRICIONAL 8 IDENTIFICAR VERIFICAR Y HACER SEGUIMIENTO DE LOS CASOS DE NINAS Y NINOS CON MALNUTRICION POR DEFICIT O EXCESO ACTIVANDO LA RUTA DE DESNUTRICION AGUDA EN LOS CASOS IDENTIFICADOS DE ACUERDO CON EL REPORTE DEL SISTEMA DE INFORMACION OFICIAL IMPLEMENTAR UN PLAN DE ACOMPANAMIENTO PARA ASEGURAR EL MEJORAMIENTO DEL ESTADO DE SALUD DE LAS NINAS Y NINOS CON MALNUTRICION POR DEFICIT O EXCESO 9 IMPLEMENTAR DE MANERA CONJUNTA Y CONTINUA CON EL EQUIPO INTERDISCIPLINAR ACCIONES PEDAGOGICAS ALREDEDOR DE LAS PRACTICAS DE CUIDADO Y HABITOS DE VIDA SALUDABLE CON ENFOQUE DIFERENCIAL FAVORECIENDO LOS PROCESOS DE INCLUSION DE LAS NINAS Y LOS NINOS 10 ADELANTAR ACCIONES DE PROMOCION PROTECCION DEFENSA Y APOYO DE LA LACTANCIA HUMANA ASI COMO LOS PROCESOS DE EXTRACCION MANUAL CONSERVACION TRANSPORTE Y SUMINISTRO DE LA LECHE HUMANA PARA LAS NINAS Y LOS NINOS MENORES DE DOS ANOS DE ACUERDO CON GUIAS TECNICAS Y LAS DEMAS ORIENTACIONES DEL COMPONENTE DE SALUD Y NUTRICION 11 PARTICIPAR EN LAS REUNIONES MESAS DE TRABAJO Y COMITES INTERNOS Y EXTERNOS RELACIONADOS CON EL OBJETO DEL CONTRATO INCLUYENDO AQUELLOS ESPACIOS DE ARTICULACION INTERSECTORIAL RELACIONADOS CON EL MEJORAMIENTO DE LA SITUACION NUTRICIONAL DE NINAS Y NINOS</t>
  </si>
  <si>
    <t xml:space="preserve">CO1.REQ.10120964 </t>
  </si>
  <si>
    <t>OAG-VEX-0902-2026</t>
  </si>
  <si>
    <t>https://community.secop.gov.co/Public/Tendering/OpportunityDetail/Index?noticeUID=CO1.NTC.9976421</t>
  </si>
  <si>
    <t>AMANDA PATRICIA GONZALEZ ACUÑA</t>
  </si>
  <si>
    <t>LA PRESENTE ORDEN TIENE POR OBJETO PRESTAR SUS SERVICIOS DE APOYO A LA GESTION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O REQUERIMIENTO RELACIONADO CON LA PRESTACION DEL SERVICIO 3 REPORTAR CUALQUIER SITUACION DE INOBSERVANCIA AMENAZA Y O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Y O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 ORIENTACIONES TECNICAS Y OPERATIVAS 12 CUMPLIR CON LAS DEMAS ACTIVIDADES ASIGNADAS POR EL SUPERVISOR RELACIONADAS CON EL OBJETO CONTRACTUAL</t>
  </si>
  <si>
    <t>CO1.REQ.10120787</t>
  </si>
  <si>
    <t>OAG-VEX-0901-2026</t>
  </si>
  <si>
    <t>https://community.secop.gov.co/Public/Tendering/OpportunityDetail/Index?noticeUID=CO1.NTC.9976325</t>
  </si>
  <si>
    <t>ELGUIS BEATRIZ ARCON RODRIGUEZ</t>
  </si>
  <si>
    <t>CO1.REQ.10120746</t>
  </si>
  <si>
    <t>OAG-VEX-0900-2026</t>
  </si>
  <si>
    <t>https://community.secop.gov.co/Public/Tendering/OpportunityDetail/Index?noticeUID=CO1.NTC.9977442</t>
  </si>
  <si>
    <t>YURIANIS ESTHER MARTINEZ CARRANZA</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</si>
  <si>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ACOMPAÑARA 4. PROYECTAR SEMANALMENTE LA PLANEACION DE EXPERIENCIAS PEDAGOGICAS Y AMBIENTES ENRIQUECIDOS E INTENCIONADOS QUE PROMUEVAN EL DESARROLLO Y EL APRENDIZAJE DE LAS NINAS Y LOS NINOS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t>
  </si>
  <si>
    <t>CO1.REQ.10121777</t>
  </si>
  <si>
    <t>OAG-VEX-0899-2026</t>
  </si>
  <si>
    <t>https://community.secop.gov.co/Public/Tendering/OpportunityDetail/Index?noticeUID=CO1.NTC.9978236</t>
  </si>
  <si>
    <t>ROSI MARY BRITO REDONDO</t>
  </si>
  <si>
    <t>LA PRESENTE ORDEN TIENE POR OBJETO PRESTAR SERVICIOS PROFESIONALES EN EL MARCO DEL CONTRATO N 618 DEL 2025 CELEBRADO ENTRE LA AGENCIA NACIONAL DE HIDROCARBUROS ANH Y UNIVERSIDAD DEL MAGDALENA PARA EL DESARROLLO DE LAS SIGUIENTES ACTIVIDADES 1 APOYAR LA RECOPILACION Y ORGANIZACION DE INFORMACION AMBIENTAL Y TERRITORIAL REQUERIDA PARA LA EJECUCION DEL PROYECTO 2 BRINDAR SOPORTE TECNICO EN LA IDENTIFICACION DE VARIABLES SOCIOAMBIENTALES RELEVANTES PARA LOS PROCESOS DE TRANSICION ENERGETICA 3 APOYAR LA ELABORACION Y ACTUALIZACION DE INSUMOS TECNICOS AMBIENTALES QUE RESPALDEN LOS PRODUCTOS CONTRACTUALES 4 ACOMPANAR TECNICAMENTE ESPACIOS DE ARTICULACION INTERINSTITUCIONAL Y TERRITORIAL RELACIONADOS CON EL PROYECTO 5 APOYAR LA PREPARACION DE INSUMOS AMBIENTALES PARA LA HOJA DE RUTA DE IMPLEMENTACION Y EL INFORME FINAL INTEGRADOR</t>
  </si>
  <si>
    <t>CO1.REQ.10122724</t>
  </si>
  <si>
    <t>OPSP-VEX-0898-2026</t>
  </si>
  <si>
    <t>https://community.secop.gov.co/Public/Tendering/OpportunityDetail/Index?noticeUID=CO1.NTC.9977344</t>
  </si>
  <si>
    <t>LINA MARCELA SAAVEDRA SAMPER</t>
  </si>
  <si>
    <t>LA PRESENTE ORDEN TIENE POR OBJETO PRESTAR SUS SERVICIOS DE APOYO A LA GESTION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O REQUERIMIENTO RELACIONADO CON LA PRESTACION DEL SERVICIO 3 REPORTAR CUALQUIER SITUACION DE INOBSERVANCIA AMENAZA Y O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Y O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 ORIENTACIONES TECNICAS Y OPERATIVAS 12 CUMPLIR CON LAS DEMAS ACTIVIDADES ASIGNADAS POR EL SUPERVISOR RELACIONADAS CON EL OBJETO CONTRACTUAL PARAGRAFO PRIMERO EN EL DESARROLLO DE LAS ANTERIORES ACTIVIDADES EL CONTRATISTA TENDRA COMO OBLIGACIONES ESPECIFICAS A INFORMAR DE MANERA FORMAL Y OPORTUNAMENTE CUALQUIER ANOMALIA O DIFICULTAD QUE ADVIERTA EN EL DESARROLLO DE LOS ENCUENTROS PEDAGOGICOS AL SUPERVISOR B ATENDER LAS SOLICITUDES Y O CONSULTAS QUE LE INDIQUE EL SUPERVISOR Y SE RELACIONEN CON LAS ACTIVIDADES DE LOS ENCUENTROS PEDAGOGICOS C ASISTIR Y PARTICIPAR EN LOS COMITES REUNIONES TALLERES JUNTAS Y DEMAS EVENTOS QUE LE INDIQUE EL SUPERVISOR Y SE RELACIONEN CON EL OBJETO Y LAS ACTIVIDADES DE LA ORDEN E PRESENTAR EN LOS INFORMES DE QUE TRATA EL PARAGRAFO PRIMERO DEL NUMERAL QUINTO DE LA PRESENTE ORDEN CON EVIDENCIAS FOTOGRAFICAS O FILMICAS DOCUMENTALES REGISTRO DE ASISTENCIA Y LOS RESULTADOS DE LA VALORACION DE EXPERIENCIAS FORMATIVAS EN LAS QUE SE EVIDENCIA LUGAR DIA Y ACTIVIDAD DESARROLLADA PARA LA SISTEMATIZACION DEL PROYECTO QUE LE INDIQUE EL SUPERVISOR</t>
  </si>
  <si>
    <t>CO1.REQ.10121918</t>
  </si>
  <si>
    <t>OAG-VEX-0897-2026</t>
  </si>
  <si>
    <t>https://community.secop.gov.co/Public/Tendering/OpportunityDetail/Index?noticeUID=CO1.NTC.9988740</t>
  </si>
  <si>
    <t>DAYANA LUZ ROA PERTUZ</t>
  </si>
  <si>
    <t>CO1.REQ.10132341</t>
  </si>
  <si>
    <t>OAG-VEX-0896-2026</t>
  </si>
  <si>
    <t>https://community.secop.gov.co/Public/Tendering/OpportunityDetail/Index?noticeUID=CO1.NTC.9977242</t>
  </si>
  <si>
    <t>CRISTIAN CAMILO PEÑARANDA SABAN</t>
  </si>
  <si>
    <t>LA PRESENTE ORDEN TIENE POR OBJETO PRESTAR SUS SERVICIOS DE APOYO A LA GESTION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REQUERIMIENTO RELACIONADO CON LA PRESTACION DEL SERVICIO 3. REPORTAR CUALQUIER SITUACION DE INOBSERVANCIA AMENAZA Y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LA RECONSTRUCCION DE LOS DOCUMENTOS Y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ORIENTACIONES TECNICAS Y OPERATIVAS 12. CUMPLIR CON LAS DEMAS ACTIVIDADES ASIGNADAS POR EL SUPERVISOR RELACIONADAS CON EL OBJETO CONTRACTUAL</t>
  </si>
  <si>
    <t>CO1.REQ.10121723</t>
  </si>
  <si>
    <t>OAG-VEX-0895-2026</t>
  </si>
  <si>
    <t>https://community.secop.gov.co/Public/Tendering/OpportunityDetail/Index?noticeUID=CO1.NTC.9976960</t>
  </si>
  <si>
    <t>JOYCE LUZ NORIEGA MALDONADO</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</si>
  <si>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NINOS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</si>
  <si>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CO1.REQ.10121622</t>
  </si>
  <si>
    <t>OAG-VEX-0894-2026</t>
  </si>
  <si>
    <t>https://community.secop.gov.co/Public/Tendering/OpportunityDetail/Index?noticeUID=CO1.NTC.9976382</t>
  </si>
  <si>
    <t>ANNETTE DEL PILAR VARELA CASSIS</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</si>
  <si>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PROMOVER EL DESARROLLO Y APRENDIZAJE DE LAS NIÑAS Y LOS NIÑOS DESDE SU GESTACIÓN POR MEDIO DE LA PLANEACIÓN E IMPLEMENTACIÓN DE EXPERIENCIAS Y AMBIENTES PEDAGÓGICOS LA PROMOCIÓN DEL BIENESTAR MEDIANTE EXPERIENCIAS DE CUIDADO SENSIBLE LLEVA A CABO EL PROCESO DE SEGUIMIENTO AL DESARROLLO Y EL APRENDIZAJE ADEMÁS DE PROPICIAR LA REFLEXIÓN Y LA VALORACIÓN DE LA PRÁCTICA PEDAGÓGICA 2. PARTICIPAR EN LA CONSTRUCCIÓN ACTUALIZACIÓN IMPLEMENTACIÓN Y DIVULGACIÓN DE LA PROPUESTA O PROYECTO PEDAGÓGICO QUE SE AJUSTE A LAS CARACTERÍSTICAS DE LA MODALIDAD Y SERVICIO EL CUAL RESPONDA A LAS CONDICIONES INDIVIDUALES Y CULTURALES DE LOS NIÑOS NIÑAS SUS COMUNIDADES Y SUS FAMILIAS ESTE DEBE ESTAR EN SINTONÍA CON LAS ORIENTACIONES PEDAGÓGICAS Y CURRICULARES PLANTEADAS A NIVEL NACIONAL 3. INDAGAR SOBRE LOS INTERESES PREGUNTAS Y POTENCIALIDADES DE LAS NIÑAS LOS NIÑOS Y SUS FAMILIAS PARA COMPRENDER LOS PROCESOS DE DESARROLLO Y APRENDIZAJE QUE ACOMPAÑARÁ 4. PROYECTAR SEMANALMENTE LA PLANEACIÓN DE EXPERIENCIAS PEDAGÓGICAS Y AMBIENTES ENRIQUECIDOS E INTENCIONADOS QUE PROMUEVAN EL DESARROLLO Y EL APRENDIZAJE DE LAS NIÑAS Y LOS NIÑOS DESDE LA GESTACIÓN 5. VIVIR Y DISFRUTAR LAS EXPERIENCIAS PEDAGÓGICAS JUNTO A LAS NIÑAS NIÑOS Y SUS FAMILIAS 6. VALORAR EL PROCESO A TRAVÉS DE LA REFLEXIÓN DE LA PRÁCTICA PEDAGÓGICA DANDO PROTAGONISMO A LO QUE ESCUCHA OBSERVA Y DOCUMENTA DE LOS PROCESOS DE DESARROLLO Y APRENDIZAJE DE LAS NIÑAS Y LOS NIÑOS DESDE LA GESTACIÓN 7. REGISTRAR MENSUALMENTE EN LOS INSTRUMENTOS DE OBSERVACIÓN LOS PROCESOS DE DESARROLLO Y LAS PARTICULARIDADES DE LAS NIÑAS Y LOS NIÑOS A SU ROL DE ACUERDO CON LAS ORIENTACIONES TÉCNICAS ESTABLECIDAS EN LOS MANUALES OPERATIVOS Y ORIENTACIONES INSTITUCIONALES 8. APOYAR EL PROCESO DE CARACTERIZACIÓN DE LAS NIÑAS LOS NIÑOS Y SUS FAMILIAS DE ACUERDO CON LOS INSTRUMENTOS Y ORIENTACIONES EMITIDAS POR EL ICBF 9.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10. APOYAR LA SISTEMATIZACIÓN DE LAS EXPERIENCIAS PEDAGÓGICAS DESARROLLADAS EN EL SERVICIO DE EDUCACIÓN INICIAL 11.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Y/O CUIDADORES ACORDE A LOS MANUALES OPERATIVOS Y ORIENTACIONES INSTITUCIONALES 12. ACTIVAR LAS RUTAS DE ATENCIÓN POR PRESUNTA INOBSERVANCIA AMENAZA O VULNERACIÓN DE DERECHOS A LAS NIÑAS Y LOS NIÑOS VINCULADOS EN LOS SERVICIOS ANTE LAS AUTORIDADES COMPETENTES Y EL RESPECTIVO PROTOCOLO ESTABLECIDO POR EL ICBF 13. VINCULAR A LAS FAMILIAS Y CUIDADORES AL PROCESO PEDAGÓGICO DE NIÑAS Y NIÑOS CON EL FIN DE FAVORECER SU DESARROLLO Y APRENDIZAJE DESDE EL HOGAR 14. PARTICIPAR EN LOS PROCESOS DE FORMACIÓN Y CUALIFICACIÓN PROGRAMADOS POR LAS ENTIDADES PRESTADORAS DEL SERVICIO O AQUELLOS QUE SE HAN GESTIONADO DESDE LA DIRECCIONES REGIONALES O DESDE LA DIRECCIÓN GENERAL DEL ICBF 15. GESTIONAR Y HACER SEGUIMIENTO A LAS ACCIONES INGRESO ACOGIDA PERMANENCIA Y TRÁNSITO DE LAS NIÑAS Y LOS NIÑOS EN LOS SERVICIOS DE EDUCACIÓN INICIAL GARANTIZANDO LAS TRAYECTORIAS EDUCATIVAS COMPLETAS ENTRE CICLO 1 Y CICLO 2 16.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17. DILIGENCIAR EL REGISTRO DE ASISTENCIA EN COHERENCIA CON LAS ORIENTACIONES DEL ICBF TOMANDO DECISIONES EN RELACIÓN CON SITUACIONES DE INASISTENCIAS 18.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EXPEDIENTES RESPECTIVOS Y AQUELLAS QUE RESULTEN NECESARIAS PARA EL CUMPLIMIENTO CONTRACTUAL</t>
  </si>
  <si>
    <t>CO1.REQ.10120968</t>
  </si>
  <si>
    <t>OPSP-VEX-0893-2026</t>
  </si>
  <si>
    <t>https://community.secop.gov.co/Public/Tendering/OpportunityDetail/Index?noticeUID=CO1.NTC.9976173</t>
  </si>
  <si>
    <t>CAROLAY JADID REANO PEREZ</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</si>
  <si>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INDAGAR SOBRE LOS INTERESES PREGUNTAS Y POTENCIALIDADES DE LAS NINAS LOS NINOS Y SUS FAMILIAS PARA COMPRENDER LOS PROCESOS DE DESARROLLO Y APRENDIZAJE QUE ACOMPANARA PROYECTAR SEMANALMENTE LA PLANEACION DE EXPERIENCIAS PEDAGOGICAS Y AMBIENTES ENRIQUECIDOS E INTENCIONADOS QUE PROMUEVAN EL DESARROLLO Y EL APRENDIZAJE DE LAS NINAS Y LOS NINOS DESDE LA GESTACION VIVIR Y DISFRUTAR LAS EXPERIENCIAS PEDAGOGICAS JUNTO A LAS NINAS NINOS Y SUS FAMILIAS VALORAR EL PROCESO A TRAVES DE LA REFLEXION DE LA PRACTICA PEDAGOGICA DANDO PROTAGONISMO A LO QUE ESCUCHA OBSERVA Y DOCUMENTA DE LOS PROCESOS DE DESARROLLO Y APRENDIZAJE DE LAS NINAS Y LOS NINOS DESDE LA GESTACION REGISTRAR MENSUALMENTE EN LOS INSTRUMENTOS DE OBSERVACION LOS PROCESOS DE DESARROLLO Y LAS PARTICULARIDADES DE LAS NINAS Y LOS NINOS A SU ROL DE ACUERDO CON LAS ORIENTACIONES TECNICAS ESTABLECIDAS EN LOS MANUALES OPERATIVOS Y ORIENTACIONES INSTITUCIONALES APOYAR EL PROCESO DE CARACTERIZACION DE LAS NINAS LOS NINOS Y SUS FAMILIAS DE ACUERDO CON LOS INSTRUMENTOS Y ORIENTACIONES EMITIDAS POR EL ICBF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ACTIVAR LAS RUTAS DE ATENCION POR PRESUNTA INOBSERVANCIA AMENAZA O VULNERACION DE DERECHOS A LAS NINAS Y LOS NINOS VINCULADOS EN LOS SERVICIOS ANTE LAS AUTORIDADES COMPETENTES Y EL RESPECTIVO PROTOCOLO ESTABLECIDO POR EL ICBF VINCULAR A LAS FAMILIAS Y CUIDADORES AL PROCESO PEDAGOGICO DE NINAS Y NINOS CON EL FIN DE FAVORECER SU DESARROLLO Y APRENDIZAJE DESDE EL HOGAR PARTICIPAR EN LOS PROCESOS DE FORMACION Y CUALIFICACION PROGRAMADOS POR LAS ENTIDADES PRESTADORAS DEL SERVICIO O AQUELLOS QUE SE HAN GESTIONADO DESDE LAS DIRECCIONES REGIONALES O DESDE LA DIRECCION GENERAL DEL ICBF GESTIONAR Y HACER SEGUIMIENTO A LAS ACCIONES INGRESO ACOGIDA PERMANENCIA Y TRANSITO DE LAS NINAS Y LOS NINOS EN LOS SERVICIOS DE EDUCACION INICIAL GARANTIZANDO LAS TRAYECTORIAS EDUCATIVAS COMPLETAS ENTRE CICLO 1 Y CICLO 2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DILIGENCIAR EL REGISTRO DE ASISTENCIA EN COHERENCIA CON LAS ORIENTACIONES DEL ICBF TOMANDO DECISIONES EN RELACION CON SITUACIONES DE INASISTENCIAS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O EXPEDIENTES RESPECTIVOS Y AQUELLAS QUE RESULTEN NECESARIAS PARA EL CUMPLIMIENTO CONTRACTUAL</t>
  </si>
  <si>
    <t>CO1.REQ.10120913</t>
  </si>
  <si>
    <t>OPSP-VEX-0892-2026</t>
  </si>
  <si>
    <t>https://community.secop.gov.co/Public/Tendering/OpportunityDetail/Index?noticeUID=CO1.NTC.9979825</t>
  </si>
  <si>
    <t>DANIELA SALAZAR VALENCIA</t>
  </si>
  <si>
    <t>LA PRESENTE ORDEN TIENE POR OBJETO PRESTAR SUS SERVICIOS DE APOYO A LA GESTIÓN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SISTEMATIZAR OPORTUNAMENTE Y CON CALIDAD LA INFORMACIÓN DE NIÑOS NIÑAS Y FAMILIAS VINCULADAS A LOS SERVICIOS DE EDUCACIÓN INICIAL EN LOS INSTRUMENTOS O HERRAMIENTAS DEFINIDAS EN LAS ORIENTACIONES PARA LA ATENCIÓN 2. COMUNICAR Y GESTIONAR AL COORDINADOR DEL SERVICIO CUALQUIER SITUACIÓN RELEVANTE NOVEDAD INFORMACIÓN Y REQUERIMIENTO RELACIONADO CON LA PRESTACIÓN DEL SERVICIO 3. REPORTAR CUALQUIER SITUACIÓN DE INOBSERVANCIA AMENAZA Y VULNERACIÓN DE LOS DERECHOS DE LAS NIÑAS Y LOS NIÑOS DE PRIMERA INFANCIA SEGÚN NUMERAL 4 DEL ARTÍCULO 41 DE LA LEY 1098 DE 2006 4. REPORTAR ACCIDENTES PRESENTADOS A LAS NIÑAS Y LOS NIÑOS DURANTE LA PERMANENCIA EN EL SERVICIO EN LOS INSTRUMENTOS DEFINIDOS Y SEGÚN LOS MANUALES OPERATIVOS Y DEMÁS ORIENTACIONES 5. COMUNICAR Y GESTIONAR POR ESCRITO A QUIEN CORRESPONDA EL ESTADO DE IMPLEMENTOS Y EQUIPOS FUNDAMENTALES PARA EL FUNCIONAMIENTO DEL SERVICIO SU REPOSICIÓN O MANTENIMIENTO EN LOS CASOS QUE HAYA LUGAR 6. ORGANIZAR Y ENTREGAR EL ARCHIVO DIGITAL Y FÍSICO ACTUALIZADO CONFORME A NORMAS DEL SISTEMA DE GESTIÓN DOCUMENTAL EL SIGA DE LA ENTIDAD Y LAS ORIENTACIONES DEL EQUIPO AL QUE PERTENECE 7. APOYAR EL MANEJO ADECUADO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LA RECONSTRUCCIÓN DE LOS DOCUMENTOS Y EXPEDIENTES RESPECTIVOS 8. APOYAR LAS ACCIONES DE INGRESO ACOGIDA PERMANENCIA Y TRÁNSITO DE LAS NIÑAS Y LOS NIÑOS DEL SERVICIO GARANTIZANDO TRAYECTORIAS COMPLETAS ENTRE CICLO 1 Y CICLO 2 9. ASISTIR Y PARTICIPAR EN REUNIONES MESAS DE TRABAJO Y COMITÉS INTERNOS Y EXTERNOS RELACIONADOS CON SU OBJETO CONTRACTUAL 10. APOYAR ADMINISTRATIVAMENTE LAS ACCIONES DE LA TOTALIDAD DEL EQUIPO DE TALENTO HUMANO DEL SERVICIO PROMOVIENDO SU PARTICIPACIÓN INNOVACIÓN Y CUALIFICACIÓN PERMANENTE 11. APOYAR LAS ACCIONES DE COORDINACIÓN EN SITUACIONES DE EMERGENCIA E IMPREVISTOS SEGÚN LOS MANUALES Y ORIENTACIONES TÉCNICAS Y OPERATIVAS 12. CUMPLIR CON LAS DEMÁS ACTIVIDADES ASIGNADAS POR EL SUPERVISOR RELACIONADAS CON EL OBJETO CONTRACTUAL</t>
  </si>
  <si>
    <t>CO1.REQ.10120462</t>
  </si>
  <si>
    <t>OAG-VEX-0891-2026</t>
  </si>
  <si>
    <t>https://community.secop.gov.co/Public/Tendering/OpportunityDetail/Index?noticeUID=CO1.NTC.9975495</t>
  </si>
  <si>
    <t xml:space="preserve">FABIO ANDRES FERNANDEZ PINTO </t>
  </si>
  <si>
    <t>ROBERTO FERNANDO DE LA ROSA MAESTRE</t>
  </si>
  <si>
    <t>LA PRESENTE ORDEN TIENE POR OBJETO PRESTAR SUS SERVICIOS DE APOYO A LA GESTION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O REQUERIMIENTO RELACIONADO CON LA PRESTACION DEL SERVICIO 3 REPORTAR CUALQUIER SITUACION DE INOBSERVANCIA AMENAZA Y O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LAS NORMAS DEL SISTEMA DE GESTION DOCUMENTAL EL SIGA DE LA ENTIDAD Y LAS ORIENTACIONES DEL EQUIPO AL QUE PERTENECE 7 APOYAR EL MANEJO ADECUADO DE LOS ARCHIVOS DE LAS NINAS Y LOS NINOS Y LA DOCUMENTACION ADMINISTRATIVA DE ACUERDO CON LA LEGISLACION VIGENTE Y LOS PROCEDIMIENTOS DE LAS ENTIDADES MANTENIENDO ABSOLUTA RESERVA DE LA INFORMACION QUE MANEJE O A LA QUE TENGA ACCESO DURANTE LA EJECUCION DEL CONTRATO EVITANDO SU DESTRUCCION O UTILIZACION INDEBIDA Y EN CASO DE DANOS PERDIDA PARCIAL O TOTAL DE LA DOCUMENTACION INFORMAR DE MANERA INMEDIATA AL SUPERVISOR Y REALIZAR LA RECONSTRUCCION DE LOS DOCUMENTOS Y O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 ORIENTACIONES TECNICAS Y OPERATIVAS 12 CUMPLIR CON LAS DEMAS ACTIVIDADES ASIGNADAS POR EL SUPERVISOR RELACIONADAS CON EL OBJETO CONTRACTUAL</t>
  </si>
  <si>
    <t>CO1.REQ.10120235</t>
  </si>
  <si>
    <t>OAG-VEX-0890-2026</t>
  </si>
  <si>
    <t>https://community.secop.gov.co/Public/Tendering/OpportunityDetail/Index?noticeUID=CO1.NTC.9979496</t>
  </si>
  <si>
    <t>HIMERA SOFIA MARTINEZ MARTINEZ</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</si>
  <si>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LLEVAR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Y NINAS SUS COMUNIDADES Y SUS FAMILIAS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LOS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O CUIDADORES ACORDE A LOS MANUALES OPERATIVOS Y ORIENTACIONES INSTITUCIONALES 12 ACTIVAR LAS RUTAS DE ATENCION POR PRESUNTA INOBSERVANCIA AMENAZA O VULNERACION DE DERECHOS A LAS NINAS Y LOS NINOS VINCULADOS EN LOS SERVICIOS ANTE LAS AUTORIDADES COMPETENTES Y EL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GESTIONADOS DESDE LAS DIRECCIONES REGIONALES O LA DIRECCION GENERAL DEL ICBF 15 GESTIONAR Y HACER SEGUIMIENTO A LAS ACCIONES DE INGRESO ACOGIDA PERMANENCIA Y TRANSITO DE LAS NINAS Y LOS NINOS EN LOS SERVICIOS DE EDUCACION INICIAL GARANTIZANDO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LOS PROCESOS DE ACCESO PERMANENCIA Y TRANSICION DE LA PRIMERA INFANCIA DE MANERA OPORTUNA ADECUADA Y VERAZ 17 DILIGENCIAR EL REGISTRO DE ASISTENCIA EN COHERENCIA CON LAS ORIENTACIONES DEL ICBF TOMANDO DECISIONES FRENTE A SITUACIONES DE INASISTENCIA 18 ACTUALIZAR ARCHIVAR Y CUSTODIAR LOS ARCHIVOS DE LAS NINAS Y LOS NINOS Y LA DOCUMENTACION ADMINISTRATIVA DE ACUERDO CON LA LEGISLACION VIGENTE Y LOS PROCEDIMIENTOS DE LAS ENTIDADES MANTENIENDO ABSOLUTA RESERVA DE LA INFORMACION QUE MANEJE O A LA QUE TENGA ACCESO DURANTE LA EJECUCION DEL CONTRATO EVITANDO SU DESTRUCCION O UTILIZACION INDEBIDA Y EN CASO DE DANOS PERDIDA PARCIAL O TOTAL DE LA DOCUMENTACION INFORMAR DE MANERA INMEDIATA AL SUPERVISOR Y REALIZAR LA RECONSTRUCCION DE LOS DOCUMENTOS O EXPEDIENTES RESPECTIVOS Y AQUELLAS QUE RESULTEN NECESARIAS PARA EL CUMPLIMIENTO CONTRACTUAL</t>
  </si>
  <si>
    <t>CO1.REQ.10119585</t>
  </si>
  <si>
    <t>OAG-VEX-0889-2026</t>
  </si>
  <si>
    <t>https://community.secop.gov.co/Public/Tendering/OpportunityDetail/Index?noticeUID=CO1.NTC.9977850</t>
  </si>
  <si>
    <t>VIANEL VERUSCA CARRILLO QUIROZ</t>
  </si>
  <si>
    <t>LA PRESENTE ORDEN TIENE POR OBJETO PRESTAR SUS SERVICIOS PROFESIONALES EN EL ROL DE PROFESIONAL EN SALUD Y NUTRICIN EN EL CENTRO DE DESARROLLO INFANTIL  CDI EN EL MARCO DEL CONVENIO INTERADMINISTRATIVO N 47006752025 DE 2025 CELEBRADO ENTRE EL  INSTITUTO COLOMBIANO DE BIENESTAR FAMILIAR  ICBF REGIONAL MAGDALENA Y LA UNIVERSIDAD DEL MAGDALENA CUYO OBJETO ES AUNAR ESFUERZOS PARA LA PRESTACIN DEL SERVICIO DE EDUCACIN INICIAL EN EL MARCO DE LA ATENCIN INTEGRAL A LA PRIMERA INFANCIA DE CONFORMIDAD CON LOS MANUALES TCNICOS GUAS OPERATIVAS PARA LA ATENCIN A LA PRIMERA INFANCIA Y LOS LINEAMIENTOS ESTABLECIDOS POR EL ICBF EN ARMONA CON LA POLTICA DE ESTADO PARA EL DESARROLLO INTEGRAL DE LA PRIMERA INFANCIA DE CERO A SIEMPRE DESARROLLANDO LAS SIGUIENTES ACTIVIDADES 1 ELABORAR E IMPLEMENTAR UN PLAN DE TRABAJO EN COHERENCIA CON EL COMPONENTE DE SALUD Y NUTRICIN DE ACUERDO CON LAS ORIENTACIONES TCNICAS ESTABLECIDAS EN LOS MANUALES OPERATIVOS Y OTROS DOCUMENTOS ORIENTADORES DE LA ATENCIN INTEGRAL PARA LA PRIMERA INFANCIA 2 ACOMPAAR APOYAR Y HACER SEGUIMIENTO A LA GESTIN DE ATENCIONES PRIORIZADAS COMO IDENTIFICACIN AFILIACIN Y ATENCIN EN SALUD SEGUIMIENTO NUTRICIONAL VULNERACIN E INOBSERVANCIA DE DERECHOS EN ARTICULACIN CON EL EQUIPO INTERDISCIPLINAR Y OTRAS ACCIONES QUE VAYAN EN VA DEL MEJORAMIENTO DE LA CALIDAD DE LA ATENCIN A LA PRIMERA INFANCIA 3 REALIZAR ACOMPAAMIENTO PERMANENTE EN LA PLANIFICACIN E IMPLEMENTACIN DE LAS CONDICIONES DE CALIDAD PARA LA EDUCACIN INICIAL RELACIONADAS CON LA SALUD LA ALIMENTACIN Y LA NUTRICIN CON BASE EN EL MANUAL OPERATIVO Y DEMS ORIENTACIONES TCNICAS 4 REALIZAR EL TAMIZAJE NUTRICIONAL DE LAS NIAS Y LOS NIOS PARTICIPANTES DE LOS SERVICIOS DE EDUCACIN INICIAL DE LOS DOS CICLOS DE ATENCIN DE ACUERDO CON LA PERIODICIDAD DETERMINADA EN EL MANUAL OPERATIVO Y DEMS ORIENTACIONES ESTABLECIDAS PARA EL SEGUIMIENTO NUTRICIONAL 5 REALIZAR PERIDICAMENTE LA TOMA DE MEDIDAS ANTROPOMTRICAS A CADA NIA NIO Y MUJER GESTANTE Y HACE SEGUIMIENTO A LOS RESULTADOS 6 BRINDAR ORIENTACIN PARA LA ADECUADA IMPLEMENTACIN Y CUMPLIMIENTO DE LA MINUTA PATRN EL CICLO DE MENS Y EL ANLISIS NUTRICIONAL 7 REALIZAR SOCIALIZACIN Y CAPACITACIN AL PERSONAL MANIPULADOR DE ALIMENTOS EN LA GUA DE PREPARACIONES LISTA DE INTERCAMBIOS Y ESTANDARIZACIN DE PORCIONES DE ALIMENTOS SERVIDOS 8 IDENTIFICAR VERIFICAR Y HACER SEGUIMIENTO DE LOS CASOS DE NIAS Y NIOS CON MALNUTRICIN POR DFICIT O EXCESO ACTIVANDO LA RUTA DE DESNUTRICIN AGUDA EN LOS CASOS IDENTIFICADOS DE ACUERDO CON EL REPORTE DEL SISTEMA DE INFORMACIN OFICIAL 9 IMPLEMENTAR UN PLAN DE SEGUIMIENTO QUE INCLUYA LAS ACCIONES DE CANALIZACIN Y ACOMPAAMIENTO REQUERIDAS PARA ASEGURAR EL MEJORAMIENTO DE LA SALUD DE LAS NIAS Y NIOS CON DESNUTRICIN IDENTIFICADOS 10 PLANEAR E IMPLEMENTAR DE MANERA CONJUNTA Y CONTINUA CON EL EQUIPO INTERDISCIPLINAR ACCIONES PEDAGGICAS ALREDEDOR DE LAS PRCTICAS DE CUIDADO Y HBITOS DE VIDA SALUDABLE CON ENFOQUE DIFERENCIAL FAVORECIENDO LOS PROCESOS DE INCLUSIN DE LAS NIAS Y LOS NIOS 11 APORTAR EN EL FORTALECIMIENTO DE CAPACIDADES DEL EQUIPO DE TRABAJO BRINDANDO LAS ORIENTACIONES TCNICAS RELACIONADAS CON SALUD ALIMENTACIN Y NUTRICIN CONFORME CON LO ESTABLECIDO EN LOS MANUALES OPERATIVOS Y DEMS DOCUMENTOS 12 ADELANTAR ACCIONES DE PROMOCIN PROTECCIN DEFENSA Y APOYO DE LA LACTANCIA HUMANA AS COMO LOS PROCESOS DE EXTRACCIN MANUAL CONSERVACIN TRANSPORTE Y SUMINISTRO DE LA LECHE HUMANA PARA LAS NIAS Y LOS NIOS MENORES DE DOS AOS DE ACUERDO CON EL MANUAL OPERATIVO Y LAS DEMS 13 ASISTIR Y PARTICIPAR EN LAS REUNIONES MESAS DE TRABAJO Y COMITS INTERNOS</t>
  </si>
  <si>
    <t>CO1.REQ.10121874</t>
  </si>
  <si>
    <t>OPSP-VEX-0888-2026</t>
  </si>
  <si>
    <t>https://community.secop.gov.co/Public/Tendering/OpportunityDetail/Index?noticeUID=CO1.NTC.9986003</t>
  </si>
  <si>
    <t>ENTERRITORIA S.A.</t>
  </si>
  <si>
    <t>LA PRESENTE ORDEN TIENE POR OBJETO LA PRESTACIN DEL SERVICIO PARA REALIZAR EL ESTUDIO INTEGRADO DE PERCEPCIN SOCIAL Y NARRATIVA DIGITAL SOBRE LA TRANSICIN ENERGTICA EN COLOMBIA INSUMOS ESTRATGICOS PARA LA GOBERNANZA TERRITORIAL Y LA TOMA DE DECISIONES PBLICAS EL MARCO DEL CONTRATO N618 DE 2025 SUSCRITO ENTRE LA UNIVERSIDAD DEL MAGDALENA Y LA AGENCIA NACIONAL DE HIDROCARBUROS ANH LA PROPUESTA HACE PARTE INTEGRAL DE LA PRESENTE ORDEN</t>
  </si>
  <si>
    <t>CO1.REQ.10129277</t>
  </si>
  <si>
    <t>OPS-VEX-0887-2026</t>
  </si>
  <si>
    <t>https://community.secop.gov.co/Public/Tendering/OpportunityDetail/Index?noticeUID=CO1.NTC.9977741</t>
  </si>
  <si>
    <t>JIRLEN JOELLE ACOSTA ROMERO</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</si>
  <si>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PRESTACIN DEL SERVICIO DE EDUCACIN INICIAL EN EL MARCO DE LA ATENCIN INTEGRAL A LA PRIMERA INFANCIA DE CONFORMIDAD CON LOS MANUALES TCNICOS GUAS OPERATIVAS PARA LA ATENCIN A LA PRIMERA INFANCIA Y LOS LINEAMIENTOS ESTABLECIDOS POR EL ICBF EN ARMONA CON LA POLTICA DE ESTADO PARA EL DESARROLLO INTEGRAL DE LA PRIMERA INFANCIA DE CERO A SIEMPRE DESARROLLANDO LAS SIGUIENTES ACTIVIDADES 1 PROMOVER EL DESARROLLO Y APRENDIZAJE DE LAS NIAS Y LOS NIOS DESDE SU GESTACIN POR MEDIO DE LA PLANEACIN E IMPLEMENTACIN DE EXPERIENCIAS Y AMBIENTES PEDAGGICOS LA PROMOCIN DEL BIENESTAR MEDIANTE EXPERIENCIAS DE CUIDADO SENSIBLE LLEVA A CABO EL PROCESO DE SEGUIMIENTO AL DESARROLLO Y EL APRENDIZAJE ADEMS DE PROPICIAR LA REFLEXIN Y LA VALORACIN DE LA PRCTICA PEDAGGICA 2 PARTICIPAR EN LA CONSTRUCCIN ACTUALIZACIN IMPLEMENTACIN Y DIVULGACIN DE LA PROPUESTA O PROYECTO PEDAGGICO QUE SE AJUSTE A LAS CARACTERSTICAS DE LA MODALIDAD Y SERVICIO EL CUAL RESPONDA A LAS CONDICIONES INDIVIDUALES Y CULTURALES DE LOS NIOS NIAS SUS COMUNIDADES Y SUS FAMILIAS ESTE DEBE ESTAR EN SINTONA CON LAS ORIENTACIONES PEDAGGICAS Y CURRICULARES PLANTEADAS A NIVEL NACIONAL 3 INDAGAR SOBRE LOS INTERESES PREGUNTAS Y POTENCIALIDADES DE LAS NIAS LOS NIOS Y SUS FAMILIAS PARA COMPRENDER LOS PROCESOS DE DESARROLLO Y APRENDIZAJE QUE ACOMPAAR 4 PROYECTAR SEMANALMENTE LA PLANEACIN DE EXPERIENCIAS PEDAGGICAS Y AMBIENTES ENRIQUECIDOS E INTENCIONADOS QUE PROMUEVAN EL DESARROLLO Y EL APRENDIZAJE DE LAS NIAS Y LOS NIOS DESDE LA GESTACIN 5 VIVIR Y DISFRUTAR LAS EXPERIENCIAS PEDAGGICAS JUNTO A LAS NIAS NIOS Y SUS FAMILIAS 6 VALORAR EL PROCESO A TRAVS DE LA REFLEXIN DE LA PRCTICA PEDAGGICA DANDO PROTAGONISMO A LO QUE ESCUCHA OBSERVA Y DOCUMENTA DE LOS PROCESOS DE DESARROLLO Y APRENDIZAJE DE LAS NIAS Y LOS NIOS DESDE LA GESTACIN 7 REGISTRAR MENSUALMENTE EN LOS INSTRUMENTOS DE OBSERVACIN LOS PROCESOS DE DESARROLLO Y LAS PARTICULARIDADES DE LAS NIAS Y LOS NIOS A SU ROL DE ACUERDO CON LAS ORIENTACIONES TCNICAS ESTABLECIDAS EN LOS MANUALES OPERATIVOS Y ORIENTACIONES INSTITUCIONALES 8 APOYAR EL PROCESO DE CARACTERIZACIN DE LAS NIAS LOS NIOS Y SUS FAMILIAS DE ACUERDO CON LOS INSTRUMENTOS Y ORIENTACIONES EMITIDAS POR EL ICBF 9 PLANEAR E IMPLEMENTAR DE MANERA CONJUNTA Y CONTINUA CON EL EQUIPO INTERDISCIPLINARIO EXPERIENCIAS PEDAGGICAS CON NIAS NIOS Y FAMILIAS ALREDEDOR DE LAS PRCTICAS DE CUIDADO HBITOS DE VIDA SALUDABLE BUEN TRATO PARTICIPACIN INFANTIL Y CIUDADANA CORRESPONSABILIDAD Y PREVENCIN DE TODO TIPO DE VIOLENCIAS EN EL MARCO DE SUS TRADICIONES CULTURALES Y TERRITORIALES 10 APOYAR LA SISTEMATIZACIN DE LAS EXPERIENCIAS PEDAGGICAS DESARROLLADAS EN EL SERVICIO DE EDUCACIN INICIAL 11 REALIZAR EL INFORME PEDAGGICO DESCRIPTIVO TRIMESTRAL SOBRE EL PROCESO DE DESARROLLO Y APRENDIZAJE DE CADA NIA Y NIO A SU ROL A PARTIR DE LA OBSERVACIN Y RECONOCIMIENTO DE CAPACIDADES HABILIDADES INTERESES Y ALERTAS EN EL DESARROLLO LOS CUALES DEBEN SER SOCIALIZADOS CON LAS FAMILIAS YO CUIDADORES ACORDE A LOS MANUALES OPERATIVOS Y ORIENTACIONES INSTITUCIONALES 12 ACTIVAR LAS RUTAS DE ATENCIN POR PRESUNTA INOBSERVANCIA AMENAZA O VULNERACIN DE DERECHOS A LAS NIAS Y LOS NIOS VINCULADOS EN LOS SERVICIOS ANTE LAS AUTORIDADES COMPETENTES Y EL RESPECTIVO PROTOCOLO ESTABLECIDO POR EL ICBF 13 VINCULAR A LAS FAMILIAS Y CUIDADORES AL PROCESO PEDAGGICO DE NIAS Y NIOS CON EL FIN DE FAVORECER SU DESARROLLO Y APRENDIZAJE DESDE EL HOGAR 14 PARTICIPAR EN LOS PROCESOS DE FORMACIN Y CUALIFICACIN PROGRAMADOS POR LAS ENTIDADES PRESTADORAS DEL SERVICIO O AQUELLOS QUE SE HAN GESTIONADO DESDE LA DIRECCIONES REGIONALES O DESDE LA DIRECCIN GENERAL DEL ICBF 15 GESTIONAR Y HACER SEGUIMIENTO A LAS ACCIONES INGRESO ACOGIDA PERMANENCIA Y TRNSITO DE LAS NIAS Y LOS NIOS EN LOS SERVICIOS DE EDUCACIN INICIAL GARANTIZANDO LAS TRAYECTORIAS EDUCATIVAS COMPLETAS ENTRE CICLO 1 Y CICLO 2 16 APOYAR EL PROCESO DE FOCALIZACIN PARA LA IDENTIFICACIN DE POTENCIALES USUARIOS Y DISPONIBILIDAD DE CUPOS PARA NIAS NIOS Y MUJERES GESTANTES ELEGIBLES DE ACUERDO CON LOS CRITERIOS DEFINIDOS PARA LA PRESTACIN DE LOS SERVICIOS DE ATENCIN A LA PRIMERA INFANCIA DEL ICBF GARANTIZANDO LA CALIDAD DEL DATO DE LA INFORMACIN LOS PROCESOS DE ACCESO PERMANENCIA Y TRANSICIN DE LA PRIMERA INFANCIA DE MANERA OPORTUNA ADECUADA Y VERAZ 17 DILIGENCIAR EL REGISTRO DE ASISTENCIA EN COHERENCIA CON LAS ORIENTACIONES DEL ICBF TOMANDO DECISIONES EN RELACIN CON SITUACIONES DE INASISTENCIAS 18 ACTUALIZAR ARCHIVAR Y CUSTODIAR LOS ARCHIVOS DE LAS NIAS Y LOS NIOS Y LA DOCUMENTACIN ADMINISTRATIVA DE ACUERDO A LO ESTIPULADO EN LA LEGISLACIN VIGENTE PARTICULARMENTE CON LOS PROCEDIMIENTOS DE LAS ENTIDADES TENIENDO ABSOLUTA RESERVA DE LA INFORMACIN QUE MANEJE O A LA QUE TENGA ACCESO DURANTE LA EJECUCIN DEL CONTRATO EVITANDO SU DESTRUCCIN O UTILIZACIN INDEBIDA EN CASO DE CUALQUIER DAO GENERADO PRDIDA PARCIAL O TOTAL DE LA DOCUMENTACIN DEBER INFORMAR DE MANERA INMEDIATA AL SUPERVISOR Y REALIZAR RECONSTRUCCIN DE LOS DOCUMENTOS YO EXPEDIENTES RESPECTIVOS Y AQUELLAS QUE RESULTEN NECESARIAS PARA EL CUMPLIMIENTO CONTRACTUAL PARGRAFO PRIMERO EN EL DESARROLLO DE LAS ANTERIORES ACTIVIDADES EL CONTRATISTA TENDR COMO OBLIGACIONES ESPECFICAS A INFORMAR DE MANERA FORMAL Y OPORTUNAMENTE CUALQUIER ANOMALA O DIFICULTAD QUE ADVIERTA EN EL DESARROLLO DE LOS ENCUENTROS PEDAGGICOS AL SUPERVISOR B ATENDER LAS SOLICITUDES YO CONSULTAS QUE LE INDIQUE EL SUPERVISOR Y SE RELACIONEN CON LAS ACTIVIDADES DE LOS ENCUENTROS PEDAGGICOS C ASISTIR Y PARTICIPAR EN LOS COMITS REUNIONES TALLERES JUNTAS Y DEMS EVENTOS QUE LE INDIQUE EL SUPERVISOR Y SE RELACIONEN CON EL OBJETO Y LAS ACTIVIDADES DE LA ORDEN D PRESENTAR EN LOS INFORMES DE QUE TRATA EL PARGRAFO PRIMERO DE LA CLUSULA NMERO CUATRO DE LA PRESENTE ORDEN CON EVIDENCIAS FOTOGRFICAS O FLMICAS DOCUMENTALES REGISTRO DE ASISTENCIA Y LOS RESULTADOS DE LA VALORACIN DE EXPERIENCIAS FORMATIVAS EN LAS QUE SE EVIDENCIA LUGAR DA Y ACTIVIDAD DESARROLLADA PARA LA SISTEMATIZACIN DEL PROYECTO QUE LE INDIQUE EL SUPERVISOR</t>
  </si>
  <si>
    <t>CO1.REQ.10122058</t>
  </si>
  <si>
    <t>OPSP-VEX-0886-2026</t>
  </si>
  <si>
    <t>https://community.secop.gov.co/Public/Tendering/OpportunityDetail/Index?noticeUID=CO1.NTC.9977421</t>
  </si>
  <si>
    <t>RONALDO STEVEN SALAS MORA</t>
  </si>
  <si>
    <t>LA PRESENTE ORDEN TIENE POR OBJETO PRESTAR SERVICIOS PROFESIONALES EN EL MARCO DEL CONTRATO N 618 DEL 2025 CELEBRADO ENTRE LA AGENCIA NACIONAL DE HIDROCARBUROS ANH Y UNIVERSIDAD DEL MAGDALENA PARA EL DESARROLLO DE LAS SIGUIENTES ACTIVIDADES 1 APOYAR LOS ANLISIS TCNICOS SOBRE IMPACTOS AMBIENTALES DE PROYECTOS FNCE 2 ACOMPAÑAR LA CONSTRUCCION DE MAPAS DE RIESGO AMBIENTAL 3 APOYAR EN EL DISEÑO DE ESTRATEGIAS DE MITIGACION AMBIENTAL ASOCIADAS A LA TRANSICION ENERGETICA 4 APOYAR LA VALIDACION DE INFORMACION TECNICA EN EL SISTEMA GEOGRAFICO 5 CONTRIBUIR EN LA ELABORACIN DE INFORMES TECNICOS Y AMBIENTALES</t>
  </si>
  <si>
    <t>CO1.REQ.10122107</t>
  </si>
  <si>
    <t>OPSP-VEX-0885-2026</t>
  </si>
  <si>
    <t>https://community.secop.gov.co/Public/Tendering/OpportunityDetail/Index?noticeUID=CO1.NTC.9986824</t>
  </si>
  <si>
    <t>ENERGIA FDR S.A.S</t>
  </si>
  <si>
    <t>PRESTACIN DE SERVICIOS PROFESIONALES ESPECIALIZADOS PARA LA ELABORACIN DE ESTUDIOS TCNICOS ANLISIS SECTORIALES SISTEMATIZACIN DE INFORMACIN Y CONSTRUCCIN DE INSUMOS ANALITICOS Y CARTOGRAFICOS ORIENTADOS A EVALUAR EL ESTADO DESARROLLO POTENCIAL DESAFOS E IMPACTOS DE LA INTEGRACIN DE TECNOLOGAS DE ENERGAS RENOVABLES EN EL SISTEMA ENERGTICO COLOMBIANO</t>
  </si>
  <si>
    <t>CO1.REQ.10130542</t>
  </si>
  <si>
    <t>OPS-VEX-0884-2026</t>
  </si>
  <si>
    <t>https://community.secop.gov.co/Public/Tendering/OpportunityDetail/Index?noticeUID=CO1.NTC.9977310</t>
  </si>
  <si>
    <t>MILENA JUDITH SANJUANELO ORTIZ</t>
  </si>
  <si>
    <t>LA PRESENTE ORDEN TIENE POR OBJETO PRESTAR SERVICIOS PROFESIONALES EN EL MARCO DEL CONTRATO N 618 DEL 2025 CELEBRADO ENTRE LA AGENCIA NACIONAL DE HIDROCARBUROS ANH Y UNIVERSIDAD DEL MAGDALENA PARA EL DESARROLLO DE LAS SIGUIENTES ACTIVIDADES 1 APOYAR EN EL DISEÑO DE ESTRATEGIAS DE PARTICIPACION Y FORTALECIMIENTO COMUNITARIO 2 COORDINAR TALLERES DE COCREACION Y DIALOGO SOCIAL 3 APOYAR EN LA IDENTIFICACION DE REDES DE COLABORACION EN TERRITORIOS PRIORIZADOS 4 SISTEMATIZAR TESTIMONIOS Y PERCEPCIONES SOBRE LA TRANSICIN ENERGETICA O LOS RESULTADOS DE LOS TALLERES CON COMUNIDADES 5 ELABORAR INSUMOS PARA LOS DOCUMENTOS DE POLITICA SOCIAL DEL PROYECTO 6 ACOMPAÑAR LA FASE DE VALIDACION COMUNITARIA DE RESULTADOS</t>
  </si>
  <si>
    <t>CO1.REQ.10121711</t>
  </si>
  <si>
    <t>OPSP-VEX-0883-2026</t>
  </si>
  <si>
    <t>https://community.secop.gov.co/Public/Tendering/OpportunityDetail/Index?noticeUID=CO1.NTC.9976167</t>
  </si>
  <si>
    <t>MARYURI CATIUSCA CHINCHIA GÓMEZ</t>
  </si>
  <si>
    <t>LA PRESENTE ORDEN TIENE POR OBJETO PRESTAR SERVICIOS PROFESIONALES EN EL MARCO DEL CONTRATO N 618 DEL 2025 CELEBRADO ENTRE LA AGENCIA NACIONAL DE HIDROCARBUROS ANH Y UNIVERSIDAD DEL MAGDALENA PARA EL DESARROLLO DE LAS SIGUIENTES ACTIVIDADES 1 ELABORAR ANALISIS INSTITUCIONAL Y POLTICO DE LOS ACTORES DEL SECTOR ENERGTICO 2 SISTEMATIZAR INFORMACION DE GOBERNANZA TERRITORIAL 3 APOYAR EL DISEO DE ESTRATEGIAS DE INCIDENCIA POLTICA REGIONAL 4 COORDINAR EL SEGUIMIENTO A COMPROMISOS INSTITUCIONALES 5 PARTICIPAR EN LA ELABORACION DEL INFORME DE GOBERNANZA Y RECOMENDACIONES ESTRATEGICAS</t>
  </si>
  <si>
    <t>CO1.REQ.10120893</t>
  </si>
  <si>
    <t>OPSP-VEX-0882-2026</t>
  </si>
  <si>
    <t>https://community.secop.gov.co/Public/Tendering/OpportunityDetail/Index?noticeUID=CO1.NTC.9975691</t>
  </si>
  <si>
    <t>GREISSY JANINA VILORIA SOLANO</t>
  </si>
  <si>
    <t>LA PRESENTE ORDEN TIENE POR OBJETO PRESTAR SUS SERVICIOS PROFESIONALES COMO PSICLOGA CLNICA EN EL MARCO DEL CONVENIO ESPECIAL BID CELEBRADO ENTRE EL MINISTERIO DE EDUCACIN NACIONAL Y LA UNIVERSIDAD DEL MAGDALENA CUYO OBJETO ES AUNAR ESFUERZOS TCNICOS ADMINISTRATIVOS Y FINANCIEROS PARA IMPLEMENTAR EL PROYECTO CENTRO DE ESCUCHA UNA ESTRATEGIA DE FORTALECIMIENTO DEL PROGRAMA DE ATENCIN PSICOLGICA DE LA UNIVERSIDAD DEL MAGDALENA EN EL MARCO DEL CONPES 4122 Y EL CONTRATO DE PRSTAMO NO 5850 OCCO COMPONENTE 2 CUMPLIENDO CON LAS SIGUIENTES ACTIVIDADES 1 CONSOLIDAR Y CERRAR LA GESTIN DEL INVENTARIO DE MATERIALES PEDAGGICOS FORMATOS DE ATENCIN ELEMENTOS DE OFICINA Y DEMS INSUMOS UTILIZADOS DURANTE LA EJECUCIN DEL CONVENIO DEJANDO REGISTRO DEL ESTADO FINAL USO Y DESTINO DE LOS MISMOS 2 VERIFICAR ORGANIZAR Y ENTREGAR LA VERSIN FINAL DE LOS INSTRUMENTOS DE MONITOREO DEFINIDOS POR EL PROYECTO FICHAS MATRICES Y FORMATOS DIGITALES ASEGURANDO SU ACTUALIZACIN Y TRAZABILIDAD COMO INSUMO PARA EL PROCESO DE LIQUIDACIN 3 PRESENTAR EL CIERRE DE LA PLANEACIN Y APOYO LOGSTICO BRINDADO A LOS TALLERES CAPACITACIONES Y ACTIVIDADES GRUPALES DESARROLLADAS POR EL CENTRO DE ESCUCHA INCLUYENDO RELACIN DE EVENTOS EJECUTADOS Y SOPORTES CORRESPONDIENTES4 CONSOLIDAR Y ENTREGAR LA DOCUMENTACIN ASOCIADA A LOS EVENTOS REALIZADOS TALES COMO LISTAS DE ASISTENCIA CONSTANCIAS O CERTIFICADOS EXPEDIDOS ACTAS Y SOPORTES DE SUMINISTRO DE REFRIGERIOS RECURSOS FSICOS Y TECNOLGICOS SEGN APLIQUE 5 ORGANIZAR Y ANEXAR LAS EVIDENCIAS FOTOGRFICAS Y ACTAS DE EJECUCIN DE LAS ACTIVIDADES DESARROLLADAS COMO RESPALDO DEL CUMPLIMIENTO DE LOS COMPROMISOS ADQUIRIDOS EN EL MARCO DEL CONVENIO6 CERRAR LA PARTICIPACIN EN REUNIONES DE EQUIPO Y COMITS TCNICOS DEL PROYECTO MEDIANTE LA ENTREGA DE ACTAS RELATORAS Y DOCUMENTOS DE SISTEMATIZACIN QUE DEN CUENTA DE LOS ACUERDOS AVANCES Y RESULTADOS OBTENIDOS7 CONSOLIDAR EL SEGUIMIENTO FINAL AL PLAN DE TRABAJO GENERAL DEL CENTRO DE ESCUCHA DEJANDO CONSTANCIA DEL CUMPLIMIENTO DE CRONOGRAMAS COMPROMISOS Y FECHAS CLAVE ESTABLECIDOS DURANTE LA EJECUCIN DEL CONVENIO</t>
  </si>
  <si>
    <t>CO1.REQ.10120509</t>
  </si>
  <si>
    <t>OPSP-VEX-0881-2026</t>
  </si>
  <si>
    <t>https://community.secop.gov.co/Public/Tendering/OpportunityDetail/Index?noticeUID=CO1.NTC.9975476</t>
  </si>
  <si>
    <t>ALIC DAVID BARANDICA MEJIA</t>
  </si>
  <si>
    <t>LA PRESENTE ORDEN TIENE POR OBJETO PRESTAR SUS SERVICIOS PROFESIONALES COMO COORDINADOR GENERAL Y RELACIONAMIENTO EN EL MARCO DEL CONTRATO INTERADMINISTRATIVO N1234 DE 2025 CELEBRADO ENTRE EL MINISTERIO DE VIVIENDA CIUDAD Y TERRITORIO Y LA UNIVERSIDAD DEL MAGDALENA CUYO OBJETO ES CARACTERIZACIN SOCIAL DE FAMILIAS UBICADAS EN PREDIOS VIABILIZADOS TCNICAMENTE PARA EL DESARROLLO DE LOS PROCESOS DE TITULACIN SANEAMIENTO Y FORMALIZACIN DE PREDIOS A NIVEL NACIONAL  REGIN CARIBE DESARROLLANDO LAS SIGUIENTES ACTIVIDADES 1 REALIZAR Y ENTREGAR INFORME FINAL ESTADSTICO DE CARACTERIZACIONES REALIZADAS EN TODAS SUS CATEGORAS POR MUNICIPIO DEPARTAMENTO Y NACIONAL 2 ATENDER A LOS REQUERIMIENTOS EXIGIDOS POR EL MINISTERIO DE VIVIENDA RESPECTO A LAS BASES DE DATOS Y PDF DE LAS CARACTERIZACIONES REALIZADAS 3 CORREGIR CARACTERIZACIONES SOLICITADAS A SUBSANAR POR PARTE DEL MVCT 5 ENTREGAR BASE DE DATOS Y PDF CONSOLIDADOS DE FORMA TOTAL PARA EL CIERRE Y LIQUIDACIN DEL CONTRATO 1234</t>
  </si>
  <si>
    <t>CO1.REQ.10119978</t>
  </si>
  <si>
    <t>OPSP-VEX-0880-2026</t>
  </si>
  <si>
    <t>https://community.secop.gov.co/Public/Tendering/OpportunityDetail/Index?noticeUID=CO1.NTC.9970166</t>
  </si>
  <si>
    <t>LILIANA PAOLA BERMÚDEZ ARÉVALO</t>
  </si>
  <si>
    <t>LA PRESENTE ORDEN TIENE POR OBJETO PRESTAR SERVICIOS PROFESIONALES EN EL MARCO DEL CONTRATO N 618 DEL 2025 CELEBRADO ENTRE LA AGENCIA NACIONAL DE HIDROCARBUROS  ANH Y UNIVERSIDAD DEL MAGDALENA PARA EL DESARROLLO DE LAS SIGUIENTES ACTIVIDADES 1 ELABORAR REPORTES FINANCIEROS Y ECONMICOS DEL AVANCE DEL PROYECTO 2 APOYAR LA EVALUACION DE COSTOS DE IMPLEMENTACION DE FUENTES NO CONVENCIONALES DE ENERGIA 3 SISTEMATIZAR LA INFORMACION CONTABLE Y DE EJECUCION PRESUPUESTAL 4 PARTICIPAR EN LA ELABORACION DE INFORMES ECONMICOS INTERMEDIOS Y FINALES 5 REGISTRAR INGRESOS Y GASTOS DEL PROYECTO EN EL FORMATO DEFINIDO  6 APOYAR EN LA REALIZACION DE LOS ESTUDIOS DE MERCADO EN LOS PROCESOS DE CONTRATACION QUE ADELANTE LA ENTIDAD EN EL MARCO DE PROYECTO</t>
  </si>
  <si>
    <t>CO1.REQ.10114868</t>
  </si>
  <si>
    <t>OAG-VEX-0879-2026</t>
  </si>
  <si>
    <t>https://community.secop.gov.co/Public/Tendering/OpportunityDetail/Index?noticeUID=CO1.NTC.9970074</t>
  </si>
  <si>
    <t>MARICIELY LUCIA TEJEDA MOLINARES</t>
  </si>
  <si>
    <t>LA PRESENTE ORDEN TIENE POR OBJETO PRESTAR SERVICIOS PROFESIONALES EN EL MARCO DEL CONTRATO N 618 DEL 2025 CELEBRADO ENTRE LA AGENCIA NACIONAL DE HIDROCARBUROS  ANH Y UNIVERSIDAD DEL MAGDALENA PARA EL DESARROLLO DE LAS SIGUIENTES ACTIVIDADES 1 APOYAR LA REVISION TECNICA DE INFRAESTRUCTURAS ASOCIADAS A PROYECTOS FNCE 2 APOYAR LA EVALUACIoN DE LAS CONDICIONES ESTRUCTURALES DE LOGISTICA OPERATIVA INFRAESTRUCTURA INTEROPERABILIDAD DE PROYECTOS ELICOS 3 APOYAR LA VERIFICACION DE SEGURIDAD EN REAS DE CAMPO 4 GENERAR INFORMES DE VISITA TECNICA E INFRAESTRUCTURA 5 COORDINAR CON EL EQUIPO AMBIENTAL LOS ASPECTOS CONSTRUCTIVOS DEL PROYECTO</t>
  </si>
  <si>
    <t>CO1.REQ.10105544</t>
  </si>
  <si>
    <t>OPSP-VEX-0878-2026</t>
  </si>
  <si>
    <t>https://community.secop.gov.co/Public/Tendering/OpportunityDetail/Index?noticeUID=CO1.NTC.9960441</t>
  </si>
  <si>
    <t>IVAN DARIO BETTER SIMONS</t>
  </si>
  <si>
    <t>LA PRESENTE ORDEN TIENE POR OBJETO PRESTAR SERVICIOS PROFESIONALES EN EL MARCO DEL CONTRATO N 618 DEL 2025 CELEBRADO ENTRE LA AGENCIA NACIONAL DE HIDROCARBUROS  ANH Y UNIVERSIDAD DEL MAGDALENA PARA EL DESARROLLO DE LAS SIGUIENTES ACTIVIDADES 1 APOYAR LA REVISION DE LOS ASPECTOS JURIDICOS Y CONTRACTUALES NECESARIOS PARA LA SUSCRIPCION DE ORDENES DE PRESTACION DE SERVICIOS ORDENES DE APOYO A LA GESTION ORDENES DE COMPRA YO SUMINISTRO Y DEMAS ACTOS ADMINISTRATIVOS PROPIOS DEL ORDENAMIENTO JURIDICO DE LA UNIVERSIDAD 2 APOYAR LA ELABORACION DE LINEAMIENTOS NORMATIVOS Y POLICIA BRIEFS 3 APOYAR EN LA RESPUESTA DE DERECHOS DE PETICION YO PQRS DERIVADOS DE LA OPERACION DEL PROYECTO 4 APOYAR LA REVISION DE LOS INSTRUMENTOS CONTRACTUALES E INTERINSTITUCIONALES DEL PROYECTO ACUERDOS ACTAS O MEMORANDOS DE ENTENDIMIENTO GARANTIZANDO COHERENCIA CON LAS DISPOSICIONES DE LA LEY 80 DE 1993 LA LEY 489 DE 1998 Y LA LEY 2294 DE 2023 5 APOYAR LA FORMULACION DE DIRECTRICES JURIDICAS Y RECOMENDACIONES NORMATIVAS ORIENTADAS A CONSOLIDAR LA POLITICA PUBLICA DE TRANSICION ENERGETICA JUSTA EN EL MARCO DEL PROYECTO GENTE</t>
  </si>
  <si>
    <t>CO1.REQ.10105601</t>
  </si>
  <si>
    <t>OPSP-VEX-0877-2026</t>
  </si>
  <si>
    <t>https://community.secop.gov.co/Public/Tendering/OpportunityDetail/Index?noticeUID=CO1.NTC.9970073</t>
  </si>
  <si>
    <t>HENRY ALBERTO CUAO LARA</t>
  </si>
  <si>
    <t>LA PRESENTE ORDEN TIENE POR OBJETO PRESTAR SERVICIOS PROFESIONALES EN EL MARCO DEL CONTRATO N 618 DEL 2025 CELEBRADO ENTRE LA AGENCIA NACIONAL DE HIDROCARBUROS  ANH Y UNIVERSIDAD DEL MAGDALENA PARA EL DESARROLLO DE LAS SIGUIENTES ACTIVIDADES 1 APOYAR EN EL DESARROLLO DE ANALISIS DE EVALUACION SOCIOAMBIENTAL DE LAS TECNOLOGIAS ENERGETICAS EMERGENTES 2 APOYAR LA SISTEMATIZACION DE INFORMACIN SOCIOECONMICA TERRITORIAL 3 PARTICIPAR EN LA INTEGRACION DE RESULTADOS PARA LA PRESENTACION DE LOS PRODUCTOS FINALES 4 APOYAR EL LEVANTAMIENTO DE INFORMACION DE FUENTE SECUNDARIA RELACIONADA CON LAS CONDICIONES SOCIOAMBIENTALES EN CAMPO DE LAS COMUNIDADES QUE HACEN PARTE DEL GRUPO DE INTERES DEL PROYECTO 5 ELABORAR REPORTES SISTENTICOS DEL AVANCE DEL PROYECTO</t>
  </si>
  <si>
    <t>CO1.REQ.10114862</t>
  </si>
  <si>
    <t>OPSP-VEX-0876-2026</t>
  </si>
  <si>
    <t>https://community.secop.gov.co/Public/Tendering/OpportunityDetail/Index?noticeUID=CO1.NTC.9959924</t>
  </si>
  <si>
    <t>GINA MARIA LOPEZ PONTON</t>
  </si>
  <si>
    <t>LA PRESENTE ORDEN TIENE POR OBJETO PRESTAR SERVICIOS PROFESIONALES EN EL MARCO DEL CONTRATO N 618 DEL 2025 CELEBRADO ENTRE LA AGENCIA NACIONAL DE HIDROCARBUROS  ANH Y UNIVERSIDAD DEL MAGDALENA PARA EL DESARROLLO DE LAS SIGUIENTES ACTIVIDADES 1 APOYAR LA GESTION DE RECAUDO DEL PROYECTO 2 ELABORAR INFORMES FINANCIEROS Y DE EJECUCION PRESUPUESTAL 3 DISEÑAR INSTRUMENTOS DE SEGUIMIENTO PRESUPUESTAL 4 ELABORAR REPORTES MENSUALES DE COMPROMISOS PRESUPUESTALES DERIVADOS DE LA EJECUCION DEL PROYECTO 5 REALIZAR SEGUIMIENTO AL ESTADO O BALANCE DE LA CUENTA BANCARIA EN LA QUE SE MANEJAN LOS RECURSOS DEL PROYECTO CONCILIACION BANCARIA</t>
  </si>
  <si>
    <t>CO1.REQ.10104396</t>
  </si>
  <si>
    <t>OPSP-VEX-0875-2026</t>
  </si>
  <si>
    <t>https://community.secop.gov.co/Public/Tendering/OpportunityDetail/Index?noticeUID=CO1.NTC.9959657</t>
  </si>
  <si>
    <t>JOSE MIGUEL SALAS RODRÍGUEZ</t>
  </si>
  <si>
    <t>LA PRESENTE ORDEN TIENE POR OBJETO PRESTAR SERVICIOS PROFESIONALES COMO ASISTENTE ADMINISTRATIVO EN EL MARCO DEL CONTRATO N 478 DEL 2025 CELEBRADO ENTRE LA AGENCIA NACIONAL DE HIDROCARBUROS  ANH Y UNIVERSIDAD DEL MAGDALENA PARA EL DESARROLLO DE LAS SIGUIENTES ACTIVIDADES 1 PREPARAR INFORMES FINANCIEROS FINALES INCLUYENDO INGRESOS EGRESOS COMPROMISOS PRESUPUESTALES Y CUENTAS POR PAGAR PARA LIQUIDACIN Y CIERRE DEL CONVENIO  2 REALIZAR BALANCE FINANCIERO DEL CONVENIO PARA LIQUIDACIN Y CIERRE DEL CONVENIO 3 GESTIONAR PAGOS DE CONTRATISTAS Y PROVEEDORES PARA LIQUIDACIN Y CIERRE DEL CONVENIO  4 GESTIONAR LA PRESENTACIN DE FACTURAS FINALES A LA ENTIDAD CONTRATANTE LIQUIDACIN Y CIERRE DEL CONVENIO</t>
  </si>
  <si>
    <t>CO1.REQ.10104916</t>
  </si>
  <si>
    <t>OPSP-VEX-0874-2026</t>
  </si>
  <si>
    <t>https://community.secop.gov.co/Public/Tendering/OpportunityDetail/Index?noticeUID=CO1.NTC.9958941</t>
  </si>
  <si>
    <t>DAINID GILIANA LATORRE GONZÁLEZ</t>
  </si>
  <si>
    <t>LA PRESENTE ORDEN TIENE POR OBJETO PRESTAR SERVICIOS PROFESIONALES EN EL MARCO DEL CONTRATO N 618 DEL 2025 CELEBRADO ENTRE LA AGENCIA NACIONAL DE HIDROCARBUROS  ANH Y UNIVERSIDAD DEL MAGDALENA PARA EL DESARROLLO DE LAS SIGUIENTES ACTIVIDADES 1 COORDINAR LA INTEGRACION DE LOS COMPONENTES TECNICOS ECONOMICOS Y POLTICOS DEL PROYECTO 2 ANALIZAR LAS RELACIONES ENTRE LA POLITICA PUBLICA ENERGETICA Y EL DESARROLLO TERRITORIAL 3 GENERAR INSUMOS DE FUENTES SECUNDARIAS PARA LA ELABORACION DE POLICY BRIEFS Y DOCUMENTOS ESTRATGICOS DE ALTO NIVEL 4 ACOMPAÑAR LA FORMULACION DE LINEAMIENTOS DE GOBERNANZA ENERGETICA 5 COORDINAR LA REDACCION DEL INFORME EJECUTIVO FINAL DEL PROYECTO 6 ASESORAR LA PRESENTACIN INSTITUCIONAL DE RESULTADOS ANTE LA ANH</t>
  </si>
  <si>
    <t>CO1.REQ.10104172</t>
  </si>
  <si>
    <t>OPSP-VEX-0873-2026</t>
  </si>
  <si>
    <t>https://community.secop.gov.co/Public/Tendering/OpportunityDetail/Index?noticeUID=CO1.NTC.9959027</t>
  </si>
  <si>
    <t>ANDRES JOSE MELO ACOSTA</t>
  </si>
  <si>
    <t>LA PRESENTE ORDEN TIENE POR OBJETO PRESTAR SERVICIOS PROFESIONALES EN EL MARCO DEL CONTRATO N 618 DEL 2025 CELEBRADO ENTRE LA AGENCIA NACIONAL DE HIDROCARBUROS  ANH Y UNIVERSIDAD DEL MAGDALENA PARA EL DESARROLLO DE LAS SIGUIENTES ACTIVIDADES 1 APOYAR LA ESTRUCTURACION DE FLUJOS DE TRABAJO Y PROTOCOLOS OPERATIVOS 2 DESARROLLAR MATRICES DE RIESGO Y EFICIENCIA DE ACTIVIDADES 3 COORDINAR EL SEGUIMIENTO A LA EJECUCION TECNICA DE CRONOGRAMAS 4 APOYAR LA IMPLEMENTACION DE HERRAMIENTAS DE CONTROL DE CALIDAD 5 ELABORAR REPORTES DE AVANCE TECNICOADMINISTRATIVO</t>
  </si>
  <si>
    <t>CO1.REQ.10104530</t>
  </si>
  <si>
    <t>OPSP-VEX-0872-2026</t>
  </si>
  <si>
    <t>https://community.secop.gov.co/Public/Tendering/OpportunityDetail/Index?noticeUID=CO1.NTC.9959129</t>
  </si>
  <si>
    <t>ANA MARIA POMARES ORTIZ</t>
  </si>
  <si>
    <t>LA PRESENTE ORDEN TIENE POR OBJETO PRESTAR SERVICIOS PROFESIONALES EN EL MARCO DEL CONTRATO N 618 DEL 2025 CELEBRADO ENTRE LA AGENCIA NACIONAL DE HIDROCARBUROS  ANH Y UNIVERSIDAD DEL MAGDALENA PARA EL DESARROLLO DE LAS SIGUIENTES ACTIVIDADES 1 PARTICIPAR EN EL DIAGNSTICO AMBIENTAL DE TERRITORIOS PRIORIZADOS 2 APOYAR LA RECOLECCION Y PROCESAMIENTO DE INFORMACION AMBIENTAL 3 APOYAR EN LA ELABORACION DE FICHAS O PERFIL DE CARACTERIZACION PARA CADA MUNICIPIO 4 COORDINAR LOS INSTRUMENTOS DE SEGUIMIENTO AMBIENTAL 5 APOYAR TALLERES DE VALIDACION CON COMUNIDADES Y AUTORIDADES LOCALES</t>
  </si>
  <si>
    <t>CO1.REQ.10104307</t>
  </si>
  <si>
    <t>OPSP-VEX-0871-2026</t>
  </si>
  <si>
    <t>https://community.secop.gov.co/Public/Tendering/OpportunityDetail/Index?noticeUID=CO1.NTC.9956545</t>
  </si>
  <si>
    <t>YULIETH ALEXANDRA ANAYA SOCARRAS</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</si>
  <si>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APOYAR LA PLANEACION OPERATIVA DEL CONVENIO MEDIANTE EL SEGUIMIENTO AL CUMPLIMIENTO DEL CRONOGRAMA DE ACTIVIDADES TECNICAS PEDAGOGICAS Y LOGISTICAS 2 DISENAR Y APLICAR HERRAMIENTAS DE CONTROL Y SEGUIMIENTO A LOS PROCESOS OPERATIVOS DEL PROGRAMA EN LOS TERRITORIOS PRIORIZADOS 3 REALIZAR SEGUIMIENTO A LOS INDICADORES DE EJECUCION FISICA Y ADMINISTRATIVA DEL CONVENIO GENERANDO REPORTES PERIODICOS DE AVANCE 4 PROPONER ACCIONES DE MEJORA CONTINUA PARA OPTIMIZAR LOS PROCESOS OPERATIVOS LOGISTICOS Y ADMINISTRATIVOS DEL PROGRAMA 5 APOYAR LA ARTICULACION ENTRE LOS EQUIPOS TECNICOS ADMINISTRATIVOS Y TERRITORIALES PARA GARANTIZAR LA CORRECTA IMPLEMENTACION DEL PLAN DE TRABAJO</t>
  </si>
  <si>
    <t>CO1.REQ.10101814</t>
  </si>
  <si>
    <t>OPSP-VEX-0870-2026</t>
  </si>
  <si>
    <t>https://community.secop.gov.co/Public/Tendering/OpportunityDetail/Index?noticeUID=CO1.NTC.9957142</t>
  </si>
  <si>
    <t>SERGIO EMILIO ROJAS PIMIENTA</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</si>
  <si>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APOYAR LA GESTION ADMINISTRATIVA DEL CONVENIO GARANTIZANDO LA CORRECTA TRAMITACION DE DOCUMENTOS ACTAS Y SOPORTES REQUERIDOS 2 REALIZAR SEGUIMIENTO A LOS PROCESOS ADMINISTRATIVOS RELACIONADOS CON LA CONTRATACION Y PAGOS DEL RECURSO HUMANO VINCULADO AL PROGRAMA 3 APOYAR LA ORGANIZACION Y SECRETARIA TECNICA DE LAS SESIONES DEL COMITE OPERATIVO Y DE SEGUIMIENTO DEL CONVENIO 4 COORDINAR ACCIONES ADMINISTRATIVAS CON LOS EQUIPOS TERRITORIALES PARA ASEGURAR LA ADECUADA EJECUCION LOGISTICA DE LAS ACTIVIDADES DEL PROGRAMA 5 APOYAR LA ACTUALIZACION Y CARGUE DE INFORMACION Y DOCUMENTOS DEL CONVENIO EN LAS PLATAFORMAS INSTITUCIONALES Y EN SECOP II</t>
  </si>
  <si>
    <t>CO1.REQ.10102501</t>
  </si>
  <si>
    <t>OPSP-VEX-0869-2026</t>
  </si>
  <si>
    <t>https://community.secop.gov.co/Public/Tendering/OpportunityDetail/Index?noticeUID=CO1.NTC.9957344</t>
  </si>
  <si>
    <t>DIANA MARGARITA SEVILLA HERRERA</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</si>
  <si>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REALIZAR ANALISIS Y SEGUIMIENTO A LA EJECUCION PRESUPUESTAL DEL CONVENIO VERIFICANDO LA COHERENCIA ENTRE EL PLAN DE TRABAJO CRONOGRAMA Y USO DE LOS RECURSOS 2 APOYAR LA ELABORACION DE INFORMES FINANCIEROS PERIODICOS CONSOLIDANDO INFORMACION DE EJECUCION PARA LA PRESENTACION ANTE LA SUPERVISION DEL CONVENIO 3 ANALIZAR EL COMPORTAMIENTO DE LOS DESEMBOLSOS Y FLUJOS DE CAJA DEL CONVENIO IDENTIFICANDO RIESGOS FINANCIEROS Y PROPONIENDO MEDIDAS DE MEJORA 4 APOYAR LA ESTRUCTURACION DE PROYECCIONES FINANCIERAS Y ESCENARIOS DE EJECUCION PARA EL CUMPLIMIENTO OPORTUNO DE LAS METAS DEL PROGRAMA 5 ACOMPANAR LOS PROCESOS DE ANALISIS DE COSTOS ASOCIADOS A LA OPERACION DEL PROGRAMA GARANTIZANDO CRITERIOS DE EFICIENCIA Y ECONOMIA DEL GASTO PUBLICO</t>
  </si>
  <si>
    <t>CO1.REQ.10102468</t>
  </si>
  <si>
    <t>OPSP-VEX-0868-2026</t>
  </si>
  <si>
    <t>https://community.secop.gov.co/Public/Tendering/OpportunityDetail/Index?noticeUID=CO1.NTC.9957879</t>
  </si>
  <si>
    <t>DANIEL DAVID GRANADOS PARODI</t>
  </si>
  <si>
    <t>LA PRESENTE ORDEN TIENE POR OBJETO PRESTAR SERVICIOS DE APOYO A LA GESTION PARA EL DESARROLLO DE LAS SIGUIENTES ACTIVIDADES 1 APOYAR EN LA REVISION DE INFORMES Y DOCUMENTOS DE PAGO DE LOS EQUIPOS TERRITORIALES 2 APOYAR CON EL DILIGENCIAMIENTO Y ACTUALIZACION DEL INFORME FINANCIERO PRESENTADO AL MINISTERIO DE LAS CULTURAS 3 APOYAR CON LA ACTUALIZACION DEL REPOSITORIO DISPUESTO POR EL MINISTERIO DE LAS CULTURAS 4 APOYAR CON LA RECOPILACION DE RUTAS DE DESPLAZAMIENTO PARA OBTENER LAS TABLAS DE VIATICOS</t>
  </si>
  <si>
    <t>CO1.REQ.10103076</t>
  </si>
  <si>
    <t>OAG-VEX-0867-2026</t>
  </si>
  <si>
    <t>https://community.secop.gov.co/Public/Tendering/OpportunityDetail/Index?noticeUID=CO1.NTC.9970060</t>
  </si>
  <si>
    <t>JAVIER ANDRES BERNAL BARRIOS</t>
  </si>
  <si>
    <t>LA PRESENTE ORDEN TIENE POR OBJETO LA PRESENTE ORDEN TIENE POR OBJETO 1 PRESTAR ASESORIA JURIDICA EN LAS ETAPAS PRECONTRACTUAL CONTRACTUAL Y POSTCONTRACTUAL DE LOS PROCESOS DE SELECCION ADELANTADOS EN LA VICERRECTORIA DE EXTENSION Y PROYECCION SOCIAL 2 PRESTAR ASESORIA JURIDICA Y RESOLVER CONSULTAS DE TIPO JURIDICO SOBRE LA EJECUCION DE LOS PROYECTOS DE LA VICERRECTORIA DE EXTENSION Y PROYECCION SOCIAL DE CONFORMIDAD CON LA NORMATIVIDAD VIGENTE 3 PRESTAR ASESORIA JURIDICA CONTRACTUAL EN LOS PROCESOS DE LICITACION YO CONVOCATORIAS EN LOS QUE SEA REQUERIDO 4 PROYECTAR RESPUESTAS A LAS CONSULTAS PETICIONES QUEJAS Y RECLAMOS QUE SE GENEREN EN LA VICERRECTORIA DE EXTENSION Y PROYECCION SOCIAL TOMANDO EN CONSIDERACION LOS TERMINOS DE LA LEY Y LOS PROCEDIMIENTOS INTERNOS ESTABLECIDOS 5 ELABORAR LOS CONCEPTOS JURIDICOS QUE SEAN SOLICITADOS POR LA VICERRECTORIA DE EXTENSION Y PROYECCION SOCIAL YO POR LA OFICINA ASESORA JURIDICA DE LA UNIVERSIDAD</t>
  </si>
  <si>
    <t>CO1.REQ.10114848</t>
  </si>
  <si>
    <t>OPSP-VEX-0866-2026</t>
  </si>
  <si>
    <t>https://community.secop.gov.co/Public/Tendering/OpportunityDetail/Index?noticeUID=CO1.NTC.9970054</t>
  </si>
  <si>
    <t>OTTO JAVIER TORRES ARMENTA</t>
  </si>
  <si>
    <t>LA PRESENTE ORDEN TIENE POR OBJETO LA PRESENTE ORDEN TIENE POR OBJETO PRESTAR SERVICIOS PROFESIONALES PARA EL DESARROLLO DE LAS SIGUIENTES ACTIVIDADES 1 FORMULAR PROPUESTAS Y PROYECTOS EN ATENCION A INVITACIONES RECIBIDAS YO OPORTUNIDADES IDENTIFICADAS DESDE LA VICERRECTORIA DE EXTENSION 2 COADYUVAR LA ATENCION DE OBSERVACIONES YO REQUERIMIENTOS EN ATENCION A LAS PROPUESTAS PRESENTADAS 3 COADYUVAR EN LA IDENTIFICACION DE ACCIONES A DESARROLLAR EN LOS TERRITORIOS Y EN LA REGION CONTEMPLADAS EN EL PLAN DE ACCION DE LA UNIVERSIDAD Y LA MISIONALIDAD DE LA VICERRECTORIA DE EXTENSION Y PROYECCION SOCIAL BASADO EN LOS PLANES DE DESARROLLO DE LOS ENTES TERRITORIALES MUNICIPALES Y DEPARTAMENTALES EN LA REGION CARIBE Y EN ESPECIAL EN EL DEPARTAMENTO DEL MAGDALENA 4 COADYUVAR EN LA COORDINACION Y PARTICIPACION EN MESAS DE TRABAJO Y REUNIONES RELACIONADAS CON LA EXTENSION UNIVERSITARIA ASEGURANDO LA REPRESENTACION ADECUADA DE LA UNIVERSIDAD Y LA COLABORACION EFECTIVA CON ACTORES EXTERNOS EN LOS ESPACIOS EN LOS QUE SE DELEGUE PARA ELLO</t>
  </si>
  <si>
    <t>CO1.REQ.10114835</t>
  </si>
  <si>
    <t>OPSP-VEX-0865-2026</t>
  </si>
  <si>
    <t>https://community.secop.gov.co/Public/Tendering/OpportunityDetail/Index?noticeUID=CO1.NTC.9958957</t>
  </si>
  <si>
    <t>CRISTIAN ANDRES BARRIOS MARTINEZ</t>
  </si>
  <si>
    <t>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</si>
  <si>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CO1.REQ.10104811</t>
  </si>
  <si>
    <t>OAG-VEX-0864-2026</t>
  </si>
  <si>
    <t>https://community.secop.gov.co/Public/Tendering/OpportunityDetail/Index?noticeUID=CO1.NTC.9958801</t>
  </si>
  <si>
    <t>SANDRA LORENA QUINTERO MORENO</t>
  </si>
  <si>
    <t>LA PRESENTE ORDEN TIENE POR OBJETO LA PRESTACION DE SERVICIOS PROFESIONALES EN EL AREA ADMINISTRATIVA EN EL MARCO DEL CONVENIO INTERADMINISTRATIVO N 23192025 CELEBRADO ENTRE LA AGENCIA DE DESARROLLO RURAL ADR Y LA UNIVERSIDAD DEL MAGDALENA PARA CUMPLIR CON EL OBJETO SE DEBERAN DESARROLLAR LAS SIGUIENTES ACTIVIDADES 1 APOYO EN EL SEGUIMIENTO A LOS PROCESOS OPERATIVOS DEL PROYECTO 2 APOYO EN LA ELABORACION DE REPORTES DE SEGUIMIENTO OPERATIVO Y DE AVANCE EN LA EJECUCION DEL PLAN DE TRABAJO 2319 2025 3 APOYO EN EL SEGUIMIENTO AL CUMPLIMIENTO DE LAS METAS Y COMPROMISOS CONTRACTUALES ESTABLECIDOS EN EL CONVENIO 2319 2025</t>
  </si>
  <si>
    <t>CO1.REQ.10103670</t>
  </si>
  <si>
    <t>OPSP-VEX-0863-2026</t>
  </si>
  <si>
    <t>https://community.secop.gov.co/Public/Tendering/OpportunityDetail/Index?noticeUID=CO1.NTC.9959070</t>
  </si>
  <si>
    <t>LUIS MIGUEL MARTINEZ FLOREZ</t>
  </si>
  <si>
    <t>CO1.REQ.10104355</t>
  </si>
  <si>
    <t>OAG-VEX-0862-2026</t>
  </si>
  <si>
    <t>https://community.secop.gov.co/Public/Tendering/OpportunityDetail/Index?noticeUID=CO1.NTC.9970037</t>
  </si>
  <si>
    <t>ASOCIACION NACIONAL DE USUARIOS CAMPESINOS DE COLOMBIA ANUC</t>
  </si>
  <si>
    <t>PRESTACIÓN DE SERVICIOS ESPECIALIZADOS REQUERIDOS PARA EL DESARROLLO DE ACTIVIDADES QUE SE ADELANTARÁN EN EL MARCO DEL CONVENIO INTERADMINISTRATIVO N° 23192025 EN EL DEPARTAMENTO DEL MAGDALENA, SUSCRITO ENTRE LA AGENCIA DE DESARROLLO RURAL Y LA UNIVERSIDAD DEL MAGDALENA. EL CONTRATISTA SE COMPROMETE A REALIZAR LAS SIGUIENTES ACTIVIDADES: 1) VINCULACIÓN DE PROMOTORES PARA PRESTAR SERVICIOS DE EXTENSION AGROPECUARIA Y ACOMPAÑAMIENTO EN TERRITORIO. 2) ELABORACIÓN DE PLAN DE TRABAJO JUNTO AL COORDINADOR ZONAL DE LAS ACTIVIDADES DE ACOMPAÑAMIENTO EN LOS MUNICIPIOS ASIGNADOS. 3) ASISTIR A LAS REUNIONES CONVOCADAS POR EL COORDINADOR ZONAL PARA ASIGNACIÓN, SEGUIMIENTO Y MONITOREO DE LA RECOLECCIÓN DE INFORMACIÓN DEL NIVEL DE MADUREZ ORGANIZACIONAL Y DERECHO HUMANO A LA ALIMENTACIÓN. 4) APOYAR Y ACOMPAÑAR LOS MÉTODOS GRUPALES QUE LE SEAN ASIGNADOS POR EL COORDINADOR ZONAL, ACORDE A LAS GUÍAS METODOLÓGICAS DE LOS TEMAS POR DESARROLLAR EN CUMPLIMIENTO A LOS PLANES DE ACOMPAÑAMIENTOS DISEÑADOS. 5) REPORTE SEMANAL DEL CUMPLIMIENTO DEL PLAN DE TRABAJO CONSTRUIDO JUNTO AL COORDINADOR ZONAL. 6) PARTICIPAR EN LAS SOCIALIZACIONES DE LOS RESULTADOS DEL SERVICIO DE EXTENSIÓN JUNTO AL COORDINADOR ZONAL EN LOS MUNICIPIOS ASIGNADOS. 7) ELABORAR UN REPORTE CORRESPONDIENTE A LA MEDICIÓN DE LA EFECTIVIDAD DE LAS ESTRATEGIAS IMPLEMENTADAS. 8) ACOMPAÑAR LOS PROCESOS QUE SE DERIVEN DE LAS PROPUESTAS APROBADAS Y COFINANCIADAS EN EL MARCO DEL PROYECTO. 9) ARTICULAR LAS ECAS PRODUCTIVAS CON EL AGRICULTOR ANFITRIÓN, LAS PRÁCTICAS A DESARROLLAR Y LA LOGÍSTICA, BUSCANDO QUE EL MISMO AGRICULTOR LIDERE LA ACTIVIDAD EN COMPAÑÍA DEL PROMOTOR Y EL EXTENSIONISTA. 10) PARTICIPAR EN LOS PROCESOS DE INDUCCIÓN, DIFUSIÓN Y PROMOCIÓN DEL PROYECTO Y SUS COMPONENTES. 11) INFORMAR AL COORDINADOR ZONAL SOBRE EL DESARROLLO DE SU TRABAJO Y LA EVOLUCIÓN DEL PROYECTO, ASÍ COMO MANTENER INFORMACIÓN ACTUALIZADA SOBRE LOS BENEFICIARIOS, LOS EMPRENDIMIENTOS Y OTROS TEMAS Y VARIABLES ESTRATÉGICOS DEL PROYECTO. 12) IDENTIFICAR CON LOS GRUPOS DE USUARIOS LAS RECOMENDACIONES DE LOS EXTENSIONISTAS CON EL OBJETIVO DE POTENCIALIZARLAS EN LOS MÉTODOS GRUPALES CORRESPONDIENTES A LAS ECA PRODUCTIVA. 13) IDENTIFICAR USUARIOS QUE HAYAN PODIDO SUPERAR LAS PROBLEMÁTICAS PRODUCTIVAS QUE SON COMUNES EN LA MAYORÍA DE LOS USUARIOS, CON EL OBJETIVO DE PROMOVER EL DESARROLLO DE LA ECA PRODUCTIVA DE FORMA ITINERANTE EN ALGUNA DE LAS FINCAS DE LOS USUARIOS. 14) APOYAR Y FACILITAR LAS CONDICIONES LOGÍSTICAS Y METODOLÓGICAS DE LOS MÉTODOS DE EXTENSIÓN. 15) PROMOVER EL DESARROLLO DE UNIDADES EXPERIMENTALES A NIVEL FAMILIAR O COMUNITARIO PARA FACILITAR LA ADOPCIÓN, ADAPTACIÓN, APROPIACIÓN Y/O EXPERIMENTACIÓN A PEQUEÑA ESCALA SOBRE PRÁCTICAS IDENTIFICADAS EN LA APLICACIÓN DEL SPEA. 16) ACOMPAÑAR LOS MÉTODOS GRUPALES Y MÉTODOS INDIVIDUALES ACORDE A LOS MÉTODOS, METODOLOGÍAS Y HERRAMIENTAS DE EDUCACIÓN POPULAR Y AL PLAN OPERATIVO. 17) INFORMAR OPORTUNAMENTE CUALQUIER ANOMALÍA O DIFICULTAD QUE ADVIERTA EN EL DESARROLLO DE LA ORDEN Y PROPONER ALTERNATIVAS DE SOLUCIÓN A LAS MISMAS. 18) ATENDER LAS PETICIONES Y/O CONSULTAS QUE LE INDIQUE EL SUPERVISOR Y SE RELACIONEN CON EL OBJETO DE LA ORDEN. 19) ASISTIR Y PARTICIPAR EN LOS COMITÉS, REUNIONES, TALLERES, JUNTAS Y DEMÁS EVENTOS QUE LE INDIQUE EL SUPERVISOR Y SE RELACIONEN CON EL OBJETO DE LA ORDEN. 20) PRESENTAR LOS INFORMES QUE LE INDIQUE EL SUPERVISOR. 21) INFORMAR A UNIMAGDALENA DENTRO DE LAS 48 HORAS SIGUIENTES, LOS ACCIDENTES QUE OCURRAN EN DESARROLLO DE ACTIVIDADES PARA EL CUMPLIMIENTO DEL OBJETO CONTRACTUAL. 22)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23) ENTREGAR LOS PRODUCTOS SEGÚA ANEXO TÉCNICO Y FINANCIERO. LA PROPUESTA HACE PARTE INTEGRAL DE LA PRESENTE ORDEN.</t>
  </si>
  <si>
    <t>CO1.REQ.10114812</t>
  </si>
  <si>
    <t>OPS-VEX-0861-2026</t>
  </si>
  <si>
    <t>https://community.secop.gov.co/Public/Tendering/OpportunityDetail/Index?noticeUID=CO1.NTC.9959847</t>
  </si>
  <si>
    <t>JESUS ALBERTO MEZA ATENCIA</t>
  </si>
  <si>
    <t>LA PRESENTE ORDEN TIENE POR OBJETO PRESTAR SUS SERVICIOS PROFESIONALES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</si>
  <si>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CO1.REQ.10104865</t>
  </si>
  <si>
    <t>OPSP-VEX-0860-2026</t>
  </si>
  <si>
    <t>https://community.secop.gov.co/Public/Tendering/OpportunityDetail/Index?noticeUID=CO1.NTC.9970010</t>
  </si>
  <si>
    <t>WILBER ENRIQUE VERGARA AGUILAR</t>
  </si>
  <si>
    <t>LA PRESENTE ORDEN TIENE POR OBJETO PRESTAR SUS SERVICIOS DE APOYO A LA GESTION EN EL ROL DE ARTISTA FORMADOR SABEDOR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</si>
  <si>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CO1.REQ.10114706</t>
  </si>
  <si>
    <t>OAG-VEX-0859-2026</t>
  </si>
  <si>
    <t>https://community.secop.gov.co/Public/Tendering/OpportunityDetail/Index?noticeUID=CO1.NTC.9969848</t>
  </si>
  <si>
    <t>DANIEL JOSE MOLINA BARRIOS</t>
  </si>
  <si>
    <t>LA PRESENTE ORDEN TIENE POR OBJETO PRESTAR SUS SERVICIOS PROFESIONALES COMO COORDINADOR GENERAL Y RELACIONAMIENTO EN EL MARCO DEL CONTRATO INTERADMINISTRATIVO N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REALIZAR Y ENTREGAR INFORME FINAL ESTADISTICO DE CARACTERIZACIONES REALIZADAS EN TODAS SUS CATEGORIAS POR MUNICIPIO DEPARTAMENTO Y NACIONAL 2 ATENDER A LOS REQUERIMIENTOS EXIGIDOS POR EL MINISTERIO DE VIVIENDA RESPECTO A LAS BASES DE DATOS Y PDF DE LAS CARACTERIZACIONES REALIZADAS 3 CORREGIR CARACTERIZACIONES SOLICITADAS A SUBSANAR POR PARTE DEL MVCT 5 ENTREGAR BASE DE DATOS Y PDF CONSOLIDADOS DE FORMA TOTAL PARA EL CIERRE Y LIQUIDACION DEL CONTRATO 1234</t>
  </si>
  <si>
    <t>CO1.REQ.10114279</t>
  </si>
  <si>
    <t>OPSP-VEX-0858-2026</t>
  </si>
  <si>
    <t>https://community.secop.gov.co/Public/Tendering/OpportunityDetail/Index?noticeUID=CO1.NTC.9969830</t>
  </si>
  <si>
    <t>SOLANGEE MELISSA BORJA DE LEON</t>
  </si>
  <si>
    <t>LA PRESENTE ORDEN TIENE POR OBJETO PRESTAR SUS SERVICIOS PROFESIONALES COMO PSICOLOGA CLINICA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CONSOLIDAR Y CERRAR LOS PROCESOS DE ATENCION BRINDADOS A ESTUDIANTES QUE ACUDIERON AL CENTRO DE ESCUCHA POR SINTOMAS EMOCIONALES ASOCIADOS A PROBLEMAS DE SALUD MENTAL DEJANDO CONSTANCIA DE LAS ESTRATEGIAS DE CONTENCION EMOCIONAL APLICADAS LAS ORIENTACIONES BRINDADAS Y LAS REMISIONES REALIZADAS A SERVICIOS INTERNOS O EXTERNOS CONFORME A LOS PROTOCOLOS VIGENTES BASADOS EN EL MODELO MHGAP Y LAS RUTAS INTERNAS DE SALUD MENTAL 2 REALIZAR EL CIERRE DEL SEGUIMIENTO PSICOSOCIAL DE LOS CASOS ATENDIDOS DURANTE LA EJECUCION DEL CONVENIO CON ENFASIS EN AQUELLOS PRIORIZADOS POR BAJO RENDIMIENTO ACADEMICO RIESGO DE DESERCION ANTECEDENTES DE TRASTORNOS MENTALES O PERTENENCIA A GRUPOS VULNERABLES ZONAS RURALES VICTIMAS ESTUDIANTES CON DISCAPACIDAD DEJANDO REGISTRO DEL ESTADO FINAL Y LAS RECOMENDACIONES CORRESPONDIENTES 3 CONSOLIDAR ORGANIZAR Y ENTREGAR LA DOCUMENTACION Y LOS REGISTROS DE LAS ACTIVIDADES DESARROLLADAS GARANTIZANDO EL CUMPLIMIENTO DE LOS CRITERIOS ETICOS TECNICOS Y ADMINISTRATIVOS ESTABLECIDOS POR EL CENTRO DE ESCUCHA COMO SOPORTE DEL PROCESO DE LIQUIDACION DEL CONVENIO 4 PRESENTAR EL BALANCE FINAL DE LAS ESTRATEGIAS PSICOEDUCATIVAS DISENADAS E IMPLEMENTADAS EN MATERIA DE SALUD MENTAL DIRIGIDAS A LA COMUNIDAD ACADEMICA INCLUYENDO RESULTADOS ALCANCES Y EVIDENCIAS QUE RESPALDEN SU EJECUCION 5 CERRAR Y DOCUMENTAR EL ACOMPANAMIENTO Y SUPERVISION REALIZADA A LOS FACILITADORES DE SALUD MENTAL DEJANDO CONSTANCIA DE LAS ACCIONES DESARROLLADAS AVANCES LOGRADOS Y RECOMENDACIONES PARA LA CONTINUIDAD DEL PROCESO 6 ENTREGAR Y FORMALIZAR LOS INSUMOS PROTOCOLOS RUTAS DE ATENCION Y PROCEDIMIENTOS CONSTRUIDOS O VALIDADOS DURANTE LA EJECUCION DEL CONVENIO COMO PRODUCTOS FINALES PARA LA OPERACION Y SOSTENIBILIDAD DEL CENTRO DE ESCUCHA</t>
  </si>
  <si>
    <t>CO1.REQ.10114514</t>
  </si>
  <si>
    <t>OPSP-VEX-0857-2026</t>
  </si>
  <si>
    <t>https://community.secop.gov.co/Public/Tendering/OpportunityDetail/Index?noticeUID=CO1.NTC.9961230</t>
  </si>
  <si>
    <t>LUIS ALEJANDRO RAMIREZ CASTILLO</t>
  </si>
  <si>
    <t>LA PRESENTE ORDEN TIENE POR OBJETO LA PRESENTE ORDEN TIENE POR OBJETO PRESTAR SERVICIOS COMO TUTOR DE FORMACION PRESENCIAL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LIDERAR EL PROCESO DE ENSENANZA Y APRENDIZAJE DEL PROCESO DE FORMACION BAJO ESTRATEGIAS MIXTAS PRESENCIAL Y VIRTUAL EN LOS MEF A TRAVES DE ACOMPANAMIENTO Y TUTORIA AL GRUPO DE DOCENTES ASIGNADOS 2 DESARROLLAR Y FORTALECER LAS ACCIONES PEDAGOGICAS PROPUESTAS POR EL LIDER DEL PROYECTO PARA LA IMPLEMENTACION DE LA ESTRATEGIA DE FORMACION EN LOS MEF 3 REALIZAR EL ACOMPANAMIENTO Y SEGUIMIENTO DESDE EL COMPONENTE PEDAGOGICO TECNICO Y ADMINISTRATIVO 4 ENTREGAR INFORMES DETALLADOS AL LIDER DEL PROYECTO DE LAS ACCIONES DESARROLLADAS EN EL MARCO DEL PROCESO DE FORMACION EN MEF 5 APOYAR A LOS DOCENTES PARTICIPANTES DE LA FORMACION EN EL DISENO CURRICULAR FLEXIBLE COMO PRODUCTO DEL PROCESO DE APRENDIZAJE DE LOS MEF 6 VELAR Y HACER SEGUIMIENTO PARA QUE LOS DOCENTES PARTICIPANTES DE LA FORMACION DESARROLLEN LOS PROCESOS DE APRENDIZAJE DE ACUERDO CON LA ESTRUCTURA DEL MEF Y LAS CARACTERISTICAS DE LA POBLACION 7 PRESENTAR INFORMES DE LAS ACCIONES REALIZADAS EN EL MARCO DE LA EJECUCION DEL PROCESO DE FORMACION 8 GARANTIZAR LA LEGALIZACION DE LOS RECURSOS ASIGNADOS POR LA IES SELECCIONADA PARA EL DESARROLLO DE LAS VISITAS A LAS SEDES EDUCATIVAS 9 RECOLECTAR CONSOLIDAR Y ANALIZAR LA INFORMACION REQUERIDA PARA EL ESTUDIO DE IMPACTO DEL PROYECTO GARANTIZANDO LA CALIDAD OPORTUNIDAD Y TRAZABILIDAD DE LOS DATOS 10 REALIZAR EL ACOMPANAMIENTO EN LA ENTREGA DE LAS CANASTAS EDUCATIVAS ASI COMO LA RECEPCION VERIFICACION Y ACOPIO DE LAS ACTAS DE ENTREGA DEL MATERIAL PEDAGOGICO Y DE APOYO A LA FORMACION DE DOCENTES GARANTIZANDO QUE CUENTEN CON SUS RESPECTIVAS EVIDENCIAS Y SOPORTES 11 CONSOLIDAR Y PRESENTAR INFORMES DE SEGUIMIENTO A LAS SEDES EDUCATIVAS ACOMPANADAS INCLUYENDO AVANCES DIFICULTADES ACCIONES IMPLEMENTADAS LECCIONES APRENDIDAS Y RECOMENDACIONES 12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</si>
  <si>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CO1.REQ.10105957</t>
  </si>
  <si>
    <t>OPSP-VEX-0856-2026</t>
  </si>
  <si>
    <t>https://community.secop.gov.co/Public/Tendering/OpportunityDetail/Index?noticeUID=CO1.NTC.9959378</t>
  </si>
  <si>
    <t>GABRIELA PATRICIA GONZALEZ GONZALEZ</t>
  </si>
  <si>
    <t>CO1.REQ.10104485</t>
  </si>
  <si>
    <t>OAG-VEX-0855-2026</t>
  </si>
  <si>
    <t>https://community.secop.gov.co/Public/Tendering/OpportunityDetail/Index?noticeUID=CO1.NTC.9969362</t>
  </si>
  <si>
    <t>ARTURO ROZO CELEMIN</t>
  </si>
  <si>
    <t>LA PRESENTE ORDEN TIENE POR OBJETO PRESTAR SUS SERVICIOS PROFESIONALES COMO INGENIERO AMBIENTAL EN EL MARCO DEL CONTRATO INTERADMINISTRATIVO DE CIENCIA Y TECNOLOGIA N 001 DE 2021 CELEBRADO ENTRE EL MUNICIPIO DE ALBANIA LA GUAJIRA Y LA UNIVERSIDAD DEL MAGDALENA CUYO OBJETO ES REVISION Y AJUSTE GENERAL DEL PLAN BASICO DE ORDENAMIENTO TERRITORIAL PBOT DEL MUNICIPIO DE ALBANIA BPIN 2020440350055 CUMPLIENDO CON LAS SIGUIENTES ACTIVIDADES 1 CONSTRUIR Y MANTENER LA BASE DE DATOS GEOGRAFICA SIG DEL PBOT ASEGURANDO INTEGRIDAD METADATOS Y ESTANDARES IGAC 2 GEOREFERENCIAR LIMPIAR Y NORMALIZAR TODA LA INFORMACION ESPACIAL INCLUYENDO INSUMOS AMBIENTALES URBANOS RURALES Y SOCIALES 3 ELABORAR MAPAS DE DIAGNOSTICO ECOSISTEMAS RIESGOS SERVICIOS PUBLICOS ESTRUCTURA URBANA USOS DEL SUELO Y VARIABLES SOCIOECONOMICAS 4 CONSTRUIR LOS MAPAS DE FORMULACION INCLUYENDO ZONIFICACION TRATAMIENTOS APPA RESTRICCIONES DETERMINANTES Y ESTRUCTURA ECOLOGICA 5 MODELAR ESCENARIOS TERRITORIALES PARA LA FORMULACION DEL MODELO TERRITORIAL USANDO ANALISIS ESPACIAL 6 INCORPORAR CARTOGRAFIA DE CAMBIO CLIMATICO MAPAS DE VULNERABILIDAD EXPOSICION Y PROYECCIONES CLIMATICAS 7 GENERAR LA CARTOGRAFIA DEL RIESGO TECNOLOGICO DELIMITANDO FRANJAS DE SEGURIDAD Y ZONAS DE AFECTACION POR LINEAS DE 500 KV 8 PRODUCIR TODOS LOS MAPAS OFICIALES DEL PBOT CON NORMAS SIMBOLOGIA Y ESTRUCTURA OBLIGATORIA PARA DTS MEMORIA Y PROYECTO DE ACUERDO 9 GARANTIZAR CONSISTENCIA TECNICA ENTRE CAPAS VERIFICANDO TOPOLOGIA PROYECCION GEOGRAFICA Y CRUCE ENTRE VARIABLES 10 PREPARAR LOS INSUMOS CARTOGRAFICOS PARA LA CONCERTACION Y APROBACION ASEGURANDO CLARIDAD TECNICA Y NORMATIVA</t>
  </si>
  <si>
    <t>CO1.REQ.10114363</t>
  </si>
  <si>
    <t>OPSP-VEX-0854-2026</t>
  </si>
  <si>
    <t>https://community.secop.gov.co/Public/Tendering/OpportunityDetail/Index?noticeUID=CO1.NTC.9959911</t>
  </si>
  <si>
    <t>CRISTINA MARIA GRAUN VIVES</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</si>
  <si>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REALIZAR SEGUIMIENTO A LA ORGANIZACION Y CUMPLIMIENTO DE LA AGENDA DE MUESTRAS ARTISTICAS DERIVADAS DEL PROCESO FORMATIVO 2 VERIFICAR LA ENTREGA OPORTUNA DE INFORMES PARCIALES MENSUALES DE EJECUCION TECNICA POR PARTE DE LOS EQUIPOS RESPONSABLES 3 APOYAR EL CONTROL DEL CUMPLIMIENTO DE LAS ESTRATEGIAS PEDAGOGICAS EN CAMPO Y SU ALINEACION CON EL ANEXO TECNICO 4 REVISAR LA IMPLEMENTACION EFECTIVA DE ESTRATEGIAS DE PROMOCION DIFUSION Y DIVULGACION DEL CONVENIO CON ENFOQUE COMUNITARIO 5 HACER SEGUIMIENTO A LOS PROCESOS DE ARTICULACION CON EL PROGRAMA JOVENES EN PAZ EN LOS TERRITORIOS DONDE APLIQUE 6 EVALUAR LA PERTINENCIA Y CUMPLIMIENTO DE LOS PLANES DE TRABAJO ESTABLECIDOS CON ALIADOS ESTRATEGICOS NACIONALES Y DEPARTAMENTALES</t>
  </si>
  <si>
    <t>CO1.REQ.10104393</t>
  </si>
  <si>
    <t>OPSP-VEX-0853-2026</t>
  </si>
  <si>
    <t>https://community.secop.gov.co/Public/Tendering/OpportunityDetail/Index?noticeUID=CO1.NTC.9959384</t>
  </si>
  <si>
    <t>ARNULFO JOSE MILIAN MINDIOLA</t>
  </si>
  <si>
    <t>CO1.REQ.10104464</t>
  </si>
  <si>
    <t>OAG-VEX-0852-2026</t>
  </si>
  <si>
    <t>https://community.secop.gov.co/Public/Tendering/OpportunityDetail/Index?noticeUID=CO1.NTC.9959831</t>
  </si>
  <si>
    <t>LIZ DAYAN ZARATE MONTERO</t>
  </si>
  <si>
    <t>LA PRESENTE ORDEN TIENE POR OBJETO PRESTAR SERVICIOS PROFESIONALES EN EL MARCO DEL CONVENIO INTERADMINISTRATIVO N 1690 DE 26 DE JUNIO DE 2025 CELEBRADO ENTRE EL MINISTERIO DE LAS CULTURAS LAS ARTES Y LOS SABERES Y LA 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VERIFICAR LA IMPLEMENTACION DEL PLAN DE CONTRATACION DEL EQUIPO DE TRABAJO CONFORME A LAS FECHAS Y PERFILES APROBADOS POR EL COMITE 2 HACER SEGUIMIENTO AL CUMPLIMIENTO DEL CRONOGRAMA GENERAL DEL CONVENIO Y LOS PLANES DE TRABAJO ESPECIFICOS 3 MONITOREAR LA ENTREGA DEL PLAN TACTICO DE COMUNICACIONES COORDINADO CON EL MINISTERIO 4 APOYAR LA VERIFICACION DEL CUMPLIMIENTO DE LOS COMPROMISOS DE LA UNIVERSIDAD COMO SECRETARIA TECNICA DEL COMITE OPERATIVO 5 REVISAR LA ARTICULACION ENTRE LA UNIVERSIDAD Y EL PORTAL PULEP EN LOS CASOS EN QUE SE REALICEN ESPECTACULOS PUBLICOS 6 REVISAR QUE LA INFORMACION CARGADA EN SECOP II ESTE ACTUALIZADA Y RESPONDA A LOS AVANCES DEL CONVENIO UNIVERSIDAD DEL MAGDALENA PARA EL DESARROLLO DE LAS SIGUIENTES ACTIVIDADES 1 VERIFICAR LA IMPLEMENTACION DEL PLAN DE CONTRATACION DEL EQUIPO DE TRABAJO CONFORME A LAS FECHAS Y PERFILES APROBADOS POR EL COMITE 2 HACER SEGUIMIENTO AL CUMPLIMIENTO DEL CRONOGRAMA GENERAL DEL CONVENIO Y LOS PLANES DE TRABAJO ESPECIFICOS 3 MONITOREAR LA ENTREGA DEL PLAN TACTICO DE COMUNICACIONES COORDINADO CON EL MINISTERIO 4 APOYAR LA VERIFICACION DEL CUMPLIMIENTO DE LOS COMPROMISOS DE LA UNIVERSIDAD COMO SECRETARIA TECNICA DEL COMITE OPERATIVO 5 REVISAR LA ARTICULACION ENTRE LA UNIVERSIDAD Y EL PORTAL PULEP EN LOS CASOS EN QUE SE REALICEN ESPECTACULOS PUBLICOS 6 REVISAR QUE LA INFORMACION CARGADA EN SECOP II ESTE ACTUALIZADA Y RESPONDA A LOS AVANCES DEL CONVENIO</t>
  </si>
  <si>
    <t>CO1.REQ.10104929</t>
  </si>
  <si>
    <t>OPSP-VEX-0851-2026</t>
  </si>
  <si>
    <t>https://community.secop.gov.co/Public/Tendering/OpportunityDetail/Index?noticeUID=CO1.NTC.9959322</t>
  </si>
  <si>
    <t>JOSEPHT JAVITH SOLANO BETANCOURT</t>
  </si>
  <si>
    <t>CO1.REQ.10104444</t>
  </si>
  <si>
    <t>OAG-VEX-0850-2026</t>
  </si>
  <si>
    <t>https://community.secop.gov.co/Public/Tendering/OpportunityDetail/Index?noticeUID=CO1.NTC.9958989</t>
  </si>
  <si>
    <t>DANIELA GONZALEZ CANTILLO</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</si>
  <si>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VERIFICAR EL CUMPLIMIENTO DE LA PARTICIPACION EFECTIVA DE LOS EQUIPOS PEDAGOGICOS Y DINAMIZADORES EN EL PROCESO DE FORMACION A FORMADORES 2 HACER SEGUIMIENTO A LA IMPLEMENTACION DE LOS PROCESOS DE FORMACION ARTISTICA EN ESTABLECIMIENTOS EDUCATIVOS PRIORIZADOS 3 EVALUAR LA EJECUCION DE ACTIVIDADES DE FORTALECIMIENTO Y CUALIFICACION DE LOS EQUIPOS DE NODOS Y ARTISTAS FORMADORES 4 REVISAR EL CUMPLIMIENTO DE LA ENTREGA DE LOS ANALISIS Y ACCIONES DE MEJORA DEL PROCESO DE SISTEMATIZACION DE EXPERIENCIAS PEDAGOGICAS 5 ACOMPANAR LA VERIFICACION DEL REPORTE OPORTUNO DE LOS BENEFICIARIOS EN LAS BASES DE DATOS CONFORME A LINEAMIENTOS DEL MINISTERIO 6 CONSOLIDAR HALLAZGOS Y OBSERVACIONES RELACIONADAS CON EL CUMPLIMIENTO TECNICO DE LAS METAS DEL CONVENIO PARA SER REPORTADAS AL COMITE OPERATIVO</t>
  </si>
  <si>
    <t>CO1.REQ.10104377</t>
  </si>
  <si>
    <t>OPSP-VEX-0849-2026</t>
  </si>
  <si>
    <t>https://community.secop.gov.co/Public/Tendering/OpportunityDetail/Index?noticeUID=CO1.NTC.9969705</t>
  </si>
  <si>
    <t>DANIELA PLATA ACEVEDO</t>
  </si>
  <si>
    <t>LA PRESENTE ORDEN TIENE POR OBJETO LA PRESTACION DE SERVICIOS PROFESIONALES EN EL AREA ADMINISTRATIVA EN EL MARCO DEL CONVENIO INTERADMINISTRATIVO N 23192025 CELEBRADO ENTRE LA AGENCIA DE DESARROLLO RURAL ADR Y LA UNIVERSIDAD DEL MAGDALENA PARA CUMPLIR CON EL OBJETO SE DEBERAN DESARROLLAR LAS SIGUIENTES ACTIVIDADES 1 REGISTRO Y CONSOLIDACION DE LA OFERTA DE PRODUCTOS AGROPECUARIOS DISPONIBLES EN LA PLATAFORMA DE COMERCIALIZACION 2 CAPACITACION A USUARIOS DEL USO DE LA HERRAMIENTA PARA IMPULSAR LA COMERCIALIZACION 3 ANALISIS DE OFERTA Y DEMANDA DE PRODUCTOS AGROPECUARIOS 4 ELABORACION Y ENTREGA DE INFORMES CON LA CONSOLIDACION DEL AVANCE DE EJECUCION Y CUMPLIMIENTO DE LA CONTRAPARTIDA EN CUANTO AL MANEJO DE LA PLATAFORMA ECOMMERCE</t>
  </si>
  <si>
    <t>CO1.REQ.10114065</t>
  </si>
  <si>
    <t>OPSP-VEX-0848-2026</t>
  </si>
  <si>
    <t>https://community.secop.gov.co/Public/Tendering/OpportunityDetail/Index?noticeUID=CO1.NTC.9957088</t>
  </si>
  <si>
    <t>GABRIELA DE JESUS VILLAR GONZALEZ</t>
  </si>
  <si>
    <t>LA PRESENTE ORDEN TIENE POR OBJETO LA PRESTACION DE SERVICIOS PROFESIONALES EN EL AREA COMUNICACIONES Y REDES EN EL MARCO DEL CONVENIO INTERADMINISTRATIVO N 23192025 CELEBRADO ENTRE LA AGENCIA DE DESARROLLO RURAL ADR Y LA UNIVERSIDAD DEL MAGDALENA PARA CUMPLIR CON EL OBJETO SE DEBERAN DESARROLLAR LAS SIGUIENTES ACTIVIDADES 1 DIAGRAMAR MATERIAL GRAFICO INFOGRAFIAS DOCUMENTOS Y DISENO PARA LA GESTION EJECUCION Y EVALUACION DE LA COMUNICACION PRODUCIDA EN EL DESARROLLO DEL PROYECTO 2 ELABORAR MEDIOS COMUNICATIVOS DISENADOS PARA LA IMPLEMENTACION DE METODOS MASIVOS Y OTROS METODOS ADEMAS DEL RESPECTIVO INFORME DEL ALCANCE DIFUSION Y ARTICULACION CON EL PLAN DE TRABAJO PLANTEADO 3 DESARROLLAR ADAPTAR E IMPLEMENTAR MENSAJES Y CONTENIDOS EDUCATIVOS Y DESARROLLO DE PIEZAS COMUNICACIONALES PARA REDES SOCIALES RRSS MEDIOS DE COMUNICACION Y OTROS FORMATOS 4 MANEJO DE REDES SOCIALES ENTRE ELLAS FACEBOOK INSTAGRAM Y TWITTER Y ARTICULACION CON MEDIOS DE COMUNICACION DE USUARIOS BENEFICIARIOS DEL PROYECTO 5 PARTICIPAR EN LAS REUNIONES DE TRABAJO CONVOCADAS POR EL EQUIPO EJECUTOR DEL PROYECTO 6 ENTREGA DE INFORMES MENSUALES AL SUPERVISOR DE AVANCE EN EL CUMPLIMIENTO DE LAS ACTIVIDADES Y METAS DEL PROYECTO DE ACUERDO CON LOS PROCEDIMIENTOS ESTABLECIDOS POR LA AGENCIA DE DESARROLLO RURAL ADR Y O CUANDO LA UNIVERSIDAD DEL MAGDALENA LO SOLICITE 7 APOYO EN LAS ACTIVIDADES REQUERIDAS POR LA VICERRECTORIA DE EXTENSION Y PROYECCION SOCIAL</t>
  </si>
  <si>
    <t>CO1.REQ.10102701</t>
  </si>
  <si>
    <t>OPSP-VEX-0847-2026</t>
  </si>
  <si>
    <t>https://community.secop.gov.co/Public/Tendering/OpportunityDetail/Index?noticeUID=CO1.NTC.9969546</t>
  </si>
  <si>
    <t>LORAINE CACERES VILLA</t>
  </si>
  <si>
    <t>LA PRESENTE ORDEN TIENE POR OBJETO LA PRESTACION DE SERVICIOS DE APOYO A LA GESTION EN CALIDAD DE EXTENSIONISTA EN EL MARCO DEL CONVENIO INTERADMINISTRATIVO N 2319 DE 2025 CELEBRADO ENTRE LA AGENCIA DE DESARROLLO RURAL ADR Y LA UNIVERSIDAD DEL MAGDALENA LAS ACTIVIDADES SE EJECUTARAN EN EL DEPARTAMENTO DEL MAGDALENA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ACOMPANAR A LA REALIZACION DE LOS METODOS GRUPALES DENOMINADOS DIAS DE CAMPO UNO ASIGNADOS POR EL COORDINADOR ZONAL ACORDES A LAS GUIAS METODOLOGICAS DE LOS TEMAS POR DESARROLLAR EN CUMPLIMIENTO DE LOS PLANES DE ACOMPANAMIENTO SOCIALIZADOS 3 APOYAR Y ACOMPANAR EN LA REALIZACION DE LOS METODOS GRUPALES ECA UNO ASIGNADO POR EL COORDINADOR ZONAL ACORDES A LAS GUIAS METODOLOGICAS DE LOS TEMAS POR DESARROLLAR EN CUMPLIMIENTO CON LOS PLANES DE ACOMPANAMIENTO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 INNOVACION INFORMANDO AL BENEFICIARIO DE LA INFORMACION DE FECHAS DE LAS SIGUIENTES ACTIVIDADES GRUPALES 5 APOYAR Y ACOMPANAR EN LA REALIZACION DE LOS METODOS GRUPALES DENOMINADOS ECA 2 ASIGNADOS POR EL COORDINADOR ZONAL ACORDES A LAS GUIAS METODOLOGICAS DE LOS TEMAS POR DESARROLLAR EN CUMPLIMIENTO DE LOS PLANES DE ACOMPANAMIENTO DISENADOS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ACOMPANAR EN LA REALIZACION DE LOS METODOS GRUPALES ECA 3 ASIGNADOS POR EL COORDINADOR ZONAL ACORDES A LAS GUIAS METODOLOGICAS DE LOS TEMAS POR DESARROLLAR EN CUMPLIMIENTO DE LOS PLANES DE ACOMPANAMIENTO DISENADOS PARA TAL FIN 8 APOYAR Y ACOMPANAR EN LA REALIZACION DE LOS METODOS GRUPALES DIAS DE CAMPO 2 ASIGNADOS POR EL COORDINADOR ZONAL ACORDES A LAS GUIAS METODOLOGICAS DE LOS TEMAS POR DESARROLLAR EN CUMPLIMIENTO DE LOS PLANES DE ACOMPANAMIENTO DISENADOS PARA TAL FIN</t>
  </si>
  <si>
    <t>CO1.REQ.10114301</t>
  </si>
  <si>
    <t>OAG-VEX-0846-2026</t>
  </si>
  <si>
    <t>https://community.secop.gov.co/Public/Tendering/OpportunityDetail/Index?noticeUID=CO1.NTC.9957208</t>
  </si>
  <si>
    <t>JOSE DE JESUS SUAREZ SEGURA</t>
  </si>
  <si>
    <t>LA PRESENTE ORDEN TIENE POR OBJETO LA PRESTACION DE SERVICIOS PROFESIONALES ESPECIALIZADOS EN CALIDAD DE GESTOR EN PLANIFICACION INSTRUMENTOS Y REPORTE TECNICO EN EL EN EL MARCO DEL CONVENIO INTERADMINISTRATIVO N 23192025 CELEBRADO ENTRE LA AGENCIA DE DESARROLLO RURAL ADR Y LA UNIVERSIDAD DEL MAGDALENA PARA CUMPLIR CON EL OBJETO SE DEBERAN DESARROLLAR LAS SIGUIENTES ACTIVIDADES 1 LIDERAZGO EN LA PLANIFICACION Y DISENO DE INSTRUMENTOS TECNICOS LIDERAR EL DISENO Y LA ESTRUCTURACION DE LOS FORMATOS DE ENCUESTA PARA LA CARACTERIZACION DE ORGANIZACIONES SOCIO PRODUCTIVAS Y LA EVALUACION DEL DERECHO HUMANO A LA ALIMENTACION 2 ELABORAR LOS INSTRUCTIVOS DETALLADOS QUE SERVIRAN COMO MANUAL DE OPERACIONES PARA EL EQUIPO DE CAMPO INCLUYENDO INSTRUCTIVO DE PROMOTORES RURALES INSTRUCTIVO DE EXTENSIONISTAS Y LA GUIA METODOLOGICA PARA METODOS GRUPALES 3 REALIZAR LOS AJUSTES TECNICOS A LOS FORMATOS DE VISITA PARA LA CARACTERIZACION DE GRUPOS FOCALES Y PARA EL REGISTRO DE CO INNOVACION O TECNOLOGIA LOCAL ASEGURANDO SU PERTINENCIA Y FACILIDAD DE USO EN CAMPO 4 DESARROLLO ESTRATEGICO DEL COMPONENTE DIDACTICO Y DE IDENTIDAD DEL PROYECTO CONCEPTUALIZAR ESTRUCTURAR Y ELABORAR EL PLAN DIDACTICO INTEGRAL DEL PROYECTO ESTE DOCUMENTO DEBERA SERVIR COMO HOJA DE RUTA PARA LA TRANSFERENCIA DE CONOCIMIENTO Y EL FORTALECIMIENTO DE CAPACIDADES DEL EQUIPO DE CAMPO Y LOS BENEFICIARIOS GARANTIZANDO SU ESTRICTA ALINEACION CON EL MANUAL DE IMAGEN Y LOS LINEAMIENTOS ESTRATEGICOS DE LA AGENCIA DE DESARROLLO RURAL ADR 5 DIRIGIR EL PROCESO DE DISENO Y CONCEPTUALIZACION DE LA IDENTIDAD VISUAL DE CAMPO DEL PROYECTO ESTO INCLUYE LA CREACION DE LOS ARTES FINALES PARA LA PRODUCCION DE CHALECOS Y GORRAS ASEGURANDO LA CORRECTA Y VISIBLE INCORPORACION DE LOS LOGOS DE LA ADR LA UNIVERSIDAD DEL MAGDALENA Y LA EPSEA PARA FORTALECER EL SENTIDO DE PERTENENCIA Y LA VISIBILIDAD DEL PROYECTO EN LOS TERRITORIOS 6 PRODUCIR MATERIAL DIDACTICO DE ALTO IMPACTO PARA FACILITAR LA COMPRENSION Y EL USO DE LOS INSTRUMENTOS TECNICOS POR PARTE DEL EQUIPO ESTO INCLUYE LA CREACION DE EJEMPLOS CLAROS DE DILIGENCIAMIENTO DE FORMATOS DE VISITA POR SISTEMA PRODUCTIVO Y LA ELABORACION DEL GUION DETALLADO PARA LA PRODUCCION DE UN PODCAST EXPLICATIVO DISENADO PARA SER UN RECURSO DE CAPACITACION ACCESIBLE Y EFECTIVO 7 GESTION Y ELABORACION DE REPORTES TECNICOS PARA SEGUIMIENTO Y CONTROL 8 GESTIONAR LA CONSOLIDACION DE LA INFORMACION TECNICA DEL PROYECTO PARA ELABORAR LOS INFORMES DE AVANCE DEL COMPONENTE TECNICO COMO REQUISITO INDISPENSABLE PARA LA LIBERACION DE LOS DESEMBOLSOS DEL CONVENIO CONFORME A LO ESTIPULADO EN EL CLAUSULADO DEL MISMO 9 SISTEMATIZAR Y ANALIZAR LOS DATOS Y RESULTADOS DE LA EJECUCION PARA CONSTRUIR LOS INFORMES FINALES POR DEPARTAMENTO MAGDALENA Y ATLANTICO ASEGURANDO QUE ESTOS DOCUMENTOS REFLEJEN CON RIGOR TECNICO EL CUMPLIMIENTO DE LAS METAS INDICADORES Y OBJETIVOS DEL PROYECTO 10 APOYAR EN EL SOPORTE ESTRATEGICO Y ASEGURAMIENTO DE LA CALIDAD METODOLOGICA 11 PARTICIPAR ACTIVAMENTE EN LAS REUNIONES DEL EQUIPO ESTRATEGICO PROVEYENDO ANALISIS Y RECOMENDACIONES PARA GARANTIZAR LA COHERENCIA Y CALIDAD DE LA IMPLEMENTACION METODOLOGICA 12 BRINDAR ASESORIA TECNICA AL EQUIPO DE EXTENSIONISTAS Y PROMOTORES SOBRE LA CORRECTA APLICACION DE LOS INSTRUMENTOS FORMATOS Y METODOLOGIAS DISENADAS RESOLVIENDO DUDAS Y ASEGURANDO LA ESTANDARIZACION DE LA RECOLECCION DE DATOS 13 ASEGURAR LA ELABORACION DE LOS INFORMES TECNICOS DE AVANCE Y FINALES REQUERIDOS PARA EL SEGUIMIENTO JUSTIFICACION DE DESEMBOLSOS POR PARTE DE LA AGENCIA DE DESARROLLO RURAL</t>
  </si>
  <si>
    <t>CO1.REQ.10102220</t>
  </si>
  <si>
    <t>OPSP-VEX-0845-2026</t>
  </si>
  <si>
    <t>https://community.secop.gov.co/Public/Tendering/OpportunityDetail/Index?noticeUID=CO1.NTC.9956647</t>
  </si>
  <si>
    <t>JAVIER MOISES SUAREZ SEGURA</t>
  </si>
  <si>
    <t>LA PRESENTE ORDEN TIENE POR OBJETO LA PRESTACION DE SERVICIOS PROFESIONALES EN CALIDAD DE GESTOR EN PLANIFICACION INSTRUMENTOS Y REPORTE TECNICO EN EL EN EL MARCO DEL CONVENIO INTERADMINISTRATIVO N 23192025 CELEBRADO ENTRE LA AGENCIA DE DESARROLLO RURAL ADR Y LA UNIVERSIDAD DEL MAGDALENA PARA CUMPLIR CON EL OBJETO SE DEBERAN DESARROLLAR LAS SIGUIENTES ACTIVIDADES 1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1 REVISION Y ASEGURAMIENTO DE LA CALIDAD DE LA INFORMACION REVISAR SISTEMATICAMENTE CADA UNO DE LOS FORMATOS DE VISITA QUE SE ENCUENTREN EN ESTADO SIN REVISAR DE ACUERDO CON EL FLUJO DE TRABAJO ESTABLECIDO EN EL REPORTE DE SEGUIMIENTO DE VISITAS VERIFICAR LA COMPLETITUD COHERENCIA Y EXACTITUD DE LA INFORMACION DILIGENCIADA POR LOS EXTENSIONISTAS CONTRASTANDO LOS DATOS CON LOS CRITERIOS DE CALIDAD DEFINIDOS POR EL PROYECTO ACTUALIZAR EL ESTADO DE CADA FORMATO DE VISITA EN EL SISTEMA DE SEGUIMIENTO SI EL FORMATO PRESENTA INCONSISTENCIAS ERRORES O INFORMACION FALTANTE DEBERA CAMBIAR SU ESTADO A PENDIENTE CON CORRECCIONES DOCUMENTAR DE MANERA CLARA Y PRECISA LAS OBSERVACIONES Y ACCIONES PENDIENTES PARA CADA FORMATO DEVUELTO PROVEYENDO RETROALIMENTACION CONSTRUCTIVA AL EXTENSIONISTA RESPONSABLE PARA QUE PUEDA REALIZAR LAS CORRECCIONES NECESARIAS VALIDAR LOS FORMATOS CORREGIDOS POR LOS EXTENSIONISTAS Y UNA VEZ CUMPLAN CON TODOS LOS CRITERIOS CAMBIAR SU ESTADO A APROBADO INDICANDO QUE LA INFORMACION ESTA LISTA PARA SER CONSOLIDADA 2 GENERACION DE INSUMOS PARA LAS FASES DEL PROYECTO CONSOLIDAR Y MANTENER ACTUALIZADA LA LISTA DE TODOS LOS USUARIOS CUYO FORMATO DE VISITA 1 HA ALCANZADO EL ESTADO DE APROBADO ESTRUCTURAR Y GENERAR REPORTES SEMANALES POR MUNICIPIO QUE CONTENGAN EL LISTADO OFICIAL DE USUARIOS VALIDADOS Y VERIFICADOS EN CAMPO ESTOS LISTADOS DEBERAN INCLUIR COMO MINIMO EL ID DEL USUARIO DOCUMENTO Y EL NOMBRE DEL PRODUCTOR ENTREGAR FORMALMENTE ESTOS LISTADOS VALIDADOS AL COORDINADOR DE METODOS GRUPALES O AL RESPONSABLE DESIGNADO PARA QUE SIRVAN COMO INSUMO OFICIAL PARA LA CONVOCATORIA Y EJECUCION DE LAS SIGUIENTES ACTIVIDADES DEL PROYECTO 3 MONITOREO DEL AVANCE Y SOPORTE AL EQUIPO DE EXTENSIONISTAS DISENAR UNA MATRIZ PARA CREAR EL ESTADO DE FORMATOS DEL REPORTE PARA GENERAR RESUMENES EJECUTIVOS SOBRE EL AVANCE GENERAL DEL DILIGENCIAMIENTO Y REVISION DE FORMATOS POR MUNICIPIO IDENTIFICAR CUELLOS DE BOTELLA RETRASOS O DIFICULTADES RECURRENTES EN EL DILIGENCIAMIENTO DE LOS FORMATOS POR PARTE DEL EQUIPO DE EXTENSIONISTAS Y COMUNICAR DICHAS ALERTAS AL COORDINADOR DEL PROYECTO PROVEER SOPORTE Y ORIENTACION A LOS EXTENSIONISTAS SOBRE LOS CRITERIOS DE CALIDAD Y LAS MEJORES PRACTICAS PARA EL DILIGENCIAMIENTO DE LOS FORMATOS CON EL FIN DE REDUCIR LA TASA DE CORRECCIONES Y AGILIZAR EL PROCESO DE VALIDACION 4 CARGUE DE FORMATOS DE EVIDENCIAS DE LOS METODOS DE EXTENSION EN EL SHAREPOINT DE EPSEA PARA VALIDACION DEL COORDINADOR DE DESARROLLO MANEJO Y CALIDAD DE INFORMACION LA PRESENTE ORDEN TIENE POR OBJETO LA PRESTACION DE SERVICIOS PROFESIONALES EN CALIDAD DE GESTOR EN PLANIFICACION INSTRUMENTOS Y REPORTE TECNICO EN EL EN EL MARCO DEL CONVENIO INTERADMINISTRATIVO N 23192025 CELEBRADO ENTRE LA AGENCIA DE DESARROLLO RURAL ADR Y LA UNIVERSIDAD DEL MAGDALENA PARA CUMPLIR CON EL OBJETO SE DEBERAN DESARROLLAR LAS SIGUIENTES ACTIVIDADES 1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1 REVISION Y ASEGURAMIENTO DE LA CALIDAD DE LA INFORMACION REVISAR SISTEMATICAMENTE CADA UNO DE LOS FORMATOS DE VISITA QUE SE ENCUENTREN EN ESTADO SIN REVISAR DE ACUERDO CON EL FLUJO DE TRABAJO ESTABLECIDO EN EL REPORTE DE SEGUIMIENTO DE VISITAS VERIFICAR LA COMPLETITUD COHERENCIA Y EXACTITUD DE LA INFORMACION DILIGENCIADA POR LOS EXTENSIONISTAS CONTRASTANDO LOS DATOS CON LOS CRITERIOS DE CALIDAD DEFINIDOS POR EL PROYECTO ACTUALIZAR EL ESTADO DE CADA FORMATO DE VISITA EN EL SISTEMA DE SEGUIMIENTO SI EL FORMATO PRESENTA INCONSISTENCIAS ERRORES O INFORMACION FALTANTE DEBERA CAMBIAR SU ESTADO A PENDIENTE CON CORRECCIONES DOCUMENTAR DE MANERA CLARA Y PRECISA LAS OBSERVACIONES Y ACCIONES PENDIENTES PARA CADA FORMATO DEVUELTO PROVEYENDO RETROALIMENTACION CONSTRUCTIVA AL EXTENSIONISTA RESPONSABLE PARA QUE PUEDA REALIZAR LAS CORRECCIONES NECESARIAS VALIDAR LOS FORMATOS CORREGIDOS POR LOS EXTENSIONISTAS Y UNA VEZ CUMPLAN CON TODOS LOS CRITERIOS CAMBIAR SU ESTADO A APROBADO INDICANDO QUE LA INFORMACION ESTA LISTA PARA SER CONSOLIDADA 2 GENERACION DE INSUMOS PARA LAS FASES DEL PROYECTO CONSOLIDAR Y MANTENER ACTUALIZADA LA LISTA DE TODOS LOS USUARIOS CUYO FORMATO DE VISITA 1 HA ALCANZADO EL ESTADO DE APROBADO ESTRUCTURAR Y GENERAR REPORTES SEMANALES POR MUNICIPIO QUE CONTENGAN EL LISTADO OFICIAL DE USUARIOS VALIDADOS Y VERIFICADOS EN CAMPO ESTOS LISTADOS DEBERAN INCLUIR COMO MINIMO EL ID DEL USUARIO DOCUMENTO Y EL NOMBRE DEL PRODUCTOR ENTREGAR FORMALMENTE ESTOS LISTADOS VALIDADOS AL COORDINADOR DE METODOS GRUPALES O AL RESPONSABLE DESIGNADO PARA QUE SIRVAN COMO INSUMO OFICIAL PARA LA CONVOCATORIA Y EJECUCION DE LAS SIGUIENTES ACTIVIDADES DEL PROYECTO 3 MONITOREO DEL AVANCE Y SOPORTE AL EQUIPO DE EXTENSIONISTAS DISENAR UNA MATRIZ PARA CREAR EL ESTADO DE FORMATOS DEL REPORTE PARA GENERAR RESUMENES EJECUTIVOS SOBRE EL AVANCE GENERAL DEL DILIGENCIAMIENTO Y REVISION DE FORMATOS POR MUNICIPIO IDENTIFICAR CUELLOS DE BOTELLA RETRASOS O DIFICULTADES RECURRENTES EN EL DILIGENCIAMIENTO DE LOS FORMATOS POR PARTE DEL EQUIPO DE EXTENSIONISTAS Y COMUNICAR DICHAS ALERTAS AL COORDINADOR DEL PROYECTO PROVEER SOPORTE Y ORIENTACION A LOS EXTENSIONISTAS SOBRE LOS CRITERIOS DE CALIDAD Y LAS MEJORES PRACTICAS PARA EL DILIGENCIAMIENTO DE LOS FORMATOS CON EL FIN DE REDUCIR LA TASA DE CORRECCIONES Y AGILIZAR EL PROCESO DE VALIDACION 4 CARGUE DE FORMATOS DE EVIDENCIAS DE LOS METODOS DE EXTENSION EN EL SHAREPOINT DE EPSEA PARA VALIDACION DEL COORDINADOR DE DESARROLLO MANEJO Y CALIDAD DE INFORMACION</t>
  </si>
  <si>
    <t>CO1.REQ.10101823</t>
  </si>
  <si>
    <t>OPSP-VEX-0844-2026</t>
  </si>
  <si>
    <t>https://community.secop.gov.co/Public/Tendering/OpportunityDetail/Index?noticeUID=CO1.NTC.9959782</t>
  </si>
  <si>
    <t>SERVIDCO S.A.S.</t>
  </si>
  <si>
    <t>EL PRESENTE CONTRATO TIENE POR OBJETO PRESTAR DE SERVICIOS DE APOYO LOGÍSTICO, IMPRESIÓN, MATERIALES Y DEMÁS REQUERIMIENTOS PARA LA FASE DE IMPLEMENTACIÓN Y CIERRE DEL DIPLOMADO PREVENCIÓN, DETECCIÓN Y ATENCIÓN A LOS DIFERENTES TIPOS DE VIOLENCIA Y FORTALECIMIENTO FAMILIAR EN LAPRIMERA INFANCIA. EN EL MARCO DE CONVOCATORIA DE FORMACIÓN EN SERVICIO DE LA DIRECCIÓN DE PRIMERA INFANCIA, PARA IMPLEMENTARSE EN EL MARCO DEL CONVENIO INTERADMINISTRATIVO 01018542023 - 2023-0904 DE 2023 ICBF – ICETEX.</t>
  </si>
  <si>
    <t>CO1.REQ.10104768</t>
  </si>
  <si>
    <t>CPS-VEX-0002-2026</t>
  </si>
  <si>
    <t>https://community.secop.gov.co/Public/Tendering/OpportunityDetail/Index?noticeUID=CO1.NTC.9959532</t>
  </si>
  <si>
    <t>OSCAR MONDOL MIRANDA</t>
  </si>
  <si>
    <t>LA PRESENTE ORDEN TIENE POR OBJETO PRESTAR SUS SERVICIOS PROFESIONALES EN EL ROL DE ARTISTA FORMADOR EN MÚSICA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</si>
  <si>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CO1.REQ.10104738</t>
  </si>
  <si>
    <t>OPSP-VEX-0843-2026</t>
  </si>
  <si>
    <t>https://community.secop.gov.co/Public/Tendering/OpportunityDetail/Index?noticeUID=CO1.NTC.9942015</t>
  </si>
  <si>
    <t>ALICIA MARGARITA MORENO BELEñO</t>
  </si>
  <si>
    <t>LA PRESENTE ORDEN TIENE POR OBJETO PRESTAR SUS SERVICIOS DE APOYO A LA GESTIÓN EN EL ROL DE ARTISTA FORMADOR SABEDOR EN ESCRITURA CREATIVA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</si>
  <si>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CO1.REQ.10080453</t>
  </si>
  <si>
    <t>OAG-VEX-0842-2026</t>
  </si>
  <si>
    <t>https://community.secop.gov.co/Public/Tendering/OpportunityDetail/Index?noticeUID=CO1.NTC.9958258</t>
  </si>
  <si>
    <t>MANUEL HUMBERTO MENESES HERNANDEZ</t>
  </si>
  <si>
    <t>LA PRESENTE ORDEN TIENE POR OBJETO LA PRESTACION DE SERVICIOS PROFESIONALES EN CALIDAD DE EXTENSIONISTA EN EL MARCO DEL CONVENIO INTERADMINISTRATIVO N 2319 DE 2025 CELEBRADO ENTRE LA AGENCIA DE DESARROLLO RURAL ADR Y LA UNIVERSIDAD DEL MAGDALENA LAS ACTIVIDADES SE EJECUTARAN EN EL DEPARTAMENTO DEL MAGDALENA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ACOMPANAR A LA REALIZACION DE LOS METODOS GRUPALES DENOMINADOS DIAS DE CAMPO UNO ASIGNADOS POR EL COORDINADOR ZONAL ACORDES A LAS GUIAS METODOLOGICAS DE LOS TEMAS POR DESARROLLAR EN CUMPLIMIENTO DE LOS PLANES DE ACOMPANAMIENTO SOCIALIZADOS 3 APOYAR Y ACOMPANAR EN LA REALIZACION DE LOS METODOS GRUPALES ECA UNO ASIGNADO POR EL COORDINADOR ZONAL ACORDES A LAS GUIAS METODOLOGICAS DE LOS TEMAS POR DESARROLLAR EN CUMPLIMIENTO CON LOS PLANES DE ACOMPANAMIENTO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COINNOVACION INFORMANDO AL BENEFICIARIO DE LA INFORMACION DE FECHAS DE LAS SIGUIENTES ACTIVIDADES GRUPALES 5 APOYAR Y ACOMPANAR EN LA REALIZACION DE LOS METODOS GRUPALES DENOMINADOS ECA 2 ASIGNADOS POR EL COORDINADOR ZONAL ACORDES A LAS GUIAS METODOLOGICAS DE LOS TEMAS POR DESARROLLAR EN CUMPLIMIENTO DE LOS PLANES DE ACOMPANAMIENTO DISENADOS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ACOMPANAR EN LA REALIZACION DE LOS METODOS GRUPALES ECA 3 ASIGNADOS POR EL COORDINADOR ZONAL ACORDES A LAS GUIAS METODOLOGICAS DE LOS TEMAS POR DESARROLLAR EN CUMPLIMIENTO DE LOS PLANES DE ACOMPANAMIENTO DISENADOS PARA TAL FIN 8 APOYAR Y ACOMPANAR EN LA REALIZACION DE LOS METODOS GRUPALES DIAS DE CAMPO 2 ASIGNADOS POR EL COORDINADOR ZONAL ACORDES A LAS GUIAS METODOLOGICAS DE LOS TEMAS POR DESARROLLAR EN CUMPLIMIENTO DE LOS PLANES DE ACOMPANAMIENTO DISENADOS PARA TAL FIN</t>
  </si>
  <si>
    <t>CO1.REQ.10103478</t>
  </si>
  <si>
    <t>OPSP-VEX-0841-2026</t>
  </si>
  <si>
    <t>https://community.secop.gov.co/Public/Tendering/OpportunityDetail/Index?noticeUID=CO1.NTC.9958249</t>
  </si>
  <si>
    <t>LIZBETH CAROLINA LATORRE KING</t>
  </si>
  <si>
    <t>LA PRESENTE ORDEN TIENE POR OBJETO LA PRESTACION DE SERVICIOS DE APOYO A LA GESTION EN CALIDAD DE GESTOR DE INFORMACION Y CALIDAD TECNICA EN EL MARCO DEL CONVENIO INTERADMINISTRATIVO N 23192025 CELEBRADO ENTRE LA AGENCIA DE DESARROLLO RURAL ADR Y LA UNIVERSIDAD DEL MAGDALENA PARA CUMPLIR CON EL OBJETO SE DEBERAN DESARROLLAR LAS SIGUIENTES ACTIVIDADES 1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1 REVISION Y ASEGURAMIENTO DE LA CALIDAD DE LA INFORMACION REVISAR SISTEMATICAMENTE CADA UNO DE LOS FORMATOS DE VISITA QUE SE ENCUENTREN EN ESTADO SIN REVISAR DE ACUERDO CON EL FLUJO DE TRABAJO ESTABLECIDO EN EL REPORTE DE SEGUIMIENTO DE VISITAS 2 VERIFICAR LA COMPLETITUD COHERENCIA Y EXACTITUD DE LA INFORMACION DILIGENCIADA POR LOS EXTENSIONISTAS CONTRASTANDO LOS DATOS CON LOS CRITERIOS DE CALIDAD DEFINIDOS POR EL PROYECTO 3 ACTUALIZAR EL ESTADO DE CADA FORMATO DE VISITA EN EL SISTEMA DE SEGUIMIENTO SI EL FORMATO PRESENTA INCONSISTENCIAS ERRORES O INFORMACION FALTANTE DEBERA CAMBIAR SU ESTADO A PENDIENTE CON CORRECCIONES 4 DOCUMENTAR DE MANERA CLARA Y PRECISA LAS OBSERVACIONES Y ACCIONES PENDIENTES PARA CADA FORMATO DEVUELTO PROVEYENDO RETROALIMENTACION CONSTRUCTIVA AL EXTENSIONISTA RESPONSABLE PARA QUE PUEDA REALIZAR LAS CORRECCIONES NECESARIAS 5 VALIDAR LOS FORMATOS CORREGIDOS POR LOS EXTENSIONISTAS Y UNA VEZ CUMPLAN CON TODOS LOS CRITERIOS CAMBIAR SU ESTADO A APROBADO INDICANDO QUE LA INFORMACION ESTA LISTA PARA SER CONSOLIDADA 6 GENERACION DE INSUMOS PARA LAS FASES DEL PROYECTO CONSOLIDAR Y MANTENER ACTUALIZADA LA LISTA DE TODOS LOS USUARIOS CUYO FORMATO DE VISITA 1 HA ALCANZADO EL ESTADO DE APROBADO 7 ESTRUCTURAR Y GENERAR REPORTES SEMANALES POR MUNICIPIO QUE CONTENGAN EL LISTADO OFICIAL DE USUARIOS VALIDADOS Y VERIFICADOS EN CAMPO ESTOS LISTADOS DEBERAN INCLUIR COMO MINIMO EL ID DEL USUARIO DOCUMENTO Y EL NOMBRE DEL PRODUCTOR 8 ENTREGAR FORMALMENTE ESTOS LISTADOS VALIDADOS AL COORDINADOR DE METODOS GRUPALES O AL RESPONSABLE DESIGNADO PARA QUE SIRVAN COMO INSUMO OFICIAL PARA LA CONVOCATORIA Y EJECUCION DE LAS SIGUIENTES ACTIVIDADES DEL PROYECTO 9 MONITOREO DEL AVANCE Y SOPORTE AL EQUIPO DE EXTENSIONISTAS 10 DISENAR UNA MATRIZ PARA CREAR EL ESTADO DE FORMATOS DEL REPORTE PARA GENERAR RESUMENES EJECUTIVOS SOBRE EL AVANCE GENERAL DEL DILIGENCIAMIENTO Y REVISION DE FORMATOS POR MUNICIPIO 11 IDENTIFICAR CUELLOS DE BOTELLA RETRASOS O DIFICULTADES RECURRENTES EN EL DILIGENCIAMIENTO DE LOS FORMATOS POR PARTE DEL EQUIPO DE EXTENSIONISTAS Y COMUNICAR DICHAS ALERTAS AL COORDINADOR DEL PROYECTO 12 PROVEER SOPORTE Y ORIENTACION A LOS EXTENSIONISTAS SOBRE LOS CRITERIOS DE CALIDAD Y LAS MEJORES PRACTICAS PARA EL DILIGENCIAMIENTO DE LOS FORMATOS CON EL FIN DE REDUCIR LA TASA DE CORRECCIONES Y AGILIZAR EL PROCESO DE VALIDACION 13 CARGUE DE FORMATOS DE EVIDENCIAS DE LOS METODOS DE EXTENSION EN EL SHAREPOINT DE EPSEA PARA VALIDACION DEL COORDINADOR DE DESARROLLO MANEJO Y CALIDAD DE INFORMACION</t>
  </si>
  <si>
    <t>CO1.REQ.10103644</t>
  </si>
  <si>
    <t>OPSP-VEX-0840-2026</t>
  </si>
  <si>
    <t>https://community.secop.gov.co/Public/Tendering/OpportunityDetail/Index?noticeUID=CO1.NTC.9958309</t>
  </si>
  <si>
    <t>PAOLA ANDREA FERNANDEZ BARROS</t>
  </si>
  <si>
    <t>LA PRESENTE ORDEN TIENE POR OBJETO LA PRESTACION DE SERVICIOS DE APOYO A LA GESTION EN EL AREA ADMINISTRATIVA DE LA EPSEA UNIMAGDALENA EN EL MARCO DEL CONVENIO INTERADMINISTRATIVO N 23192025 CELEBRADO ENTRE LA AGENCIA DE DESARROLLO RURAL ADR Y LA UNIVERSIDAD DEL MAGDALENA PARA CUMPLIR CON EL OBJETO SE DEBERAN DESARROLLAR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EXTENSION Y PROYECCION SOCIAL 3 CUSTODIAR EL CUIDADO DE LA DOCUMENTACION Y REALIZAR ARCHIVO DE GESTION DOCUMENTAL DE ACUERDO CON LA NORMATIVA INSTITUCIONAL 4 REALIZAR EL ARCHIVO CORRESPONDIENTE A TODA LA DOCUMENTACION QUE SE GENERARA EN EL EJERCICIO DE LA EJECUCION DE LOS CONVENIOS POR PARTE DE LOS COORDINADORES ZONALES Y EXTENSIONISTAS DE ACUERDO CON LAS INSTRUCCIONES BRINDADAS 5 CLASIFICAR LA DOCUMENTACION EVIDENCIA DE LOS DESPLIEGUES REALIZADOS POR LAS ACTIVIDADES DE LOS EXTENSIONISTAS EN EL MARCO DEL CONVENIO INTERADMINISTRATIVO 6 RECEPCIONAR Y ENTREGAR LOS IMPLEMENTOS REQUERIDOS PARA EL DESARROLLO DE LAS DIFERENTES ACTIVIDADES EN EL MARCO DE LA EJECUCION DEL CONVENIO INTERADMINISTRATIVO 7 LLEVAR EL CONSOLIDADO DE LA ENTREGA DE LOS IMPLEMENTOS ENTREGADOS PARA CADA ACTIVIDAD QUE SE DESARROLLA EN EL EJERCICIO DEL CONVENIO</t>
  </si>
  <si>
    <t>CO1.REQ.10103229</t>
  </si>
  <si>
    <t>OAG-VEX-0839-2026</t>
  </si>
  <si>
    <t>https://community.secop.gov.co/Public/Tendering/OpportunityDetail/Index?noticeUID=CO1.NTC.9958983</t>
  </si>
  <si>
    <t>MANUEL ARIZA ZUÑIGA</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</si>
  <si>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EN EL ROL DE APOYO TERRITORIAL PEDAGÓGICO DESARROLLANDO LAS SIGUIENTES ACTIVIDADES APOYAR LOS PROCESOS PEDAGÓGICOS EN LA IMPLEMENTACIÓN DE LA ESTRATEGIA PEDAGÓGICA DEL PROGRAMA ARTES PARA LA PAZ EN EL NODO APOYAR A LOS ARTISTAS FORMADORES SABEDORES DEL NODO PARA CONSOLIDAR METODOLOGÍAS Y DIDÁCTICAS DE FORMACIÓN ARTÍSTICA PERTINENTE AL TERRITORIO Y POBLACIÓN ATENDIDAS EN EL NODO APOYAR A LOS AF S EN LA PLANEACIÓN Y EJECUCIÓN DE SUS MOMENTOS PEDAGÓGICOS PROPICIAR LA ARTICULACIÓN ENTRE EL EQUIPO DINAMIZADOR DE LA UNIVERSIDAD CON EL EQUIPO DE AF S DEL NODO ADELANTAR JUNTO CON EL EQUIPO DEL NODO TERRITORIAL LOS GRUPOS FOCALES PARA LA VALORACIÓN DE LA EXPERIENCIA DE LA MEMORIA SOCIAL LAS DEMÁS ACTIVIDADES QUE SE DERIVEN DE LA EJECUCIÓN DE LA ORDEN Y QUE TENGAN RELACIÓN DIRECTA CON EL OBJETO CONTRACTUAL</t>
  </si>
  <si>
    <t>CO1.REQ.10104839</t>
  </si>
  <si>
    <t>OPSP-VEX-0838-2026</t>
  </si>
  <si>
    <t>https://community.secop.gov.co/Public/Tendering/OpportunityDetail/Index?noticeUID=CO1.NTC.9958955</t>
  </si>
  <si>
    <t>FERNEL CALVO FONTALVO</t>
  </si>
  <si>
    <t>LA PRESENTE ORDEN TIENE POR OBJETO PRESTAR SUS SERVICIOS DE APOYO A LA GESTIÓN EN EL ROL DE ARTISTA FORMADOR SABEDOR EN DANZA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</si>
  <si>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CO1.REQ.10104659</t>
  </si>
  <si>
    <t>OAG-VEX-0837-2026</t>
  </si>
  <si>
    <t>https://community.secop.gov.co/Public/Tendering/OpportunityDetail/Index?noticeUID=CO1.NTC.9955576</t>
  </si>
  <si>
    <t>SIXTA PATRICIA HERNANDEZ ROCHA</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</si>
  <si>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VERIFICAR QUE LOS PROCESOS DE FORMACIÓN EN ARTES TEATRO MÚSICA DANZA AUDIOVISUALES CIRCO ARTES PLÁSTICAS ESTÉN SIENDO IMPLEMENTADOS EN LOS ESTABLECIMIENTOS EDUCATIVOS FOCALIZADOS CONFORME AL ENFOQUE TERRITORIAL Y CULTURAL ESTIPULADO EN EL ANEXO TÉCNICO REALIZAR SEGUIMIENTO A LA EJECUCIÓN DEL PROCESO DE SISTEMATIZACIÓN DE EXPERIENCIAS PEDAGÓGICAS GARANTIZANDO QUE SE RECOJAN APRENDIZAJES TENSIONES Y TRANSFORMACIONES EN LOS EE focalizados Y SE CONSOLIDEN EN EL DOCUMENTO FINAL VERIFICAR QUE LOS EQUIPOS TERRITORIALES HAYAN DESARROLLADO CORRECTAMENTE LOS EJERCICIOS DE CARACTERIZACIÓN DE LOS EE Y SUS ENTORNOS CONFORME A LA METODOLOGÍA ESTABLECIDA EN EL ANEXO ACOMPAÑAR LA REVISIÓN DE LOS RESULTADOS DE LOS LABORATORIOS DE CREACIÓN ARTÍSTICA ASEGURANDO SU COHERENCIA CON LAS ORIENTACIONES CONCEPTUALES Y METODOLÓGICAS DEL PROGRAMA HACER SEGUIMIENTO A LAS ACTIVIDADES DE ACTIVACIÓN DE PROCESOS CREATIVOS EN LAS COMUNIDADES VERIFICANDO SU EJECUCIÓN Y PERTINENCIA EN RELACIÓN CON LOS OBJETIVOS PEDAGÓGICOS REVISAR LA PRODUCCIÓN DE CONTENIDOS COMUNICATIVOS Y PIEZAS QUE DOCUMENTEN LAS PRÁCTICAS CULTURALES Y ARTÍSTICAS ASEGURANDO QUE RESPONDAN AL ENFOQUE DE DERECHOS Y A LA DIVERSIDAD ÉTNICA Y TERRITORIAL</t>
  </si>
  <si>
    <t>CO1.REQ.10101024</t>
  </si>
  <si>
    <t>OPSP-VEX-0836-2026</t>
  </si>
  <si>
    <t>https://community.secop.gov.co/Public/Tendering/OpportunityDetail/Index?noticeUID=CO1.NTC.9958777</t>
  </si>
  <si>
    <t>2026-01-27 / 2026-01-26</t>
  </si>
  <si>
    <t>412 - 413 - 414 - 429</t>
  </si>
  <si>
    <t xml:space="preserve">LA PRESENTE ORDEN TIENE POR OBJETO EL SERVICIO DE PRESTACIÓN DE SERVICIOS DE APOYO LOGISTICO PARA EL DESARROLLO DE LAS ACTIVIDADES SOCIALES EN EL MARCO DEL SISTEMA DE EXTENSIÓN, QUE PERMITAN LA EJECUCIÓN DE LOS PROYECTOS INSTITUCIONALES: PROMOCIÓN DE ALIANZAS PÚBLICO Y PRIVADAS, COOPERACIÓN NACIONAL E INTERNACIONAL PARA LA CREACIÓN DE VALOR SOCIAL EN EL TERRITORIO, PROGRAMA DE VALIDACIÓN Y CERTIFICACIÓN DE COMPETENCIAS PARA JÓVENES EN EXTRAEDAD Y ADULTOS, IMPLEMENTACIÓN DEL MODELO DE UNIVERSIDAD EXPANDIDA Y COMPROMETIDA CON LA REGIÓN, DESARROLLO DE ACCIONES INSTITUCIONALES Y ALIANZAS CON EL ENTORNO PARA FORTALECER PROCESOS DE FORMACIÓN, INVESTIGACIÓN Y EXTENSIÓN PARA LA CREACIÓN DE VALOR SOCIAL EN EL TERRITORIO. </t>
  </si>
  <si>
    <t>CO1.REQ.10103945</t>
  </si>
  <si>
    <t>OPS-VEX-0835-2026</t>
  </si>
  <si>
    <t>https://community.secop.gov.co/Public/Tendering/OpportunityDetail/Index?noticeUID=CO1.NTC.9955825</t>
  </si>
  <si>
    <t>LAURA VANESSA PASCUALES MARTINEZ</t>
  </si>
  <si>
    <t>LA PRESENTE ORDEN TIENE POR OBJETO PRESTAR SERVICIOS PROFESIONALES EN EL MARCO DEL CONVENIO INTERADMINISTRATIVO NUMERO 1690 DE 26 DE JUNIO DE 2025 CELEBRADO ENTRE EL MINISTERIO DE LAS CULTURAS LAS ARTES Y LOS SABERES Y LA UNIVERSIDAD DEL MAGDALENA PARA EL DESARROLLO DE LAS SIGUIENTES ACTIVIDADES 1 VERIFICAR QUE LOS EQUIPOS TERRITORIALES ESTEN IMPLEMENTANDO ESTRATEGIAS DE RELACIONAMIENTO Y RECONOCIMIENTO CON LAS COMUNIDADES Y ALIADOS INSTITUCIONALES EN LOS DEPARTAMENTOS PRIORIZADOS COMO LO ESTIPULA EL COMPONENTE DE GESTION TERRITORIAL 2 HACER SEGUIMIENTO AL CUMPLIMIENTO DE LOS PROCESOS DE IDENTIFICACION MAPEO E INTEGRACION DE ALIADOS ESTRATEGICOS COMUNITARIOS INSTITUCIONALES Y ARTISTICOS 3 VERIFICAR QUE LOS NODOS TERRITORIALES ESTEN ARTICULADOS CON LAS INSTITUCIONES EDUCATIVAS Y ESPACIOS COMUNITARIOS PARA EL DESARROLLO DE LA FORMACION ARTISTICA CONFORME AL ENFOQUE INTERSECTORIAL 4 SUPERVISAR LA ENTREGA Y CONTENIDO DE LOS PLANES DE TRABAJO Y CRONOGRAMAS DESARROLLADOS POR LOS EQUIPOS DE NODO Y ARTISTAS FORMADORES ASEGURANDO SU ALINEACION CON EL MARCO TECNICO DEL CONVENIO 5 HACER SEGUIMIENTO A LAS CONDICIONES LOGISTICAS Y OPERATIVAS DE LOS ESPACIOS DE FORMACION Y CIRCULACION ARTISTICA VERIFICANDO EL CUMPLIMIENTO DE LOS COMPROMISOS ADQUIRIDOS POR LA UNIVERSIDAD Y SUS ALIADOS 6 VERIFICAR QUE LOS PROCESOS DE FORMACION Y CREACION ARTISTICA ESTEN DOCUMENTANDO ADECUADAMENTE LAS EXPRESIONES CULTURALES LOCALES COMO PARTE DE LAS ACCIONES DE MEMORIA SOCIAL</t>
  </si>
  <si>
    <t>CO1.REQ.10100730</t>
  </si>
  <si>
    <t>OPSP-VEX-0834-2026</t>
  </si>
  <si>
    <t>https://community.secop.gov.co/Public/Tendering/OpportunityDetail/Index?noticeUID=CO1.NTC.9955271</t>
  </si>
  <si>
    <t>ANA MARGARITA JIMENEZ RUDAS</t>
  </si>
  <si>
    <t>LA PRESENTE ORDEN TIENE POR OBJETO PRESTAR SUS SERVICIOS PROFESIONALES EN EL ROL DE ARTISTA FORMADOR EN LITERATURA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</si>
  <si>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CO1.REQ.10100710</t>
  </si>
  <si>
    <t>OPSP-VEX-0833-2026</t>
  </si>
  <si>
    <t>https://community.secop.gov.co/Public/Tendering/OpportunityDetail/Index?noticeUID=CO1.NTC.9956097</t>
  </si>
  <si>
    <t>CAMILA ANDREA CAMPO DE LA ROSA</t>
  </si>
  <si>
    <t>LA PRESENTE ORDEN TIENE POR OBJETO PRESTAR SERVICIOS DE APOYO A LA GESTIÓN PARA EL DESARROLLO DE LAS SIGUIENTES ACTIVIDADES APOYAR EN EL REGISTRO Y CARGA DE LA INFORMACIÓN PRECONTRACTUAL CONTRACTUAL Y POSTCONTRACTUAL DE LAS ORDENES Y O CONTRATOS SUSCRITOS POR LA VICERRECTORÍA DE EXTENSIÓN Y PROYECCIÓN SOCIAL EN LAS PLATAFORMAS SISTEMA INTEGRAL DE AUDITORIAS SIA OBSERVA SISTEMA ELECTRÓNICO PARA LA CONTRATACIÓN PÚBLICA SECOP II Y SISTEMA DE INFORMACIÓN Y GESTIÓN DEL EMPLEO PÚBLICO SIGEP II APOYAR EL REGISTRO DE INFORMACIÓN EN LA EN LA MATERIA DE SUPERVISIÓN DE EJECUCIÓN DE CONTRATOS DE PROVEEDORES APOYAR CON EL REGISTRO CONSOLIDACIÓN DE LAS ACTAS DE REUNIONES DE SEGUIMIENTO CON LOS DIFERENTES PROVEEDORES APOYAR CON EL SEGUIMIENTO A VENCIMIENTOS DE PLAZOS DE EJECUCIÓN DE CONTRATOS DE PROVEEDORES VENCIMIENTO DE PÓLIZAS Y DE LEGALIZACIÓN DE ANTICIPOS</t>
  </si>
  <si>
    <t>CO1.REQ.10101436</t>
  </si>
  <si>
    <t>OAG-VEX-0832-2026</t>
  </si>
  <si>
    <t>https://community.secop.gov.co/Public/Tendering/OpportunityDetail/Index?noticeUID=CO1.NTC.9957825</t>
  </si>
  <si>
    <t>ALVARO JOSE CAMPO LOPEZ</t>
  </si>
  <si>
    <t>LA PRESENTE ORDEN TIENE POR OBJETO LA PRESTACION DE SERVICIOS PROFESIONALES EN EL MARCO DEL CONVENIO INTERADMINISTRATIVO N 23192025 CELEBRADO ENTRE LA AGENCIA DE DESARROLLO RURAL ADR Y LA UNIVERSIDAD DEL MAGDALENA PARA CUMPLIR CON EL OBJETO SE DEBERAN DESARROLLAR LAS SIGUIENTES ACTIVIDADES 1 ASESORAMIENTO TECNICO EN EL PROCESO DE COMERCIALIZACION Y VENTA A PRODUCTORES 2 FORTALECER EL COMPONENTE DE MERCADEO ELECTRONICO DE LA PLATAFORMA MAGDALENA TIERRA DE AGRICULTORES 3 ELABORACION DE INFORME DE VENTAS Y PROCESO DE COMERCIALIZACION POR MEDIO DE LA PLATAFORMA MAGDALENA TIERRA DE AGRICULTORES</t>
  </si>
  <si>
    <t>CO1.REQ.10102697</t>
  </si>
  <si>
    <t>OPSP-VEX-0831-2026</t>
  </si>
  <si>
    <t>https://community.secop.gov.co/Public/Tendering/OpportunityDetail/Index?noticeUID=CO1.NTC.9957804</t>
  </si>
  <si>
    <t>LICETH YAMILE JIMENEZ ESTRADA</t>
  </si>
  <si>
    <t>LA PRESENTE ORDEN TIENE POR OBJETO LA PRESTACION DE SERVICIOS PROFESIONALES EN EL AREA ADMINISTRATIVA EN EL MARCO DEL CONVENIO INTERADMINISTRATIVO N 23192025 CELEBRADO ENTRE LA AGENCIA DE DESARROLLO RURAL ADR Y LA UNIVERSIDAD DEL MAGDALENA PARA CUMPLIR CON EL OBJETO SE DEBERAN DESARROLLAR LAS SIGUIENTES ACTIVIDADES 1 APOYAR EN EL SEGUIMIENTO Y CUMPLIMIENTO DE LA CONTRAPARTIDA OFRECIDA POR PARTE DE LA UNIVERSIDAD DEL MAGDALENA PARA EL CUMPLIMIENTO DEL CONVENIO INTERADMINISTRATIVO 2 APOYAR EN LA REALIZACION DE LOS INFORMES QUE SEAN REQUERIDOS Y ENTREGARLOS DE FORMA OPORTUNA Y CON CALIDAD 3 ASISTIR A LAS ACTIVIDADES PROGRAMADAS DENTRO DEL MARCO DEL CONVENIO 4 APOYAR EN LA LOGISTICA REQUERIDA PARA LA REALIZACION DE LOS EVENTOS QUE SURJAN DENTRO DEL MARCO DE EJECUCION DEL CONVENIO DE ACUERDO A LAS ACTIVIDADES QUE ESTAN ENMARCADAS EN LA CONTRAPARTIDA POR PARTE DE LA UNIVERSIDAD DEL MAGDALENA 5 LLEVAR A CABO VISITAS DE ADMINISTRATIVO FINANCIERO AL EQUIPO DE LOGISTICA DE LAS ACTIVIDADES GRUPALES 6 APOYO EN EL REGISTRO Y CONSOLIDACION DE LA OFERTA DE PRODUCTOS AGROPECUARIOS DISPONIBLES EN LA PLATAFORMA DE COMERCIALIZACION 7 APOYO EN CAPACITACION A USUARIOS DEL USO DE LA HERRAMIENTA PARA IMPULSAR LA COMERCIALIZACION 8 APOYO EN ANALISIS DE OFERTA Y DEMANDA DE PRODUCTOS AGROPECUARIOS 9 APOYO EN ELABORACION Y ENTREGA DE INFORMES CON LA CONSOLIDACION DEL AVANCE DE EJECUCION Y CUMPLIMIENTO DE LA CONTRAPARTIDA EN CUANTO AL MANEJO DE LA PLATAFORMA ECOMMERCE Y LOGISTICA EN VIRTUD DE LA PRESENTE ORDEN EL CONTRATISTA SE OBLIGA A OBLIGACIONES GENERALES 1 INFORMAR OPORTUNAMENTE CUALQUIER ANOMALIA O DIFICULTAD QUE ADVIERTA EN EL DESARROLLO DE LA ORDEN Y PROPONER ALTERNATIVAS DE SOLUCION A LAS MISMAS 2 ATENDER LAS PETICIONES Y O CONSULTAS QUE LE INDIQUE EL SUPERVISOR Y SE RELACIONEN CON EL OBJETO DE LA ORDEN 3 PRESENTAR LOS INFORMES QUE LE INDIQUE EL SUPERVISOR 4 INFORMAR A UNIMAGDALENA DENTRO DE LAS 48 HORAS SIGUIENTES LOS ACCIDENTES QUE OCURRAN EN DESARROLLO DE ACTIVIDADES PARA EL CUMPLIMIENTO DEL OBJETO CONTRACTUAL 5 REALIZAR UNA COPIA DE SEGURIDAD O BACKUP PERIODICAMENTE CON EL FIN DE GARANTIZAR LA INTEGRIDAD DE LA INFORMACION QUE SE MANEJE EN CUMPLIMIENTO DEL OBJETO CONTRACTUAL LA CUAL DEBERA SER ENTREGADA AL SUPERVISOR DE LA ORDEN JUNTO CON EL INFORME FINAL AL CUMPLIRSE CON EL TERMINO ESTIPULADO PARA LA EJECUCION</t>
  </si>
  <si>
    <t>CO1.REQ.10102493</t>
  </si>
  <si>
    <t>OPSP-VEX-0830-2026</t>
  </si>
  <si>
    <t>https://community.secop.gov.co/Public/Tendering/OpportunityDetail/Index?noticeUID=CO1.NTC.9960111</t>
  </si>
  <si>
    <t>KAREN FLOMARA ALSINA RANGEL</t>
  </si>
  <si>
    <t>LA PRESENTE ORDEN TIENE POR OBJETO PRESTAR SUS SERVICIOS PROFESIONALES COMO COORDINADOR GENERAL Y RELACIONAMIENTO EN EL MARCO DEL CONTRATO INTERADMINISTRATIVO N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REALIZAR INFORMES FINALES FACTURACION FINAL COBRO Y REVISION DE CARACTERIZACIONES REALIZADAS CORRESPONDIENTE A LA LIQUIDACION DEL CONTRATO 1234 SUSCRITO ENTRE EL MINISTERIO DE VIVIENDA CIUDAD Y TERRITORIO Y LA UNIVERSIDAD DEL MAGDALENA 2 REALIZAR BALANCE FINANCIERO FINAL DEL CONTRATO 1234 3 ATENDER LOS REQUERIMIENTOS FORMULADOS POR EL MINISTERIO DE VIVIENDA ORGANISMOS DE CONTROL Y DEMAS AUTORIDADES COMPETENTES SOBRE LA EJECUCION DEL CONTRATO 4 SUSCRIBIR TODAS LAS ACTAS Y DEMAS DOCUMENTOS QUE SE REQUIERAN PARA LA EJECUCION Y LIQUIDACION DEL CONTRATO INTERADMINISTRATIVO 5 CONVOCAR Y LIDERAR REUNIONES DE COORDINACION COMITES TECNICOS Y ADMINISTRATIVOS</t>
  </si>
  <si>
    <t>CO1.REQ.10105121</t>
  </si>
  <si>
    <t>OPSP-VEX-0829-2026</t>
  </si>
  <si>
    <t>https://community.secop.gov.co/Public/Tendering/OpportunityDetail/Index?noticeUID=CO1.NTC.9957376</t>
  </si>
  <si>
    <t>MONICA DEL PILAR CONRADO GONZALEZ</t>
  </si>
  <si>
    <t>LA PRESENTE ORDEN TIENE POR OBJETO LA PRESTACION DE SERVICIOS DE APOYO A LA GESTION EN EL AREA ADMINISTRATIVA DE LA EPSEA UNIMAGDALENA EN EL MARCO DEL CONVENIO INTERADMINISTRATIVO N 23192025 CELEBRADO ENTRE LA AGENCIA DE DESARROLLO RURAL ADR Y LA UNIVERSIDAD DEL MAGDALENA PARA CUMPLIR CON EL OBJETO SE DEBERAN DESARROLLAR LAS SIGUIENTES ACTIVIDADES 1 APOYAR EN LOS TRAMITES ADMINISTRATIVOS CONTRACTUALES DEL TALENTO HUMANO REQUERIDOS PARA EL DESARROLLO DEL CONVENIO 2319 2 APOYAR EN LOS TRAMITES ADMINISTRATIVOS Y FINANCIEROS PARA EL PAGO DEL TALENTO HUMANO DEL CONVENIO 3 MANTENER ORGANIZADA DIGITALMENTE LA DOCUMENTACION CONCERNIENTE A LA CONTRATACION DEL TALENTO HUMANO DEL CONVENIO 4 APOYAR EN EL PROCESO DE GESTION DOCUMENTAL DEL TALENTO HUMANO PARA EL CUMPLIMIENTO DE SUS OBLIGACIONES CONTRACTUALES ENMARCADAS EN EL CONVENIO 5 ASISTIR A LAS ACTIVIDADES QUE SE LE REQUIERA POR PARTE DEL DIRECTOR DEL PROYECTO PROGRAMADAS DENTRO DEL MARCO DEL CONVENIO 6 APOYO Y SEGUIMIENTO EN LA LEGALIZACION DEL PAGO DE HONORARIOS Y MOVILIDAD 7 ENTREGAR SOPORTES DE NOMINA AL GRUPO DE PLATAFORMAS PARA EL RESPECTIVO CARGUE EN LAS PLATAFORMAS CORRESPONDIENTES 8 APOYAR EN LA REVISION VALIDACION DE INFORMES PARA PAGO DE PERSONAL CONTRATO EN EL MARCO DEL CONVENIO INFORMAR A UNIMAGDALENA DENTRO DE LAS 48 HORAS SIGUIENTES LOS ACCIDENTES QUE OCURRAN EN DESARROLLO DE ACTIVIDADES 9 REALIZAR UNA COPIA DE SEGURIDAD O BACKUP PERIODICAMENTE CON EL FIN DE GARANTIZAR LA INTEGRIDAD DE LA INFORMACION QUE SE MANEJE EN CUMPLIMIENTO DEL OBJETO CONTRACTUAL LA CUAL DEBERA SER ENTREGADA AL SUPERVISOR DE LA ORDEN JUNTO CON EL INFORME FINAL AL CUMPLIRSE CON EL TERMINO ESTIPULADO PARA LA EJECUCION</t>
  </si>
  <si>
    <t>CO1.REQ.10102635</t>
  </si>
  <si>
    <t>OAG-VEX-0828-2026</t>
  </si>
  <si>
    <t>https://community.secop.gov.co/Public/Tendering/OpportunityDetail/Index?noticeUID=CO1.NTC.9955504</t>
  </si>
  <si>
    <t>KATTY JULIET PERTUZ ARNACHE</t>
  </si>
  <si>
    <t>LA PRESENTE ORDEN TIENE POR OBJETO LA PRESTACION DE SERVICIOS PROFESIONALES EN CALIDAD DE EXTENSIONISTA EN EL MARCO DEL CONVENIO INTERADMINISTRATIVO N 2319 DE 2025 CELEBRADO ENTRE LA AGENCIA DE DESARROLLO RURAL ADR Y LA UNIVERSIDAD DEL MAGDALENA LAS ACTIVIDADES SE EJECUTARAN EN EL DEPARTAMENTO DEL ATLANTICO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ACOMPANAR A LA REALIZACION DE LOS METODOS GRUPALES DENOMINADOS DIAS DE CAMPO UNO ASIGNADOS POR EL COORDINADOR ZONAL ACORDES A LAS GUIAS METODOLOGICAS DE LOS TEMAS POR DESARROLLAR EN CUMPLIMIENTO DE LOS PLANES DE ACOMPANAMIENTO SOCIALIZADOS 3 APOYAR Y ACOMPANAR EN LA REALIZACION DE LOS METODOS GRUPALES ECA UNO ASIGNADO POR EL COORDINADOR ZONAL ACORDES A LAS GUIAS METODOLOGICAS DE LOS TEMAS POR DESARROLLAR EN CUMPLIMIENTO CON LOS PLANES DE ACOMPANAMIENTO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COINNOVACION INFORMANDO AL BENEFICIARIO DE LA INFORMACION DE FECHAS DE LAS SIGUIENTES ACTIVIDADES GRUPALES 5 APOYAR Y ACOMPANAR EN LA REALIZACION DE LOS METODOS GRUPALES DENOMINADOS ECA 2 ASIGNADOS POR EL COORDINADOR ZONAL ACORDES A LAS GUIAS METODOLOGICAS DE LOS TEMAS POR DESARROLLAR EN CUMPLIMIENTO DE LOS PLANES DE ACOMPANAMIENTO DISENADOS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ACOMPANAR EN LA REALIZACION DE LOS METODOS GRUPALES ECA 3 ASIGNADOS POR EL COORDINADOR ZONAL ACORDES A LAS GUIAS METODOLOGICAS DE LOS TEMAS POR DESARROLLAR EN CUMPLIMIENTO DE LOS PLANES DE ACOMPANAMIENTO DISENADOS PARA TAL FIN 8 APOYAR Y ACOMPANAR EN LA REALIZACION DE LOS METODOS GRUPALES DIAS DE CAMPO 2 ASIGNADOS POR EL COORDINADOR ZONAL ACORDES A LAS GUIAS METODOLOGICAS DE LOS TEMAS POR DESARROLLAR EN CUMPLIMIENTO DE LOS PLANES DE ACOMPANAMIENTO DISENADOS PARA TAL FIN</t>
  </si>
  <si>
    <t>CO1.REQ.10100613</t>
  </si>
  <si>
    <t>OPSP-VEX-0827-2026</t>
  </si>
  <si>
    <t>https://community.secop.gov.co/Public/Tendering/OpportunityDetail/Index?noticeUID=CO1.NTC.9959776</t>
  </si>
  <si>
    <t>FRANCISCO ANTONIO OSORIO RANGEL</t>
  </si>
  <si>
    <t>LA PRESENTE ORDEN TIENE POR OBJETO PRESTAR SUS SERVICIOS DE APOYO A LA GESTIÓN EN EL ROL DE ARTISTA FORMADOR SABEDOR EN MÚSICA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</si>
  <si>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CO1.REQ.10104967</t>
  </si>
  <si>
    <t>OAG-VEX-0826-2026</t>
  </si>
  <si>
    <t>https://community.secop.gov.co/Public/Tendering/OpportunityDetail/Index?noticeUID=CO1.NTC.9959791</t>
  </si>
  <si>
    <t>RUBEN DARIO IRIARTE LOPEZ</t>
  </si>
  <si>
    <t>LA PRESENTE ORDEN TIENE POR OBJETO PRESTAR SERVICIOS PROFESIONALES EN EL MARCO DEL CONVENIO NO 7000000063 DE 2024 CELEBRADO ENTRE CENIT LOGISTICA Y TRANSPORTE DE HIDROCARBUROS SAS Y LA UNIVERSIDAD DEL MAGDALENA PARA EL DESARROLLO DE LAS SIGUIENTES ACTIVIDADES 1 DISENAR EL ENFOQUE CONCEPTUAL NARRATIVO Y TECNICO DE DOS 2 PIEZAS AUDIOVISUALES INSTITUCIONALES ELABORANDO LOS GUIONES TECNICOS Y NARRATIVOS EN ARTICULACION CON EL EQUIPO CIENTIFICO Y TECNICO DEL PROYECTO 2 DEFINIR LA ESTRUCTURA AUDIOVISUAL Y ESTRATEGIA COMUNICATIVA DE CADA VIDEO ESTABLECIENDO MENSAJES CLAVE PUBLICOS OBJETIVO ENFOQUE PEDAGOGICO DIVULGATIVO Y LINEAMIENTOS ESTETICOS EN COHERENCIA CON LOS OBJETIVOS DEL PROYECTO Y LOS LINEAMIENTOS INSTITUCIONALES DE CENIT 3 REALIZAR LA PRODUCCION AUDIOVISUAL EN CAMPO PARA LOS DOS VIDEOS REGISTRANDO LAS ACTIVIDADES DE MONITOREO OCEANOGRAFICO ECOLOGICO Y PESQUERO EN LOS ARRECIFES ARTIFICIALES DE POZOS COLORADOS LA PARTICIPACION DE PESCADORES ARTESANALES LOS TESTIMONIOS DEL EQUIPO TECNICO Y DE LAS COMUNIDADES Y USAR REGISTROS HISTORICOS DEL HUNDIMIENTO DE LA MONOBOYA LA VALERIA 4 REGISTRAR AUDIOVISUALMENTE LOS AVANCES Y RESULTADOS DEL PROYECTO INCLUYENDO HALLAZGOS RELEVANTES PROCESOS DE CAPACITACION COMUNITARIA ACTIVIDADES DE CONTROL DEL PEZ LEON Y UTILIZAR REGISTROS DE ACCIONES DE APROPIACION SOCIAL DEL CONOCIMIENTO COMO LA JORNADA GASTRONOMICA 5 DESARROLLAR LA POSTPRODUCCION DE LAS PIEZAS AUDIOVISUALES REALIZANDO EDICION CORRECCION DE COLOR DISENO SONORO MUSICALIZACION E INTEGRACION DE ROTULOS GRAFICOS O INFOGRAFIAS NECESARIAS PARA FACILITAR LA COMPRENSION DEL CONTENIDO CIENTIFICO Y SOCIAL 6 ADELANTAR EL PROCESO DE VALIDACION TECNICA E INSTITUCIONAL PRESENTANDO VERSIONES PRELIMINARES INCORPORANDO AJUSTES SOLICITADOS Y ASEGURANDO LA APROBACION FINAL DE LOS PRODUCTOS 7 ENTREGAR LOS PRODUCTOS FINALES CONSISTENTES EN DOS 2 VIDEOS INSTITUCIONALES EN FORMATOS DIGITALES DE ALTA CALIDAD Y EL MATERIAL AUDIOVISUAL BASE SELECCIONADO LISTOS PARA DIVULGACION INSTITUCIONAL RENDICION DE CUENTAS Y SOCIALIZACION CON COMUNIDADES Y ALIADOS</t>
  </si>
  <si>
    <t>CO1.REQ.10104880</t>
  </si>
  <si>
    <t>OPSP-VEX-0825-2026</t>
  </si>
  <si>
    <t>https://community.secop.gov.co/Public/Tendering/OpportunityDetail/Index?noticeUID=CO1.NTC.9958845</t>
  </si>
  <si>
    <t>NANCY DOMINGUEZ MENDOZA</t>
  </si>
  <si>
    <t>CO1.REQ.10104071</t>
  </si>
  <si>
    <t>OPSP-VEX-0824-2026</t>
  </si>
  <si>
    <t>https://community.secop.gov.co/Public/Tendering/OpportunityDetail/Index?noticeUID=CO1.NTC.9959190</t>
  </si>
  <si>
    <t>DEIBIS JOSE OQUENDO RIVERA</t>
  </si>
  <si>
    <t>CO1.REQ.10104545</t>
  </si>
  <si>
    <t>OAG-VEX-0823-2026</t>
  </si>
  <si>
    <t>https://community.secop.gov.co/Public/Tendering/OpportunityDetail/Index?noticeUID=CO1.NTC.9959692</t>
  </si>
  <si>
    <t>CAREN MARGARITA ACOSTA GONZALEZ</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</si>
  <si>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CONSOLIDAR HALLAZGOS DE CAMPO SOBRE EL CUMPLIMIENTO DE LAS OBLIGACIONES TECNICAS Y LOGISTICAS PARA INFORMES MENSUALES 2 CONSOLIDAR INFORMACION SOBRE EL CUMPLIMIENTO DE LOS COMPROMISOS DE ARTICULACION INTERINSTITUCIONAL Y COMUNITARIA PARA SU INCLUSION EN LOS INFORMES DE AVANCE TECNICO DEL CONVENIO 3 APOYAR LA CONSOLIDACION DEL DOCUMENTO DE SISTEMATIZACION FINAL GARANTIZANDO QUE INTEGRE LOS RESULTADOS DE LOS PROCESOS DE FORMACION CREACION ARTISTICA ACTIVACION COMUNITARIA Y MEMORIA SOCIAL 4 REVISAR QUE LA INFORMACION CARGADA EN SECOP II ESTE ACTUALIZADA Y RESPONDA A LOS AVANCES DEL CONVENIO 5 VERIFICAR QUE LOS PROCESOS DE FORMACION EN ARTES TEATRO MUSICA DANZA AUDIOVISUALES CIRCO ARTES PLASTICAS ESTEN SIENDO IMPLEMENTADOS EN LOS ESTABLECIMIENTOS EDUCATIVOS FOCALIZADOS CONFORME AL ENFOQUE TERRITORIAL Y CULTURAL ESTIPULADO EN EL ANEXO TECNICO 6 APOYAR LA VERIFICACION DEL CUMPLIMIENTO DE LOS COMPROMISOS DE LA UNIVERSIDAD COMO SECRETARIA TECNICA DEL COMITE OPERATIVO</t>
  </si>
  <si>
    <t>CO1.REQ.10099481</t>
  </si>
  <si>
    <t>OPSP-VEX-0822-2026</t>
  </si>
  <si>
    <t>https://community.secop.gov.co/Public/Tendering/OpportunityDetail/Index?noticeUID=CO1.NTC.9954177</t>
  </si>
  <si>
    <t>JESUS DAVID ESCALANTE MORA</t>
  </si>
  <si>
    <t>CO1.REQ.10099283</t>
  </si>
  <si>
    <t>OAG-VEX-0821-2026</t>
  </si>
  <si>
    <t>https://community.secop.gov.co/Public/Tendering/OpportunityDetail/Index?noticeUID=CO1.NTC.9957544</t>
  </si>
  <si>
    <t>178-179</t>
  </si>
  <si>
    <t>TATIANA SMITH LOPEZ VARELA</t>
  </si>
  <si>
    <t>LA PRESENTE ORDEN TIENE POR OBJETO EL SERVICIO DE APOYO LOGISTICO QUE INCLUYE EL SUMINISTRO DE PAPELERIA Y MATERIALES PARA EL CUMPLIMIENTO DE LA ACTIVIDAD 5 6 7 8 10 Y 11 DEL OBJETIVO 1 EN EL MARCO DEL CONTRATO INTERADMINISTRATIVO DE CIENCIA Y TECNOLOGIA 001 DE 2021 BPIN 2020440350055 CELEBRADO ENTRE EL MUNICIPIO DE ALBANIA LA GUAJIRA Y LA UNIVERSIDAD DEL MAGDALENA LA PROPUESTA HACE PARTE INTEGRAL DE LA PRESENTE ORDEN</t>
  </si>
  <si>
    <t>CO1.REQ.10102568</t>
  </si>
  <si>
    <t>OPS-VEX-0820-2026</t>
  </si>
  <si>
    <t>https://community.secop.gov.co/Public/Tendering/OpportunityDetail/Index?noticeUID=CO1.NTC.9953986</t>
  </si>
  <si>
    <t>MARIA INES JARAMILLO GUTIERREZ</t>
  </si>
  <si>
    <t>LA PRESENTE ORDEN TIENE POR OBJETO PRESTAR SERVICIOS PROFESIONALES PARA EL ACOMPAÑAMIENTO DE LOS PROCESOS DE LA VICERRECTORIA DE EXTENSION Y PROYECCION SOCIAL DESARROLLANDO LAS SIGUIENTES ACTIVIDADES 1 REVISAR ACTUALIZAR MARCO REGULATORIO Y TECNICO H2 VERDE BLANCO 2 ANALIZAR MADUREZ TECNOLOGICA CADENAS DE VALOR Y USOS FINALES 3 EVALUAR BARRERAS TECNICAS INFRAESTRUCTURA Y ESCENARIOS DE INTEGRACION 4 APORTAR A BENCHMARKING INTERNACIONAL Y RUTAS DE IMPLEMENTACION 5 GENERAR FICHAS TECNICAS Y SUPUESTOS PARA ANALISIS MULTICRITERIO</t>
  </si>
  <si>
    <t>CO1.REQ.10099153</t>
  </si>
  <si>
    <t>OPSP-VEX-0819-2026</t>
  </si>
  <si>
    <t>https://community.secop.gov.co/Public/Tendering/OpportunityDetail/Index?noticeUID=CO1.NTC.9958915</t>
  </si>
  <si>
    <t>MELISSA DANIELA CASTAÑEDA MEJIA</t>
  </si>
  <si>
    <t>LA PRESENTE ORDEN TIENE POR OBJETO PRESTAR SUS SERVICIOS PROFESIONALES EN EL ROL DE ARTISTA FORMADOR EN AUDIOVISUALES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</si>
  <si>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CO1.REQ.10104503</t>
  </si>
  <si>
    <t>OPSP-VEX-0818-2026</t>
  </si>
  <si>
    <t>https://community.secop.gov.co/Public/Tendering/OpportunityDetail/Index?noticeUID=CO1.NTC.9938568</t>
  </si>
  <si>
    <t>LA PRESENTE ORDEN TIENE POR OBJETO, EL SUMINISTRO DE SUMINISTRO DE MATERIALES PARA DESAROLLAR LOS MOMENTOS PEDAGOGICOS EN EL MARCO DEL PROYECTO ARTES PARA LA PAZ PARA EL PRIMER SEMESTRE DE LA VIGENCIA 2026. LA PROPUESTA HACE PARTE INTEGRAL DE LA PRESENTE ORDEN.</t>
  </si>
  <si>
    <t>CO1.REQ.10083363</t>
  </si>
  <si>
    <t>OSM-VEX-0001-2026</t>
  </si>
  <si>
    <t>https://community.secop.gov.co/Public/Tendering/OpportunityDetail/Index?noticeUID=CO1.NTC.9907037</t>
  </si>
  <si>
    <t>MANUEL HERNANDEZ ESCOBAR</t>
  </si>
  <si>
    <t>CO1.REQ.10055227</t>
  </si>
  <si>
    <t>OAG-VEX-0817-2026</t>
  </si>
  <si>
    <t>https://community.secop.gov.co/Public/Tendering/OpportunityDetail/Index?noticeUID=CO1.NTC.9935246</t>
  </si>
  <si>
    <t>JHON NELSON RIVAS ASPRILLA</t>
  </si>
  <si>
    <t>LA PRESENTE ORDEN TIENE POR OBJETO LA PRESENTE ORDEN TIENE POR OBJETO PRESTAR SERVICIOS COMO TUTOR DE FORMACION VIRTUAL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 6 VELAR Y HACER SEGUIMIENTO PARA QUE LOS DOCENTES PARTICIPANTES DE LA FORMACION DESARROLLEN LOS PROCESOS DE APRENDIZAJE DE ACUERDO CON LA ESTRUCTURA DEL MEF Y LAS CARACTERISTICAS DE LA POBLACION 7 PRESENTAR INFORMES DE LAS ACCIONES REALIZADAS EN EL MARCO DE LA EJECUCION DEL PROCESO DE FORMACION 8 GARANTIZAR LA LEGALIZACION DE LOS RECURSOS ASIGNADOS POR LA IES SELECCIONADA PARA EL DESARROLLO DE LAS VISITAS A LAS SEDES EDUCATIVAS 9 RECOLECTAR CONSOLIDAR Y ANALIZAR LA INFORMACION REQUERIDA PARA EL ESTUDIO DE IMPACTO DEL PROYECTO GARANTIZANDO LA CALIDAD OPORTUNIDAD Y TRAZABILIDAD DE LOS DATOS 10 REALIZAR EL ACOMPAÑAMIENTO EN LA ENTREGA DE LAS CANASTAS EDUCATIVAS ASI COMO LA RECEPCION VERIFICACION Y ACOPIO DE LAS ACTAS DE ENTREGA DEL MATERIAL PEDAGOGICO Y DE APOYO A LA FORMACION DE DOCENTES GARANTIZANDO QUE CUENTEN CON SUS RESPECTIVAS EVIDENCIAS Y SOPORTES 11 CONSOLIDAR Y PRESENTAR INFORMES DE SEGUIMIENTO A LAS SEDES EDUCATIVAS ACOMPAÑADAS INCLUYENDO AVANCES DIFICULTADES ACCIONES IMPLEMENTADAS LECCIONES APRENDIDAS Y RECOMENDACIONES 12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</si>
  <si>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CO1.REQ.10080060</t>
  </si>
  <si>
    <t>OPSP-VEX-0816-2026</t>
  </si>
  <si>
    <t>https://community.secop.gov.co/Public/Tendering/OpportunityDetail/Index?noticeUID=CO1.NTC.9940615</t>
  </si>
  <si>
    <t>CESAR ANTONIO ROVIRA AVENDAÑO</t>
  </si>
  <si>
    <t>LA PRESENTE ORDEN TIENE POR OBJETO PRESTAR ASESORIA JURIDICA EN LAS ETAPAS PRECONTRACTUAL CONTRACTUAL Y POSTCONTRACTUAL DE LOS PROCESOS DE SELECCION ADELANTADOS POR LA VICERRECTORIA DE EXTENSION Y PROYECCION SOCIAL PRESTAR ASESORIA JURIDICA Y RESOLVER CONSULTAS DE TIPO JURIDICO SOBRE LA EJECUCION DE LOS PROYECTOS DE LA VICERRECTORIA DE EXTENSION Y PROYECCION SOCIAL DE CONFORMIDAD CON LA NORMATIVIDAD VIGENTE PRESTAR ASESORIA JURIDICA CONTRACTUAL EN LOS PROCESOS DE SELECCION EN LOS QUE LA UNIVERSIDAD ACTUE EN CALIDAD DE INTERESADO O PROPONENTE PROYECTAR Y REVISAR MINUTAS DE CONVENIOS Y CONTRATOS QUE REQUIERA LA VICERRECTORIA DE EXTENSION Y PROYECCION SOCIAL REVISAR POLIZAS Y O GARANTIAS DE CUMPLIMIENTO PARA SU RESPECTIVA APROBACION PRESTAR ASESORIA Y REVISION JURIDICA DE TRAMITES COBROS QUE REALICE LA ENTIDAD CUANDO ACTUE COMO CONTRATISTA PRESTAR ASESORIA JURIDICA EN LAS ACTUACIONES ADMINISTRATIVAS QUE ADELANTE EN LA VICERRECTORIA DE EXTENSION Y PROYECCION SOCIAL QUE SE ORIGINEN POR REQUERIMIENTOS CONSULTAS PETICIONES QUEJAS Y RECLAMOS TOMANDO EN CONSIDERACION LOS TERMINOS DE LA LEY Y LOS PROCEDIMIENTOS INTERNOS ESTABLECIDOS</t>
  </si>
  <si>
    <t>CO1.REQ.10085823</t>
  </si>
  <si>
    <t>OPSP-VEX-0815-2026</t>
  </si>
  <si>
    <t>https://community.secop.gov.co/Public/Tendering/OpportunityDetail/Index?noticeUID=CO1.NTC.9906915</t>
  </si>
  <si>
    <t>HERLIS MANUEL PALACIO CASTAÑO</t>
  </si>
  <si>
    <t>LA PRESENTE ORDEN TIENE POR OBJETO PRESTAR SUS SERVICIOS PROFESIONALES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</si>
  <si>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CO1.REQ.10055311</t>
  </si>
  <si>
    <t>OPSP-VEX-0814-2026</t>
  </si>
  <si>
    <t>https://community.secop.gov.co/Public/Tendering/OpportunityDetail/Index?noticeUID=CO1.NTC.9906934</t>
  </si>
  <si>
    <t>VICTOR AUGUSTO ALTAMAR OLIVEROS</t>
  </si>
  <si>
    <t>CO1.REQ.10055236</t>
  </si>
  <si>
    <t>OAG-VEX-0813-2026</t>
  </si>
  <si>
    <t>https://community.secop.gov.co/Public/Tendering/OpportunityDetail/Index?noticeUID=CO1.NTC.9906945</t>
  </si>
  <si>
    <t>AMET DIZZET IBARRA</t>
  </si>
  <si>
    <t>CO1.REQ.10055368</t>
  </si>
  <si>
    <t>OAG-VEX-0812-2026</t>
  </si>
  <si>
    <t>https://community.secop.gov.co/Public/Tendering/OpportunityDetail/Index?noticeUID=CO1.NTC.9906957</t>
  </si>
  <si>
    <t>ENVER JOSE MORALES HOYOS</t>
  </si>
  <si>
    <t>LA PRESENTE ORDEN TIENE POR OBJETO PRESTAR SUS SERVICIOS DE APOYO A LA GESTION EN EL ROL DE ARTISTA FORMADOR SABEDOR EN AUDIOVISUALES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</si>
  <si>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CO1.REQ.10055260</t>
  </si>
  <si>
    <t>OAG-VEX-0811-2026</t>
  </si>
  <si>
    <t>https://community.secop.gov.co/Public/Tendering/OpportunityDetail/Index?noticeUID=CO1.NTC.9906969</t>
  </si>
  <si>
    <t>YADER ANTONIO CANO POLO</t>
  </si>
  <si>
    <t>CO1.REQ.10055270</t>
  </si>
  <si>
    <t>OAG-VEX-0810-2026</t>
  </si>
  <si>
    <t>https://community.secop.gov.co/Public/Tendering/OpportunityDetail/Index?noticeUID=CO1.NTC.9907164</t>
  </si>
  <si>
    <t>ROBERT YESID SARMIENTO ZUBIRIA</t>
  </si>
  <si>
    <t>CO1.REQ.10055472</t>
  </si>
  <si>
    <t>OAG-VEX-0809-2026</t>
  </si>
  <si>
    <t>https://community.secop.gov.co/Public/Tendering/OpportunityDetail/Index?noticeUID=CO1.NTC.9940396</t>
  </si>
  <si>
    <t>NATHALY JOHANNA MANTILLA LARA</t>
  </si>
  <si>
    <t>LA PRESENTE ORDEN TIENE POR OBJETO PRESTAR SUS SERVICIOS PROFESIONALES COMO INGENIERA AMBIENTAL EN EL MARCO DEL CONTRATO INTERADMINISTRATIVO DE CIENCIA Y TECNOLOGÍA N 001 DE 2021 CELEBRADO ENTRE EL MUNICIPIO DE ALBANIA LA GUAJIRA Y LA UNIVERSIDAD DEL MAGDALENA CUYO OBJETO ES REVISIÓN Y AJUSTE GENERAL DEL PLAN BÁSICO DE ORDENAMIENTO TERRITORIAL PBOT DEL MUNICIPIO DE ALBANIA BPIN 2020440350055 CUMPLIENDO CON LAS SIGUIENTES ACTIVIDADES DIRIGIR LA ELABORACIÓN DEL PERFIL CLIMÁTICO DEL MUNICIPIO ANALIZAR ESCENARIOS DE CAMBIO CLIMÁTICO 2011 2100 SU IMPACTO Y VULNERABILIDAD EVALUAR RIESGOS POR AMENAZAS NATURALES HIDROMETEOROLÓGICAS Y GEODINÁMICAS DISENAR MEDIDAS DE ADAPTACIÓN Y MITIGACIÓN INTEGRADAS AL ORDENAMIENTO TERRITORIAL REALIZAR EL ANÁLISIS DE RIESGO TECNOLÓGICO EN CUMPLIMIENTO DEL DECRETO 1077 2015 EVALUAR IMPACTOS DE LÍNEAS DE 500 KV SUBESTACIONES Y PTAP Y MODELAR NIVELES DE RIESGO DEFINIR FRANJAS DE EXCLUSIÓN Y RESTRICCIONES AL USO DEL SUELO POR RIESGO TECNOLÓGICO CONSTRUIR CON EL SIG MAPAS DE AMENAZA VULNERABILIDAD Y RIESGO CLIMÁTICO Y TECNOLÓGICO REDACTAR LAS SECCIONES CLIMÁTICAS Y DE RIESGO DEL PBOT INCLUYENDO MEDIDAS NORMATIVAS SUSTENTAR TÉCNICAMENTE ANTE CORPOGUAJIRA Y CONCEJO EXPLICANDO RIESGOS Y NORMAS DERIVADAS</t>
  </si>
  <si>
    <t>CO1.REQ.10085532</t>
  </si>
  <si>
    <t>OPSP-VEX-0808-2026</t>
  </si>
  <si>
    <t>https://community.secop.gov.co/Public/Tendering/OpportunityDetail/Index?noticeUID=CO1.NTC.9938268</t>
  </si>
  <si>
    <t>HECTOR EMILIO COTES AVENDAÑO</t>
  </si>
  <si>
    <t>LA PRESENTE ORDEN TIENE POR OBJETO PRESTAR SUS SERVICIOS DE APOYO A LA GESTION EN EL ROL DE ARTISTA FORMADOR SABEDOR EN TEATRO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</si>
  <si>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CO1.REQ.10083628</t>
  </si>
  <si>
    <t>OAG-VEX-0807-2026</t>
  </si>
  <si>
    <t>https://community.secop.gov.co/Public/Tendering/OpportunityDetail/Index?noticeUID=CO1.NTC.9939943</t>
  </si>
  <si>
    <t>NATALIA ANDREA LIZARAZO DIAZ</t>
  </si>
  <si>
    <t>DANIELA PATRICIA CORTES VILLEGAS</t>
  </si>
  <si>
    <t>LA PRESENTE ORDEN TIENE POR OBJETO PRESTAR LOS SERVICIOS PROFESIONALES EN LA DIRECCION DE PRACTICAS PROFESIONALES EN EL PERIODO ACADEMICO 2026 I COMO MONITOR DE PRACTICA EN EL PROGRAMA ACADEMICO DE NEGOCIOS INTERNACIONALES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</si>
  <si>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CO1.REQ.10084584</t>
  </si>
  <si>
    <t>OPSP-VEX-0806-2026</t>
  </si>
  <si>
    <t>https://community.secop.gov.co/Public/Tendering/OpportunityDetail/Index?noticeUID=CO1.NTC.9937511</t>
  </si>
  <si>
    <t>WILLIAN ESCAMILLA HOYOS</t>
  </si>
  <si>
    <t>LA PRESENTE ORDEN TIENE POR OBJETO PRESTAR SUS SERVICIOS DE APOYO A LA GESTION EN EL ROL DE ARTISTA FORMADOR SABEDOR EN MUSICA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</si>
  <si>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CO1.REQ.10082988</t>
  </si>
  <si>
    <t>OAG-VEX-0805-2026</t>
  </si>
  <si>
    <t>https://community.secop.gov.co/Public/Tendering/OpportunityDetail/Index?noticeUID=CO1.NTC.9936269</t>
  </si>
  <si>
    <t>LUIS ALBERTO SAUMETH ESCOBAR</t>
  </si>
  <si>
    <t>LA PRESENTE ORDEN TIENE POR OBJETO PRESTAR SUS SERVICIOS DE APOYO A LA GESTION EN EL ROL DE ARTISTA FORMADOR SABEDOR EN DANZA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</si>
  <si>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CO1.REQ.10082549</t>
  </si>
  <si>
    <t>OAG-VEX-0804-2026</t>
  </si>
  <si>
    <t>https://community.secop.gov.co/Public/Tendering/OpportunityDetail/Index?noticeUID=CO1.NTC.9930892</t>
  </si>
  <si>
    <t xml:space="preserve">ORIANNIS MARTINEZ JIMENEZ </t>
  </si>
  <si>
    <t>LA PRESENTE ORDEN TIENE POR OBJETO: LA PRESENTE ORDEN TIENE POR OBJETO: PRESTAR SERVICIOS COMO TUTOR DE FORMACIÓN PRESENCIAL, EN EL MARCO DE LA CARTA DE COMPROMISO DE LA IES UNIVERSIDAD DEL MAGDALENA - CONVENIO INTERADMINISTRATIVO 277 DE 2019 MEN - ICETEX FORTALECIMIENTO DE SEDES EDUCATIVAS RURALES Y/O EN MUNICIPIOS PDET - MEF, CELEBRADO ENTRE EL MINISTERIO DE EDUCACIÓN NACIONAL Y LA UNIVERSIDAD DEL MAGDALENA, PARA EL DESARROLLO DE LAS SIGUIENTES ACTIVIDADES: 1. LIDERAR EL PROCESO DE ENSEÑANZA Y APRENDIZAJE DEL PROCESO DE FORMACIÓN BAJO ESTRATEGIAS MIXTAS (PRESENCIAL Y VIRTUAL) EN LOS MEF, A TRAVÉS DE ACOMPAÑAMIENTO Y TUTORÍA AL GRUPO DE DOCENTES ASIGNADOS. 2. DESARROLLAR Y FORTALECER LAS ACCIONES PEDAGÓGICAS PROPUESTAS POR EL LÍDER DEL PROYECTO PARA LA IMPLEMENTACIÓN DE LA ESTRATEGIA DE FORMACIÓN EN LOS MEF. 3. REALIZAR EL ACOMPAÑAMIENTO Y SEGUIMIENTO DESDE EL COMPONENTE PEDAGÓGICO, TÉCNICO Y ADMINISTRATIVO. 4. ENTREGAR INFORMES DETALLADOS AL LÍDER DEL PROYECTO DE LAS ACCIONES DESARROLLADAS EN EL MARCO DEL PROCESO DE FORMACIÓN EN MEF. 5. APOYAR A LOS DOCENTES PARTICIPANTES DE LA FORMACIÓN EN EL DISEÑO CURRICULAR FLEXIBLE COMO PRODUCTO DEL PROCESO DE APRENDIZAJE DE LOS MEF. 6. VELAR Y HACER SEGUIMIENTO PARA QUE LOS DOCENTES PARTICIPANTES DE LA FORMACIÓN DESARROLLEN LOS PROCESOS DE APRENDIZAJE DE ACUERDO CON LA ESTRUCTURA DEL MEF Y LAS CARACTERÍSTICAS DE LA POBLACIÓN. 7. PRESENTAR INFORMES DE LAS ACCIONES REALIZADAS EN EL MARCO DE LA EJECUCIÓN DEL PROCESO DE FORMACIÓN. 8. GARANTIZAR LA LEGALIZACIÓN DE LOS RECURSOS ASIGNADOS POR LA IES SELECCIONADA, PARA EL DESARROLLO DE LAS VISITAS A LAS SEDES EDUCATIVAS. 9. RECOLECTAR, CONSOLIDAR Y ANALIZAR LA INFORMACIÓN REQUERIDA PARA EL ESTUDIO DE IMPACTO DEL PROYECTO, GARANTIZANDO LA CALIDAD, OPORTUNIDAD Y TRAZABILIDAD DE LOS DATOS. 10. REALIZAR EL ACOMPAÑAMIENTO EN LA ENTREGA DE LAS CANASTAS EDUCATIVAS, ASÍ COMO LA RECEPCIÓN, VERIFICACIÓN Y ACOPIO DE LAS ACTAS DE ENTREGA DEL MATERIAL PEDAGÓGICO Y DE APOYO A LA FORMACIÓN DE DOCENTES, GARANTIZANDO QUE CUENTEN CON SUS RESPECTIVAS EVIDENCIAS Y SOPORTES. 11. CONSOLIDAR Y PRESENTAR INFORMES DE SEGUIMIENTO A LAS SEDES EDUCATIVAS ACOMPAÑADAS, INCLUYENDO AVANCES, DIFICULTADES, ACCIONES IMPLEMENTADAS, LECCIONES APRENDIDAS Y RECOMENDACIONES. 12. PRESENTAR UN INFORME DE ANÁLISIS DEL PROCESO DE FORMACIÓN MEF PRESENCIAL DIRIGIDO AL GRUPO DE DOCENTES ASIGNADOS, EN EL QUE SE INCLUYA: REPORTE DE DESERCIÓN, DESCRIPCIÓN DE LAS ACCIONES IMPLEMENTADAS PARA GARANTIZAR LA PERMANENCIA, IDENTIFICACIÓN DE LECCIONES APRENDIDAS, RECOMENDACIONES PARA EL FORTALECIMIENTO DE FUTUROS PROCESOS DE FORMACIÓN Y LAS DEMÁS FUNCIONES QUE SE REQUIERAN DE ACUERDO CON LA NATURALEZA DEL CARGO Y LAS ORIENTACIONES DEL LÍDER DEL PROYECTO.</t>
  </si>
  <si>
    <t>CO1.REQ.10077821</t>
  </si>
  <si>
    <t>OPSP-VEX-0803-2026</t>
  </si>
  <si>
    <t>https://community.secop.gov.co/Public/Tendering/OpportunityDetail/Index?noticeUID=CO1.NTC.9923863</t>
  </si>
  <si>
    <t>NANCY ALEJANDRA CHALA RAMIREZ</t>
  </si>
  <si>
    <t>LA PRESENTE ORDEN TIENE POR OBJETO PRESTAR SERVICIOS COMO TUTOR DE FORMACION VIRTUAL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 6 VELAR Y HACER SEGUIMIENTO PARA QUE LOS DOCENTES PARTICIPANTES DE LA FORMACION DESARROLLEN LOS PROCESOS DE APRENDIZAJE DE ACUERDO CON LA ESTRUCTURA DEL MEF Y LAS CARACTERISTICAS DE LA POBLACION 7 PRESENTAR INFORMES DE LAS ACCIONES REALIZADAS EN EL MARCO DE LA EJECUCION DEL PROCESO DE FORMACION 8 GARANTIZAR LA LEGALIZACION DE LOS RECURSOS ASIGNADOS POR LA IES SELECCIONADA PARA EL DESARROLLO DE LAS VISITAS A LAS SEDES EDUCATIVAS 9 RECOLECTAR CONSOLIDAR Y ANALIZAR LA INFORMACION REQUERIDA PARA EL ESTUDIO DE IMPACTO DEL PROYECTO GARANTIZANDO LA CALIDAD OPORTUNIDAD Y TRAZABILIDAD DE LOS DATOS 10 REALIZAR EL ACOMPAÑAMIENTO EN LA ENTREGA DE LAS CANASTAS EDUCATIVAS ASI COMO LA RECEPCION VERIFICACION Y ACOPIO DE LAS ACTAS DE ENTREGA DEL MATERIAL PEDAGOGICO Y DE APOYO A LA FORMACION DE DOCENTES GARANTIZANDO QUE CUENTEN CON SUS RESPECTIVAS EVIDENCIAS Y SOPORTES 11 CONSOLIDAR Y PRESENTAR INFORMES DE SEGUIMIENTO A LAS SEDES EDUCATIVAS ACOMPAÑADAS INCLUYENDO AVANCES DIFICULTADES ACCIONES IMPLEMENTADAS LECCIONES APRENDIDAS Y RECOMENDACIONES 12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</si>
  <si>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CO1.REQ.10068150</t>
  </si>
  <si>
    <t>OPSP-VEX-0802-2026</t>
  </si>
  <si>
    <t>https://community.secop.gov.co/Public/Tendering/OpportunityDetail/Index?noticeUID=CO1.NTC.9939948</t>
  </si>
  <si>
    <t>JASSIR DARIO VELASQUEZ GALARAGA</t>
  </si>
  <si>
    <t>LA PRESENTE ORDEN TIENE POR OBJETO PRESTAR LOS SERVICIOS PROFESIONALES EN LA DIRECCION DE PRACTICAS PROFESIONALES EN EL PERIODO ACADEMICO 2026 I COMO MONITOR DE PRACTICA EN EL PROGRAMA ACADEMICO DE CONTADURIA PUBLICA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</si>
  <si>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CO1.REQ.10084661</t>
  </si>
  <si>
    <t>OPSP-VEX-0801-2026</t>
  </si>
  <si>
    <t>https://community.secop.gov.co/Public/Tendering/OpportunityDetail/Index?noticeUID=CO1.NTC.9938519</t>
  </si>
  <si>
    <t>KEILA ISABEL HERNANDEZ ZAPATA</t>
  </si>
  <si>
    <t>CO1.REQ.10084311</t>
  </si>
  <si>
    <t>OPSP-VEX-0800-2026</t>
  </si>
  <si>
    <t>https://community.secop.gov.co/Public/Tendering/OpportunityDetail/Index?noticeUID=CO1.NTC.9942043</t>
  </si>
  <si>
    <t>MIGUEL ENRIQUE GAMEZ PIÑEREZ</t>
  </si>
  <si>
    <t>LA PREPRESENTE ORDEN TIENE POR OBJETO LA PRESTACION DE SERVICIOS DE APOYO A LA GESTION EN CALIDAD DE EXTENSIONISTA EN EL MARCO DEL CONVENIO INTERADMINISTRATIVO N 2319 DE 2025 CELEBRADO ENTRE LA AGENCIA DE DESARROLLO RURAL ADR Y LA UNIVERSIDAD DEL MAGDALENA LAS ACTIVIDADES SE EJECUTARAN EN EL DEPARTAMENTO DEL MAGDALENA EN EL MUNICIPIO Y CON LOS USUARIOS BENEFICIARIOS ASIGNADOS POR EL COORDINADOR ZONAL O QUIEN HAGA SUS FUNCIONES PARA CUMPLIR CON EL OBJETO SE DEBERAN DESARROLLAR LAS SIGUIENTES ACTIVIDADES REALIZAR LA VISITA UNO REGISTRANDO LA INFORMACION DE LOS USUARIOS EN LOS FORMATOS O APLICATIVOS ENTREGADOS CON FOTOGRAFIAS QUE EVIDENCIEN EL CUMPLIMIENTO REGISTRO DE LOS INDICADORES DEFINIDOS Y LA CALIFICACION INICIAL ACORDE A LOS 5 ASPECTOS DE LA EXTENSION APOYAR Y ACOMPANAR A LA REALIZACION DE LOS METODOS GRUPALES DENOMINADOS DIAS DE CAMPO UNO ASIGNADOS POR EL COORDINADOR ZONAL ACORDES A LAS GUIAS METODOLOGICAS DE LOS TEMAS POR DESARROLLAR EN CUMPLIMIENTO DE LOS PLANES DE ACOMPANAMIENTO SOCIALIZADOS APOYAR Y ACOMPANAR EN LA REALIZACION DE LOS METODOS GRUPALES ECA UNO ASIGNADO POR EL COORDINADOR ZONAL ACORDES A LAS GUIAS METODOLOGICAS DE LOS TEMAS POR DESARROLLAR EN CUMPLIMIENTO CON LOS PLANES DE ACOMPANAMIENTO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 INNOVACION INFORMANDO AL BENEFICIARIO DE LA INFORMACION DE FECHAS DE LAS SIGUIENTES ACTIVIDADES GRUPALES APOYAR Y ACOMPANAR EN LA REALIZACION DE LOS METODOS GRUPALES DENOMINADOS ECA 2 ASIGNADOS POR EL COORDINADOR ZONAL ACORDES A LAS GUIAS METODOLOGICAS DE LOS TEMAS POR DESARROLLAR EN CUMPLIMIENTO DE LOS PLANES DE ACOMPANAMIENTO DISENADOS PARA TAL FIN REALIZAR LA VISITA TRES REGISTRANDO LA INFORMACION DE LOS USUARIOS EN LOS FORMATOS O APLICATIVOS ENTREGADOS CON FOTOGRAFIAS QUE EVIDENCIEN EL CUMPLIMIENTO REGISTRO DE LOS INDICADORES DEFINIDOS Y LA CALIFICACION FINAL ACORDE A LOS 5 ASPECTOS DE LA EXTENSION APOYAR Y ACOMPANAR EN LA REALIZACION DE LOS METODOS GRUPALES ECA 3 ASIGNADOS POR EL COORDINADOR ZONAL ACORDES A LAS GUIAS METODOLOGICAS DE LOS TEMAS POR DESARROLLAR EN CUMPLIMIENTO DE LOS PLANES DE ACOMPANAMIENTO DISENADOS PARA TAL FIN APOYAR Y ACOMPANAR EN LA REALIZACION DE LOS METODOS GRUPALES DIAS DE CAMPO 2 ASIGNADOS POR EL COORDINADOR ZONAL ACORDES A LAS GUIAS METODOLOGICAS DE LOS TEMAS POR DESARROLLAR EN CUMPLIMIENTO DE LOS PLANES DE ACOMPANAMIENTO DISENADOS PARA TAL FIN</t>
  </si>
  <si>
    <t>CO1.REQ.10086615</t>
  </si>
  <si>
    <t>OAG-VEX-0799-2026</t>
  </si>
  <si>
    <t>https://community.secop.gov.co/Public/Tendering/OpportunityDetail/Index?noticeUID=CO1.NTC.9940166</t>
  </si>
  <si>
    <t>DHAREN MANUEL BROCHERO GARAVITO</t>
  </si>
  <si>
    <t>CO1.REQ.10085235</t>
  </si>
  <si>
    <t>OPSP-VEX-0798-2026</t>
  </si>
  <si>
    <t>https://community.secop.gov.co/Public/Tendering/OpportunityDetail/Index?noticeUID=CO1.NTC.9941726</t>
  </si>
  <si>
    <t>CINTIA CAROLINA MARTINEZ GUTIERREZ</t>
  </si>
  <si>
    <t>LA PRESENTE ORDEN TIENE POR OBJETO LA PRESTACION DE SERVICIOS PROFESIONALES EN EL AREA JURIDICA EN EL MARCO DEL CONVENIO INTERADMINISTRATIVO N 23192025 CELEBRADO ENTRE LA AGENCIA DE DESARROLLO RURAL ADR Y LA UNIVERSIDAD DEL MAGDALENA PARA CUMPLIR CON EL OBJETO SE DEBERAN DESARROLLAR LAS SIGUIENTES ACTIVIDADES REALIZAR LAS RESCILIACIONES DE LAS ORDENES DE SERVICIO DEL PERSONAL SUSCRITO EN EL MARCO DEL CONVENIO INTERADMINISTRATIVO N 23192025 REALIZAR LOS PROCESOS DE LIQUIDACION BILATERAL DE LAS ORDENES DE PRESTACION DE SERVICIOS PROFESIONALES Y DE APOYO A LA GESTION MANTENER ACTUALIZADA LA BASE DE DATOS JURIDICA APOYAR EN LAS RESOLUCIONES DE MOVILIDAD QUE SE REQUIERAN EN EL MARCO DEL CONVENIO INTERADMINISTRATIVO N 23192025</t>
  </si>
  <si>
    <t>CO1.REQ.10086185</t>
  </si>
  <si>
    <t>OPSP-VEX-0797-2026</t>
  </si>
  <si>
    <t>https://community.secop.gov.co/Public/Tendering/OpportunityDetail/Index?noticeUID=CO1.NTC.9937491</t>
  </si>
  <si>
    <t>ALEX ALBERTO MAESTRE CARDENAS</t>
  </si>
  <si>
    <t>LA PRESENTE ORDEN TIENE POR OBJETO PRESTAR LOS SERVICIOS PROFESIONALES EN LA DIRECCION DE PRACTICAS PROFESIONALES COMO MONITOR DE PRACTICA EN LOS PROGRAMA ACADEMICO DE PROGRAMA DE INGENIERIA INDUSTRIAL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</si>
  <si>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CO1.REQ.10083612</t>
  </si>
  <si>
    <t>OPSP-VEX-0796-2026</t>
  </si>
  <si>
    <t>https://community.secop.gov.co/Public/Tendering/OpportunityDetail/Index?noticeUID=CO1.NTC.9937278</t>
  </si>
  <si>
    <t>RAFAEL ALBERTO ALZAMORA GOMEZ</t>
  </si>
  <si>
    <t>CO1.REQ.10080991</t>
  </si>
  <si>
    <t>OPSP-VEX-0795-2026</t>
  </si>
  <si>
    <t>https://community.secop.gov.co/Public/Tendering/OpportunityDetail/Index?noticeUID=CO1.NTC.9941840</t>
  </si>
  <si>
    <t>GLORIA JUDITH RODRIGUEZ CASTRILLO</t>
  </si>
  <si>
    <t>LA PREPRESENTE ORDEN TIENE POR OBJETO LA PRESTACION DE SERVICIOS DE APOYO A LA GESTION EN CALIDAD DE GESTOR DE INFORMACION Y CALIDAD TECNICA EN EL MARCO DEL CONVENIO INTERADMINISTRATIVO N 23192025 CELEBRADO ENTRE LA AGENCIA DE DESARROLLO RURAL ADR Y LA UNIVERSIDAD DEL MAGDALENA PARA CUMPLIR CON EL OBJETO SE DEBERAN DESARROLLAR LAS SIGUIENTES ACTIVIDADES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REVISION Y ASEGURAMIENTO DE LA CALIDAD DE LA INFORMACION REVISAR SISTEMATICAMENTE CADA UNO DE LOS FORMATOS DE VISITA QUE SE ENCUENTREN EN ESTADO SIN REVISAR DE ACUERDO CON EL FLUJO DE TRABAJO ESTABLECIDO EN EL REPORTE DE SEGUIMIENTO DE VISITAS VERIFICAR LA COMPLETITUD COHERENCIA Y EXACTITUD DE LA INFORMACION DILIGENCIADA POR LOS EXTENSIONISTAS CONTRASTANDO LOS DATOS CON LOS CRITERIOS DE CALIDAD DEFINIDOS POR EL PROYECTO ACTUALIZAR EL ESTADO DE CADA FORMATO DE VISITA EN EL SISTEMA DE SEGUIMIENTO SI EL FORMATO PRESENTA INCONSISTENCIAS ERRORES O INFORMACION FALTANTE DEBERA CAMBIAR SU ESTADO A PENDIENTE CON CORRECCIONES DOCUMENTAR DE MANERA CLARA Y PRECISA LAS OBSERVACIONES Y ACCIONES PENDIENTES PARA CADA FORMATO DEVUELTO PROVEYENDO RETROALIMENTACION CONSTRUCTIVA AL EXTENSIONISTA RESPONSABLE PARA QUE PUEDA REALIZAR LAS CORRECCIONES NECESARIAS VALIDAR LOS FORMATOS CORREGIDOS POR LOS EXTENSIONISTAS Y UNA VEZ CUMPLAN CON TODOS LOS CRITERIOS CAMBIAR SU ESTADO A APROBADO INDICANDO QUE LA INFORMACION ESTA LISTA PARA SER CONSOLIDADA GENERACION DE INSUMOS PARA LAS FASES DEL PROYECTO CONSOLIDAR Y MANTENER ACTUALIZADA LA LISTA DE TODOS LOS USUARIOS CUYO FORMATO DE VISITA 1 HA ALCANZADO EL ESTADO DE APROBADO ESTRUCTURAR Y GENERAR REPORTES SEMANALES POR MUNICIPIO QUE CONTENGAN EL LISTADO OFICIAL DE USUARIOS VALIDADOS Y VERIFICADOS EN CAMPO ESTOS LISTADOS DEBERAN INCLUIR COMO MINIMO EL ID DEL USUARIO DOCUMENTO Y EL NOMBRE DEL PRODUCTOR ENTREGAR FORMALMENTE ESTOS LISTADOS VALIDADOS AL COORDINADOR DE METODOS GRUPALES O AL RESPONSABLE DESIGNADO PARA QUE SIRVAN COMO INSUMO OFICIAL PARA LA CONVOCATORIA Y EJECUCION DE LAS SIGUIENTES ACTIVIDADES DEL PROYECTO MONITOREO DEL AVANCE Y SOPORTE AL EQUIPO DE EXTENSIONISTAS UTILIZAR LAS HERRAMIENTAS DEL REPORTE PARA GENERAR RESUMENES EJECUTIVOS SOBRE EL AVANCE GENERAL DEL DILIGENCIAMIENTO Y REVISION DE FORMATOS POR MUNICIPIO IDENTIFICAR CUELLOS DE BOTELLA RETRASOS O DIFICULTADES RECURRENTES EN EL DILIGENCIAMIENTO DE LOS FORMATOS POR PARTE DEL EQUIPO DE EXTENSIONISTAS Y COMUNICAR DICHAS ALERTAS AL COORDINADOR DEL PROYECTO PROVEER SOPORTE Y ORIENTACION A LOS EXTENSIONISTAS SOBRE LOS CRITERIOS DE CALIDAD Y LAS MEJORES PRACTICAS PARA EL DILIGENCIAMIENTO DE LOS FORMATOS CON EL FIN DE REDUCIR LA TASA DE CORRECCIONES Y AGILIZAR EL PROCESO DE VALIDACION CARGUE DE FORMATOS DE EVIDENCIAS DE LOS METODOS DE EXTENSION EN EL SHAREPOINT DE EPSEA PARA VALIDACION DEL COORDINADOR DE DESARROLLO MANEJO Y CALIDAD DE INFORMACION</t>
  </si>
  <si>
    <t>CO1.REQ.10086197</t>
  </si>
  <si>
    <t>OPSP-VEX-0794-2026</t>
  </si>
  <si>
    <t>https://community.secop.gov.co/Public/Tendering/OpportunityDetail/Index?noticeUID=CO1.NTC.9936255</t>
  </si>
  <si>
    <t>KATYANA MILENA BERNIER CERVANTES</t>
  </si>
  <si>
    <t>LA PRESENTE ORDEN TIENE POR OBJETO PRESTAR LOS SERVICIOS PROFESIONALES EN LA DIRECCION DE PRACTICAS PROFESIONALES EN EL PERIODO ACADEMICO 2026 I COMO MONITOR DE PRACTICA EN EL PROGRAMA ACADEMICO DE PSICOLOGIA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</si>
  <si>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CO1.REQ.10082441</t>
  </si>
  <si>
    <t>OPSP-VEX-0793-2026</t>
  </si>
  <si>
    <t>https://community.secop.gov.co/Public/Tendering/OpportunityDetail/Index?noticeUID=CO1.NTC.9935347</t>
  </si>
  <si>
    <t>ALFONSO ENRIQUE PIRELA LLANOS</t>
  </si>
  <si>
    <t>LA PRESENTE ORDEN TIENE POR OBJETO PRESTAR LOS SERVICIOS PROFESIONALES EN LA DIRECCION DE PRACTICAS PROFESIONALES EN EL PERIODO ACADEMICO 2026 I COMO MONITOR DE PRACTICA EN EL PROGRAMA ACADEMICO DE PROGRAMA DE CONTADURIA PUBLICA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</si>
  <si>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CO1.REQ.10080056</t>
  </si>
  <si>
    <t>OPSP-VEX-0791-2026</t>
  </si>
  <si>
    <t>https://community.secop.gov.co/Public/Tendering/OpportunityDetail/Index?noticeUID=CO1.NTC.9939463</t>
  </si>
  <si>
    <t>ELIANA SOFIA VARGAS DE LA HOZ</t>
  </si>
  <si>
    <t>LA PRESENTE ORDEN TIENE POR OBJETO EN EL MARCO DEL PROYECTO DESIGNADO EN EL PLAN DE ACCIÓN 2026 FORMACIÓN TRANSVERSAL EN LIDERAZGO TRANSFORMACIONAL E INCLUSIÓN CON ENFOQUE DE DERECHOS DEL CUAL HACE PARTE EL PROGRAMA DE LIDERAZGO TRANSFORMACIONAL EL CONTRATISTA DEBERÁ DESARROLLAR LAS SIGUIENTES ACTIVIDADES APOYAR LA COORDINACIÓN ACADÉMICA Y LA ORGANIZACIÓN DEL DIPLOMADO EN LIDERAZGO TRANSFORMACIONAL COLABORANDO EN LA DEFINICIÓN DE CONTENIDOS EL APOYO A DOCENTES Y EL SEGUIMIENTO GENERAL A SU DESARROLLO APOYAR ADMINISTRATIVAMENTE EN LA EJECUCIÓN DE LOS PROYECTOS INSTITUCIONALES MEDIANTE LA ELABORACIÓN ORGANIZACIÓN CONTROL Y CUSTODIA DE DOCUMENTOS SOPORTES ADMINISTRATIVOS BASES DE DATOS Y ARCHIVOS FÍSICOS Y DIGITALES GARANTIZANDO EL CUMPLIMIENTO DE LOS LINEAMIENTOS INSTITUCIONALES NORMATIVOS Y CONTRACTUALES VIGENTES ELABORAR REVISAR Y REALIZAR SEGUIMIENTO A COMUNICACIONES OFICIALES TALES COMO CORREOS ELECTRÓNICOS CIRCULARES Y DEMÁS DOCUMENTOS ADMINISTRATIVOS DIRIGIDOS A LOS DIFERENTES ACTORES INTERNOS Y EXTERNOS APOYAR LA PLANEACIÓN ORGANIZACIÓN Y SEGUIMIENTO DE REUNIONES COMITÉS AGENDAS INSTITUCIONALES Y ACTIVIDADES PROGRAMADAS INCLUYENDO LA GESTIÓN DE CONVOCATORIAS BRINDAR SOPORTE ADMINISTRATIVO PERMANENTE AL EQUIPO DEL PROYECTO Y A OTROS PROYECTOS ADSCRITOS A LA VICERRECTORÍA DE EXTENSIÓN Y PROYECCIÓN SOCIAL MEDIANTE LA ATENCIÓN DE REQUERIMIENTOS RECOPILACIÓN Y VERIFICACIÓN DE SOPORTES SEGUIMIENTO A SOLICITUDES INTERNAS Y APOYO LOGÍSTICO NECESARIO PARA EL ADECUADO DESARROLLO DE LAS ACTIVIDADES APOYAR DE MANERA SIMULTÁNEA LOS DIFERENTES PROCESOS ADMINISTRATIVOS DE LA DIRECCIÓN DE DESARROLLO SOCIAL Y PRODUCTIVO CON EL FIN DE CONTRIBUIR AL CUMPLIMIENTO DE LOS OBJETIVOS CRONOGRAMAS Y METAS ESTABLECIDAS EN EL MARCO DEL PLAN DE ACCIÓN INSTITUCIONAL</t>
  </si>
  <si>
    <t>CO1.REQ.10084685</t>
  </si>
  <si>
    <t>OPSP-VEX-0790-2026</t>
  </si>
  <si>
    <t>https://community.secop.gov.co/Public/Tendering/OpportunityDetail/Index?noticeUID=CO1.NTC.9933046</t>
  </si>
  <si>
    <t>MARIBEL CARMEN TEJADA CABRERA</t>
  </si>
  <si>
    <t>LA PRESENTE ORDEN TIENE POR OBJETO PRESTAR LOS SERVICIOS PROFESIONALES EN LA DIRECCION DE PRACTICAS PROFESIONALES EN EL PERIODO ACADEMICO 2026 I COMO MONITOR DE PRACTICA EN EL PROGRAMA ACADEMICO DE INGENIERIA ELECTRONICA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</si>
  <si>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CO1.REQ.10079334</t>
  </si>
  <si>
    <t>OPSP-VEX-0789-2026</t>
  </si>
  <si>
    <t>https://community.secop.gov.co/Public/Tendering/OpportunityDetail/Index?noticeUID=CO1.NTC.9941757</t>
  </si>
  <si>
    <t>GISSELA ANDREINA MENDOZA CORONADO</t>
  </si>
  <si>
    <t>LA PRESENTE ORDEN TIENE POR OBJETO EN EL MARCO DEL PROYECTO FORMACION TRANSVERSAL EN LIDERAZGO TRANSFORMACIONAL E INCLUSION CON ENFOQUE DE DERECHOS DEL CUAL HACE PARTE EL PROGRAMA DE LIDERAZGO TRANSFORMACIONAL SE DESARROLLARAN LAS SIGUIENTES ACTIVIDADES 1. DISENAR CONSTRUIR LA IDENTIDAD GRAFICA Y DESARROLLAR IMAGENES PARA LOS EVENTOS PRESENCIALES Y VIRTUALES ASOCIADOS AL PROYECTO Y A LAS ACCIONES LIDERADAS POR LA VICERRECTORIA DE EXTENSION Y PROYECCION SOCIAL Y SUS UNIDADES. 2. DISENAR EL PORTAFOLIO DE SERVICIOS DE LA VICERRECTORIA DE EXTENSION Y PROYECCION SOCIAL Y SUS UNIDADES. 3. DISENAR PIEZAS PROMOCIONALES FISICAS Y DIGITALES AFICHES BROCHURES TARJETAS PENDONES VOLANTES PLEGABLES BANNERS BACKING BOTONES ESTANDARTES VALLAS MEMBRETES ENTRE OTROS PARA LA DIFUSION CONVOCATORIA Y POSICIONAMIENTO DEL PROYECTO Y DEL PROGRAMA DE LIDERAZGO TRANSFORMACIONAL ASI COMO AQUELLAS QUE SEAN SOLICITADAS POR LA VICERRECTORIA DE EXTENSION Y PROYECCION SOCIAL Y SUS UNIDADES. 4. APOYAR EN EL DESARROLLO DE PIEZAS IMAGENES PARA LOS DIFERENTES EVENTOS INSTITUCIONALES CULTURALES Y ACADEMICOS DE LA VICERRECTORIA DE EXTENSION Y PROYECCION SOCIAL Y SUS UNIDADES. 5. REALIZAR DISENO DE ELEMENTOS DE MERCHANDISIBG PARA DIFERENTES AREAS YO EVENTOS INSTITUCIONALES DE LA VICERRECTORIA DE EXTENSION Y PROYECCION SOCIAL Y SUS UNIDADES. 6. APOYAR EL DISENO CURRICULAR DEL PROGRAMA DE LIDERAZGO TRANSFORMACIONAL MEDIANTE LA ESTRUCTURACION DE CONTENIDOS MALLAS MODULOS Y MATERIALES DE APOYO EN ARTICULACION CON LOS LINEAMIENTOS ACADEMICOS E INSTITUCIONALES.</t>
  </si>
  <si>
    <t>CO1.REQ.10086294</t>
  </si>
  <si>
    <t>OPSP-VEX-0788-2026</t>
  </si>
  <si>
    <t>https://community.secop.gov.co/Public/Tendering/OpportunityDetail/Index?noticeUID=CO1.NTC.9924520</t>
  </si>
  <si>
    <t>GERMAN ELLES BURGOS</t>
  </si>
  <si>
    <t>CO1.REQ.10071996</t>
  </si>
  <si>
    <t>OAG-VEX-0787-2026</t>
  </si>
  <si>
    <t>https://community.secop.gov.co/Public/Tendering/OpportunityDetail/Index?noticeUID=CO1.NTC.9931810</t>
  </si>
  <si>
    <t>KATY LIZETH HENRIQUEZ BONILLA</t>
  </si>
  <si>
    <t>LA PRESENTE ORDEN TIENE POR OBJETO PRESTAR LOS SERVICIOS PROFESIONALES EN LA DIRECCION DE PRACTICAS PROFESIONALES EN EL PERIODO ACADEMICO 2026 I COMO MONITOR DE PRACTICA EN EL PROGRAMA ACADEMICO DE INGENIERIA AMBIENTAL Y SANITARIA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</si>
  <si>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CO1.REQ.10078074</t>
  </si>
  <si>
    <t>OPSP-VEX-0786-2026</t>
  </si>
  <si>
    <t>https://community.secop.gov.co/Public/Tendering/OpportunityDetail/Index?noticeUID=CO1.NTC.9930078</t>
  </si>
  <si>
    <t xml:space="preserve">JONATHAN JAVIER COHEN GRANADOS
</t>
  </si>
  <si>
    <t>LA PRESENTE ORDEN TIENE POR OBJETO PRESTAR LOS SERVICIOS PROFESIONALES EN LA DIRECCION DE PRACTICAS PROFESIONALES EN EL PERIODO ACADEMICO 2026 I COMO MONITOR DE PRACTICA EN EL PROGRAMA ACADEMICO DE ECONOMIA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</si>
  <si>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CO1.REQ.10076697</t>
  </si>
  <si>
    <t>OPSP-VEX-0785-2026</t>
  </si>
  <si>
    <t>https://community.secop.gov.co/Public/Tendering/OpportunityDetail/Index?noticeUID=CO1.NTC.9922398</t>
  </si>
  <si>
    <t xml:space="preserve">ABEL DE JESUS DE LA PEÑA FERNANDEZ </t>
  </si>
  <si>
    <t>CO1.REQ.10070168</t>
  </si>
  <si>
    <t>OAG-VEX-0784-2026</t>
  </si>
  <si>
    <t>https://community.secop.gov.co/Public/Tendering/OpportunityDetail/Index?noticeUID=CO1.NTC.9928873</t>
  </si>
  <si>
    <t>ALEXANDER JOSE ORTIZ JIMENEZ</t>
  </si>
  <si>
    <t>LA PRESENTE ORDEN TIENE POR OBJETO PRESTAR LOS SERVICIOS PROFESIONALES EN LA DIRECCION DE PRACTICAS PROFESIONALES COMO MONITOR DE PRACTICA EN EL PROGRAMA ACADEMICO DE PROGRAMA DE CONTADURIA PUBLICA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</si>
  <si>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CO1.REQ.10076148</t>
  </si>
  <si>
    <t>OPSP-VEX-0783-2026</t>
  </si>
  <si>
    <t>https://community.secop.gov.co/Public/Tendering/OpportunityDetail/Index?noticeUID=CO1.NTC.9941267</t>
  </si>
  <si>
    <t>LA PREPRESENT ORDEN TIENE POR OBJETO LA PRESTACION DE SERVICIOS PROFESIONALES EN EL AREA ADMINISTRATIVA EN EL MARCO DEL CONVENIO INTERADMINISTRATIVO N 23192025 CELEBRADO ENTRE LA AGENCIA DE DESARROLLO RURAL ADR Y LA UNIVERSIDAD DEL MAGDALENA PARA CUMPLIR CON EL OBJETO SE DEBERAN DESARROLLAR LAS SIGUIENTES ACTIVIDADES APOYAR EN LOS TRAMITES ADMINISTRATIVOS CONTRACTUALES DE BIENES Y SERVICIOS REQUERIDOS PARA EL DESARROLLO DEL CONVENIO APOYAR EN LOS TRAMITES ADMINISTRATIVOS Y FINANCIEROS PARA EL PAGO DE PROVEEDORES DEL CONVENIO APOYO EN EL TRAMITE ADMINISTRATIVO Y FINANCIERO PARA LA ADJUDICACION Y LEGALIZACION DE APOYOS ECONOMICOS A ESTUDIANTES AVANCES VIATICOS Y GASTOS DE DESPLAZAMIENTO A PERSONAL ADMINISTRATIVO PARA LA PERFECTA EJECUCION DE LAS ACTIVIDADES ESTABLECIDAS MANTENER ORGANIZADA DIGITALMENTE LA DOCUMENTACION CONCERNIENTE A LA CONTRATACION DE PROVEEDORES DEL CONVENIO APOYAR EN EL SEGUIMIENTO Y CUMPLIMIENTO DE LA CONTRAPARTIDA OFRECIDA POR PARTE DE LA UNIVERSIDAD DEL MAGDALENA PARA EL CUMPLIMIENTO DEL CONVENIO APOYAR EN LA LOGISTICA REQUERIDA PARA LA REALIZACION DE LOS EVENTOS QUE SURJAN DENTRO DEL MARCO DE EJECUCION DEL CONVENIO DE ACUERDO A LAS ACTIVIDADES QUE ESTAN ENMARCADAS EN EL PROYECTO POR PARTE DE LA UNIVERSIDAD DEL MAGDALENA APOYAR EN EL PROCESO DE GESTION DOCUMENTAL PARA EL DESARROLLO DE LOS COMITES Y MESAS TECNICAS QUE SE PROGRAMEN POR EL DIRECTOR DEL PROYECTO PARA EL CUMPLIMIENTO DE SUS OBLIGACIONES CONTRACTUALES ENMARCADAS EN EL CONVENIO APOYAR EN LA REALIZACION DE LOS INFORMES DE AVANCE DE LA EJECUCION DEL CONVENIO QUE SEAN REQUERIDOS Y ENTREGARLOS DE FORMA OPORTUNA Y CON CALIDAD ASISTIR A LAS ACTIVIDADES QUE SE LE REQUIERA POR PARTE DEL DIRECTOR DEL PROYECTO PROGRAMADAS DENTRO DEL MARCO DEL CONVENIO ASISTIR Y PARTICIPAR EN LOS COMITES REUNIONES TALLERES JUNTAS Y DEMAS EVENTOS QUE LE INDIQUE EL SUPERVISOR Y SE RELACIONEN CON EL OBJETO DE LA ORDEN</t>
  </si>
  <si>
    <t>CO1.REQ.10085998</t>
  </si>
  <si>
    <t>OPSP-VEX-0782-2026</t>
  </si>
  <si>
    <t>https://community.secop.gov.co/Public/Tendering/OpportunityDetail/Index?noticeUID=CO1.NTC.9921352</t>
  </si>
  <si>
    <t>REYNALDO PORTO VALDELAMAR</t>
  </si>
  <si>
    <t>CO1.REQ.10068816</t>
  </si>
  <si>
    <t>OAG-VEX-0781-2026</t>
  </si>
  <si>
    <t>https://community.secop.gov.co/Public/Tendering/OpportunityDetail/Index?noticeUID=CO1.NTC.9932580</t>
  </si>
  <si>
    <t>GEIDIS MARCELA ARRAZOLA MURILLO</t>
  </si>
  <si>
    <t>LA PRESENTE ORDEN TIENE POR OBJETO PRESTAR LOS SERVICIOS PROFESIONALES EN LA DIRECCION DE PRACTICAS PROFESIONALES EN EL PERIODO ACADEMICO 2026 I COMO MONITOR DE PRACTICA EN EL PROGRAMA ACADEMICO DE INGENIERIA AGRONOMICA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</si>
  <si>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CO1.REQ.10079111</t>
  </si>
  <si>
    <t>OPSP-VEX-0780-2026</t>
  </si>
  <si>
    <t>https://community.secop.gov.co/Public/Tendering/OpportunityDetail/Index?noticeUID=CO1.NTC.9931014</t>
  </si>
  <si>
    <t>RUBEN DARIO SOSSA ÁLVAREZ</t>
  </si>
  <si>
    <t>LA PRESENTE ORDEN TIENE POR OBJETO PRESTAR LOS SERVICIOS PROFESIONALES EN LA DIRECCION DE PRACTICAS PROFESIONALES EN EL PERIODO ACADEMICO 2026 I COMO MONITOR DE PRACTICA EN LOS PROGRAMA ACADEMICO DE ADMINISTRACION HOTELERIA Y TURISTICA Y PROGRAMA DE TECNOLOGIA EN ADMINISTRACION HOTELERA Y TURISTICA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</si>
  <si>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CO1.REQ.10076182</t>
  </si>
  <si>
    <t>OPSP-VEX-0779-2026</t>
  </si>
  <si>
    <t>https://community.secop.gov.co/Public/Tendering/OpportunityDetail/Index?noticeUID=CO1.NTC.9927672</t>
  </si>
  <si>
    <t>CLARA MARCELA MONTES MORENO</t>
  </si>
  <si>
    <t>LA PRESENTE ORDEN TIENE POR OBJETO PRESTAR LOS SERVICIOS PROFESIONALES EN LA DIRECCION DE PRACTICAS PROFESIONALES COMO MONITOR DE PRACTICA EN EL PROGRAMA ACADEMICO DE PROGRAMA DE ECONOMIA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</si>
  <si>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CO1.REQ.10073701</t>
  </si>
  <si>
    <t>OPSP-VEX-0778-2026</t>
  </si>
  <si>
    <t>https://community.secop.gov.co/Public/Tendering/OpportunityDetail/Index?noticeUID=CO1.NTC.9920309</t>
  </si>
  <si>
    <t>ULIANOTH DAZA PEREZ</t>
  </si>
  <si>
    <t>CO1.REQ.10068089</t>
  </si>
  <si>
    <t>OAG-VEX-0777-2026</t>
  </si>
  <si>
    <t>https://community.secop.gov.co/Public/Tendering/OpportunityDetail/Index?noticeUID=CO1.NTC.9927811</t>
  </si>
  <si>
    <t>MERCEDES ELENA MARTINEZ ZABALETA</t>
  </si>
  <si>
    <t>LA PRESENTE ORDEN TIENE POR OBJETO PRESTAR LOS SERVICIOS PROFESIONALES EN LA DIRECCION DE PRACTICAS PROFESIONALES EN EL PERIODO ACADEMICO 2026 I COMO MONITOR DE PRACTICA EN EL PROGRAMA ACADEMICO DE ADMINISTRACION DE EMPRESAS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LAS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</si>
  <si>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CO1.REQ.10075125</t>
  </si>
  <si>
    <t>OPSP-VEX-0776-2026</t>
  </si>
  <si>
    <t>https://community.secop.gov.co/Public/Tendering/OpportunityDetail/Index?noticeUID=CO1.NTC.9919614</t>
  </si>
  <si>
    <t>ALFREDO ENRIQUE SIMANCAS RAMIREZ</t>
  </si>
  <si>
    <t>LA PRESENTE ORDEN TIENE POR OBJETO PRESTAR SUS SERVICIOS DE APOYO A LA GESTION EN EL ROL DE ARTISTA FORMADOR SABEDOR EN ESCRITURA CREATIVA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</si>
  <si>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CO1.REQ.10067531</t>
  </si>
  <si>
    <t>OAG-VEX-0775-2026</t>
  </si>
  <si>
    <t>https://community.secop.gov.co/Public/Tendering/OpportunityDetail/Index?noticeUID=CO1.NTC.9915447</t>
  </si>
  <si>
    <t>ELKIN RAFAEL COGOLLO VALDEZ</t>
  </si>
  <si>
    <t>CO1.REQ.10061785</t>
  </si>
  <si>
    <t>OAG-VEX-0774-2026</t>
  </si>
  <si>
    <t>https://community.secop.gov.co/Public/Tendering/OpportunityDetail/Index?noticeUID=CO1.NTC.9942033</t>
  </si>
  <si>
    <t>JOHN EFRAIN HERRERA RODRIGUEZ</t>
  </si>
  <si>
    <t>LA PRESENTE ORDEN TIENE POR OBJETO PRESTAR SERVICIOS DE APOYO A LA GESTION COMO TECNICO EN TOPOGRAFIA EN EL MARCO DEL CONTRATO NUMERO CI 001582 2025 SUSCRITO ENTRE LA UNIVERSIDAD DEL MAGDALENA Y EL DISTRITO TURISTICO CULTURAL E HISTORICO DE SANTA MARTA EJECUTANDO LAS SIGUIENTES ACTIVIDADES REVISAR Y VALIDAR LOS LEVANTAMIENTOS TOPOGRAFICOS REALIZADOS POR EL CONSULTOR ASEGURANDO PRECISION Y CUMPLIMIENTO DE ESPECIFICACIONES TECNICAS CONTROLAR LA EJECUCION DE BATIMETRIAS Y LEVANTAMIENTOS PLANIMETRICOS Y ALTIMETRICOS VERIFICANDO EL USO DE EQUIPOS Y METODOS ADECUADOS VERIFICAR LA CORRECTA GEORREFERENCIACION DE PUNTOS Y REDES GARANTIZANDO LA APLICACION DEL SISTEMA MAGNA SIRGAS SUPERVISAR LA ELABORACION DE PLANOS TOPOGRAFICOS Y PERFILES LONGITUDINALES Y TRANSVERSALES PARA ASEGURAR COHERENCIA CON LOS DISENOS HIDRAULICOS Y ESTRUCTURALES EVALUAR LA CALIDAD DE LOS DATOS OBTENIDOS EN CAMPO Y CORREGIR INCONSISTENCIAS DETECTADAS EN LOS INFORMES DEL CONSULTOR EMITIR CONCEPTOS TECNICOS SOBRE LA CONFIABILIDAD DE LA INFORMACION TOPOGRAFICA Y RECOMENDAR AJUSTES CUANDO SEA NECESARIO COORDINAR CON EL EQUIPO SIG LA INTEGRACION DE DATOS TOPOGRAFICOS EN LOS MODELOS DIGITALES Y SISTEMAS DE INFORMACION GEOGRAFICA DOCUMENTAR LOS PROCESOS DE REVISION Y ELABORAR INFORMES QUE RESPALDEN LA TRAZABILIDAD DE LOS DATOS VALIDADOS ASEGURAR QUE LOS PRODUCTOS TOPOGRAFICOS CUMPLAN CON LOS ESTANDARES CONTRACTUALES Y NORMATIVOS VIGENTES ASISTIR Y PARTICIPAR ACTIVAMENTE EN TODAS LAS REUNIONES DE SEGUIMIENTO MESAS DE TRABAJO COMITES TECNICOS Y SESIONES DE COORDINACION A LAS QUE SEA CONVOCADO ATENDER ANALIZAR Y RESPONDER DE MANERA OPORTUNA Y CON EL DEBIDO SOPORTE TECNICO CUALQUIER REQUERIMIENTO SOLICITUD DE INFORMACION OBSERVACION O CONSULTA FORMULADA POR EL SUPERVISOR DE LA ORDEN MANTENER UN CANAL DE COMUNICACION PERMANENTE Y EFECTIVO CON EL SUPERVISOR DE LA ORDEN REPORTANDO DE MANERA INMEDIATA CUALQUIER NOVEDAD O RIESGO RELACIONADA CON SUS ACTIVIDADES ORGANIZAR CUSTODIAR Y GESTIONAR LA DOCUMENTACION DE RESPALDO ASOCIADA A SUS ACTIVIDADES GARANTIZANDO LA TRAZABILIDAD COMPLETITUD Y ARCHIVO DE TODOS LOS CONCEPTOS EMITIDOS REVISIONES Y VALIDACIONES REALIZADAS IDENTIFICAR EVALUAR Y PROPONER ACCIONES PREVENTIVAS Y CORRECTIVAS ANTE CUALQUIER RIESGO O POTENCIAL</t>
  </si>
  <si>
    <t>CO1.REQ.10087071</t>
  </si>
  <si>
    <t>OPSP-VEX-0773-2026</t>
  </si>
  <si>
    <t>https://community.secop.gov.co/Public/Tendering/OpportunityDetail/Index?noticeUID=CO1.NTC.9926757</t>
  </si>
  <si>
    <t>ANA MILENA BRITTO GRANADOS</t>
  </si>
  <si>
    <t>LA PRESENTE ORDEN TIENE POR OBJETO PRESTAR LOS SERVICIOS PROFESIONALES EN LA DIRECCION DE PRACTICAS PROFESIONALES EN EL PERIODO ACADEMICO 2026-I COMO MONITOR DE PRACTICA EN EL PROGRAMA ACADEMICO DE INGENIERIA INDUSTRIAL DESARROLLANDO LAS SIGUIENTES ACTIVIDADES 1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O APROBACION DE PRACTICAS EXF21 Y ESTEN ACORDE A SUS AREAS DE FORMACION ACADEMICA 3 GARANTIZAR QUE EL LA TUTORA EMPRESARIAL DEL ESTUDIANTE SE ENCUENTRE DENTRO DE LOS PERFILES ACADEMICOS YO AFINES A LA FORMACION DEL ESTUDIANTE 4 BRINDARLE LA ORIENTACION PERTINENTE AL TUTORA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5 BRINDAR ATENCION OPORTUNA Y MANTENER CONTACTO DIRECTO POR LAS DIFERENTES VIAS DE COMUNICACION Y PLATAFORMAS VIRTUALES Y TECNOLOGICAS A LOS ESTUDIANTES EN PRACTICA TUTORES EMPRESARIALES Y LA DIRECCION DE PRACTICAS PROFESIONALES PARA EL SEGUIMIENTO A LAS PRACTICAS PROFESIONALES LOCALES NACIONALES O INTERNACIONALES 6 DILIGENCIAR EN LA PLATAFORMA GEDOPRAC LOS FORMATOS EVALUATIVOS DE LOS ESTUDIANTES ASIGNADOS DE FORMA PERIODICA SEGUN CORRESPONDA LA DURACION DE LA PRACTICA PROFESIONAL Y VELAR POR EL DILIGENCIAMIENTO DEL MISMO POR PARTE DEL LA TUTORA EMPRESARIAL PARA DAR CUMPLIMIENTO A LA ENTREGA DE LOS FORMATOS EVALUATIVOS REQUERIDO PARA LA FINALIZACION DE PRACTICA Y EL REGISTRO DE LA NOTA FINAL DEBERA REALIZARLO MAXIMO 8 DIAS CALENDARIO POSTERIOR A LA FINALIZACION DE LA PRACTICA DEL ESTUDIANTE ASIGNADO 7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8 SOCIALIZAR CON EL ESTUDIANTE SU NOTA DE PRACTICA PROFESIONAL 9 NOTIFICAR A LA DIRECCION DE PRACTICAS PROFESIONALES DE MANERA OPORTUNA CUALQUIER ANOMALIA O IRREGULARIDAD RELACIONADA CON EL DESARROLLO DE LA PRACTICA INCLUYENDO LA NO ENTREGA DE LOS INFORMES DE PRACTICAS EN LOS TIEMPOS ESTABLECIDOS POR LA PLATAFORMA GEDOPRAC 10 REGISTRAR EN GEDOPRAC LAS ACTIVIDADES REALIZADAS YO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11 VELAR POR LA ENTREGA DEL CERTIFICADO DE EXPERIENCIA PREVIA PROFESIONAL DE LOS ESTUDIANTES ASIGNADOS POR PARTE DE LA EMPRESA 12 SUMINISTRAR A LA DIRECCION DE PRACTICAS PROFESIONALES UN 1 VIDEO DE LA MEJOR EXPERIENCIA DE PRACTICAS PROFESIONALES TENIENDO EN CUENTA LAS RECOMENDACIONES DADAS POR LA DIRECCION 13 COADYUVAR CON LA UNIMAGDALENA A LA RETENCION DE LAS PLAZAS ACTUALES QUE ASESORA POR LO QUE DEBERA NOTIFICAR DE MANERA ANTICIPADA MINIMO UN MES ANTES LA DISPONIBILIDAD DE LA EMPRESA EN CONTINUAR CON EL CUPO O NUEVOS CUPOS DE PRACTICAS ASIGNADO PARA LA UNIVERSIDAD 14 COADYUVAR CON LA UNIMAGDALENA EN LA BUSQUEDA DE PLAZAS PARA PRACTICAS 15 ASISTIR OBLIGATORIAMENTE A LAS REUNIONES CAPACITACIONES YO MESAS DE TRABAJO QUE CONVOQUE LA DIRECCION DE PRACTICAS PROFESIONALES 16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17 SUMINISTRAR A LA DIRECCION DE PRACTICAS PROFESIONALES MEDIANTE LA CARPETA COMPARTIDA DE ONE DRIVE LOS DOCUMENTOS REQUERIDOS PARA EL PAGO DEL SERVICIO PRESTADO</t>
  </si>
  <si>
    <t>CO1.REQ.10073366</t>
  </si>
  <si>
    <t>OPSP-VEX-0772-2026</t>
  </si>
  <si>
    <t>https://community.secop.gov.co/Public/Tendering/OpportunityDetail/Index?noticeUID=CO1.NTC.9925584</t>
  </si>
  <si>
    <t>RAMIRO JOSE PEREIRA GARCIA</t>
  </si>
  <si>
    <t>LA PRESENTE ORDEN TIENE POR OBJETO: PRESTAR LOS SERVICIOS PROFESIONALES EN LA DIRECCION DE PRACTICAS PROFESIONALES EN EL PERIODO ACADEMICO 2026-I, COMO MONITOR DE PRACTICA EN LOS PROGRAMA ACADEMICO DE ADMINISTRACION DE EMPRESAS, DESARROLLANDO LAS SIGUIENTES ACTIVIDADES: 1.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O APROBACION DE PRACTICAS EXF21 Y ESTEN ACORDE A SUS AREAS DE FORMACION ACADEMICA. 3. GARANTIZAR QUE EL/ LA TUTOR(A) EMPRESARIAL DEL ESTUDIANTE SE ENCUENTRE DENTRO DE LOS PERFILES ACADEMICOS Y/O AFINES A LA FORMACION DEL ESTUDIANTE. 4. BRINDARLE LA ORIENTACION PERTINENTE AL TUTOR(A)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5. BRINDAR ATENCION OPORTUNA Y MANTENER CONTACTO DIRECTO POR LAS DIFERENTES VIAS DE COMUNICACION Y PLATAFORMAS VIRTUALES Y TECNOLOGICAS A LOS ESTUDIANTES EN PRACTICA, TUTORES(AS) EMPRESARIALES Y LA DIRECCION DE PRACTICAS PROFESIONALES, PARA EL SEGUIMIENTO A LAS PRACTICAS PROFESIONALES LOCALES, NACIONALES O INTERNACIONALES. 6. DILIGENCIAR EN LA PLATAFORMA GEDOPRAC LOS FORMATOS EVALUATIVOS DE LOS ESTUDIANTES ASIGNADOS DE FORMA PERIODICA SEGUN CORRESPONDA LA DURACION DE LA PRACTICA PROFESIONAL, Y VELAR POR EL DILIGENCIAMIENTO DEL MISMO POR PARTE DEL/LA TUTOR(A) EMPRESARIAL. PARA DAR CUMPLIMIENTO A LA ENTREGA DE LOS FORMATOS EVALUATIVOS REQUERIDO PARA LA FINALIZACION DE PRACTICA Y EL REGISTRO DE LA NOTA FINAL, DEBERA REALIZARLO MAXIMO 8 DIAS CALENDARIO POSTERIOR A LA FINALIZACION DE LA PRACTICA DEL ESTUDIANTE ASIGNADO. 7.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8. SOCIALIZAR CON EL ESTUDIANTE SU NOTA DE PRACTICA PROFESIONAL. 9. NOTIFICAR A LA DIRECCION DE PRACTICAS PROFESIONALES DE MANERA OPORTUNA CUALQUIER ANOMALIA O IRREGULARIDAD RELACIONADA CON EL DESARROLLO DE LA PRACTICA, INCLUYENDO LA NO ENTREGA DE LOS INFORMES DE PRACTICAS EN LOS TIEMPOS ESTABLECIDOS POR LA PLATAFORMA GEDOPRAC. 10. REGISTRAR EN GEDOPRAC LAS ACTIVIDADES REALIZADAS Y/O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11. VELAR POR LA ENTREGA DEL CERTIFICADO DE EXPERIENCIA PREVIA PROFESIONAL DE LOS ESTUDIANTES ASIGNADOS POR PARTE DE LA EMPRESA. 12. SUMINISTRAR A LA DIRECCION DE PRACTICAS PROFESIONALES UN (1) VIDEO DE LA MEJOR EXPERIENCIA DE PRACTICAS PROFESIONALES TENIENDO EN CUENTA LAS RECOMENDACIONES DADAS POR LA DIRECCION. 13. COADYUVAR CON LA UNIMAGDALENA A LA RETENCION DE LAS PLAZAS ACTUALES QUE ASESORA POR LO QUE DEBERA NOTIFICAR DE MANERA ANTICIPADA (MINIMO UN MES ANTES) LA DISPONIBILIDAD DE LA EMPRESA EN CONTINUAR CON EL CUPO O NUEVOS CUPOS DE PRACTICAS ASIGNADO PARA LA UNIVERSIDAD. 14. COADYUVAR CON LA UNIMAGDALENA EN LA BUSQUEDA DE PLAZAS PARA PRACTICAS. 15. ASISTIR OBLIGATORIAMENTE A LAS REUNIONES, CAPACITACIONES Y/O MESAS DE TRABAJO QUE CONVOQUE LA DIRECCION DE PRACTICAS PROFESIONALES. 16.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17. SUMINISTRAR A LA DIRECCION DE PRACTICAS PROFESIONALES MEDIANTE LA CARPETA COMPARTIDA DE ONE DRIVE LOS DOCUMENTOS REQUERIDOS PARA EL PAGO DEL SERVICIO PRESTADO.</t>
  </si>
  <si>
    <t>CO1.REQ.10071948</t>
  </si>
  <si>
    <t>OPSP-VEX-0771-2026</t>
  </si>
  <si>
    <t>https://community.secop.gov.co/Public/Tendering/OpportunityDetail/Index?noticeUID=CO1.NTC.9905807</t>
  </si>
  <si>
    <t>JEAN CARLOS REY RAMOS LLERENA</t>
  </si>
  <si>
    <t>CO1.REQ.10053772</t>
  </si>
  <si>
    <t>OAG-VEX-0770-2026</t>
  </si>
  <si>
    <t>https://community.secop.gov.co/Public/Tendering/OpportunityDetail/Index?noticeUID=CO1.NTC.9905744</t>
  </si>
  <si>
    <t>JOSE DANIEL GONZALEZ VILORIA</t>
  </si>
  <si>
    <t>CO1.REQ.10053867</t>
  </si>
  <si>
    <t>OAG-VEX-0769-2026</t>
  </si>
  <si>
    <t>https://community.secop.gov.co/Public/Tendering/OpportunityDetail/Index?noticeUID=CO1.NTC.9905889</t>
  </si>
  <si>
    <t>JESUS DAVID MEDINA GONZALEZ</t>
  </si>
  <si>
    <t>LA PRESENTE ORDEN TIENE POR OBJETO PRESTAR SUS SERVICIOS PROFESIONALES EN EL ROL DE ARTISTA FORMADOR EN AUDIOVISUALES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</si>
  <si>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CO1.REQ.10054233</t>
  </si>
  <si>
    <t>OPSP-VEX-0768-2026</t>
  </si>
  <si>
    <t>https://community.secop.gov.co/Public/Tendering/OpportunityDetail/Index?noticeUID=CO1.NTC.9906020</t>
  </si>
  <si>
    <t>HANZER DIAZ ALFARO</t>
  </si>
  <si>
    <t>CO1.REQ.10054351</t>
  </si>
  <si>
    <t>OAG-VEX-0767-2026</t>
  </si>
  <si>
    <t>https://community.secop.gov.co/Public/Tendering/OpportunityDetail/Index?noticeUID=CO1.NTC.9906046</t>
  </si>
  <si>
    <t>ROSEMBERG CASTRO CERVANTES</t>
  </si>
  <si>
    <t>CO1.REQ.10054271</t>
  </si>
  <si>
    <t>OAG-VEX-0766-2026</t>
  </si>
  <si>
    <t>https://community.secop.gov.co/Public/Tendering/OpportunityDetail/Index?noticeUID=CO1.NTC.9906152</t>
  </si>
  <si>
    <t>EMEL REALES JULIO</t>
  </si>
  <si>
    <t>CO1.REQ.10054296</t>
  </si>
  <si>
    <t>OAG-VEX-0765-2026</t>
  </si>
  <si>
    <t>https://community.secop.gov.co/Public/Tendering/OpportunityDetail/Index?noticeUID=CO1.NTC.9906165</t>
  </si>
  <si>
    <t>RAFAEL ANTONIO TOVAR ARRIETA</t>
  </si>
  <si>
    <t>CO1.REQ.10054392</t>
  </si>
  <si>
    <t>OAG-VEX-0764-2026</t>
  </si>
  <si>
    <t>https://community.secop.gov.co/Public/Tendering/OpportunityDetail/Index?noticeUID=CO1.NTC.9906230</t>
  </si>
  <si>
    <t>JAIDER JAVIER PEREZ PINTO</t>
  </si>
  <si>
    <t>CO1.REQ.10054300</t>
  </si>
  <si>
    <t>OAG-VEX-0763-2026</t>
  </si>
  <si>
    <t>https://community.secop.gov.co/Public/Tendering/OpportunityDetail/Index?noticeUID=CO1.NTC.9905981</t>
  </si>
  <si>
    <t>GUSTAVO ADOLFO PACHECO PEREZ</t>
  </si>
  <si>
    <t>CO1.REQ.10054420</t>
  </si>
  <si>
    <t>OAG-VEX-0762-2026</t>
  </si>
  <si>
    <t>https://community.secop.gov.co/Public/Tendering/OpportunityDetail/Index?noticeUID=CO1.NTC.9906206</t>
  </si>
  <si>
    <t>CARLOS ANDRES AMOR MARIN</t>
  </si>
  <si>
    <t>CO1.REQ.10054408</t>
  </si>
  <si>
    <t>OAG-VEX-0761-2026</t>
  </si>
  <si>
    <t>https://community.secop.gov.co/Public/Tendering/OpportunityDetail/Index?noticeUID=CO1.NTC.9905799</t>
  </si>
  <si>
    <t>SALMA JULIETH LOPEZ DE LA ROSA</t>
  </si>
  <si>
    <t>LA PRESENTE ORDEN TIENE POR OBJETO PRESTAR SUS SERVICIOS DE APOYO A LA GESTION EN EL ROL DE ARTISTA FORMADOR SABEDOR EN ESCRITURA CREATIVA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</si>
  <si>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CO1.REQ.10054097</t>
  </si>
  <si>
    <t>OAG-VEX-0760-2026</t>
  </si>
  <si>
    <t>https://community.secop.gov.co/Public/Tendering/OpportunityDetail/Index?noticeUID=CO1.NTC.9905597</t>
  </si>
  <si>
    <t>CRISTIAN DAVID GOMEZ JIMENEZ</t>
  </si>
  <si>
    <t>CO1.REQ.10054081</t>
  </si>
  <si>
    <t>OAG-VEX-0759-2026</t>
  </si>
  <si>
    <t>https://community.secop.gov.co/Public/Tendering/OpportunityDetail/Index?noticeUID=CO1.NTC.9921606</t>
  </si>
  <si>
    <t>LINA MARCELA HERNANDEZ BOLIVAR</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</si>
  <si>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PEDAGOGICO DESARROLLANDO LAS SIGUIENTES ACTIVIDADES 1 APOYAR LOS PROCESOS PEDAGOGICOS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</si>
  <si>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CO1.REQ.10054033</t>
  </si>
  <si>
    <t>OPSP-VEX-0758-2026</t>
  </si>
  <si>
    <t>https://community.secop.gov.co/Public/Tendering/OpportunityDetail/Index?noticeUID=CO1.NTC.9905494</t>
  </si>
  <si>
    <t>FINAFER DE JESUS RADA MOLINARES</t>
  </si>
  <si>
    <t>CO1.REQ.10053831</t>
  </si>
  <si>
    <t>OAG-VEX-0757-2026</t>
  </si>
  <si>
    <t>https://community.secop.gov.co/Public/Tendering/OpportunityDetail/Index?noticeUID=CO1.NTC.9923333</t>
  </si>
  <si>
    <t>YADITH BORRERO LOPEZ</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</si>
  <si>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APOYAR EN EL REPORTE DE INFORMACION GENERADA POR LA EJECUCION DE CONVENIOS EN LOS APLICATIVOS INSTITUCIONALES DISPUESTOS 2 APOYAR EN EL SEGUIMIENTO AL REPORTE DE LA INFORMACION DEL CONVENIO A TRAVES DE LOS FORMATOS ESTABLECIDOS 3 ARCHIVAR LA INFORMACION CONTRACTUAL EN LOS MEDIOS TECNOLOGICOS DESIGNADOS POR LA VICERRECTORIA DE EXTENSION Y PROYECCION SOCIAL</t>
  </si>
  <si>
    <t>CO1.REQ.10071312</t>
  </si>
  <si>
    <t>OPSP-VEX-0756-2026</t>
  </si>
  <si>
    <t>https://community.secop.gov.co/Public/Tendering/OpportunityDetail/Index?noticeUID=CO1.NTC.9906243</t>
  </si>
  <si>
    <t>JOSE MIGUEL ANGULO NUÑEZ</t>
  </si>
  <si>
    <t>CO1.REQ.10053803</t>
  </si>
  <si>
    <t>OAG-VEX-0755-2026</t>
  </si>
  <si>
    <t>https://community.secop.gov.co/Public/Tendering/OpportunityDetail/Index?noticeUID=CO1.NTC.9941744</t>
  </si>
  <si>
    <t>CHRISTIAN JOSE IGLESIAS BELTRA</t>
  </si>
  <si>
    <t>LA PRESENTE ORDEN TIENE POR OBJETO LA PRESTACION DE SERVICIOS DE APOYO A LA GESTION EN CALIDAD DE EXTENSIONISTA EN EL MARCO DEL CONVENIO INTERADMINISTRATIVO N 2319 DE 2025 CELEBRADO ENTRE LA AGENCIA DE DESARROLLO RURAL ADR Y LA UNIVERSIDAD DEL MAGDALENA LAS ACTIVIDADES SE EJECUTARAN EN EL DEPARTAMENTO DEL ATLANTICO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ACOMPANAR A LA REALIZACION DE LOS METODOS GRUPALES DENOMINADOS DIAS DE CAMPO UNO ASIGNADOS POR EL COORDINADOR ZONAL ACORDES A LAS GUIAS METODOLOGICAS DE LOS TEMAS POR DESARROLLAR EN CUMPLIMIENTO DE LOS PLANES DE ACOMPANAMIENTO SOCIALIZADOS 3 APOYAR Y ACOMPANAR EN LA REALIZACION DE LOS METODOS GRUPALES ECA UNO ASIGNADO POR EL COORDINADOR ZONAL ACORDES A LAS GUIAS METODOLOGICAS DE LOS TEMAS POR DESARROLLAR EN CUMPLIMIENTO CON LOS PLANES DE ACOMPANAMIENTO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 INNOVACION INFORMANDO AL BENEFICIARIO DE LA INFORMACION DE FECHAS DE LAS SIGUIENTES ACTIVIDADES GRUPALES 5 APOYAR Y ACOMPANAR EN LA REALIZACION DE LOS METODOS GRUPALES DENOMINADOS ECA 2 ASIGNADOS POR EL COORDINADOR ZONAL ACORDES A LAS GUIAS METODOLOGICAS DE LOS TEMAS POR DESARROLLAR EN CUMPLIMIENTO DE LOS PLANES DE ACOMPANAMIENTO DISENADOS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ACOMPANAR EN LA REALIZACION DE LOS METODOS GRUPALES ECA 3 ASIGNADOS POR EL COORDINADOR ZONAL ACORDES A LAS GUIAS METODOLOGICAS DE LOS TEMAS POR DESARROLLAR EN CUMPLIMIENTO DE LOS PLANES DE ACOMPANAMIENTO DISENADOS PARA TAL FIN 8 APOYAR Y ACOMPANAR EN LA REALIZACION DE LOS METODOS GRUPALES DIAS DE CAMPO 2 ASIGNADOS POR EL COORDINADOR ZONAL ACORDES A LAS GUIAS METODOLOGICAS DE LOS TEMAS POR DESARROLLAR EN CUMPLIMIENTO DE LOS PLANES DE ACOMPANAMIENTO DISENADOS PARA TAL FIN</t>
  </si>
  <si>
    <t>CO1.BDOS.9917402</t>
  </si>
  <si>
    <t>OAG-VEX-0754-2026</t>
  </si>
  <si>
    <t>https://community.secop.gov.co/Public/Tendering/OpportunityDetail/Index?noticeUID=CO1.NTC.9889651</t>
  </si>
  <si>
    <t>LUIS MIGUEL GONZALES DUARTE</t>
  </si>
  <si>
    <t>LA PRESENTE ORDEN TIENE POR OBJETO PRESTAR SUS SERVICIOS DE APOYO A LA GESTION EN EL ROL DE ARTISTA FORMADOR SABEDOR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</si>
  <si>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 xml:space="preserve">CO1.REQ.10038468 </t>
  </si>
  <si>
    <t>OAG-VEX-0753-2026</t>
  </si>
  <si>
    <t>https://community.secop.gov.co/Public/Tendering/OpportunityDetail/Index?noticeUID=CO1.NTC.9899349</t>
  </si>
  <si>
    <t>VIANNIS CLARETH ROBLES MANJARRES</t>
  </si>
  <si>
    <t>LA PRESENTE ORDEN TIENE POR OBJETO PRESTAR SERVICIOS PROFESIONALES EN EL MARCO DEL CONVENIO INTERADMINISTRATIVO 01018542023 2023 0904 DE 2023 ICBF ICETEX FONDO PARA EL FORTALECIMIENTO DEL TALENTO HUMANO DEL ICBF CON EL DIPLOMADO PREVENCION DETECCION Y ATENCION A LOS DIFERENTES TIPOS DE VIOLENCIA Y FORTALECIMIENTO FAMILIAR PARA EL DESARROLLO DE LAS SIGUIENTES ACTIVIDADES 1 ELABORAR LA PLANIFICACION DE CADA UNA DE LAS SESIONES DE LOS 6 MODULOS DEL DIPLOMADO 2 DESARROLLAR LAS DIFERENTES SESIONES DE LOS MODULOS DEL DIPLOMADO DE ACUERDO CON LA MODALIDAD QUE APLIQUE MEDIANTE ESTRATEGIAS DIDACTICAS ACTIVAS QUE PROMUEVAN LA PARTICIPACION Y EL APRENDIZAJE 3 REALIZAR SEGUIMIENTO AL AVANCE DE LOS PARTICIPANTES RESOLVER DUDAS Y BRINDAR RETROALIMENTACION ACADEMICA 4 APLICAR LOS INSTRUMENTOS DE EVALUACION QUE APLIQUEN Y ENTREGAR INFORMES O REPORTES REQUERIDOS POR LA COORDINACION Y DIRECCION DEL DIPLOMADO</t>
  </si>
  <si>
    <t>CO1.REQ.10047630</t>
  </si>
  <si>
    <t>OPSP-VEX-0752-2026</t>
  </si>
  <si>
    <t>https://community.secop.gov.co/Public/Tendering/OpportunityDetail/Index?noticeUID=CO1.NTC.9890272</t>
  </si>
  <si>
    <t>WILBER ENRIQUE VERGARA MORALES</t>
  </si>
  <si>
    <t>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</si>
  <si>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CO1.REQ.10038679</t>
  </si>
  <si>
    <t>OAG-VEX-0751-2026</t>
  </si>
  <si>
    <t>https://community.secop.gov.co/Public/Tendering/OpportunityDetail/Index?noticeUID=CO1.NTC.9897951</t>
  </si>
  <si>
    <t>KAREN JOHANA ABELLO PIANETA</t>
  </si>
  <si>
    <t>LA PRESENTE ORDEN TIENE POR OBJETO PRESTAR SERVICIOS PROFESIONALES EN EL MARCO DEL CONVENIO INTERADMINISTRATIVO NUMERO 47006332025 SUSCRITO ENTRE EL INSTITUTO COLOMBIANO DE BIENESTAR FAMILIAR ICBF Y LA UNIVERSIDAD DEL MAGDALENA PARA DESARROLLAR LAS SIGUIENTES ACTIVIDADES 1 APOYAR DE MANERA GENERAL EL DESARROLLO Y LA IMPLEMENTACION DE LOS COMPONENTES TECNICOS DEL SERVICIO DE ACUERDO CON LOS LINEAMIENTOS Y ORIENTACIONES DEL EQUIPO INTERDISCIPLINARIO 2 EN COMUNIDADES ETNICAS APOYAR LOS PROCESOS DE TRADUCCION DE LA LENGUA PROPIA AL ESPANOL ASI COMO LA ARMONIZACION INTERCULTURAL ENTRE LAS ACCIONES DESARROLLADAS POR LOS EQUIPOS INTERDISCIPLINARIOS Y LA COSMOVISION DE LAS FAMILIAS Y COMUNIDADES EN RELACION CON EL BIEN ESTAR EL CUIDADO LA CRIANZA LA ALIMENTACION Y LA SALUD 3 DINAMIZAR Y FORTALECER LOS PROCESOS DE ACERCAMIENTO PARTICIPACION ACTIVA Y VINCULACION DE LA COMUNIDAD EN EL SERVICIO APOYANDO AL EQUIPO INTERDISCIPLINARIO EN LA CONCERTACION DE RECORRIDOS TERRITORIALES Y EN LOS PROCESOS DE ATENCION A LOS USUARIOS Y SUS FAMILIAS 4 PARTICIPAR EN COMITES MESAS DE TRABAJO REUNIONES TALLERES Y DEMAS ESPACIOS INSTITUCIONALES Y COMUNITARIOS CUANDO SEA REQUERIDO EN FUNCION DE LAS NECESIDADES DEL SERVICIO</t>
  </si>
  <si>
    <t>CO1.REQ.10045975</t>
  </si>
  <si>
    <t>OAG-VEX-0750-2026</t>
  </si>
  <si>
    <t>https://community.secop.gov.co/Public/Tendering/OpportunityDetail/Index?noticeUID=CO1.NTC.9897329</t>
  </si>
  <si>
    <t xml:space="preserve">YOVANIS ALFREDO PEÑARANDA QUINTANA </t>
  </si>
  <si>
    <t>LA PRESENTE ORDEN TIENE POR OBJETO LA PRESTACIÓN DE SERVICIOS PROFESIONALES EN CALIDAD DE EXTENSIONISTA, EN EL MARCO DEL CONVENIO INTERADMINISTRATIVO N° 2319 DE 2025, CELEBRADO ENTRE LA AGENCIA DE DESARROLLO RURAL (ADR) Y LA UNIVERSIDAD DEL MAGDALENA. LAS ACTIVIDADES SE EJECUTARÁN EN EL DEPARTAMENTO DEL MAGDALENA, EN EL MUNICIPIO, Y CON LOS USUARIOS BENEFICIARIOS ASIGNADOS POR EL COORDINADOR ZONAL O QUIEN HAGA SUS FUNCIONES. PARA CUMPLIR CON EL OBJETO, SE DEBERÁN DESARROLLAR LAS SIGUIENTES ACTIVIDADES: 1. REALIZAR LA VISITA UNO, REGISTRANDO LA INFORMACIÓN DE LOS USUARIOS EN LOS FORMATOS O APLICATIVOS ENTREGADOS, CON FOTOGRAFÍAS QUE EVIDENCIEN EL CUMPLIMIENTO, REGISTRO DE LOS INDICADORES DEFINIDOS Y LA CALIFICACIÓN INICIAL ACORDE A LOS 5 ASPECTOS DE LA EXTENSIÓN. 2. APOYAR Y ACOMPAÑAR A LA REALIZACIÓN DE LOS MÉTODOS GRUPALES DENOMINADOS DÍAS DE CAMPO UNO, ASIGNADOS POR EL COORDINADOR ZONAL, ACORDES A LAS GUÍAS METODOLÓGICAS DE LOS TEMAS POR DESARROLLAR EN CUMPLIMIENTO DE LOS PLANES DE ACOMPAÑAMIENTO SOCIALIZADOS. 3. APOYAR Y ACOMPAÑAR EN LA REALIZACIÓN DE LOS MÉTODOS GRUPALES ECA UNO, ASIGNADO POR EL COORDINADOR ZONAL, ACORDES A LAS GUÍAS METODOLÓGICAS DE LOS TEMAS POR DESARROLLAR EN CUMPLIMIENTO CON LOS PLANES DE ACOMPAÑAMIENTO. 4. REALIZAR LA VISITA DOS, REGISTRANDO LA INFORMACIÓN DE LOS USUARIOS EN LOS FORMATOS O APLICATIVOS ENTREGADOS, CON FOTOGRAFÍAS QUE EVIDENCIEN EL CUMPLIMIENTO DE ESTA VISITA; HACIENDO EL SEGUIMIENTO A LAS RECOMENDACIONES HECHAS EN LA PRIMERA VISITA, IDENTIFICACIÓN DE LOS PRODUCTOS DE CO-INNOVACIÓN; INFORMANDO AL BENEFICIARIO DE LA INFORMACIÓN DE FECHAS DE LAS SIGUIENTES ACTIVIDADES GRUPALES. 5. APOYAR Y ACOMPAÑAR EN LA REALIZACIÓN DE LOS MÉTODOS GRUPALES DENOMINADOS ECA 2, ASIGNADOS POR EL COORDINADOR ZONAL, ACORDES A LAS GUÍAS METODOLÓGICAS DE LOS TEMAS POR DESARROLLAR EN CUMPLIMIENTO DE LOS PLANES DE ACOMPAÑAMIENTO DISEÑADOS PARA TAL FIN. 6. REALIZAR LA VISITA TRES REGISTRANDO LA INFORMACIÓN DE LOS USUARIOS EN LOS FORMATOS O APLICATIVOS ENTREGADOS, CON FOTOGRAFÍAS QUE EVIDENCIEN EL CUMPLIMIENTO, REGISTRO DE LOS INDICADORES DEFINIDOS Y LA CALIFICACIÓN FINAL ACORDE A LOS 5 ASPECTOS DE LA EXTENSIÓN. 7. APOYAR Y ACOMPAÑAR EN LA REALIZACIÓN DE LOS MÉTODOS GRUPALES ECA 3, ASIGNADOS POR EL COORDINADOR ZONAL, ACORDES A LAS GUÍAS METODOLÓGICAS DE LOS TEMAS POR DESARROLLAR EN CUMPLIMIENTO DE LOS PLANES DE ACOMPAÑAMIENTO DISEÑADOS PARA TAL FIN. 8. APOYAR Y ACOMPAÑAR EN LA REALIZACIÓN DE LOS MÉTODOS GRUPALES DÍAS DE CAMPO 2, ASIGNADOS POR EL COORDINADOR ZONAL, ACORDES A LAS GUÍAS METODOLÓGICAS DE LOS TEMAS POR DESARROLLAR EN CUMPLIMIENTO DE LOS PLANES DE ACOMPAÑAMIENTO DISEÑADOS PARA TAL FIN.</t>
  </si>
  <si>
    <t>CO1.REQ.10045574</t>
  </si>
  <si>
    <t>OPSP-VEX-0749-2026</t>
  </si>
  <si>
    <t>https://community.secop.gov.co/Public/Tendering/OpportunityDetail/Index?noticeUID=CO1.NTC.9897917</t>
  </si>
  <si>
    <t xml:space="preserve">LILIANA DE LOS MILAGROS PIMIENTA NIEBLES </t>
  </si>
  <si>
    <t>CO1.REQ.10046245</t>
  </si>
  <si>
    <t>OPSP-VEX-0748-2026</t>
  </si>
  <si>
    <t>https://community.secop.gov.co/Public/Tendering/OpportunityDetail/Index?noticeUID=CO1.NTC.9890366</t>
  </si>
  <si>
    <t>MIGUEL ANGEL ARENAS POSADA</t>
  </si>
  <si>
    <t>CO1.REQ.10039177</t>
  </si>
  <si>
    <t>OAG-VEX-0747-2026</t>
  </si>
  <si>
    <t>https://community.secop.gov.co/Public/Tendering/OpportunityDetail/Index?noticeUID=CO1.NTC.9898806</t>
  </si>
  <si>
    <t xml:space="preserve">KAROL ANDREA MEJIA MADARIAGA </t>
  </si>
  <si>
    <t>CO1.REQ.10047215</t>
  </si>
  <si>
    <t>OPSP-VEX-0746-2026</t>
  </si>
  <si>
    <t>https://community.secop.gov.co/Public/Tendering/OpportunityDetail/Index?noticeUID=CO1.NTC.9898026</t>
  </si>
  <si>
    <t xml:space="preserve">LINO DE JESUS TORREGROZA MONSALVE </t>
  </si>
  <si>
    <t>LA PRESENTE ORDEN TIENE POR OBJETO: PRESTAR LOS SERVICIOS PROFESIONALES EN LA DIRECCIÓN DE PRÁCTICAS PROFESIONALES EN EL PERIODO ACADÉMICO 2026-I, COMO MONITOR DE PRACTICA EN EL PROGRAMA ACADÉMICO DE INGENIERIA AMBIENTAL Y SANITARIA,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REGISTRAR EN GEDOPRAC LAS ACTIVIDADES REALIZADAS Y/O NOVEDADES EN EL MENÚ EXF30 PARA BRINDAR A LA DIRECCIÓN DE PRÁCTICAS PROFESIONALES UN INFORME MENSUAL DE CARÁCTER OBLIGATORIO, EL CUAL DEBERÁ SOPORTAR EN EL ONE DRIVE COMPARTIDO LA ENTREGA DE LA PLANILLA PAGADA DE APORTES DE SEGURIDAD SOCIAL SEGÚN CORRESPONDA DE CADA ESTUDIANTE, ACOMPAÑADO POR EVIDENCIAS DE LAS ACTIVIDADES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</si>
  <si>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CO1.REQ.10046623</t>
  </si>
  <si>
    <t>OPSP-VEX-0745-2026</t>
  </si>
  <si>
    <t>https://community.secop.gov.co/Public/Tendering/OpportunityDetail/Index?noticeUID=CO1.NTC.9891207</t>
  </si>
  <si>
    <t>DANNY ENMANUEL CUBAS NUÑEZ</t>
  </si>
  <si>
    <t>CO1.REQ.10039828</t>
  </si>
  <si>
    <t>OPSP-VEX-0744-2026</t>
  </si>
  <si>
    <t>https://community.secop.gov.co/Public/Tendering/OpportunityDetail/Index?noticeUID=CO1.NTC.9891171</t>
  </si>
  <si>
    <t>LEOBALDO MARTINEZ HUERTAS</t>
  </si>
  <si>
    <t>CO1.REQ.10039996</t>
  </si>
  <si>
    <t>OPSP-VEX-0743-2026</t>
  </si>
  <si>
    <t>https://community.secop.gov.co/Public/Tendering/OpportunityDetail/Index?noticeUID=CO1.NTC.9895880</t>
  </si>
  <si>
    <t>MARTHA YANETH BENITEZ VARGAS</t>
  </si>
  <si>
    <t>LA PRESENTE ORDEN TIENE POR OBJETO LA PRESENTE ORDEN TIENE POR OBJETO PRESTAR SERVICIOS COMO TUTOR DE FORMACION VIRTUAL EN EL MARCO DE LA CARTA DE COMPROMISO DE LA IES UNIVERSIDAD DEL MAGDALENA CONVENIO INTERADMINISTRATIVO 277 DE 2019 MEN ICETEX FORTALECIMIENTO DE SEDES EDUCATIVAS RURALES YO EN MUNICIPIOS PDET MEF CELEBRADO ENTRE EL MINISTERIO DE EDUCACION NACIONAL Y LA UNIVERSIDAD DEL MAGDALENA PARA EL DESARROLLO DE LAS SIGUIENTES ACTIVIDADES 1 LIDERAR EL PROCESO DE ENSENANZA Y APRENDIZAJE DEL PROCESO DE FORMACION BAJO ESTRATEGIAS MIXTAS PRESENCIAL Y VIRTUAL EN LOS MEF A TRAVES DE ACOMPANAMIENTO Y TUTORIA AL GRUPO DE DOCENTES ASIGNADOS 2 DESARROLLAR Y FORTALECER LAS ACCIONES PEDAGOGICAS PROPUESTAS POR EL LIDER DEL PROYECTO PARA LA IMPLEMENTACION DE LA ESTRATEGIA DE FORMACION EN LOS MEF 3 REALIZAR EL ACOMPANAMIENTO Y SEGUIMIENTO DESDE EL COMPONENTE PEDAGOGICO TECNICO Y ADMINISTRATIVO 4 ENTREGAR INFORMES DETALLADOS AL LIDER DEL PROYECTO DE LAS ACCIONES DESARROLLADAS EN EL MARCO DEL PROCESO DE FORMACION EN MEF 5 APOYAR A LOS DOCENTES PARTICIPANTES DE LA FORMACION EN EL DISENO CURRICULAR FLEXIBLE COMO PRODUCTO DEL PROCESO DE APRENDIZAJE DE LOS MEF 6 VELAR Y HACER SEGUIMIENTO PARA QUE LOS DOCENTES PARTICIPANTES DE LA FORMACION DESARROLLEN LOS PROCESOS DE APRENDIZAJE DE ACUERDO CON LA ESTRUCTURA DEL MEF Y LAS CARACTERISTICAS DE LA POBLACION 7 PRESENTAR INFORMES DE LAS ACCIONES REALIZADAS EN EL MARCO DE LA EJECUCION DEL PROCESO DE FORMACION 8 GARANTIZAR LA LEGALIZACION DE LOS RECURSOS ASIGNADOS POR LA IES SELECCIONADA PARA EL DESARROLLO DE LAS VISITAS A LAS SEDES EDUCATIVAS 9 RECOLECTAR CONSOLIDAR Y ANALIZAR LA INFORMACION REQUERIDA PARA EL ESTUDIO DE IMPACTO DEL PROYECTO GARANTIZANDO LA CALIDAD OPORTUNIDAD Y TRAZABILIDAD DE LOS DATOS 10 REALIZAR EL ACOMPANAMIENTO EN LA ENTREGA DE LAS CANASTAS EDUCATIVAS ASI COMO LA RECEPCION VERIFICACION Y ACOPIO DE LAS ACTAS DE ENTREGA DEL MATERIAL PEDAGOGICO Y DE APOYO A LA FORMACION DE DOCENTES GARANTIZANDO QUE CUENTEN CON SUS RESPECTIVAS EVIDENCIAS Y SOPORTES 11 CONSOLIDAR Y PRESENTAR INFORMES DE SEGUIMIENTO A LAS SEDES EDUCATIVAS ACOMPANADAS INCLUYENDO AVANCES DIFICULTADES ACCIONES IMPLEMENTADAS LECCIONES APRENDIDAS Y RECOMENDACIONES 12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</si>
  <si>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CO1.REQ.10044640</t>
  </si>
  <si>
    <t>OPSP-VEX-0742-2026</t>
  </si>
  <si>
    <t>https://community.secop.gov.co/Public/Tendering/OpportunityDetail/Index?noticeUID=CO1.NTC.9893109</t>
  </si>
  <si>
    <t>ANDREA PATRICIA FLOREZ HERNANDEZ</t>
  </si>
  <si>
    <t>CO1.REQ.10041805</t>
  </si>
  <si>
    <t>OAG-VEX-0741-2026</t>
  </si>
  <si>
    <t>https://community.secop.gov.co/Public/Tendering/OpportunityDetail/Index?noticeUID=CO1.NTC.9893417</t>
  </si>
  <si>
    <t>NICOLAS ANDRES PEZZANO FARELO</t>
  </si>
  <si>
    <t>CO1.REQ.10042012</t>
  </si>
  <si>
    <t>OAG-VEX-0740-2026</t>
  </si>
  <si>
    <t>https://community.secop.gov.co/Public/Tendering/OpportunityDetail/Index?noticeUID=CO1.NTC.9895153</t>
  </si>
  <si>
    <t>GUMERCINDA ESTEBANA MEZA DOMINGUEZ</t>
  </si>
  <si>
    <t>CO1.REQ.10043966</t>
  </si>
  <si>
    <t>OAG-VEX-0739-2026</t>
  </si>
  <si>
    <t>https://community.secop.gov.co/Public/Tendering/OpportunityDetail/Index?noticeUID=CO1.NTC.9891902</t>
  </si>
  <si>
    <t>ANA MILENA CASTRO ROSSO</t>
  </si>
  <si>
    <t>CO1.REQ.10040449</t>
  </si>
  <si>
    <t>OPSP-VEX-0738-2026</t>
  </si>
  <si>
    <t>https://community.secop.gov.co/Public/Tendering/OpportunityDetail/Index?noticeUID=CO1.NTC.9895233</t>
  </si>
  <si>
    <t>JORGE MIGUEL CONEO CONEO</t>
  </si>
  <si>
    <t>CO1.REQ.10043649</t>
  </si>
  <si>
    <t>OAG-VEX-0737-2026</t>
  </si>
  <si>
    <t>https://community.secop.gov.co/Public/Tendering/OpportunityDetail/Index?noticeUID=CO1.NTC.9894569</t>
  </si>
  <si>
    <t>ANUAR JASID PEREZ REDONDO</t>
  </si>
  <si>
    <t>CO1.REQ.10043336</t>
  </si>
  <si>
    <t>OAG-VEX-0736-2026</t>
  </si>
  <si>
    <t>https://community.secop.gov.co/Public/Tendering/OpportunityDetail/Index?noticeUID=CO1.NTC.9895419</t>
  </si>
  <si>
    <t>JUAN CARLOS AGUILAR CERVANTES</t>
  </si>
  <si>
    <t>CO1.REQ.10043838</t>
  </si>
  <si>
    <t>OAG-VEX-0735-2026</t>
  </si>
  <si>
    <t>https://community.secop.gov.co/Public/Tendering/OpportunityDetail/Index?noticeUID=CO1.NTC.9892273</t>
  </si>
  <si>
    <t>DORIS DAILETH LLANOS GOMEZ</t>
  </si>
  <si>
    <t>CO1.REQ.10040790</t>
  </si>
  <si>
    <t>OPSP-VEX-0734-2026</t>
  </si>
  <si>
    <t>https://community.secop.gov.co/Public/Tendering/OpportunityDetail/Index?noticeUID=CO1.NTC.9895824</t>
  </si>
  <si>
    <t>JOAQUIN RAMON PRINCE BRUGES</t>
  </si>
  <si>
    <t>CO1.REQ.10044065</t>
  </si>
  <si>
    <t>OAG-VEX-0733-2026</t>
  </si>
  <si>
    <t>https://community.secop.gov.co/Public/Tendering/OpportunityDetail/Index?noticeUID=CO1.NTC.9896336</t>
  </si>
  <si>
    <t>ELIAS MOISES VILLANUEVA ROJANO</t>
  </si>
  <si>
    <t>CO1.REQ.10044668</t>
  </si>
  <si>
    <t>OAG-VEX-0732-2026</t>
  </si>
  <si>
    <t>https://community.secop.gov.co/Public/Tendering/OpportunityDetail/Index?noticeUID=CO1.NTC.9897066</t>
  </si>
  <si>
    <t>FERNEY JOSE SANTANA BOLAÑO</t>
  </si>
  <si>
    <t xml:space="preserve">CO1.REQ.10045385 </t>
  </si>
  <si>
    <t>OAG-VEX-0731-2026</t>
  </si>
  <si>
    <t>https://community.secop.gov.co/Public/Tendering/OpportunityDetail/Index?noticeUID=CO1.NTC.9897817</t>
  </si>
  <si>
    <t>ROSLINE VIDES LAZCANO</t>
  </si>
  <si>
    <t>LA PRESENTE ORDEN TIENE POR OBJETO PRESTAR SUS SERVICIOS DE APOYO A LA GESTION EN EL ROL DE ARTISTA FORMADOR SABEDOR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</si>
  <si>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CO1.REQ.10046302</t>
  </si>
  <si>
    <t>OAG-VEX-0730-2026</t>
  </si>
  <si>
    <t>https://community.secop.gov.co/Public/Tendering/OpportunityDetail/Index?noticeUID=CO1.NTC.9898016</t>
  </si>
  <si>
    <t>EDWIN ARIEL FORONDA LUNA</t>
  </si>
  <si>
    <t>CO1.REQ.10046704</t>
  </si>
  <si>
    <t>OAG-VEX-0729-2026</t>
  </si>
  <si>
    <t>https://community.secop.gov.co/Public/Tendering/OpportunityDetail/Index?noticeUID=CO1.NTC.9898343</t>
  </si>
  <si>
    <t>ANDRES EDUARDO DIAZ GOMEZ</t>
  </si>
  <si>
    <t>LA PRESENTE ORDEN TIENE POR OBJETO PRESTAR SUS SERVICIOS DE APOYO A LA GESTION EN EL ROL DE ARTISTA FORMADOR SABEDOR EN AUDIOVISUALES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</si>
  <si>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CO1.REQ.10046764</t>
  </si>
  <si>
    <t>OAG-VEX-0728-2026</t>
  </si>
  <si>
    <t>https://community.secop.gov.co/Public/Tendering/OpportunityDetail/Index?noticeUID=CO1.NTC.9897392</t>
  </si>
  <si>
    <t>LINA FERNANDA SANTOFIMIO GARCIA</t>
  </si>
  <si>
    <t>LA PRESENTE ORDEN TIENE POR OBJETO PRESTAR SERVICIOS COMO PROFESIONAL DE ACOMPANAMIENTO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ACTIVIDADES:1 APOYAR EL DESARROLLO DE LA ESTRATEGIA DE ACOMPANAMIENTO AL 30 DE LAS SEDES EDUCATIVAS FOCALIZADAS REALIZAR SEGUIMIENTO A LA EJECUCION DEL PLAN DE TRABAJO Y CRONOGRAMA 2 ESTRUCTURAR LAS RUTAS Y MECANISMOS QUE SE REQUIERAN PARA LA PUESTA EN MARCHA DEL COMPONENTE DE ACOMPANAMIENTO AL 30 DE LAS SEDES EDUCATIVAS FOCALIZADAS Y ASISTENCIA TECNICA DESDE LA IMPLEMENTACION DE LOS MODELOS EDUCATIVOS FLEXIBLES 3 LIDERAR LA CONSTRUCCION E IMPLEMENTACION DE LA BITACORA PEDAGOGICA LA SISTEMATIZACION DE LAS EXPERIENCIAS EL PROCESO DE SELECCION DE LAS EXPERIENCIAS 4 REALIZAR VISITAS AL 30 DE LAS SEDES EDUCATIVAS FOCALIZADAS Y LLEVAR A CABO LA RUTA DE VISITA LA CUAL IMPLICA LA RECOLECCION DE INFORMACION EL DIAGNOSTICO DEL PROCESO EDUCATIVO Y LA DEFINICION DE PLAN DE MEJORAMIENTO 5 SUMINISTRAR ASISTENCIA TECNICA A LOS DOCENTES DEL 30 DE LAS SEDES EDUCATIVAS FOCALIZADAS EN LA IMPLEMENTACION DE MEF 6 APOYAR LA ESTRUCTURACION DE LOS INFORMES DE LA EJECUCION DEL COMPONENTE DE ACOMPANAMIENTO Y SEGUIMIENTO AL 30 DE LAS SEDES EDUCATIVAS FOCALIZADAS 7 APOYAR LA CONSTRUCCION DE DOCUMENTOS Y DEMAS PRODUCTOS REQUERIDOS PARA LA CORRECTA EJECUCION DE LOS COMPONENTES DE FORMACION DOTACION Y SEGUIMIENTO 8 RECOLECTAR CONSOLIDAR Y ANALIZAR LA INFORMACION REQUERIDA PARA EL ESTUDIO DE IMPACTO DEL PROYECTO GARANTIZANDO LA CALIDAD OPORTUNIDAD Y TRAZABILIDAD DE LOS DATOS 9 REALIZAR EL ACOMPANAMIENTO EN LA ENTREGA DE LAS CANASTAS EDUCATIVAS ASI COMO LA RECEPCION VERIFICACION Y ACOPIO DE LAS ACTAS DE ENTREGA DEL MATERIAL PEDAGOGICO Y DE APOYO A LA FORMACION DE DOCENTES GARANTIZANDO QUE CUENTEN CON SUS RESPECTIVAS EVIDENCIAS Y SOPORTES 10 CONSOLIDAR Y PRESENTAR INFORMES DE SEGUIMIENTO A LAS SEDES EDUCATIVAS ACOMPANADAS INCLUYENDO AVANCES DIFICULTADES ACCIONES IMPLEMENTADAS LECCIONES APRENDIDAS Y RECOMENDACIONES 11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</si>
  <si>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CO1.REQ.10045894</t>
  </si>
  <si>
    <t>OPSP-VEX-0727-2026</t>
  </si>
  <si>
    <t>https://community.secop.gov.co/Public/Tendering/OpportunityDetail/Index?noticeUID=CO1.NTC.9898409</t>
  </si>
  <si>
    <t>JUAN PABLO GOMEZ OROZCO</t>
  </si>
  <si>
    <t>LA PRESENTE ORDEN TIENE POR OBJETO PRESTAR SUS SERVICIOS DE APOYO A LA GESTION EN EL ROL DE ARTISTA FORMADOR SABEDOR EN AUDIOVISUALES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</si>
  <si>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CO1.REQ.10046639</t>
  </si>
  <si>
    <t>OAG-VEX-0726-2026</t>
  </si>
  <si>
    <t>https://community.secop.gov.co/Public/Tendering/OpportunityDetail/Index?noticeUID=CO1.NTC.9897639</t>
  </si>
  <si>
    <t>RAMIRO ENRIQUE GARCIA CHAMORRO</t>
  </si>
  <si>
    <t>CO1.REQ.10045957</t>
  </si>
  <si>
    <t>OAG-VEX-0725-2026</t>
  </si>
  <si>
    <t>https://community.secop.gov.co/Public/Tendering/OpportunityDetail/Index?noticeUID=CO1.NTC.9898506</t>
  </si>
  <si>
    <t>SANTIAGO JAIME BARROS LAZCANO</t>
  </si>
  <si>
    <t>LA PRESENTE ORDEN TIENE POR OBJETO PRESTAR SUS SERVICIOS PROFESIONALES EN EL ROL DE ARTISTA FORMADOR EN MUSICA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</si>
  <si>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CO1.REQ.10047043</t>
  </si>
  <si>
    <t>OPSP-VEX-0724-2026</t>
  </si>
  <si>
    <t>https://community.secop.gov.co/Public/Tendering/OpportunityDetail/Index?noticeUID=CO1.NTC.9892889</t>
  </si>
  <si>
    <t>DIANA PAOLA GONZALEZ CAMPOS</t>
  </si>
  <si>
    <t>LA PRESENTE ORDEN TIENE POR OBJETO LA PRESENTE ORDEN TIENE POR OBJETO PRESTAR SERVICIOS COMO PROFESIONAL DE ACOMPANAMIENTO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APOYAR EL DESARROLLO DE LA ESTRATEGIA DE ACOMPANAMIENTO AL 30 DE LAS SEDES EDUCATIVAS FOCALIZADAS REALIZAR SEGUIMIENTO A LA EJECUCION DEL PLAN DE TRABAJO Y CRONOGRAMA 2 ESTRUCTURAR LAS RUTAS Y MECANISMOS QUE SE REQUIERAN PARA LA PUESTA EN MARCHA DEL COMPONENTE DE ACOMPANAMIENTO AL 30 DE LAS SEDES EDUCATIVAS FOCALIZADAS Y ASISTENCIA TECNICA DESDE LA IMPLEMENTACION DE LOS MODELOS EDUCATIVOS FLEXIBLES 3 LIDERAR LA CONSTRUCCION E IMPLEMENTACION DE LA BITACORA PEDAGOGICA LA SISTEMATIZACION DE LAS EXPERIENCIAS EL PROCESO DE SELECCION DE LAS EXPERIENCIAS 4 REALIZAR VISITAS AL 30 DE LAS SEDES EDUCATIVAS FOCALIZADAS Y LLEVAR A CABO LA RUTA DE VISITA LA CUAL IMPLICA LA RECOLECCION DE INFORMACION EL DIAGNOSTICO DEL PROCESO EDUCATIVO Y LA DEFINICION DE PLAN DE MEJORAMIENTO 5 SUMINISTRAR ASISTENCIA TECNICA A LOS DOCENTES DEL 30 DE LAS SEDES EDUCATIVAS FOCALIZADAS EN LA IMPLEMENTACION DE MEF 6 APOYAR LA ESTRUCTURACION DE LOS INFORMES DE LA EJECUCION DEL COMPONENTE DE ACOMPANAMIENTO Y SEGUIMIENTO AL 30 DE LAS SEDES EDUCATIVAS FOCALIZADAS 7 APOYAR LA CONSTRUCCION DE DOCUMENTOS Y DEMAS PRODUCTOS REQUERIDOS PARA LA CORRECTA EJECUCION DE LOS COMPONENTES DE FORMACION DOTACION Y SEGUIMIENTO 8 RECOLECTAR CONSOLIDAR Y ANALIZAR LA INFORMACION REQUERIDA PARA EL ESTUDIO DE IMPACTO DEL PROYECTO GARANTIZANDO LA CALIDAD OPORTUNIDAD Y TRAZABILIDAD DE LOS DATOS 9 REALIZAR EL ACOMPANAMIENTO EN LA ENTREGA DE LAS CANASTAS EDUCATIVAS ASI COMO LA RECEPCION VERIFICACION Y ACOPIO DE LAS ACTAS DE ENTREGA DEL MATERIAL PEDAGOGICO Y DE APOYO A LA FORMACION DE DOCENTES GARANTIZANDO QUE CUENTEN CON SUS RESPECTIVAS EVIDENCIAS Y SOPORTES 10 CONSOLIDAR Y PRESENTAR INFORMES DE SEGUIMIENTO A LAS SEDES EDUCATIVAS ACOMPANADAS INCLUYENDO AVANCES DIFICULTADES ACCIONES IMPLEMENTADAS LECCIONES APRENDIDAS Y RECOMENDACIONES 11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</si>
  <si>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CO1.REQ.10040992</t>
  </si>
  <si>
    <t>OPSP-VEX-0723-2026</t>
  </si>
  <si>
    <t>https://community.secop.gov.co/Public/Tendering/OpportunityDetail/Index?noticeUID=CO1.NTC.9896815</t>
  </si>
  <si>
    <t>LUIS JAVIER CASTRO BUITRAGO</t>
  </si>
  <si>
    <t>LA PRESENTE ORDEN TIENE POR OBJETO PRESTAR SUS SERVICIOS DE APOYO A LA GESTION EN EL ROL DE ARTISTA FORMADOR SABEDOR EN DANZA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</si>
  <si>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CO1.REQ.10045505</t>
  </si>
  <si>
    <t>OAG-VEX-0722-2026</t>
  </si>
  <si>
    <t>https://community.secop.gov.co/Public/Tendering/OpportunityDetail/Index?noticeUID=CO1.NTC.9896267</t>
  </si>
  <si>
    <t>EDER ALCID CAMPO ARRIETA</t>
  </si>
  <si>
    <t>LA PRESENTE ORDEN TIENE POR OBJETO PRESTAR SUS SERVICIOS DE APOYO A LA GESTION EN EL ROL DE ARTISTA FORMADOR SABEDOR EN MUSICA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</si>
  <si>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CO1.REQ.10044944</t>
  </si>
  <si>
    <t>OAG-VEX-0721-2026</t>
  </si>
  <si>
    <t>https://community.secop.gov.co/Public/Tendering/OpportunityDetail/Index?noticeUID=CO1.NTC.9895947</t>
  </si>
  <si>
    <t>YARI ANALIDA PRIETO ARENDS</t>
  </si>
  <si>
    <t>CO1.REQ.10044265</t>
  </si>
  <si>
    <t>OAG-VEX-0720-2026</t>
  </si>
  <si>
    <t>https://community.secop.gov.co/Public/Tendering/OpportunityDetail/Index?noticeUID=CO1.NTC.9895393</t>
  </si>
  <si>
    <t>BLANCA ROSA AGUILAR GOMEZ</t>
  </si>
  <si>
    <t>LA PRESENTE ORDEN TIENE POR OBJETO PRESTAR SUS SERVICIOS DE APOYO A LA GESTION EN EL ROL DE ARTISTA FORMADOR SABEDOR EN ESCRITURA CREATIVA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</si>
  <si>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CO1.REQ.10044115</t>
  </si>
  <si>
    <t>OAG-VEX-0719-2026</t>
  </si>
  <si>
    <t>https://community.secop.gov.co/Public/Tendering/OpportunityDetail/Index?noticeUID=CO1.NTC.9892875</t>
  </si>
  <si>
    <t>ROSA ANGELICA LOPEZ LOPEZ</t>
  </si>
  <si>
    <t>LA PRESENTE ORDEN TIENE POR OBJETO PRESTAR SERVICIOS PROFESIONALES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DAÑO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ACOMPAÑAMIENTO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</si>
  <si>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CO1.REQ.10041505</t>
  </si>
  <si>
    <t>OPSP-VEX-0718-2026</t>
  </si>
  <si>
    <t>https://community.secop.gov.co/Public/Tendering/OpportunityDetail/Index?noticeUID=CO1.NTC.9894977</t>
  </si>
  <si>
    <t>SAMUEL EDUARDO RODRIGUEZ POSSO</t>
  </si>
  <si>
    <t>CO1.REQ.10043764</t>
  </si>
  <si>
    <t>OAG-VEX-0717-2026</t>
  </si>
  <si>
    <t>https://community.secop.gov.co/Public/Tendering/OpportunityDetail/Index?noticeUID=CO1.NTC.9893612</t>
  </si>
  <si>
    <t>ABEL JOSE MARTINEZ BOLAÑO</t>
  </si>
  <si>
    <t>CO1.REQ.10041898</t>
  </si>
  <si>
    <t>OAG-VEX-0716-2026</t>
  </si>
  <si>
    <t>https://community.secop.gov.co/Public/Tendering/OpportunityDetail/Index?noticeUID=CO1.NTC.9892430</t>
  </si>
  <si>
    <t>JOSE LUIS ALBEIRO VILLAMIZAR QUINTO</t>
  </si>
  <si>
    <t>LA PRESENTE ORDEN TIENE POR OBJETO PRESTAR SERVICIOS PROFESIONALES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EL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t>
  </si>
  <si>
    <t>CO1.REQ.10041028</t>
  </si>
  <si>
    <t>OPSP-VEX-0715-2026</t>
  </si>
  <si>
    <t>https://community.secop.gov.co/Public/Tendering/OpportunityDetail/Index?noticeUID=CO1.NTC.9892027</t>
  </si>
  <si>
    <t>LUIS FELIPE DEL PORTILLO ANAYA</t>
  </si>
  <si>
    <t>CO1.REQ.10040645</t>
  </si>
  <si>
    <t>OPSP-VEX-0714-2026</t>
  </si>
  <si>
    <t>https://community.secop.gov.co/Public/Tendering/OpportunityDetail/Index?noticeUID=CO1.NTC.9890961</t>
  </si>
  <si>
    <t>LUIS ALBERTO SARA CASSIANI</t>
  </si>
  <si>
    <t>CO1.REQ.10039733</t>
  </si>
  <si>
    <t>OAG-VEX-0713-2026</t>
  </si>
  <si>
    <t>https://community.secop.gov.co/Public/Tendering/OpportunityDetail/Index?noticeUID=CO1.NTC.9891238</t>
  </si>
  <si>
    <t>LEMIS PIEDAD VERDOOREN  DE LA CRUZ</t>
  </si>
  <si>
    <t>CO1.REQ.10040213</t>
  </si>
  <si>
    <t>OAG-VEX-0712-2026</t>
  </si>
  <si>
    <t>https://community.secop.gov.co/Public/Tendering/OpportunityDetail/Index?noticeUID=CO1.NTC.9894391</t>
  </si>
  <si>
    <t>JESUS DAVID MIRANDA CORRALES</t>
  </si>
  <si>
    <t>LA PRESENTE ORDEN TIENE POR OBJETO LA PRESTACION DE SERVICIOS PROFESIONALES EN EL AREA ADMINISTRATIVA EN EL MARCO DEL CONVENIO INTERADMINISTRATIVO NUMERO 23192025 CELEBRADO ENTRE LA AGENCIA DE DESARROLLO RURAL ADR Y LA UNIVERSIDAD DEL MAGDALENA PARA CUMPLIR CON EL OBJETO SE DEBERAN DESARROLLAR LAS SIGUIENTES ACTIVIDADES 1 BRINDAR APOYO EN LOS DIFERENTES PROCESOS Y PROCEDIMIENTOS DE PLANEACION FINANCIEROS Y PRESUPUESTALES 2 PREPARAR Y PRESENTAR INFORMES CONSOLIDADOS DE LA EJECUCION FINANCIERA Y PRESUPUESTAL DEL PROYECTO 3 REALIZAR Y DILIGENCIAR LOS FORMATOS PRESUPUESTALES CORRESPONDIENTES PARA LA EJECUCION DEL PROYECTO 4 CONSOLIDAR BASE DE DATOS DE COMPROMISOS PRESUPUESTALES CORRESPONDIENTES AL PROYECTO 6 GESTIONAR CUENTAS DE COBRO O FACTURAS Y SEGUIMIENTO A LOS DESEMBOLSOS Y PAGOS</t>
  </si>
  <si>
    <t>CO1.REQ.10043409</t>
  </si>
  <si>
    <t>OPSP-VEX-0711-2026</t>
  </si>
  <si>
    <t>https://community.secop.gov.co/Public/Tendering/OpportunityDetail/Index?noticeUID=CO1.NTC.9890312</t>
  </si>
  <si>
    <t>CARLOS GUILLERMO MEDINA SANTANDER</t>
  </si>
  <si>
    <t>CO1.REQ.10039213</t>
  </si>
  <si>
    <t>OAG-VEX-0710-2026</t>
  </si>
  <si>
    <t>https://community.secop.gov.co/Public/Tendering/OpportunityDetail/Index?noticeUID=CO1.NTC.9894278</t>
  </si>
  <si>
    <t>OMAR JULIO CEPEDA HERRERA</t>
  </si>
  <si>
    <t>LA PRESENTE ORDEN TIENE POR OBJETO LA PRESTACION DE SERVICIOS PROFESIONALES EN CALIDAD DE EXTENSIONISTA EN EL MARCO DEL CONVENIO INTERADMINISTRATIVO NUMERO 2319 DE 2025 CELEBRADO ENTRE LA AGENCIA DE DESARROLLO RURAL ADR Y LA UNIVERSIDAD DEL MAGDALENA LAS ACTIVIDADES SE EJECUTARAN EN EL DEPARTAMENTO DEL ATLANTICO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ACOMPAÑAR A LA REALIZACION DE LOS METODOS GRUPALES DENOMINADOS DIAS DE CAMPO UNO ASIGNADOS POR EL COORDINADOR ZONAL ACORDES A LAS GUIAS METODOLOGICAS DE LOS TEMAS POR DESARROLLAR EN CUMPLIMIENTO DE LOS PLANES DE ACOMPAÑAMIENTO SOCIALIZADOS 3 APOYAR Y ACOMPAÑAR EN LA REALIZACION DE LOS METODOS GRUPALES ECA UNO ASIGNADO POR EL COORDINADOR ZONAL ACORDES A LAS GUIAS METODOLOGICAS DE LOS TEMAS POR DESARROLLAR EN CUMPLIMIENTO CON LOS PLANES DE ACOMPAÑAMIENTO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 INNOVACION INFORMANDO AL BENEFICIARIO DE LA INFORMACION DE FECHAS DE LAS SIGUIENTES ACTIVIDADES GRUPALES 5 APOYAR Y ACOMPAÑAR EN LA REALIZACION DE LOS METODOS GRUPALES DENOMINADOS ECA 2 ASIGNADOS POR EL COORDINADOR ZONAL ACORDES A LAS GUIAS METODOLOGICAS DE LOS TEMAS POR DESARROLLAR EN CUMPLIMIENTO DE LOS PLANES DE ACOMPAÑAMIENTO DISEÑADOS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ACOMPAÑAR EN LA REALIZACION DE LOS METODOS GRUPALES ECA 3 ASIGNADOS POR EL COORDINADOR ZONAL ACORDES A LAS GUIAS METODOLOGICAS DE LOS TEMAS POR DESARROLLAR EN CUMPLIMIENTO DE LOS PLANES DE ACOMPAÑAMIENTO DISEÑADOS PARA TAL FIN 8 APOYAR Y ACOMPAÑAR EN LA REALIZACION DE LOS METODOS GRUPALES DIAS DE CAMPO 2 ASIGNADOS POR EL COORDINADOR ZONAL ACORDES A LAS GUIAS METODOLOGICAS DE LOS TEMAS POR DESARROLLAR EN CUMPLIMIENTO DE LOS PLANES DE ACOMPAÑAMIENTO DISEÑADOS PARA TAL FIN</t>
  </si>
  <si>
    <t>CO1.REQ.10042094</t>
  </si>
  <si>
    <t>OPSP-VEX-0709-2026</t>
  </si>
  <si>
    <t>https://community.secop.gov.co/Public/Tendering/OpportunityDetail/Index?noticeUID=CO1.NTC.9890209</t>
  </si>
  <si>
    <t>JAAN CARLOS MEDINA BANQUET</t>
  </si>
  <si>
    <t>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PARAGRAFO PRIMERO EN EL DESARROLLO DE LAS ANTERIORES</t>
  </si>
  <si>
    <t>CO1.REQ.10038918</t>
  </si>
  <si>
    <t>OAG-VEX-0708-2026</t>
  </si>
  <si>
    <t>https://community.secop.gov.co/Public/Tendering/OpportunityDetail/Index?noticeUID=CO1.NTC.9892176</t>
  </si>
  <si>
    <t>EVA DEL ROSARIO CORRALES PADILLA</t>
  </si>
  <si>
    <t>CO1.REQ.10040684</t>
  </si>
  <si>
    <t>OPSP-VEX-0707-2026</t>
  </si>
  <si>
    <t>https://community.secop.gov.co/Public/Tendering/OpportunityDetail/Index?noticeUID=CO1.NTC.9889563</t>
  </si>
  <si>
    <t>GERALDO SALCEDO CANO</t>
  </si>
  <si>
    <t>CO1.REQ.10038539</t>
  </si>
  <si>
    <t>OAG-VEX-0706-2026</t>
  </si>
  <si>
    <t>https://community.secop.gov.co/Public/Tendering/OpportunityDetail/Index?noticeUID=CO1.NTC.9893146</t>
  </si>
  <si>
    <t>NELSON DAVID MARTINEZ HAZBUM</t>
  </si>
  <si>
    <t>LA PRESENTE ORDEN TIENE POR OBJETO PRESTAR SUS SERVICIOS DE APOYO A LA GESTION DESARROLLANDO LAS SIGUIENTES ACTIVIDADES 1 APOYAR EN EL DESARROLLO DE COMPONENTES SOFTWARE EN TECNOLOGIAS NETCORE LARAVEL JAVASCRIPT ANGULAR HACIENDO USO DE PATRONES DE DISEÑO 2 APOYAR EN EL MODELAMIENTO DE BASES DE DATOS RELACIONALES QUE SOPORTEN LOS PROCESOS DE LOS SISTEMAS DE LA VICERRECTORIA DE EXTENSION Y SUS DIRECCIONES 3 APOYAR EN LA CONSTRUCCION DE COMPONENTES DE SOFTWARE 4 APOYAR EN LA IMPLEMENTACION DE CONTROL DE CODIGO FUENTE DE LOS PRODUCTOS SOFTWARE DESARROLLADOS EN LA VICERRECTORIA DE EXTENSION Y PROYECCIÓN SOCIAL Y SUS DIRECCIONES</t>
  </si>
  <si>
    <t>CO1.REQ.10041388</t>
  </si>
  <si>
    <t>OAG-VEX-0705-2026</t>
  </si>
  <si>
    <t>https://community.secop.gov.co/Public/Tendering/OpportunityDetail/Index?noticeUID=CO1.NTC.9888204</t>
  </si>
  <si>
    <t>LUIS ALBERTO MEDINA OSPINO</t>
  </si>
  <si>
    <t>CO1.REQ.10036932</t>
  </si>
  <si>
    <t>OAG-VEX-0704-2026</t>
  </si>
  <si>
    <t>https://community.secop.gov.co/Public/Tendering/OpportunityDetail/Index?noticeUID=CO1.NTC.9889241</t>
  </si>
  <si>
    <t>JUAN ANDRES PATIÑO RORIGUEZ</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</si>
  <si>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EL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t>
  </si>
  <si>
    <t>CO1.REQ.10037261</t>
  </si>
  <si>
    <t>OPSP-VEX-0703-2026</t>
  </si>
  <si>
    <t>https://community.secop.gov.co/Public/Tendering/OpportunityDetail/Index?noticeUID=CO1.NTC.9887193</t>
  </si>
  <si>
    <t>ALDAIR SERVERICHE</t>
  </si>
  <si>
    <t>CO1.REQ.10036354</t>
  </si>
  <si>
    <t>OAG-VEX-0702-2026</t>
  </si>
  <si>
    <t>https://community.secop.gov.co/Public/Tendering/OpportunityDetail/Index?noticeUID=CO1.NTC.9887011</t>
  </si>
  <si>
    <t>BRAYAN DE JESUS REYES GUERRA</t>
  </si>
  <si>
    <t>CO1.REQ.10035913</t>
  </si>
  <si>
    <t>OAG-VEX-0701-2026</t>
  </si>
  <si>
    <t>https://community.secop.gov.co/Public/Tendering/OpportunityDetail/Index?noticeUID=CO1.NTC.9886530</t>
  </si>
  <si>
    <t>HERNEYTH JUAN GONZALES CORREA</t>
  </si>
  <si>
    <t>CO1.REQ.10035448</t>
  </si>
  <si>
    <t>OAG-VEX-0700-2026</t>
  </si>
  <si>
    <t>https://community.secop.gov.co/Public/Tendering/OpportunityDetail/Index?noticeUID=CO1.NTC.9885924</t>
  </si>
  <si>
    <t>LUIS ALBERTO HERNANDEZ BANDA</t>
  </si>
  <si>
    <t>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PARAGRAFO PRIMERO EN EL DESARROLLO DE LAS ANTERIORES ACTIVIDADES EL FORMADOR Y O SABEDOR TENDRA COMO OBLIGACIONES ESPECIFICAS A REALIZAR Y DESARROLLAR LOS MOMENTOS PEDAGOGICOS CON LA POBLACION OBJETO NIÑOS NIÑAS ADOLESCENTES Y JOVENES NNAJ BENEFICIARIOS DE LA ESTRATEGIA DEL PROGRAMA ARTES PARA LA PAZ EN EL ESTABLECIMIENTO EDUCATIVO ASIGNADO DE CONFORMIDAD CON EL ACUERDO DE COBERTURA PLANIFICANDO PREVIAMENTE LOS ENCUENTROS PEDAGOGICOS DE MANERA ARTICULADA CON LOS LINEAMIENTOS METODOLOGICOS Y PEDAGOGICOS DEL PROGRAMA Y EN COHERENCIA CON EL CONTEXTO TERRITORIAL Y LAS CARACTERISTICAS DE LA COMUNIDAD EDUCATIVA B REALIZAR LA CARACTERIZACION DE LOS BENEFICIARIOS DEL PROGRAMA ARTES PARA LA PAZ VERIFICANDO SU INSCRIPCION EN EL SISTEMA INTEGRADO DE MATRICULA SIMAT Y CONSTATANDO LA INEXISTENCIA DE DUPLICIDADES CON OTROS ARTISTAS FORMADORES Y O SABEDORES VINCULADOS A LA INSTITUCION EDUCATIVA ASIGNADA CONFORME A LOS LINEAMIENTOS ESTABLECIDOS POR EL PROGRAMA C GESTIONAR DILIGENCIAR Y PRESENTAR LOS FORMATOS DE AUTORIZACION PARA EL USO DE IMAGEN DE LOS BENEFICIARIOS DEL PROGRAMA EN MODALIDAD FISICA Y DIGITAL DEBIDAMENTE DILIGENCIADOS Y CONFORME A LOS LINEAMIENTOS Y REQUISITOS ESTABLECIDOS POR EL PROGRAMA D ENTREGAR OPORTUNAMENTE LAS LISTAS DE ASISTENCIA DE LOS MOMENTOS PEDAGOGICOS EN FISICO Y DIGITAL Y APORTAR A LA CONSTRUCCION DEL INFORME DE EVIDENCIAS DEL NODO TERRITORIAL MEDIANTE EL SUMINISTRO DE REGISTROS FOTOGRAFICOS Y DEMAS SOPORTES DOCUMENTALES REQUERIDOS CONFORME A LOS LINEAMIENTOS ESTABLECIDOS POR EL PROGRAMA E PRESENTAR DE MANERA MENSUAL EL CRONOGRAMA DETALLADO DE EJECUCION DE LOS MOMENTOS PEDAGOGICOS INDICANDO FECHAS HORARIOS Y LUGAR DE DESARROLLO DE CONFORMIDAD CON LOS LINEAMIENTOS METODOLOGICOS FORMATOS Y PLAZOS ESTABLECIDOS POR EL PROGRAMA ARTES PARA LA PAZ PARA EFECTOS DE PLANEACION SEGUIMIENTO CONTROL Y VERIFICACION DEL CUMPLIMIENTO CONTRACTUAL POR PARTE DEL SUPERVISOR Y GESTOR TERRITORIAL F INFORMAR DE MANERA FORMAL Y OPORTUNA AL SUPERVISOR DEL CONTRATO Y AL GESTOR TERRITORIAL CUALQUIER ANOMALIA DIFICULTAD O SITUACION RELEVANTE QUE SE IDENTIFIQUE EN EL DESARROLLO DE LOS ENCUENTROS PEDAGOGICOS QUE PUEDA AFECTAR LA EJECUCION DEL OBJETO CONTRACTUAL O EL CUMPLIMIENTO DE LOS LINEAMIENTOS DEL PROGRAMA G ASISTIR Y PARTICIPAR DE MANERA ACTIVA Y RESPONSABLE EN LAS REUNIONES ASISTENCIAS TECNICAS Y DEMAS ESPACIOS DE COORDINACION SEGUIMIENTO O FORMACION QUE SEAN CONVOCADOS POR EL SUPERVISOR Y O NODO TERRITORIAL QUE SE ENCUENTREN DIRECTAMENTE RELACIONADOS CON EL OBJETO Y LAS ACTIVIDADES DE LA PRESENTE ORDEN H ATENDER LAS SOLICITUDES Y O CONSULTAS QUE LE INDIQUE EL SUPERVISOR Y O SE RELACIONEN NODO TERRITORIAL CON LAS ACTIVIDADES DE LOS MOMENTOS PEDAGOGICOS I PRESENTAR INFORMES PERIODICOS DE AVANCE Y RESULTADOS DE LAS ACTIVIDADES DESARROLLADAS CONFORME A LOS LINEAMIENTOS Y PLAZOS ESTABLECIDOS POR EL PROGRAMA ARTES PARA LA PAZ</t>
  </si>
  <si>
    <t>CO1.REQ.10034966</t>
  </si>
  <si>
    <t>OAG-VEX-0699-2026</t>
  </si>
  <si>
    <t>https://community.secop.gov.co/Public/Tendering/OpportunityDetail/Index?noticeUID=CO1.NTC.9885414</t>
  </si>
  <si>
    <t>ARNOLD ANDRES ESCOBAR MARTINEZ</t>
  </si>
  <si>
    <t>CO1.REQ.10034567</t>
  </si>
  <si>
    <t>OAG-VEX-0698-2026</t>
  </si>
  <si>
    <t>https://community.secop.gov.co/Public/Tendering/OpportunityDetail/Index?noticeUID=CO1.NTC.9890743</t>
  </si>
  <si>
    <t xml:space="preserve">COCREAR PROYECTOS S.A.S
</t>
  </si>
  <si>
    <t>LA PRESENTE ORDEN TIENE POR OBJETO PRESTAR SERVICIO DE PLAN DE COMUNICACIONES PARA CONSOLIDACION Y ACTUALIZACION DE LOS CANALES DIGITALES Y LA IMPLEMENTACION DE UNA ESTRATEGIA DE COMUNICACION CON ENFOQUE EN CIENCIA TECNOLOGIA Y SOCIEDAD CTS QUE GARANTICE LA DIVULGACION PUBLICA LA COHERENCIA NARRATIVA Y LA APROPIACION SOCIAL DE LOS RESULTADOS TECNICOS METODOLOGICOS Y TERRITORIALES GENERADOS DURANTE LA EJECUCION DEL PROYECTO EN EL MARCO DEL CONTRATO NO 515 DE 2025 CELEBRADO ENTRE LA AGENCIA NACIONAL DE HIDROCARBUROS ANH Y UNIVERSIDAD DEL MAGDALENA LA PROPUESTA HACE PARTE INTEGRAL DE LA PRESENTE ORDEN</t>
  </si>
  <si>
    <t>CO1.REQ.10038530</t>
  </si>
  <si>
    <t>OPS-VEX-0697-2026</t>
  </si>
  <si>
    <t>https://community.secop.gov.co/Public/Tendering/OpportunityDetail/Index?noticeUID=CO1.NTC.9891497</t>
  </si>
  <si>
    <t>NATHALY MORENO CORTES</t>
  </si>
  <si>
    <t>LA PRESENTE ORDEN TIENE POR OBJETO LA PRESTACION DE SERVICIOS PROFESIONALES EN CALIDAD DE EXTENSIONISTA EN EL MARCO DEL CONVENIO INTERADMINISTRATIVO N 2319 DE 2025 CELEBRADO ENTRE LA AGENCIA DE DESARROLLO RURAL ADR Y LA UNIVERSIDAD DEL MAGDALENA LAS ACTIVIDADES SE EJECUTARAN EN EL DEPARTAMENTO DEL MAGDALENA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ACOMPAÑAR A LA REALIZACION DE LOS METODOS GRUPALES DENOMINADOS DIAS DE CAMPO UNO ASIGNADOS POR EL COORDINADOR ZONAL ACORDES A LAS GUIAS METODOLOGICAS DE LOS TEMAS POR DESARROLLAR EN CUMPLIMIENTO DE LOS PLANES DE ACOMPAÑAMIENTO SOCIALIZADOS 3 APOYAR Y ACOMPAÑAR EN LA REALIZACION DE LOS METODOS GRUPALES ECA UNO ASIGNADO POR EL COORDINADOR ZONAL ACORDES A LAS GUIAS METODOLOGICAS DE LOS TEMAS POR DESARROLLAR EN CUMPLIMIENTO CON LOS PLANES DE ACOMPAÑAMIENTO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 INNOVACION INFORMANDO AL BENEFICIARIO DE LA INFORMACION DE FECHAS DE LAS SIGUIENTES ACTIVIDADES GRUPALES 5 APOYAR Y ACOMPAÑAR EN LA REALIZACION DE LOS METODOS GRUPALES DENOMINADOS ECA 2 ASIGNADOS POR EL COORDINADOR ZONAL ACORDES A LAS GUIAS METODOLOGICAS DE LOS TEMAS POR DESARROLLAR EN CUMPLIMIENTO DE LOS PLANES DE ACOMPAÑAMIENTO DISEÑADOS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ACOMPAÑAR EN LA REALIZACION DE LOS METODOS GRUPALES ECA 3 ASIGNADOS POR EL COORDINADOR ZONAL ACORDES A LAS GUIAS METODOLOGICAS DE LOS TEMAS POR DESARROLLAR EN CUMPLIMIENTO DE LOS PLANES DE ACOMPAÑAMIENTO DISEÑADOS PARA TAL FIN 8 APOYAR Y ACOMPAÑAR EN LA REALIZACION DE LOS METODOS GRUPALES DIAS DE CAMPO 2 ASIGNADOS POR EL COORDINADOR ZONAL ACORDES A LAS GUIAS METODOLOGICAS DE LOS TEMAS POR DESARROLLAR EN CUMPLIMIENTO DE LOS PLANES DE ACOMPAÑAMIENTO DISEÑADOS PARA TAL FIN</t>
  </si>
  <si>
    <t>CO1.REQ.10040347</t>
  </si>
  <si>
    <t>OPSP-VEX-0696-2026</t>
  </si>
  <si>
    <t>https://community.secop.gov.co/Public/Tendering/OpportunityDetail/Index?noticeUID=CO1.NTC.9890981</t>
  </si>
  <si>
    <t>CRISTIAN EDUARDO CARREÑO MARTINEZ</t>
  </si>
  <si>
    <t>LA PRESENTE ORDEN TIENE POR OBJETO PRESTAR SUS SERVICIOS PROFESIONALES COMO ECONOMISTA EN EL DIAGNOSTICO Y ANALISIS SOCIOECONOMICO EN EL MARCO DEL CONTRATO INTERADMINISTRATIVO DE CIENCIA Y TECNOLOGIA N 001 DE 2021 CELEBRADO ENTRE EL MUNICIPIO DE ALBANIA LA GUAJIRA Y LA UNIVERSIDAD DEL MAGDALENA CUYO OBJETO ES REVISION Y AJUSTE GENERAL DEL PLAN BASICO DE ORDENAMIENTO TERRITORIAL PBOT DEL MUNICIPIO DE ALBANIA BPIN 2020440350055 CUMPLIENDO CON LAS SIGUIENTES ACTIVIDADES 1 REALIZAR EL DIAGNOSTICO SOCIAL TERRITORIAL CARACTERIZANDO POBLACION URBANA Y RURAL ESTRUCTURA DEMOGRAFICA DINAMICAS SOCIALES Y CONDICIONES DE VIDA 2 IDENTIFICAR GRUPOS POBLACIONALES VULNERABLES INCLUYENDO COMUNIDADES ETNICAS POBLACION RURAL DISPERSA MUJERES ADULTOS MAYORES Y JOVENES CON ENFOQUE TERRITORIAL 3 ANALIZAR LA RELACION ENTRE OCUPACION DEL TERRITORIO Y CONDICIONES SOCIALES IDENTIFICANDO ASENTAMIENTOS PRECARIOS DEFICIT DE SERVICIOS Y RIESGOS SOCIALES 4 DISEÑAR Y EJECUTAR ESPACIOS DE PARTICIPACION COMUNITARIA GARANTIZANDO RECOLECCION SISTEMATICA DE PERCEPCIONES CONFLICTOS Y PRIORIDADES TERRITORIALES 5 EVALUAR IMPACTOS SOCIALES DEL CAMBIO CLIMATICO IDENTIFICANDO TERRITORIOS Y POBLACIONES CON MAYOR EXPOSICION Y MENOR CAPACIDAD DE ADAPTACION 6 ANALIZAR EFECTOS SOCIALES DEL RIESGO TECNOLOGICO Y ELECTRICO ESPECIALMENTE EN COMUNIDADES CERCANAS A INFRAESTRUCTURAS DE ALTO VOLTAJE 7 APORTAR INSUMOS SOCIALES AL MODELO TERRITORIAL ORIENTANDO LA LOCALIZACION DE EQUIPAMIENTOS SERVICIOS Y PROYECTOS ESTRATEGICOS 8 INTEGRAR EL ENFOQUE SOCIAL EN POLITICAS PROGRAMAS Y PROYECTOS DEL PBOT FORTALECIENDO EQUIDAD TERRITORIAL Y COHESION SOCIAL 9 REDACTAR LOS COMPONENTES SOCIALES DEL DOCUMENTO TECNICO DE SOPORTE Y LA MEMORIA JUSTIFICATIVA ASEGURANDO COHERENCIA CON LOS DEMAS COMPONENTES 10 APOYAR LOS PROCESOS DE CONCERTACION Y SOCIALIZACION DEL PBOT FACILITANDO EL DIALOGO CON COMUNIDADES Y SISTEMATIZANDO OBSERVACIONES SOCIALES</t>
  </si>
  <si>
    <t>CO1.REQ.10039696</t>
  </si>
  <si>
    <t>OPSP-VEX-0695-2026</t>
  </si>
  <si>
    <t>https://community.secop.gov.co/Public/Tendering/OpportunityDetail/Index?noticeUID=CO1.NTC.9884675</t>
  </si>
  <si>
    <t>ALVARO ENRIQUE GUTIERREZ PEÑARANDA</t>
  </si>
  <si>
    <t>CO1.REQ.10033734</t>
  </si>
  <si>
    <t>OAG-VEX-0694-2026</t>
  </si>
  <si>
    <t>https://community.secop.gov.co/Public/Tendering/OpportunityDetail/Index?noticeUID=CO1.NTC.9884259</t>
  </si>
  <si>
    <t>DEBLING NAITH ORELLANO OCHOA</t>
  </si>
  <si>
    <t>CO1.REQ.10033546</t>
  </si>
  <si>
    <t>OAG-VEX-0693-2026</t>
  </si>
  <si>
    <t>https://community.secop.gov.co/Public/Tendering/OpportunityDetail/Index?noticeUID=CO1.NTC.9883845</t>
  </si>
  <si>
    <t>NEIRO YESID DIAZ AMARIS</t>
  </si>
  <si>
    <t>CO1.REQ.10032454</t>
  </si>
  <si>
    <t>OAG-VEX-0692-2026</t>
  </si>
  <si>
    <t>https://community.secop.gov.co/Public/Tendering/OpportunityDetail/Index?noticeUID=CO1.NTC.9888230</t>
  </si>
  <si>
    <t>CENTRO DE DESARROLLO TECNOLOGICO E INNOVACION TERRITORIAL SOSTENIBLE DEL CARIBE - TESNOVA</t>
  </si>
  <si>
    <t>LA PRESENTE ORDEN TIENE POR OBJETO LA PRESTACION DEL SERVICIO TECNICO DE DIGITALIZACION DE CARTOGRAFIA PARA EL CUMPLIMIENTO DE LA ACTIVIDAD 10 Y ACTIVIDAD 11 DEL OBJETIVO 1 EN EL MARCO DEL CONTRATO INTERADMINISTRATIVO DE CIENCIA Y TECNOLOGIA N 001 DE 2021 BPIN 2020440350055 CELEBRADO ENTRE EL MUNICIPIO DE ALBANIA LA GUAJIRA Y LA UNIVERSIDAD DEL MAGDALENA PARAGRAFO LAS ESPECIFICACIONES TECNICAS DE LOS BIENES Y SERVICIOS A CONTRATAR SE ENCUENTRAN DESCRITAS EN EL ANEXO 1 DEL PRESENTE PROCESO DE CONTRATACION</t>
  </si>
  <si>
    <t>CO1.REQ.10036755</t>
  </si>
  <si>
    <t>OPS-VEX-0691-2026</t>
  </si>
  <si>
    <t>https://community.secop.gov.co/Public/Tendering/OpportunityDetail/Index?noticeUID=CO1.NTC.9886953</t>
  </si>
  <si>
    <t>LA PRESENTE ORDEN TIENE POR OBJETO PRESTAR SERVICIOS DE CONSULTORIA PARA EL ACOMPAÑAMIENTO COMUNICACIONAL DEL PROYECTO IMPACT ENERGY CO RUTA EOLICA DURANTE SU FASE DE CIERRE LO QUE INCLUYE 1 ACTUALIZACION DE LA PAGINA WEB IMPACT ENERGY CO RUTA EOLICA 2 DISEÑO E IMPLEMENTACION DE UNA PARRILLA DE CONTENIDOS PARA REDES SOCIALES 3 PRODUCCION DE CONTENIDOS AUDIOVISUALES Y CUBRIMIENTO DE EVENTOS 4 DIVULGACION ESTRATEGICA EN MEDIOS DE COMUNICACION EN EL MARCO DEL CONTRATO N 478 DEL 2025 CELEBRADO ENTRE LA AGENCIA NACIONAL DE HIDROCARBUROS ANH Y UNIVERSIDAD DEL MAGDALENA LA PROPUESTA HACE PARTE INTEGRAL DE LA PRESENTE ORDEN</t>
  </si>
  <si>
    <t>CO1.REQ.10035735</t>
  </si>
  <si>
    <t>OPS-VEX-0690-2026</t>
  </si>
  <si>
    <t>https://community.secop.gov.co/Public/Tendering/OpportunityDetail/Index?noticeUID=CO1.NTC.9891891</t>
  </si>
  <si>
    <t>JHONNATAN REYES MOR</t>
  </si>
  <si>
    <t>LA PRESENTE ORDEN TIENE POR OBJETO PRESTAR SERVICIOS PROFESIONALES EN EL MARCO DE LA CARTA DE COMPROMISO DE LA IES UNIVERSIDAD DEL MAGDALENA CONVENIO INTERADMINISTRATIVO 277 DE 2019 MEN ICETEX CONVOCATORIA PUBLICA DIRIGIDA A INSTITUCIONES DE EDUCACION SUPERIOR IES QUE CUENTEN CON ACREDITACION INSTITUCIONAL EN ALTA CALIDAD VIGENTE PARA QUE POSTULEN PROPUESTAS PARA FORTALECIMIENTO DE SEDES EDUCATIVAS RURALES Y O EN MUNICIPIOS PDET A TRAVES DEL DESARROLLO DE PROCESOS DE FORMACION DOCENTE DOTACION Y SEGUIMIENTO A LA IMPLEMENTACION DE MODELOS EDUCATIVOS FLEXIBLES MEF CELEBRADO ENTRE EL MINISTERIO DE EDUCACION Y LA UNIVERSIDAD DEL MAGDALENA PARA EL DESARROLLO DE LAS SIGUIENTES ACTIVIDADES 1 APOYAR EN LA REVISION DE INFORMES PRESENTADOS POR EL MINISTERIO DE EDUCACION REFERENTE A LOS AVANCES DEL COMPONENTE LOGISTICO Y FINANCIERO 2 APOYAR EN EL SEGUIMIENTO Y CONTROL DE LLAMADAS DE LA BASE DE DATOS DE LOS 392 DOCENTES INSCRITOS EN EL PROYECTO 3 APOYAR EN LA ELABORACION Y ENVIO DE LA INFORMACION CONCERNIENTE A LAS ORDENES DE PRESTACION DE SERVICIOS DEL PROYECTO 4 APOYAR EN LA ATENCION Y ORIENTACION A LOS DOCENTES BENEFICIADOS SUMINISTRANDO LA INFORMACION GENERAL QUE REQUIERAN DE CONFORMIDAD CON LOS TRAMITES LAS AUTORIZACIONES Y LOS PROCEDIMIENTOS ESTABLECIDOS PROPIOS ESTABLECIDOS EN EL ANEXO TECNICO DEL PROYECTO 5 BRINDAR ACOMPAÑAMIENTO APOYO LOGISTICO Y ADMINISTRATIVO REQUERIDO PARA EL DESARROLLO DE ACTIVIDADES EVENTOS O REUNIONES QUE SE REALICEN DE ACUERDO CON EL CRONOGRAMA EN EL PROYECTO 6 PARTICIPAR EN REUNIONES QUE SE PROGRAMEN EN EL DESARROLLO DEL PROYECTO Y QUE SEAN BASICAS PARA EL DESARROLLO DE LAS ACTIVIDADES PREVIO ACUERDO CON EL SUPERVISOR DE LA ORDEN</t>
  </si>
  <si>
    <t>CO1.REQ.10040823</t>
  </si>
  <si>
    <t>OPSP-VEX-0689-2026</t>
  </si>
  <si>
    <t>https://community.secop.gov.co/Public/Tendering/OpportunityDetail/Index?noticeUID=CO1.NTC.9883012</t>
  </si>
  <si>
    <t>MARILEN VILORIA ZUÑIGA</t>
  </si>
  <si>
    <t>LA PRESENTE ORDEN TIENE POR OBJETO PRESTAR SUS SERVICIOS PROFESIONALES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</si>
  <si>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CO1.REQ.10031733</t>
  </si>
  <si>
    <t>OPSP-VEX-0687-2026</t>
  </si>
  <si>
    <t>https://community.secop.gov.co/Public/Tendering/OpportunityDetail/Index?noticeUID=CO1.NTC.9882158</t>
  </si>
  <si>
    <t>EDGAR DE JESUS RIOS AGUILAR</t>
  </si>
  <si>
    <t>CO1.REQ.10030653</t>
  </si>
  <si>
    <t>OAG-VEX-0686-2026</t>
  </si>
  <si>
    <t>https://community.secop.gov.co/Public/Tendering/OpportunityDetail/Index?noticeUID=CO1.NTC.9881317</t>
  </si>
  <si>
    <t>ADALBERTO TERNERA JARABA</t>
  </si>
  <si>
    <t>CO1.REQ.10030182</t>
  </si>
  <si>
    <t>OAG-VEX-0685-2026</t>
  </si>
  <si>
    <t>https://community.secop.gov.co/Public/Tendering/OpportunityDetail/Index?noticeUID=CO1.NTC.9873267</t>
  </si>
  <si>
    <t>ARELLYS JOHANNA REYES MARTINEZ</t>
  </si>
  <si>
    <t>CO1.REQ.10022094</t>
  </si>
  <si>
    <t>OAG-VEX-0684-2026</t>
  </si>
  <si>
    <t>https://community.secop.gov.co/Public/Tendering/OpportunityDetail/Index?noticeUID=CO1.NTC.9873345</t>
  </si>
  <si>
    <t>NAVONAZAR PATRON MARTINEZ</t>
  </si>
  <si>
    <t>CO1.REQ.10022251</t>
  </si>
  <si>
    <t>OAG-VEX-0683-2026</t>
  </si>
  <si>
    <t>https://community.secop.gov.co/Public/Tendering/OpportunityDetail/Index?noticeUID=CO1.NTC.9885508</t>
  </si>
  <si>
    <t>PABLO EMILIO CASARES PEÑA</t>
  </si>
  <si>
    <t xml:space="preserve">CO1.REQ.10034347 </t>
  </si>
  <si>
    <t>OAG-VEX-0682-2026</t>
  </si>
  <si>
    <t>https://community.secop.gov.co/Public/Tendering/OpportunityDetail/Index?noticeUID=CO1.NTC.9882596</t>
  </si>
  <si>
    <t>LEANDRO EMERITO RUEDA HERRERA</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</si>
  <si>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APOYOS TERRITORIALES OPERATIVOS DESARROLLANDO LAS SIGUIENTES ACTIVIDADES 1 DAR APOYO ADMINISTRATIVO Y OPERATIVO AL EQUIPO DE NODO TERRITORIAL 2 APOYAR EN LA REVISION DE INFORMES Y FORMATOS DE LOS EQUIPOS TERRITORIALES 3 REALIZAR SEGUIMIENTO A LA GESTION ADMINISTRATIVA DE LOS NODOS TERRITORIALES 4 APOYAR EN LA LOGISTICA DE LAS ACTIVIDADES DE LAS MUESTRAS ARTISTICAS Y LAS DEMAS ACTIVIDADES QUE SE DERIVEN DE LA EJECUCION DE LA ORDEN Y QUE TENGAN RELACION DIRECTA CON EL OBJETO CONTRACTUAL</t>
  </si>
  <si>
    <t>CO1.REQ.10031596</t>
  </si>
  <si>
    <t>OPSP-VEX-0681-2026</t>
  </si>
  <si>
    <t>https://community.secop.gov.co/Public/Tendering/OpportunityDetail/Index?noticeUID=CO1.NTC.9887547</t>
  </si>
  <si>
    <t>JAIME ALBERTO SANTRICH BERMUDEZ</t>
  </si>
  <si>
    <t>CO1.REQ.10036434</t>
  </si>
  <si>
    <t>OAG-VEX-0680-2026</t>
  </si>
  <si>
    <t>https://community.secop.gov.co/Public/Tendering/OpportunityDetail/Index?noticeUID=CO1.NTC.9888059</t>
  </si>
  <si>
    <t>TULIO JOSE MUÑOZ PAVA</t>
  </si>
  <si>
    <t>CO1.REQ.10036869</t>
  </si>
  <si>
    <t>OAG-VEX-0679-2026</t>
  </si>
  <si>
    <t>https://community.secop.gov.co/Public/Tendering/OpportunityDetail/Index?noticeUID=CO1.NTC.9888561</t>
  </si>
  <si>
    <t>OMAR ANDRES CAMPO AMADOR</t>
  </si>
  <si>
    <t>CO1.REQ.10037346</t>
  </si>
  <si>
    <t>OAG-VEX-0678-2026</t>
  </si>
  <si>
    <t>https://community.secop.gov.co/Public/Tendering/OpportunityDetail/Index?noticeUID=CO1.NTC.9872308</t>
  </si>
  <si>
    <t>DELCY MARIA GIL CENTENO</t>
  </si>
  <si>
    <t>CO1.REQ.10021072</t>
  </si>
  <si>
    <t>OAG-VEX-0677-2026</t>
  </si>
  <si>
    <t>https://community.secop.gov.co/Public/Tendering/OpportunityDetail/Index?noticeUID=CO1.NTC.9872534</t>
  </si>
  <si>
    <t>KATIA MILENA RAMIREZ RUIZ</t>
  </si>
  <si>
    <t>CO1.REQ.10021639</t>
  </si>
  <si>
    <t>OAG-VEX-0676-2026</t>
  </si>
  <si>
    <t>https://community.secop.gov.co/Public/Tendering/OpportunityDetail/Index?noticeUID=CO1.NTC.9872598</t>
  </si>
  <si>
    <t>RODERIT ALBERTO CASSIANIS HERNANDEZ</t>
  </si>
  <si>
    <t>CO1.REQ.10021927</t>
  </si>
  <si>
    <t>OAG-VEX-0675-2026</t>
  </si>
  <si>
    <t>https://community.secop.gov.co/Public/Tendering/OpportunityDetail/Index?noticeUID=CO1.NTC.9872545</t>
  </si>
  <si>
    <t>ADRIAN EMILIO PAZ ANAYA</t>
  </si>
  <si>
    <t>CO1.REQ.10021497</t>
  </si>
  <si>
    <t>OAG-VEX-0674-2026</t>
  </si>
  <si>
    <t>https://community.secop.gov.co/Public/Tendering/OpportunityDetail/Index?noticeUID=CO1.NTC.9872273</t>
  </si>
  <si>
    <t>LUIS GABRIEL RODRIGUEZ PAZ</t>
  </si>
  <si>
    <t>CO1.REQ.10021192</t>
  </si>
  <si>
    <t>OAG-VEX-0673-2026</t>
  </si>
  <si>
    <t>https://community.secop.gov.co/Public/Tendering/OpportunityDetail/Index?noticeUID=CO1.NTC.9871868</t>
  </si>
  <si>
    <t>MAVERICK LOAIZA NORIEGA</t>
  </si>
  <si>
    <t>CO1.REQ.10021148</t>
  </si>
  <si>
    <t>OAG-VEX-0672-2026</t>
  </si>
  <si>
    <t>https://community.secop.gov.co/Public/Tendering/OpportunityDetail/Index?noticeUID=CO1.NTC.9872272</t>
  </si>
  <si>
    <t>JORGE MIGUEL FERNANDEZ GARCIA</t>
  </si>
  <si>
    <t>CO1.REQ.10021325</t>
  </si>
  <si>
    <t>OAG-VEX-0671-2026</t>
  </si>
  <si>
    <t>https://community.secop.gov.co/Public/Tendering/OpportunityDetail/Index?noticeUID=CO1.NTC.9872131</t>
  </si>
  <si>
    <t>MARTHA ELENA LONDOñO ROMERO</t>
  </si>
  <si>
    <t>CO1.REQ.10020975</t>
  </si>
  <si>
    <t>OAG-VEX-0670-2026</t>
  </si>
  <si>
    <t>https://community.secop.gov.co/Public/Tendering/OpportunityDetail/Index?noticeUID=CO1.NTC.9872114</t>
  </si>
  <si>
    <t>SAHARAI MARCELA CAICEDO MORENO</t>
  </si>
  <si>
    <t>CO1.REQ.10020584</t>
  </si>
  <si>
    <t>OAG-VEX-0669-2026</t>
  </si>
  <si>
    <t>https://community.secop.gov.co/Public/Tendering/OpportunityDetail/Index?noticeUID=CO1.NTC.9871720</t>
  </si>
  <si>
    <t>JORGE ELIECER BERRIO ALCAZAR</t>
  </si>
  <si>
    <t>CO1.REQ.10020159</t>
  </si>
  <si>
    <t>OAG-VEX-0668-2026</t>
  </si>
  <si>
    <t>https://community.secop.gov.co/Public/Tendering/OpportunityDetail/Index?noticeUID=CO1.NTC.9871542</t>
  </si>
  <si>
    <t>HERNANDO LENIN CONEO MARIN</t>
  </si>
  <si>
    <t>CO1.REQ.10020727</t>
  </si>
  <si>
    <t>OAG-VEX-0667-2026</t>
  </si>
  <si>
    <t>https://community.secop.gov.co/Public/Tendering/OpportunityDetail/Index?noticeUID=CO1.NTC.9871367</t>
  </si>
  <si>
    <t>RONNER JOSE PAREJA FRIAS</t>
  </si>
  <si>
    <t>CO1.REQ.10020524</t>
  </si>
  <si>
    <t>OAG-VEX-0666-2026</t>
  </si>
  <si>
    <t>https://community.secop.gov.co/Public/Tendering/OpportunityDetail/Index?noticeUID=CO1.NTC.9871420</t>
  </si>
  <si>
    <t>EVER JASSIR SALGADO MEJIA</t>
  </si>
  <si>
    <t>CO1.REQ.10020280</t>
  </si>
  <si>
    <t>OAG-VEX-0665-2026</t>
  </si>
  <si>
    <t>https://community.secop.gov.co/Public/Tendering/OpportunityDetail/Index?noticeUID=CO1.NTC.9871238</t>
  </si>
  <si>
    <t>ELISA  MARCELA NAVARRO TORREGROSA</t>
  </si>
  <si>
    <t>CO1.REQ.10020506</t>
  </si>
  <si>
    <t>OAG-VEX-0664-2026</t>
  </si>
  <si>
    <t>https://community.secop.gov.co/Public/Tendering/OpportunityDetail/Index?noticeUID=CO1.NTC.9871014</t>
  </si>
  <si>
    <t>IVAN ANDRES OVALLE DAMIAN</t>
  </si>
  <si>
    <t>CO1.REQ.10020246</t>
  </si>
  <si>
    <t>OAG-VEX-0663-2026</t>
  </si>
  <si>
    <t>https://community.secop.gov.co/Public/Tendering/OpportunityDetail/Index?noticeUID=CO1.NTC.9871160</t>
  </si>
  <si>
    <t>ORANGEL SOLANO ARENAS</t>
  </si>
  <si>
    <t>CO1.REQ.10020122</t>
  </si>
  <si>
    <t>OAG-VEX-0662-2026</t>
  </si>
  <si>
    <t>https://community.secop.gov.co/Public/Tendering/OpportunityDetail/Index?noticeUID=CO1.NTC.9870754</t>
  </si>
  <si>
    <t>JOSE ANTONIO CONCHANGUI ALBERTO</t>
  </si>
  <si>
    <t>CO1.REQ.10019991</t>
  </si>
  <si>
    <t>OAG-VEX-0661-2026</t>
  </si>
  <si>
    <t>https://community.secop.gov.co/Public/Tendering/OpportunityDetail/Index?noticeUID=CO1.NTC.9871905</t>
  </si>
  <si>
    <t>JENNIFER MEZA MAYORGA</t>
  </si>
  <si>
    <t>CO1.REQ.10020185</t>
  </si>
  <si>
    <t>OAG-VEX-0660-2026</t>
  </si>
  <si>
    <t>https://community.secop.gov.co/Public/Tendering/OpportunityDetail/Index?noticeUID=CO1.NTC.9871078</t>
  </si>
  <si>
    <t>ERICK ORTIZ IGLESIAS</t>
  </si>
  <si>
    <t>CO1.REQ.10020548</t>
  </si>
  <si>
    <t>OAG-VEX-0659-2026</t>
  </si>
  <si>
    <t>https://community.secop.gov.co/Public/Tendering/OpportunityDetail/Index?noticeUID=CO1.NTC.9871469</t>
  </si>
  <si>
    <t>KEVIN MANUEL PALACIO CASTAÑO</t>
  </si>
  <si>
    <t>CO1.REQ.10020669</t>
  </si>
  <si>
    <t>OAG-VEX-0658-2026</t>
  </si>
  <si>
    <t>https://community.secop.gov.co/Public/Tendering/OpportunityDetail/Index?noticeUID=CO1.NTC.9871453</t>
  </si>
  <si>
    <t>OSNEIDER SALAS ORTEGA</t>
  </si>
  <si>
    <t>CO1.REQ.10020632</t>
  </si>
  <si>
    <t>OAG-VEX-0657-2026</t>
  </si>
  <si>
    <t>https://community.secop.gov.co/Public/Tendering/OpportunityDetail/Index?noticeUID=CO1.NTC.9871511</t>
  </si>
  <si>
    <t>HUGO ENRIQUE MUÑOZ DEL CASTILLO</t>
  </si>
  <si>
    <t>CO1.REQ.10020495</t>
  </si>
  <si>
    <t>OAG-VEX-0656-2026</t>
  </si>
  <si>
    <t>https://community.secop.gov.co/Public/Tendering/OpportunityDetail/Index?noticeUID=CO1.NTC.9871338</t>
  </si>
  <si>
    <t>MARIA ESTHER MASTRODOMENICO MARZAN</t>
  </si>
  <si>
    <t>CO1.REQ.10020510</t>
  </si>
  <si>
    <t>OAG-VEX-0655-2026</t>
  </si>
  <si>
    <t>https://community.secop.gov.co/Public/Tendering/OpportunityDetail/Index?noticeUID=CO1.NTC.9884877</t>
  </si>
  <si>
    <t>ANA VICTORIA VANEGAS GARRIDO</t>
  </si>
  <si>
    <t>CO1.REQ.10019653</t>
  </si>
  <si>
    <t>OAG-VEX-0654-2026</t>
  </si>
  <si>
    <t>https://community.secop.gov.co/Public/Tendering/OpportunityDetail/Index?noticeUID=CO1.NTC.9884528</t>
  </si>
  <si>
    <t>CARLOS MARIO BARROS ORTEGA</t>
  </si>
  <si>
    <t>LA PRESTAClON DE SERVICIOS DE APOYO A LA GESTION EN CALIDAD DE GESTOR DE INFORMACION Y CALIDAD TECNICA EN EL MARCO DEL CONVENIO INTERADMINISTRATIVO N 23192025 CELEBRADO ENTRE LA AGENCIA DE DESARROLLO RURAL ADR Y LA UNIVERSIDAD DEL MAGDALENA PARA CUMPLIR CON EL OBJETO SE DEBERAN DESARROLLAR LAS SIGUIENTES ACTIVIDADES 1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1 REVISION Y ASEGURAMIENTO DE LA CALIDAD DE LA INFORMACION REVISAR SISTEMATICAMENTE CADA UNO DE LOS FORMATOS DE VISITA QUE SE ENCUENTREN EN ESTADO SIN REVISAR DE ACUERDO CON EL FLUJO DE TRABAJO ESTABLECIDO EN EL REPORTE DE SEGUIMIENTO DE VISITAS 2 VERIFICAR LA COMPLETITUD COHERENCIA Y EXACTITUD DE LA INFORMACION DILIGENCIADA POR LOS EXTENSIONISTAS CONTRASTANDO LOS DATOS CON LOS CRITERIOS DE CALIDAD DEFINIDOS POR EL PROYECTO 3 ACTUALIZAR EL ESTADO DE CADA FORMATO DE VISITA EN EL SISTEMA DE SEGUIMIENTO SI EL FORMATO PRESENTA INCONSISTENCIAS ERRORES O INFORMACION FALTANTE DEBERA CAMBIAR SU ESTADO A PENDIENTE CON CORRECCIONES 4 DOCUMENTAR DE MANERA CLARA Y PRECISA LAS OBSERVACIONES Y ACCIONES PENDIENTES PARA CADA FORMATO DEVUELTO PROVEYENDO RETROALIMENTACION CONSTRUCTIVA AL EXTENSIONISTA RESPONSABLE PARA QUE PUEDA REALIZAR LAS CORRECCIONES NECESARIAS 5 VALIDAR LOS FORMATOS CORREGIDOS POR LOS EXTENSIONISTAS Y UNA VEZ CUMPLAN CON TODOS LOS CRITERIOS CAMBIAR SU ESTADO A APROBADO INDICANDO QUE LA INFORMACION ESTA LISTA PARA SER CONSOLIDADA 6 GENERACION DE INSUMOS PARA LAS FASES DEL PROYECTO CONSOLIDAR Y MANTENER ACTUALIZADA LA LISTA DE TODOS LOS USUARIOS CUYO FORMATO DE VISITA 1 HA ALCANZADO EL ESTADO DE APROBADO 7 ESTRUCTURAR Y GENERAR REPORTES SEMANALES POR MUNICIPIO QUE CONTENGAN EL LISTADO OFICIAL DE USUARIOS VALIDADOS Y VERIFICADOS EN CAMPO ESTOS LISTADOS DEBERAN INCLUIR COMO MINIMO EL ID DEL USUARIO DOCUMENTO Y EL NOMBRE DEL PRODUCTOR 8 ENTREGAR FORMALMENTE ESTOS LISTADOS VALIDADOS AL COORDINADOR DE METODOS GRUPALES O AL RESPONSABLE DESIGNADO PARA QUE SIRVAN COMO INSUMO OFICIAL PARA LA CONVOCATORIA Y EJECUCION DE LAS SIGUIENTES ACTIVIDADES DEL PROYECTO 9 MONITOREO DEL AVANCE Y SOPORTE AL EQUIPO DE EXTENSIONISTAS 10 DISEÑAR UNA MATRIZ PARA CREAR EL ESTADO DE FORMATOS DEL REPORTE PARA GENERAR RESUMENES EJECUTIVOS SOBRE EL AVANCE GENERAL DEL DILIGENCIAMIENTO Y REVISION DE FORMATOS POR MUNICIPIO 11 IDENTIFICAR CUELLOS DE BOTELLA RETRASOS O DIFICULTADES RECURRENTES EN EL DILIGENCIAMIENTO DE LOS FORMATOS POR PARTE DEL EQUIPO DE EXTENSIONISTAS Y COMUNICAR DICHAS ALERTAS AL COORDINADOR DEL PROYECTO 12 PROVEER SOPORTE Y ORIENTACION A LOS EXTENSIONISTAS SOBRE LOS CRITERIOS DE CALIDAD Y LAS MEJORES PRACTICAS PARA EL DILIGENCIAMIENTO DE LOS FORMATOS CON EL FIN DE REDUCIR LA TASA DE CORRECCIONES Y AGILIZAR EL PROCESO DE VALIDACION 13 CARGUE DE FORMATOS DE EVIDENCIAS DE LOS METODOS DE EXTENSION EN EL SHAREPOINT DE EPSEA PARA VALIDACION DEL COORDINADOR DE DESARROLLO MANEJO Y CALIDAD DE INFORMACION</t>
  </si>
  <si>
    <t>CO1.REQ.10033449</t>
  </si>
  <si>
    <t>OAG-VEX-0653-2026</t>
  </si>
  <si>
    <t>https://community.secop.gov.co/Public/Tendering/OpportunityDetail/Index?noticeUID=CO1.NTC.9883295</t>
  </si>
  <si>
    <t xml:space="preserve">ESNEYDER JOSE ROMERO MARTINEZ </t>
  </si>
  <si>
    <t>LA PRESENTE ORDEN TIENE POR OBJETO LA PRESTACION DE SERVICIOS DE APOYO A LA GESTION EN CALIDAD DE GESTOR DE INFORMACION Y CALIDAD TECNICA EN EL MARCO DEL CONVENIO INTERADMINISTRATIVO N 23192025 CELEBRADO ENTRE LA AGENCIA DE DESARROLLO RURAL ADR Y LA UNIVERSIDAD DEL MAGDALENA PARA CUMPLIR CON EL OBJETO SE DEBERAN DESARROLLAR LAS SIGUIENTES ACTIVIDADES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REVISION Y ASEGURAMIENTO DE LA CALIDAD DE LA INFORMACION REVISAR SISTEMATICAMENTE CADA UNO DE LOS FORMATOS DE VISITA QUE SE ENCUENTREN EN ESTADO SIN REVISAR DE ACUERDO CON EL FLUJO DE TRABAJO ESTABLECIDO EN EL REPORTE DE SEGUIMIENTO DE VISITAS VERIFICAR LA COMPLETITUD COHERENCIA Y EXACTITUD DE LA INFORMACION DILIGENCIADA POR LOS EXTENSIONISTAS CONTRASTANDO LOS DATOS CON LOS CRITERIOS DE CALIDAD DEFINIDOS POR EL PROYECTO ACTUALIZAR EL ESTADO DE CADA FORMATO DE VISITA EN EL SISTEMA DE SEGUIMIENTO SI EL FORMATO PRESENTA INCONSISTENCIAS ERRORES O INFORMACION FALTANTE DEBERA CAMBIAR SU ESTADO A PENDIENTE CON CORRECCIONES DOCUMENTAR DE MANERA CLARA Y PRECISA LAS OBSERVACIONES Y ACCIONES PENDIENTES PARA CADA FORMATO DEVUELTO PROVEYENDO RETROALIMENTACION CONSTRUCTIVA AL EXTENSIONISTA RESPONSABLE PARA QUE PUEDA REALIZAR LAS CORRECCIONES NECESARIAS VALIDAR LOS FORMATOS CORREGIDOS POR LOS EXTENSIONISTAS Y UNA VEZ CUMPLAN CON TODOS LOS CRITERIOS CAMBIAR SU ESTADO A APROBADO INDICANDO QUE LA INFORMACION ESTA LISTA PARA SER CONSOLIDADA GENERACION DE INSUMOS PARA LAS FASES DEL PROYECTO CONSOLIDAR Y MANTENER ACTUALIZADA LA LISTA DE TODOS LOS USUARIOS CUYO FORMATO DE VISITA 1 HA ALCANZADO EL ESTADO DE APROBADO ESTRUCTURAR Y GENERAR REPORTES SEMANALES POR MUNICIPIO QUE CONTENGAN EL LISTADO OFICIAL DE USUARIOS VALIDADOS Y VERIFICADOS EN CAMPO ESTOS LISTADOS DEBERAN INCLUIR COMO MINIMO EL ID DEL USUARIO DOCUMENTO Y EL NOMBRE DEL PRODUCTOR ENTREGAR FORMALMENTE ESTOS LISTADOS VALIDADOS AL COORDINADOR DE METODOS GRUPALES O AL RESPONSABLE DESIGNADO PARA QUE SIRVAN COMO INSUMO OFICIAL PARA LA CONVOCATORIA Y EJECUCION DE LAS SIGUIENTES ACTIVIDADES DEL PROYECTO MONITOREO DEL AVANCE Y SOPORTE AL EQUIPO DE EXTENSIONISTAS DISEÑAR UNA MATRIZ PARA CREAR EL ESTADO DE FORMATOS DEL REPORTE PARA GENERAR RESUMENES EJECUTIVOS SOBRE EL AVANCE GENERAL DEL DILIGENCIAMIENTO Y REVISION DE FORMATOS POR MUNICIPIO IDENTIFICAR CUELLOS DE BOTELLA RETRASOS O DIFICULTADES RECURRENTES EN EL DILIGENCIAMIENTO DE LOS FORMATOS POR PARTE DEL EQUIPO DE EXTENSIONISTAS Y COMUNICAR DICHAS ALERTAS AL COORDINADOR DEL PROYECTO PROVEER SOPORTE Y ORIENTACION A LOS EXTENSIONISTAS SOBRE LOS CRITERIOS DE CALIDAD Y LAS MEJORES PRACTICAS PARA EL DILIGENCIAMIENTO DE LOS FORMATOS CON EL FIN DE REDUCIR LA TASA DE CORRECCIONES Y AGILIZAR EL PROCESO DE VALIDACION CARGUE DE FORMATOS DE EVIDENCIAS DE LOS METODOS DE EXTENSION EN EL SHAREPOINT DE EPSEA PARA VALIDACION DEL COORDINADOR DE DESARROLLO MANEJO Y CALIDAD DE INFORMACION</t>
  </si>
  <si>
    <t>CO1.REQ.10032439</t>
  </si>
  <si>
    <t>OAG-VEX-0652-2026</t>
  </si>
  <si>
    <t>https://community.secop.gov.co/Public/Tendering/OpportunityDetail/Index?noticeUID=CO1.NTC.9882649</t>
  </si>
  <si>
    <t xml:space="preserve">ANDIS MANUEL MARRIAGA OROZCO </t>
  </si>
  <si>
    <t>CO1.REQ.10031909</t>
  </si>
  <si>
    <t>OPSP-VEX-0651-2026</t>
  </si>
  <si>
    <t>https://community.secop.gov.co/Public/Tendering/OpportunityDetail/Index?noticeUID=CO1.NTC.9882309</t>
  </si>
  <si>
    <t>JOSE DANIEL AREVALO TORRES</t>
  </si>
  <si>
    <t>LA PRESENTE ORDEN TIENE POR OBJETO LA PRESTACION DE SERVICIOS DE APOYO A LA GESTION EN CALIDAD DE GESTOR DE INFORMACION Y CALIDAD TECNICA EN EL MARCO DEL CONVENIO INTERADMINISTRATIVO N 23192025 CELEBRADO ENTRE LA AGENCIA DE DESARROLLO RURAL ADR Y LA UNIVERSIDAD DEL MAGDALENA PARA CUMPLIR CON EL OBJETO SE DEBERAN DESARROLLAR LAS SIGUIENTES ACTIVIDADES 1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1 REVISION Y ASEGURAMIENTO DE LA CALIDAD DE LA INFORMACION REVISAR SISTEMATICAMENTE CADA UNO DE LOS FORMATOS DE VISITA QUE SE ENCUENTREN EN ESTADO SIN REVISAR DE ACUERDO CON EL FLUJO DE TRABAJO ESTABLECIDO EN EL REPORTE DE SEGUIMIENTO DE VISITAS 2 VERIFICAR LA COMPLETITUD COHERENCIA Y EXACTITUD DE LA INFORMACION DILIGENCIADA POR LOS EXTENSIONISTAS CONTRASTANDO LOS DATOS CON LOS CRITERIOS DE CALIDAD DEFINIDOS POR EL PROYECTO 3 ACTUALIZAR EL ESTADO DE CADA FORMATO DE VISITA EN EL SISTEMA DE SEGUIMIENTO SI EL FORMATO PRESENTA INCONSISTENCIAS ERRORES O INFORMACION FALTANTE DEBERA CAMBIAR SU ESTADO A PENDIENTE CON CORRECCIONES 4 DOCUMENTAR DE MANERA CLARA Y PRECISA LAS OBSERVACIONES Y ACCIONES PENDIENTES PARA CADA FORMATO DEVUELTO PROVEYENDO RETROALIMENTACION CONSTRUCTIVA AL EXTENSIONISTA RESPONSABLE PARA QUE PUEDA REALIZAR LAS CORRECCIONES NECESARIAS 5 VALIDAR LOS FORMATOS CORREGIDOS POR LOS EXTENSIONISTAS Y UNA VEZ CUMPLAN CON TODOS LOS CRITERIOS CAMBIAR SU ESTADO A APROBADO INDICANDO QUE LA INFORMACION ESTA LISTA PARA SER CONSOLIDADA 6 GENERACION DE INSUMOS PARA LAS FASES DEL PROYECTO CONSOLIDAR Y MANTENER ACTUALIZADA LA LISTA DE TODOS LOS USUARIOS CUYO FORMATO DE VISITA 1 HA ALCANZADO EL ESTADO DE APROBADO 7 ESTRUCTURAR Y GENERAR REPORTES SEMANALES POR MUNICIPIO QUE CONTENGAN EL LISTADO OFICIAL DE USUARIOS VALIDADOS Y VERIFICADOS EN CAMPO ESTOS LISTADOS DEBERAN INCLUIR COMO MINIMO EL ID DEL USUARIO DOCUMENTO Y EL NOMBRE DEL PRODUCTOR 8 ENTREGAR FORMALMENTE ESTOS LISTADOS VALIDADOS AL COORDINADOR DE METODOS GRUPALES O AL RESPONSABLE DESIGNADO PARA QUE SIRVAN COMO INSUMO OFICIAL PARA LA CONVOCATORIA Y EJECUCION DE LAS SIGUIENTES ACTIVIDADES DEL PROYECTO 9 MONITOREO DEL AVANCE Y SOPORTE AL EQUIPO DE EXTENSIONISTAS 10 DISEÑAR UNA MATRIZ PARA CREAR EL ESTADO DE FORMATOS DEL REPORTE PARA GENERAR RESUMENES EJECUTIVOS SOBRE EL AVANCE GENERAL DEL DILIGENCIAMIENTO Y REVISION DE FORMATOS POR MUNICIPIO 11 IDENTIFICAR CUELLOS DE BOTELLA RETRASOS O DIFICULTADES RECURRENTES EN EL DILIGENCIAMIENTO DE LOS FORMATOS POR PARTE DEL EQUIPO DE EXTENSIONISTAS Y COMUNICAR DICHAS ALERTAS AL COORDINADOR DEL PROYECTO 12 PROVEER SOPORTE Y ORIENTACION PARA LOS EXTENSIONISTAS SOBRE LOS CRITERIOS DE CALIDAD Y LAS MEJORES PRACTICAS PARA EL DILIGENCIAMIENTO DE LOS FORMATOS CON EL FIN DE REDUCIR LA TASA DE CORRECCIONES Y AGILIZAR EL PROCESO DE VALIDACION 13 CARGUE DE FORMATOS DE EVIDENCIAS DE LOS METODOS DE EXTENSION EN EL SHAREPOINT DE EPSEA PARA VALIDACION DEL COORDINADOR DE DESARROLLO MANEJO Y CALIDAD DE INFORMACION</t>
  </si>
  <si>
    <t>CO1.REQ.10030560</t>
  </si>
  <si>
    <t>OAG-VEX-0650-2026</t>
  </si>
  <si>
    <t>https://community.secop.gov.co/Public/Tendering/OpportunityDetail/Index?noticeUID=CO1.NTC.9880933</t>
  </si>
  <si>
    <t xml:space="preserve">LUIS ANTONIO MEDINA PADILLA </t>
  </si>
  <si>
    <t>LA PRESENTE ORDEN TIENE POR OBJETO LA PRESTACIÓN DE SERVICIOS PROFESIONALES EN CALIDAD DE EXTENSIONISTA, EN EL MARCO DEL CONVENIO INTERADMINISTRATIVO N° 2319 DE 2025, CELEBRADO ENTRE LA AGENCIA DE DESARROLLO RURAL (ADR) Y LA UNIVERSIDAD DEL MAGDALENA. LAS ACTIVIDADES SE EJECUTARÁN EN EL DEPARTAMENTO DEL ATLÁNTICO, EN EL MUNICIPIO, Y CON LOS USUARIOS BENEFICIARIOS ASIGNADOS POR EL COORDINADOR ZONAL O QUIEN HAGA SUS FUNCIONES. PARA CUMPLIR CON EL OBJETO, SE DEBERÁN DESARROLLAR LAS SIGUIENTES ACTIVIDADES: 1. REALIZAR LA VISITA UNO, REGISTRANDO LA INFORMACIÓN DE LOS USUARIOS EN LOS FORMATOS O APLICATIVOS ENTREGADOS, CON FOTOGRAFÍAS QUE EVIDENCIEN EL CUMPLIMIENTO, REGISTRO DE LOS INDICADORES DEFINIDOS Y LA CALIFICACIÓN INICIAL ACORDE A LOS 5 ASPECTOS DE LA EXTENSIÓN. 2. APOYAR Y ACOMPAÑAR A LA REALIZACIÓN DE LOS MÉTODOS GRUPALES DENOMINADOS DÍAS DE CAMPO UNO, ASIGNADOS POR EL COORDINADOR ZONAL, ACORDES A LAS GUÍAS METODOLÓGICAS DE LOS TEMAS POR DESARROLLAR EN CUMPLIMIENTO DE LOS PLANES DE ACOMPAÑAMIENTO SOCIALIZADOS. 3. APOYAR Y ACOMPAÑAR EN LA REALIZACIÓN DE LOS MÉTODOS GRUPALES ECA UNO, ASIGNADO POR EL COORDINADOR ZONAL, ACORDES A LAS GUÍAS METODOLÓGICAS DE LOS TEMAS POR DESARROLLAR EN CUMPLIMIENTO CON LOS PLANES DE ACOMPAÑAMIENTO. 4. REALIZAR LA VISITA DOS, REGISTRANDO LA INFORMACIÓN DE LOS USUARIOS EN LOS FORMATOS O APLICATIVOS ENTREGADOS, CON FOTOGRAFÍAS QUE EVIDENCIEN EL CUMPLIMIENTO DE ESTA VISITA; HACIENDO EL SEGUIMIENTO A LAS RECOMENDACIONES HECHAS EN LA PRIMERA VISITA, IDENTIFICACIÓN DE LOS PRODUCTOS DE CO-INNOVACIÓN; INFORMANDO AL BENEFICIARIO DE LA INFORMACIÓN DE FECHAS DE LAS SIGUIENTES ACTIVIDADES GRUPALES. 5. APOYAR Y ACOMPAÑAR EN LA REALIZACIÓN DE LOS MÉTODOS GRUPALES DENOMINADOS ECA 2, ASIGNADOS POR EL COORDINADOR ZONAL, ACORDES A LAS GUÍAS METODOLÓGICAS DE LOS TEMAS POR DESARROLLAR EN CUMPLIMIENTO DE LOS PLANES DE ACOMPAÑAMIENTO DISEÑADOS PARA TAL FIN. 6. REALIZAR LA VISITA TRES REGISTRANDO LA INFORMACIÓN DE LOS USUARIOS EN LOS FORMATOS O APLICATIVOS ENTREGADOS, CON FOTOGRAFÍAS QUE EVIDENCIEN EL CUMPLIMIENTO, REGISTRO DE LOS INDICADORES DEFINIDOS Y LA CALIFICACIÓN FINAL ACORDE A LOS 5 ASPECTOS DE LA EXTENSIÓN. 7. APOYAR Y ACOMPAÑAR EN LA REALIZACIÓN DE LOS MÉTODOS GRUPALES ECA 3, ASIGNADOS POR EL COORDINADOR ZONAL, ACORDES A LAS GUÍAS METODOLÓGICAS DE LOS TEMAS POR DESARROLLAR EN CUMPLIMIENTO DE LOS PLANES DE ACOMPAÑAMIENTO DISEÑADOS PARA TAL FIN. 8. APOYAR Y ACOMPAÑAR EN LA REALIZACIÓN DE LOS MÉTODOS GRUPALES DÍAS DE CAMPO 2, ASIGNADOS POR EL COORDINADOR ZONAL, ACORDES A LAS GUÍAS METODOLÓGICAS DE LOS TEMAS POR DESARROLLAR EN CUMPLIMIENTO DE LOS PLANES DE ACOMPAÑAMIENTO DISEÑADOS PARA TAL FIN.</t>
  </si>
  <si>
    <t>CO1.REQ.10029798</t>
  </si>
  <si>
    <t>OPSP-VEX-0649-2026</t>
  </si>
  <si>
    <t>https://community.secop.gov.co/Public/Tendering/OpportunityDetail/Index?noticeUID=CO1.NTC.9879564</t>
  </si>
  <si>
    <t xml:space="preserve">JULIAN ALBERTO SOSA GONZALEZ </t>
  </si>
  <si>
    <t>CO1.REQ.10028943</t>
  </si>
  <si>
    <t>OAG-VEX-0648-2026</t>
  </si>
  <si>
    <t>https://community.secop.gov.co/Public/Tendering/OpportunityDetail/Index?noticeUID=CO1.NTC.9878416</t>
  </si>
  <si>
    <t xml:space="preserve">MAIRA ALEJANDRA MACHADO BALLESTEROS </t>
  </si>
  <si>
    <t>LA PRESENTE ORDEN TIENE POR OBJETO LA PRESTACIÓN DE SERVICIOS DE APOYO A LA GESTIÓN EN EL ÁREA ADMINISTRATIVA DE LA EPSEA UNIMAGDALENA, EN EL MARCO DEL CONVENIO INTERADMINISTRATIVO N° 23192025, CELEBRADO ENTRE LA AGENCIA DE DESARROLLO RURAL (ADR) Y LA UNIVERSIDAD DEL MAGDALENA, PARA CUMPLIR CON EL OBJETO, SE DEBERÁN DESARROLLAR LAS SIGUIENTES ACTIVIDADES:1. APOYAR EN LOS TRÁMITES ADMINISTRATIVOS CONTRACTUALES DEL TALENTO HUMANO REQUERIDOS PARA EL DESARROLLO DEL CONVENIO. 2.APOYAR EN LOS TRÁMITES ADMINISTRATIVOS Y FINANCIEROS PARA EL PAGO DE DEL TALENTO HUMANO DEL CONVENIO. 3. MANTENER ORGANIZADA DIGITALMENTE LA DOCUMENTACIÓN CONCERNIENTE A LA CONTRATACIÓN DEL TALENTO HUMANO DEL CONVENIO 4. APOYAR EN EL PROCESO DE GESTIÓN DOCUMENTAL DEL TALENTO HUMANO PARA EL CUMPLIMIENTO DE SUS OBLIGACIONES CONTRACTUALES ENMARCADAS EN EL CONVENIO. 5. APOYAR EN LA REALIZACIÓN DE LOS INFORMES DE AVANCE Y SEGUIMIENTO DE LA EJECUCIÓN OPERATIVA DEL CONVENIO QUE SEAN REQUERIDOS Y ENTREGARLOS DE FORMA OPORTUNA Y CON CALIDAD SOLICITADA. 6. ASISTIR A LAS ACTIVIDADES QUE SE LE REQUIERA POR PARTE DEL DIRECTOR DEL PROYECTO PROGRAMADAS DENTRO DEL MARCO DEL CONVENIO. 7. APOYO Y SEGUIMIENTO EN LA LEGALIZACIÓN DEL PAGO DE HONORARIOS Y MOVILIDAD 8. ENTREGAR SOPORTES DE NÓMINA AL GRUPO DE PLATAFORMAS PARA EL RESPECTIVO CARGUE EN LAS PLATAFORMAS CORRESPONDIENTES 9. APOYAR EN LA REVISIÓN, VALIDACIÓN DE INFORMES PARA PAGO DE PERSONAL CONTRATO EN EL MARCO DEL CONVENIO.10. APOYAR EN LA REVISIÓN DEL CORREO DE LA EPSEA UNIMAGDALENA TRABAJAR CON EL FLUJO DE MENSAJES DEL DÍA A DÍA, ASÍ COMO ALMACENAR GRANDES CANTIDADES DE EMAILS, GESTIONARLOS Y ORGANIZAR LAS COMUNICACIONES DE MANERA EFICIENTE. 11. REALIZAR UNA COPIA DE SEGURIDAD O BACKUP PERIÓDICAMENTE, CON EL FIN DE GARANTIZAR LA RECOLECCIÓN DE LA INFORMACIÓN QUE SE MANEJE EN CUMPLIMIENTO DEL OBJETO CONTRACTUAL, LA CUAL DEBERÁ SER ENTREGADA AL SUPERVISOR DE LA ORDEN JUNTO CON EL INFORME FINAL AL CUMPLIRSE CON EL TÉRMINO ESTIPULADO PARA LA EJECUCIÓN.</t>
  </si>
  <si>
    <t>CO1.REQ.10026975</t>
  </si>
  <si>
    <t>OAG-VEX-0647-2026</t>
  </si>
  <si>
    <t>https://community.secop.gov.co/Public/Tendering/OpportunityDetail/Index?noticeUID=CO1.NTC.9876001</t>
  </si>
  <si>
    <t xml:space="preserve">MIGUEL ALCIBAR OLIVERO VASQUEZ </t>
  </si>
  <si>
    <t>CO1.REQ.10024573</t>
  </si>
  <si>
    <t>OPSP-VEX-0646-2026</t>
  </si>
  <si>
    <t>https://community.secop.gov.co/Public/Tendering/OpportunityDetail/Index?noticeUID=CO1.NTC.9877578</t>
  </si>
  <si>
    <t xml:space="preserve">MARIO ALBERTO SOLIS VILORIA </t>
  </si>
  <si>
    <t>CO1.REQ.10026800</t>
  </si>
  <si>
    <t>OAG-VEX-0645-2026</t>
  </si>
  <si>
    <t>https://community.secop.gov.co/Public/Tendering/OpportunityDetail/Index?noticeUID=CO1.NTC.9877488</t>
  </si>
  <si>
    <t xml:space="preserve">ADAIMER ANTONIO BASTIDAS CASTRILLO </t>
  </si>
  <si>
    <t>CO1.REQ.10026288</t>
  </si>
  <si>
    <t>OAG-VEX-0644-2026</t>
  </si>
  <si>
    <t>https://community.secop.gov.co/Public/Tendering/OpportunityDetail/Index?noticeUID=CO1.NTC.9860837</t>
  </si>
  <si>
    <t>2026-01-20/ 2026-01-21</t>
  </si>
  <si>
    <t>261 - 302</t>
  </si>
  <si>
    <t>PRESTACIÓN DE SERVICIOS DE APOYO LOGÍSTICO INTEGRAL, CONSISTENTE EN EL SUMINISTRO, TRANSPORTE, MONTAJE, DESMONTAJE Y MANTENIMIENTO DE TODOS LOS ELEMENTOS NECESARIOS (EQUIPOS, MATERIALES, MOBILIARIO E INFRAESTRUCTURA TEMPORAL) REQUERIDOS PARA EL DESARROLLO EXITOSO DE LAS ACTIVIDADES PROGRAMADAS EN EL MARCO DEL CONVENIO INTERADMINISTRATIVO NO. 2319 DE 2025, SUSCRITO ENTRE LA AGENCIA DE DESARROLLO RURAL Y LA UNIVERSIDAD DEL MAGDALENA.</t>
  </si>
  <si>
    <t>CO1.REQ.10009974</t>
  </si>
  <si>
    <t>CPS-VEX-0001-2026</t>
  </si>
  <si>
    <t>https://community.secop.gov.co/Public/Tendering/OpportunityDetail/Index?noticeUID=CO1.NTC.9855323</t>
  </si>
  <si>
    <t>OSCAR EMILIO SILVA MELO</t>
  </si>
  <si>
    <t>CO1.REQ.10004908</t>
  </si>
  <si>
    <t>OAG-VEX-0643-2026</t>
  </si>
  <si>
    <t>https://community.secop.gov.co/Public/Tendering/OpportunityDetail/Index?noticeUID=CO1.NTC.9856784</t>
  </si>
  <si>
    <t>SAMIR VILARO MARTINEZ</t>
  </si>
  <si>
    <t>CO1.REQ.10005986</t>
  </si>
  <si>
    <t>OAG-VEX-0642-2026</t>
  </si>
  <si>
    <t>https://community.secop.gov.co/Public/Tendering/OpportunityDetail/Index?noticeUID=CO1.NTC.9856960</t>
  </si>
  <si>
    <t>KATERINE MORA CHACON</t>
  </si>
  <si>
    <t>CO1.REQ.10006622</t>
  </si>
  <si>
    <t>OAG-VEX-0641-2026</t>
  </si>
  <si>
    <t>https://community.secop.gov.co/Public/Tendering/OpportunityDetail/Index?noticeUID=CO1.NTC.9857332</t>
  </si>
  <si>
    <t>RAFAEL ALEXANDER BENITEZ BENITEZ</t>
  </si>
  <si>
    <t>CO1.REQ.10006961</t>
  </si>
  <si>
    <t>OPSP-VEX-0640-2026</t>
  </si>
  <si>
    <t>https://community.secop.gov.co/Public/Tendering/OpportunityDetail/Index?noticeUID=CO1.NTC.9857634</t>
  </si>
  <si>
    <t>ERICK DAVID BUSTAMANTE CHAVEZ</t>
  </si>
  <si>
    <t>CO1.REQ.10007220</t>
  </si>
  <si>
    <t>OAG-VEX-0639-2026</t>
  </si>
  <si>
    <t>https://community.secop.gov.co/Public/Tendering/OpportunityDetail/Index?noticeUID=CO1.NTC.9857630</t>
  </si>
  <si>
    <t>SHIRLY VILLADIEGO MENDOZA</t>
  </si>
  <si>
    <t>CO1.REQ.10007302</t>
  </si>
  <si>
    <t>OAG-VEX-0638-2026</t>
  </si>
  <si>
    <t>https://community.secop.gov.co/Public/Tendering/OpportunityDetail/Index?noticeUID=CO1.NTC.9857411</t>
  </si>
  <si>
    <t>LUIS EDUARDO VIDES</t>
  </si>
  <si>
    <t>CO1.REQ.10006940</t>
  </si>
  <si>
    <t>OAG-VEX-0637-2026</t>
  </si>
  <si>
    <t>https://community.secop.gov.co/Public/Tendering/OpportunityDetail/Index?noticeUID=CO1.NTC.9857114</t>
  </si>
  <si>
    <t>JAIGLER GOEZ RODRIGUEZ</t>
  </si>
  <si>
    <t>CO1.REQ.10006485</t>
  </si>
  <si>
    <t>OAG-VEX-0636-2026</t>
  </si>
  <si>
    <t>https://community.secop.gov.co/Public/Tendering/OpportunityDetail/Index?noticeUID=CO1.NTC.9856828</t>
  </si>
  <si>
    <t>YADID CENTENO MORENO</t>
  </si>
  <si>
    <t>CO1.REQ.10006415</t>
  </si>
  <si>
    <t>OAG-VEX-0635-2026</t>
  </si>
  <si>
    <t>https://community.secop.gov.co/Public/Tendering/OpportunityDetail/Index?noticeUID=CO1.NTC.9860082</t>
  </si>
  <si>
    <t>MÓNICA PATRICIA BARRETO LAVALLE</t>
  </si>
  <si>
    <t>LA PRESENTE ORDEN TIENE POR OBJETO EN EL MARCO DEL PROYECTO ESTABLECIDO EN EL PLAN DE ACCION 2026 PROMOCION DE ALIANZAS PUBLICAS Y PRIVADAS COOPERACION NACIONAL E INTERNACIONAL PARA LA CREACION DE VALOR SOCIAL EN EL TERRITORIO EL CONTRATISTA DESARROLLARA LAS SIGUIENTES ACTIVIDADES 1 DESARROLLAR ACCIONES OPERATIVAS Y ADMINISTRATIVAS ORIENTADAS A LA GESTION DE NUEVOS RECURSOS QUE PERMITAN FORTALECER Y DAR CONTINUIDAD A LAS ALIANZAS INSTITUCIONALES VIGENTES DE LA VICERRECTORIA DE EXTENSION Y PROYECCION SOCIAL 2 APOYAR LA ELABORACION DE INFORMES TECNICOS FINANCIEROS Y DEMAS DOCUMENTOS GENERADOS EN EL MARCO DE LA EJECUCION DE CONTRATOS Y CONVENIOS SUSCRITOS POR LA VICERRECTORIA DE EXTENSION Y PROYECCION SOCIAL 3 APOYAR LOS PROCESOS DE SOCIALIZACION DE PLANES DE TRABAJO CRONOGRAMAS Y ACTIVIDADES EN DESARROLLO CON LAS DIFERENTES DEPENDENCIAS Y ACTORES INSTITUCIONALES VINCULADOS 4 REALIZAR SEGUIMIENTO AL CUMPLIMIENTO DE LOS COMPROMISOS Y ACTIVIDADES ESTABLECIDAS EN LOS CONTRATOS Y CONVENIOS GARANTIZANDO EL CUMPLIMIENTO DE LOS PLAZOS OBJETIVOS Y LINEAMIENTOS INSTITUCIONALES 5 BRINDAR APOYO EN LA RECOPILACION ORGANIZACION Y VERIFICACION DE LA INFORMACION REQUERIDA PARA LOS PROCESOS DE SUPERVISION EVALUACION Y AUDITORIA DE LOS PROYECTOS Y ALIANZAS GESTIONADAS POR LA VICERRECTORIA DE EXTENSION Y PROYECCION SOCIAL</t>
  </si>
  <si>
    <t>CO1.REQ.10009712</t>
  </si>
  <si>
    <t>OPSP-VEX-0634-2026</t>
  </si>
  <si>
    <t>https://community.secop.gov.co/Public/Tendering/OpportunityDetail/Index?noticeUID=CO1.NTC.9860898</t>
  </si>
  <si>
    <t xml:space="preserve">ALBA ISIS ALVARES LEYTON </t>
  </si>
  <si>
    <t>LA PRESENTE ORDEN TIENE POR OBJETO LA PRESENTE ORDEN TIENE POR OBJETO PRESTAR SERVICIOS COMO TUTOR DE FORMACION VIRTUAL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LIDERAR EL PROCESO DE ENSENANZA Y APRENDIZAJE DEL PROCESO DE FORMACION BAJO ESTRATEGIAS MIXTAS PRESENCIAL Y VIRTUAL EN LOS MEF A TRAVES DE ACOMPANAMIENTO Y TUTORIA AL GRUPO DE DOCENTES ASIGNADOS 2 DESARROLLAR Y FORTALECER LAS ACCIONES PEDAGOGICAS PROPUESTAS POR EL LIDER DEL PROYECTO PARA LA IMPLEMENTACION DE LA ESTRATEGIA DE FORMACION EN LOS MEF 3 REALIZAR EL ACOMPANAMIENTO Y SEGUIMIENTO DESDE EL COMPONENTE PEDAGOGICO TECNICO Y ADMINISTRATIVO 4 ENTREGAR INFORMES DETALLADOS AL LIDER DEL PROYECTO DE LAS ACCIONES DESARROLLADAS EN EL MARCO DEL PROCESO DE FORMACION EN MEF 5 APOYAR A LOS DOCENTES PARTICIPANTES DE LA FORMACION EN EL DISENO CURRICULAR FLEXIBLE COMO PRODUCTO DEL PROCESO DE APRENDIZAJE DE LOS MEF 6 VELAR Y HACER SEGUIMIENTO PARA QUE LOS DOCENTES PARTICIPANTES DE LA FORMACION DESARROLLEN LOS PROCESOS DE APRENDIZAJE DE ACUERDO CON LA ESTRUCTURA DEL MEF Y LAS CARACTERISTICAS DE LA POBLACION 7 PRESENTAR INFORMES DE LAS ACCIONES REALIZADAS EN EL MARCO DE LA EJECUCION DEL PROCESO DE FORMACION 8 GARANTIZAR LA LEGALIZACION DE LOS RECURSOS ASIGNADOS POR LA IES SELECCIONADA PARA EL DESARROLLO DE LAS VISITAS A LAS SEDES EDUCATIVAS 9 RECOLECTAR CONSOLIDAR Y ANALIZAR LA INFORMACION REQUERIDA PARA EL ESTUDIO DE IMPACTO DEL PROYECTO GARANTIZANDO LA CALIDAD OPORTUNIDAD Y TRAZABILIDAD DE LOS DATOS 10 REALIZAR EL ACOMPANAMIENTO EN LA ENTREGA DE LAS CANASTAS EDUCATIVAS ASI COMO LA RECEPCION VERIFICACION Y ACOPIO DE LAS ACTAS DE ENTREGA DEL MATERIAL PEDAGOGICO Y DE APOYO A LA FORMACION DE DOCENTES GARANTIZANDO QUE CUENTEN CON SUS RESPECTIVAS EVIDENCIAS Y SOPORTES 11 CONSOLIDAR Y PRESENTAR INFORMES DE SEGUIMIENTO A LAS SEDES EDUCATIVAS ACOMPANADAS INCLUYENDO AVANCES DIFICULTADES ACCIONES IMPLEMENTADAS LECCIONES APRENDIDAS Y RECOMENDACIONES 12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</si>
  <si>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CO1.REQ.10010238</t>
  </si>
  <si>
    <t>OPSP-VEX-0633-2026</t>
  </si>
  <si>
    <t>https://community.secop.gov.co/Public/Tendering/OpportunityDetail/Index?noticeUID=CO1.NTC.9862691</t>
  </si>
  <si>
    <t xml:space="preserve">JOSE MARIA RINCON RAMON </t>
  </si>
  <si>
    <t>LA PRESENTE ORDEN TIENE POR OBJETO LA PRESENTE ORDEN TIENE POR OBJETO PRESTAR SERVICIOS COMO PROFESIONAL DE ACOMPAÑAMIENTO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APOYAR EL DESARROLLO DE LA ESTRATEGIA DE ACOMPAÑAMIENTO AL 30 POR CIENTO DE LAS SEDES EDUCATIVAS FOCALIZADAS REALIZAR SEGUIMIENTO A LA EJECUCION DEL PLAN DE TRABAJO Y CRONOGRAMA 2 ESTRUCTURAR LAS RUTAS Y MECANISMOS QUE SE REQUIERAN PARA LA PUESTA EN MARCHA DEL COMPONENTE DE ACOMPAÑAMIENTO AL 30 POR CIENTO DE LAS SEDES EDUCATIVAS FOCALIZADAS Y ASISTENCIA TECNICA DESDE LA IMPLEMENTACION DE LOS MODELOS EDUCATIVOS FLEXIBLES 3 LIDERAR LA CONSTRUCCION E IMPLEMENTACION DE LA BITACORA PEDAGOGICA LA SISTEMATIZACION DE LAS EXPERIENCIAS EL PROCESO DE SELECCION DE LAS EXPERIENCIAS 4 REALIZAR VISITAS AL 30 POR CIENTO DE LAS SEDES EDUCATIVAS FOCALIZADAS Y LLEVAR A CABO LA RUTA DE VISITA LA CUAL IMPLICA LA RECOLECCION DE INFORMACION EL DIAGNOSTICO DEL PROCESO EDUCATIVO Y LA DEFINICION DE PLAN DE MEJORAMIENTO 5 SUMINISTRAR ASISTENCIA TECNICA A LOS DOCENTES DEL 30 POR CIENTO DE LAS SEDES EDUCATIVAS FOCALIZADAS EN LA IMPLEMENTACION DE MEF 6 APOYAR LA ESTRUCTURACION DE LOS INFORMES DE LA EJECUCION DEL COMPONENTE DE ACOMPAÑAMIENTO Y SEGUIMIENTO AL 30 POR CIENTO DE LAS SEDES EDUCATIVAS FOCALIZADAS 7 APOYAR LA CONSTRUCCION DE DOCUMENTOS Y DEMAS PRODUCTOS REQUERIDOS PARA LA CORRECTA EJECUCION DE LOS COMPONENTES DE FORMACION DOTACION Y SEGUIMIENTO 8 RECOLECTAR CONSOLIDAR Y ANALIZAR LA INFORMACION REQUERIDA PARA EL ESTUDIO DE IMPACTO DEL PROYECTO GARANTIZANDO LA CALIDAD OPORTUNIDAD Y TRAZABILIDAD DE LOS DATOS 9 REALIZAR EL ACOMPAÑAMIENTO EN LA ENTREGA DE LAS CANASTAS EDUCATIVAS ASI COMO LA RECEPCION VERIFICACION Y ACOPIO DE LAS ACTAS DE ENTREGA DEL MATERIAL PEDAGOGICO Y DE APOYO A LA FORMACION DE DOCENTES GARANTIZANDO QUE CUENTEN CON SUS RESPECTIVAS EVIDENCIAS Y SOPORTES 10 CONSOLIDAR Y PRESENTAR INFORMES DE SEGUIMIENTO A LAS SEDES EDUCATIVAS ACOMPAÑADAS INCLUYENDO AVANCES DIFICULTADES ACCIONES IMPLEMENTADAS LECCIONES APRENDIDAS Y RECOMENDACIONES 11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</si>
  <si>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CO1.REQ.10011760</t>
  </si>
  <si>
    <t>OPSP-VEX-0632-2026</t>
  </si>
  <si>
    <t>https://community.secop.gov.co/Public/Tendering/OpportunityDetail/Index?noticeUID=CO1.NTC.9862017</t>
  </si>
  <si>
    <t>NADIA VANNESA PADILLA MEJIA</t>
  </si>
  <si>
    <t>LA PRESENTE ORDEN TIENE POR OBJETO PRESTAR SERVICIOS PROFESIONALES EN EL MARCO DEL CONVENIO INTERADMINISTRATIVO N 47006332025 SUSCRITO ENTRE EL INSTITUTO COLOMBIANO DE BIENESTAR FAMILIAR ICBF Y LA UNIVERSIDAD DEL MAGDALENA PARA DESARROLLAR LAS SIGUIENTES ACTIVIDADES 1 ORIENTAR Y ACOMPANAR EN COORDINACION CON EL TALENTO HUMANO DEL SERVICIO EL FORTALECIMIENTO DE PRACTICAS DE PRODUCCION FAMILIAR CAMPESINA Y COMUNITARIA DE ALIMENTOS Y O DE ANIMALES PARA EL AUTOCONSUMO ASI COMO AQUELLAS PRACTICAS RELACIONADAS CON PROCESOS DE EMPRENDIMIENTO PARA EL AUTOABASTECIMIENTO CON EL FIN DE CONTRIBUIR A LA SOBERANIA ALIMENTARIA DE LOS USUARIOS Y SUS FAMILIAS 2 DINAMIZAR Y ARTICULAR LAS ACCIONES DEL SERVICIO CON ENTIDADES ORGANIZACIONES Y ACTORES CLAVE PRESENTES EN EL TERRITORIO PROMOVIENDO ALIANZAS Y ESTRATEGIAS QUE GENEREN IMPACTOS POSITIVOS Y SOSTENIBLES EN LAS FAMILIAS USUARIAS Y LAS COMUNIDADES DONDE OPERA EL SERVICIO 3 APOYAR DESDE SU COMPETENCIA PROFESIONAL LAS ACCIONES DE VIGILANCIA BASADA EN COMUNIDAD VBC ORIENTADAS A LA IDENTIFICACION REPORTE Y GESTION DE CASOS DE NINAS Y NINOS CON SIGNOS DE ALARMA Y SIGNOS FISICOS ASOCIADOS A LA DESNUTRICION AGUDA 4 APOYAR LOS PROCESOS DE ARTICULACION TERRITORIAL PARA LA IMPLEMENTACION DE ACCIONES RELACIONADAS CON EL IMPULSO DE LA SOBERANIA ALIMENTARIA Y EL DERECHO A LA ALIMENTACION ADECUADA EN CONCORDANCIA CON LOS LINEAMIENTOS DEL SERVICIO Y LAS DINAMICAS COMUNITARIAS 5 PARTICIPAR EN COMITES MESAS DE TRABAJO REUNIONES TALLERES Y DEMAS ESPACIOS DE ARTICULACION INSTITUCIONAL Y COMUNITARIA CUANDO SEA REQUERIDO EN FUNCION DE LAS NECESIDADES DEL SERVICIO</t>
  </si>
  <si>
    <t>CO1.REQ.10011319</t>
  </si>
  <si>
    <t>OAG-VEX-0631-2026</t>
  </si>
  <si>
    <t>https://community.secop.gov.co/Public/Tendering/OpportunityDetail/Index?noticeUID=CO1.NTC.9861331</t>
  </si>
  <si>
    <t>LAURA ANDREA ISABEL HERNANDEZ RIVERA</t>
  </si>
  <si>
    <t>LA PRESENTE ORDEN TIENE POR OBJETO PRESTAR SERVICIOS PROFESIONALES EN EL MARCO DEL CONVENIO INTERADMINISTRATIVO N 47006332025 SUSCRITO ENTRE EL INSTITUTO COLOMBIANO DE BIENESTAR FAMILIAR ICBF Y LA UNIVERSIDAD DEL MAGDALENA PARA DESARROLLAR LAS SIGUIENTES ACTIVIDADES 1 LIDERAR Y ORIENTAR PEDAGOGICAMENTE LA IMPLEMENTACION DEL SERVICIO EN ARTICULACION PERMANENTE CON LOS EQUIPOS INTERDISCIPLINARIOS GARANTIZANDO LA COHERENCIA CON LOS LINEAMIENTOS TECNICOS Y PEDAGOGICOS VIGENTES 2 ORIENTAR Y LIDERAR EL PROCESO DE CONSOLIDACION METODOLOGICA DEL SERVICIO INCLUYENDO EL DISENO ADAPTACION Y CREACION DE HERRAMIENTAS DIDACTICAS Y LUDICAS DIRIGIDAS A LOS EQUIPOS INTERDISCIPLINARIOS PARA EL DESARROLLO DE LAS ACCIONES DEL SERVICIO 3 ORIENTAR LAS DEFINICIONES PEDAGOGICAS METODOLOGICAS Y TECNICAS RELACIONADAS CON EL DESARROLLO DE LAS POTENCIALIDADES DE LAS NINAS Y NINOS MUJERES Y PERSONAS EN GESTACION Y SUS FAMILIAS ASI COMO LA PLANEACION Y EJECUCION DE ACTIVIDADES DE EDUCACION PARA LA SALUD ALIMENTARIA EN EL MARCO DEL FORTALECIMIENTO FAMILIAR Y COMUNITARIO 4 REALIZAR ACCIONES DE SEGUIMIENTO ACOMPANAMIENTO Y ASESORIA ORIENTADAS A LA GENERACION APROPIACION Y CONSOLIDACION DEL CONOCIMIENTO COLECTIVO CON EL TALENTO HUMANO LAS FAMILIAS Y LAS COMUNIDADES ATENDIDAS 5 APOYAR DESDE SU COMPETENCIA PROFESIONAL LAS ACCIONES DE VIGILANCIA BASADA EN COMUNIDAD VBC PARA LA IDENTIFICACION REPORTE Y GESTION DE CASOS DE NINAS Y NINOS CON SIGNOS DE ALARMA Y SIGNOS FISICOS ASOCIADOS A LA DESNUTRICION AGUDA 6 PARTICIPAR EN COMITES MESAS DE TRABAJO REUNIONES TALLERES Y DEMAS ESPACIOS DE ARTICULACION INSTITUCIONAL CUANDO SEA REQUERIDO EN FUNCION DE LAS NECESIDADES DEL SERVICIO</t>
  </si>
  <si>
    <t>CO1.REQ.10010813</t>
  </si>
  <si>
    <t>OPSP-VEX-0630-2026</t>
  </si>
  <si>
    <t>https://community.secop.gov.co/Public/Tendering/OpportunityDetail/Index?noticeUID=CO1.NTC.9860746</t>
  </si>
  <si>
    <t>VALENTINA VANESA ANDRADE ECHEVERRIA</t>
  </si>
  <si>
    <t>LA PRESENTE ORDEN TIENE POR OBJETO PRESTAR SERVICIOS DE APOYO A LA GESTION EN EL MARCO DEL CONVENIO INTERADMINISTRATIVO N 47006332025 SUSCRITO ENTRE EL INSTITUTO COLOMBIANO DE BIENESTAR FAMILIAR ICBF Y LA UNIVERSIDAD DEL MAGDALENA PARA DESARROLLAR LAS SIGUIENTES ACTIVIDADES 1 APOYAR EL DESARROLLO Y FORTALECIMIENTO DE LOS ATRIBUTOS DE CALIDAD DEL COMPONENTE TECNICO DEL SERVICIO DE ACUERDO CON LOS LINEAMIENTOS Y ORIENTACIONES ESTABLECIDAS 2 APOYAR LOS PROCESOS DE SEGUIMIENTO A LAS REMISIONES Y A LA GESTION INTERINSTITUCIONAL PARA LA GARANTIA DE LA ATENCION EN SALUD DE LOS USUARIOS CUANDO SE REQUIERA CON ESPECIAL ENFASIS EN LA ACTIVACION Y SEGUIMIENTO DE LA RUTA DE ATENCION A LA DESNUTRICION AGUDA 3 ORIENTAR Y EJECUTAR CUANDO SEA REQUERIDO ACCIONES DE SEGUIMIENTO Y APOYO AL CUIDADO DE LA SALUD Y LA NUTRICION DE LOS USUARIOS DE CONFORMIDAD CON LAS INSTRUCCIONES Y LINEAMIENTOS DEFINIDOS POR EL EQUIPO INTERDISCIPLINARIO DEL SERVICIO 4 APOYAR LA ORGANIZACION SISTEMATIZACION Y GESTION DE LA INFORMACION GENERADA EN LA OPERACION DEL SERVICIO INCLUYENDO EL MANEJO DE ARCHIVOS FISICOS Y ELECTRONICOS ASI COMO LAS DEMAS ACCIONES ADMINISTRATIVAS REQUERIDAS 5 APOYAR LAS ACCIONES RELACIONADAS CON LA COMPLEMENTACION ALIMENTARIA DE ACUERDO CON LAS ORIENTACIONES E INSTRUCCIONES IMPARTIDAS POR EL EQUIPO INTERDISCIPLINARIO DEL SERVICIO Y LOS LINEAMIENTOS VIGENTES 6 PARTICIPAR EN COMITES MESAS DE TRABAJO REUNIONES TALLERES Y DEMAS ESPACIOS INSTITUCIONALES O COMUNITARIOS CUANDO SEA REQUERIDO PARA EL ADECUADO DESARROLLO DEL SERVICIO</t>
  </si>
  <si>
    <t>CO1.REQ.10010201</t>
  </si>
  <si>
    <t>OAG-VEX-0629-2026</t>
  </si>
  <si>
    <t>https://community.secop.gov.co/Public/Tendering/OpportunityDetail/Index?noticeUID=CO1.NTC.9855775</t>
  </si>
  <si>
    <t>JEINER ORTIZ MEDINA</t>
  </si>
  <si>
    <t>CO1.REQ.10005638</t>
  </si>
  <si>
    <t>OPSP-VEX-0628-2026</t>
  </si>
  <si>
    <t>https://community.secop.gov.co/Public/Tendering/OpportunityDetail/Index?noticeUID=CO1.NTC.9855737</t>
  </si>
  <si>
    <t>AMALFI INES MOLINA SUAREZ</t>
  </si>
  <si>
    <t xml:space="preserve">INVERSION </t>
  </si>
  <si>
    <t>CO1.REQ.10005506</t>
  </si>
  <si>
    <t>OPSP-VEX-0627-2026</t>
  </si>
  <si>
    <t>https://community.secop.gov.co/Public/Tendering/OpportunityDetail/Index?noticeUID=CO1.NTC.9855363</t>
  </si>
  <si>
    <t>HERNANDO CAMILO LOPEZ PAREJA</t>
  </si>
  <si>
    <t>CO1.REQ.10004876</t>
  </si>
  <si>
    <t>OPSP-VEX-0626-2026</t>
  </si>
  <si>
    <t>https://community.secop.gov.co/Public/Tendering/OpportunityDetail/Index?noticeUID=CO1.NTC.9854943</t>
  </si>
  <si>
    <t>LEIDIS YULIETH PEñALOZA MARTINEZ</t>
  </si>
  <si>
    <t>CO1.REQ.10004731</t>
  </si>
  <si>
    <t>OAG-VEX-0625-2026</t>
  </si>
  <si>
    <t>https://community.secop.gov.co/Public/Tendering/OpportunityDetail/Index?noticeUID=CO1.NTC.9854774</t>
  </si>
  <si>
    <t>DAYLA YHIRE FREYLE REDONDO</t>
  </si>
  <si>
    <t>CO1.REQ.10004542</t>
  </si>
  <si>
    <t>OAG-VEX-0624-2026</t>
  </si>
  <si>
    <t>https://community.secop.gov.co/Public/Tendering/OpportunityDetail/Index?noticeUID=CO1.NTC.9854512</t>
  </si>
  <si>
    <t>JESUS ALBERTO MORENO GOMEZ</t>
  </si>
  <si>
    <t>CO1.REQ.10003985</t>
  </si>
  <si>
    <t>OAG-VEX-0623-2026</t>
  </si>
  <si>
    <t>https://community.secop.gov.co/Public/Tendering/OpportunityDetail/Index?noticeUID=CO1.NTC.9857568</t>
  </si>
  <si>
    <t>DANILO JOSE HURTADO LLERENA</t>
  </si>
  <si>
    <t>CO1.REQ.10007355</t>
  </si>
  <si>
    <t>OAG-VEX-0622-2026</t>
  </si>
  <si>
    <t>https://community.secop.gov.co/Public/Tendering/OpportunityDetail/Index?noticeUID=CO1.NTC.9857014</t>
  </si>
  <si>
    <t>ADLAY JOSE CANTILLO PEREZ</t>
  </si>
  <si>
    <t>CO1.REQ.10006611</t>
  </si>
  <si>
    <t>OAG-VEX-0621-2026</t>
  </si>
  <si>
    <t>https://community.secop.gov.co/Public/Tendering/OpportunityDetail/Index?noticeUID=CO1.NTC.9856801</t>
  </si>
  <si>
    <t>GREGORIO PEDROZA BARRIOS</t>
  </si>
  <si>
    <t>CO1.REQ.10006140</t>
  </si>
  <si>
    <t>OAG-VEX-0620-2026</t>
  </si>
  <si>
    <t>https://community.secop.gov.co/Public/Tendering/OpportunityDetail/Index?noticeUID=CO1.NTC.9856225</t>
  </si>
  <si>
    <t>WALBERTO HERNANDEZ SALGADO</t>
  </si>
  <si>
    <t>CO1.REQ.10005537</t>
  </si>
  <si>
    <t>OAG-VEX-0619-2026</t>
  </si>
  <si>
    <t>https://community.secop.gov.co/Public/Tendering/OpportunityDetail/Index?noticeUID=CO1.NTC.9855356</t>
  </si>
  <si>
    <t>LUIS CARLOS CASSIANI SIMARRA</t>
  </si>
  <si>
    <t>CO1.REQ.10004485</t>
  </si>
  <si>
    <t>OAG-VEX-0618-2026</t>
  </si>
  <si>
    <t>https://community.secop.gov.co/Public/Tendering/OpportunityDetail/Index?noticeUID=CO1.NTC.9854539</t>
  </si>
  <si>
    <t>JOSE DAVID SANCHEZ SALAZAR</t>
  </si>
  <si>
    <t>CO1.REQ.10003987</t>
  </si>
  <si>
    <t>OAG-VEX-0617-2026</t>
  </si>
  <si>
    <t>https://community.secop.gov.co/Public/Tendering/OpportunityDetail/Index?noticeUID=CO1.NTC.9853119</t>
  </si>
  <si>
    <t>KATTY CANDELARIA SAUMETH PADILLA</t>
  </si>
  <si>
    <t>CO1.REQ.10002071</t>
  </si>
  <si>
    <t>OAG-VEX-0616-2026</t>
  </si>
  <si>
    <t>https://community.secop.gov.co/Public/Tendering/OpportunityDetail/Index?noticeUID=CO1.NTC.9851958</t>
  </si>
  <si>
    <t>ORLANDO RAFAEL ORTIZ ORTEGA</t>
  </si>
  <si>
    <t>CO1.REQ.10001368</t>
  </si>
  <si>
    <t>OAG-VEX-0615-2026</t>
  </si>
  <si>
    <t>https://community.secop.gov.co/Public/Tendering/OpportunityDetail/Index?noticeUID=CO1.NTC.9861393</t>
  </si>
  <si>
    <t>PATRICIA ELENEA PEÑA CASTRO</t>
  </si>
  <si>
    <t>LA PRESENTE ORDEN TIENE POR OBJETO PRESTAR SERVICIOS DE APOYO A LA GESTION EN EL MARCO DEL CONVENIO INTERADMINISTRATIVO N 47006332025 SUSCRITO ENTRE EL INSTITUTO COLOMBIANO DE BIENESTAR FAMILIAR ICBF Y LA UNIVERSIDAD DEL MAGDALENA PARA DESARROLLAR LAS SIGUIENTES ACTIVIDADES 1 APOYAR DE MANERA GENERAL EL DESARROLLO Y LA IMPLEMENTACION DE LOS COMPONENTES TECNICOS DEL SERVICIO DE ACUERDO CON LOS LINEAMIENTOS Y ORIENTACIONES DEL EQUIPO INTERDISCIPLINARIO 2 EN COMUNIDADES ETNICAS APOYAR LOS PROCESOS DE TRADUCCION DE LA LENGUA PROPIA AL ESPANOL ASI COMO LA ARMONIZACION INTERCULTURAL ENTRE LAS ACCIONES DESARROLLADAS POR LOS EQUIPOS INTERDISCIPLINARIOS Y LA COSMOVISION DE LAS FAMILIAS Y COMUNIDADES EN RELACION CON EL BIENESTAR EL CUIDADO LA CRIANZA LA ALIMENTACION Y LA SALUD 3 DINAMIZAR Y FORTALECER LOS PROCESOS DE ACERCAMIENTO PARTICIPACION ACTIVA Y VINCULACION DE LA COMUNIDAD EN EL SERVICIO APOYANDO AL EQUIPO INTERDISCIPLINARIO EN LA CONCERTACION DE RECORRIDOS TERRITORIALES Y EN LOS PROCESOS DE ATENCION A LOS USUARIOS Y SUS FAMILIAS 4 PARTICIPAR EN COMITES MESAS DE TRABAJO REUNIONES TALLERES Y DEMAS ESPACIOS INSTITUCIONALES Y COMUNITARIOS CUANDO SEA REQUERIDO EN FUNCION DE LAS NECESIDADES DEL SERVICIO</t>
  </si>
  <si>
    <t>CO1.REQ.10011035</t>
  </si>
  <si>
    <t>OAG-VEX-0614-2026</t>
  </si>
  <si>
    <t>https://community.secop.gov.co/Public/Tendering/OpportunityDetail/Index?noticeUID=CO1.NTC.9860944</t>
  </si>
  <si>
    <t>YENIS PAOLA PUERTA ORTIZ</t>
  </si>
  <si>
    <t>CO1.REQ.10010457</t>
  </si>
  <si>
    <t>OAG-VEX-0613-2026</t>
  </si>
  <si>
    <t>https://community.secop.gov.co/Public/Tendering/OpportunityDetail/Index?noticeUID=CO1.NTC.9862221</t>
  </si>
  <si>
    <t xml:space="preserve">SANDRA MILENA LOPEZ SILVA </t>
  </si>
  <si>
    <t>LA PRESENTE ORDEN TIENE POR OBJETO PRESTAR SERVICIOS DE APOYO A LA GESTIÓN EN EL MARCO DEL CONVENIO INTERADMINISTRATIVO N 47006332025 SUSCRITO ENTRE EL INSTITUTO COLOMBIANO DE BIENESTAR FAMILIAR ICBF Y LA UNIVERSIDAD DEL MAGDALENA PARA DESARROLLAR LAS SIGUIENTES ACTIVIDADES 1 APOYAR EL DESARROLLO Y FORTALECIMIENTO DE LOS ATRIBUTOS DE CALIDAD DEL COMPONENTE TÉCNICO DEL SERVICIO DE ACUERDO CON LOS LINEAMIENTOS Y ORIENTACIONES ESTABLECIDAS 2 APOYAR LOS PROCESOS DE SEGUIMIENTO A LAS REMISIONES Y A LA GESTIÓN INTERINSTITUCIONAL PARA LA GARANTÍA DE LA ATENCIÓN EN SALUD DE LOS USUARIOS CUANDO SE REQUIERA CON ESPECIAL ÉNFASIS EN LA ACTIVACIÓN Y SEGUIMIENTO DE LA RUTA DE ATENCIÓN A LA DESNUTRICIÓN AGUDA 3 ORIENTAR Y EJECUTAR CUANDO SEA REQUERIDO ACCIONES DE SEGUIMIENTO Y APOYO AL CUIDADO DE LA SALUD Y LA NUTRICIÓN DE LOS USUARIOS DE CONFORMIDAD CON LAS INSTRUCCIONES Y LINEAMIENTOS DEFINIDOS POR EL EQUIPO INTERDISCIPLINARIO DEL SERVICIO 4 APOYAR LA ORGANIZACIÓN SISTEMATIZACIÓN Y GESTIÓN DE LA INFORMACIÓN GENERADA EN LA OPERACIÓN DEL SERVICIO INCLUYENDO EL MANEJO DE ARCHIVOS FÍSICOS Y ELECTRÓNICOS ASÍ COMO LAS DEMÁS ACCIONES ADMINISTRATIVAS REQUERIDAS 5 APOYAR LAS ACCIONES RELACIONADAS CON LA COMPLEMENTACIÓN ALIMENTARIA DE ACUERDO CON LAS ORIENTACIONES E INSTRUCCIONES IMPARTIDAS POR EL EQUIPO INTERDISCIPLINARIO DEL SERVICIO Y LOS LINEAMIENTOS VIGENTES 6 PARTICIPAR EN COMITÉS MESAS DE TRABAJO REUNIONES TALLERES Y DEMÁS ESPACIOS INSTITUCIONALES O COMUNITARIOS CUANDO SEA REQUERIDO PARA EL ADECUADO DESARROLLO DEL SERVICIO</t>
  </si>
  <si>
    <t>CO1.REQ.10011507</t>
  </si>
  <si>
    <t>OAG-VEX-0612-2026</t>
  </si>
  <si>
    <t>https://community.secop.gov.co/Public/Tendering/OpportunityDetail/Index?noticeUID=CO1.NTC.9861274</t>
  </si>
  <si>
    <t>GESELLE MARGARITA LINERO MUÑOZ</t>
  </si>
  <si>
    <t>LA PRESENTE ORDEN TIENE POR OBJETO PRESTAR SERVICIOS DE APOYO A LA GESTION EN EL MARCO DEL CONVENIO INTERADMINISTRATIVO 47006332025 SUSCRITO ENTRE EL INSTITUTO COLOMBIANO DE BIENESTAR FAMILIAR ICBF Y LA UNIVERSIDAD DEL MAGDALENA PARA DESARROLLAR LAS SIGUIENTES ACTIVIDADES 1 APOYAR EL DESARROLLO Y FORTALECIMIENTO DE LOS ATRIBUTOS DE CALIDAD DEL COMPONENTE TECNICO DEL SERVICIO DE ACUERDO CON LOS LINEAMIENTOS Y ORIENTACIONES ESTABLECIDAS 2 APOYAR LOS PROCESOS DE SEGUIMIENTO A LAS REMISIONES Y A LA GESTION INTERINSTITUCIONAL PARA LA GARANTIA DE LA ATENCION EN SALUD DE LOS USUARIOS CUANDO SE REQUIERA CON ESPECIAL ENFASIS EN LA ACTIVACION Y SEGUIMIENTO DE LA RUTA DE ATENCION A LA DESNUTRICION AGUDA 3 ORIENTAR Y EJECUTAR CUANDO SEA REQUERIDO ACCIONES DE SEGUIMIENTO Y APOYO AL CUIDADO DE LA SALUD Y LA NUTRICION DE LOS USUARIOS DE CONFORMIDAD CON LAS INSTRUCCIONES Y LINEAMIENTOS DEFINIDOS POR EL EQUIPO INTERDISCIPLINARIO DEL SERVICIO 4 APOYAR LA ORGANIZACION SISTEMATIZACION Y GESTION DE LA INFORMACION GENERADA EN LA OPERACION DEL SERVICIO INCLUYENDO EL MANEJO DE ARCHIVOS FISICOS Y ELECTRONICOS ASI COMO LAS DEMAS ACCIONES ADMINISTRATIVAS REQUERIDAS 5 APOYAR LAS ACCIONES RELACIONADAS CON LA COMPLEMENTACION ALIMENTARIA DE ACUERDO CON LAS ORIENTACIONES E INSTRUCCIONES IMPARTIDAS POR EL EQUIPO INTERDISCIPLINARIO DEL SERVICIO Y LOS LINEAMIENTOS VIGENTES 6 PARTICIPAR EN COMITES MESAS DE TRABAJO REUNIONES TALLERES Y DEMAS ESPACIOS INSTITUCIONALES O COMUNITARIOS CUANDO SEA REQUERIDO PARA EL ADECUADO DESARROLLO DEL SERVICIO</t>
  </si>
  <si>
    <t>CO1.REQ.10010601</t>
  </si>
  <si>
    <t>OAG-VEX-0611-2026</t>
  </si>
  <si>
    <t>https://community.secop.gov.co/Public/Tendering/OpportunityDetail/Index?noticeUID=CO1.NTC.9860342</t>
  </si>
  <si>
    <t>JESSICA RODRIGUEZ CIFUENTES</t>
  </si>
  <si>
    <t>LA PRESENTE ORDEN TIENE POR OBJETO PRESTAR SERVICIOS PROFESIONALES EN EL MARCO DEL CONVENIO INTERADMINISTRATIVO 47006332025 SUSCRITO ENTRE EL INSTITUTO COLOMBIANO DE BIENESTAR FAMILIAR ICBF Y LA UNIVERSIDAD DEL MAGDALENA PARA DESARROLLAR LAS SIGUIENTES ACTIVIDADES: 1 REALIZAR LA COORDINACION Y ARTICULACION PERMANENTE CON AUTORIDADES LOCALES INSTITUCIONES PUBLICAS Y PRIVADAS Y DEMAS ACTORES CLAVE DEL TERRITORIO CON EL FIN DE GARANTIZAR LA ADECUADA OPERACION DEL SERVICIO 2 LIDERAR PLANEAR Y EJECUTAR LAS ACTIVIDADES ORIENTADAS AL FORTALECIMIENTO FAMILIAR Y COMUNITARIO PROMOVIENDO LA PARTICIPACION DE LAS FAMILIAS Y COMUNIDADES ATENDIDAS 3 APOYAR DE MANERA ARTICULADA CON EL EQUIPO INTERDISCIPLINARIO LA IMPLEMENTACION Y OPERACION DE LAS ACCIONES DE EDUCACION PARA LA SALUD ALIMENTARIA DIRIGIDAS A LOS USUARIOS FAMILIAS Y COMUNIDADES 4 APOYAR LOS PROCESOS DE REMISION Y GESTION INTERINSTITUCIONAL PARA LA GARANTIA DE LA ATENCION EN SALUD DE LOS USUARIOS CUANDO SE REQUIERA CON ESPECIAL ENFASIS EN LA ACTIVACION Y SEGUIMIENTO DE LA RUTA DE ATENCION A LA DESNUTRICION AGUDA 5 APOYAR DESDE SU COMPETENCIA PROFESIONAL LAS ACCIONES DE VIGILANCIA BASADA EN COMUNIDAD VBC PARA LA IDENTIFICACION REPORTE Y GESTION DE CASOS DE NINAS Y NINOS CON SIGNOS DE ALARMA Y SIGNOS FISICOS ASOCIADOS A LA DESNUTRICION AGUDA 6 LIDERAR CONSOLIDAR Y ANALIZAR LA INFORMACION REQUERIDA PARA LA CARACTERIZACION SOCIAL Y COMUNITARIA DE LOS TERRITORIOS DONDE OPERA EL SERVICIO APORTANDO INSUMOS PARA LA PLANEACION Y TOMA DE DECISIONES 7 APOYAR Y ORIENTAR A LAS FAMILIAS USUARIAS EN LOS TRAMITES Y GESTIONES REQUERIDAS EN EL MARCO DE LA GARANTIA Y RESTABLECIMIENTO DE DERECHOS EN ARTICULACION CON LAS ENTIDADES COMPETENTES 8 PARTICIPAR EN COMITES MESAS DE TRABAJO REUNIONES TALLERES Y DEMAS ESPACIOS DE ARTICULACION INSTITUCIONAL Y COMUNITARIA CUANDO SEA REQUERIDO PARA EL ADECUADO DESARROLLO DEL SERVICIO</t>
  </si>
  <si>
    <t>CO1.REQ.10009831</t>
  </si>
  <si>
    <t>OPSP-VEX-0610-2026</t>
  </si>
  <si>
    <t>https://community.secop.gov.co/Public/Tendering/OpportunityDetail/Index?noticeUID=CO1.NTC.9859406</t>
  </si>
  <si>
    <t>WENDY INES JIMENEZ FONTALVO</t>
  </si>
  <si>
    <t>LA PRESENTE ORDEN TIENE POR OBJETO PRESTAR SERVICIOS PROFESIONALES EN EL MARCO DEL CONVENIO INTERADMINISTRATIVO 47006332025 SUSCRITO ENTRE EL INSTITUTO COLOMBIANO DE BIENESTAR FAMILIAR ICBF Y LA UNIVERSIDAD DEL MAGDALENA PARA DESARROLLAR LAS SIGUIENTES ACTIVIDADES 1 EJECUTAR LAS ACTIVIDADES RELACIONADAS CON EL TAMIZAJE LA VALORACION Y EL SEGUIMIENTO NUTRICIONAL DE LOS USUARIOS ASI COMO LAS ACCIONES DE COMPLEMENTACION ALIMENTARIA EN ARTICULACION PERMANENTE CON EL EQUIPO INTERDISCIPLINARIO DEL SERVICIO Y CONFORME A LOS LINEAMIENTOS TECNICOS VIGENTES 2 APOYAR Y DESARROLLAR ACCIONES DE EDUCACION PARA LA SALUD ALIMENTARIA ORIENTADAS AL FORTALECIMIENTO FAMILIAR Y COMUNITARIO DE ACUERDO CON LAS NECESIDADES IDENTIFICADAS EN EL TERRITORIO Y EL SERVICIO 3 REALIZAR PROCESOS DE FORTALECIMIENTO TECNICO AL TALENTO HUMANO DEL AREA DE LA SALUD EN LA ADECUADA CAPTURA DE MEDIDAS ANTROPOMETRICAS Y AL EQUIPO INTERDISCIPLINARIO EN LA TOMA DE PERIMETRO BRAQUIAL Y LA IDENTIFICACION DE SIGNOS FISICOS ASOCIADOS A LA DESNUTRICION AGUDA 4 REALIZAR LOS PROCESOS DE REMISION Y GESTION INTERINSTITUCIONAL NECESARIOS PARA GARANTIZAR LA ATENCION EN SALUD DE LOS USUARIOS CUANDO SE REQUIERA CON ESPECIAL ENFASIS EN LA ACTIVACION Y SEGUIMIENTO DE LA RUTA DE ATENCION A LA DESNUTRICION 5 APOYAR DESDE SU COMPETENCIA PROFESIONAL LAS ACCIONES DE VIGILANCIA BASADA EN COMUNIDAD VBC ORIENTADAS A LA IDENTIFICACION REPORTE Y GESTION DE CASOS DE NINAS Y NINOS CON SIGNOS DE ALARMA Y SIGNOS FISICOS ASOCIADOS A LA DESNUTRICION AGUDA 6 IMPLEMENTAR Y DAR CUMPLIMIENTO A LA GUIA TECNICA PARA LA METROLOGIA APLICABLE A LOS PROGRAMAS Y PROCESOS MISIONALES DEL ICBF ASEGURANDO LA CORRECTA MEDICION REGISTRO Y CONTROL DE LA INFORMACION ANTROPOMETRICA 7 PARTICIPAR EN COMITES MESAS DE TRABAJO REUNIONES TALLERES Y DEMAS ESPACIOS INSTITUCIONALES CUANDO SEA REQUERIDO EN FUNCION DE LAS NECESIDADES DEL SERVICIO</t>
  </si>
  <si>
    <t>CO1.REQ.10008629</t>
  </si>
  <si>
    <t>OPSP-VEX-0609-2026</t>
  </si>
  <si>
    <t>https://community.secop.gov.co/Public/Tendering/OpportunityDetail/Index?noticeUID=CO1.NTC.9855050</t>
  </si>
  <si>
    <t>LUZ MILENA SUAREZ PIRATOBA</t>
  </si>
  <si>
    <t>LA PRESENTE ORDEN TIENE POR OBJETO PRESTAR SERVICIOS PROFESIONALES EN EL MARCO DEL CONVENIO INTERADMINISTRATIVO N 47006332025 SUSCRITO ENTRE EL INSTITUTO COLOMBIANO DE BIENESTAR FAMILIAR ICBF Y LA UNIVERSIDAD DEL MAGDALENA PARA DESARROLLAR LAS SIGUIENTES ACTIVIDADES 1 COORDINAR Y LIDERAR LOS PROCESOS ADMINISTRATIVOS TECNICOS Y DE SEGUIMIENTO NECESARIOS PARA LA ADECUADA EJECUCION DE LAS ACCIONES DEL SERVICIO GARANTIZANDO EL CUMPLIMIENTO DE LOS LINEAMIENTOS ESTABLECIDOS 2 PLANEAR ORGANIZAR Y ACOMPANAR LOS PROCESOS DE FORMACION Y CAPACITACION CONTINUA DEL TALENTO HUMANO DEL SERVICIO EN ARTICULACION CON EL O LA PROFESIONAL EN PEDAGOGIA DE ACUERDO CON LAS NECESIDADES IDENTIFICADAS 3 LIDERAR LOS PROCESOS DE REMISION ARTICULACION Y GESTION INTERINSTITUCIONAL REQUERIDOS PARA EL CUMPLIMIENTO DE LOS OBJETIVOS DEL SERVICIO CON ESPECIAL ENFASIS EN LA ACTIVACION Y SEGUIMIENTO DE LA RUTA DE ATENCION A LA DESNUTRICION 4 ARTICULAR Y FORTALECER LAS ACCIONES DE VIGILANCIA BASADA EN COMUNIDAD VBC ORIENTADAS A LA IDENTIFICACION OPORTUNA REPORTE Y GESTION DE CASOS DE NINAS Y NINOS CON SIGNOS DE ALARMA Y SIGNOS FISICOS ASOCIADOS A LA DESNUTRICION AGUDA 5 ELABORAR Y PRESENTAR LOS INFORMES TECNICOS ADMINISTRATIVOS Y DE SEGUIMIENTO SOLICITADOS POR EL ICBF ASI COMO LOS INSUMOS NECESARIOS PARA LA IDENTIFICACION Y CARACTERIZACION DE ACTORES CLAVE EN LOS TERRITORIOS DE INTERVENCION 6 DINAMIZAR ORIENTAR Y FACILITAR LA IMPLEMENTACION DE LAS DIRECTRICES Y ORIENTACIONES EMITIDAS POR EL ICBF SOBRE EL FUNCIONAMIENTO DEL SERVICIO CON EL TALENTO HUMANO VELANDO POR EL ADECUADO ALMACENAMIENTO MANEJO Y ENTREGA DE LOS ALIMENTOS Y AAVN SUMINISTRADOS EN EL MARCO DEL SERVICIO 7 PARTICIPAR EN COMITES MESAS DE TRABAJO REUNIONES TALLERES Y DEMAS ESPACIOS DE ARTICULACION INSTITUCIONAL CUANDO SEA REQUERIDO APORTANDO INFORMACION TECNICA Y OPERATIVA RELACIONADA CON LA EJECUCION DEL SERVICIO</t>
  </si>
  <si>
    <t>CO1.REQ.10004598</t>
  </si>
  <si>
    <t>OPSP-VEX-0608-2026</t>
  </si>
  <si>
    <t>https://community.secop.gov.co/Public/Tendering/OpportunityDetail/Index?noticeUID=CO1.NTC.9853770</t>
  </si>
  <si>
    <t xml:space="preserve">JOSE RICARDO  VILLA  </t>
  </si>
  <si>
    <t>CO1.REQ.10003473</t>
  </si>
  <si>
    <t>OAG-VEX-0607-2026</t>
  </si>
  <si>
    <t>https://community.secop.gov.co/Public/Tendering/OpportunityDetail/Index?noticeUID=CO1.NTC.9853381</t>
  </si>
  <si>
    <t>LORENA PATRICIA CARPIO BERRIO</t>
  </si>
  <si>
    <t>CO1.REQ.10003267</t>
  </si>
  <si>
    <t>OAG-VEX-0606-2026</t>
  </si>
  <si>
    <t>https://community.secop.gov.co/Public/Tendering/OpportunityDetail/Index?noticeUID=CO1.NTC.9853068</t>
  </si>
  <si>
    <t>RUBEN GUILLERMO OCHOA FUENTES</t>
  </si>
  <si>
    <t>CO1.REQ.10002847</t>
  </si>
  <si>
    <t>OAG-VEX-0605-2026</t>
  </si>
  <si>
    <t>https://community.secop.gov.co/Public/Tendering/OpportunityDetail/Index?noticeUID=CO1.NTC.9852561</t>
  </si>
  <si>
    <t>BALDOMERO ANAYA CORDOBA</t>
  </si>
  <si>
    <t>CO1.REQ.10002150</t>
  </si>
  <si>
    <t>OAG-VEX-0604-2026</t>
  </si>
  <si>
    <t>https://community.secop.gov.co/Public/Tendering/OpportunityDetail/Index?noticeUID=CO1.NTC.9852151</t>
  </si>
  <si>
    <t>JORGE LUIS MARTINEZ MÁRQUEZ</t>
  </si>
  <si>
    <t>CO1.REQ.10001543</t>
  </si>
  <si>
    <t>OAG-VEX-0603-2026</t>
  </si>
  <si>
    <t>https://community.secop.gov.co/Public/Tendering/OpportunityDetail/Index?noticeUID=CO1.NTC.9851179</t>
  </si>
  <si>
    <t>SERGIO ANDRES VEGAS GOMEZ</t>
  </si>
  <si>
    <t>CO1.REQ.10000185</t>
  </si>
  <si>
    <t>OAG-VEX-0602-2026</t>
  </si>
  <si>
    <t>https://community.secop.gov.co/Public/Tendering/OpportunityDetail/Index?noticeUID=CO1.NTC.9850517</t>
  </si>
  <si>
    <t>MIGUEL EDUARDO AGUILAR ATENCIA</t>
  </si>
  <si>
    <t>CO1.REQ.9999661</t>
  </si>
  <si>
    <t>OAG-VEX-0601-2026</t>
  </si>
  <si>
    <t>https://community.secop.gov.co/Public/Tendering/OpportunityDetail/Index?noticeUID=CO1.NTC.9849884</t>
  </si>
  <si>
    <t>JAIVER MANUEL RODELO CHAVEZ</t>
  </si>
  <si>
    <t>CO1.REQ.9998793</t>
  </si>
  <si>
    <t>OAG-VEX-0600-2026</t>
  </si>
  <si>
    <t>https://community.secop.gov.co/Public/Tendering/OpportunityDetail/Index?noticeUID=CO1.NTC.9857176</t>
  </si>
  <si>
    <t>LORAINE DEL CARMEN RODRIGUEZ ARAGON</t>
  </si>
  <si>
    <t>LA PRESENTE ORDEN TIENE POR OBJETO PRESTAR SERVICIOS PROFESIONALES EN EL MARCO DEL CONVENIO INTERADMINISTRATIVO N 47006332025 SUSCRITO ENTRE EL INSTITUTO COLOMBIANO DE BIENESTAR FAMILIAR ICBF Y LA UNIVERSIDAD DEL MAGDALENA PARA DESARROLLAR LAS SIGUIENTES ACTIVIDADES 1 EJECUTAR LAS ACTIVIDADES RELACIONADAS CON EL TAMIZAJE LA VALORACION Y EL SEGUIMIENTO NUTRICIONAL DE LOS USUARIOS ASI COMO LAS ACCIONES DE COMPLEMENTACION ALIMENTARIA EN ARTICULACION PERMANENTE CON EL EQUIPO INTERDISCIPLINARIO DEL SERVICIO Y CONFORME A LOS LINEAMIENTOS TECNICOS VIGENTES 2 APOYAR Y DESARROLLAR ACCIONES DE EDUCACION PARA LA SALUD ALIMENTARIA ORIENTADAS AL FORTALECIMIENTO FAMILIAR Y COMUNITARIO DE ACUERDO CON LAS NECESIDADES IDENTIFICADAS EN EL TERRITORIO Y EL SERVICIO 3 REALIZAR PROCESOS DE FORTALECIMIENTO TECNICO AL TALENTO HUMANO DEL AREA DE LA SALUD EN LA ADECUADA CAPTURA DE MEDIDAS ANTROPOMETRICAS Y AL EQUIPO INTERDISCIPLINARIO EN LA TOMA DE PERIMETRO BRAQUIAL Y LA IDENTIFICACION DE SIGNOS FISICOS ASOCIADOS A LA DESNUTRICION AGUDA 4 REALIZAR LOS PROCESOS DE REMISION Y GESTION INTERINSTITUCIONAL NECESARIOS PARA GARANTIZAR LA ATENCION EN SALUD DE LOS USUARIOS CUANDO SE REQUIERA CON ESPECIAL ENFASIS EN LA ACTIVACION Y SEGUIMIENTO DE LA RUTA DE ATENCION A LA DESNUTRICION 5 APOYAR DESDE SU COMPETENCIA PROFESIONAL LAS ACCIONES DE VIGILANCIA BASADA EN COMUNIDAD VBC ORIENTADAS A LA IDENTIFICACION REPORTE Y GESTION DE CASOS DE NINAS Y NINOS CON SIGNOS DE ALARMA Y SIGNOS FISICOS ASOCIADOS A LA DESNUTRICION AGUDA 6 IMPLEMENTAR Y DAR CUMPLIMIENTO A LA GUIA TECNICA PARA LA METROLOGIA APLICABLE A LOS PROGRAMAS Y PROCESOS MISIONALES DEL ICBF ASEGURANDO LA CORRECTA MEDICION REGISTRO Y CONTROL DE LA INFORMACION ANTROPOMETRICA 7 PARTICIPAR EN COMITES MESAS DE TRABAJO REUNIONES TALLERES Y DEMAS ESPACIOS INSTITUCIONALES CUANDO SEA REQUERIDO EN FUNCION DE LAS NECESIDADES DEL SERVICIO</t>
  </si>
  <si>
    <t>CO1.REQ.10006586</t>
  </si>
  <si>
    <t>OPSP-VEX-0599-2026</t>
  </si>
  <si>
    <t>https://community.secop.gov.co/Public/Tendering/OpportunityDetail/Index?noticeUID=CO1.NTC.9857924</t>
  </si>
  <si>
    <t>ROSSANA JULIETH CASTRO ALTAMAR</t>
  </si>
  <si>
    <t>CO1.REQ.10007195</t>
  </si>
  <si>
    <t>OPSP-VEX-0598-2026</t>
  </si>
  <si>
    <t>https://community.secop.gov.co/Public/Tendering/OpportunityDetail/Index?noticeUID=CO1.NTC.9861041</t>
  </si>
  <si>
    <t>ALEX JESUS MARRIAGA CONSUEGRA</t>
  </si>
  <si>
    <t>LA PRESENTE ORDEN TIENE POR OBJETO PRESTAR SERVICIOS PROFESIONALES EN EL MARCO DEL CONVENIO INTERADMINISTRATIVO N 47006332025 SUSCRITO ENTRE EL INSTITUTO COLOMBIANO DE BIENESTAR FAMILIAR ICBF Y LA UNIVERSIDAD DEL MAGDALENA PARA DESARROLLAR LAS SIGUIENTES ACTIVIDADES 1 REALIZAR LA COORDINACION Y ARTICULACION PERMANENTE CON AUTORIDADES LOCALES INSTITUCIONES PUBLICAS Y PRIVADAS Y DEMAS ACTORES CLAVE DEL TERRITORIO CON EL FIN DE GARANTIZAR LA ADECUADA OPERACION DEL SERVICIO 2 LIDERAR PLANEAR Y EJECUTAR LAS ACTIVIDADES ORIENTADAS AL FORTALECIMIENTO FAMILIAR Y COMUNITARIO PROMOVIENDO LA PARTICIPACION DE LAS FAMILIAS Y COMUNIDADES ATENDIDAS 3 APOYAR DE MANERA ARTICULADA CON EL EQUIPO INTERDISCIPLINARIO LA IMPLEMENTACION Y OPERACION DE LAS ACCIONES DE EDUCACION PARA LA SALUD ALIMENTARIA DIRIGIDAS A LOS USUARIOS FAMILIAS Y COMUNIDADES 4 APOYAR LOS PROCESOS DE REMISION Y GESTION INTERINSTITUCIONAL PARA LA GARANTIA DE LA ATENCION EN SALUD DE LOS USUARIOS CUANDO SE REQUIERA CON ESPECIAL ENFASIS EN LA ACTIVACION Y SEGUIMIENTO DE LA RUTA DE ATENCION A LA DESNUTRICION AGUDA 5 APOYAR DESDE SU COMPETENCIA PROFESIONAL LAS ACCIONES DE VIGILANCIA BASADA EN COMUNIDAD VBC PARA LA IDENTIFICACION REPORTE Y GESTION DE CASOS DE NINAS Y NINOS CON SIGNOS DE ALARMA Y SIGNOS FISICOS ASOCIADOS A LA DESNUTRICION AGUDA 6 LIDERAR CONSOLIDAR Y ANALIZAR LA INFORMACION REQUERIDA PARA LA CARACTERIZACION SOCIAL Y COMUNITARIA DE LOS TERRITORIOS DONDE OPERA EL SERVICIO APORTANDO INSUMOS PARA LA PLANEACION Y TOMA DE DECISIONES 7 APOYAR Y ORIENTAR A LAS FAMILIAS USUARIAS EN LOS TRAMITES Y GESTIONES REQUERIDAS EN EL MARCO DE LA GARANTIA Y RESTABLECIMIENTO DE DERECHOS EN ARTICULACION CON LAS ENTIDADES COMPETENTES 8 PARTICIPAR EN COMITES MESAS DE TRABAJO REUNIONES TALLERES Y DEMAS ESPACIOS DE ARTICULACION INSTITUCIONAL Y COMUNITARIA CUANDO SEA REQUERIDO PARA EL ADECUADO DESARROLLO DEL SERVICIO</t>
  </si>
  <si>
    <t>CO1.REQ.10009439</t>
  </si>
  <si>
    <t>OPSP-VEX-0597-2026</t>
  </si>
  <si>
    <t>https://community.secop.gov.co/Public/Tendering/OpportunityDetail/Index?noticeUID=CO1.NTC.9857762</t>
  </si>
  <si>
    <t>NATALIA CAROLINA CEBALLOS SEPULVEDA</t>
  </si>
  <si>
    <t>CO1.REQ.10007152</t>
  </si>
  <si>
    <t>OPSP-VEX-0596-2026</t>
  </si>
  <si>
    <t>https://community.secop.gov.co/Public/Tendering/OpportunityDetail/Index?noticeUID=CO1.NTC.9857251</t>
  </si>
  <si>
    <t>TATIANA MANCO ALTAMAR</t>
  </si>
  <si>
    <t>CO1.REQ.10006798</t>
  </si>
  <si>
    <t>OPSP-VEX-0595-2026</t>
  </si>
  <si>
    <t>https://community.secop.gov.co/Public/Tendering/OpportunityDetail/Index?noticeUID=CO1.NTC.9856780</t>
  </si>
  <si>
    <t>GINA MARIA LEON ARAUJO</t>
  </si>
  <si>
    <t>CO1.REQ.10006232</t>
  </si>
  <si>
    <t>OPSP-VEX-0594-2026</t>
  </si>
  <si>
    <t>https://community.secop.gov.co/Public/Tendering/OpportunityDetail/Index?noticeUID=CO1.NTC.9855799</t>
  </si>
  <si>
    <t>LUIS RAFAEL ROBLES</t>
  </si>
  <si>
    <t>LA PRESENTE ORDEN TIENE POR OBJETO PRESTAR SERVICIOS DE APOYO A LA GESTION EN EL MARCO DEL CONVENIO INTERADMINISTRATIVO N 47006332025 SUSCRITO ENTRE EL INSTITUTO COLOMBIANO DE BIENESTAR FAMILIAR ICBF Y LA UNIVERSIDAD DEL MAGDALENA PARA DESARROLLAR LAS SIGUIENTES ACTIVIDADES 1 APOYAR DE MANERA GENERAL EL DESARROLLO Y LA IMPLEMENTACION DE LOS COMPONENTES TECNICOS DEL SERVICIO DE ACUERDO CON LOS LINEAMIENTOS Y ORIENTACIONES DEL EQUIPO INTERDISCIPLINARIO 2 EN COMUNIDADES ETNICAS APOYAR LOS PROCESOS DE TRADUCCION DE LA LENGUA PROPIA AL ESPANOL ASI COMO LA ARMONIZACION INTERCULTURAL ENTRE LAS ACCIONES DESARROLLADAS POR LOS EQUIPOS INTERDISCIPLINARIOS Y LA COSMOVISION DE LAS FAMILIAS Y COMUNIDADES EN RELACION CON EL BIEN ESTAR EL CUIDADO LA CRIANZA LA ALIMENTACION Y LA SALUD 3 DINAMIZAR Y FORTALECER LOS PROCESOS DE ACERCAMIENTO PARTICIPACION ACTIVA Y VINCULACION DE LA COMUNIDAD EN EL SERVICIO APOYANDO AL EQUIPO INTERDISCIPLINARIO EN LA CONCERTACION DE RECORRIDOS TERRITORIALES Y EN LOS PROCESOS DE ATENCION A LOS USUARIOS Y SUS FAMILIAS 4 PARTICIPAR EN COMITES MESAS DE TRABAJO REUNIONES TALLERES Y DEMAS ESPACIOS INSTITUCIONALES Y COMUNITARIOS CUANDO SEA REQUERIDO EN FUNCION DE LAS NECESIDADES DEL SERVICIO</t>
  </si>
  <si>
    <t>CO1.REQ.10005549</t>
  </si>
  <si>
    <t>OAG-VEX-0593-2026</t>
  </si>
  <si>
    <t>https://community.secop.gov.co/Public/Tendering/OpportunityDetail/Index?noticeUID=CO1.NTC.9855726</t>
  </si>
  <si>
    <t>CALIXTA ESTHER REGALAO MEJIA</t>
  </si>
  <si>
    <t>CO1.REQ.10005255</t>
  </si>
  <si>
    <t>OAG-VEX-0592-2026</t>
  </si>
  <si>
    <t>https://community.secop.gov.co/Public/Tendering/OpportunityDetail/Index?noticeUID=CO1.NTC.9850950</t>
  </si>
  <si>
    <t>MILEIDYS MARIA DIAZ RIVERA</t>
  </si>
  <si>
    <t>CO1.REQ.9999108</t>
  </si>
  <si>
    <t>OAG-VEX-0591-2026</t>
  </si>
  <si>
    <t>https://community.secop.gov.co/Public/Tendering/OpportunityDetail/Index?noticeUID=CO1.NTC.9850329</t>
  </si>
  <si>
    <t>CHARON DALIANA OCHOA BENAVIDES</t>
  </si>
  <si>
    <t>CO1.REQ.9999493</t>
  </si>
  <si>
    <t>OAG-VEX-0590-2026</t>
  </si>
  <si>
    <t>https://community.secop.gov.co/Public/Tendering/OpportunityDetail/Index?noticeUID=CO1.NTC.9848601</t>
  </si>
  <si>
    <t>LIZETH CAROLINA PALACIO MAESTRE</t>
  </si>
  <si>
    <t>CO1.REQ.9997533</t>
  </si>
  <si>
    <t>OPSP-VEX-0589-2026</t>
  </si>
  <si>
    <t>https://community.secop.gov.co/Public/Tendering/OpportunityDetail/Index?noticeUID=CO1.NTC.9850852</t>
  </si>
  <si>
    <t>LAURA MARGARITA CANTILLO ROSARIO</t>
  </si>
  <si>
    <t>LA PRESENTE ORDEN TIENE POR OBJETO EN EL MARCO DEL PROYECTO ESTABLECIDO EN EL PLAN DE ACCION 2026 PROMOCION DE ALIANZAS PUBLICAS Y PRIVADAS COOPERACION NACIONAL E INTERNACIONAL PARA LA CREACION DE VALOR SOCIAL EN EL TERRITORIO EL CONTRATISTA DESARROLLARA LAS SIGUIENTES ACTIVIDADES 1 ACOMPANAR LA ELABORACION AJUSTE Y SEGUIMIENTO DE LOS PRESUPUESTOS DE LOS PROYECTOS DE LA VICERRECTORIA DE EXTENSION Y PROYECCION SOCIAL INCLUYENDO ADICIONES PRESUPUESTALES Y EL PLAN ANUAL DE CAJA PAC 2 ELABORAR LAS MINUTAS DE ORDENES DE SERVICIOS PROFESIONALES APOYO A LA GESTION SERVICIOS SUMINISTROS Y COMPRAS DE ACUERDO CON LOS REQUERIMIENTOS Y LINEAMIENTOS DE LA VICERRECTORIA DE EXTENSION Y PROYECCION SOCIAL 3 VERIFICAR LA DOCUMENTACION CARGADA EN LA PLATAFORMA GEDOCO DEL PERSONAL A CONTRATAR POR FUNCIONAMIENTO PLAN DE ACCION Y PROYECTOS ADSCRITOS A LA VICERRECTORIA DE EXTENSION Y PROYECCION SOCIAL GARANTIZANDO EL CUMPLIMIENTO DE LOS REQUISITOS ESTABLECIDOS 4 APOYAR LOS PROCESOS DE LIQUIDACION Y CIERRE ADMINISTRATIVO Y FINANCIERO DE LOS PROYECTOS EJECUTADOS POR LA VICERRECTORIA DE EXTENSION Y PROYECCION SOCIAL 5 REALIZAR SEGUIMIENTO A LOS PROCEDIMIENTOS FINANCIEROS DESARROLLADOS EN LA VICERRECTORIA DE EXTENSION Y PROYECCION SOCIAL CON EL FIN DE ASEGURAR SU CORRECTA EJECUCION Y CUMPLIMIENTO NORMATIVO 6 REALIZAR Y EFECTUAR EL SEGUIMIENTO A LOS PROCESOS DE FACTURACION Y RECAUDO ASOCIADOS A LOS CONVENIOS Y O CONTRATOS GESTIONADOS POR LA VICERRECTORIA DE EXTENSION Y PROYECCION SOCIAL</t>
  </si>
  <si>
    <t>CO1.REQ.9999551</t>
  </si>
  <si>
    <t>OPSP-VEX-0588-2026</t>
  </si>
  <si>
    <t>https://community.secop.gov.co/Public/Tendering/OpportunityDetail/Index?noticeUID=CO1.NTC.9857952</t>
  </si>
  <si>
    <t>ANDRES FELIPE ALVAREZ MOLINA</t>
  </si>
  <si>
    <t>LA PRESENTE ORDEN TIENE POR OBJETO PRESTAR SUS SERVICIOS PROFESIONALES EN EL ROL DE ARTISTA FORMADOR EN ESCRITURA CREATIVA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</si>
  <si>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CO1.REQ.10007557</t>
  </si>
  <si>
    <t>OPSP-VEX-0587-2026</t>
  </si>
  <si>
    <t>https://community.secop.gov.co/Public/Tendering/OpportunityDetail/Index?noticeUID=CO1.NTC.9854622</t>
  </si>
  <si>
    <t>JORGE ARMANDO HERRERA SANTOS</t>
  </si>
  <si>
    <t>CO1.REQ.10003891</t>
  </si>
  <si>
    <t>OPSP-VEX-0586-2026</t>
  </si>
  <si>
    <t>https://community.secop.gov.co/Public/Tendering/OpportunityDetail/Index?noticeUID=CO1.NTC.9853946</t>
  </si>
  <si>
    <t>ARIEL DE JESUS DE LA PEñA BOLIVAR</t>
  </si>
  <si>
    <t>CO1.REQ.10002996</t>
  </si>
  <si>
    <t>OPSP-VEX-0585-2026</t>
  </si>
  <si>
    <t>https://community.secop.gov.co/Public/Tendering/OpportunityDetail/Index?noticeUID=CO1.NTC.9853085</t>
  </si>
  <si>
    <t>WEIMAR JOSE DE LA HOZ RODRIGUEZ</t>
  </si>
  <si>
    <t>CO1.REQ.10002801</t>
  </si>
  <si>
    <t>OPSP-VEX-0584-2026</t>
  </si>
  <si>
    <t>https://community.secop.gov.co/Public/Tendering/OpportunityDetail/Index?noticeUID=CO1.NTC.9852509</t>
  </si>
  <si>
    <t>ALVARO PALACIO BUSTILLO</t>
  </si>
  <si>
    <t>CO1.REQ.10001789</t>
  </si>
  <si>
    <t>OPSP-VEX-0583-2026</t>
  </si>
  <si>
    <t>https://community.secop.gov.co/Public/Tendering/OpportunityDetail/Index?noticeUID=CO1.NTC.9851498</t>
  </si>
  <si>
    <t>ERIC JOSE PAULO OCHOA</t>
  </si>
  <si>
    <t>CO1.REQ.10001407</t>
  </si>
  <si>
    <t>OPSP-VEX-0582-2026</t>
  </si>
  <si>
    <t>https://community.secop.gov.co/Public/Tendering/OpportunityDetail/Index?noticeUID=CO1.NTC.9848850</t>
  </si>
  <si>
    <t>WALTER ELIAS CEPEDA MOROCHO</t>
  </si>
  <si>
    <t>CO1.REQ.9997574</t>
  </si>
  <si>
    <t>OPSP-VEX-0581-2026</t>
  </si>
  <si>
    <t>https://community.secop.gov.co/Public/Tendering/OpportunityDetail/Index?noticeUID=CO1.NTC.9840373</t>
  </si>
  <si>
    <t xml:space="preserve">JUAN CAMILO PEREZ ESTRADA </t>
  </si>
  <si>
    <t>CO1.REQ.9989471</t>
  </si>
  <si>
    <t>OPSP-VEX-0580-2026</t>
  </si>
  <si>
    <t>https://community.secop.gov.co/Public/Tendering/OpportunityDetail/Index?noticeUID=CO1.NTC.9839953</t>
  </si>
  <si>
    <t xml:space="preserve">ELKIN MARIMON CONTRERAS </t>
  </si>
  <si>
    <t>CO1.REQ.9988933</t>
  </si>
  <si>
    <t>OAG-VEX-0579-2026</t>
  </si>
  <si>
    <t>https://community.secop.gov.co/Public/Tendering/OpportunityDetail/Index?noticeUID=CO1.NTC.9847814</t>
  </si>
  <si>
    <t xml:space="preserve">JOSECARLOS TURIZOPANZZA </t>
  </si>
  <si>
    <t>CO1.REQ.9996920</t>
  </si>
  <si>
    <t>OAG-VEX-0578-2026</t>
  </si>
  <si>
    <t>https://community.secop.gov.co/Public/Tendering/OpportunityDetail/Index?noticeUID=CO1.NTC.9839515</t>
  </si>
  <si>
    <t xml:space="preserve">GILMAR JOSE ACUÑA RIVERA </t>
  </si>
  <si>
    <t xml:space="preserve"> CO1.REQ.9988446</t>
  </si>
  <si>
    <t>OAG-VEX-0577-2026</t>
  </si>
  <si>
    <t>https://community.secop.gov.co/Public/Tendering/OpportunityDetail/Index?noticeUID=CO1.NTC.9838894</t>
  </si>
  <si>
    <t xml:space="preserve">YASSIR ENRIQUE NAVARRO ORTIZ </t>
  </si>
  <si>
    <t>CO1.REQ.9988144</t>
  </si>
  <si>
    <t>OAG-VEX-0576-2026</t>
  </si>
  <si>
    <t>https://community.secop.gov.co/Public/Tendering/OpportunityDetail/Index?noticeUID=CO1.NTC.9838726</t>
  </si>
  <si>
    <t xml:space="preserve">EUGENIO JOSE CANTILLO MONTERROSA </t>
  </si>
  <si>
    <t>CO1.REQ.9987677</t>
  </si>
  <si>
    <t>OAG-VEX-0575-2026</t>
  </si>
  <si>
    <t>https://community.secop.gov.co/Public/Tendering/OpportunityDetail/Index?noticeUID=CO1.NTC.9837766</t>
  </si>
  <si>
    <t xml:space="preserve">LUIS FERNANDO CERA RUIZ </t>
  </si>
  <si>
    <t>CO1.REQ.9987138</t>
  </si>
  <si>
    <t>OAG-VEX-0574-2026</t>
  </si>
  <si>
    <t>https://community.secop.gov.co/Public/Tendering/OpportunityDetail/Index?noticeUID=CO1.NTC.9837595</t>
  </si>
  <si>
    <t xml:space="preserve">MELVIN MARIO ALEXANDER RONCALLO ROVIRA </t>
  </si>
  <si>
    <t>CO1.REQ.9987054</t>
  </si>
  <si>
    <t>OAG-VEX-0573-2026</t>
  </si>
  <si>
    <t>https://community.secop.gov.co/Public/Tendering/OpportunityDetail/Index?noticeUID=CO1.NTC.9837832</t>
  </si>
  <si>
    <t xml:space="preserve">ANGEE PAOLA URIELES RICO </t>
  </si>
  <si>
    <t>CO1.REQ.9987015</t>
  </si>
  <si>
    <t>OAG-VEX-0572-2026</t>
  </si>
  <si>
    <t>https://community.secop.gov.co/Public/Tendering/OpportunityDetail/Index?noticeUID=CO1.NTC.9837398</t>
  </si>
  <si>
    <t xml:space="preserve">LISSY MAOLIS ESCOBAR GALINDO </t>
  </si>
  <si>
    <t>CO1.REQ.9986569</t>
  </si>
  <si>
    <t>OAG-VEX-0571-2026</t>
  </si>
  <si>
    <t>https://community.secop.gov.co/Public/Tendering/OpportunityDetail/Index?noticeUID=CO1.NTC.9838171</t>
  </si>
  <si>
    <t>CRISTIAN JESUS HERRERA TORRES</t>
  </si>
  <si>
    <t xml:space="preserve"> CO1.REQ.9987448</t>
  </si>
  <si>
    <t>OAG-VEX-0570-2026</t>
  </si>
  <si>
    <t>https://community.secop.gov.co/Public/Tendering/OpportunityDetail/Index?noticeUID=CO1.NTC.9838030</t>
  </si>
  <si>
    <t>LILIANA PATRICIA IBAÑEZ CARABALLO</t>
  </si>
  <si>
    <t>CO1.REQ.9987157</t>
  </si>
  <si>
    <t>OAG-VEX-0569-2026</t>
  </si>
  <si>
    <t>https://community.secop.gov.co/Public/Tendering/OpportunityDetail/Index?noticeUID=CO1.NTC.9837763</t>
  </si>
  <si>
    <t>FRANCISCO JOSE RODRIGUEZ PEÑA</t>
  </si>
  <si>
    <t>CO1.REQ.9987238</t>
  </si>
  <si>
    <t>OAG-VEX-0568-2026</t>
  </si>
  <si>
    <t>https://community.secop.gov.co/Public/Tendering/OpportunityDetail/Index?noticeUID=CO1.NTC.9837658</t>
  </si>
  <si>
    <t>CRISTIAN DANIEL ARENAS SALAZAR</t>
  </si>
  <si>
    <t>CO1.REQ.9986776</t>
  </si>
  <si>
    <t>OAG-VEX-0567-2026</t>
  </si>
  <si>
    <t>https://community.secop.gov.co/Public/Tendering/OpportunityDetail/Index?noticeUID=CO1.NTC.9837638</t>
  </si>
  <si>
    <t>YASMITH ROCIO HERNANDEZ HERNANDEZ</t>
  </si>
  <si>
    <t>CO1.REQ.9986559</t>
  </si>
  <si>
    <t>OAG-VEX-0566-2026</t>
  </si>
  <si>
    <t>https://community.secop.gov.co/Public/Tendering/OpportunityDetail/Index?noticeUID=CO1.NTC.9837279</t>
  </si>
  <si>
    <t>PEDRO PABLO RODRIGUEZ MONTAñA</t>
  </si>
  <si>
    <t>CO1.REQ.9986479</t>
  </si>
  <si>
    <t>OAG-VEX-0565-2026</t>
  </si>
  <si>
    <t>https://community.secop.gov.co/Public/Tendering/OpportunityDetail/Index?noticeUID=CO1.NTC.9837222</t>
  </si>
  <si>
    <t>CAMILA ANDREA PEÑALOZA GARZON</t>
  </si>
  <si>
    <t>CO1.REQ.9986429</t>
  </si>
  <si>
    <t>OPSP-VEX-0564-2026</t>
  </si>
  <si>
    <t>https://community.secop.gov.co/Public/Tendering/OpportunityDetail/Index?noticeUID=CO1.NTC.9837086</t>
  </si>
  <si>
    <t>PEDRO MANUEL ALTAMAR FANDIÑO</t>
  </si>
  <si>
    <t>CO1.REQ.9986368</t>
  </si>
  <si>
    <t>OAG-VEX-0563-2026</t>
  </si>
  <si>
    <t>https://community.secop.gov.co/Public/Tendering/OpportunityDetail/Index?noticeUID=CO1.NTC.9837141</t>
  </si>
  <si>
    <t>HUMBERTO RAFAEL ESCOBAR NUñEZ</t>
  </si>
  <si>
    <t>CO1.REQ.9985768</t>
  </si>
  <si>
    <t>OPSP-VEX-0562-2026</t>
  </si>
  <si>
    <t>https://community.secop.gov.co/Public/Tendering/OpportunityDetail/Index?noticeUID=CO1.NTC.9836842</t>
  </si>
  <si>
    <t>FRANCISCO JOSE RODRIGUEZ PAZ</t>
  </si>
  <si>
    <t>CO1.REQ.9986040</t>
  </si>
  <si>
    <t>OAG-VEX-0561-2026</t>
  </si>
  <si>
    <t>https://community.secop.gov.co/Public/Tendering/OpportunityDetail/Index?noticeUID=CO1.NTC.9849262</t>
  </si>
  <si>
    <t>SILVANA ANGULO ORTIZ</t>
  </si>
  <si>
    <t>CO1.REQ.9998576</t>
  </si>
  <si>
    <t>OPSP-VEX-0560-2026</t>
  </si>
  <si>
    <t>https://community.secop.gov.co/Public/Tendering/OpportunityDetail/Index?noticeUID=CO1.NTC.9836822</t>
  </si>
  <si>
    <t>EDWIN JAIRO ALVAREZ BARRIOS</t>
  </si>
  <si>
    <t>LA PRESENTE ORDEN TIENE POR OBJETO PRESTAR SUS SERVICIOS PROFESIONALES EN EL ROL DE ARTISTA FORMADOR EN TEATRO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</si>
  <si>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CO1.REQ.9985929</t>
  </si>
  <si>
    <t>OPSP-VEX-0559-2026</t>
  </si>
  <si>
    <t>https://community.secop.gov.co/Public/Tendering/OpportunityDetail/Index?noticeUID=CO1.NTC.9836545</t>
  </si>
  <si>
    <t>JULIO CAMPO CAMERANO</t>
  </si>
  <si>
    <t>CO1.REQ.9985938</t>
  </si>
  <si>
    <t>OAG-VEX-0558-2026</t>
  </si>
  <si>
    <t>https://community.secop.gov.co/Public/Tendering/OpportunityDetail/Index?noticeUID=CO1.NTC.9836807</t>
  </si>
  <si>
    <t>RAFAEL DE JESUS LUQUE SOLANO</t>
  </si>
  <si>
    <t>CO1.REQ.9985920</t>
  </si>
  <si>
    <t>OPSP-VEX-0557-2026</t>
  </si>
  <si>
    <t>https://community.secop.gov.co/Public/Tendering/OpportunityDetail/Index?noticeUID=CO1.NTC.9846592</t>
  </si>
  <si>
    <t xml:space="preserve">JASSIR GREGORIO SALGADO CUETO </t>
  </si>
  <si>
    <t>CO1.REQ.9991758</t>
  </si>
  <si>
    <t>OAG-VEX-0556-2026</t>
  </si>
  <si>
    <t>https://community.secop.gov.co/Public/Tendering/OpportunityDetail/Index?noticeUID=CO1.NTC.9841446</t>
  </si>
  <si>
    <t>ASTRID CAROLINA PEREZ DIAZ</t>
  </si>
  <si>
    <t>LA PRESENTE ORDEN TIENE POR OBJETO PRESTAR SERVICIOS PROFESIONALES EN EL MARCO DE LA CARTA DE COMPROMISO DE LA IES UNIVERSIDAD DEL MAGDALENA CONVENIO INTERADMINISTRATIVO 277 DE 2019 MEN ICETEX CONVOCATORIA PUBLICA DIRIGIDA A INSTITUCIONES DE EDUCACION SUPERIOR IES QUE CUENTEN CON ACREDITACION INSTITUCIONAL EN ALTA CALIDAD VIGENTE PARA QUE POSTULEN PROPUESTAS PARA FORTALECIMIENTO DE SEDES EDUCATIVAS RURALES Y O EN MUNICIPIOS PDET A TRAVES DEL DESARROLLO DE PROCESOS DE FORMACION DOCENTE DOTACION Y SEGUIMIENTO A LA IMPLEMENTACION DE MODELOS EDUCATIVOS FLEXIBLES MEF CELEBRADO ENTRE EL MINISTERIO DE EDUCACION Y LA UNIVERSIDAD DEL MAGDALENA PARA EL DESARROLLO DE LAS SIGUIENTES ACTIVIDADES 1 BRINDAR ACOMPAÑAMIENTO Y O HACER SEGUIMIENTO A PROCESOS PRECONTRACTUALES CONTRACTUALES Y POS CONTRACTUALES EN ADQUISICION DE BIENES O SERVICIOS DEL PROYECTO 2 RESOLVER LAS PETICIONES QUE SE LE PRESENTEN DENTRO DE LOS PLAZOS Y O TERMINOS ESTABLECIDOS EN LA LEY QUE LE SEAN TRASLADADAS POR PARTE DE LA DIRECCION DEL PROYECTO 3 ELABORAR MINUTAS PARA ORDENES CONTRATOS Y DEMAS QUE REQUIERA EL PROYECTO 4 EMITIR LOS CONCEPTOS JURIDICOS QUE TENGAN RELACION CON EL AMBITO DE COMPETENCIA DEL PROYECTO 5 FUNDAMENTAR JURIDICAMENTE LA ELABORACION Y REVISION DE LOS ACTOS ADMINISTRATIVOS QUE SE REQUIERAN EXPEDIR EN EL PROYECTO 6 PARTICIPAR EN LAS REUNIONES A LAS QUE SEA CONVOCADO POR LA VICERRECTORIA DE EXTENSION Y PROYECCION SOCIAL DE LA UNIVERSIDAD PARA ASESORAR EN TEMAS JURIDICOS Y CONTRACTUALES RELACIONADOS CON LA EJECUCION DEL PROYECTO 7 REALIZAR LAS RESOLUCIONES DE APOYO DE MOVILIDAD O LAS QUE SEAN REQUERIDAS DENTRO DEL MARCO DE LA EJECUCION DEL PROYECTO</t>
  </si>
  <si>
    <t>CO1.REQ.9990473</t>
  </si>
  <si>
    <t>OPSP-VEX-0555-2026</t>
  </si>
  <si>
    <t>https://community.secop.gov.co/Public/Tendering/OpportunityDetail/Index?noticeUID=CO1.NTC.9841052</t>
  </si>
  <si>
    <t xml:space="preserve">DEISY BEATRIZ MELO NORIEGA
</t>
  </si>
  <si>
    <t>LA PRESENTE ORDEN TIENE POR OBJETO PRESTAR SERVICIOS PROFESIONALES EN EL MARCO DE LA CARTA DE COMPROMISO DE LA IES UNIVERSIDAD DEL MAGDALENA CONVENIO INTERADMINISTRATIVO 277 DE 2019 MEN ICETEX CONVOCATORIA PUBLICA DIRIGIDA A INSTITUCIONES DE EDUCACION SUPERIOR IES QUE CUENTEN CON ACREDITACION INSTITUCIONAL EN ALTA CALIDAD VIGENTE PARA QUE POSTULEN PROPUESTAS PARA FORTALECIMIENTO DE SEDES EDUCATIVAS RURALES Y O EN MUNICIPIOS PDET A TRAVES DEL DESARROLLO DE PROCESOS DE FORMACION DOCENTE DOTACION Y SEGUIMIENTO A LA IMPLEMENTACION DE MODELOS EDUCATIVOS FLEXIBLES MEF CELEBRADO ENTRE EL MINISTERIO DE EDUCACION Y LA UNIVERSIDAD DEL MAGDALENA PARA EL DESARROLLO DE LAS SIGUIENTES ACTIVIDADES 1 APOYAR A LA LIDER DEL PROCESO DE FORMACION Y ACOMPAÑAMIENTO EN CUANTO A LA EJECUCION DE ACCIONES CORRECTIVAS PREVENTIVAS Y DE MEJORAMIENTO PARA GARANTIZAR LA EFICACIA DE LOS PROCESOS SUSCRITOS EN EL PROYECTO 2 APOYAR EN LA REVISION DE INFORMES PRESENTADOS POR EL MINISTERIO DE EDUCACION REFERENTE A LOS AVANCES DEL COMPONENTE PEDAGOGICO 3 APOYAR EN LA RECOLECCION ORGANIZACION PROCESAMIENTO DE LA INFORMACION DOCUMENTAL CONSTRUCCION Y ANALISIS DE ESTADISTICAS NECESARIAS PARA EVIDENCIAR EL AVANCE DE CADA UNO DE LOS FACTORES CRITERIOS CARACTERISTICAS Y O ASPECTOS POR EVALUAR DURANTE LOS AVANCES ESTIPULADOS EN EL ANEXO TECNICO DEL PROYECTO 4 IMPLEMENTAR LOS FORMATOS NECESARIOS PARA LLEVAR EL ESTRICTO CONTROL DE CALIDAD DE LAS ACTIVIDADES PROGRAMADAS DURANTE LA EJECUCION DEL PROYECTO MEF 5 ASESORAR Y APOYAR LA COORDINACION DEL DISEÑO DOCUMENTAL ATENDIENDO LOS REQUISITOS DE CALIDAD EN LA EJECUCION DEL PROYECTO MEF 6 BRINDAR ACOMPAÑAMIENTO A LA LIDER DEL PROCESO REQUERIDO PARA EL DESARROLLO DE ACTIVIDADES EVENTOS O REUNIONES QUE SE REALICEN DE ACUERDO CON EL CRONOGRAMA DEL PROYECTO 7 PARTICIPAR EN REUNIONES QUE SE PROGRAMEN EN EL DESARROLLO DEL PROYECTO Y QUE SEAN BASICOS PARA EL DESEMPEÑO DE SUS FUNCIONES</t>
  </si>
  <si>
    <t>CO1.REQ.9990175</t>
  </si>
  <si>
    <t>OPSP-VEX-0554-2026</t>
  </si>
  <si>
    <t>https://community.secop.gov.co/Public/Tendering/OpportunityDetail/Index?noticeUID=CO1.NTC.9840272</t>
  </si>
  <si>
    <t>VALENTINA IGLESIAS UTRIA</t>
  </si>
  <si>
    <t>LA PRESENTE ORDEN TIENE POR OBJETO PRESTAR SERVICIOS PROFESIONALES EN EL MARCO DE LA CARTA DE COMPROMISO DE LA IES UNIVERSIDAD DEL MAGDALENA CONVENIO INTERADMINISTRATIVO 277 DE 2019 MEN ICETEX CONVOCATORIA PUBLICA DIRIGIDA A INSTITUCIONES DE EDUCACION SUPERIOR IES QUE CUENTEN CON ACREDITACION INSTITUCIONAL EN ALTA CALIDAD VIGENTE PARA QUE POSTULEN PROPUESTAS PARA FORTALECIMIENTO DE SEDES EDUCATIVAS RURALES Y O EN MUNICIPIOS PDET A TRAVES DEL DESARROLLO DE PROCESOS DE FORMACION DOCENTE DOTACION Y SEGUIMIENTO A LA IMPLEMENTACION DE MODELOS EDUCATIVOS FLEXIBLES MEF CELEBRADO ENTRE EL MINISTERIO DE EDUCACION Y LA UNIVERSIDAD DEL MAGDALENA PARA EL DESARROLLO DE LAS SIGUIENTES ACTIVIDADES 1 APOYAR CON LA CONSTRUCCION EN DIGITAL DE LOS ESTUDIOS DE CONVENIENCIA Y OPORTUNIDAD PARA CONTRATAR ASI COMO DE LAS SOLICITUDES DE ADICION TERMINACION SUSPENSION Y DEMAS NOVEDADES DE LAS ORDENES DE SERVICIOS PROFESIONALES Y DE APOYO A LA GESTION SUSCRITAS EN EL PROYECTO 2 APOYAR EN LOS TRAMITES NECESARIOS PARA LA VERIFICACION DE LAS CONDUCTAS RELACIONADAS CON VIOLENCIA DE GENERO DE LOS CONTRATISTAS QUE VINCULE POR MEDIO DEL PROYECTO 3 APOYAR EN LA REVISION Y VERIFICACION DE ANTECEDENTES FISCALES DISCIPLINARIOS PROFESIONALES PENALES Y DE REGISTRO NACIONAL DE MEDIDAS CORRECTIVAS RNMC DE LAS PERSONAS A VINCULAR MEDIANTE ORDENES DE PRESTACION DE SERVICIOS PROFESIONALES Y DE APOYO A LA GESTION EN EL PROYECTO 4 APOYAR EN LA ORGANIZACION DEL ARCHIVO DIGITAL DE LAS ORDENES DE SERVICIOS PROFESIONALES Y DE APOYO A LA GESTION SUSCRITAS EN EL PROYECTO 5 APOYAR EN LA PROYECCION REMISION PARA REVISION JURIDICA FIRMA DE LAS PARTES DE MINUTAS DE CONTRATOS U ORDENES DE PRESTACION DE SERVICIOS PROFESIONALES Y DE APOYO A LA GESTION DEL PROYECTO 6 APOYAR EN LA CONSTRUCCION DE LA BASE DE DATOS DE LAS 392 SEDES VINCULADAS AL PROYECTO</t>
  </si>
  <si>
    <t>CO1.REQ.9989487</t>
  </si>
  <si>
    <t>OPSP-VEX-0553-2026</t>
  </si>
  <si>
    <t>https://community.secop.gov.co/Public/Tendering/OpportunityDetail/Index?noticeUID=CO1.NTC.9839747</t>
  </si>
  <si>
    <t xml:space="preserve">CARLOLINA ESTER OWEN JACQUIN
</t>
  </si>
  <si>
    <t>LA PRESENTE ORDEN TIENE POR OBJETO PRESTAR SERVICIOS PROFESIONALES EN EL MARCO DEL CONTRATO INTERADMINISTRATIVO CI 000179 2025 SUSCRITO ENTRE EL DISTRITO TURISTICO CULTURAL E HISTORICO DE SANTA MARTA Y LA UNIVERSIDAD DEL MAGDALENA PARA DESARROLLAR LAS SIGUIENTES ACTIVIDADES 1 ASISTIR EN LA VERIFICACION DE LAS CONDICIONES AMBIENTALES EXIGIDAS AL PROYECTO ASI COMO QUE EL CONTRATISTA DE OBRA DISPONGA DE LOS MEDIOS PARA EJECUTAR LAS MEDIDAS PREVENTIVAS CORRECTORAS Y COMPENSATORIAS 2 APOYAR Y ASISTIR AL DIRECTOR DE LA INTERVENTORIA EN EL SEGUIMIENTO AL CUMPLIMIENTO DEL PMA O PAGA PROPUESTO POR EL CONTRATISTA DE OBRA 3 BRINDAR ASESORIA Y ACOMPAÑAMIENTO EN EL TEMA AMBIENTAL DURANTE LA EJECUCION DEL CONTRATO DE OBRA 4 EMITIR CONCEPTOS TECNICOS REQUERIDOS PARA DAR SOLUCIONES A CONTROVERSIAS RELACIONADAS CON EL COMPONENTE AMBIENTAL 5 REALIZAR INSPECCIONES EN SST PERIODICAS A LAS AREAS FRENTES DE TRABAJO Y EQUIPOS EN GENERAL ASIGNADOS A LA INTERVENTORIA 6 APOYAR AL DIRECTOR DE LA INTERVENTORIA EN LA REALIZACION DE LAS INSPECCIONES DE VIGILANCIA A LAS ACTIVIDADES DE ALTO RIESGO 7 ASISTIR EN LA VERIFICACION DEL CUMPLIMIENTO DE LAS OBLIGACIONES DEL PROGRAMA DE SST DEL CONTRATISTA DE OBRA 8 APOYAR AL DIRECTOR DE LA INTERVENTORIA CON LA VIGILANCIA SOBRE EL CUMPLIMIENTO DE LAS NORMAS Y REQUERIMIENTOS DE CARACTER PREVENTIVO Y EN LOS QUE A SST SE REFIERA</t>
  </si>
  <si>
    <t>CO1.REQ.9988564</t>
  </si>
  <si>
    <t>OPSP-VEX-0552-2026</t>
  </si>
  <si>
    <t>https://community.secop.gov.co/Public/Tendering/OpportunityDetail/Index?noticeUID=CO1.NTC.9838306</t>
  </si>
  <si>
    <t xml:space="preserve">YOHELY PAOLA PADILLA MAZENETT </t>
  </si>
  <si>
    <t>LA PRESENTE ORDEN TIENE POR OBJETO PRESTAR SERVICIOS PROFESIONALES EN EL MARCO DEL CONTRATO INTERADMINISTRATIVO CI 000179 2025 SUSCRITO ENTRE EL DISTRITO TURISTICO CULTURAL E HISTORICO DE SANTA MARTA Y LA UNIVERSIDAD DEL MAGDALENA PARA DESARROLLAR LAS SIGUIENTES ACTIVIDADES 1 PARTICIPAR EN LOS COMITES DE OBRA DONDE HARA UN RECUENTO DE LAS ACTIVIDADES DE ACOMPAÑAMIENTO SOCIAL REALIZADAS CON LA COMUNIDAD DURANTE EL PERIODO CORRESPONDIENTE PRESENTARA LAS ACTIVIDADES DEL PERIODO SIGUIENTE Y FORMULARA LAS OBSERVACIONES Y SOLICITUDES NECESARIAS AL CONTRATISTA DE OBRA PARA EL BUEN DESARROLLO DE LA GESTION SOCIAL 2 APOYAR A LA DIRECCION DE LA INTERVENTORIA PARA HACER CUMPLIR AL CONTRATISTA DE OBRA TODOS LOS REQUERIMIENTOS EXPRESADOS EN EL PLAN DE GESTION SOCIAL 3 APOYAR A LA DIRECCION DE LA INTERVENTORIA EN LA REVISION DE LAS CONSULTAS PREVIAS A LA COMUNIDAD Y LA VERIFICACION DE LAS ESTRUCTURAS DE LAS VIVIENDAS 4 APOYAR EN LA REVISION DEL CRONOGRAMA DE ACTIVIDADES ELABORADO POR EL CONTRATISTA DE OBRA 5 ACOMPAÑAR LAS ACTIVIDADES DE CAMPO QUE SEAN EJECUTADAS POR EL CONTRATISTA DE OBRA Y QUE CUENTEN CON LA PRESENCIA DE LA COMUNIDAD DEFINIENDO EN CONJUNTO LAS HERRAMIENTAS E INSTRUMENTOS NECESARIOS QUE IMPLIQUEN LA LABOR Y PERMITAN SU VERIFICACION 6 APOYAR A LA DIRECCION DE LA INTERVENTORIA CON LA REVISION DEL CONTENIDO DE TODAS LAS PIEZAS DE DIVULGACION PRESENTACIONES Y CONVOCATORIAS PARA LOS DIFERENTES EVENTOS QUE SE ADELANTEN EN DESARROLLO DE LOS PROYECTOS 7 ASISTIR A TODOS LOS LUGARES PROPUESTOS POR EL CONTRATISTA DE OBRA PARA LA REALIZACION DE REUNIONES CON LA COMUNIDAD Y PARA LA INSTALACION DE PIEZAS DE DIVULGACION</t>
  </si>
  <si>
    <t>CO1.REQ.9987239</t>
  </si>
  <si>
    <t>OPSP-VEX-0551-2026</t>
  </si>
  <si>
    <t>https://community.secop.gov.co/Public/Tendering/OpportunityDetail/Index?noticeUID=CO1.NTC.9847974</t>
  </si>
  <si>
    <t xml:space="preserve">ANGELICA TUIRAN GARCIA </t>
  </si>
  <si>
    <t>LA PRESENTE ORDEN TIENE POR OBJETO PRESTAR SERVICIOS PROFESIONALES EN EL MARCO DEL CONVENIO INTERADMINISTRATIVO N 47006332025 SUSCRITO ENTRE EL INSTITUTO COLOMBIANO DE BIENESTAR FAMILIAR ICBF Y LA UNIVERSIDAD DEL MAGDALENA PARA DESARROLLAR LAS SIGUIENTES ACTIVIDADES 1 REALIZAR LA COORDINACION Y ARTICULACION PERMANENTE CON AUTORIDADES LOCALES INSTITUCIONES PUBLICAS Y PRIVADAS Y DEMAS ACTORES CLAVE DEL TERRITORIO CON EL FIN DE GARANTIZAR LA ADECUADA OPERACION DEL SERVICIO 2 LIDERAR PLANEAR Y EJECUTAR LAS ACTIVIDADES ORIENTADAS AL FORTALECIMIENTO FAMILIAR Y COMUNITARIO PROMOVIENDO LA PARTICIPACION DE LAS FAMILIAS Y COMUNIDADES ATENDIDAS 3 APOYAR DE MANERA ARTICULADA CON EL EQUIPO INTERDISCIPLINARIO LA IMPLEMENTACION Y OPERACION DE LAS ACCIONES DE EDUCACION PARA LA SALUD ALIMENTARIA DIRIGIDAS A LOS USUARIOS FAMILIAS Y COMUNIDADES 4 APOYAR LOS PROCESOS DE REMISION Y GESTION INTERINSTITUCIONAL PARA LA GARANTIA DE LA ATENCION EN SALUD DE LOS USUARIOS CUANDO SE REQUIERA CON ESPECIAL ENFASIS EN LA ACTIVACION Y SEGUIMIENTO DE LA RUTA DE ATENCION A LA DESNUTRICION AGUDA 5 APOYAR DESDE SU COMPETENCIA PROFESIONAL LAS ACCIONES DE VIGILANCIA BASADA EN COMUNIDAD VBC PARA LA IDENTIFICACION REPORTE Y GESTION DE CASOS DE NIÑAS Y NIÑOS CON SIGNOS DE ALARMA Y SIGNOS FISICOS ASOCIADOS A LA DESNUTRICION AGUDA 6 LIDERAR CONSOLIDAR Y ANALIZAR LA INFORMACION REQUERIDA PARA LA CARACTERIZACION SOCIAL Y COMUNITARIA DE LOS TERRITORIOS DONDE OPERA EL SERVICIO APORTANDO INSUMOS PARA LA PLANEACION Y TOMA DE DECISIONES 7 APOYAR Y ORIENTAR A LAS FAMILIAS USUARIAS EN LOS TRAMITES Y GESTIONES REQUERIDAS EN EL MARCO DE LA GARANTIA Y RESTABLECIMIENTO DE DERECHOS EN ARTICULACION CON LAS ENTIDADES COMPETENTES 8 PARTICIPAR EN COMITES MESAS DE TRABAJO REUNIONES TALLERES Y DEMAS ESPACIOS DE ARTICULACION INSTITUCIONAL Y COMUNITARIA CUANDO SEA REQUERIDO PARA EL ADECUADO DESARROLLO DEL SERVICIO</t>
  </si>
  <si>
    <t>CO1.REQ.9997477</t>
  </si>
  <si>
    <t>OPSP-VEX-0550-2026</t>
  </si>
  <si>
    <t>https://community.secop.gov.co/Public/Tendering/OpportunityDetail/Index?noticeUID=CO1.NTC.9836565</t>
  </si>
  <si>
    <t>RICARDO ALFONSO ESCOBAR RAMOS</t>
  </si>
  <si>
    <t xml:space="preserve"> CO1.REQ.9985954</t>
  </si>
  <si>
    <t>OAG-VEX-0549-2026</t>
  </si>
  <si>
    <t>https://community.secop.gov.co/Public/Tendering/OpportunityDetail/Index?noticeUID=CO1.NTC.9836693</t>
  </si>
  <si>
    <t>ORIANA PATRICIA SEVERICHE ORTIZ</t>
  </si>
  <si>
    <t>LA PRESENTE ORDEN TIENE POR OBJETO PRESTAR SUS SERVICIOS DE APOYO A LA GESTIÓN EN EL ROL DE ARTISTA FORMADOR SABEDOR EN ESCRITURA CREATIVA EN EL MARCO DEL CONVENIO INTERADMINISTRATIVO NUMERO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</si>
  <si>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CO1.REQ.9985965</t>
  </si>
  <si>
    <t>OAG-VEX-0548-2026</t>
  </si>
  <si>
    <t>https://community.secop.gov.co/Public/Tendering/OpportunityDetail/Index?noticeUID=CO1.NTC.9836699</t>
  </si>
  <si>
    <t>MIGUEL CANTILLO FRAGOZO</t>
  </si>
  <si>
    <t>LA PRESENTE ORDEN TIENE POR OBJETO PRESTAR SUS SERVICIOS DE APOYO A LA GESTIÓN EN EL ROL DE ARTISTA FORMADOR SABEDOR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</si>
  <si>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CO1.REQ.9986080</t>
  </si>
  <si>
    <t>OAG-VEX-0547-2026</t>
  </si>
  <si>
    <t>https://community.secop.gov.co/Public/Tendering/OpportunityDetail/Index?noticeUID=CO1.NTC.9836885</t>
  </si>
  <si>
    <t>DELAY ALAY MAGDANIEL GÓMEZ</t>
  </si>
  <si>
    <t>LA PRESENTE ORDEN TIENE POR OBJETO PRESTAR SUS SERVICIOS PROFESIONALES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</si>
  <si>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CO1.REQ.9986205</t>
  </si>
  <si>
    <t>OPSP-VEX-0546-2026</t>
  </si>
  <si>
    <t>https://community.secop.gov.co/Public/Tendering/OpportunityDetail/Index?noticeUID=CO1.NTC.9837020</t>
  </si>
  <si>
    <t>LAURA MARIA ORDOÑEZ DIAZ</t>
  </si>
  <si>
    <t>CO1.REQ.9985997</t>
  </si>
  <si>
    <t>OAG-VEX-0545-2026</t>
  </si>
  <si>
    <t>https://community.secop.gov.co/Public/Tendering/OpportunityDetail/Index?noticeUID=CO1.NTC.9836879</t>
  </si>
  <si>
    <t>WILMER NEILL IGUARAN DELUQUE</t>
  </si>
  <si>
    <t>LA PRESENTE ORDEN TIENE POR OBJETO PRESTAR SUS SERVICIOS DE APOYO A LA GESTION EN EL ROL DE ARTISTA FORMADOR SABEDOR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</si>
  <si>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CO1.REQ.9986083</t>
  </si>
  <si>
    <t>OAG-VEX-0544-2026</t>
  </si>
  <si>
    <t>https://community.secop.gov.co/Public/Tendering/OpportunityDetail/Index?noticeUID=CO1.NTC.9836863</t>
  </si>
  <si>
    <t>LUIS ALBERTO SOTO TRESPALACIOS</t>
  </si>
  <si>
    <t>LA PRESENTE ORDEN TIENE POR OBJETO PRESTAR SUS SERVICIOS DE APOYO A LA GESTION EN EL ROL DE ARTISTA FORMADOR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</si>
  <si>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CO1.REQ.9986064</t>
  </si>
  <si>
    <t>OAG-VEX-0543-2026</t>
  </si>
  <si>
    <t>https://community.secop.gov.co/Public/Tendering/OpportunityDetail/Index?noticeUID=CO1.NTC.9836852</t>
  </si>
  <si>
    <t>LUIYIBETH VANESSA MEJIA CABALLERO</t>
  </si>
  <si>
    <t>CO1.REQ.9986110</t>
  </si>
  <si>
    <t>OAG-VEX-0542-2026</t>
  </si>
  <si>
    <t>https://community.secop.gov.co/Public/Tendering/OpportunityDetail/Index?noticeUID=CO1.NTC.9836836</t>
  </si>
  <si>
    <t>GENINA MARIA ARIZA CELIS</t>
  </si>
  <si>
    <t>LA PRESENTE ORDEN TIENE POR OBJETO: PRESTAR SUS SERVICIOS DE APOYO A LA GESTIÓN EN EL ROL DE ARTISTA FORMADOR SABEDOR EN AUDIOVISUALES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</si>
  <si>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CO1.REQ.9986102</t>
  </si>
  <si>
    <t>OAG-VEX-0541-2026</t>
  </si>
  <si>
    <t>https://community.secop.gov.co/Public/Tendering/OpportunityDetail/Index?noticeUID=CO1.NTC.9836828</t>
  </si>
  <si>
    <t>FRANCISCO ALBERTO MARQUEZ BERMUDEZ</t>
  </si>
  <si>
    <t>CO1.REQ.9986029</t>
  </si>
  <si>
    <t>OAG-VEX-0540-2026</t>
  </si>
  <si>
    <t>https://community.secop.gov.co/Public/Tendering/OpportunityDetail/Index?noticeUID=CO1.NTC.9836723</t>
  </si>
  <si>
    <t>LEOPOLDO HIGINIO MEJIA DUCAND</t>
  </si>
  <si>
    <t>CO1.REQ.9985733</t>
  </si>
  <si>
    <t>OAG-VEX-0539-2026</t>
  </si>
  <si>
    <t>https://community.secop.gov.co/Public/Tendering/OpportunityDetail/Index?noticeUID=CO1.NTC.9836639</t>
  </si>
  <si>
    <t>ILICH VLADIMIR MERCADO ZAMBRANO</t>
  </si>
  <si>
    <t>CO1.REQ.9985731</t>
  </si>
  <si>
    <t>OAG-VEX-0538-2026</t>
  </si>
  <si>
    <t>https://community.secop.gov.co/Public/Tendering/OpportunityDetail/Index?noticeUID=CO1.NTC.9836715</t>
  </si>
  <si>
    <t>MATEO BENAVIDES BALDOVINO</t>
  </si>
  <si>
    <t>CO1.REQ.9985725</t>
  </si>
  <si>
    <t>OPSP-VEX-0537-2026</t>
  </si>
  <si>
    <t>https://community.secop.gov.co/Public/Tendering/OpportunityDetail/Index?noticeUID=CO1.NTC.9836293</t>
  </si>
  <si>
    <t>REYES ANDRES MELO PINZON</t>
  </si>
  <si>
    <t>CO1.REQ.9985717</t>
  </si>
  <si>
    <t>OAG-VEX-0536-2026</t>
  </si>
  <si>
    <t>https://community.secop.gov.co/Public/Tendering/OpportunityDetail/Index?noticeUID=CO1.NTC.9836286</t>
  </si>
  <si>
    <t>ALFREDO SILLE PINTO</t>
  </si>
  <si>
    <t>CO1.REQ.9985707</t>
  </si>
  <si>
    <t>OAG-VEX-0535-2026</t>
  </si>
  <si>
    <t>https://community.secop.gov.co/Public/Tendering/OpportunityDetail/Index?noticeUID=CO1.NTC.9830899</t>
  </si>
  <si>
    <t>EDIN ENRIQUE ESTRADA TOVAR</t>
  </si>
  <si>
    <t>CO1.REQ.9980204</t>
  </si>
  <si>
    <t>OAG-VEX-0534-2026</t>
  </si>
  <si>
    <t>https://community.secop.gov.co/Public/Tendering/OpportunityDetail/Index?noticeUID=CO1.NTC.9830729</t>
  </si>
  <si>
    <t>MICHAEL JAVIER POTES RUDAS</t>
  </si>
  <si>
    <t>CO1.REQ.9980107</t>
  </si>
  <si>
    <t>OAG-VEX-0533-2026</t>
  </si>
  <si>
    <t>https://community.secop.gov.co/Public/Tendering/OpportunityDetail/Index?noticeUID=CO1.NTC.9836498</t>
  </si>
  <si>
    <t>KAROLL GONZALEZ DIAZ</t>
  </si>
  <si>
    <t>LA PRESENTE ORDEN TIENE POR OBJETO PRESTAR SERVICIOS PROFESIONALES EN EL MARCO DEL CONVENIO INTERADMINISTRATIVO 47006332025 SUSCRITO ENTRE EL INSTITUTO COLOMBIANO DE BIENESTAR FAMILIAR ICBF Y LA UNIVERSIDAD DEL MAGDALENA PARA DESARROLLAR LAS SIGUIENTES ACTIVIDADES :1 REALIZAR LA COORDINACION Y ARTICULACION PERMANENTE CON AUTORIDADES LOCALES INSTITUCIONES PUBLICAS Y PRIVADAS Y DEMAS ACTORES CLAVE DEL TERRITORIO CON EL FIN DE GARANTIZAR LA ADECUADA OPERACION DEL SERVICIO 2 LIDERAR PLANEAR Y EJECUTAR LAS ACTIVIDADES ORIENTADAS AL FORTALECIMIENTO FAMILIAR Y COMUNITARIO PROMOVIENDO LA PARTICIPACION DE LAS FAMILIAS Y COMUNIDADES ATENDIDAS 3 APOYAR DE MANERA ARTICULADA CON EL EQUIPO INTERDISCIPLINARIO LA IMPLEMENTACION Y OPERACION DE LAS ACCIONES DE EDUCACION PARA LA SALUD ALIMENTARIA DIRIGIDAS A LOS USUARIOS FAMILIAS Y COMUNIDADES 4 APOYAR LOS PROCESOS DE REMISION Y GESTION INTERINSTITUCIONAL PARA LA GARANTIA DE LA ATENCION EN SALUD DE LOS USUARIOS CUANDO SE REQUIERA CON ESPECIAL ENFASIS EN LA ACTIVACION Y SEGUIMIENTO DE LA RUTA DE ATENCION A LA DESNUTRICION AGUDA 5 APOYAR DESDE SU COMPETENCIA PROFESIONAL LAS ACCIONES DE VIGILANCIA BASADA EN COMUNIDAD VBC PARA LA IDENTIFICACION REPORTE Y GESTION DE CASOS DE NINAS Y NINOS CON SIGNOS DE ALARMA Y SIGNOS FISICOS ASOCIADOS A LA DESNUTRICION AGUDA 6 LIDERAR CONSOLIDAR Y ANALIZAR LA INFORMACION REQUERIDA PARA LA CARACTERIZACION SOCIAL Y COMUNITARIA DE LOS TERRITORIOS DONDE OPERA EL SERVICIO APORTANDO INSUMOS PARA LA PLANEACION Y TOMA DE DECISIONES 7 APOYAR Y ORIENTAR A LAS FAMILIAS USUARIAS EN LOS TRAMITES Y GESTIONES REQUERIDAS EN EL MARCO DE LA GARANTIA Y RESTABLECIMIENTO DE DERECHOS EN ARTICULACION CON LAS ENTIDADES COMPETENTES 8 PARTICIPAR EN COMITES MESAS DE TRABAJO REUNIONES TALLERES Y DEMAS ESPACIOS DE ARTICULACION INSTITUCIONAL Y COMUNITARIA CUANDO SEA REQUERIDO PARA EL ADECUADO DESARROLLO DEL SERVICIO</t>
  </si>
  <si>
    <t>CO1.REQ.9985590</t>
  </si>
  <si>
    <t>OPSP-VEX-0532-2026</t>
  </si>
  <si>
    <t>https://community.secop.gov.co/Public/Tendering/OpportunityDetail/Index?noticeUID=CO1.NTC.9829657</t>
  </si>
  <si>
    <t xml:space="preserve">MARTHA REBECA GARCES DAJUD </t>
  </si>
  <si>
    <t>LA PRESENTE ORDEN TIENE POR OBJETO PRESTAR SERVICIOS DE APOYO A LA GESTION PARA DESARROLLAR LAS SIGUIENTES ACTIVIDADES 1. APOYAR EN LA CONSOLIDACION DE INFORMES ACTAS Y DOCUMENTOS ADMINISTRATIVOS Y TECNICOS SOLICITADOS POR LA VICERRECTORIA DE EXTENSION Y PROYECCION SOCIAL. 2. APOYAR EN LA GESTION REVISION Y RADICACION DE DOCUMENTOS OFICIALES ASEGURANDO SU ADECUADA TRAMITACION Y SEGUIMIENTO. 3. APOYAR LOS PROCESOS DE CONTRATACION Y VINCULACION DE PERSONAL O PRESTADORES DE SERVICIOS REQUERIDOS POR LA VICERRECTORIA DE EXTENSION Y PROYECCION SOCIAL. 5. APOYAR EN EL PROCESO DE REVISION DE LA DOCUMENTACION SOPORTE DE LOS PROCESOS CONTRACTUALES Y DE PAGOS GARANTIZANDO EL CUMPLIMIENTO DE REQUISITOS ADMINISTRATIVOS Y FINANCIEROS DE LA VICERRECTORIA.</t>
  </si>
  <si>
    <t>CO1.REQ.9978842</t>
  </si>
  <si>
    <t>OAG-VEX-0531-2026</t>
  </si>
  <si>
    <t>https://community.secop.gov.co/Public/Tendering/OpportunityDetail/Index?noticeUID=CO1.NTC.9825696</t>
  </si>
  <si>
    <t>SANDY ESTHER CARRILLO HERNANDEZ</t>
  </si>
  <si>
    <t>LA PRESENTE ORDEN TIENE POR OBJETO PRESTAR SERVICIOS PROFESIONALES EN EL MARCO DEL CONVENIO INTERADMINISTRATIVO N 47006332025 SUSCRITO ENTRE EL INSTITUTO COLOMBIANO DE BIENESTAR FAMILIAR ICBF Y LA UNIVERSIDAD DEL MAGDALENA PARA DESARROLLAR LAS SIGUIENTES ACTIVIDADES 1REGISTRAR DE MANERA OPORTUNA Y CON CRITERIOS DE CALIDAD LA INFORMACIN RELACIONADA CON LA EJECUCIN DEL SERVICIO EN LAS PLATAFORMAS APLICATIVOS YO SISTEMAS DE INFORMACIN DEFINIDOS POR EL ICBF GARANTIZANDO LA VERACIDAD INTEGRIDAD Y ACTUALIZACIN DE LOS DATOS 2 APOYAR LA ORGANIZACIN SISTEMATIZACIN Y GESTIN DE LA INFORMACIN GENERADA EN LA OPERACIN DEL SERVICIO INCLUYENDO EL MANEJO Y ARCHIVO DE DOCUMENTOS FSICOS Y ELECTRNICOS CONFORME A LOS LINEAMIENTOS ESTABLECIDOS 3 APOYAR CUANDO SE REQUIERA EL REPORTE OPORTUNO DE LA INFORMACIN Y LOS SOPORTES NECESARIOS DE LOS USUARIOS REGISTRADOS EN EL SERVICIO DE ACUERDO CON LOS REQUERIMIENTOS DEL ICBF Y DEL EQUIPO INTERDISCIPLINARIO 4 PARTICIPAR EN COMITS MESAS DE TRABAJO REUNIONES TALLERES Y DEMS ESPACIOS INSTITUCIONALES CUANDO SEA REQUERIDO EN FUNCIN DE LAS NECESIDADES DEL SERVICIO</t>
  </si>
  <si>
    <t>CO1.REQ.9975219</t>
  </si>
  <si>
    <t>OPSP-VEX-0530-2026</t>
  </si>
  <si>
    <t>https://community.secop.gov.co/Public/Tendering/OpportunityDetail/Index?noticeUID=CO1.NTC.9826088</t>
  </si>
  <si>
    <t>DANIELA MISHELL SERRANO DAVILA</t>
  </si>
  <si>
    <t>LA PRESENTE ORDEN TIENE POR OBJETO PRESTAR SERVICIOS PROFESIONALES EN EL MARCO DEL CONVENIO INTERADMINISTRATIVO N 47006332025 SUSCRITO ENTRE EL INSTITUTO COLOMBIANO DE BIENESTAR FAMILIAR ICBF Y LA UNIVERSIDAD DEL MAGDALENA PARA DESARROLLAR LAS SIGUIENTES ACTIVIDADES 1 EJECUTAR LAS ACTIVIDADES RELACIONADAS CON EL TAMIZAJE LA VALORACION Y EL SEGUIMIENTO NUTRICIONAL DE LOS USUARIOS AS COMO LAS ACCIONES DE COMPLEMENTACIN ALIMENTARIA EN ARTICULACIN PERMANENTE CON EL EQUIPO INTERDISCIPLINARIO DEL SERVICIO Y CONFORME A LOS LINEAMIENTOS TCNICOS VIGENTES 2 APOYAR Y DESARROLLAR ACCIONES DE EDUCACIN PARA LA SALUD ALIMENTARIA ORIENTADAS AL FORTALECIMIENTO FAMILIAR Y COMUNITARIO DE ACUERDO CON LAS NECESIDADES IDENTIFICADAS EN EL TERRITORIO Y EL SERVICIO 3 REALIZAR PROCESOS DE FORTALECIMIENTO TCNICO AL TALENTO HUMANO DEL REA DE LA SALUD EN LA ADECUADA CAPTURA DE MEDIDAS ANTROPOMTRICAS Y AL EQUIPO INTERDISCIPLINARIO EN LA TOMA DE PERMETRO BRAQUIAL Y LA IDENTIFICACIN DE SIGNOS FSICOS ASOCIADOS A LA DESNUTRICIN AGUDA 4 REALIZAR LOS PROCESOS DE REMISIN Y GESTIN INTERINSTITUCIONAL NECESARIOS PARA GARANTIZAR LA ATENCIN EN SALUD DE LOS USUARIOS CUANDO SE REQUIERA CON ESPECIAL NFASIS EN LA ACTIVACIN Y SEGUIMIENTO DE LA RUTA DE ATENCIN A LA DESNUTRICIN 5 APOYAR DESDE SU COMPETENCIA PROFESIONAL LAS ACCIONES DE VIGILANCIA BASADA EN COMUNIDAD VBC ORIENTADAS A LA IDENTIFICACIN REPORTE Y GESTIN DE CASOS DE NIAS Y NIOS CON SIGNOS DE ALARMA Y SIGNOS FSICOS ASOCIADOS A LA DESNUTRICIN AGUDA 6 IMPLEMENTAR Y DAR CUMPLIMIENTO A LA GUA TCNICA PARA LA METROLOGA APLICABLE A LOS PROGRAMAS Y PROCESOS MISIONALES DEL ICBF ASEGURANDO LA CORRECTA MEDICIN REGISTRO Y CONTROL DE LA INFORMACIN ANTROPOMTRICA 7 PARTICIPAR EN COMITS MESAS DE TRABAJO REUNIONES TALLERES Y DEMS ESPACIOS INSTITUCIONALES CUANDO SEA REQUERIDO EN FUNCIN DE LAS NECESIDADES DEL SERVICIO</t>
  </si>
  <si>
    <t>CO1.REQ.9975484</t>
  </si>
  <si>
    <t>OPSP-VEX-0529-2026</t>
  </si>
  <si>
    <t>https://community.secop.gov.co/Public/Tendering/OpportunityDetail/Index?noticeUID=CO1.NTC.9826779</t>
  </si>
  <si>
    <t>NESLY JUDITH ESCORCIA BORJA</t>
  </si>
  <si>
    <t>LA PRESENTE ORDEN TIENE POR OBJETO PRESTAR SERVICIOS DE APOYO A LA GESTIN EN EL MARCO DEL CONVENIO INTERADMINISTRATIVO N 47006332025 SUSCRITO ENTRE EL INSTITUTO COLOMBIANO DE BIENESTAR FAMILIAR ICBF Y LA UNIVERSIDAD DEL MAGDALENA PARA DESARROLLAR LAS SIGUIENTES ACTIVIDADES 1 APOYAR EL DESARROLLO Y FORTALECIMIENTO DE LOS ATRIBUTOS DE CALIDAD DEL COMPONENTE TCNICO DEL SERVICIO DE ACUERDO CON LOS LINEAMIENTOS Y ORIENTACIONES ESTABLECIDAS 2 APOYAR LOS PROCESOS DE SEGUIMIENTO A LAS REMISIONES Y A LA GESTIN INTERINSTITUCIONAL PARA LA GARANTA DE LA ATENCIN EN SALUD DE LOS USUARIOS CUANDO SE REQUIERA CON ESPECIAL NFASIS EN LA ACTIVACIN Y SEGUIMIENTO DE LA RUTA DE ATENCIN A LA DESNUTRICIN AGUDA 3 ORIENTAR Y EJECUTAR CUANDO SEA REQUERIDO ACCIONES DE SEGUIMIENTO Y APOYO AL CUIDADO DE LA SALUD Y LA NUTRICIN DE LOS USUARIOS DE CONFORMIDAD CON LAS INSTRUCCIONES Y LINEAMIENTOS DEFINIDOS POR EL EQUIPO INTERDISCIPLINARIO DEL SERVICIO 4 APOYAR LA ORGANIZACIN SISTEMATIZACIN Y GESTIN DE LA INFORMACIN GENERADA EN LA OPERACIN DEL SERVICIO INCLUYENDO EL MANEJO DE ARCHIVOS FSICOS Y ELECTRNICOS AS COMO LAS DEMS ACCIONES ADMINISTRATIVAS REQUERIDAS 5 APOYAR LAS ACCIONES RELACIONADAS CON LA COMPLEMENTACIN ALIMENTARIA DE ACUERDO CON LAS ORIENTACIONES E INSTRUCCIONES IMPARTIDAS POR EL EQUIPO INTERDISCIPLINARIO DEL SERVICIO Y LOS LINEAMIENTOS VIGENTES 6 PARTICIPAR EN COMITS MESAS DE TRABAJO REUNIONES TALLERES Y DEMS ESPACIOS INSTITUCIONALES O COMUNITARIOS CUANDO SEA REQUERIDO PARA EL ADECUADO DESARROLLO DEL SERVICIO PARGRAFO PRIMERO EN EL CASO QUE</t>
  </si>
  <si>
    <t>CO1.REQ.9976503</t>
  </si>
  <si>
    <t>OAG-VEX-0528-2026</t>
  </si>
  <si>
    <t>https://community.secop.gov.co/Public/Tendering/OpportunityDetail/Index?noticeUID=CO1.NTC.9827258</t>
  </si>
  <si>
    <t>YEIMIS JESUS RODRIGUEZ AVENDAÑO</t>
  </si>
  <si>
    <t>LA PRESENTE ORDEN TIENE POR OBJETO PRESTAR SUS SERVICIOS DE APOYO A LA GESTION EN EL ROL DE ARTISTA FORMADORSABEDOR EN MUSICA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</si>
  <si>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CO1.REQ.9976589</t>
  </si>
  <si>
    <t>OAG-VEX-0527-2026</t>
  </si>
  <si>
    <t>https://community.secop.gov.co/Public/Tendering/OpportunityDetail/Index?noticeUID=CO1.NTC.9827426</t>
  </si>
  <si>
    <t>ALVARO DE JESUS PADILLA ARZUZAR</t>
  </si>
  <si>
    <t xml:space="preserve"> CO1.REQ.9976655</t>
  </si>
  <si>
    <t>OAG-VEX-0526-2026</t>
  </si>
  <si>
    <t>https://community.secop.gov.co/Public/Tendering/OpportunityDetail/Index?noticeUID=CO1.NTC.9826828</t>
  </si>
  <si>
    <t>TATIANA GUERRERO RODRIGUEZ</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</si>
  <si>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</si>
  <si>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CO1.REQ.9976250</t>
  </si>
  <si>
    <t>OAG-VEX-0525-2026</t>
  </si>
  <si>
    <t>https://community.secop.gov.co/Public/Tendering/OpportunityDetail/Index?noticeUID=CO1.NTC.9826276</t>
  </si>
  <si>
    <t>SUSANA MILENA MEJIA BARRIOS</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</si>
  <si>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</si>
  <si>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CO1.REQ.9976005</t>
  </si>
  <si>
    <t>OAG-VEX-0524-2026</t>
  </si>
  <si>
    <t>https://community.secop.gov.co/Public/Tendering/OpportunityDetail/Index?noticeUID=CO1.NTC.9826121</t>
  </si>
  <si>
    <t>JUAN CARLOS ARDILA CRAPIO</t>
  </si>
  <si>
    <t>LA PRESENTE ORDEN TIENE POR OBJETO PRESTAR SUS SERVICIOS DE APOYO A LA GESTION EN EL ROL DE ARTISTA FORMADOR SABEDOR EN DANZA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</si>
  <si>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CO1.REQ.9975295</t>
  </si>
  <si>
    <t>OAG-VEX-0523-2026</t>
  </si>
  <si>
    <t>https://community.secop.gov.co/Public/Tendering/OpportunityDetail/Index?noticeUID=CO1.NTC.9825652</t>
  </si>
  <si>
    <t>JHON JAIRO VANEGAS DE LA CRUZ</t>
  </si>
  <si>
    <t>LA PRESENTE ORDEN TIENE POR OBJETO PRESTAR SUS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</si>
  <si>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CO1.REQ.9975209</t>
  </si>
  <si>
    <t>OAG-VEX-0522-2026</t>
  </si>
  <si>
    <t>https://community.secop.gov.co/Public/Tendering/OpportunityDetail/Index?noticeUID=CO1.NTC.9825314</t>
  </si>
  <si>
    <t>EDGAR FABIO BUELVAS ZAPATA</t>
  </si>
  <si>
    <t>LA PRESENTE ORDEN TIENE POR OBJETO PRESTAR SUS SERVICIOS DE APOYO A LA GESTIN EN EL ROL DE ARTISTA FORMADORSABEDOR EN DANZA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</si>
  <si>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CO1.REQ.9974544</t>
  </si>
  <si>
    <t>OAG-VEX-0521-2026</t>
  </si>
  <si>
    <t>https://community.secop.gov.co/Public/Tendering/OpportunityDetail/Index?noticeUID=CO1.NTC.9824501</t>
  </si>
  <si>
    <t>DAMARIS SAYAS GOMEZ</t>
  </si>
  <si>
    <t>LA PRESENTE ORDEN TIENE POR OBJETO PRESTAR SUS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</si>
  <si>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CO1.REQ.9973858</t>
  </si>
  <si>
    <t>OPSP-VEX-0520-2026</t>
  </si>
  <si>
    <t>https://community.secop.gov.co/Public/Tendering/OpportunityDetail/Index?noticeUID=CO1.NTC.9823383</t>
  </si>
  <si>
    <t>JERSON ALIN PEÑA JIMENEZ</t>
  </si>
  <si>
    <t>LA PRESENTE ORDEN TIENE POR OBJETO PRESTAR SUS SERVICIOS PROFESIONALES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</si>
  <si>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CO1.REQ.9973132</t>
  </si>
  <si>
    <t>OAG-VEX-0519-2026</t>
  </si>
  <si>
    <t>https://community.secop.gov.co/Public/Tendering/OpportunityDetail/Index?noticeUID=CO1.NTC.9822972</t>
  </si>
  <si>
    <t>ORESTE ARDILA COSSIO</t>
  </si>
  <si>
    <t>CO1.REQ.9971894</t>
  </si>
  <si>
    <t>OAG-VEX-0518-2026</t>
  </si>
  <si>
    <t>https://community.secop.gov.co/Public/Tendering/OpportunityDetail/Index?noticeUID=CO1.NTC.9825726</t>
  </si>
  <si>
    <t>JUAN ANDRES GALLARDO ROJAS</t>
  </si>
  <si>
    <t>CO1.REQ.9974935</t>
  </si>
  <si>
    <t>OAG-VEX-0517-2026</t>
  </si>
  <si>
    <t>https://community.secop.gov.co/Public/Tendering/OpportunityDetail/Index?noticeUID=CO1.NTC.9825069</t>
  </si>
  <si>
    <t>ALVARO ENRIQUE ROJAS MANCERA</t>
  </si>
  <si>
    <t>CO1.REQ.9974438</t>
  </si>
  <si>
    <t>OAG-VEX-0516-2026</t>
  </si>
  <si>
    <t>https://community.secop.gov.co/Public/Tendering/OpportunityDetail/Index?noticeUID=CO1.NTC.9825009</t>
  </si>
  <si>
    <t>ALEXIS JUDITH ARROYO SALAS</t>
  </si>
  <si>
    <t>CO1.REQ.9974248</t>
  </si>
  <si>
    <t>OAG-VEX-0515-2026</t>
  </si>
  <si>
    <t>https://community.secop.gov.co/Public/Tendering/OpportunityDetail/Index?noticeUID=CO1.NTC.9824286</t>
  </si>
  <si>
    <t>ELMIS JOSE SOTO ANGULO</t>
  </si>
  <si>
    <t>CO1.REQ.9973869</t>
  </si>
  <si>
    <t>OAG-VEX-0514-2026</t>
  </si>
  <si>
    <t>https://community.secop.gov.co/Public/Tendering/OpportunityDetail/Index?noticeUID=CO1.NTC.9823287</t>
  </si>
  <si>
    <t>DIDIER SEGUNDO RODRIGUEZ JOSEPH</t>
  </si>
  <si>
    <t>CO1.REQ.9972396</t>
  </si>
  <si>
    <t>OAG-VEX-0513-2026</t>
  </si>
  <si>
    <t>https://community.secop.gov.co/Public/Tendering/OpportunityDetail/Index?noticeUID=CO1.NTC.9829275</t>
  </si>
  <si>
    <t>ELKIN BELFORD PACHECO MARQUEZ</t>
  </si>
  <si>
    <t>CO1.REQ.9978558</t>
  </si>
  <si>
    <t>OAG-VEX-0512-2026</t>
  </si>
  <si>
    <t>https://community.secop.gov.co/Public/Tendering/OpportunityDetail/Index?noticeUID=CO1.NTC.9827355</t>
  </si>
  <si>
    <t>PEDRO RAFAEL TETE VASQUEZ</t>
  </si>
  <si>
    <t>LA PRESENTE ORDEN TIENE POR OBJETO PRESTAR SUS SERVICIOS DE APOYO A LA GESTION EN EL ROL DE ARTISTA FORMADOR SABEDOR EN DANZA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</si>
  <si>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CO1.REQ.9976596</t>
  </si>
  <si>
    <t>OAG-VEX-0511-2026</t>
  </si>
  <si>
    <t>https://community.secop.gov.co/Public/Tendering/OpportunityDetail/Index?noticeUID=CO1.NTC.9826688</t>
  </si>
  <si>
    <t>DIDIER TORREGROZA MELENDEZ</t>
  </si>
  <si>
    <t>CO1.REQ.9976404</t>
  </si>
  <si>
    <t>OAG-VEX-0510-2026</t>
  </si>
  <si>
    <t>https://community.secop.gov.co/Public/Tendering/OpportunityDetail/Index?noticeUID=CO1.NTC.9826267</t>
  </si>
  <si>
    <t>MARIO ALBERTO LUNA JIMENEZ</t>
  </si>
  <si>
    <t>CO1.REQ.9975781</t>
  </si>
  <si>
    <t>OAG-VEX-0509-2026</t>
  </si>
  <si>
    <t>https://community.secop.gov.co/Public/Tendering/OpportunityDetail/Index?noticeUID=CO1.NTC.9826025</t>
  </si>
  <si>
    <t>EMIR SAGBINI HENRIQUEZ</t>
  </si>
  <si>
    <t>CO1.REQ.9975508</t>
  </si>
  <si>
    <t>OAG-VEX-0508-2026</t>
  </si>
  <si>
    <t>https://community.secop.gov.co/Public/Tendering/OpportunityDetail/Index?noticeUID=CO1.NTC.9825387</t>
  </si>
  <si>
    <t>CARLOS ANDRES LLANOS SIERRA</t>
  </si>
  <si>
    <t>CO1.REQ.9975122</t>
  </si>
  <si>
    <t>OAG-VEX-0507-2026</t>
  </si>
  <si>
    <t>https://community.secop.gov.co/Public/Tendering/OpportunityDetail/Index?noticeUID=CO1.NTC.9824583</t>
  </si>
  <si>
    <t>ANA ROSA ATENCIO DE AVILA</t>
  </si>
  <si>
    <t>CO1.REQ.9973781</t>
  </si>
  <si>
    <t>OPSP-VEX-0506-2026</t>
  </si>
  <si>
    <t>https://community.secop.gov.co/Public/Tendering/OpportunityDetail/Index?noticeUID=CO1.NTC.9823878</t>
  </si>
  <si>
    <t>ESMEIRO DIAZ MELENDEZ</t>
  </si>
  <si>
    <t>CO1.REQ.9973218</t>
  </si>
  <si>
    <t>OPSP-VEX-0505-2026</t>
  </si>
  <si>
    <t>https://community.secop.gov.co/Public/Tendering/OpportunityDetail/Index?noticeUID=CO1.NTC.9824348</t>
  </si>
  <si>
    <t>MISAEL ENRIQUE PALMERA MARRIAGA</t>
  </si>
  <si>
    <t>CO1.REQ.9973861</t>
  </si>
  <si>
    <t>OAG-VEX-0504-2026</t>
  </si>
  <si>
    <t>https://community.secop.gov.co/Public/Tendering/OpportunityDetail/Index?noticeUID=CO1.NTC.9829832</t>
  </si>
  <si>
    <t xml:space="preserve">YESID DARIO BENITEZ CARDENAS </t>
  </si>
  <si>
    <t>CO1.REQ.9979038</t>
  </si>
  <si>
    <t>OPSP-VEX-0503-2026</t>
  </si>
  <si>
    <t>https://community.secop.gov.co/Public/Tendering/OpportunityDetail/Index?noticeUID=CO1.NTC.9829156</t>
  </si>
  <si>
    <t xml:space="preserve">YINA ALEJANDRA TELLEZ FUENTES </t>
  </si>
  <si>
    <t>LA PRESENTE ORDEN TIENE POR OBJETO LA PRESTACIÓN DE SERVICIOS PROFESIONALES COMO COORDINADORA EN EL ÁREA JURÍDICA,EN EL MARCO DEL CONVENIO INTERADMINISTRATIVO N° 23192025, CELEBRADO ENTRE LA AGENCIA DE DESARROLLO RURAL (ADR) Y LA UNIVERSIDAD DEL MAGDALENA, PARA LA EJECUCIÓN DE LAS SIGUIENTES ACTIVIDADES: 1. REVISAR Y VALIDAR TODOS LOS DOCUMENTOS CONTRACTUALES Y ANEXOS PREVIOS A LA FIRMA DEL CONVENIO, VALIDANDO PÓLIZAS Y DEMÁS DOCUMENTOS REQUERIDOS. 2.PRESTAR ASESORÍA JURÍDICA EN LAS ETAPAS PRECONTRACTUAL, CONTRACTUAL Y POS CONTRACTUAL DE LOS PROCESOS DE SELECCIÓN 3. ELABORAR Y TRAMITAR LAS RESOLUCIONES QUE SEAN NECESARIAS EN EL MARCO DEL CONVENIO INTERADMINISTRATIVO, GARANTIZANDO SU LEGALIDAD Y OPORTUNIDAD. 4. COORDINAR Y APOYAR AL EQUIPO EN LA REVISIÓN JURÍDICA PERIÓDICA DEL CUMPLIMIENTO DE LAS OBLIGACIONES LEGALES Y CONTRACTUALES DE LAS PARTES INVOLUCRADAS EN TODAS LAS ETAPAS DEL CONVENIO; Y REALIZANDO EL TRÁMITE JURÍDICO NECESARIO EN CADA CASO ESPECÍFICO DE ACUERDO CON LA NORMATIVIDAD INSTITUCIONAL. 5. ELABORAR Y EMITIR CONCEPTOS JURÍDICOS SOBRE MODIFICACIONES, PRÓRROGAS O ADICIONES AL CONVENIO, AL PERSONAL QUE SE SUSCRIBIÓ ORDEN DE SERVICIOS EN EL MARCO DEL CONVENIO; GARANTIZANDO SU ADECUADA JUSTIFICACIÓN Y LEGALIDAD 6. COORDINAR Y APOYAR EN LA DESIGNACIÓN DE TAREAS DEL EQUIPO JURÍDICO EN EL CUMPLIMIENTO DE LAS OBLIGACIONES LEGALES Y CONTRACTUALES DE LAS PARTES INVOLUCRADAS EN TODAS LAS ETAPAS DEL CONVENIO. 7. GESTIONAR Y ORGANIZAR LA DOCUMENTACIÓN JURÍDICA RELACIONADA CON EL CONVENIO, ASEGURANDO UN ARCHIVO COMPLETO, ORDENADO Y DISPONIBLE PARA AUDITORÍAS Y CONTROLES. 8. ELABORAR INFORMES JURÍDICOS PERIÓDICOS DIRIGIDOS A LA DIRECCIÓN DEL PROYECTO SOBRE EL ESTADO LEGAL Y CUMPLIMIENTO DEL CONVENIO. 9. GESTIONAR Y REALIZAR LOS PROCESOS DE CONTRATACIÓN DE PERSONAL, ADQUISICIONES O SUBCONTRATACIONES DERIVADOS DEL CONVENIO, ASEGURANDO EL CUMPLIMIENTO DE LAS DISPOSICIONES LEGALES Y REGLAMENTARIAS. 10. APROBAR Y REVISAR LA CONTRATACIÓN DE PERSONAL EN LAS PLATAFORMAS SIGEP Y GEDOCO, ASEGURANDO EL CUMPLIMIENTO DE LA NORMATIVIDAD VIGENTE APLICABLE. 11. PRESTAR ASESORÍA JURÍDICA Y PROYECTAR LAS COMUNICACIONES A SOLICITUDES, CONSULTAS, PETICIONES, QUEJAS Y RECLAMOS QUE SE REQUIERAN TOMANDO EN CONSIDERACIÓN LOS TÉRMINOS DE LA LEY Y LOS PROCEDIMIENTOS INTERNOS ESTABLECIDOS. 12. REALIZAR LAS MINUTAS QUE REQUIERA LA VICERRECTORÍA DE EXTENSIÓN Y PROYECCIÓN SOCIAL, EN LO CONCERNIENTES AL CONVENIO INTERADMINISTRATIVO 2319 DEL 2025. 12. PROYECTAR LAS COMUNICACIONES QUE DAN ALCANCE O MODIFICAN LOS ASPECTOS JURÍDICOS DEL CONVENIO INTERADMINISTRATIVO 2319 DEL 2025. 13. GESTIÓN DE TRÁMITES NECESARIOS PARA EFECTIVIZAR LAS LIBERACIONES DE LOS SALDOS A FAVOR 14. ELABORAR LAS ACTAS DE LIQUIDACIÓN O DOCUMENTOS EQUIVALENTES PARA LAS ÓRDENES QUE LO REQUIERAN, RELACIONADAS CON PERSONAS NATURALES BAJO EL CONVENIO INTERADMINISTRATIVO N° 2319 DEL 2025. 15. ASISTIR Y PARTICIPAR EN LOS COMITÉS, REUNIONES, Y DEMÁS EVENTOS QUE LE INDIQUE EL SUPERVISOR Y SE RELACIONEN CON EL OBJETO DE LA ORDEN.</t>
  </si>
  <si>
    <t>CO1.REQ.9978441</t>
  </si>
  <si>
    <t>OPSP-VEX-0502-2026</t>
  </si>
  <si>
    <t>https://community.secop.gov.co/Public/Tendering/OpportunityDetail/Index?noticeUID=CO1.NTC.9822622</t>
  </si>
  <si>
    <t>ALEXANDER LOAIZA CANTILLO</t>
  </si>
  <si>
    <t>CO1.REQ.9972151</t>
  </si>
  <si>
    <t>OAG-VEX-0501-2026</t>
  </si>
  <si>
    <t>https://community.secop.gov.co/Public/Tendering/OpportunityDetail/Index?noticeUID=CO1.NTC.9822074</t>
  </si>
  <si>
    <t>JOSMIN ENRIQUE MONTERO AREVALO</t>
  </si>
  <si>
    <t>CO1.REQ.9971680</t>
  </si>
  <si>
    <t>OAG-VEX-0500-2026</t>
  </si>
  <si>
    <t>https://community.secop.gov.co/Public/Tendering/OpportunityDetail/Index?noticeUID=CO1.NTC.9821781</t>
  </si>
  <si>
    <t>DAIRO MANUEL FERNANDEZ GARAY</t>
  </si>
  <si>
    <t>CO1.REQ.9971153</t>
  </si>
  <si>
    <t>OAG-VEX-0499-2026</t>
  </si>
  <si>
    <t>https://community.secop.gov.co/Public/Tendering/OpportunityDetail/Index?noticeUID=CO1.NTC.9821037</t>
  </si>
  <si>
    <t>JONATHAN JAIR RAMOS MORALES</t>
  </si>
  <si>
    <t>CO1.REQ.9970590</t>
  </si>
  <si>
    <t>OAG-VEX-0498-2026</t>
  </si>
  <si>
    <t>https://community.secop.gov.co/Public/Tendering/OpportunityDetail/Index?noticeUID=CO1.NTC.9820914</t>
  </si>
  <si>
    <t>JUNIOR RAFAEL LLORENTE BABILONIA</t>
  </si>
  <si>
    <t>CO1.REQ.9970402</t>
  </si>
  <si>
    <t>OAG-VEX-0497-2026</t>
  </si>
  <si>
    <t>https://community.secop.gov.co/Public/Tendering/OpportunityDetail/Index?noticeUID=CO1.NTC.9820348</t>
  </si>
  <si>
    <t>LUIS DAVID GONZALEZ RICAURTE</t>
  </si>
  <si>
    <t>CO1.REQ.9970043</t>
  </si>
  <si>
    <t>OAG-VEX-0496-2026</t>
  </si>
  <si>
    <t>https://community.secop.gov.co/Public/Tendering/OpportunityDetail/Index?noticeUID=CO1.NTC.9819969</t>
  </si>
  <si>
    <t>FRANCISCO ARDILA GARCIA</t>
  </si>
  <si>
    <t>CO1.REQ.9969505</t>
  </si>
  <si>
    <t>OAG-VEX-0495-2026</t>
  </si>
  <si>
    <t>https://community.secop.gov.co/Public/Tendering/OpportunityDetail/Index?noticeUID=CO1.NTC.9821345</t>
  </si>
  <si>
    <t>ANDRES FELIPE LUNA CAMARGO</t>
  </si>
  <si>
    <t>CO1.REQ.9970281</t>
  </si>
  <si>
    <t>OAG-VEX-0494-2026</t>
  </si>
  <si>
    <t>https://community.secop.gov.co/Public/Tendering/OpportunityDetail/Index?noticeUID=CO1.NTC.9819745</t>
  </si>
  <si>
    <t>MARIA TRINIDAD CALVO POLO</t>
  </si>
  <si>
    <t>CO1.REQ.9969104</t>
  </si>
  <si>
    <t>OAG-VEX-0493-2026</t>
  </si>
  <si>
    <t>https://community.secop.gov.co/Public/Tendering/OpportunityDetail/Index?noticeUID=CO1.NTC.9818978</t>
  </si>
  <si>
    <t>LAURA CAMILA FLOREZ CASTELLANOS</t>
  </si>
  <si>
    <t>CO1.REQ.9968716</t>
  </si>
  <si>
    <t>OAG-VEX-0492-2026</t>
  </si>
  <si>
    <t>https://community.secop.gov.co/Public/Tendering/OpportunityDetail/Index?noticeUID=CO1.NTC.9818479</t>
  </si>
  <si>
    <t>JOHN JAIRO SEVERICHE BENAVIDES</t>
  </si>
  <si>
    <t>CO1.REQ.9968146</t>
  </si>
  <si>
    <t>OAG-VEX-0491-2026</t>
  </si>
  <si>
    <t>https://community.secop.gov.co/Public/Tendering/OpportunityDetail/Index?noticeUID=CO1.NTC.9818015</t>
  </si>
  <si>
    <t>RAFAEL JOSE BROCHERO LOPEZ</t>
  </si>
  <si>
    <t>CO1.REQ.9966574</t>
  </si>
  <si>
    <t>OAG-VEX-0490-2026</t>
  </si>
  <si>
    <t>https://community.secop.gov.co/Public/Tendering/OpportunityDetail/Index?noticeUID=CO1.NTC.9816746</t>
  </si>
  <si>
    <t>FERNEIS FERNANDO FERNANDEZ DIAZ</t>
  </si>
  <si>
    <t>CO1.REQ.9965986</t>
  </si>
  <si>
    <t>OAG-VEX-0489-2026</t>
  </si>
  <si>
    <t>https://community.secop.gov.co/Public/Tendering/OpportunityDetail/Index?noticeUID=CO1.NTC.9816511</t>
  </si>
  <si>
    <t>EMIRO JOSE CABALLERO MARTINEZ</t>
  </si>
  <si>
    <t>CO1.REQ.9965888</t>
  </si>
  <si>
    <t>OAG-VEX-0488-2026</t>
  </si>
  <si>
    <t>https://community.secop.gov.co/Public/Tendering/OpportunityDetail/Index?noticeUID=CO1.NTC.9823477</t>
  </si>
  <si>
    <t>JEAN CARLOS ANGARITA MANTILLA</t>
  </si>
  <si>
    <t>LA PRESENTE ORDEN TIENE POR OBJETO PRESTAR SERVICIOS COMO PROFESIONAL DE SISTEMATIZACION DE LA INFORMACION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ASESORAR EN PROCEDIMIENTOS DE TRABAJO Y SISTEMAS DE PROCESAMIENTO DE INFORMACION 2 HACER MANTENIMIENTO FISICO DE LOS RECURSOS INFORMATICOS Y SOPORTAR EL SERVICIO CORPORATIVO DE INTERNET INTRANET CORREO ELECTRONICO Y OTROS 3 ELABORAR LOS PLANES DE SISTEMAS DE LA INFORMACION QUE SE PREVE SISTEMATIZAR Y HACER SEGUIMIENTO AL CUMPLIMIENTO DE ESTOS 4 CONSOLIDAR LA INFORMACION DE ACUERDO CON INDICACIONES SUMINISTRADAS POR EL LIDER DEL PROYECTO 5 PRESENTAR INFORMES DE LAS ACCIONES DESARROLLADAS EN EL MARCO DE LA EJECUCION DEL PROCESO DE FORMACION 6 ASESORAR EN PROCEDIMIENTOS DE TRABAJO Y SISTEMAS DE PROCESAMIENTO DE INFORMACION 7 LIDERAR LA CONSTRUCCION DEL DOCUMENTO PROTOCOLO DE VISITAS A LAS SEDES EDUCATIVAS Y FORMATO PARA LA RECOLECCION DE LA INFORMACION 8 CONSOLIDAR LA INFORMACION DE ACUERDO CON INDICACIONES SUMINISTRADAS POR EL LIDER DEL PROYECTO 9 PRESENTAR INFORMES DE LAS ACCIONES DESARROLLADAS EN EL MARCO DE LA EJECUCION DEL PROCESO DE FORMACION 10 HACER LA ENTREGA AL MEN DE LA TOTALIDAD DE LA INFORMACION GENERADA EN EL MARCO DE LA EJECUCION DEL PROYECTO DE ACUERDO CON LOS LINEAMIENTOS REQUERIDOS POR LA SUBDIRECCION DE RELACIONAMIENTO CON LA CIUDADANIA</t>
  </si>
  <si>
    <t>CO1.REQ.9972704</t>
  </si>
  <si>
    <t>OPSP-VEX-0487-2026</t>
  </si>
  <si>
    <t>https://community.secop.gov.co/Public/Tendering/OpportunityDetail/Index?noticeUID=CO1.NTC.9822519</t>
  </si>
  <si>
    <t>FELIX DE JESUS CUELLO</t>
  </si>
  <si>
    <t>LA PRESENTE ORDEN TIENE POR OBJETO PRESTAR SERVICIOS PROFESIONALES EN EL MARCO DEL CONVENIO NO 7000000063 DE 2024 CELEBRADO ENTRE CENIT LOGISTICA Y TRANSPORTE DE HIDROCARBUROS SAS Y LA UNIVERSIDAD DEL MAGDALENA PARA EL DESARROLLO DE LAS SIGUIENTES ACTIVIDADES 1 APOYAR EN LA COORDINACION EN EL PROCESO DE VISIBILIZACION Y DIVULGACION DEL PROYECTO POR MEDIO DE RECURSOS AUDIOVISUALES TALLERES EVENTOS ACADEMICOS TECNICOS O CIENTIFICOS 2 COORDINAR EL ANALISIS DE LA COMPOSICION Y DIVERSIDAD DEL RECURSO ICTICO DE INTERES PESQUERO ASOCIADO A LOS ARRECIFES ARTIFICIALES Y LA MONOBOYA LA VALERIA 3 APOYAR CON EL ANALISIS DE LA BATIMETRIA Y CORRIENTES DEL AREA DE CONCESION DE POZOS COLORADOS 4 APOYAR EN LA COORDINACION DEL PROCESO DE APROPIACION SOCIAL DEL CONOCIMIENTO ANTE LAS COMUNIDADES POR MEDIO DE LAS SOCIALIZACIONES DE RESULTADOS PARCIALES 5 APOYAR EN LA COORDINACION DE LA SOCIALIZACION DE RESULTADOS PARCIALES DEL PROYECTO ANTE LAS COMUNIDADES ALCALDIA AUNAP CORPAMAG DIMAR Y CENIT</t>
  </si>
  <si>
    <t>CO1.REQ.9971811</t>
  </si>
  <si>
    <t>OPSP-VEX-0486-2026</t>
  </si>
  <si>
    <t>https://community.secop.gov.co/Public/Tendering/OpportunityDetail/Index?noticeUID=CO1.NTC.9821686</t>
  </si>
  <si>
    <t>ANA MARIA INFANTE CUAN</t>
  </si>
  <si>
    <t>LA PRESENTE ORDEN TIENE POR OBJETO PRESTAR SERVICIOS PROFESIONALES EN EL MARCO DEL CONVENIO NO 7000000063 DE 2024 CELEBRADO ENTRE CENIT LOGISTICA Y TRANSPORTE DE HIDROCARBUROS SAS Y LA UNIVERSIDAD DEL MAGDALENA PARA EL DESARROLLO DE LAS SIGUIENTES ACTIVIDADES: 1 DISENAR EL PLAN DE MUESTREO PARA SEDIMENTOS Y BATIMETRIA SELECCIONANDO LAS 39 ESTACIONES DE MUESTREO 2 CALIBRAR Y VERIFICAR LOS EQUIPOS DE MUESTREO 3 COORDINAR Y PROGRAMAR LA LOGISTICA DEL MUESTREO 4 MARCAR Y GEOREFERENCIAR LAS ESTACIONES DE MUESTREO EN LA BAHIA Y EN LOS ARRECIFES ARTIFICIALES 5 REALIZAR EL MUESTREO DE SEDIMENTOS EN LAS ESTACIONES SELECCIONADAS UTILIZANDO LA DRAGA TIPO VAN VEEN 6 REALIZAR LA BATIMETRIA EN LAS 39 ESTACIONES REGISTRANDO LA PROFUNDIDAD Y CARACTERISTICAS DEL FONDO MARINO 7 ANALIZAR LAS MUESTRAS DE SEDIMENTOS MEDIANTE TAMIZADO EN SECO Y PROCESAR LOS DATOS DE BATIMETRIA PARA GENERAR PERFILES Y MAPAS DE PROFUNDIDAD 8 ELABORAR INFORMES TECNICOS Y SOCIALIZAR LOS RESULTADOS MEDIANTE PRESENTACIONES A COMUNIDADES LOCALES ENTIDADES GUBERNAMENTALES Y OTRAS PARTES INTERESADAS</t>
  </si>
  <si>
    <t>CO1.REQ.9970931</t>
  </si>
  <si>
    <t>OPSP-VEX-0485-2026</t>
  </si>
  <si>
    <t>https://community.secop.gov.co/Public/Tendering/OpportunityDetail/Index?noticeUID=CO1.NTC.9820739</t>
  </si>
  <si>
    <t>LUIS MIGUEL FIGUEROA ATENCIO</t>
  </si>
  <si>
    <t>CO1.REQ.9970183</t>
  </si>
  <si>
    <t>OAG-VEX-0484-2026</t>
  </si>
  <si>
    <t>https://community.secop.gov.co/Public/Tendering/OpportunityDetail/Index?noticeUID=CO1.NTC.9812010</t>
  </si>
  <si>
    <t>YERADITH MARIA MUNARRIS MARRUGO</t>
  </si>
  <si>
    <t>CO1.REQ.9960833</t>
  </si>
  <si>
    <t>OAG-VEX-0483-2026</t>
  </si>
  <si>
    <t>https://community.secop.gov.co/Public/Tendering/OpportunityDetail/Index?noticeUID=CO1.NTC.9812532</t>
  </si>
  <si>
    <t>LUIS ALFONSO VALENCIA ALVAREZ</t>
  </si>
  <si>
    <t>CO1.REQ.9961916</t>
  </si>
  <si>
    <t>OAG-VEX-0482-2026</t>
  </si>
  <si>
    <t>https://community.secop.gov.co/Public/Tendering/OpportunityDetail/Index?noticeUID=CO1.NTC.9818298</t>
  </si>
  <si>
    <t>EVER JOSE FUENTES MEDINA</t>
  </si>
  <si>
    <t>CO1.REQ.9967796</t>
  </si>
  <si>
    <t>OAG-VEX-0481-2026</t>
  </si>
  <si>
    <t>https://community.secop.gov.co/Public/Tendering/OpportunityDetail/Index?noticeUID=CO1.NTC.9811189</t>
  </si>
  <si>
    <t>RICHARD FABIAN MARTINEZ MIRANDA</t>
  </si>
  <si>
    <t>CO1.REQ.9960370</t>
  </si>
  <si>
    <t>OAG-VEX-0480-2026</t>
  </si>
  <si>
    <t>https://community.secop.gov.co/Public/Tendering/OpportunityDetail/Index?noticeUID=CO1.NTC.9827459</t>
  </si>
  <si>
    <t>JERENMY JUSSED MONTES PEREZ</t>
  </si>
  <si>
    <t>CO1.REQ.9976800</t>
  </si>
  <si>
    <t>OAG-VEX-0479-2026</t>
  </si>
  <si>
    <t>https://community.secop.gov.co/Public/Tendering/OpportunityDetail/Index?noticeUID=CO1.NTC.9827033</t>
  </si>
  <si>
    <t>HECTOR RAFAEL PEREZ GARCIA</t>
  </si>
  <si>
    <t>CO1.REQ.9976322</t>
  </si>
  <si>
    <t>OPSP-VEX-0478-2026</t>
  </si>
  <si>
    <t>https://community.secop.gov.co/Public/Tendering/OpportunityDetail/Index?noticeUID=CO1.NTC.9826567</t>
  </si>
  <si>
    <t>JENIFER DEL ROSARIO DELGADO ARIAS</t>
  </si>
  <si>
    <t>CO1.REQ.9975563</t>
  </si>
  <si>
    <t>OPSP-VEX-0477-2026</t>
  </si>
  <si>
    <t>https://community.secop.gov.co/Public/Tendering/OpportunityDetail/Index?noticeUID=CO1.NTC.9824113</t>
  </si>
  <si>
    <t>EDGAR ENRIQUE TABORDA GARAY</t>
  </si>
  <si>
    <t>CO1.REQ.9973453</t>
  </si>
  <si>
    <t>OPSP-VEX-0476-2026</t>
  </si>
  <si>
    <t>https://community.secop.gov.co/Public/Tendering/OpportunityDetail/Index?noticeUID=CO1.NTC.9822214</t>
  </si>
  <si>
    <t>IVAN RENE SERPA CORREA</t>
  </si>
  <si>
    <t>LA PRESENTE ORDEN TIENE POR OBJETO PRESTAR SUS SERVICIOS PROFESIONALES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</si>
  <si>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CO1.REQ.9971601</t>
  </si>
  <si>
    <t>OPSP-VEX-0475-2026</t>
  </si>
  <si>
    <t>https://community.secop.gov.co/Public/Tendering/OpportunityDetail/Index?noticeUID=CO1.NTC.9817297</t>
  </si>
  <si>
    <t>JORGE LUIS DIAZ CHEVEL</t>
  </si>
  <si>
    <t>LA PRESENTE ORDEN TIENE POR OBJETO PRESTAR SUS SERVICIOS DE APOYO A LA GESTION EN EL ROL DE ARTISTA FORMADOR SABEDOR EN TEATRO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</si>
  <si>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CO1.REQ.9966837</t>
  </si>
  <si>
    <t>OAG-VEX-0474-2026</t>
  </si>
  <si>
    <t>https://community.secop.gov.co/Public/Tendering/OpportunityDetail/Index?noticeUID=CO1.NTC.9816595</t>
  </si>
  <si>
    <t>HECTOR DAVID YEPES PEDROZO</t>
  </si>
  <si>
    <t>CO1.REQ.9965687</t>
  </si>
  <si>
    <t>OAG-VEX-0473-2026</t>
  </si>
  <si>
    <t>https://community.secop.gov.co/Public/Tendering/OpportunityDetail/Index?noticeUID=CO1.NTC.9812720</t>
  </si>
  <si>
    <t>NABONAZAR SIERRA GARCIA</t>
  </si>
  <si>
    <t>CO1.REQ.9961452</t>
  </si>
  <si>
    <t>OAG-VEX-0472-2026</t>
  </si>
  <si>
    <t>https://community.secop.gov.co/Public/Tendering/OpportunityDetail/Index?noticeUID=CO1.NTC.9811484</t>
  </si>
  <si>
    <t>PEDRO LUIS ARIÑA CASTRO</t>
  </si>
  <si>
    <t>CO1.REQ.9961022</t>
  </si>
  <si>
    <t>OAG-VEX-0471-2026</t>
  </si>
  <si>
    <t>https://community.secop.gov.co/Public/Tendering/OpportunityDetail/Index?noticeUID=CO1.NTC.9809886</t>
  </si>
  <si>
    <t>ALBA LUZ ARROYO PEREZ</t>
  </si>
  <si>
    <t>CO1.REQ.9959178</t>
  </si>
  <si>
    <t>OAG-VEX-0470-2026</t>
  </si>
  <si>
    <t>https://community.secop.gov.co/Public/Tendering/OpportunityDetail/Index?noticeUID=CO1.NTC.9825876</t>
  </si>
  <si>
    <t>EVELIN GUARIN BEDOYA</t>
  </si>
  <si>
    <t>LA PRESENTE ORDEN TIENE POR OBJETO PRESTAR SERVICIOS PROFESIONALES EN EL MARCO DEL CONVENIO INTERADMINISTRATIVO N 47006332025 SUSCRITO ENTRE EL INSTITUTO COLOMBIANO DE BIENESTAR FAMILIAR ICBF Y LA UNIVERSIDAD DEL MAGDALENA PARA DESARROLLAR LAS SIGUIENTES ACTIVIDADES: 1 APOYAR EL DESARROLLO Y FORTALECIMIENTO DE LOS ATRIBUTOS DE CALIDAD DEL COMPONENTE TECNICO DEL SERVICIO DE ACUERDO CON LOS LINEAMIENTOS Y ORIENTACIONES ESTABLECIDAS 2 APOYAR LOS PROCESOS DE SEGUIMIENTO A LAS REMISIONES Y A LA GESTION INTERINSTITUCIONAL PARA LA GARANTIA DE LA ATENCION EN SALUD DE LOS USUARIOS CUANDO SE REQUIERA CON ESPECIAL ENFASIS EN LA ACTIVACION Y SEGUIMIENTO DE LA RUTA DE ATENCION A LA DESNUTRICION AGUDA 3 ORIENTAR Y EJECUTAR CUANDO SEA REQUERIDO ACCIONES DE SEGUIMIENTO Y APOYO AL CUIDADO DE LA SALUD Y LA NUTRICION DE LOS USUARIOS DE CONFORMIDAD CON LAS INSTRUCCIONES Y LINEAMIENTOS DEFINIDOS POR EL EQUIPO INTERDISCIPLINARIO DEL SERVICIO 4 APOYAR LA ORGANIZACION SISTEMATIZACION Y GESTION DE LA INFORMACION GENERADA EN LA OPERACION DEL SERVICIO INCLUYENDO EL MANEJO DE ARCHIVOS FISICOS Y ELECTRONICOS ASI COMO LAS DEMAS ACCIONES ADMINISTRATIVAS REQUERIDAS 5 APOYAR LAS ACCIONES RELACIONADAS CON LA COMPLEMENTACION ALIMENTARIA DE ACUERDO CON LAS ORIENTACIONES E INSTRUCCIONES IMPARTIDAS POR EL EQUIPO INTERDISCIPLINARIO DEL SERVICIO Y LOS LINEAMIENTOS VIGENTES 6 PARTICIPAR EN COMITES MESAS DE TRABAJO REUNIONES TALLERES Y DEMAS ESPACIOS INSTITUCIONALES O COMUNITARIOS CUANDO SEA REQUERIDO PARA EL ADECUADO DESARROLLO DEL SERVICIO</t>
  </si>
  <si>
    <t>CO1.REQ.9975441</t>
  </si>
  <si>
    <t>OPSP-VEX-0469-2026</t>
  </si>
  <si>
    <t>https://community.secop.gov.co/Public/Tendering/OpportunityDetail/Index?noticeUID=CO1.NTC.9825752</t>
  </si>
  <si>
    <t>JOHANNA CENITH BAYONA CATALAN</t>
  </si>
  <si>
    <t>LA PRESENTE ORDEN TIENE POR OBJETO PRESTAR SERVICIOS PROFESIONALES EN EL MARCO DEL CONVENIO INTERADMINISTRATIVO N 47006332025 SUSCRITO ENTRE EL INSTITUTO COLOMBIANO DE BIENESTAR FAMILIAR ICBF Y LA UNIVERSIDAD DEL MAGDALENA PARA DESARROLLAR LAS SIGUIENTES ACTIVIDADES: 1 EJECUTAR LAS ACTIVIDADES RELACIONADAS CON EL TAMIZAJE LA VALORACION Y EL SEGUIMIENTO NUTRICIONAL DE LOS USUARIOS ASI COMO LAS ACCIONES DE COMPLEMENTACION ALIMENTARIA EN ARTICULACION PERMANENTE CON EL EQUIPO INTERDISCIPLINARIO DEL SERVICIO Y CONFORME A LOS LINEAMIENTOS TECNICOS VIGENTES 2 APOYAR Y DESARROLLAR ACCIONES DE EDUCACION PARA LA SALUD ALIMENTARIA ORIENTADAS AL FORTALECIMIENTO FAMILIAR Y COMUNITARIO DE ACUERDO CON LAS NECESIDADES IDENTIFICADAS EN EL TERRITORIO Y EL SERVICIO 3 REALIZAR PROCESOS DE FORTALECIMIENTO TECNICO AL TALENTO HUMANO DEL AREA DE LA SALUD EN LA ADECUADA CAPTURA DE MEDIDAS ANTROPOMETRICAS Y AL EQUIPO INTERDISCIPLINARIO EN LA TOMA DE PERIMETRO BRAQUIAL Y LA IDENTIFICACION DE SIGNOS FISICOS ASOCIADOS A LA DESNUTRICION AGUDA 4 REALIZAR LOS PROCESOS DE REMISION Y GESTION INTERINSTITUCIONAL NECESARIOS PARA GARANTIZAR LA ATENCION EN SALUD DE LOS USUARIOS CUANDO SE REQUIERA CON ESPECIAL ENFASIS EN LA ACTIVACION Y SEGUIMIENTO DE LA RUTA DE ATENCION A LA DESNUTRICION 5 APOYAR DESDE SU COMPETENCIA PROFESIONAL LAS ACCIONES DE VIGILANCIA BASADA EN COMUNIDAD VBC ORIENTADAS A LA IDENTIFICACION REPORTE Y GESTION DE CASOS DE NINAS Y NINOS CON SIGNOS DE ALARMA Y SIGNOS FISICOS ASOCIADOS A LA DESNUTRICION AGUDA 6 IMPLEMENTAR Y DAR CUMPLIMIENTO A LA GUIA TECNICA PARA LA METROLOGIA APLICABLE A LOS PROGRAMAS Y PROCESOS MISIONALES DEL ICBF ASEGURANDO LA CORRECTA MEDICION REGISTRO Y CONTROL DE LA INFORMACION ANTROPOMETRICA 7 PARTICIPAR EN COMITES MESAS DE TRABAJO REUNIONES TALLERES Y DEMAS ESPACIOS INSTITUCIONALES CUANDO SEA REQUERIDO EN FUNCION DE LAS NECESIDADES DEL SERVICIO</t>
  </si>
  <si>
    <t>CO1.REQ.9974953</t>
  </si>
  <si>
    <t>OPSP-VEX-0468-2026</t>
  </si>
  <si>
    <t>https://community.secop.gov.co/Public/Tendering/OpportunityDetail/Index?noticeUID=CO1.NTC.9825168</t>
  </si>
  <si>
    <t>CRISHTIAN CAMILO SUBERO MIER</t>
  </si>
  <si>
    <t>LA PRESENTE ORDEN TIENE POR OBJETO PRESTAR SERVICIOS PROFESIONALES EN EL MARCO DEL CONVENIO INTERADMINISTRATIVO N 47006332025 SUSCRITO ENTRE EL INSTITUTO COLOMBIANO DE BIENESTAR FAMILIAR ICBF Y LA UNIVERSIDAD DEL MAGDALENA PARA DESARROLLAR LAS SIGUIENTES ACTIVIDADES: 1 REGISTRAR DE MANERA OPORTUNA Y CON CRITERIOS DE CALIDAD LA INFORMACION RELACIONADA CON LA EJECUCION DEL SERVICIO EN LAS PLATAFORMAS APLICATIVOS Y O SISTEMAS DE INFORMACION DEFINIDOS POR EL ICBF GARANTIZANDO LA VERACIDAD INTEGRIDAD Y ACTUALIZACION DE LOS DATOS 2 APOYAR LA ORGANIZACION SISTEMATIZACION Y GESTION DE LA INFORMACION GENERADA EN LA OPERACION DEL SERVICIO INCLUYENDO EL MANEJO Y ARCHIVO DE DOCUMENTOS FISICOS Y ELECTRONICOS CONFORME A LOS LINEAMIENTOS ESTABLECIDOS 3 APOYAR CUANDO SE REQUIERA EL REPORTE OPORTUNO DE LA INFORMACION Y LOS SOPORTES NECESARIOS DE LOS USUARIOS REGISTRADOS EN EL SERVICIO DE ACUERDO CON LOS REQUERIMIENTOS DEL ICBF Y DEL EQUIPO INTERDISCIPLINARIO 4 PARTICIPAR EN COMITES MESAS DE TRABAJO REUNIONES TALLERES Y DEMAS ESPACIOS INSTITUCIONALES CUANDO SEA REQUERIDO EN FUNCION DE LAS NECESIDADES DEL SERVICIO</t>
  </si>
  <si>
    <t>CO1.REQ.9974807</t>
  </si>
  <si>
    <t>OPSP-VEX-0467-2026</t>
  </si>
  <si>
    <t>https://community.secop.gov.co/Public/Tendering/OpportunityDetail/Index?noticeUID=CO1.NTC.9824319</t>
  </si>
  <si>
    <t>ANA BROCHERO MENDOZA</t>
  </si>
  <si>
    <t>LA PRESENTE ORDEN TIENE POR OBJETO PRESTAR SERVICIOS PROFESIONALES EN EL MARCO DEL CONVENIO INTERADMINISTRATIVO N 47006332025 SUSCRITO ENTRE EL INSTITUTO COLOMBIANO DE BIENESTAR FAMILIAR ICBF Y LA UNIVERSIDAD DEL MAGDALENA PARA DESARROLLAR LAS SIGUIENTES ACTIVIDADES: 1 LIDERAR Y ORIENTAR PEDAGOGICAMENTE LA IMPLEMENTACION DEL SERVICIO EN ARTICULACION PERMANENTE CON LOS EQUIPOS INTERDISCIPLINARIOS GARANTIZANDO LA COHERENCIA CON LOS LINEAMIENTOS TECNICOS Y PEDAGOGICOS VIGENTES 2 ORIENTAR Y LIDERAR EL PROCESO DE CONSOLIDACION METODOLOGICA DEL SERVICIO INCLUYENDO EL DISENO ADAPTACION Y CREACION DE HERRAMIENTAS DIDACTICAS Y LUDICAS DIRIGIDAS A LOS EQUIPOS INTERDISCIPLINARIOS PARA EL DESARROLLO DE LAS ACCIONES DEL SERVICIO 3 ORIENTAR LAS DEFINICIONES PEDAGOGICAS METODOLOGICAS Y TECNICAS RELACIONADAS CON EL DESARROLLO DE LAS POTENCIALIDADES DE LAS NINAS Y NINOS MUJERES Y PERSONAS EN GESTACION Y SUS FAMILIAS ASI COMO LA PLANEACION Y EJECUCION DE ACTIVIDADES DE EDUCACION PARA LA SALUD ALIMENTARIA EN EL MARCO DEL FORTALECIMIENTO FAMILIAR Y COMUNITARIO 4 REALIZAR ACCIONES DE SEGUIMIENTO ACOMPANAMIENTO Y ASESORIA ORIENTADAS A LA GENERACION APROPIACION Y CONSOLIDACION DEL CONOCIMIENTO COLECTIVO CON EL TALENTO HUMANO LAS FAMILIAS Y LAS COMUNIDADES ATENDIDAS 5 APOYAR DESDE SU COMPETENCIA PROFESIONAL LAS ACCIONES DE VIGILANCIA BASADA EN COMUNIDAD VBC PARA LA IDENTIFICACION REPORTE Y GESTION DE CASOS DE NINAS Y NINOS CON SIGNOS DE ALARMA Y SIGNOS FISICOS ASOCIADOS A LA DESNUTRICION AGUDA 6 PARTICIPAR EN COMITES MESAS DE TRABAJO REUNIONES TALLERES Y DEMAS ESPACIOS DE ARTICULACION INSTITUCIONAL CUANDO SEA REQUERIDO EN FUNCION DE LAS NECESIDADES DEL SERVICIO</t>
  </si>
  <si>
    <t>CO1.REQ.9973815</t>
  </si>
  <si>
    <t>OPSP-VEX-0466-2026</t>
  </si>
  <si>
    <t>https://community.secop.gov.co/Public/Tendering/OpportunityDetail/Index?noticeUID=CO1.NTC.9822164</t>
  </si>
  <si>
    <t>YEREDIS VANESSA AMAYA BRITO</t>
  </si>
  <si>
    <t>LA PRESENTE ORDEN TIENE POR OBJETO PRESTAR SERVICIOS PROFESIONALES EN EL MARCO DEL CONVENIO INTERADMINISTRATIVO 01018542023 2023 0904 DE 2023 ICBF ICETEX FONDO PARA EL FORTALECIMIENTO DEL TALENTO HUMANO DEL ICBF CON EL DIPLOMADO PREVENCION DETECCION Y ATENCION A LOS DIFERENTES TIPOS DE VIOLENCIA Y FORTALECIMIENTO FAMILIAR PARA EL DESARROLLO DE LAS SIGUIENTES ACTIVIDADES: 1 ELABORAR LA PLANIFICACION DE CADA UNA DE LAS SESIONES DE LOS 6 MODULOS DEL DIPLOMADO 2 DESARROLLAR LAS DIFERENTES SESIONES DE LOS MODULOS DEL DIPLOMADO DE ACUERDO CON LA MODALIDAD QUE APLIQUE MEDIANTE ESTRATEGIAS DIDACTICAS ACTIVAS QUE PROMUEVAN LA PARTICIPACION Y EL APRENDIZAJE 3 REALIZAR SEGUIMIENTO AL AVANCE DE LOS PARTICIPANTES RESOLVER DUDAS Y BRINDAR RETROALIMENTACION ACADEMICA 4 APLICAR LOS INSTRUMENTOS DE EVALUACION QUE APLIQUEN Y ENTREGAR INFORMES O REPORTES REQUERIDOS POR LA COORDINACION Y DIRECCION DEL DIPLOMADO</t>
  </si>
  <si>
    <t>CO1.REQ.9972014</t>
  </si>
  <si>
    <t>OPSP-VEX-0465-2026</t>
  </si>
  <si>
    <t>https://community.secop.gov.co/Public/Tendering/OpportunityDetail/Index?noticeUID=CO1.NTC.9822014</t>
  </si>
  <si>
    <t>JOHANA VANESSA PEREZ DE LA HOZ</t>
  </si>
  <si>
    <t>CO1.REQ.9971493</t>
  </si>
  <si>
    <t>OPSP-VEX-0464-2026</t>
  </si>
  <si>
    <t>https://community.secop.gov.co/Public/Tendering/OpportunityDetail/Index?noticeUID=CO1.NTC.9821527</t>
  </si>
  <si>
    <t>JORGE IVAN UJUETA LIÑAN</t>
  </si>
  <si>
    <t>CO1.REQ.9970823</t>
  </si>
  <si>
    <t>OPSP-VEX-0463-2026</t>
  </si>
  <si>
    <t>https://community.secop.gov.co/Public/Tendering/OpportunityDetail/Index?noticeUID=CO1.NTC.9820908</t>
  </si>
  <si>
    <t>NATHALIA SOFIA RAMIREZ MEZA</t>
  </si>
  <si>
    <t>LA PRESENTE ORDEN TIENE POR OBJETO PRESTAR SERVICIOS DE APOYO A LA GESTION PARA EL DESARROLLO DE LAS SIGUIENTES ACTIVIDADES: 1 APOYAR EN LA COORDINACION DE LAS ACTIVIDADES DEL VOLUNTARIADO DE ACUERDO CON LOS LINEAMIENTOS DE LA DIRECCION DE DESARROLLO SOCIAL Y PRODUCTIVO Y LA VICERRECTORIA DE EXTENSION Y PROYECCION SOCIAL 2 APOYAR EN LA ORGANIZACION DE LAS ACTIVIDADES EN LAS COMUNIDADES INTERNAS Y EXTERNAS EN LAS QUE SE INVITE AL VOLUNTARIADO UNIVERSITARIO 3 ORGANIZAR LAS CONVOCATORIAS PARA LA SELECCION DE VOLUNTARIOS 4 APOYAR EN LA ORGANIZACION DE ENCUENTROS CON LOS ESTAMENTOS VINCULADOS AL VOLUNTARIADO UNIVERSITARIO 5 GESTIONAR CAPACITACIONES FOROS Y CONGRESOS DIRIGIDOS A LOS VOLUNTARIOS COMUNIDAD INTERNA UNIMAGDALENA Y EXTERNA 6 APOYAR EN LA GESTION DE CONVENIOS Y ALIANZAS CON DIFERENTES ORGANIZACIONES PARA EL DESARROLLO DE ACTIVIDADES CONJUNTAS INTERINSTITUCIONALES DE ACUERDO CON LOS LINEAMIENTOS DE LA DIRECCION DE DESARROLLO SOCIAL Y PRODUCTIVO Y LA VICERRECTORIA DE EXTENSION Y PROYECCION SOCIAL 7 ORGANIZAR CONSOLIDAR Y ENTREGAR OPORTUNAMENTE LOS INSUMOS REQUERIDOS PARA LA ELABORACION DEL REPORTE DE LOS INDICADORES RELACIONADA CON LAS ACCIONES DEL VOLUNTARIADO APORTANTES AL PROYECTO ASOCIADO DEL PLAN DE ACCION DE LA VICERRECTORIA PLAN DE DESARROLLO Y DEMAS PLANES DE GESTION INSTITUCIONAL</t>
  </si>
  <si>
    <t>CO1.REQ.9970510</t>
  </si>
  <si>
    <t>OAG-VEX-0462-2026</t>
  </si>
  <si>
    <t>https://community.secop.gov.co/Public/Tendering/OpportunityDetail/Index?noticeUID=CO1.NTC.9819990</t>
  </si>
  <si>
    <t>MAYERLI SUAREZ CUESTA</t>
  </si>
  <si>
    <t>CO1.REQ.9969635</t>
  </si>
  <si>
    <t>OPSP-VEX-0461-2026</t>
  </si>
  <si>
    <t>https://community.secop.gov.co/Public/Tendering/OpportunityDetail/Index?noticeUID=CO1.NTC.9819440</t>
  </si>
  <si>
    <t>ELVIRA OLGA TORREGROZA CABARCAS</t>
  </si>
  <si>
    <t>LA PRESENTE ORDEN TIENE POR OBJETO PRESTAR LOS SERVICIOS PROFESIONALES PARA EL DESARROLLO DE LAS SIGUIENTES ACTIVIDADES: 1 REVISAR EL ESTADO FISICO DE LOS DOCUMENTOS PARA GARANTIZAR SU ADECUADA CONSERVACION 2 CONTROLAR LOS PLAZOS DE RETENCION DOCUMENTAL ASEGURANDO SU CUMPLIMIENTO ANTES DE SU ELIMINACION O TRASLADO 3 GESTIONAR LA DEVOLUCION DE DOCUMENTOS PRESTADOS A FUNCIONARIOS CONTRATISTAS Y OTRAS PARTES INTERESADAS 4 GESTIONAR LA DIGITALIZACION DE LOS DOCUMENTOS FISICOS UTILIZANDO LAS HERRAMIENTAS TECNOLOGICAS DISPONIBLES 5 APOYAR EN LA ELABORACION DE INVENTARIOS DE LOS DOCUMENTOS ALMACENADOS EN EL ARCHIVO DE GESTION Y EN EL ARCHIVO CENTRAL FACILITANDO SU CONSULTA 6 ORGANIZAR EL ARCHIVO DE GESTION ASEGURANDO QUE LOS DOCUMENTOS SEAN CORRECTAMENTE CLASIFICADOS Y DEPURADOS ANTES DE SU TRASLADO AL ARCHIVO CENTRAL 7 APOYAR EN QUE LOS DOCUMENTOS QUE INGRESAN A LA DEPENDENCIA SEAN ORGANIZADOS Y CONSERVADOS CORRECTAMENTE SIGUIENDO LAS NORMAS Y DIRECTRICES DE LA INSTITUCION 8 APOYAR EN EL PROCESO MENSUAL DE NOMINA REVISION Y LIQUIDACION DE GASTOS LOGISTICOS ASI COMO EN LAS ACTIVIDADES PROPIAS DEL CIERRE TECNICO Y ADMINISTRATIVO DE LOS PROYECTOS DE EXTENSION CULTURALES Y ARTISTICOS DE LA UNIVERSIDAD DEL MAGDALENA ORIENTADOS AL FORTALECIMIENTO DEL ACERVO CULTURAL Y LA PROMOCION DE LAS ARTES LOS SABERES Y LAS CULTURAS COMO ESTRATEGIAS PARA LA CONSTRUCCION DE PAZ</t>
  </si>
  <si>
    <t>CO1.REQ.9968927</t>
  </si>
  <si>
    <t>OPSP-VEX-0460-2026</t>
  </si>
  <si>
    <t>https://community.secop.gov.co/Public/Tendering/OpportunityDetail/Index?noticeUID=CO1.NTC.9816505</t>
  </si>
  <si>
    <t>JUAN FERNANDO GARCIA MILLER</t>
  </si>
  <si>
    <t>LA PRESENTE ORDEN TIENE POR OBJETO PRESTAR SERVICIOS PROFESIONALES PARA EL DESARROLLO DE LAS SIGUIENTES ACTIVIDADES 1 PRESTAR ASESORIA JURIDICA EN LA EJECUCION DE LOS PROYECTOS INTEGRADORES DE VICERRECTORIA DE EXTENSION Y PROYECCION SOCIAL 2 APOYAR EN LA EJECUCION DE LOS PROYECTOS INTEGRADORES Y PARA LAS ACCIONES DE DESARROLLO CON EL ENTORNO 3 ASESORAR EN LA EVALUACION Y SEGUIMIENTO DE LOS CONVENIOS Y PROYECTOS SUSCRITOS ASEGURANDO EL CUMPLIMIENTO DE LOS OBJETIVOS Y METAS PLANTEADAS EN EL PLAN DE ACCION 2025 4 APOYAR EN LOS PROCESOS JURIDICOS RELACIONADOS CON LA GESTION DE ALIANZAS Y CONVENIOS 5 ASESORAR EN LA ACTUALIZACION Y REVISION DE LOS PROYECTOS INTEGRADORES DE LA VICERRECTORIA DE EXTENSION Y PROYECCION SOCIAL 6 ASESORAR JURIDICAMENTE PARA GARANTIZAR QUE LOS PROYECTOS INTEGRADORES Y LAS ACCIONES DE DESARROLLO CON EL ENTORNO ESTEN ALINEADOS CON LAS NORMATIVAS LEGALES Y LOS OBJETIVOS INSTITUCIONALES</t>
  </si>
  <si>
    <t>CO1.REQ.9965654</t>
  </si>
  <si>
    <t>OPSP-VEX-0459-2026</t>
  </si>
  <si>
    <t>https://community.secop.gov.co/Public/Tendering/OpportunityDetail/Index?noticeUID=CO1.NTC.9812749</t>
  </si>
  <si>
    <t>ANDRES FELIPE VELEZ OLIVARES</t>
  </si>
  <si>
    <t>LA PRESENTE ORDEN TIENE POR OBJETO PRESTAR LOS SERVICIOS PROFESIONALES PARA EL DESARROLLO DE LAS SIGUIENTES ACTIVIDADES: 1 IMPLEMENTAR Y ACOMPANAR EN LOS PROCESOS DE FORMACION DE LA COMUNIDAD ACADEMICA UNIVERSITARIA DESDE LA DIRECCION DE DESARROLLO SOCIAL Y PRODUCTIVO 2 GESTIONAR MODULOS DE FORMACION EN LIDERAZGO TRANSFORMACIONAL PLURIDIVERSIDAD Y DINAMICAS SOCIALES Y CULTURALES DENTRO DE LA COMUNIDAD UNIVERSITARIA 3 GESTIONAR ENLACES CON LAS COMUNIDADES VULNERABLES PARA EL DESARROLLO DE CURSOS VIRTUALES EN LIDERAZGO TRANSFORMACIONAL FACILITANDO SU DESARROLLO A TRAVES DE CONVENIOS CON LA VICERRECTORIA DE EXTENSION Y PROYECCION SOCIAL 4 APOYAR Y PROMOVER ESTRATEGIAS DE FORMACION EN LIDERAZGO TRANSFORMACIONAL DENTRO DE LA COMUNIDAD UNIVERSITARIA</t>
  </si>
  <si>
    <t>CO1.REQ.9962142</t>
  </si>
  <si>
    <t>OPSP-VEX-0458-2026</t>
  </si>
  <si>
    <t>https://community.secop.gov.co/Public/Tendering/OpportunityDetail/Index?noticeUID=CO1.NTC.9812426</t>
  </si>
  <si>
    <t>FERNANDO JOSE AZAR DAVILA</t>
  </si>
  <si>
    <t>LA PRESENTE ORDEN TIENE POR OBJETO PRESTAR LOS SERVICIOS PROFESIONALES EN LA VICERRECTORIA DE EXTENSION Y PROYECCION SOCIAL DESARROLLANDO LAS SIGUIENTES ACTIVIDADES: 1 PRESTAR ASESORIA JURIDICA EN LA EJECUCION DE LOS PROYECTOS INTEGRADORES DE LA VICERRECTORIA DE EXTENSION Y PROYECCION SOCIAL 2 APOYAR EN LA EJECUCION DE LOS PROYECTOS INTEGRADORES Y PARA LAS ACCIONES DE DESARROLLO CON EL ENTORNO 3 ASESORAR EN LA EVALUACION Y SEGUIMIENTO DE LOS CONVENIOS Y PROYECTOS SUSCRITOS ASEGURANDO EL CUMPLIMIENTO DE LOS OBJETIVOS Y METAS PLANTEADAS EN EL PLAN DE ACCION 2025 4 APOYAR EN LOS PROCESOS JURIDICOS RELACIONADOS CON LA GESTION DE ALIANZAS Y CONVENIOS 5 ASESORAR EN LA ACTUALIZACION Y REVISION DE LOS PROYECTOS INTEGRADORES DE LA VICERRECTORIA DE EXTENSION Y PROYECCION SOCIAL 6 ASESORAR JURIDICAMENTE PARA GARANTIZAR QUE LOS PROYECTOS INTEGRADORES Y LAS ACCIONES DE DESARROLLO CON EL ENTORNO ESTEN ALINEADOS CON LAS NORMATIVAS LEGALES Y LOS OBJETIVOS INSTITUCIONALES</t>
  </si>
  <si>
    <t>CO1.REQ.9961294</t>
  </si>
  <si>
    <t>OPSP-VEX-0457-2026</t>
  </si>
  <si>
    <t>https://community.secop.gov.co/Public/Tendering/OpportunityDetail/Index?noticeUID=CO1.NTC.9806478</t>
  </si>
  <si>
    <t>CARLOS JOSE REDONDO ANGULO</t>
  </si>
  <si>
    <t>CO1.REQ.9956054</t>
  </si>
  <si>
    <t>OAG-VEX-0456-2026</t>
  </si>
  <si>
    <t>https://community.secop.gov.co/Public/Tendering/OpportunityDetail/Index?noticeUID=CO1.NTC.9806559</t>
  </si>
  <si>
    <t>ALVARO AUGUSTO OLIVERO SANJUANELO</t>
  </si>
  <si>
    <t>CO1.REQ.9956248</t>
  </si>
  <si>
    <t>OAG-VEX-0455-2026</t>
  </si>
  <si>
    <t>https://community.secop.gov.co/Public/Tendering/OpportunityDetail/Index?noticeUID=CO1.NTC.9806566</t>
  </si>
  <si>
    <t>SARAY ESTHER BOLIVAR CARABALLO</t>
  </si>
  <si>
    <t>CO1.REQ.9956077</t>
  </si>
  <si>
    <t>OPSP-VEX-0454-2026</t>
  </si>
  <si>
    <t>https://community.secop.gov.co/Public/Tendering/OpportunityDetail/Index?noticeUID=CO1.NTC.9806863</t>
  </si>
  <si>
    <t>LUIS ALBERTO CASTILLO CAMARGO</t>
  </si>
  <si>
    <t>CO1.REQ.9956501</t>
  </si>
  <si>
    <t>OPSP-VEX-0453-2026</t>
  </si>
  <si>
    <t>https://community.secop.gov.co/Public/Tendering/OpportunityDetail/Index?noticeUID=CO1.NTC.9811792</t>
  </si>
  <si>
    <t>JAIME ALBERTO PIZARRO CHARRIS</t>
  </si>
  <si>
    <t>CO1.REQ.9961415</t>
  </si>
  <si>
    <t>OPSP-VEX-0452-2026</t>
  </si>
  <si>
    <t>https://community.secop.gov.co/Public/Tendering/OpportunityDetail/Index?noticeUID=CO1.NTC.9811386</t>
  </si>
  <si>
    <t>JHADER DOMINGO VERGARA BERDUGO</t>
  </si>
  <si>
    <t>O1.REQ.9960936</t>
  </si>
  <si>
    <t>OPSP-VEX-0451-2026</t>
  </si>
  <si>
    <t>https://community.secop.gov.co/Public/Tendering/OpportunityDetail/Index?noticeUID=CO1.NTC.9811301</t>
  </si>
  <si>
    <t>LICETH PAOLA NIEBLES ALBADAN</t>
  </si>
  <si>
    <t>CO1.REQ.9959963</t>
  </si>
  <si>
    <t>OPSP-VEX-0450-2026</t>
  </si>
  <si>
    <t>https://community.secop.gov.co/Public/Tendering/OpportunityDetail/Index?noticeUID=CO1.NTC.9810424</t>
  </si>
  <si>
    <t>ANI PATRICIA RUIZ TOBIAS</t>
  </si>
  <si>
    <t>CO1.REQ.9959726</t>
  </si>
  <si>
    <t>OPSP-VEX-0449-2026</t>
  </si>
  <si>
    <t>https://community.secop.gov.co/Public/Tendering/OpportunityDetail/Index?noticeUID=CO1.NTC.9808742</t>
  </si>
  <si>
    <t>JUAN CARLOS HURTADO LORDUY</t>
  </si>
  <si>
    <t>CO1.REQ.9958401</t>
  </si>
  <si>
    <t>OPSP-VEX-0448-2026</t>
  </si>
  <si>
    <t>https://community.secop.gov.co/Public/Tendering/OpportunityDetail/Index?noticeUID=CO1.NTC.9809922</t>
  </si>
  <si>
    <t>HAYDER ANTONIO RODRIGUEZ SARMIANTO</t>
  </si>
  <si>
    <t>CO1.REQ.9959060</t>
  </si>
  <si>
    <t>OPSP-VEX-0447-2026</t>
  </si>
  <si>
    <t>https://community.secop.gov.co/Public/Tendering/OpportunityDetail/Index?noticeUID=CO1.NTC.9811258</t>
  </si>
  <si>
    <t>CESAR ARTURO MARTELO SABALLET</t>
  </si>
  <si>
    <t>CO1.REQ.9960460</t>
  </si>
  <si>
    <t>OAG-VEX-0446-2026</t>
  </si>
  <si>
    <t>https://community.secop.gov.co/Public/Tendering/OpportunityDetail/Index?noticeUID=CO1.NTC.9807795</t>
  </si>
  <si>
    <t>EDUAR ASNER PEÑA SALAZAR</t>
  </si>
  <si>
    <t>CO1.REQ.9957358</t>
  </si>
  <si>
    <t>OAG-VEX-0445-2026</t>
  </si>
  <si>
    <t>https://community.secop.gov.co/Public/Tendering/OpportunityDetail/Index?noticeUID=CO1.NTC.9808462</t>
  </si>
  <si>
    <t>JOMAVI CABALLERO PADILLA</t>
  </si>
  <si>
    <t>CO1.REQ.9957659</t>
  </si>
  <si>
    <t>OPSP-VEX-0444-2026</t>
  </si>
  <si>
    <t>https://community.secop.gov.co/Public/Tendering/OpportunityDetail/Index?noticeUID=CO1.NTC.9810597</t>
  </si>
  <si>
    <t>ANGIE PAOLA BARRIOS CORREA</t>
  </si>
  <si>
    <t>CO1.REQ.9960332</t>
  </si>
  <si>
    <t>OPSP-VEX-0443-2026</t>
  </si>
  <si>
    <t>https://community.secop.gov.co/Public/Tendering/OpportunityDetail/Index?noticeUID=CO1.NTC.9810509</t>
  </si>
  <si>
    <t>CHRISTIAN JUNIOR PAEZ CARRANZA</t>
  </si>
  <si>
    <t>CO1.REQ.9959670</t>
  </si>
  <si>
    <t>OAG-VEX-0442-2026</t>
  </si>
  <si>
    <t>https://community.secop.gov.co/Public/Tendering/OpportunityDetail/Index?noticeUID=CO1.NTC.9810210</t>
  </si>
  <si>
    <t>FERNANDO ELIAS BELTRAN SOTO</t>
  </si>
  <si>
    <t>CO1.REQ.9959741</t>
  </si>
  <si>
    <t>OPSP-VEX-0441-2026</t>
  </si>
  <si>
    <t>https://community.secop.gov.co/Public/Tendering/OpportunityDetail/Index?noticeUID=CO1.NTC.9809289</t>
  </si>
  <si>
    <t>DANILO RAFAEL MARTINEZ VILLAREAL</t>
  </si>
  <si>
    <t>CO1.REQ.9958841</t>
  </si>
  <si>
    <t>OAG-VEX-0440-2026</t>
  </si>
  <si>
    <t>https://community.secop.gov.co/Public/Tendering/OpportunityDetail/Index?noticeUID=CO1.NTC.9808948</t>
  </si>
  <si>
    <t>JULIO CESAR FRIAS  LOSANO</t>
  </si>
  <si>
    <t>CO1.REQ.9958384</t>
  </si>
  <si>
    <t>OPSP-VEX-0439-2026</t>
  </si>
  <si>
    <t>https://community.secop.gov.co/Public/Tendering/OpportunityDetail/Index?noticeUID=CO1.NTC.9809210</t>
  </si>
  <si>
    <t>SIBELIS YULIANA GARCIA ORTIZ</t>
  </si>
  <si>
    <t>CO1.REQ.9958403</t>
  </si>
  <si>
    <t>OAG-VEX-0438-2026</t>
  </si>
  <si>
    <t>https://community.secop.gov.co/Public/Tendering/OpportunityDetail/Index?noticeUID=CO1.NTC.9808400</t>
  </si>
  <si>
    <t>JOHN BRAYAN PEREZ TORREN</t>
  </si>
  <si>
    <t>CO1.REQ.9957799</t>
  </si>
  <si>
    <t>OAG-VEX-0437-2026</t>
  </si>
  <si>
    <t>https://community.secop.gov.co/Public/Tendering/OpportunityDetail/Index?noticeUID=CO1.NTC.9807900</t>
  </si>
  <si>
    <t>JHON HAROLD NIETO PEÑALOZA</t>
  </si>
  <si>
    <t>CO1.REQ.9957467</t>
  </si>
  <si>
    <t>OAG-VEX-0436-2026</t>
  </si>
  <si>
    <t>https://community.secop.gov.co/Public/Tendering/OpportunityDetail/Index?noticeUID=CO1.NTC.9806366</t>
  </si>
  <si>
    <t>ADOLFO ALVAREZ MERIÑO</t>
  </si>
  <si>
    <t>CO1.REQ.9955955</t>
  </si>
  <si>
    <t>OAG-VEX-0435-2026</t>
  </si>
  <si>
    <t>https://community.secop.gov.co/Public/Tendering/OpportunityDetail/Index?noticeUID=CO1.NTC.9806346</t>
  </si>
  <si>
    <t>PEDRO MIGUEL PIMIENTA MOJICA</t>
  </si>
  <si>
    <t>LA PRESENTE ORDEN TIENE POR OBJETO PRESTAR SUS SERVICIOS PROFESIONALES EN EL ROL DE ARTISTA FORMADOR EN AUDIOVISUALES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</si>
  <si>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CO1.REQ.9956131</t>
  </si>
  <si>
    <t>OPSP-VEX-0434-2026</t>
  </si>
  <si>
    <t>https://community.secop.gov.co/Public/Tendering/OpportunityDetail/Index?noticeUID=CO1.NTC.9806434</t>
  </si>
  <si>
    <t>CAYETANO DE LA OSSA RODELO</t>
  </si>
  <si>
    <t>CO1.REQ.9955873</t>
  </si>
  <si>
    <t>OPSP-VEX-0433-2026</t>
  </si>
  <si>
    <t>https://community.secop.gov.co/Public/Tendering/OpportunityDetail/Index?noticeUID=CO1.NTC.9806422</t>
  </si>
  <si>
    <t>CRISTIAN YECITH SABALZA COHEN</t>
  </si>
  <si>
    <t>CO1.REQ.9955788</t>
  </si>
  <si>
    <t>OAG-VEX-0432-2026</t>
  </si>
  <si>
    <t>https://community.secop.gov.co/Public/Tendering/OpportunityDetail/Index?noticeUID=CO1.NTC.9806295</t>
  </si>
  <si>
    <t>MARCEL SEGUNDO CONTRERAS BENITEZ</t>
  </si>
  <si>
    <t>CO1.REQ.9955851</t>
  </si>
  <si>
    <t>OAG-VEX-0431-2026</t>
  </si>
  <si>
    <t>https://community.secop.gov.co/Public/Tendering/OpportunityDetail/Index?noticeUID=CO1.NTC.9806097</t>
  </si>
  <si>
    <t>GIOMAR ENRIQUE LARIOS HERNANDEZ</t>
  </si>
  <si>
    <t>CO1.REQ.9955396</t>
  </si>
  <si>
    <t>OAG-VEX-0430-2026</t>
  </si>
  <si>
    <t>https://community.secop.gov.co/Public/Tendering/OpportunityDetail/Index?noticeUID=CO1.NTC.9805993</t>
  </si>
  <si>
    <t>YAMITH MATOS CABRALESS</t>
  </si>
  <si>
    <t>CO1.REQ.9955383</t>
  </si>
  <si>
    <t>OAG-VEX-0429-2026</t>
  </si>
  <si>
    <t>https://community.secop.gov.co/Public/Tendering/OpportunityDetail/Index?noticeUID=CO1.NTC.9806079</t>
  </si>
  <si>
    <t>BRAYAN STIVEN JIMENEZ BECERRA</t>
  </si>
  <si>
    <t>CO1.REQ.9955377</t>
  </si>
  <si>
    <t>OAG-VEX-0428-2026</t>
  </si>
  <si>
    <t>https://community.secop.gov.co/Public/Tendering/OpportunityDetail/Index?noticeUID=CO1.NTC.9806251</t>
  </si>
  <si>
    <t>MARIA CAMILA GUARDIOLA RADA</t>
  </si>
  <si>
    <t>LA PRESENTE ORDEN TIENE POR OBJETO PRESTAR SERVICIOS PROFESIONALES PARA EL ACOMPANAMIENTO DE LOS PROCESOS DE LA VICERRECTORIA DE EXTENSION Y PROYECCION SOCIAL DESARROLLANDO LAS SIGUIENTES ACTIVIDADES 1 APOYAR EN LA CONSTRUCCION DEL PROGRAMA DE ATENCION A MASCOTAS DE LA UNIVERSIDAD DEL MAGDALENA 2 DESARROLLAR BRIGADAS DE CARACTERIZACION Y FOCALIZACION DE LAS DISTINTAS ESPECIES Y RAZAS DE MASCOTAS UNIMAGDALENA 3 ACOMPANAR LOS PROCESOS DE FORMACION A ESTUDIANTES DEL PROYECTO HUELLITAS FRENTE A LOS CUIDADOS BASICOS DE LAS MASCOTAS UNIMAGDALENA 4 ESTABLECER RUTAS DE ATENCION Y EMERGENCIAS DE LAS DISTINTAS ESPECIES Y RAZAS DE LAS MASCOTAS UNIMAGDALENA 5 CONSOLIDAR LOS FORMATOS DE REGISTRO DE PARTICIPANTES ENVIADOS POR LOS NODOS VERIFICAR SI LA INFORMACION COINCIDE CON EL ACUERDO DE COBERTURA Y REALIZAR SU POSTERIOR CARGA EN LA PLATAFORMA DESTINADA POR EL MINISTERIO DE LAS CULTURAS</t>
  </si>
  <si>
    <t>CO1.REQ.9955172</t>
  </si>
  <si>
    <t>OPSP-VEX-0427-2026</t>
  </si>
  <si>
    <t>https://community.secop.gov.co/Public/Tendering/OpportunityDetail/Index?noticeUID=CO1.NTC.9806242</t>
  </si>
  <si>
    <t>JAFET ENRIQUE CABANA CABANA</t>
  </si>
  <si>
    <t>LA PRESENTE ORDEN TIENE POR OBJETO PRESTAR SERVICIOS PROFESIONALES PARA EL ACOMPANAMIENTO DE LOS PROCESOS DE LA VICERRECTORIA DE EXTENSION Y PROYECCION SOCIAL DESARROLLANDO LAS SIGUIENTES ACTIVIDADES 1 ASESORAR EN LA PRODUCCION DE PROPUESTAS PARA FINANCIAMIENTO EXTERNO 2 ASESORAR EN LA GENERACION DE ALIANZAS SUSCRITAS CON ACTORES DEL ENTORNO 3 ASESORAR EN EL SEGUIMIENTO DE PROPUESTAS Y PROYECTOS DE LA VICERRECTORIA DE EXTENSION Y PROYECCION SOCIAL A TRAVES DE LA DIRECCION DE DESARROLLO SOCIAL Y PRODUCTIVO 4 ASESORAR EN EL DESARROLLO DE INFORMES Y DOCUMENTOS OFICIALES DE LA VICERRECTORIA DE EXTENSION Y PROYECCION SOCIAL A TRAVES DE LA DIRECCION DE DESARROLLO SOCIAL Y PRODUCTIVO 5 ASESORAR EN LA ORGANIZACION DE EVENTOS Y ACTIVIDADES CARGADAS A LA VICERRECTORIA DE EXTENSION Y PROYECCION SOCIAL A TRAVES DE LA DIRECCION DE DESARROLLO SOCIAL Y PRODUCTIVO 6 ASESORAR EN LA CONSTRUCCION DE PROCESOS QUE TRIBUTEN AL MEJORAMIENTO CONTINUO DEL PLAN DE ACCION DE LA VICERRECTORIA DE EXTENSION Y PROYECCION SOCIAL 7 APOYAR EN EL PROCESO MENSUAL DE NOMINA REVISION Y LIQUIDACION DE GASTOS LOGISTICOS ASI COMO EN LAS ACTIVIDADES PROPIAS DEL CIERRE TECNICO Y ADMINISTRATIVO DE LOS PROYECTOS DE EXTENSION CULTURALES Y ARTISTICOS DE LA UNIVERSIDAD DEL MAGDALENA ORIENTADOS AL FORTALECIMIENTO DEL ACERVO CULTURAL Y LA PROMOCION DE LAS ARTES LOS SABERES Y LAS CULTURAS COMO ESTRATEGIAS PARA LA CONSTRUCCION DE PAZ</t>
  </si>
  <si>
    <t>CO1.REQ.9955732</t>
  </si>
  <si>
    <t>OPSP-VEX-0426-2026</t>
  </si>
  <si>
    <t>https://community.secop.gov.co/Public/Tendering/OpportunityDetail/Index?noticeUID=CO1.NTC.9806052</t>
  </si>
  <si>
    <t>KATHERINE LIZETH CAMPO PINTO</t>
  </si>
  <si>
    <t>LA PRESENTE ORDEN TIENE POR OBJETO PRESTAR SERVICIOS PROFESIONALES PARA EL ACOMPANAMIENTO DE LOS PROCESOS DE LA VICERRECTORIA DE EXTENSION Y PROYECCION SOCIAL DESARROLLANDO LAS SIGUIENTES ACTIVIDADES:  1 REALIZAR LA GESTION ADMINISTRATIVA DE LOS PROYECTOS DE LA VICERRECTORIA DE EXTENSION Y PROYECCION CON LA FUNDACION CASA EN EL ARBOL 2 REALIZAR INFORMES DE CADA UNO DE LOS PROYECTOS QUE SE EJECUTAN CON LA FUNDACION CASA EN EL ARBOL 3 PRESTAR ACOMPANAMIENTO EN CADA UNO DE LOS PROYECTOS VIGENTES DE LA VICERRECTORIA DE EXTENSION Y PROYECCION CON LA FUNDACION CASA EN EL ARBOL 4 ORGANIZAR LOS ARCHIVOS CORRESPONDIENTES DE LOS PROYECTOS DE LA VICERRECTORIA DE EXTENSION Y PROYECCION CON LA FUNDACION CASA EN EL ARBOL 5 SISTEMATIZAR LAS EXPERIENCIAS E INFORMACION RECOPILADAS EN CAMPO DE LOS PROYECTOS EJECUTADOS CON LA FUNDACION CASA EN EL ARBOL 6 REALIZAR SEGUIMIENTO EN LA DIRECCION Y CONTROL DE CRONOGRAMA DE LOS PROYECTOS DE LA VICERRECTORIA DE EXTENSION Y PROYECCION CON LA FUNDACION CASA EN EL ARBOL PARA EL CUMPLIMIENTO DE LOS OBJETIVOS TRAZADOS 7 REALIZAR SEGUIMIENTO CONSOLIDAR ORGANIZAR Y ENTREGAR OPORTUNAMENTE LA INFORMACION Y LOS INSUMOS REQUERIDOS PARA LA ELABORACION DEL REPORTE DE LOS INDICADORES ASOCIADOS A LA DIRECCION DE DESARROLLO SOCIAL Y PRODUCTIVO APORTANTES AL PROYECTO ASOCIADO DEL PLAN DE ACCION DE LA VICERRECTORIA PLAN DE DESARROLLO Y DEMAS PLANES DE GESTION INSTITUCIONAL 8 APOYAR EN EL PROCESO MENSUAL DE NOMINA REVISION Y LIQUIDACION DE GASTOS LOGISTICOS ASI COMO EN LAS ACTIVIDADES PROPIAS DEL CIERRE TECNICO Y ADMINISTRATIVO DE LOS PROYECTOS DE EXTENSION CULTURALES Y ARTISTICOS DE LA UNIVERSIDAD DEL MAGDALENA ORIENTADOS AL FORTALECIMIENTO DEL ACERVO CULTURAL Y LA PROMOCION DE LAS ARTES LOS SABERES Y LAS CULTURAS COMO ESTRATEGIAS PARA LA CONSTRUCCION DE PAZ</t>
  </si>
  <si>
    <t>CO1.REQ.9955585</t>
  </si>
  <si>
    <t>OPSP-VEX-0425-2026</t>
  </si>
  <si>
    <t>https://community.secop.gov.co/Public/Tendering/OpportunityDetail/Index?noticeUID=CO1.NTC.9802360</t>
  </si>
  <si>
    <t>STEFANY COLLADO SPERER</t>
  </si>
  <si>
    <t>CO1.REQ.9951779</t>
  </si>
  <si>
    <t>OPSP-VEX-0424-2026</t>
  </si>
  <si>
    <t>https://community.secop.gov.co/Public/Tendering/OpportunityDetail/Index?noticeUID=CO1.NTC.9802948</t>
  </si>
  <si>
    <t>YOELIS RUIZ TERAN</t>
  </si>
  <si>
    <t>CO1.REQ.9952357</t>
  </si>
  <si>
    <t>OAG-VEX-0423-2026</t>
  </si>
  <si>
    <t>https://community.secop.gov.co/Public/Tendering/OpportunityDetail/Index?noticeUID=CO1.NTC.9829136</t>
  </si>
  <si>
    <t>LUIS CARLOS PEñA HERNANDEZ</t>
  </si>
  <si>
    <t>CO1.REQ.9978172</t>
  </si>
  <si>
    <t>OAG-VEX-0422-2026</t>
  </si>
  <si>
    <t>https://community.secop.gov.co/Public/Tendering/OpportunityDetail/Index?noticeUID=CO1.NTC.9802278</t>
  </si>
  <si>
    <t>MARTHA PATRICIA GONZALEZ MERCADO</t>
  </si>
  <si>
    <t>CO1.REQ.9951754</t>
  </si>
  <si>
    <t>OPSP-VEX-0421-2026</t>
  </si>
  <si>
    <t>https://community.secop.gov.co/Public/Tendering/OpportunityDetail/Index?noticeUID=CO1.NTC.9802309</t>
  </si>
  <si>
    <t>DANIELA SORLAY CANTILLO MARTINEZ</t>
  </si>
  <si>
    <t>CO1.REQ.9951575</t>
  </si>
  <si>
    <t>OPSP-VEX-0420-2026</t>
  </si>
  <si>
    <t>https://community.secop.gov.co/Public/Tendering/OpportunityDetail/Index?noticeUID=CO1.NTC.9807879</t>
  </si>
  <si>
    <t>SANDRA MILENA OSPINO VASQUEZ</t>
  </si>
  <si>
    <t>LA PRESENTE ORDEN TIENE POR OBJETO PRESTAR SUS SERVICIOS DE APOYO A LA GESTION EN EL ROL DE ARTISTA FORMADOR SABEDOR EN TEATRO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</si>
  <si>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CO1.REQ.9957330</t>
  </si>
  <si>
    <t>OAG-VEX-0419-2026</t>
  </si>
  <si>
    <t>https://community.secop.gov.co/Public/Tendering/OpportunityDetail/Index?noticeUID=CO1.NTC.9801869</t>
  </si>
  <si>
    <t>YOLEIRA VICTORIA REYES MUÑOZ</t>
  </si>
  <si>
    <t>CO1.REQ.9951299</t>
  </si>
  <si>
    <t>OPSP-VEX-0418-2026</t>
  </si>
  <si>
    <t>https://community.secop.gov.co/Public/Tendering/OpportunityDetail/Index?noticeUID=CO1.NTC.9801835</t>
  </si>
  <si>
    <t>JOSE REINALDO DAZA AVILA</t>
  </si>
  <si>
    <t>CO1.REQ.9951259</t>
  </si>
  <si>
    <t>OAG-VEX-0417-2026</t>
  </si>
  <si>
    <t>https://community.secop.gov.co/Public/Tendering/OpportunityDetail/Index?noticeUID=CO1.NTC.9801379</t>
  </si>
  <si>
    <t>VALERIA ESTHER BERDUGO GONZALEZ</t>
  </si>
  <si>
    <t>CO1.REQ.9950982</t>
  </si>
  <si>
    <t>OPSP-VEX-0416-2026</t>
  </si>
  <si>
    <t>https://community.secop.gov.co/Public/Tendering/OpportunityDetail/Index?noticeUID=CO1.NTC.9800638</t>
  </si>
  <si>
    <t>ORLANDO DE JESUS VILORIA MAURY</t>
  </si>
  <si>
    <t>CO1.REQ.9949958</t>
  </si>
  <si>
    <t>OPSP-VEX-0415-2026</t>
  </si>
  <si>
    <t>https://community.secop.gov.co/Public/Tendering/OpportunityDetail/Index?noticeUID=CO1.NTC.9800256</t>
  </si>
  <si>
    <t>DIANURIS MILAGRO RIVERA MARTINEZ</t>
  </si>
  <si>
    <t>CO1.REQ.9949594</t>
  </si>
  <si>
    <t>OPSP-VEX-0414-2026</t>
  </si>
  <si>
    <t>https://community.secop.gov.co/Public/Tendering/OpportunityDetail/Index?noticeUID=CO1.NTC.9799919</t>
  </si>
  <si>
    <t>FRANK LORENZO TORO MEJIA</t>
  </si>
  <si>
    <t>CO1.REQ.9949170</t>
  </si>
  <si>
    <t>OAG-VEX-0413-2026</t>
  </si>
  <si>
    <t>https://community.secop.gov.co/Public/Tendering/OpportunityDetail/Index?noticeUID=CO1.NTC.9795978</t>
  </si>
  <si>
    <t>LUIS DAVID PORRAS RODRIGUEZ</t>
  </si>
  <si>
    <t>CO1.REQ.9945946</t>
  </si>
  <si>
    <t>OAG-VEX-0412-2026</t>
  </si>
  <si>
    <t>https://community.secop.gov.co/Public/Tendering/OpportunityDetail/Index?noticeUID=CO1.NTC.9805557</t>
  </si>
  <si>
    <t>CARLOS MARIO MORENO JIMENEZ</t>
  </si>
  <si>
    <t>CO1.REQ.9955573</t>
  </si>
  <si>
    <t>OPSP-VEX-0411-2026</t>
  </si>
  <si>
    <t>https://community.secop.gov.co/Public/Tendering/OpportunityDetail/Index?noticeUID=CO1.NTC.9804231</t>
  </si>
  <si>
    <t>OMAR EDUARDO LARA FERNANDEZ</t>
  </si>
  <si>
    <t>CO1.REQ.9953369</t>
  </si>
  <si>
    <t>OPSP-VEX-0410-2026</t>
  </si>
  <si>
    <t>https://community.secop.gov.co/Public/Tendering/OpportunityDetail/Index?noticeUID=CO1.NTC.9803717</t>
  </si>
  <si>
    <t>SORALBA GONZALEZ ITURRIAGO</t>
  </si>
  <si>
    <t>CO1.REQ.9952958</t>
  </si>
  <si>
    <t>OPSP-VEX-0409-2026</t>
  </si>
  <si>
    <t>https://community.secop.gov.co/Public/Tendering/OpportunityDetail/Index?noticeUID=CO1.NTC.9803799</t>
  </si>
  <si>
    <t>NEILIS KATHERINE BENJUMEA MACIAS</t>
  </si>
  <si>
    <t>LA PRESENTE ORDEN TIENE POR OBJETO PRESTAR SUS SERVICIOS DE APOYO A LA GESTION EN EL ROL DE ARTISTA FORMADOR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</si>
  <si>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CO1.REQ.9953407</t>
  </si>
  <si>
    <t>OAG-VEX-0408-2026</t>
  </si>
  <si>
    <t>https://community.secop.gov.co/Public/Tendering/OpportunityDetail/Index?noticeUID=CO1.NTC.9804044</t>
  </si>
  <si>
    <t>KATTY JEY SARMIENTO BLANQUICET</t>
  </si>
  <si>
    <t>CO1.REQ.9952252</t>
  </si>
  <si>
    <t>OPSP-VEX-0407-2026</t>
  </si>
  <si>
    <t>https://community.secop.gov.co/Public/Tendering/OpportunityDetail/Index?noticeUID=CO1.NTC.9802628</t>
  </si>
  <si>
    <t>LEOPOLDO ALFREDO MUCHUCA VALETA</t>
  </si>
  <si>
    <t>CO1.REQ.9952007</t>
  </si>
  <si>
    <t>OPSP-VEX-0406-2026</t>
  </si>
  <si>
    <t>https://community.secop.gov.co/Public/Tendering/OpportunityDetail/Index?noticeUID=CO1.NTC.9801969</t>
  </si>
  <si>
    <t>RAFAEL ANGEL CUETO SANCHEZ</t>
  </si>
  <si>
    <t>CO1.REQ.9951493</t>
  </si>
  <si>
    <t>OAG-VEX-0405-2026</t>
  </si>
  <si>
    <t>https://community.secop.gov.co/Public/Tendering/OpportunityDetail/Index?noticeUID=CO1.NTC.9794098</t>
  </si>
  <si>
    <t>MIGUEL VILLA SANZ</t>
  </si>
  <si>
    <t>CO1.REQ.9944185</t>
  </si>
  <si>
    <t>OAG-VEX-0404-2026</t>
  </si>
  <si>
    <t>https://community.secop.gov.co/Public/Tendering/OpportunityDetail/Index?noticeUID=CO1.NTC.9794157</t>
  </si>
  <si>
    <t>DADIER DEIVIS DE MOYA CONRADO</t>
  </si>
  <si>
    <t>CO1.REQ.9944203</t>
  </si>
  <si>
    <t>OAG-VEX-0403-2026</t>
  </si>
  <si>
    <t>https://community.secop.gov.co/Public/Tendering/OpportunityDetail/Index?noticeUID=CO1.NTC.9793574</t>
  </si>
  <si>
    <t>DONALDO ENRIQUE AREVALO JIMENEZ</t>
  </si>
  <si>
    <t>CO1.REQ.9943354</t>
  </si>
  <si>
    <t>OAG-VEX-0402-2026</t>
  </si>
  <si>
    <t>https://community.secop.gov.co/Public/Tendering/OpportunityDetail/Index?noticeUID=CO1.NTC.9793307</t>
  </si>
  <si>
    <t>CARLOS ANDRES MARTINEZ VEGA</t>
  </si>
  <si>
    <t>CO1.REQ.9942855</t>
  </si>
  <si>
    <t>OAG-VEX-0401-2026</t>
  </si>
  <si>
    <t>https://community.secop.gov.co/Public/Tendering/OpportunityDetail/Index?noticeUID=CO1.NTC.9792503</t>
  </si>
  <si>
    <t>JULIO CESAR PULIDO MENDOZA</t>
  </si>
  <si>
    <t>CO1.REQ.9942196</t>
  </si>
  <si>
    <t>OAG-VEX-0400-2026</t>
  </si>
  <si>
    <t>https://community.secop.gov.co/Public/Tendering/OpportunityDetail/Index?noticeUID=CO1.NTC.9793777</t>
  </si>
  <si>
    <t>SAID ENRIQUE ARTETA MOLINA</t>
  </si>
  <si>
    <t>CO1.REQ.9943484</t>
  </si>
  <si>
    <t>OAG-VEX-0399-2026</t>
  </si>
  <si>
    <t>https://community.secop.gov.co/Public/Tendering/OpportunityDetail/Index?noticeUID=CO1.NTC.9794656</t>
  </si>
  <si>
    <t>JOSE LUIS ESTARITA RUIZ</t>
  </si>
  <si>
    <t>CO1.REQ.9944662</t>
  </si>
  <si>
    <t>OAG-VEX-0398-2026</t>
  </si>
  <si>
    <t>https://community.secop.gov.co/Public/Tendering/OpportunityDetail/Index?noticeUID=CO1.NTC.9794849</t>
  </si>
  <si>
    <t>JOSE LUIS OLIVEROS ANGULO</t>
  </si>
  <si>
    <t>CO1.REQ.9944699</t>
  </si>
  <si>
    <t>OAG-VEX-0397-2026</t>
  </si>
  <si>
    <t>https://community.secop.gov.co/Public/Tendering/OpportunityDetail/Index?noticeUID=CO1.NTC.9795093</t>
  </si>
  <si>
    <t>JESUS DAVID JIMENEZ CUETO</t>
  </si>
  <si>
    <t>CO1.REQ.9944997</t>
  </si>
  <si>
    <t>OAG-VEX-0396-2026</t>
  </si>
  <si>
    <t>https://community.secop.gov.co/Public/Tendering/OpportunityDetail/Index?noticeUID=CO1.NTC.9795642</t>
  </si>
  <si>
    <t>MARIA MARGARITA OSORIO</t>
  </si>
  <si>
    <t>CO1.REQ.9945548</t>
  </si>
  <si>
    <t>OAG-VEX-0395-2026</t>
  </si>
  <si>
    <t>https://community.secop.gov.co/Public/Tendering/OpportunityDetail/Index?noticeUID=CO1.NTC.9794717</t>
  </si>
  <si>
    <t>ALFONSO MARIO ACOSTA SIADO</t>
  </si>
  <si>
    <t>CO1.REQ.9944279</t>
  </si>
  <si>
    <t>OAG-VEX-0394-2026</t>
  </si>
  <si>
    <t>https://community.secop.gov.co/Public/Tendering/OpportunityDetail/Index?noticeUID=CO1.NTC.9794128</t>
  </si>
  <si>
    <t>LUIS DANIEL OJEDA ZABALETA</t>
  </si>
  <si>
    <t>CO1.REQ.9943762</t>
  </si>
  <si>
    <t>OPSP-VEX-0393-2026</t>
  </si>
  <si>
    <t>https://community.secop.gov.co/Public/Tendering/OpportunityDetail/Index?noticeUID=CO1.NTC.9793438</t>
  </si>
  <si>
    <t>KELY PAOLA FLOREZ PUSHAINA</t>
  </si>
  <si>
    <t>CO1.REQ.9943627</t>
  </si>
  <si>
    <t>OAG-VEX-0392-2026</t>
  </si>
  <si>
    <t>https://community.secop.gov.co/Public/Tendering/OpportunityDetail/Index?noticeUID=CO1.NTC.9790972</t>
  </si>
  <si>
    <t>BORIS EDUARDO GARZON FERNANDEZ</t>
  </si>
  <si>
    <t>CO1.REQ.9941177</t>
  </si>
  <si>
    <t>OAG-VEX-0391-2026</t>
  </si>
  <si>
    <t>https://community.secop.gov.co/Public/Tendering/OpportunityDetail/Index?noticeUID=CO1.NTC.9789619</t>
  </si>
  <si>
    <t>MARINELLA SANTOS MEJIA</t>
  </si>
  <si>
    <t>CO1.REQ.993923</t>
  </si>
  <si>
    <t>OAG-VEX-0390-2026</t>
  </si>
  <si>
    <t>https://community.secop.gov.co/Public/Tendering/OpportunityDetail/Index?noticeUID=CO1.NTC.9794890</t>
  </si>
  <si>
    <t>MAUREL ALBANIS MOSCOTE ATENCIO</t>
  </si>
  <si>
    <t>CO1.REQ.9945039</t>
  </si>
  <si>
    <t>OPSP-VEX-0389-2026</t>
  </si>
  <si>
    <t>https://community.secop.gov.co/Public/Tendering/OpportunityDetail/Index?noticeUID=CO1.NTC.9828753</t>
  </si>
  <si>
    <t>ALEXANDER ALFONSO VEGA POLO</t>
  </si>
  <si>
    <t>LA PRESENTE ORDEN TIENE POR OBJETO PRESTAR SUS SERVICIOS DE APOYO A LA GESTION EN EL ROL DE ARTISTA FORMADOR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</si>
  <si>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CO1.REQ.9977351</t>
  </si>
  <si>
    <t>OAG-VEX-0388-2026</t>
  </si>
  <si>
    <t>https://community.secop.gov.co/Public/Tendering/OpportunityDetail/Index?noticeUID=CO1.NTC.9794578</t>
  </si>
  <si>
    <t>WILDER ENRIQUE RAMOS TORRES</t>
  </si>
  <si>
    <t>CO1.REQ.9944568</t>
  </si>
  <si>
    <t>OAG-VEX-0387-2026</t>
  </si>
  <si>
    <t>https://community.secop.gov.co/Public/Tendering/OpportunityDetail/Index?noticeUID=CO1.NTC.9794416</t>
  </si>
  <si>
    <t>SANDY KATIANA FONTALVO ROBLES</t>
  </si>
  <si>
    <t>CO1.REQ.9944083</t>
  </si>
  <si>
    <t>OPSP-VEX-0386-2026</t>
  </si>
  <si>
    <t>https://community.secop.gov.co/Public/Tendering/OpportunityDetail/Index?noticeUID=CO1.NTC.9794213</t>
  </si>
  <si>
    <t>GREILY GIOMAERLENIS DE LA HOZ MUNIVE</t>
  </si>
  <si>
    <t>CO1.REQ.9943759</t>
  </si>
  <si>
    <t>OAG-VEX-0385-2026</t>
  </si>
  <si>
    <t>https://community.secop.gov.co/Public/Tendering/OpportunityDetail/Index?noticeUID=CO1.NTC.9793094</t>
  </si>
  <si>
    <t>ANDRY LUZ MINDIOLA SARMIENTO</t>
  </si>
  <si>
    <t>CO1.REQ.9942978</t>
  </si>
  <si>
    <t>OAG-VEX-0384-2026</t>
  </si>
  <si>
    <t>https://community.secop.gov.co/Public/Tendering/OpportunityDetail/Index?noticeUID=CO1.NTC.9792625</t>
  </si>
  <si>
    <t>MILENYS ADRIANA NARVAEZ LAMAR</t>
  </si>
  <si>
    <t>CO1.REQ.9942349</t>
  </si>
  <si>
    <t>OAG-VEX-0383-2026</t>
  </si>
  <si>
    <t>https://community.secop.gov.co/Public/Tendering/OpportunityDetail/Index?noticeUID=CO1.NTC.9791670</t>
  </si>
  <si>
    <t>HOSMAN ALBERTO HERNANDEZ ACOSTA</t>
  </si>
  <si>
    <t>CO1.REQ.9941594</t>
  </si>
  <si>
    <t>OAG-VEX-0382-2026</t>
  </si>
  <si>
    <t>https://community.secop.gov.co/Public/Tendering/OpportunityDetail/Index?noticeUID=CO1.NTC.9790857</t>
  </si>
  <si>
    <t>MARIA CAMILA DE LEON DE LAYTZ</t>
  </si>
  <si>
    <t>CO1.REQ.9940763</t>
  </si>
  <si>
    <t>OAG-VEX-0381-2026</t>
  </si>
  <si>
    <t>https://community.secop.gov.co/Public/Tendering/OpportunityDetail/Index?noticeUID=CO1.NTC.9790090</t>
  </si>
  <si>
    <t>FRANKLIN YAMIL BARBUR ARIZA</t>
  </si>
  <si>
    <t>CO1.REQ.9940530</t>
  </si>
  <si>
    <t>OAG-VEX-0380-2026</t>
  </si>
  <si>
    <t>https://community.secop.gov.co/Public/Tendering/OpportunityDetail/Index?noticeUID=CO1.NTC.9789787</t>
  </si>
  <si>
    <t>JORGE DE JESUS BARBUR ARIZA</t>
  </si>
  <si>
    <t>CO1.REQ.9939485</t>
  </si>
  <si>
    <t>OAG-VEX-0379-2026</t>
  </si>
  <si>
    <t>https://community.secop.gov.co/Public/Tendering/OpportunityDetail/Index?noticeUID=CO1.NTC.9789305</t>
  </si>
  <si>
    <t>JAIME ALFONSO MARTINEZ MEZA</t>
  </si>
  <si>
    <t>CO1.REQ.9938931</t>
  </si>
  <si>
    <t>OAG-VEX-0378-2026</t>
  </si>
  <si>
    <t>https://community.secop.gov.co/Public/Tendering/OpportunityDetail/Index?noticeUID=CO1.NTC.9788392</t>
  </si>
  <si>
    <t>AREX DE ANGELIS BARRANCO</t>
  </si>
  <si>
    <t>CO1.REQ.9937939</t>
  </si>
  <si>
    <t>OAG-VEX-0377-2026</t>
  </si>
  <si>
    <t>https://community.secop.gov.co/Public/Tendering/OpportunityDetail/Index?noticeUID=CO1.NTC.9787179</t>
  </si>
  <si>
    <t>ERICK LEVI TIJERAS CARRASQUILLA</t>
  </si>
  <si>
    <t>CO1.REQ.9937303</t>
  </si>
  <si>
    <t>OPSP-VEX-0376-2026</t>
  </si>
  <si>
    <t>https://community.secop.gov.co/Public/Tendering/OpportunityDetail/Index?noticeUID=CO1.NTC.9785163</t>
  </si>
  <si>
    <t>VICTOR EDUARDO CAMACHO MORAN</t>
  </si>
  <si>
    <t>CO1.REQ.9935405</t>
  </si>
  <si>
    <t>OAG-VEX-0375-2026</t>
  </si>
  <si>
    <t>https://community.secop.gov.co/Public/Tendering/OpportunityDetail/Index?noticeUID=CO1.NTC.9785208</t>
  </si>
  <si>
    <t>CARLOS ANDRES  DE JESUS BUENO OTERO</t>
  </si>
  <si>
    <t>CO1.REQ.9934951</t>
  </si>
  <si>
    <t>OAG-VEX-0374-2026</t>
  </si>
  <si>
    <t>https://community.secop.gov.co/Public/Tendering/OpportunityDetail/Index?noticeUID=CO1.NTC.9784663</t>
  </si>
  <si>
    <t>JESUS DAVID ACOSTA PARRA</t>
  </si>
  <si>
    <t>CO1.REQ.9934393</t>
  </si>
  <si>
    <t>OAG-VEX-0373-2026</t>
  </si>
  <si>
    <t>https://community.secop.gov.co/Public/Tendering/OpportunityDetail/Index?noticeUID=CO1.NTC.9784548</t>
  </si>
  <si>
    <t>ELIMAR HERNANDEZ MELENDEZ</t>
  </si>
  <si>
    <t>CO1.REQ.9934292</t>
  </si>
  <si>
    <t>OAG-VEX-0372-2026</t>
  </si>
  <si>
    <t>https://community.secop.gov.co/Public/Tendering/OpportunityDetail/Index?noticeUID=CO1.NTC.9898992</t>
  </si>
  <si>
    <t>STEVENSON DAVID MONTERROSA DE LA HOZ</t>
  </si>
  <si>
    <t>LA PRESENTE ORDEN TIENE POR OBJETO PRESTAR SERVICIOS PROFESIONALES PARA EL ACOMPAÑAMIENTO DE LOS PROCESOS DE LA VICERRECTORIA DE EXTENSION Y PROYECCION SOCIAL, DESARROLLANDO LAS SIGUIENTES ACTIVIDADES 1. APOYAR LA PREPARACION TECNICA DE LAS SALIDAS DE CAMPO Y TALLERES. 2. ACOMPANHAR EN TERRITORIO AL EQUIPO SOCIAL EN LAS SALIDAS DE CAMPO, BRINDANDO SOPORTE TECNICO DURANTE LA INTERACCION CON COMUNIDADES. 3. APOYAR LA IMPLEMENTACION DE EJERCICIOS PARTICIPATIVOS CON COMPONENTE TECNICO MAPEO COLECTIVO DE INFRAESTRUCTURA, IDENTIFICACION DE IMPACTOS Y OPORTUNIDADES PERCIBIDAS. 4. REGISTRAR Y SISTEMATIZAR INSUMOS TECNICOS LEVANTADOS EN CAMPO.</t>
  </si>
  <si>
    <t>CO1.REQ.10047372</t>
  </si>
  <si>
    <t>OPSP-VEX-0371-2026</t>
  </si>
  <si>
    <t>https://community.secop.gov.co/Public/Tendering/OpportunityDetail/Index?noticeUID=CO1.NTC.9797699</t>
  </si>
  <si>
    <t>JOSE DAVID PERTUZ GUETTE</t>
  </si>
  <si>
    <t>CO1.REQ.9947811</t>
  </si>
  <si>
    <t>OAG-VEX-0370-2026</t>
  </si>
  <si>
    <t>https://community.secop.gov.co/Public/Tendering/OpportunityDetail/Index?noticeUID=CO1.NTC.9826934</t>
  </si>
  <si>
    <t>CO1.REQ.9976316</t>
  </si>
  <si>
    <t>OPSP-VEX-0369-2026</t>
  </si>
  <si>
    <t>https://community.secop.gov.co/Public/Tendering/OpportunityDetail/Index?noticeUID=CO1.NTC.9797830</t>
  </si>
  <si>
    <t>ANDREA CAROLINA CHARRIS DIAZ</t>
  </si>
  <si>
    <t>CO1.REQ.9947749</t>
  </si>
  <si>
    <t>OAG-VEX-0368-2026</t>
  </si>
  <si>
    <t>https://community.secop.gov.co/Public/Tendering/OpportunityDetail/Index?noticeUID=CO1.NTC.9797463</t>
  </si>
  <si>
    <t>LUZ KELLY WISWELL ARBOLEDA</t>
  </si>
  <si>
    <t>CO1.REQ.9947350</t>
  </si>
  <si>
    <t>OAG-VEX-0367-2026</t>
  </si>
  <si>
    <t>https://community.secop.gov.co/Public/Tendering/OpportunityDetail/Index?noticeUID=CO1.NTC.9797404</t>
  </si>
  <si>
    <t>FABIAN DE JESUS VEGA GAMARRA</t>
  </si>
  <si>
    <t>CO1.REQ.9947141</t>
  </si>
  <si>
    <t>OAG-VEX-0366-2026</t>
  </si>
  <si>
    <t>https://community.secop.gov.co/Public/Tendering/OpportunityDetail/Index?noticeUID=CO1.NTC.9793433</t>
  </si>
  <si>
    <t>JOSE SAMUEL SOTO OSPINO</t>
  </si>
  <si>
    <t>CO1.REQ.9941535</t>
  </si>
  <si>
    <t>OAG-VEX-0365-2026</t>
  </si>
  <si>
    <t>https://community.secop.gov.co/Public/Tendering/OpportunityDetail/Index?noticeUID=CO1.NTC.9789981</t>
  </si>
  <si>
    <t>LOHYS ENRIQUE ATENCIO OCHOA</t>
  </si>
  <si>
    <t>CO1.REQ.9939914</t>
  </si>
  <si>
    <t>OAG-VEX-0364-2026</t>
  </si>
  <si>
    <t>https://community.secop.gov.co/Public/Tendering/OpportunityDetail/Index?noticeUID=CO1.NTC.9789354</t>
  </si>
  <si>
    <t>ENRIQUE ALFREDO ARIZA CELIS</t>
  </si>
  <si>
    <t>CO1.REQ.9937443</t>
  </si>
  <si>
    <t>OAG-VEX-0363-2026</t>
  </si>
  <si>
    <t>https://community.secop.gov.co/Public/Tendering/OpportunityDetail/Index?noticeUID=CO1.NTC.9783423</t>
  </si>
  <si>
    <t>OSCAR PARRA BARRIOS</t>
  </si>
  <si>
    <t>CO1.REQ.9932379</t>
  </si>
  <si>
    <t>OAG-VEX-0362-2026</t>
  </si>
  <si>
    <t>https://community.secop.gov.co/Public/Tendering/OpportunityDetail/Index?noticeUID=CO1.NTC.9782514</t>
  </si>
  <si>
    <t>EFRAIN JONAS IMBETT CASTRO</t>
  </si>
  <si>
    <t>LA PRESENTE ORDEN TIENE POR OBJETO PRESTAR SUS SERVICIOS DE APOYO A LA GESTION EN EL ROL DE ARTISTA FORMADOR SABEDOR EN AUDIOVISUAL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</si>
  <si>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CO1.REQ.9932048</t>
  </si>
  <si>
    <t>OAG-VEX-0361-2026</t>
  </si>
  <si>
    <t>https://community.secop.gov.co/Public/Tendering/OpportunityDetail/Index?noticeUID=CO1.NTC.9772388</t>
  </si>
  <si>
    <t>JOSE BENJAMIN MARQUEZ SERRANO</t>
  </si>
  <si>
    <t xml:space="preserve">CO1.REQ.9922170 </t>
  </si>
  <si>
    <t>OAG-VEX-0360-2026</t>
  </si>
  <si>
    <t>https://community.secop.gov.co/Public/Tendering/OpportunityDetail/Index?noticeUID=CO1.NTC.9772914</t>
  </si>
  <si>
    <t>KATTY PAOLA PARRA BARRIOS</t>
  </si>
  <si>
    <t>CO1.REQ.9922807</t>
  </si>
  <si>
    <t>OAG-VEX-0359-2026</t>
  </si>
  <si>
    <t>https://community.secop.gov.co/Public/Tendering/OpportunityDetail/Index?noticeUID=CO1.NTC.9772861</t>
  </si>
  <si>
    <t>JOSE ALEJANDRO SIERRA MIRANDA</t>
  </si>
  <si>
    <t>CO1.REQ.9922774</t>
  </si>
  <si>
    <t>OAG-VEX-0358-2026</t>
  </si>
  <si>
    <t>https://community.secop.gov.co/Public/Tendering/OpportunityDetail/Index?noticeUID=CO1.NTC.9772755</t>
  </si>
  <si>
    <t>JOHAN STWILL SOTO CAMARGO</t>
  </si>
  <si>
    <t>CO1.REQ.9923113</t>
  </si>
  <si>
    <t>OAG-VEX-0357-2026</t>
  </si>
  <si>
    <t>https://community.secop.gov.co/Public/Tendering/OpportunityDetail/Index?noticeUID=CO1.NTC.9773175</t>
  </si>
  <si>
    <t>GUILLERMO JOSE MACHACON POLO</t>
  </si>
  <si>
    <t>CO1.REQ.9922933</t>
  </si>
  <si>
    <t>OAG-VEX-0356-2026</t>
  </si>
  <si>
    <t>https://community.secop.gov.co/Public/Tendering/OpportunityDetail/Index?noticeUID=CO1.NTC.9773427</t>
  </si>
  <si>
    <t>JUAN DAVID BARRIOS PEREZ</t>
  </si>
  <si>
    <t>CO1.REQ.9922694</t>
  </si>
  <si>
    <t>OAG-VEX-0355-2026</t>
  </si>
  <si>
    <t>https://community.secop.gov.co/Public/Tendering/OpportunityDetail/Index?noticeUID=CO1.NTC.9773462</t>
  </si>
  <si>
    <t>RADY ALBERTO VACILEF PANTOJA</t>
  </si>
  <si>
    <t>CO1.REQ.9923411</t>
  </si>
  <si>
    <t>OPSP-VEX-0354-2026</t>
  </si>
  <si>
    <t>https://community.secop.gov.co/Public/Tendering/OpportunityDetail/Index?noticeUID=CO1.NTC.9773480</t>
  </si>
  <si>
    <t>HECTOR DAVID LIDUEÑA OCAMPO</t>
  </si>
  <si>
    <t>CO1.REQ.9923426</t>
  </si>
  <si>
    <t>OAG-VEX-0353-2026</t>
  </si>
  <si>
    <t>https://community.secop.gov.co/Public/Tendering/OpportunityDetail/Index?noticeUID=CO1.NTC.9773671</t>
  </si>
  <si>
    <t>JUSTIN ANDRES BELTRAN FABREGAS</t>
  </si>
  <si>
    <t>CO1.REQ.9923448</t>
  </si>
  <si>
    <t>OAG-VEX-0352-2026</t>
  </si>
  <si>
    <t>https://community.secop.gov.co/Public/Tendering/OpportunityDetail/Index?noticeUID=CO1.NTC.9773844</t>
  </si>
  <si>
    <t>GABRIEL EDUARDO CASTELLAR RAMBAL</t>
  </si>
  <si>
    <t>CO1.REQ.9923465</t>
  </si>
  <si>
    <t>OAG-VEX-0351-2026</t>
  </si>
  <si>
    <t>https://community.secop.gov.co/Public/Tendering/OpportunityDetail/Index?noticeUID=CO1.NTC.9774101</t>
  </si>
  <si>
    <t>JAILER DANIEL FONTALVO SARMIENTO</t>
  </si>
  <si>
    <t>CO1.REQ.9923482</t>
  </si>
  <si>
    <t>OPSP-VEX-0350-2026</t>
  </si>
  <si>
    <t>https://community.secop.gov.co/Public/Tendering/OpportunityDetail/Index?noticeUID=CO1.NTC.9773967</t>
  </si>
  <si>
    <t>JONY CASTILLA ORTEGA</t>
  </si>
  <si>
    <t>CO1.REQ.9923697</t>
  </si>
  <si>
    <t>OAG-VEX-0349-2026</t>
  </si>
  <si>
    <t>https://community.secop.gov.co/Public/Tendering/OpportunityDetail/Index?noticeUID=CO1.NTC.9781114</t>
  </si>
  <si>
    <t>ERIS MANUEL PEREZ MARIMON</t>
  </si>
  <si>
    <t>LA PRESENTE ORDEN TIENE POR OBJETO PRESTAR SUS SERVICIOS DE APOYO A LA GESTIÓN EN EL ROL DE ARTISTA FORMADOR/SABEDOR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AQUELLAS QUE RESULTEN NECESARIAS PARA EL CUMPLIMIENTO DEL OBJETO CONTRACTUAL.</t>
  </si>
  <si>
    <t>CO1.REQ.9930699</t>
  </si>
  <si>
    <t>OAG-VEX-0348-2026</t>
  </si>
  <si>
    <t>https://community.secop.gov.co/Public/Tendering/OpportunityDetail/Index?noticeUID=CO1.NTC.9774206</t>
  </si>
  <si>
    <t>HERNAN DARIO JIMENEZ MOSCOTE</t>
  </si>
  <si>
    <t>CO1.REQ.9924212</t>
  </si>
  <si>
    <t>OAG-VEX-0347-2026</t>
  </si>
  <si>
    <t>https://community.secop.gov.co/Public/Tendering/OpportunityDetail/Index?noticeUID=CO1.NTC.9774162</t>
  </si>
  <si>
    <t>JANER LUIS AMARIS OROZCO</t>
  </si>
  <si>
    <t>CO1.REQ.9923891</t>
  </si>
  <si>
    <t>OAG-VEX-0346-2026</t>
  </si>
  <si>
    <t>https://community.secop.gov.co/Public/Tendering/OpportunityDetail/Index?noticeUID=CO1.NTC.9774402</t>
  </si>
  <si>
    <t>YISET PAOLA PEREZ VILLAMIL</t>
  </si>
  <si>
    <t>CO1.REQ.9924071</t>
  </si>
  <si>
    <t>OAG-VEX-0345-2026</t>
  </si>
  <si>
    <t>https://community.secop.gov.co/Public/Tendering/OpportunityDetail/Index?noticeUID=CO1.NTC.9778144</t>
  </si>
  <si>
    <t>OMAR ENRIQUE ZABALETA BELTRAN</t>
  </si>
  <si>
    <t>CO1.REQ.9927977</t>
  </si>
  <si>
    <t>OAG-VEX-0344-2026</t>
  </si>
  <si>
    <t>https://community.secop.gov.co/Public/Tendering/OpportunityDetail/Index?noticeUID=CO1.NTC.9784208</t>
  </si>
  <si>
    <t>WILFRIDO ARIAS CASTRO</t>
  </si>
  <si>
    <t>CO1.REQ.9933901</t>
  </si>
  <si>
    <t>OAG-VEX-0343-2026</t>
  </si>
  <si>
    <t>https://community.secop.gov.co/Public/Tendering/OpportunityDetail/Index?noticeUID=CO1.NTC.9783603</t>
  </si>
  <si>
    <t>WILMAN JOSE PACHECO MIRANDA</t>
  </si>
  <si>
    <t>CO1.REQ.9932886</t>
  </si>
  <si>
    <t>OAG-VEX-0342-2026</t>
  </si>
  <si>
    <t>https://community.secop.gov.co/Public/Tendering/OpportunityDetail/Index?noticeUID=CO1.NTC.9782847</t>
  </si>
  <si>
    <t>EDUARDO ISAIAS PACHECO MONSALVO</t>
  </si>
  <si>
    <t>CO1.REQ.9932840</t>
  </si>
  <si>
    <t>OAG-VEX-0341-2026</t>
  </si>
  <si>
    <t>https://community.secop.gov.co/Public/Tendering/OpportunityDetail/Index?noticeUID=CO1.NTC.9782277</t>
  </si>
  <si>
    <t>ADANIES ZARATE BROCHERO</t>
  </si>
  <si>
    <t>CO1.REQ.9932351</t>
  </si>
  <si>
    <t>OPSP-VEX-0340-2026</t>
  </si>
  <si>
    <t>https://community.secop.gov.co/Public/Tendering/OpportunityDetail/Index?noticeUID=CO1.NTC.9782080</t>
  </si>
  <si>
    <t>CRISTIAN RODRIGUEZ MUÑOZ</t>
  </si>
  <si>
    <t>CO1.REQ.9932152</t>
  </si>
  <si>
    <t>OPSP-VEX-0339-2026</t>
  </si>
  <si>
    <t>https://community.secop.gov.co/Public/Tendering/OpportunityDetail/Index?noticeUID=CO1.NTC.9782109</t>
  </si>
  <si>
    <t>ELLYED PIEDAD ORTEGA PAREJA</t>
  </si>
  <si>
    <t>CO1.REQ.9931902</t>
  </si>
  <si>
    <t>OPSP-VEX-0338-2026</t>
  </si>
  <si>
    <t>https://community.secop.gov.co/Public/Tendering/OpportunityDetail/Index?noticeUID=CO1.NTC.9796118</t>
  </si>
  <si>
    <t xml:space="preserve">JOSE LEONEL BERNATE DE AVILA </t>
  </si>
  <si>
    <t>CO1.REQ.9945854</t>
  </si>
  <si>
    <t>OPSP-VEX-0337-2026</t>
  </si>
  <si>
    <t>https://community.secop.gov.co/Public/Tendering/OpportunityDetail/Index?noticeUID=CO1.NTC.9781396</t>
  </si>
  <si>
    <t>JULIO MARIO CHARRIS ROCHA</t>
  </si>
  <si>
    <t>CO1.REQ.9931628</t>
  </si>
  <si>
    <t>OAG-VEX-0336-2026</t>
  </si>
  <si>
    <t>https://community.secop.gov.co/Public/Tendering/OpportunityDetail/Index?noticeUID=CO1.NTC.9781158</t>
  </si>
  <si>
    <t>FRANCISCO JAVIER VERGARA PABUENA</t>
  </si>
  <si>
    <t>CO1.REQ.9931084</t>
  </si>
  <si>
    <t>OAG-VEX-0335-2026</t>
  </si>
  <si>
    <t>https://community.secop.gov.co/Public/Tendering/OpportunityDetail/Index?noticeUID=CO1.NTC.9781231</t>
  </si>
  <si>
    <t>FRANCISCO ALBERTO CORREA BARRAZA</t>
  </si>
  <si>
    <t>CO1.REQ.9931031</t>
  </si>
  <si>
    <t>OPSP-VEX-0334-2026</t>
  </si>
  <si>
    <t>https://community.secop.gov.co/Public/Tendering/OpportunityDetail/Index?noticeUID=CO1.NTC.9780493</t>
  </si>
  <si>
    <t>EMMANUEL MORALES ROA</t>
  </si>
  <si>
    <t>CO1.REQ.9930673</t>
  </si>
  <si>
    <t>OPSP-VEX-0333-2026</t>
  </si>
  <si>
    <t>https://community.secop.gov.co/Public/Tendering/OpportunityDetail/Index?noticeUID=CO1.NTC.9780549</t>
  </si>
  <si>
    <t>MARIA JOSE GRANADOS PRENTT</t>
  </si>
  <si>
    <t>CO1.REQ.9930294</t>
  </si>
  <si>
    <t>OAG-VEX-0332-2026</t>
  </si>
  <si>
    <t>https://community.secop.gov.co/Public/Tendering/OpportunityDetail/Index?noticeUID=CO1.NTC.9790582</t>
  </si>
  <si>
    <t xml:space="preserve">EDUARDO JESUS CHOLES RODRIGUEZ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</si>
  <si>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CONTRIBUIR A COCREAR ACADEMIA COMUNIDAD DE PESCADORES Y PONER EN FUNCIONAMIENTO UN SISTEMA PARA EL MONITOREO PARTICIPATIVO DE LOS DESEMBARCOS PESQUEROS ARTESANALES BASADO EN CIENCIA CIUDADANA EN EL CORREDOR PESQUERO RODADERO AEROPUERTO PREPARAR LOS INSTRUMENTOS FORMULARIOS DE ENCUESTA ESTRUCTURAL ACTIVIDAD CAPTURA Y ESFUERZO PRECIOS Y COSTOS DE OPERACIÓN PARA EL REGISTRO DE INFORMACIÓN DE LOS DESEMBARCOS PESQUEROS DEL ÁREA DE ESTUDIO PLANIFICAR SEMANALMENTE EL ESFUERZO DE MUESTREO DIRECTAMENTE CON LOS COLECTORES DE CAMPO QUE DEBERÁ SER ESTABLECIDO CONSIDERANDO SITIO DE DESEMBARCO Y ARTE DE PESCA PARTICIPAR EN LOS PROCESOS DE RETROALIMENTACIÓN PARA LA CORRECCIÓN DE LOS REGISTROS DE INFORMACIÓN DE DESEMBARCOS PESQUEROS COORDINAR LOS PROCESOS DE CAPACITACIÓN Y FORMACIÓN DE LAS PERSONAS DE LAS COMUNIDADES ALEDAÑAS QUE HARÁN LAS VECES DE COLECTORES DE INFORMACIÓN DE DESEMBARCOS PESQUEROS ELABORAR UN INFORME TRIMESTRAL QUE CONTENGA LA ESTIMACIÓN DE LOS DESEMBARCOS PESQUEROS ESFUERZO COSTOS DE OPERACIÓN INGRESOS Y RENTA OPERACIONAL POR SITIO DE DESEMBARCO Y ARTE DE PESCA COLABORAR CON AQUELLAS ACTIVIDADES DE CAMPO LOGÍSTICAS Y ADMINISTRATIVAS QUE SEAN REQUERIDAS PARA CUMPLIR CON EL ALCANCE PLANTEADO EN EL MARCO DEL COMPONENTE DEL PROYECTO</t>
  </si>
  <si>
    <t>CO1.REQ.9940396</t>
  </si>
  <si>
    <t>OPSP-VEX-0331-2026</t>
  </si>
  <si>
    <t>https://community.secop.gov.co/Public/Tendering/OpportunityDetail/Index?noticeUID=CO1.NTC.9788161</t>
  </si>
  <si>
    <t>CLAUDIA MARCELA VIASUS BOSIGA</t>
  </si>
  <si>
    <t>LA PRESENTE ORDEN TIENE POR OBJETO PRESTAR SUS SERVICIOS PROFESIONALES COMO APOYO TERRITORIAL OPERATIVO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EN EL ROL DE GESTOR TERRITORIAL DESARROLLANDO LAS SIGUIENTES ACTIVIDADES 1 APOYAR LAS ACTIVIDADES ADMINISTRATIVAS Y OPERATIVAS DE LOS APOYOS TERRITORIALES 2 APOYAR LA REVISIÓN DE INFORMES Y FORMATOS DE LOS APOYOS TERRITORIALES 3 APOYAR EL SEGUIMIENTO A LA GESTIÓN ADMINISTRATIVA DE LOS APOYOS TERRITORIALES 4 APOYAR LA REVISIÓN DE LOS SOPORTES EN EL REPOSITORIO DE ON DRIVE DEL MINISTERIO DE LAS CULTURAS</t>
  </si>
  <si>
    <t>CO1.REQ.9937814</t>
  </si>
  <si>
    <t>OPSP-VEX-0330-2026</t>
  </si>
  <si>
    <t>https://community.secop.gov.co/Public/Tendering/OpportunityDetail/Index?noticeUID=CO1.NTC.9792115</t>
  </si>
  <si>
    <t>MIRIAN ISABEL CARDENAS PACHECO</t>
  </si>
  <si>
    <t>CO1.REQ.9941650</t>
  </si>
  <si>
    <t>OPSP-VEX-0329-2026</t>
  </si>
  <si>
    <t>https://community.secop.gov.co/Public/Tendering/OpportunityDetail/Index?noticeUID=CO1.NTC.9791506</t>
  </si>
  <si>
    <t>CARLOS MIGUEL SILVA BERMUDEZ</t>
  </si>
  <si>
    <t>CO1.REQ.9940787</t>
  </si>
  <si>
    <t>OPSP-VEX-0328-2026</t>
  </si>
  <si>
    <t>https://community.secop.gov.co/Public/Tendering/OpportunityDetail/Index?noticeUID=CO1.NTC.9790234</t>
  </si>
  <si>
    <t>MARIA CAMILA OCHOA SANCHEZ</t>
  </si>
  <si>
    <t>CO1.REQ.9940009</t>
  </si>
  <si>
    <t>OAG-VEX-0327-2026</t>
  </si>
  <si>
    <t>https://community.secop.gov.co/Public/Tendering/OpportunityDetail/Index?noticeUID=CO1.NTC.9789430</t>
  </si>
  <si>
    <t>NELSON ESCORCIA MARQUEZ</t>
  </si>
  <si>
    <t>CO1.REQ.9939229</t>
  </si>
  <si>
    <t>OPSP-VEX-0326-2026</t>
  </si>
  <si>
    <t>https://community.secop.gov.co/Public/Tendering/OpportunityDetail/Index?noticeUID=CO1.NTC.9788841</t>
  </si>
  <si>
    <t>LUIS MIGUEL GOMEZ PEÑA</t>
  </si>
  <si>
    <t>CO1.REQ.9932890</t>
  </si>
  <si>
    <t>OPSP-VEX-0325-2026</t>
  </si>
  <si>
    <t>https://community.secop.gov.co/Public/Tendering/OpportunityDetail/Index?noticeUID=CO1.NTC.9782515</t>
  </si>
  <si>
    <t>JAIDER PERTUZ JIMENEZ</t>
  </si>
  <si>
    <t>CO1.REQ.9932021</t>
  </si>
  <si>
    <t>OAG-VEX-0324-2026</t>
  </si>
  <si>
    <t>https://community.secop.gov.co/Public/Tendering/OpportunityDetail/Index?noticeUID=CO1.NTC.9781482</t>
  </si>
  <si>
    <t>EMILIO JOSE PAULO PAULO</t>
  </si>
  <si>
    <t>CO1.REQ.9930955</t>
  </si>
  <si>
    <t>OPSP-VEX-0323-2026</t>
  </si>
  <si>
    <t>https://community.secop.gov.co/Public/Tendering/OpportunityDetail/Index?noticeUID=CO1.NTC.9781029</t>
  </si>
  <si>
    <t>LEIDYS ELENA MEJIA ARDILA</t>
  </si>
  <si>
    <t>CO1.REQ.9930679</t>
  </si>
  <si>
    <t>OPSP-VEX-0322-2026</t>
  </si>
  <si>
    <t>https://community.secop.gov.co/Public/Tendering/OpportunityDetail/Index?noticeUID=CO1.NTC.9778053</t>
  </si>
  <si>
    <t>OSCAR DARIO PAULO OCHOA</t>
  </si>
  <si>
    <t>CO1.REQ.9928054</t>
  </si>
  <si>
    <t>OPSP-VEX-0321-2026</t>
  </si>
  <si>
    <t>https://community.secop.gov.co/Public/Tendering/OpportunityDetail/Index?noticeUID=CO1.NTC.9795167</t>
  </si>
  <si>
    <t>OSCAR HURTADO RODRIGUEZ</t>
  </si>
  <si>
    <t xml:space="preserve">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t>
  </si>
  <si>
    <t>CO1.REQ.9945059</t>
  </si>
  <si>
    <t>OAG-VEX-0320-2026</t>
  </si>
  <si>
    <t>https://community.secop.gov.co/Public/Tendering/OpportunityDetail/Index?noticeUID=CO1.NTC.9793260</t>
  </si>
  <si>
    <t>FERNANDO ARTURO BORJA GONZALEZ</t>
  </si>
  <si>
    <t>CO1.REQ.9942485</t>
  </si>
  <si>
    <t>OAG-VEX-0319-2026</t>
  </si>
  <si>
    <t>https://community.secop.gov.co/Public/Tendering/OpportunityDetail/Index?noticeUID=CO1.NTC.9791653</t>
  </si>
  <si>
    <t>ERLYN YOHANA REALES FONSECA</t>
  </si>
  <si>
    <t>LA PRESENTE ORDEN TIENE POR OBJETO PRESTAR SUS SERVICIOS DE APOYO A LA GESTION EN EL ROL DE ARTISTA FORMADOR SABEDOR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</si>
  <si>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CO1.REQ.9941739</t>
  </si>
  <si>
    <t>OAG-VEX-0318-2026</t>
  </si>
  <si>
    <t>https://community.secop.gov.co/Public/Tendering/OpportunityDetail/Index?noticeUID=CO1.NTC.9791219</t>
  </si>
  <si>
    <t>JESUS DAVID DE LA HOZ CONTRERAS</t>
  </si>
  <si>
    <t>CO1.REQ.9940597</t>
  </si>
  <si>
    <t>OAG-VEX-0317-2026</t>
  </si>
  <si>
    <t>https://community.secop.gov.co/Public/Tendering/OpportunityDetail/Index?noticeUID=CO1.NTC.9787990</t>
  </si>
  <si>
    <t xml:space="preserve">ROBERTO CARLOS RIVERA MENDOZA </t>
  </si>
  <si>
    <t>LA PRESENTE ORDEN TIENE POR OBJETO LA PRESENTE ORDEN TIENE POR OBJETO PRESTAR SERVICIOS PROFESIONALES EN EL MARCO DEL CONVENIO NO 7000000063 DE 2024 CELEBRADO ENTRE CENIT LOGISTICA Y TRANSPORTE DE HIDROCARBUROS SAS Y LA UNIVERSIDAD DEL MAGDALENA PARA EL DESARROLLO DE LAS SIGUIENTES ACTIVIDADES DESARROLLAR DESDE EL AMBITO TECNOLOGICO HERRAMIENTAS PARA LA COCREACION ACADEMIA COMUNIDAD DE PESCADORES Y PONER EN FUNCIONAMIENTO UN SISTEMA PARA EL MONITOREO PARTICIPATIVO DE LOS DESEMBARCOS PESQUEROS ARTESANALES BASADO EN CIENCIA CIUDADANA EN EL CORREDOR PESQUERO RODADERO AEROPUERTO PARTICIPAR EN LOS PROCESOS DE CAPACITACION Y FORMACION DE LAS PERSONAS DE LAS COMUNIDADES ALEDANAS QUE HARAN LAS VECES DE COLECTORES DE INFORMACION DE DESEMBARCOS PESQUEROS REALIZAR LA DIGITACION DE DATOS PESQUEROS DE LOS DESEMBARQUES DE LAS COMUNIDADES DE PESCADORES EN EL AREA DE INFLUENCIA DE POZOS COLORADOS PARTICIPAR EN LOS PROCESOS DE RETROALIMENTACION PARA LA CORRECCION DE LOS REGISTROS DE INFORMACION DE DESEMBARCOS PESQUEROS ENTREGAR LOS INSUMOS NECESARIOS PARA LA ELABORACION DEL INFORME MENSUAL QUE CONTENGA LA ESTIMACION DE LOS DESEMBARCOS PESQUEROS HACIENDO ENFASIS EN LOS ASPECTOS RELACIONADOS CON LA GEORREFERENCIACION DE LOS DESEMBARCOS APOYAR EN LA ELABORACION DE LOS INFORMES TRIMESTRALES QUE CONTENGA LA ESTIMACION DE LOS DESEMBARCOS PESQUEROS ESFUERZO COSTOS DE OPERACION INGRESOS Y RENTA OPERACIONAL POR SITIO DE DESEMBARCO Y ARTE DE PESCA</t>
  </si>
  <si>
    <t>CO1.REQ.9937620</t>
  </si>
  <si>
    <t>OPSP-VEX-0316-2026</t>
  </si>
  <si>
    <t>https://community.secop.gov.co/Public/Tendering/OpportunityDetail/Index?noticeUID=CO1.NTC.9787363</t>
  </si>
  <si>
    <t xml:space="preserve">JUAN PABLO DIAZ PASCUAS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</si>
  <si>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APOYAR LA REALIZACIÓN DEL MONITOREO ECOLÓGICO SOBRE EL ÁREA DE ARRECIFES ARTIFICIALES Y LA MONOBOYA "LA VALERIA", LO CUAL INCLUYE EL SEGUIMIENTO, INVENTARIO Y CUANTIFICACIÓN DE LA ABUNDANCIA Y RIQUEZA DE ESPECIES ASOCIADAS A LAS ESTRUCTURAS. 2. APOYAR LA REALIZACIÓN DE LA EJECUCIÓN DE TAREAS DE MANTENIMIENTO DE LOS ARRECIFES ARTIFICIALES ESTABLECIDOS, INCLUYENDO LA REMOCIÓN PERIÓDICA DE LAS REDES FANTASMA QUE SE ENREDAN EN LAS ESTRUCTURAS. 3. APOYAR LA REALIZACIÓN DEL CONTROL DE PEZ LEÓN EN LOS ARRECIFES ARTIFICIALES POR MEDIO DE SU CAPTURA. 4. APOYAR CON LOS ANÁLISIS DE LA INFORMACIÓN BIOLÓGICA OBTENIDA DEL MONITOREO Y APOYAR EN LA ELABORACIÓN DE LOS INFORMES BIMENSUALES.</t>
  </si>
  <si>
    <t>CO1.REQ.9937401</t>
  </si>
  <si>
    <t>OPSP-VEX-0315-2026</t>
  </si>
  <si>
    <t>https://community.secop.gov.co/Public/Tendering/OpportunityDetail/Index?noticeUID=CO1.NTC.9787009</t>
  </si>
  <si>
    <t xml:space="preserve">PAOLA ALEJANDRA PUENTES SAYO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</si>
  <si>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REALIZAR EL MONITOREO ECOLÓGICO SOBRE EL ÁREA DE ARRECIFES ARTIFICIALES Y LA MONOBOYA "LA VALERIA", LO CUAL INCLUYE EL SEGUIMIENTO, INVENTARIO Y CUANTIFICACIÓN DE LA ABUNDANCIA Y RIQUEZA DE ESPECIES MARINAS ASOCIADAS A LAS ESTRUCTURAS. 2. COORDINAR Y REALIZAR LA EJECUCIÓN DE TAREAS DE MANTENIMIENTO DE LOS ARRECIFES ARTIFICIALES ESTABLECIDOS, INCLUYENDO LA REMOCIÓN PERIÓDICA DE LAS REDES FANTASMA QUE SE ENREDAN EN LAS ESTRUCTURAS. 3. COORDINAR Y REALIZAR EL CONTROL DE PEZ LEÓN EN LOS ARRECIFES ARTIFICIALES POR MEDIO DE SU CAPTURA. 4. COORDINAR Y REALIZAR UN ANÁLISIS DE LA INFORMACIÓN BIOLÓGICA OBTENIDA DEL MONITOREO Y PRESENTAR INFORMES BIMENSUALES. 5. APOYAR CON AQUELLAS ACTIVIDADES DE CAMPO, LOGÍSTICAS Y ADMINISTRATIVAS QUE SEAN REQUERIDAS PARA CUMPLIR CON EL ALCANCE PLANTEADO EN EL MARCO DEL COMPONENTE DEL PROYECTO.</t>
  </si>
  <si>
    <t>CO1.REQ.9933405</t>
  </si>
  <si>
    <t>OPSP-VEX-0314-2026</t>
  </si>
  <si>
    <t>https://community.secop.gov.co/Public/Tendering/OpportunityDetail/Index?noticeUID=CO1.NTC.9782922</t>
  </si>
  <si>
    <t xml:space="preserve">JUAN JOSE CARDENAS CARREÑO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</si>
  <si>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PROGRAMAR LA LOGÍSTICA PARA LAS CAMPAÑAS DE MONITOREO DE CALIDAD DE AGUA Y PARÁMETROS FISICOQUÍMICOS. 2. CALIBRAR Y VERIFICAR LA SONDA MULTIPARAMÉTRICA PARA ASEGURAR LA PRECISIÓN EN LAS MEDICIONES ANTES DE CADA CAMPAÑA. 3. SELECCIONAR Y GEORREFERENCIAR ESTACIONES DE MUESTREO EN AGUAS SOMERAS Y PROFUNDAS. 4. GESTIONAR PERMISOS Y COORDINAR CON AUTORIDADES Y COMUNIDADES LOCALES PARA GARANTIZAR EL ACCESO A LAS ZONAS DE MUESTREO. 5. REALIZAR EL MUESTREO BIMESTRAL DE CALIDAD DE AGUA EN LAS ESTACIONES SELECCIONADAS, MIDIENDO PARÁMETROS FISICOQUÍMICOS IN SITU. 6. DOCUMENTAR Y REGISTRAR DE MANERA PRECISA TODAS LAS MEDICIONES OBTENIDAS DURANTE LAS CAMPAÑAS. 7. ANALIZAR LOS DATOS RECOPILADOS COMPARÁNDOLOS CON ESTÁNDARES AMBIENTALES Y NORMATIVOS. 8. REDACTAR INFORMES TÉCNICOS Y PREPARAR PRESENTACIONES PARA SOCIALIZAR LOS RESULTADOS Y PROPONER ACCIONES DE GESTIÓN.</t>
  </si>
  <si>
    <t>CO1.REQ.9932926</t>
  </si>
  <si>
    <t>OPSP-VEX-0313-2026</t>
  </si>
  <si>
    <t>https://community.secop.gov.co/Public/Tendering/OpportunityDetail/Index?noticeUID=CO1.NTC.9782522</t>
  </si>
  <si>
    <t>GINA PAOLA MENDIVIL RODRIGUEZ</t>
  </si>
  <si>
    <t>LA PRESENTE ORDEN TIENE POR OBJETO PRESTAR SERVICIOS PROFESIONALES PARA EL ACOMPAÑAMIENTO DE LOS PROCESOS DE LA VICERRECTORÍA DE EXTENSIÓN Y PROYECCIÓN SOCIAL DESARROLLANDO LAS SIGUIENTES ACTIVIDADES 1 COORDINAR EL PROCESO DE GESTIÓN DE EXTENSIÓN Y PROYECCIÓN SOCIAL DENTRO DEL SISTEMA DE GESTIÓN INTEGRAL DE CALIDAD COGUI+ IDENTIFICANDO OPORTUNIDADES DE MEJORA Y ALINEACIÓN CON LOS OBJETIVOS INSTITUCIONALES 2 GESTIONAR PROYECTAR Y PRESENTAR EL INFORME DE AVANCE DEL PLAN DE MEJORAMIENTO DEL SISTEMA DE GESTIÓN INTEGRAL DE LA VICERRECTORÍA DE EXTENSIÓN Y PROYECCIÓN SOCIAL ASEGURANDO SU ALINEACIÓN CON LA PLANIFICACIÓN ESTRATÉGICA DE LA INSTITUCIÓN 3 REALIZAR ACTIVIDADES DE ENLACE CON LAS DIRECCIONES LA RECOPILACIÓN Y ANÁLISIS DE INFORMACIÓN CLAVE PARA EL DESARROLLO Y FORTALECIMIENTO DEL SISTEMA DE GESTIÓN INTEGRAL DE CALIDAD COGUI+ GARANTIZANDO LA COHERENCIA Y EFICIENCIA EN SU IMPLEMENTACIÓN 4 VALIDAR LA ACTUALIZACIÓN DE LOS PROCEDIMIENTOS DE LA VICERRECTORÍA DE EXTENSIÓN Y PROYECCIÓN SOCIAL DENTRO DEL SISTEMA DE GESTIÓN INTEGRAL DE CALIDAD COGUI+ ASEGURANDO SU PERTINENCIA Y CUMPLIMIENTO CON NORMATIVAS VIGENTES 5 ASESORAR EN LA IMPLEMENTACIÓN DE ESTRATEGIAS DE MEJORA CONTINUA EN LOS PROCESOS ADMINISTRATIVOS DE LA VICERRECTORÍA DE EXTENSIÓN Y PROYECCIÓN SOCIAL FOMENTANDO UNA CULTURA DE CALIDAD Y EFICIENCIA OPERATIVA 6 ACOMPAÑAR EL DESARROLLO DE LOS PROYECTOS CULTURALES DE EXTENSIÓN DE LA UNIVERSIDAD DEL MAGDALENA DE ACUERDO CON LO PLANTEADO EN EL PLAN DE DESARROLLO INSTITUCIONAL ESTO INCLUYE EL PROCESO DE SELECCIÓN Y VINCULACIÓN DEL TALENTO HUMANO HACER SEGUIMIENTO MENSUAL A LA NÓMINA AYUDAR CON LA REVISIÓN Y LIQUIDACIÓN DE LOS GASTOS LOGÍSTICOS Y COLABORAR EN LAS ACTIVIDADES DE CIERRE DE LOS PROYECTOS TANTO ADMINISTRATIVAS COMO FINANCIERAS 7 APOYAR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</si>
  <si>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CO1.REQ.9932268</t>
  </si>
  <si>
    <t>OPSP-VEX-0312-2026</t>
  </si>
  <si>
    <t>https://community.secop.gov.co/Public/Tendering/OpportunityDetail/Index?noticeUID=CO1.NTC.9782170</t>
  </si>
  <si>
    <t>ANDREA CAROLINA PALMERA MORENO</t>
  </si>
  <si>
    <t>LA PRESENTE ORDEN TIENE POR OBJETO PRESTAR SERVICIOS PROFESIONALES PARA EL ACOMPAÑAMIENTO DE LOS PROCESOS DE LA VICERRECTORÍA DE EXTENSIÓN Y PROYECCIÓN SOCIAL DESARROLLANDO LAS SIGUIENTES ACTIVIDADES 1 ELABORAR INFORMES Y DOCUMENTOS QUE SEAN SOLICITADOS POR LA DIRECCIÓN DE DESARROLLO SOCIAL Y PRODUCTIVO REFERENTES A LAS ACTIVIDADES DE EXTENSIÓN Y PROYECCIÓN SOCIAL 2 COADYUDAR EN LA GESTIÓN DE DOCUMENTOS REMITIDOS A LA DIRECCIÓN DE DESARROLLO SOCIAL Y DOCUMENTOS PARA FIRMA DEL DIRECTOR DE DESARROLLO SOCIAL Y PRODUCTIVO 3 REALIZAR LA ORGANIZACIÓN Y PLANEACIÓN DE ACTIVIDADES EVENTOS Y REUNIONES PROGRAMADAS DESDE LA DIRECCIÓN DE DESARROLLO SOCIAL Y PRODUCTIVO 4 REALIZAR SEGUIMIENTO A LA SOLICITUD DE TRÁMITES ADMINISTRATIVOS DE LA DIRECCIÓN DE DESARROLLO SOCIAL Y PRODUCTIVO 5 APOYAR EN LA ORGANIZACIÓN DE DOCUMENTOS DE PAGO DE LOS CONTRATISTAS Y PROVEEDORES ADSCRITOS A LA DIRECCIÓN DE DESARROLLO SOCIAL Y PRODUCTIVO 6 REALIZAR LA ELABORACIÓN DE ESTUDIOS DE CONVENIENCIA Y MINUTAS DE LAS CONTRATACIONES DE OPSP Y OAG DE LA DIRECCIÓN DE DESARROLLO SOCIAL Y PRODUCTIVO 7 GESTIONAR LAS SOLICITUDES DE LAS UNIDADES ADSCRITAS A LA VICERRECTORÍA DE EXTENSIÓN Y PROYECCIÓN SOCIAL 8 GESTIONAR LOS TRÁMITES ADMINISTRATIVOS DE LA DIRECCIÓN DE DESARROLLO SOCIAL Y PRODUCTIVO</t>
  </si>
  <si>
    <t>CO1.REQ.9931935</t>
  </si>
  <si>
    <t>OPSP-VEX-0311-2026</t>
  </si>
  <si>
    <t>https://community.secop.gov.co/Public/Tendering/OpportunityDetail/Index?noticeUID=CO1.NTC.9771368</t>
  </si>
  <si>
    <t>RONALD RAFAEL SANCHEZ DE LAMARCK</t>
  </si>
  <si>
    <t>CO1.REQ.9921149</t>
  </si>
  <si>
    <t>OAG-VEX-0310-2026</t>
  </si>
  <si>
    <t>https://community.secop.gov.co/Public/Tendering/OpportunityDetail/Index?noticeUID=CO1.NTC.9771437</t>
  </si>
  <si>
    <t>REMBERTO BELTRAN RUA</t>
  </si>
  <si>
    <t>CO1.REQ.9920896</t>
  </si>
  <si>
    <t>OAG-VEX-0309-2026</t>
  </si>
  <si>
    <t>https://community.secop.gov.co/Public/Tendering/OpportunityDetail/Index?noticeUID=CO1.NTC.9770696</t>
  </si>
  <si>
    <t>MARTHA LUZ VEGA MEZA</t>
  </si>
  <si>
    <t>CO1.REQ.9920728</t>
  </si>
  <si>
    <t>OAG-VEX-0308-2026</t>
  </si>
  <si>
    <t>https://community.secop.gov.co/Public/Tendering/OpportunityDetail/Index?noticeUID=CO1.NTC.9770759</t>
  </si>
  <si>
    <t>MANUEL JOSE RADA MOLINARES</t>
  </si>
  <si>
    <t>CO1.REQ.9920190</t>
  </si>
  <si>
    <t>OAG-VEX-0307-2026</t>
  </si>
  <si>
    <t>https://community.secop.gov.co/Public/Tendering/OpportunityDetail/Index?noticeUID=CO1.NTC.9770565</t>
  </si>
  <si>
    <t>LUIS ALEJANDRO CASTELLANO BARRIOS</t>
  </si>
  <si>
    <t>CO1.REQ.9920275</t>
  </si>
  <si>
    <t>OAG-VEX-0306-2026</t>
  </si>
  <si>
    <t>https://community.secop.gov.co/Public/Tendering/OpportunityDetail/Index?noticeUID=CO1.NTC.9769539</t>
  </si>
  <si>
    <t>CO1.REQ.9918940</t>
  </si>
  <si>
    <t>OAG-VEX-0305-2026</t>
  </si>
  <si>
    <t>https://community.secop.gov.co/Public/Tendering/OpportunityDetail/Index?noticeUID=CO1.NTC.9769256</t>
  </si>
  <si>
    <t>ARGEDITH NUÑEZ CENTENO</t>
  </si>
  <si>
    <t>CO1.REQ.9918922</t>
  </si>
  <si>
    <t>OAG-VEX-0304-2026</t>
  </si>
  <si>
    <t>https://community.secop.gov.co/Public/Tendering/OpportunityDetail/Index?noticeUID=CO1.NTC.9769250</t>
  </si>
  <si>
    <t>JORGE LUIS LUNA MATTOS</t>
  </si>
  <si>
    <t>CO1.REQ.9919024</t>
  </si>
  <si>
    <t>OAG-VEX-0303-2026</t>
  </si>
  <si>
    <t>https://community.secop.gov.co/Public/Tendering/OpportunityDetail/Index?noticeUID=CO1.NTC.9759417</t>
  </si>
  <si>
    <t>JHON CARLOS JIMENEZ CARMONA</t>
  </si>
  <si>
    <t>CO1.REQ.9908864</t>
  </si>
  <si>
    <t>OAG-VEX-0302-2026</t>
  </si>
  <si>
    <t>https://community.secop.gov.co/Public/Tendering/OpportunityDetail/Index?noticeUID=CO1.NTC.9795533</t>
  </si>
  <si>
    <t xml:space="preserve">PURA INES RACEDO VARELA </t>
  </si>
  <si>
    <t>LA PRESENTE ORDEN TIENE POR OBJETO: PRESTAR LOS SERVICIOS PROFESIONALES PARA EL DESARROLLO DE LAS SIGUIENTES ACTIVIDADES: 1. IMPLEMENTAR Y ACOMPAÑAR EN LOS PROCESOS DE FORMACIÓN DE LA COMUNIDAD ACADÉMICA UNIVERSITARIA DESDE LA DIRECCION DE DESARROLLO SOCIAL Y PRODUCTIVO. 2. DISEÑAR MÓDULOS DE FORMACIÓN EN LIDERAZGO TRANSFORMACIONAL, PLURIDIVERSIDAD Y DINÁMICAS SOCIALES Y CULTURALES DENTRO DE LA COMUNIDAD UNIVERSITARIA. 3. GESTIONAR CURSOS VIRTUALES DIRIGIDOS A COMUNIDADES VULNERABLES DEL DEPARTAMENTO DEL MAGDALENA, FACILITANDO SU DESARROLLO A TRAVÉS DE CONVENIOS CON LA VICERRECTORÍA DE EXTENSIÓN Y PROYECCIÓN SOCIAL. 4. APOYAR Y PROMOVER ESTRATEGIAS DE FORMACIÓN EN LIDERAZGO TRANSFORMACIONAL DENTRO DE LA COMUNIDAD UNIVERSITARIA.</t>
  </si>
  <si>
    <t>CO1.REQ.9945171</t>
  </si>
  <si>
    <t>OPSP-VEX-0301-2026</t>
  </si>
  <si>
    <t>https://community.secop.gov.co/Public/Tendering/OpportunityDetail/Index?noticeUID=CO1.NTC.9758370</t>
  </si>
  <si>
    <t>GUSTAVO ANTONIO PADILLA DE HOYOS</t>
  </si>
  <si>
    <t>CO1.REQ.9908618</t>
  </si>
  <si>
    <t>OAG-VEX-0300-2026</t>
  </si>
  <si>
    <t>https://community.secop.gov.co/Public/Tendering/OpportunityDetail/Index?noticeUID=CO1.NTC.9758724</t>
  </si>
  <si>
    <t>MOISES MARTINEZ</t>
  </si>
  <si>
    <t>CO1.REQ.9909009</t>
  </si>
  <si>
    <t>OAG-VEX-0299-2026</t>
  </si>
  <si>
    <t>https://community.secop.gov.co/Public/Tendering/OpportunityDetail/Index?noticeUID=CO1.NTC.9759187</t>
  </si>
  <si>
    <t>RAFAEL ENRIQUE BUSTAMANTE AGAMEZ</t>
  </si>
  <si>
    <t>CO1.REQ.9909147</t>
  </si>
  <si>
    <t>OAG-VEX-0298-2026</t>
  </si>
  <si>
    <t>https://community.secop.gov.co/Public/Tendering/OpportunityDetail/Index?noticeUID=CO1.NTC.9759153</t>
  </si>
  <si>
    <t>NAFAEL CHAVEZ SAMPAYO</t>
  </si>
  <si>
    <t>CO1.REQ.9909135</t>
  </si>
  <si>
    <t>OAG-VEX-0297-2026</t>
  </si>
  <si>
    <t>https://community.secop.gov.co/Public/Tendering/OpportunityDetail/Index?noticeUID=CO1.NTC.9758940</t>
  </si>
  <si>
    <t>OMAR DE JESUS COTERA NAVARRO</t>
  </si>
  <si>
    <t>CO1.REQ.9909211</t>
  </si>
  <si>
    <t>OAG-VEX-0296-2026</t>
  </si>
  <si>
    <t>https://community.secop.gov.co/Public/Tendering/OpportunityDetail/Index?noticeUID=CO1.NTC.9759102</t>
  </si>
  <si>
    <t>LEOINER DOMINGUEZ DIAZ</t>
  </si>
  <si>
    <t>CO1.REQ.9908556</t>
  </si>
  <si>
    <t>OAG-VEX-0295-2026</t>
  </si>
  <si>
    <t>https://community.secop.gov.co/Public/Tendering/OpportunityDetail/Index?noticeUID=CO1.NTC.9758355</t>
  </si>
  <si>
    <t>KARINA INES OLIVARES ROLONG</t>
  </si>
  <si>
    <t>CO1.REQ.9908365</t>
  </si>
  <si>
    <t>OPSP-VEX-0294-2026</t>
  </si>
  <si>
    <t>https://community.secop.gov.co/Public/Tendering/OpportunityDetail/Index?noticeUID=CO1.NTC.9758727</t>
  </si>
  <si>
    <t>LEIDY YANETH HURTADO BELTRAN</t>
  </si>
  <si>
    <t>CO1.REQ.9909022</t>
  </si>
  <si>
    <t>OAG-VEX-0293-2026</t>
  </si>
  <si>
    <t>https://community.secop.gov.co/Public/Tendering/OpportunityDetail/Index?noticeUID=CO1.NTC.9758628</t>
  </si>
  <si>
    <t>LAURA VANESSA FONTALVO BARRIOS</t>
  </si>
  <si>
    <t>CO1.REQ.9908533</t>
  </si>
  <si>
    <t>OAG-VEX-0292-2026</t>
  </si>
  <si>
    <t>https://community.secop.gov.co/Public/Tendering/OpportunityDetail/Index?noticeUID=CO1.NTC.9758288</t>
  </si>
  <si>
    <t>JORGE MARIO CHARRIS MOLINA</t>
  </si>
  <si>
    <t>CO1.REQ.9908455</t>
  </si>
  <si>
    <t>OAG-VEX-0291-2026</t>
  </si>
  <si>
    <t>https://community.secop.gov.co/Public/Tendering/OpportunityDetail/Index?noticeUID=CO1.NTC.9758304</t>
  </si>
  <si>
    <t>SAMIR BARCASNEGRAS MUÑOZ</t>
  </si>
  <si>
    <t>CO1.REQ.9908152</t>
  </si>
  <si>
    <t>OPSP-VEX-0290-2026</t>
  </si>
  <si>
    <t>https://community.secop.gov.co/Public/Tendering/OpportunityDetail/Index?noticeUID=CO1.NTC.9757821</t>
  </si>
  <si>
    <t>JOSE OSVALDO CORONELL ARTETA</t>
  </si>
  <si>
    <t>CO1.REQ.9907871</t>
  </si>
  <si>
    <t>OAG-VEX-0289-2026</t>
  </si>
  <si>
    <t>https://community.secop.gov.co/Public/Tendering/OpportunityDetail/Index?noticeUID=CO1.NTC.9757666</t>
  </si>
  <si>
    <t>LUIS MARCELO GOEZ RODRIGUEZ</t>
  </si>
  <si>
    <t>CO1.REQ.9907492</t>
  </si>
  <si>
    <t>OAG-VEX-0288-2026</t>
  </si>
  <si>
    <t>https://community.secop.gov.co/Public/Tendering/OpportunityDetail/Index?noticeUID=CO1.NTC.9757874</t>
  </si>
  <si>
    <t>JADER SERRANO RIOS</t>
  </si>
  <si>
    <t>CO1.REQ.9907975</t>
  </si>
  <si>
    <t>OAG-VEX-0287-2026</t>
  </si>
  <si>
    <t>https://community.secop.gov.co/Public/Tendering/OpportunityDetail/Index?noticeUID=CO1.NTC.9757487</t>
  </si>
  <si>
    <t>DARSI LUZ CASTRO DURANGO</t>
  </si>
  <si>
    <t>CO1.REQ.9907670</t>
  </si>
  <si>
    <t>OPSP-VEX-0286-2026</t>
  </si>
  <si>
    <t>https://community.secop.gov.co/Public/Tendering/OpportunityDetail/Index?noticeUID=CO1.NTC.9757172</t>
  </si>
  <si>
    <t>CAMILO LOPEZ VILLALOBOS</t>
  </si>
  <si>
    <t>CO1.REQ.9907361</t>
  </si>
  <si>
    <t>OAG-VEX-0285-2026</t>
  </si>
  <si>
    <t>https://community.secop.gov.co/Public/Tendering/OpportunityDetail/Index?noticeUID=CO1.NTC.9756998</t>
  </si>
  <si>
    <t>ERASMO RANGEL GUILLEN</t>
  </si>
  <si>
    <t>CO1.REQ.9907138</t>
  </si>
  <si>
    <t>OAG-VEX-0284-2026</t>
  </si>
  <si>
    <t>https://community.secop.gov.co/Public/Tendering/OpportunityDetail/Index?noticeUID=CO1.NTC.9756797</t>
  </si>
  <si>
    <t>CARLOS FARID ORTIZ QUIROZ</t>
  </si>
  <si>
    <t>CO1.REQ.9906768</t>
  </si>
  <si>
    <t>OAG-VEX-0283-2026</t>
  </si>
  <si>
    <t>https://community.secop.gov.co/Public/Tendering/OpportunityDetail/Index?noticeUID=CO1.NTC.9756762</t>
  </si>
  <si>
    <t>ALEXANDER FIDEL CASTRO MIRANDA</t>
  </si>
  <si>
    <t>CO1.REQ.9906829</t>
  </si>
  <si>
    <t>OAG-VEX-0282-2026</t>
  </si>
  <si>
    <t>https://community.secop.gov.co/Public/Tendering/OpportunityDetail/Index?noticeUID=CO1.NTC.9756563&amp;isFromPublicArea=True&amp;isModal=False</t>
  </si>
  <si>
    <t>JOSE ALEJANDRO MANCO OSPINO</t>
  </si>
  <si>
    <t>CO1.REQ.9906635</t>
  </si>
  <si>
    <t>OAG-VEX-0281-2026</t>
  </si>
  <si>
    <t>https://community.secop.gov.co/Public/Tendering/OpportunityDetail/Index?noticeUID=CO1.NTC.9757100</t>
  </si>
  <si>
    <t xml:space="preserve">JUAN PABLO PACHECO ARANGO </t>
  </si>
  <si>
    <t>CO1.REQ.9907426</t>
  </si>
  <si>
    <t>OPSP-VEX-0280-2026</t>
  </si>
  <si>
    <t>https://community.secop.gov.co/Public/Tendering/OpportunityDetail/Index?noticeUID=CO1.NTC.9756993</t>
  </si>
  <si>
    <t xml:space="preserve">FERNANDO JOSE ALBAN PERTUZ </t>
  </si>
  <si>
    <t>CO1.REQ.9906954</t>
  </si>
  <si>
    <t>OAG-VEX-0279-2026</t>
  </si>
  <si>
    <t>https://community.secop.gov.co/Public/Tendering/OpportunityDetail/Index?noticeUID=CO1.NTC.9756944</t>
  </si>
  <si>
    <t xml:space="preserve">JORGE LUIS MORENO CHARRIS </t>
  </si>
  <si>
    <t>CO1.REQ.9907008</t>
  </si>
  <si>
    <t>OAG-VEX-0278-2026</t>
  </si>
  <si>
    <t>https://community.secop.gov.co/Public/Tendering/OpportunityDetail/Index?noticeUID=CO1.NTC.9756574</t>
  </si>
  <si>
    <t xml:space="preserve">MARIA JOSE HERNANDEZ BOLIVAR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</si>
  <si>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TERRITORIOS PRIORIZADOS POR EL PROGRAMA EN EL ROL DE APOYOS TERRITORIALES OPERATIVOS DESARROLLANDO LAS SIGUIENTES ACTIVIDADES DAR APOYO ADMINISTRATIVO Y OPERATIVO AL EQUIPO DE NODO TERRITORIAL APOYAR EN LA REVISIÓN DE INFORMES Y FORMATOS DE LOS EQUIPOS TERRITORIALES REALIZAR SEGUIMIENTO A LA GESTIÓN ADMINISTRATIVA DE LOS NODOS TERRITORIALES APOYAR EN LA LOGÍSTICA DE LAS ACTIVIDADES DE LAS MUESTRAS ARTÍSTICAS Y LAS DEMÁS ACTIVIDADES QUE SE DERIVEN DE LA EJECUCIÓN DE LA ORDEN Y QUE TENGAN RELACIÓN DIRECTA CON EL OBJETO CONTRACTUAL</t>
  </si>
  <si>
    <t>CO1.REQ.9906708</t>
  </si>
  <si>
    <t>OPSP-VEX-0277-2026</t>
  </si>
  <si>
    <t>https://community.secop.gov.co/Public/Tendering/OpportunityDetail/Index?noticeUID=CO1.NTC.9756389</t>
  </si>
  <si>
    <t xml:space="preserve">BLADIMIR ATENCIO PEÑARANDA </t>
  </si>
  <si>
    <t>CO1.REQ.9906263</t>
  </si>
  <si>
    <t>OPSP-VEX-0276-2026</t>
  </si>
  <si>
    <t>https://community.secop.gov.co/Public/Tendering/OpportunityDetail/Index?noticeUID=CO1.NTC.9756410</t>
  </si>
  <si>
    <t xml:space="preserve">KELLY JOHANNA PEREA CAJAL </t>
  </si>
  <si>
    <t>CO1.REQ.9906328</t>
  </si>
  <si>
    <t>OPSP-VEX-0275-2026</t>
  </si>
  <si>
    <t>https://community.secop.gov.co/Public/Tendering/OpportunityDetail/Index?noticeUID=CO1.NTC.9755600</t>
  </si>
  <si>
    <t xml:space="preserve">CRISTHIAN DAVID ANAYA POSSO </t>
  </si>
  <si>
    <t>CO1.REQ.9905463</t>
  </si>
  <si>
    <t>OAG-VEX-0274-2026</t>
  </si>
  <si>
    <t>https://community.secop.gov.co/Public/Tendering/OpportunityDetail/Index?noticeUID=CO1.NTC.9756062</t>
  </si>
  <si>
    <t xml:space="preserve">LEISY YAMILE BLANCO LOPEZ </t>
  </si>
  <si>
    <t>CO1.REQ.9906038</t>
  </si>
  <si>
    <t>OPSP-VEX-0273-2026</t>
  </si>
  <si>
    <t>https://community.secop.gov.co/Public/Tendering/OpportunityDetail/Index?noticeUID=CO1.NTC.9755610</t>
  </si>
  <si>
    <t xml:space="preserve">NERRINSO PEÑARANDA PINEDA </t>
  </si>
  <si>
    <t>CO1.REQ.9905424</t>
  </si>
  <si>
    <t>OPSP-VEX-0272-2026</t>
  </si>
  <si>
    <t>https://community.secop.gov.co/Public/Tendering/OpportunityDetail/Index?noticeUID=CO1.NTC.9755063</t>
  </si>
  <si>
    <t xml:space="preserve">YOANNA JOSEFINA OSPINO TORREGROZA </t>
  </si>
  <si>
    <t>CO1.REQ.9904972</t>
  </si>
  <si>
    <t>OPSP-VEX-0271-2026</t>
  </si>
  <si>
    <t>https://community.secop.gov.co/Public/Tendering/OpportunityDetail/Index?noticeUID=CO1.NTC.9757857</t>
  </si>
  <si>
    <t>DUWAR HANS DIAZ RUDAS</t>
  </si>
  <si>
    <t>CO1.REQ.9908119</t>
  </si>
  <si>
    <t>OAG-VEX-0270-2026</t>
  </si>
  <si>
    <t>https://community.secop.gov.co/Public/Tendering/OpportunityDetail/Index?noticeUID=CO1.NTC.9757835</t>
  </si>
  <si>
    <t>EIBER LUIS PUCHE CANTILLO</t>
  </si>
  <si>
    <t>CO1.REQ.9907760</t>
  </si>
  <si>
    <t>OAG-VEX-0269-2026</t>
  </si>
  <si>
    <t>https://community.secop.gov.co/Public/Tendering/OpportunityDetail/Index?noticeUID=CO1.NTC.9757588</t>
  </si>
  <si>
    <t>ELDIS YESID JIMENEZ ALVARINO</t>
  </si>
  <si>
    <t>CO1.REQ.9907734</t>
  </si>
  <si>
    <t>OAG-VEX-0268-2026</t>
  </si>
  <si>
    <t>https://community.secop.gov.co/Public/Tendering/OpportunityDetail/Index?noticeUID=CO1.NTC.9757162</t>
  </si>
  <si>
    <t>EUDIS JOSE MENDOZA MILLIAN</t>
  </si>
  <si>
    <t>CO1.REQ.9907356</t>
  </si>
  <si>
    <t>OAG-VEX-0267-2026</t>
  </si>
  <si>
    <t>https://community.secop.gov.co/Public/Tendering/OpportunityDetail/Index?noticeUID=CO1.NTC.9756870</t>
  </si>
  <si>
    <t>FREDY ALEXANDER CORZO AROCHA</t>
  </si>
  <si>
    <t>CO1.REQ.9907333</t>
  </si>
  <si>
    <t>OAG-VEX-0266-2026</t>
  </si>
  <si>
    <t>https://community.secop.gov.co/Public/Tendering/OpportunityDetail/Index?noticeUID=CO1.NTC.9781576</t>
  </si>
  <si>
    <t>HERMES ALFONSO SOLANO BRITO</t>
  </si>
  <si>
    <t>CO1.REQ.9931432</t>
  </si>
  <si>
    <t>OAG-VEX-0265-2026</t>
  </si>
  <si>
    <t>https://community.secop.gov.co/Public/Tendering/OpportunityDetail/Index?noticeUID=CO1.NTC.9757111</t>
  </si>
  <si>
    <t>JULIO CESAR PEREZ DE LUQUE</t>
  </si>
  <si>
    <t>CO1.REQ.9906934</t>
  </si>
  <si>
    <t>OAG-VEX-0264-2026</t>
  </si>
  <si>
    <t>https://community.secop.gov.co/Public/Tendering/OpportunityDetail/Index?noticeUID=CO1.NTC.9756779</t>
  </si>
  <si>
    <t>JHOANIS PAOLA MENDOZA ARBOLEDA</t>
  </si>
  <si>
    <t>CO1.REQ.9906841</t>
  </si>
  <si>
    <t>OAG-VEX-0263-2026</t>
  </si>
  <si>
    <t>https://community.secop.gov.co/Public/Tendering/OpportunityDetail/Index?noticeUID=CO1.NTC.9756572</t>
  </si>
  <si>
    <t>WILLINTON ENRIQUE FRAGOZO EGUIS</t>
  </si>
  <si>
    <t xml:space="preserve"> CO1.REQ.9906562</t>
  </si>
  <si>
    <t>OAG-VEX-0262-2026</t>
  </si>
  <si>
    <t>https://community.secop.gov.co/Public/Tendering/OpportunityDetail/Index?noticeUID=CO1.NTC.9756620</t>
  </si>
  <si>
    <t>JOSIAS JHAIR MENDOZA GARCIA</t>
  </si>
  <si>
    <t>CO1.REQ.9906540</t>
  </si>
  <si>
    <t>OAG-VEX-0261-2026</t>
  </si>
  <si>
    <t>https://community.secop.gov.co/Public/Tendering/OpportunityDetail/Index?noticeUID=CO1.NTC.9756346</t>
  </si>
  <si>
    <t>TATIANA MERCEDES REDONDO CANTILLO</t>
  </si>
  <si>
    <t>CO1.REQ.9906520</t>
  </si>
  <si>
    <t>OAG-VEX-0260-2026</t>
  </si>
  <si>
    <t>https://community.secop.gov.co/Public/Tendering/OpportunityDetail/Index?noticeUID=CO1.NTC.9756887</t>
  </si>
  <si>
    <t>ROBERTO CARLOS ARIZA BRITO</t>
  </si>
  <si>
    <t>CO1.REQ.9906993</t>
  </si>
  <si>
    <t>OAG-VEX-0259-2026</t>
  </si>
  <si>
    <t>https://community.secop.gov.co/Public/Tendering/OpportunityDetail/Index?noticeUID=CO1.NTC.9756859</t>
  </si>
  <si>
    <t>RUBEN DARIO ARIZA MORA</t>
  </si>
  <si>
    <t>CO1.REQ.9906942</t>
  </si>
  <si>
    <t>OAG-VEX-0258-2026</t>
  </si>
  <si>
    <t>https://community.secop.gov.co/Public/Tendering/OpportunityDetail/Index?noticeUID=CO1.NTC.9756488</t>
  </si>
  <si>
    <t>LINDA ESPERANZA CARBONO EPIEYU</t>
  </si>
  <si>
    <t>CO1.REQ.9906914</t>
  </si>
  <si>
    <t>OAG-VEX-0257-2026</t>
  </si>
  <si>
    <t>https://community.secop.gov.co/Public/Tendering/OpportunityDetail/Index?noticeUID=CO1.NTC.9756578</t>
  </si>
  <si>
    <t>NEISY YAMILETH AMAYA QUINTERO</t>
  </si>
  <si>
    <t>CO1.REQ.9906293</t>
  </si>
  <si>
    <t>OAG-VEX-0256-2026</t>
  </si>
  <si>
    <t>https://community.secop.gov.co/Public/Tendering/OpportunityDetail/Index?noticeUID=CO1.NTC.9756260</t>
  </si>
  <si>
    <t>HANCER JAVIER RINCONES MERCADO</t>
  </si>
  <si>
    <t>CO1.REQ.9906610</t>
  </si>
  <si>
    <t>OAG-VEX-0255-2026</t>
  </si>
  <si>
    <t>https://community.secop.gov.co/Public/Tendering/OpportunityDetail/Index?noticeUID=CO1.NTC.9756099</t>
  </si>
  <si>
    <t>ADOLFO RAFAEL DE LA HOZ BLANQUICET</t>
  </si>
  <si>
    <t>CO1.REQ.9906053</t>
  </si>
  <si>
    <t>OAG-VEX-0254-2026</t>
  </si>
  <si>
    <t>https://community.secop.gov.co/Public/Tendering/OpportunityDetail/Index?noticeUID=CO1.NTC.9755140</t>
  </si>
  <si>
    <t>ALEXANDER ORTEGA MUÑOZ</t>
  </si>
  <si>
    <t>CO1.REQ.9904888</t>
  </si>
  <si>
    <t>OAG-VEX-0253-2026</t>
  </si>
  <si>
    <t>https://community.secop.gov.co/Public/Tendering/OpportunityDetail/Index?noticeUID=CO1.NTC.9754592</t>
  </si>
  <si>
    <t>ARIS MANUEL ALFARO HERRERA</t>
  </si>
  <si>
    <t>CO1.REQ.9904761</t>
  </si>
  <si>
    <t>OAG-VEX-0252-2026</t>
  </si>
  <si>
    <t>https://community.secop.gov.co/Public/Tendering/OpportunityDetail/Index?noticeUID=CO1.NTC.9754528</t>
  </si>
  <si>
    <t>ATILIO MANUEL VALENCIA MUÑOZ</t>
  </si>
  <si>
    <t>CO1.REQ.9904093</t>
  </si>
  <si>
    <t>OAG-VEX-0251-2026</t>
  </si>
  <si>
    <t>https://community.secop.gov.co/Public/Tendering/OpportunityDetail/Index?noticeUID=CO1.NTC.9756320</t>
  </si>
  <si>
    <t>BASHIR JOSE PALLARES HERNANDEZ</t>
  </si>
  <si>
    <t>CO1.REQ.9906179</t>
  </si>
  <si>
    <t>OPSP-VEX-0250-2026</t>
  </si>
  <si>
    <t>https://community.secop.gov.co/Public/Tendering/OpportunityDetail/Index?noticeUID=CO1.NTC.9753591</t>
  </si>
  <si>
    <t>CARLINA LUZ COLLAZOS RODRIGUEZ</t>
  </si>
  <si>
    <t>CO1.REQ.9903869</t>
  </si>
  <si>
    <t>OAG-VEX-0249-2026</t>
  </si>
  <si>
    <t>https://community.secop.gov.co/Public/Tendering/OpportunityDetail/Index?noticeUID=CO1.NTC.9752659</t>
  </si>
  <si>
    <t>CESAR DANIEL SAMPER DE LA CRUZ</t>
  </si>
  <si>
    <t xml:space="preserve">LA PRESENTE ORDEN TIENE POR OBJETO: PRESTAR SUS SERVICIOS DE APOYO A LA GESTION EN EL ROL DE ARTISTA FORMADOR/SABEDOR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t>
  </si>
  <si>
    <t>CO1.REQ.9902607</t>
  </si>
  <si>
    <t>OAG-VEX-0248-2026</t>
  </si>
  <si>
    <t>https://community.secop.gov.co/Public/Tendering/OpportunityDetail/Index?noticeUID=CO1.NTC.9753671</t>
  </si>
  <si>
    <t>EMIT JOSE CARABALLO FONTALVO</t>
  </si>
  <si>
    <t>CO1.REQ.9903801</t>
  </si>
  <si>
    <t>OAG-VEX-0247-2026</t>
  </si>
  <si>
    <t>https://community.secop.gov.co/Public/Tendering/OpportunityDetail/Index?noticeUID=CO1.NTC.9752989</t>
  </si>
  <si>
    <t>FRANCO ANTONIO LINDADO VILLANUEVA</t>
  </si>
  <si>
    <t>CO1.REQ.9903424</t>
  </si>
  <si>
    <t>OAG-VEX-0246-2026</t>
  </si>
  <si>
    <t>https://community.secop.gov.co/Public/Tendering/OpportunityDetail/Index?noticeUID=CO1.NTC.9752592</t>
  </si>
  <si>
    <t>FREDIS RAFAEL DIAZ MELENDEZ</t>
  </si>
  <si>
    <t>CO1.REQ.9902964</t>
  </si>
  <si>
    <t>OAG-VEX-0245-2026</t>
  </si>
  <si>
    <t>https://community.secop.gov.co/Public/Tendering/OpportunityDetail/Index?noticeUID=CO1.NTC.9752701</t>
  </si>
  <si>
    <t>GUSTAVO ADOLFO BROCHERO OROZCO</t>
  </si>
  <si>
    <t>CO1.REQ.9902741</t>
  </si>
  <si>
    <t>OAG-VEX-0244-2026</t>
  </si>
  <si>
    <t>https://community.secop.gov.co/Public/Tendering/OpportunityDetail/Index?noticeUID=CO1.NTC.9751772</t>
  </si>
  <si>
    <t>HENRRY ELIECER RUIZ BARANDICA</t>
  </si>
  <si>
    <t>CO1.REQ.9902209</t>
  </si>
  <si>
    <t>OAG-VEX-0243-2026</t>
  </si>
  <si>
    <t>https://community.secop.gov.co/Public/Tendering/OpportunityDetail/Index?noticeUID=CO1.NTC.9751834</t>
  </si>
  <si>
    <t>JAIRO ENRIQUE IBAÑEZ CORMANE</t>
  </si>
  <si>
    <t>CO1.REQ.9902114</t>
  </si>
  <si>
    <t>OAG-VEX-0242-2026</t>
  </si>
  <si>
    <t>https://community.secop.gov.co/Public/Tendering/OpportunityDetail/Index?noticeUID=CO1.NTC.9751584</t>
  </si>
  <si>
    <t>TATIANA PAOLA COTES PINEDO</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</si>
  <si>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APOYOS TERRITORIALES OPERATIVOS DESARROLLANDO LAS SIGUIENTES ACTIVIDADES DAR APOYO ADMINISTRATIVO Y OPERATIVO AL EQUIPO DE NODO TERRITORIAL APOYAR EN LA REVISION DE INFORMES Y FORMATOS DE LOS EQUIPOS TERRITORIALES REALIZAR SEGUIMIENTO A LA GESTION ADMINISTRATIVA DE LOS NODOS TERRITORIALES APOYAR EN LA LOGISTICA DE LAS ACTIVIDADES DE LAS MUESTRAS ARTISTICAS Y LAS DEMAS ACTIVIDADES QUE SE DERIVEN DE LA EJECUCION DE LA ORDEN Y QUE TENGAN RELACION DIRECTA CON EL OBJETO CONTRACTUAL</t>
  </si>
  <si>
    <t>CO1.REQ.9902053</t>
  </si>
  <si>
    <t>OPSP-VEX-0241-2026</t>
  </si>
  <si>
    <t>https://community.secop.gov.co/Public/Tendering/OpportunityDetail/Index?noticeUID=CO1.NTC.9753874</t>
  </si>
  <si>
    <t>LUIS CARLOS MARQUEZ COHEN</t>
  </si>
  <si>
    <t>CO1.REQ.9903711</t>
  </si>
  <si>
    <t>OPSP-VEX-0240-2026</t>
  </si>
  <si>
    <t>https://community.secop.gov.co/Public/Tendering/OpportunityDetail/Index?noticeUID=CO1.NTC.9752996</t>
  </si>
  <si>
    <t>ELIER JOSE CALDERA QUINTANA</t>
  </si>
  <si>
    <t>CO1.REQ.9903425</t>
  </si>
  <si>
    <t>OPSP-VEX-0239-2026</t>
  </si>
  <si>
    <t>https://community.secop.gov.co/Public/Tendering/OpportunityDetail/Index?noticeUID=CO1.NTC.9753119</t>
  </si>
  <si>
    <t>ANDERSON HARLEY ROMAN VERA</t>
  </si>
  <si>
    <t>CO1.REQ.9902777</t>
  </si>
  <si>
    <t>OPSP-VEX-0238-2026</t>
  </si>
  <si>
    <t>https://community.secop.gov.co/Public/Tendering/OpportunityDetail/Index?noticeUID=CO1.NTC.9752672</t>
  </si>
  <si>
    <t>JERSON GABRIEL DE ARMAS SOLANO</t>
  </si>
  <si>
    <t>CO1.REQ.9902837</t>
  </si>
  <si>
    <t>OPSP-VEX-0237-2026</t>
  </si>
  <si>
    <t>https://community.secop.gov.co/Public/Tendering/OpportunityDetail/Index?noticeUID=CO1.NTC.9752624</t>
  </si>
  <si>
    <t>RONALD ENRIQUE CANDANOZA VILLALBA</t>
  </si>
  <si>
    <t>CO1.REQ.9902398</t>
  </si>
  <si>
    <t>OPSP-VEX-0236-2026</t>
  </si>
  <si>
    <t>https://community.secop.gov.co/Public/Tendering/OpportunityDetail/Index?noticeUID=CO1.NTC.9751989</t>
  </si>
  <si>
    <t>YAZMIN LILIANA MARTINEZ ESCORCIA</t>
  </si>
  <si>
    <t>CO1.REQ.9902181</t>
  </si>
  <si>
    <t>OPSP-VEX-0235-2026</t>
  </si>
  <si>
    <t>https://community.secop.gov.co/Public/Tendering/OpportunityDetail/Index?noticeUID=CO1.NTC.9751597</t>
  </si>
  <si>
    <t>MAURICIO JAVIER DE LA ROSA BILBAO</t>
  </si>
  <si>
    <t>CO1.REQ.9901975</t>
  </si>
  <si>
    <t>OPSP-VEX-0234-2026</t>
  </si>
  <si>
    <t>https://community.secop.gov.co/Public/Tendering/OpportunityDetail/Index?noticeUID=CO1.NTC.9751702</t>
  </si>
  <si>
    <t>OSCAR IVAN ORDOÑEZ VALERA</t>
  </si>
  <si>
    <t>CO1.REQ.9901666</t>
  </si>
  <si>
    <t>OPSP-VEX-0233-2026</t>
  </si>
  <si>
    <t>https://community.secop.gov.co/Public/Tendering/OpportunityDetail/Index?noticeUID=CO1.NTC.9751644</t>
  </si>
  <si>
    <t>JORGE ELIECER MEJIA SUAREZ</t>
  </si>
  <si>
    <t>CO1.REQ.9901596</t>
  </si>
  <si>
    <t>OAG-VEX-0232-2026</t>
  </si>
  <si>
    <t>https://community.secop.gov.co/Public/Tendering/OpportunityDetail/Index?noticeUID=CO1.NTC.9751424</t>
  </si>
  <si>
    <t>KARINA LEONOR CALDERA PINTO</t>
  </si>
  <si>
    <t>CO1.REQ.9901294</t>
  </si>
  <si>
    <t>OPSP-VEX-0231-2026</t>
  </si>
  <si>
    <t>https://community.secop.gov.co/Public/Tendering/OpportunityDetail/Index?noticeUID=CO1.NTC.9751302</t>
  </si>
  <si>
    <t>ALDER ENRIQUE DIAZ ROSADO</t>
  </si>
  <si>
    <t>CO1.REQ.9901356</t>
  </si>
  <si>
    <t>OAG-VEX-0230-2026</t>
  </si>
  <si>
    <t>https://community.secop.gov.co/Public/Tendering/OpportunityDetail/Index?noticeUID=CO1.NTC.9750873</t>
  </si>
  <si>
    <t>MAILIN DE JESUS OJEDA GUTIERREZ</t>
  </si>
  <si>
    <t>CO1.REQ.9901403</t>
  </si>
  <si>
    <t>OPSP-VEX-0229-2026</t>
  </si>
  <si>
    <t>https://community.secop.gov.co/Public/Tendering/OpportunityDetail/Index?noticeUID=CO1.NTC.9754150</t>
  </si>
  <si>
    <t xml:space="preserve">ALFREDO JOSE DIAZ GRANADOS HUERTAS </t>
  </si>
  <si>
    <t>LA PRESENTE ORDEN TIENE POR OBJETO: PRESTAR SERVICIOS PROFESIONALES PARA EL ACOMPAÑAMIENTO DE LOS PROCESOS DE LA VICERRECTORÍA DE EXTENSIÓN Y PROYECCIÓN SOCIAL, DESARROLLANDO LAS SIGUIENTES ACTIVIDADES: 1. PARTICIPAR EN LA ORGANIZACIÓN DE LAS ACTIVIDADES GESTIONADAS POR LA COORDINACIÓN DEL VOLUNTARIADO DE ACUERDO CON LOS LINEAMIENTOS DE LA DIRECCIÓN DE DESARROLLO SOCIAL Y PRODUCTIVO Y LA VICERRECTORÍA DE EXTENSIÓN Y PROYECCIÓN SOCIAL. 2. ORGANIZAR LAS ACTIVIDADES EN LAS COMUNIDADES (INTERNAS Y EXTERNAS) EN LAS QUE SE INVITE AL VOLUNTARIADO UNIVERSITARIO. 3.ORGANIZAR LAS CONVOCATORIAS PARA LA SELECCIÓN DE VOLUNTARIOS, 4. REALIZAR Y GESTIONAR LA ORGANIZACIÓN DE ENCUENTROS CON LOS ESTAMENTOS VINCULADOS AL VOLUNTARIADO UNIVERSITARIO, 5. GESTIONAR CAPACITACIONES, FOROS Y CONGRESOS DIRIGIDOS A LOS VOLUNTARIOS, COMUNIDAD INTERNA UNIMAGDALENA Y EXTERNA. 6. PARTICIPAR EN LA GESTIÓN DE CONVENIOS Y ALIANZAS CON DIFERENTES ORGANIZACIONES PARA EL DESARROLLO DE ACTIVIDADES CONJUNTAS INTERINSTITUCIONALES, DE ACUERDO CON LOS LINEAMIENTOS DE LA DIRECCIÓN DE DESARROLLO SOCIAL Y PRODUCTIVO Y LA VICERRECTORÍA DE EXTENSIÓN Y PROYECCIÓN SOCIAL. 7.ORGANIZAR,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 8. REALIZAR SEGUIMIENTO A LOS INTEGRANTES DEL VOLUNTARIADO. 9. APOYAR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</si>
  <si>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CO1.REQ.9904072</t>
  </si>
  <si>
    <t>OPSP-VEX-0228-2026</t>
  </si>
  <si>
    <t>https://community.secop.gov.co/Public/Tendering/OpportunityDetail/Index?noticeUID=CO1.NTC.9753282</t>
  </si>
  <si>
    <t xml:space="preserve">STEPHANIE CHAVEZ DONADO </t>
  </si>
  <si>
    <t>LA PRESENTE ORDEN TIENE POR OBJETO: PRESTAR SERVICIOS PROFESIONALES PARA EL ACOMPAÑAMIENTO DE LOS PROCESOS DE LA VICERRECTORÍA DE EXTENSIÓN Y PROYECCIÓN SOCIAL, DESARROLLANDO LAS SIGUIENTES ACTIVIDADES: 1) APOYAR A LA VICERRECTORÍA DE EXTENSIÓN Y PROYECCIÓN SOCIAL EN LA IDENTIFICACIÓN, REGISTRO, EJECUCIÓN Y SEGUIMIENTO DE INDICADORES DE GESTIÓN DE ACUERDO CON LOS COMPROMISOS ASOCIADOS AL PLAN DE ACCIÓN Y ACUERDO DE GESTIÓN DE LA VICERRECTORÍA, PLAN DE DESARROLLO Y DEMÁS PLANES DE GESTIÓN INSTITUCIONAL 2) APOYAR EN LA RECOLECCIÓN DE INFORMACIÓN PARA EL REGISTRO DE INDICADORES EN LA PLATAFORMA SISPLAN Y LOS AVANCES DE ACTIVIDADES Y CUMPLIMIENTO DE METAS DE LOS PROYECTOS DEL PLAN DE ACCIÓN DE LA VICERRECTORÍA DE EXTENSIÓN Y PROYECCIÓN SOCIAL 3) ELABORAR LOS INFORMES PARA LA ACREDITACIÓN DE LOS PROGRAMAS Y LA ACREDITACIÓN INSTITUCIONAL. 4) ELABORAR LAS PRESENTACIONES INSTITUCIONALES RELACIONADAS CON LA GESTIÓN DE LA GESTIÓN DE EXTENSIÓN Y PROYECCIÓN SOCIAL. 5) ELABORAR INFORMES INSTITUCIONALES REQUERIDOS POR EL VICERRECTOR DE EXTENSIÓN Y PROYECCIÓN SOCIAL EN EL MARCO DEL DESARROLLO DE LA FUNCIÓN MISIONAL DE EXTENSIÓN EN LA UNIVERSIDAD DEL MAGDALENA. 6) APOYAR EN LA RECOLECCIÓN DE INFORMACIÓN PARA LA GESTIÓN DE PROCESOS Y PARTICIPAR EN LA FORMULACIÓN, DISEÑO, ORGANIZACIÓN, EJECUCIÓN Y CONTROL DE PLANES Y PROYECTOS DE LA UNIDAD. 7) COADYUVAR EN EL DISEÑO DE ENCUESTAS DE SATISFACCIÓN PARA MEJORAS CONTINUAS EN LOS PROCESOS DE LA GESTIÓN DE EXTENSIÓN Y PROYECCIÓN SOCIAL. 8) ADELANTAR PARA LA VICERRECTORÍA DE EXTENSIÓN Y PROYECCIÓN SOCIAL LA ACTUALIZACIÓN DE LAS MATRICES QUE PERMITAN LA RECOLECCIÓN Y CONSOLIDACIÓN DE LA INFORMACIÓN DE GESTIÓN DE LA DE EXTENSIÓN Y PROYECCIÓN SOCIAL. 9) ORGANIZAR Y ENTREGAR OPORTUNAMENTE LOS INSUMOS REQUERIDOS PARA LA ATENCIÓN DE SOLICITUDES DE LAS DEPENDENCIAS DE LA INSTITUCIÓN EN EL MARCO DE LAS ACTIVIDADES DE ACREDITACIÓN Y DEMÁS ASPECTOS ADELANTADOS POR CADA UNA DE ESTAS.</t>
  </si>
  <si>
    <t>CO1.REQ.9903861</t>
  </si>
  <si>
    <t>OPSP-VEX-0227-2026</t>
  </si>
  <si>
    <t>https://community.secop.gov.co/Public/Tendering/OpportunityDetail/Index?noticeUID=CO1.NTC.9753479</t>
  </si>
  <si>
    <t xml:space="preserve">MARIA FERNANDA BARBOSA RAMOS </t>
  </si>
  <si>
    <t>LA PRESENTE ORDEN TIENE POR OBJETO: PRESTAR SERVICIOS PROFESIONALES PARA EL ACOMPAÑAMIENTO DE LOS PROCESOS DE LA VICERRECTORÍA DE EXTENSIÓN Y PROYECCIÓN SOCIAL, DESARROLLANDO LAS SIGUIENTES ACTIVIDADES: 1. APOYAR EN LA GESTIÓN DE LOS PROYECTOS VIGENTES DESDE EL ENFOQUE PSICOSOCIAL CON LA POBLACIÓN OBJETO DE INTERVENCIÓN DE LA FUNDACIÓN CASA EN EL ÁRBOL. 2. GENERAR ALERTAS Y SEGUIMIENTO PSICOSOCIAL A LA POBLACIÓN ATENDIDA DE LOS PROYECTOS DE LA VICERRECTORÍA DE EXTENSIÓN Y PROYECCIÓN CON LA FUNDACIÓN CASA EN EL ÁRBOL. 3. ORGANIZAR Y MANEJAR ARCHIVOS CORRESPONDIENTES A LOS PROYECTOS QUE SE DESARROLLAN DE LA VICERRECTORÍA DE EXTENSIÓN Y PROYECCIÓN CON LA FUNDACIÓN CASA EN EL ÁRBOL. 4. SISTEMATIZAR LAS EXPERIENCIAS DE LOS PROYECTOS DE LA VICERRECTORÍA DE EXTENSIÓN Y PROYECCIÓN CON LA FUNDACIÓN CASA EN EL ÁRBOL. 5. PRESENTAR Y ELABORAR INFORMES DE LOS PROYECTOS QUE SE DESARROLLAN DE LA VICERRECTORÍA DE EXTENSIÓN Y PROYECCIÓN CON LA FUNDACIÓN CASA EN EL ÁRBOL. 6. REALIZAR SEGUIMIENTO, CONSOLIDAR, ORGANIZAR Y ENTREGAR OPORTUNAMENTE LA INFORMACIÓN Y LOS INSUMOS REQUERIDOS PARA LA ELABORACIÓN DEL REPORTE DE LOS INDICADORES ASOCIADOS A LA DIRECCION DE DESARROLLO SOCIAL Y PRODUCTIVO APORTANTES AL PROYECTO ASOCIADO DEL PLAN DE ACCIÓN DE LA VICERRECTORÍA, PLAN DE DESARROLLO Y DEMÁS PLANES DE GESTIÓN INSTITUCIONAL.</t>
  </si>
  <si>
    <t>CO1.REQ.9903456</t>
  </si>
  <si>
    <t>OPSP-VEX-0226-2026</t>
  </si>
  <si>
    <t>https://community.secop.gov.co/Public/Tendering/OpportunityDetail/Index?noticeUID=CO1.NTC.9753202</t>
  </si>
  <si>
    <t xml:space="preserve">WENDY CAROLINA SALAZAR TOBIAS </t>
  </si>
  <si>
    <t>LA PRESENTE ORDEN TIENE POR OBJETO: PRESTAR SERVICIOS PROFESIONALES PARA EL ACOMPAÑAMIENTO DE LOS PROCESOS DE LA DIRECCIÓN DE PRÁCTICAS PROFESIONALES ADSCRITA A LA VICERRECTORÍA DE EXTENSIÓN Y PROYECCIÓN SOCIAL, DESARROLLANDO LAS SIGUIENTES ACTIVIDADES: 1. ATENDER LAS SOLICITUDES DE LOS ESTUDIANTES INTERESADOS EN REALIZAR PRÁCTICAS PROFESIONALES, 2. REALIZAR EL SEGUIMIENTO A LOS ESTUDIANTES SELECCIONADOS EN LAS VACANTES APROBADAS POR LOS PROGRAMAS EN LA PLATAFORMA GEDOPRAC Y SOLICITAR LOS DOCUMENTOS PARA LA LEGALIZACIÓN DE PRÁCTICAS, 3. REALIZAR LA REVISIÓN DE LOS DOCUMENTOS REQUERIDOS PARA LA LEGALIZACIÓN Y LA APROBACIÓN DE LA DIRECCIÓN DE PRÁCTICAS, 4. REALIZAR LA NOTIFICACIÓN DE LA LEGALIZACIÓN DE PRÁCTICAS A LAS PARTES INVOLUCRADAS, 5. REALIZAR EL SEGUIMIENTO AL PROCESO EVALUATIVO DE LOS ESTUDIANTES EN PRÁCTICAS POR PARTE DE LOS MONITORES Y TUTORES EMPRESARIALES, 6. GESTIONAR LA REALIZACIÓN DE LOS FORMATOS EVALUATIVOS DE SEGUIMIENTO PARCIAL Y FINAL DE LA PRÁCTICA EN GEDOPRAC Y DE LOS REQUERIDOS EN LA CARPETA DE ONE DRIVE DE LA DIRECCIÓN DE PRÁCTICA, 7. REALIZAR LOS REGISTROS PROPIOS DE LOS PROCESOS DE PRÁCTICAS EN LA PLATAFORMA GEDOPRAC, 8. DILIGENCIAR Y MANTENER ACTUALIZADA LA MATRIZ DE PRÁCTICAS, 9. ELABORAR INFORMES DE LA DIRECCIÓN DE PRÁCTICAS PROFESIONALES PARA LA ACREDITACIÓN DE LOS PROGRAMAS Y LA ACREDITACIÓN INSTITUCIONAL Y/O INFORMES PARA LA CONSERVACIÓN DE LA INFORMACIÓN DE LOS PROCESOS DE LA DEPENDENCIA.</t>
  </si>
  <si>
    <t>CO1.REQ.9903086</t>
  </si>
  <si>
    <t>OPSP-VEX-0225-2026</t>
  </si>
  <si>
    <t>https://community.secop.gov.co/Public/Tendering/OpportunityDetail/Index?noticeUID=CO1.NTC.9752687</t>
  </si>
  <si>
    <t xml:space="preserve">CESAR ANDRES SCOTT PARDO </t>
  </si>
  <si>
    <t>LA PRESENTE ORDEN TIENE POR OBJETO: PRESTAR SERVICIOS PROFESIONALES PARA EL ACOMPAÑAMIENTO DE LOS PROCESOS DE LA VICERRECTORÍA DE EXTENSIÓN Y PROYECCIÓN SOCIAL, DESARROLLANDO LAS SIGUIENTES ACTIVIDADES: 1) GESTIONAR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COADYUDAR EN LA ORGANIZACIÓN DE LOS DOCUMENTOS QUE REPOSAN EN EL ARCHIVO CENTRAL, PARA GARANTIZAR LA ADECUADA CONSERVACIÓN Y CONSULTA DE LA DOCUMENTACIÓN INSTITUCIONAL. 5) GESTIONAR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COADYUDAR CON LA APLICACIÓN DE LOS PROCEDIMIENTOS DE ORGANIZACIÓN Y CONSERVACIÓN A LOS DOCUMENTOS QUE INGRESAN A LA DEPENDENCIA, EN CUMPLIMIENTO DE LA NORMATIVIDAD Y DIRECTRICES INSTITUCIONALES.</t>
  </si>
  <si>
    <t>CO1.REQ.9902935</t>
  </si>
  <si>
    <t>OPSP-VEX-0224-2026</t>
  </si>
  <si>
    <t>https://community.secop.gov.co/Public/Tendering/OpportunityDetail/Index?noticeUID=CO1.NTC.9741410</t>
  </si>
  <si>
    <t>HERNANDO JOSE MOGOLLON ROCHA</t>
  </si>
  <si>
    <t>LA PRESENTE ORDEN TIENE POR OBJETO: PRESTAR SERVICIOS PROFESIONALES PARA EL ACOMPAÑAMIENTO DE LOS PROCESOS DE LA VICERRECTORÍA DE EXTENSIÓN Y PROYECCIÓN SOCIAL, DESARROLLANDO LAS SIGUIENTES ACTIVIDADES: 1. REALIZAR LA ACTIVACIÓN DE USUARIOS Y LA REVISIÓN EN LA PLATAFORMA DEL GEDOCO Y SIGEP II DE LOS DOCUMENTOS PRECONTRACTUALES NECESARIOS PARA LA ELABORACIÓN DE ÓRDENES DE SERVICIOS PROFESIONALES Y DE APOYO A LA GESTIÓN DE LA VICERRECTORÍA DE EXTENSIÓN Y PROYECCIÓN SOCIAL. 2. APOYAR LA SOLICITUD DE CREACIÓN DE CORREOS INSTITUCIONALES A NUEVOS CONTRATISTAS. 3. REGISTRAR ORDENES DE SERVICIOS EN LAS PLATAFORMAS SISTEMA INTEGRAL DE AUDITORIAS SIA OBSERVA, SISTEMA ELECTRÓNICO PARA LA CONTRATACIÓN PÚBLICA SECOP II Y SISTEMA DE INFORMACIÓN Y GESTIÓN DEL EMPLEO PÚBLICO SIGEP II. 4. REALIZAR EN LA HABILITACIÓN DE PAGOS EN LA PLATAFORMA GEDOCO DE LOS CONTRATISTAS POR PRESTACIÓN DE SERVICIOS PROFESIONALES Y DE APOYO A LA GESTIÓN DE LA VICERRECTORÍA DE EXTENSIÓN Y PROYECCIÓN SOCIAL. 5. REALIZAR LA REVISIÓN DE LOS DOCUMENTOS PARA TRÁMITE DE LIQUIDACIÓN DE HONORARIOS DE LOS CONTRATISTAS POR PRESTACIÓN DE SERVICIOS DE LA VICERRECTORÍA DE EXTENSIÓN Y PROYECCIÓN SOCIAL</t>
  </si>
  <si>
    <t>CO1.REQ.9892237</t>
  </si>
  <si>
    <t>OPSP-VEX-0223-2026</t>
  </si>
  <si>
    <t>https://community.secop.gov.co/Public/Tendering/OpportunityDetail/Index?noticeUID=CO1.NTC.9738900</t>
  </si>
  <si>
    <t>FRANCKY NORBERTO CORREDOR SANTAMARIA</t>
  </si>
  <si>
    <t>LA PRESENTE ORDEN TIENE POR OBJETO PRESTAR SERVICIOS PROFESIONALES PARA EL ACOMPANAMIENTO DE LOS PROCESOS DE LA VICERRECTORIA DE EXTENSION Y PROYECCION SOCIAL DESARROLLANDO LAS SIGUIENTES ACTIVIDADES: 1 FORMULAR Y HACER SEGUIMIENTO DE INDICADORES PARA MEDIR EL IMPACTO DE LOS PROYECTOS A CARGO DE LA VICERRECTORIA DE EXTENSION Y PROYECCION SOCIAL 2 APOYAR EN LA SUPERVISION Y SEGUIMIENTO DE LAS ORDENES CONTRATOS PROYECTOS Y CONVENIOS ADELANTADOS POR LA VICERRECTORIA DE EXTENSION Y PROYECCION SOCIAL 3 FORMULAR PROYECTOS DE ACUERDO CON LOS OBJETIVOS ESTABLECIDOS EN EL PLAN DE ACCION 2024 4 APOYAR EN LOS PROCESOS ADMINISTRATIVOS QUE SE ADELANTEN DENTRO DE LA DEPENDENCIA 5 COORDINAR ACTIVIDADES EN EL MARCO DE PROYECTOS Y CONVENIOS DESARROLLADOS POR LA VICERRECTORIA DE EXTENSION Y PROYECCION SOCIAL 6 ASESORAR LA FORMULACION DE DOCUMENTOS OFICIALES DE LA VICERRECTORIA DE EXTENSION Y PROYECCION SOCIAL 7 REALIZAR EL REPORTE DE LOS INDICADORES DE LA VICERRECTORIA DE EXTENSION Y PROYECCION SOCIAL A LA OFICINA ASESORA DE LA PLANEACION 8 PRESENTAR INFORMES PERIODICOS SOBRE EL DESARROLLO Y EJECUCION DE LAS ACTIVIDADES Y OBJETIVOS DESARROLLADOS POR LA VICERRECTORIA DE EXTENSION Y PROYECCION SOCIAL</t>
  </si>
  <si>
    <t>CO1.REQ.9890270</t>
  </si>
  <si>
    <t>OPSP-VEX-0222-2026</t>
  </si>
  <si>
    <t>https://community.secop.gov.co/Public/Tendering/OpportunityDetail/Index?noticeUID=CO1.NTC.9740106</t>
  </si>
  <si>
    <t>ROBERTO ALFONSO GARCIA CAMPO</t>
  </si>
  <si>
    <t>LA PRESENTE ORDEN TIENE POR OBJETO PRESTAR SERVICIOS PROFESIONALES EN EL MARCO DEL CONVENIO NO 7000000063 DE 2024 CELEBRADO ENTRE CENIT LOGISTICA Y TRANSPORTE DE HIDROCARBUROS SAS Y LA UNIVERSIDAD DEL MAGDALENA PARA EL DESARROLLO DE LAS SIGUIENTES ACTIVIDADES: 1 DIGITAR LOS REGISTROS DE INFORMACION DE LOS DESEMBARCOS PESQUEROS DEL AREA DE ESTUDIO EN LA PLATAFORMA QUE SEA DESARROLLADA PARA TAL FIN 2 PARTICIPAR EN LOS PROCESOS DE RETROALIMENTACION PARA LA CORRECCION DE LOS REGISTROS DE INFORMACION DE DESEMBARCOS PESQUEROS 3 ENTREGAR LOS INSUMOS NECESARIOS PARA LA ELABORACION DEL INFORME MENSUAL QUE CONTENGA LA ESTIMACION DE LOS DESEMBARCOS PESQUEROS HACIENDO ENFASIS EN EL ARCHIVO DE LOS FORMULARIOS EN FISICO DEBIDAMENTE DIGITALIZADOS 4 COLABORAR CON AQUELLAS ACTIVIDADES DE CAMPO LOGISTICAS Y ADMINISTRATIVAS QUE SEAN REQUERIDAS PARA CUMPLIR CON EL ALCANCE PLANTEADO EN EL MARCO DEL COMPONENTE DEL PROYECTO 5 APOYAR CON LA REVISION DE LA DOCUMENTACION DE LOS PAGOS DEL PERSONAL VINCULADO AL PROYECTO Y EN LA ORGANIZACION DE LA DOCUMENTACION CONCERNIENTE A LA LEGALIZACION DE LOS DESEMBOLSOS</t>
  </si>
  <si>
    <t>CO1.REQ.9891114</t>
  </si>
  <si>
    <t>OPSP-VEX-0221-2026</t>
  </si>
  <si>
    <t>https://community.secop.gov.co/Public/Tendering/OpportunityDetail/Index?noticeUID=CO1.NTC.9739992</t>
  </si>
  <si>
    <t>GLORIA CECILIA DE LEON MARTINEZ</t>
  </si>
  <si>
    <t>LA PRESENTE ORDEN TIENE POR OBJETO PRESTAR SERVICIOS PROFESIONALES EN EL MARCO DEL CONVENIO NO 7000000063 DE 2024 CELEBRADO ENTRE CENIT LOGISTICA Y TRANSPORTE DE HIDROCARBUROS SAS Y LA UNIVERSIDAD DEL MAGDALENA PARA EL DESARROLLO DE LAS SIGUIENTES ACTIVIDADES: 1 COMPLETAR EL PROCESO DE CARACTERIZACION SOCIOECONOMICA Y SOCIO ECOLOGICA DE LAS COMUNIDADES DE PESCADORES DEL AREA DE INCIDENCIA DEL PROYECTO QUE DESTAQUE ASPECTOS RELACIONADOS CON LOS MEDIOS DE VIDA SUBSISTENCIA Y CONOCIMIENTO ETNO ECOLOGICO TRADICIONAL 2 PREPARAR UN INSTRUMENTO FORMULARIO ADAPTADO A LOS REQUERIMIENTOS DE LA CARACTERIZACION SOCIOECONOMICA Y SOCIO ECOLOGICA QUE DEBE SER CONSENSUADO CON LOS COORDINADORES DEL COMPONENTE 3 APLICAR EL INSTRUMENTO A LA POBLACION OBJETIVO DEL PROYECTO CON LA CORRESPONDIENTE DIGITALIZACION PROCESAMIENTO Y ANALISIS DE LA INFORMACION 4 PARTICIPAR EN LOS PROCESOS DE RETROALIMENTACION PARA LA CORRECCION DE LOS REGISTROS DE INFORMACION DE DESEMBARCOS PESQUEROS QUE CONTIENE LA INFORMACION ECONOMICA DE LA ACTIVIDAD PRECIOS DEL RECURSO Y COSTOS DE OPERACION 5 PRESENTAR Y SOCIALIZAR TRIMESTRALMENTE UN INFORME DETALLADO DE LOS HALLAZGOS RELACIONADOS CON LA CARACTERIZACION SOCIOECONOMICA Y SOCIO ECOLOGICA 6 APOYAR CON LOS PROCESOS DE CAPACITACION Y FORMACION DE LAS PERSONAS DE LAS COMUNIDADES ALEDANAS QUE HARAN LAS VECES DE COLECTORES DE INFORMACION DE DESEMBARCOS PESQUEROS 7 COLABORAR CON AQUELLAS ACTIVIDADES DE CAMPO LOGISTICAS Y ADMINISTRATIVAS QUE SEAN REQUERIDAS PARA CUMPLIR CON EL ALCANCE PLANTEADO EN EL MARCO DEL COMPONENTE DEL PROYECTO</t>
  </si>
  <si>
    <t>CO1.REQ.9890962</t>
  </si>
  <si>
    <t>OPSP-VEX-0220-2026</t>
  </si>
  <si>
    <t>https://community.secop.gov.co/Public/Tendering/OpportunityDetail/Index?noticeUID=CO1.NTC.9741235</t>
  </si>
  <si>
    <t>ARMANDO YUNIOR POLO PAZ</t>
  </si>
  <si>
    <t>CO1.REQ.9892016</t>
  </si>
  <si>
    <t>OPSP-VEX-0219-2026</t>
  </si>
  <si>
    <t>https://community.secop.gov.co/Public/Tendering/OpportunityDetail/Index?noticeUID=CO1.NTC.9740291</t>
  </si>
  <si>
    <t>DANIEL EDUARDO OSPINO DIAZ GRANADOS</t>
  </si>
  <si>
    <t>LA PRESENTE ORDEN TIENE POR OBJETO PRESTAR SERVICIOS PROFESIONALES EN EL MARCO DEL CONVENIO NO 7000000063 DE 2024 CELEBRADO ENTRE CENIT LOGISTICA Y TRANSPORTE DE HIDROCARBUROS SAS Y LA UNIVERSIDAD DEL MAGDALENA PARA EL DESARROLLO DE LAS SIGUIENTES ACTIVIDADES: 1 COORDINAR LAS ACTIVIDADES DE CAMPO LOGISTICAS Y ADMINISTRATIVAS QUE SEAN REQUERIDAS PARA CUMPLIR CON EL ALCANCE PLANTEADO EN EL MARCO DEL CONVENIO 2 APOYAR EN LA PLANIFICACION DE LOS ENTREGABLES ESTABLECIDOS EN LOS COMITES TECNICOS EN EL MARCO DEL CONVENIO CON CENIT 3 APOYAR CON LOS PROCESOS DE LOS TRAMITES PARA LA PRESENTACION DE LAS CUENTAS DE COBRO DEL CONVENIO CON LOS SOPORTES REQUERIDOS 4 ASISTIR Y APOYAR EN LOS COMITES TECNICOS SOLICITADOS POR CENIT PARAGRAFO PRIMERO EN EL CASO QUE EL CONTRATISTA LO REQUIERA UNIMAGDALENA PODRA FACILITARLE LOS EQUIPOS Y ESPACIO FISICO NECESARIO DENTRO DEL CAMPUS PARA LA EJECUCION DEL OBJETO DE LA PRESENTE ORDEN PARA LO CUAL EL CONTRATISTA Y SUPERVISOR DEBERAN DILIGENCIAR Y FIRMAR EL FORMATO AD F 026 PRESTAMO Y O TRASLADO DE BIENES JUNTO CON EL VISTO BUENO DEL FUNCIONARIO RESPONSABLE DE LOS EQUIPOS EN EL CASO QUE LOS EQUIPOS VAYAN A SER UTILIZADOS FUERA DE LAS INSTALACIONES DE LA UNIVERSIDAD EL FORMATO MENCIONADO DEBERA LLEVAR EL VISTO BUENO DEL PROFESIONAL ESPECIALIZADO RESPONSABLE DEL GRUPO DE COMPRAS Y ADMINISTRACION DE BIENES CUANDO EL BIEN INGRESE NUEVAMENTE A LAS INSTALACIONES EL FUNCIONARIO RESPONSABLE DE LOS EQUIPOS DEBERA INFORMAR POR CORREO ELECTRONICO AL GRUPO DE COMPRAS Y ADMINISTRACION DE BIENES PARAGRAFO SEGUNDO EL CONTRATISTA PODRA ACORDAR CON EL SUPERVISOR DE LA PRESENTE ORDEN CRONOGRAMAS PARA EL DESARROLLO DE LAS ACTIVIDADES OBJETO DE LA PRESENTE ORDEN DE LO CUAL DEBERA DEJARSE CONSTANCIA ESCRITA</t>
  </si>
  <si>
    <t>CO1.REQ.9891167</t>
  </si>
  <si>
    <t>OPSP-VEX-0218-2026</t>
  </si>
  <si>
    <t>https://community.secop.gov.co/Public/Tendering/OpportunityDetail/Index?noticeUID=CO1.NTC.9740618</t>
  </si>
  <si>
    <t>EDGAR ARTEAGA SOGAMOSO</t>
  </si>
  <si>
    <t>LA PRESENTE ORDEN TIENE POR OBJETO PRESTAR SERVICIOS PROFESIONALES EN EL MARCO DEL CONVENIO NO 7000000063 DE 2024 CELEBRADO ENTRE CENIT LOGISTICA Y TRANSPORTE DE HIDROCARBUROS SAS Y LA UNIVERSIDAD DEL MAGDALENA PARA EL DESARROLLO DE LAS SIGUIENTES ACTIVIDADES: 1 COORDINAR EL PROCESO DE VISIBILIZACION Y DIVULGACION DEL PROYECTO POR MEDIO DE RECURSOS AUDIOVISUALES REDES SOCIALES TALLERES Y EVENTOS ACADEMICOS TECNICOS O CIENTIFICOS 2 COORDINAR EL PROCESO DE APROPIACION SOCIAL DEL CONOCIMIENTO ANTE LAS COMUNIDADES POR MEDIO DE LAS SOCIALIZACIONES DE RESULTADOS PARCIALES Y LAS CAPACITACIONES TECNICAS EN MONITOREO PESQUERO Y DE BUCEO 3 REALIZAR UN REGISTRO DE LA COMUNIDAD PLANCTONICA COMO INSUMO PARA LA APROPIACION SOCIAL DEL CONOCIMIENTO 4 COORDINAR LA SOCIALIZACION DE RESULTADOS PARCIALES DEL PROYECTO ANTE LAS COMUNIDADES ALCALDIA AUNAP CORPAMAG DIMAR Y CENIT 5 REALIZAR INFORMES TECNICOS DEL PROYECTO</t>
  </si>
  <si>
    <t>CO1.REQ.9891482</t>
  </si>
  <si>
    <t>OPSP-VEX-0217-2026</t>
  </si>
  <si>
    <t>https://community.secop.gov.co/Public/Tendering/OpportunityDetail/Index?noticeUID=CO1.NTC.9738292</t>
  </si>
  <si>
    <t>LA PRESENTE ORDEN TIENE POR OBJETO: LA PRESTACIÓN DEL SERVICIO APOYO LOGÍSTICO Y MATERIALES REQUERIDOS PARA EL DESARROLLO DE LOS TALLERES QUE PERMITAN LA VALIDACIÓN PARTICIPATIVA DE LOS RESULTADOS DEL PROYECTO, EN EL MARCO DEL CONTRATO N°618 DE 2025, SUSCRITO ENTRE LA UNIVERSIDAD DEL MAGDALENA Y LA AGENCIA NACIONAL DE HIDROCARBUROS- ANH. LA PROPUESTA HACE PARTE INTEGRAL DE LA PRESENTE ORDEN.</t>
  </si>
  <si>
    <t>CO1.REQ.9889605</t>
  </si>
  <si>
    <t>OPS-VEX-0216-2026</t>
  </si>
  <si>
    <t>https://community.secop.gov.co/Public/Tendering/OpportunityDetail/Index?noticeUID=CO1.NTC.9739729</t>
  </si>
  <si>
    <t>JONATAN ENRIQUE ESCORCIA IGLESIAS</t>
  </si>
  <si>
    <t>CO1.REQ.9890195</t>
  </si>
  <si>
    <t>OPSP-VEX-0215-2026</t>
  </si>
  <si>
    <t>https://community.secop.gov.co/Public/Tendering/OpportunityDetail/Index?noticeUID=CO1.NTC.9739837</t>
  </si>
  <si>
    <t>ROSANA BRACHO CARVAJAL</t>
  </si>
  <si>
    <t>CO1.REQ.9890349</t>
  </si>
  <si>
    <t>OAG-VEX-0214-2026</t>
  </si>
  <si>
    <t>https://community.secop.gov.co/Public/Tendering/OpportunityDetail/Index?noticeUID=CO1.NTC.9740026</t>
  </si>
  <si>
    <t>HADDER AMIR MOVIL DEL PRADO</t>
  </si>
  <si>
    <t>CO1.REQ.9890970</t>
  </si>
  <si>
    <t>OAG-VEX-0213-2026</t>
  </si>
  <si>
    <t>https://community.secop.gov.co/Public/Tendering/OpportunityDetail/Index?noticeUID=CO1.NTC.9740386</t>
  </si>
  <si>
    <t>IVAN ELIAS OROZCO SANTANDER</t>
  </si>
  <si>
    <t>CO1.REQ.9891187</t>
  </si>
  <si>
    <t>OAG-VEX-0212-2026</t>
  </si>
  <si>
    <t>https://community.secop.gov.co/Public/Tendering/OpportunityDetail/Index?noticeUID=CO1.NTC.9739972</t>
  </si>
  <si>
    <t>JOSE DAVID ANGULO CARIAGA</t>
  </si>
  <si>
    <t>CO1.REQ.9890874</t>
  </si>
  <si>
    <t>OAG-VEX-0211-2026</t>
  </si>
  <si>
    <t>https://community.secop.gov.co/Public/Tendering/OpportunityDetail/Index?noticeUID=CO1.NTC.9738868</t>
  </si>
  <si>
    <t>MELISSA ANDREA LOPEZ SOLANO</t>
  </si>
  <si>
    <t>CO1.REQ.9889698</t>
  </si>
  <si>
    <t>OAG-VEX-0210-2026</t>
  </si>
  <si>
    <t>https://community.secop.gov.co/Public/Tendering/OpportunityDetail/Index?noticeUID=CO1.NTC.9738380</t>
  </si>
  <si>
    <t>JORGE ISAAC FONTALVO MARQUEZ</t>
  </si>
  <si>
    <t>CO1.REQ.9889272</t>
  </si>
  <si>
    <t>OPSP-VEX-0209-2026</t>
  </si>
  <si>
    <t>https://community.secop.gov.co/Public/Tendering/OpportunityDetail/Index?noticeUID=CO1.NTC.9737325</t>
  </si>
  <si>
    <t>CESAR ENRIQUE POLO CASTRO</t>
  </si>
  <si>
    <t>BRIAN HELI CASTAÑO GARCIA</t>
  </si>
  <si>
    <t>LA PRESENTE ORDEN TIENE POR OBJETO PRESTAR LOS SERVICIOS PROFESIONALES DESARROLLANDO LAS SIGUIENTES ACTIVIDADES: 1 APOYAR EN EL DESARROLLO DE COMPONENTES EN NET CORE JAVASCRIPT Y ANGULAR GARANTIZANDO QUE LAS INTERFACES SEAN ACCESIBLES PARA USUARIOS 2 APOYAR EN LA IMPLEMENTACION DE PRINCIPIOS SOLID EN EL DESARROLLO DE SOFTWARE PROMOVIENDO BUENAS PRACTICAS DE PROGRAMACION ORIENTADA A OBJETOS 3 APOYAR EN LA GESTION Y CONTROL DE VERSIONES DEL CODIGO FUENTE UTILIZANDO HERRAMIENTAS COMO GIT Y GITHUB GITLAB AZURE DEVOPS ASEGURANDO UN DESARROLLO COLABORATIVO EFICIENTE 4 APOYAR EN LA IMPLEMENTACION DE PRUEBAS DE ACCESIBILIDAD Y USABILIDAD EN SISTEMAS SOFTWARE ASEGURANDO LA CALIDAD DEL SOFTWARE DESARROLLADO 5 APOYAR EN LA IMPLEMENTACION DE HERRAMIENTAS ACCESIBLES EN SOFTWARE INSTITUCIONALES</t>
  </si>
  <si>
    <t>CO1.REQ.9888375</t>
  </si>
  <si>
    <t>OPSP-VEX-0208-2026</t>
  </si>
  <si>
    <t>https://community.secop.gov.co/Public/Tendering/OpportunityDetail/Index?noticeUID=CO1.NTC.9736188</t>
  </si>
  <si>
    <t xml:space="preserve">IBETH ROCIO NORIEGA HERAZO </t>
  </si>
  <si>
    <t>SANDRA LUCERO QUIÑONES DEL CASTILLO</t>
  </si>
  <si>
    <t>LA PRESENTE ORDEN TIENE POR OBJETO PRESTAR SERVICIOS PROFESIONALES DESARROLLANDO LAS SIGUIENTES ACTIVIDADES 1 APOYAR LA PLANEACION DE TALLERES CONVERSATORIOS CHARLAS Y CICLOS DE CONFERENCIAS CON DIFERENTES INVITADOS AFINES A LA CULTURA HUMANIDADES Y TURISMO CULTURAL 2 APOYAR LA PLANEACION DISENO Y EJECUCION DE RUTAS ASOCIADAS AL REALISMO MAGICO 3 APOYAR LA GESTION DE ALIANZAS Y CONVENIOS ENTRE LAS INSTITUCIONES EDUCATIVAS PARA EL DESARROLLO DE TALLERES DE FORMACION DIRIGIDOS A DOCENTES Y ESTUDIANTES 4 APOYAR LAS ACTIVIDADES CULTURALES QUE SE REALIZAN EN CONJUNTO CON OTRAS DEPENDENCIAS A TRAVES DEL SISTEMA DE MUSEOS Y LA DIRECCION CULTURAL 5 APOYAR EL DISENO DE ESTRATEGIAS DE APROPIACION SOCIAL DE CONOCIMIENTOS ASOCIADAS AL TURISMO CULTURAL DE LA CIUDAD 6 APOYAR EL DISENO Y LA IMPLEMENTACION DE RUTAS TURISTICAS RELACIONADAS CON LA CULTURA Y EL PATRIMONIO VINCULADAS AL AREA DE LA DIRECCION CULTURAL</t>
  </si>
  <si>
    <t>CO1.REQ.9887880</t>
  </si>
  <si>
    <t>OPSP-VEX-0207-2026</t>
  </si>
  <si>
    <t>https://community.secop.gov.co/Public/Tendering/OpportunityDetail/Index?noticeUID=CO1.NTC.9736466</t>
  </si>
  <si>
    <t xml:space="preserve">ABRAHAN DAVID VASQUEZ ZARZA </t>
  </si>
  <si>
    <t>CO1.REQ.9887948</t>
  </si>
  <si>
    <t>OPSP-VEX-0206-2026</t>
  </si>
  <si>
    <t>https://community.secop.gov.co/Public/Tendering/OpportunityDetail/Index?noticeUID=CO1.NTC.9736317</t>
  </si>
  <si>
    <t xml:space="preserve">HARRISON PINEDA PEREZ </t>
  </si>
  <si>
    <t>LA PRESENTE ORDEN TIENE POR OBJETO: PRESTAR SERVICIOS PROFESIONALES DESARROLLANDO LAS SIGUIENTES ACTIVIDADES: 1. ASESORAR A LA VICERRECTORÍA DE EXTENSIÓN Y PROYECCIÓN SOCIAL EN LA INTERPRETACIÓN Y PRESENTACIÓN DE INFORMACIÓN FINANCIERA DE ACUERDO CON LOS REQUERIMIENTOS Y SOLICITUDES. 2. ELABORAR LOS ESTUDIOS DE MERCADO, LOS SONDEOS COMERCIALES Y PRESUPUESTOS DE LOS PROCESOS DE CONTRATACIÓN QUE ADELANTE LA VICERRECTORÍA DE EXTENSIÓN Y PROYECCIÓN SOCIAL 3. ASESORAR EN LA ELABORACIÓN DE LAS PROPUESTAS ECONÓMICAS DE LOS PROCESOS DE CONTRATACIÓN EN LOS CUALES LA VICERRECTORÍA DE EXTENSIÓN Y PROYECCIÓN SOCIAL, PARTICIPE COMO PROPONENTE 4. ASESORAR EN LA ELABORACIÓN Y PROYECCIÓN DE LAS EVALUACIONES DE LAS PROPUESTAS ECONÓMICAS PRESENTADAS POR LOS PARTICIPANTE EN LOS PROCESOS DE CONTRATACIÓN QUE ADELANTE LA VICERRECTORÍA DE EXTENSIÓN Y PROYECCIÓN SOCIAL. 5. REALIZAR SEGUIMIENTO FINANCIERO A LOS CONTRATOS INTERADMINISTRATIVOS Y A LOS CONVENIOS SUSCRITOS POR LA VICERRECTORÍA DE EXTENSIÓN Y PROYECCIÓN SOCIAL.</t>
  </si>
  <si>
    <t>CO1.REQ.9887365</t>
  </si>
  <si>
    <t>OPSP-VEX-0205-2026</t>
  </si>
  <si>
    <t>https://community.secop.gov.co/Public/Tendering/OpportunityDetail/Index?noticeUID=CO1.NTC.9735343</t>
  </si>
  <si>
    <t xml:space="preserve">JASON DE JESUS BUSTAMANTE ALVAREZ </t>
  </si>
  <si>
    <t>LA PRESENTE ORDEN TIENE POR OBJETO: PRESTAR LOS SERVICIOS PROFESIONALES DESARROLLANDO LAS SIGUIENTES ACTIVIDADES: 1. ELABORAR Y REDACTAR INFORMES ESTADÍSTICOS RELACIONADOS CON LOS INDICADORES DEL PLAN DE ACCIÓN DEL CENTRO DE EGRESADOS. 2. REALIZAR 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CONVENIOS PARA LA RED DE ALIADOS PRIME. 9. APOYAR EN EL DESARROLLO DE LA REALIZACIÓN DE ACTIVIDADES CON EMPRESARIOS PARA LOS PROCESOS DE ACREDITACIÓN, PROGRAMA TALENTO MAGDALENA Y RED DE PADRINOS. 10. DESARROLLAR Y PONER EN PRÁCTICA LAS ESTRATEGIAS PARA EL PROGRAMA DE EDUCACIÓN A LO LARGO DE LA VIDA.</t>
  </si>
  <si>
    <t>CO1.REQ.9887120</t>
  </si>
  <si>
    <t>OPSP-VEX-0204-2026</t>
  </si>
  <si>
    <t>https://community.secop.gov.co/Public/Tendering/OpportunityDetail/Index?noticeUID=CO1.NTC.9734597</t>
  </si>
  <si>
    <t xml:space="preserve">RAFAEL DAVID PINEDA GUERRERO </t>
  </si>
  <si>
    <t>LA PRESENTE ORDEN TIENE POR OBJETO: 1. APOYAR EN EL DESARROLLO DE COMPONENTES SOFTWARE EN TECNOLOGÍAS NETCORE, LARAVEL, JAVASCRIPT, ANGULAR, HACIENDO USO DE PATRONES DE DISEÑO. 2. APOYAR EN EL MODELAMIENTO DE BASES DE DATOS RELACIONALES QUE SOPORTEN LOS PROCESOS DE LOS SISTEMAS DE LA VICERRECTORÍA DE EXTENSIÓN Y SUS DIRECCIONES 3. APOYAR EN LA CONSTRUCCIÓN DE COMPONENTES DE SOFTWARE. 4. APOYAR EN LA IMPLEMENTACIÓN DE CONTROL DE CÓDIGO FUENTE DE LOS PRODUCTOS SOFTWARE DESARROLLADOS EN LA VICERRECTORÍA DE EXTENSIÓN Y PROYECCIÓN SOCIAL Y SUS DIRECCIONES 5 APOYAR EN LA DOCUMENTACIÓN TÉCNICA Y FUNCIONAL DE LOS COMPONENTES Y SISTEMAS DESARROLLADOS, INCLUYENDO DIAGRAMAS, MANUALES TÉCNICOS Y GUÍAS DE DESPLIEGUE, SIGUIENDO BUENAS PRÁCTICAS DE INGENIERÍA DE SOFTWARE. 6 APOYAR EN LA INTEGRACIÓN, PRUEBAS Y ASEGURAMIENTO DE LA CALIDAD DE LOS COMPONENTES DE SOFTWARE DESARROLLADOS, MEDIANTE PRUEBAS UNITARIAS, DE INTEGRACIÓN Y VALIDACIÓN FUNCIONAL, GARANTIZANDO EL CORRECTO FUNCIONAMIENTO DE LOS SISTEMAS. 7. APOYAR EN EL DESPLIEGUE, MANTENIMIENTO Y SOPORTE DE LOS SISTEMAS DE INFORMACIÓN DESARROLLADOS PARA LA VICERRECTORÍA DE EXTENSIÓN Y PROYECCIÓN SOCIAL Y SUS DIRECCIONES, ASEGURANDO SU DISPONIBILIDAD, SEGURIDAD Y CORRECTO DESEMPEÑO EN LOS DIFERENTES AMBIENTES.</t>
  </si>
  <si>
    <t>CO1.REQ.9886447</t>
  </si>
  <si>
    <t>OPSP-VEX-0203-2026</t>
  </si>
  <si>
    <t>https://community.secop.gov.co/Public/Tendering/OpportunityDetail/Index?noticeUID=CO1.NTC.9733692</t>
  </si>
  <si>
    <t xml:space="preserve">LEONARDO JOSE CANDANOZA YACOMELO </t>
  </si>
  <si>
    <t>LA PRESENTE ORDEN TIENE POR OBJETO: PRESTAR SERVICIOS PROFESIONALES PARA EL ACOMPAÑAMIENTO DE LOS PROCESOS DE LA VICERRECTORÍA DE EXTENSIÓN Y PROYECCIÓN SOCIAL, DESARROLLANDO LAS SIGUIENTES ACTIVIDADES: 1. PRESTAR ASESORÍA JURÍDICA EN LA EJECUCIÓN DE PROYECTOS DE LA VICERRECTORÍA DE EXTENSIÓN Y PROYECCIÓN SOCIAL. 2. COADYUDAR EN LA EJECUCIÓN DE PROYECTOS PARA LAS ACCIONES DE DESARROLLO CON EL ENTORNO. 3. REALIZAR LA EVALUACIÓN Y SEGUIMIENTO DE LOS CONVENIOS Y PROYECTOS SUSCRITOS, ASEGURANDO EL CUMPLIMIENTO DE LOS OBJETIVOS Y METAS PLANTEADAS. 4. HACER SEGUIMIENTO EN LOS PROCESOS JURÍDICOS RELACIONADOS CON LA GESTIÓN DE ALIANZAS Y CONVENIOS. 5. ASESORAR JURÍDICAMENTE PARA GARANTIZAR QUE LOS PROYECTOS Y LAS ACCIONES DE DESARROLLO CON EL ENTORNO ESTÉN ALINEADOS CON LAS NORMATIVAS LEGALES Y LOS OBJETIVOS INSTITUCIONALES. 6, APOYAR EL PROCESO DE SELECCIÓN Y VINCULACIÓN DEL TALENTO HUMANO REQUERIDO EN LOS PROYECTOS DE EXTENSIÓN CULTURALES Y ARTÍSTICOS DE LA UNIVERSIDAD DEL MAGDALENA, ORIENTADOS AL FORTALECIMIENTO DEL ACERVO CULTURAL Y LA PROMOCIÓN DE LAS ARTES, LOS SABERES Y LAS CULTURAS COMO ESTRATEGIAS PARA LA CONSTRUCCIÓN DE PAZ.</t>
  </si>
  <si>
    <t>CO1.REQ.9885542</t>
  </si>
  <si>
    <t>OPSP-VEX-0202-2026</t>
  </si>
  <si>
    <t>https://community.secop.gov.co/Public/Tendering/OpportunityDetail/Index?noticeUID=CO1.NTC.9733453</t>
  </si>
  <si>
    <t xml:space="preserve">BERTHA NAYIBE MURCIA MEDINA </t>
  </si>
  <si>
    <t>LA PRESENTE ORDEN TIENE POR OBJETO: PRESTAR SERVICIOS PROFESIONALES PARA EL ACOMPAÑAMIENTO DE LOS PROCESOS DE LA DIRECCIÓN DE PRÁCTICAS PROFESIONALES ADSCRITA A LA VICERRECTORÍA DE EXTENSIÓN Y PROYECCIÓN SOCIAL, DESARROLLANDO LAS SIGUIENTES ACTIVIDADES: 1. PREPARAR Y PRESENTAR LOS INFORMES DE ACREDITACIÓN DE LOS PROGRAMAS QUE COORDINA LA DIRECCIÓN DE PRÁCTICAS PROFESIONALES-DIPPRO.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 7. ACTUALIZAR Y/O DESAGREGAR LA MATRIZ DE LA DIRECCIÓN DE PRÁCTICAS PROFESIONALES QUE PERMITA EMITIR INDICADOR DE CALIDAD Y ACREDITACIÓN. 8. ATENDER LOS PROCESOS DE PREPRÁCTICAS (CORREO DE PREPRÁCTICAS. TALLERES A DICTAR, INSCRIPCIÓN, REGISTRO DE ESTUDIANTES. SEGUIMIENTO, REPORTE EVALUATIVO, INFORME EJECUTIVO Y DILIGENCIAR LA MATRIZ DE PREPRÁCTICAS Y TENERLA ACTUALIZADA.9. APOYAR EN LOS PROCESOS GENERALES DE PRÁCTICAS PROFESIONALES (ATENDER SOLICITUDES DE USUARIOS, REVISAR SOLICITUDES DE REGISTROS POR ESTUDIANTES EN GEDOPRAC, NOTIFICAR A PROGRAMAS LOS FORMATOS EVALUATIVOS APROBADOS, ATENDER EL CORREO INSTITUCIONAL DE PRÁCTICAS PROFESIONALES, APOYO EN LABORES ADMINISTRATIVAS RELACIONADAS CON LAS ACCIONES DE LA DIRECCION DE PRÁCTICAS). 10. ATENDER LOS PROCESOS DE CONVENIOS DE PRÁCTICAS PROFESIONALES (ATENCIÓN A USUARIOS, SEGUIMIENTO, ACTUALIZACIÓN DE MATRIZ).</t>
  </si>
  <si>
    <t>CO1.REQ.9885118</t>
  </si>
  <si>
    <t>OPSP-VEX-0201-2026</t>
  </si>
  <si>
    <t>https://community.secop.gov.co/Public/Tendering/OpportunityDetail/Index?noticeUID=CO1.NTC.9733177</t>
  </si>
  <si>
    <t xml:space="preserve">WENDY VANESA GIL SANTIAGO </t>
  </si>
  <si>
    <t>CO1.REQ.9884648</t>
  </si>
  <si>
    <t>OPSP-VEX-0200-2026</t>
  </si>
  <si>
    <t>https://community.secop.gov.co/Public/Tendering/OpportunityDetail/Index?noticeUID=CO1.NTC.9732722</t>
  </si>
  <si>
    <t xml:space="preserve">ANA KARINA FERRER HERNANDEZ </t>
  </si>
  <si>
    <t>CO1.REQ.9884330</t>
  </si>
  <si>
    <t>OPSP-VEX-0199-2026</t>
  </si>
  <si>
    <t>https://community.secop.gov.co/Public/Tendering/OpportunityDetail/Index?noticeUID=CO1.NTC.9731790</t>
  </si>
  <si>
    <t xml:space="preserve">CARLA PAOLA MARQUEZ PASO </t>
  </si>
  <si>
    <t>CO1.REQ.9883855</t>
  </si>
  <si>
    <t>OPSP-VEX-0198-2026</t>
  </si>
  <si>
    <t>https://community.secop.gov.co/Public/Tendering/OpportunityDetail/Index?noticeUID=CO1.NTC.9731197</t>
  </si>
  <si>
    <t xml:space="preserve">LIZZA VALERIA REYES SANCHEZ </t>
  </si>
  <si>
    <t>LA PRESENTE ORDEN TIENE POR OBJETO: 1. APOYAR EN LA PLANEACIÓN, ORGANIZACIÓN Y SEGUIMIENTO DE ACTIVIDADES Y/O EVENTOS ORGANIZADOS POR LA VICERRECTORÍA DE EXTENSIÓN Y PROYECCIÓN SOCIAL. 2. APOYAR EN LAS REUNIONES Y ACTIVIDADES PROGRAMADAS EN LA VICERRECTORÍA DE EXTENSIÓN Y PROYECCIÓN SOCIAL. 3. APOYAR EN LA ELABORACIÓN DE INFORMES, GESTIÓN Y CONSOLIDACIÓN DE INFORMACIÓN Y DOCUMENTACIÓN REFERENTE A LAS ACTIVIDADES DE EXTENSIÓN Y PROYECCIÓN SOCIAL. 4. APOYAR CON LA SOLICITUD Y SEGUIMIENTO DE TRÁMITES ADMINISTRATIVOS Y FINANCIEROS (VIÁTICOS, APOYOS ECONÓMICOS, MOVILIDADES, ENTRE OTROS), DE LA VICERRECTORÍA DE EXTENSIÓN Y PROYECCIÓN SOCIAL. 5. APOYAR EN LA REALIZACIÓN DE LLAMADAS DE INFORMACIÓN Y SEGUIMIENTO DE CONTRATACIÓN Y PAGO DE LOS CONTRATISTAS ADSCRITOS A LA VICERRECTORÍA DE EXTENSIÓN Y PROYECCIÓN SOCIAL.</t>
  </si>
  <si>
    <t>CO1.REQ.9882996</t>
  </si>
  <si>
    <t>OPSP-VEX-0197-2026</t>
  </si>
  <si>
    <t>https://community.secop.gov.co/Public/Tendering/OpportunityDetail/Index?noticeUID=CO1.NTC.9736501</t>
  </si>
  <si>
    <t>ALFREDO DARRIN TORRENEGRA SARMIENTO</t>
  </si>
  <si>
    <t>CO1.REQ.9887742</t>
  </si>
  <si>
    <t>OAG-VEX-0196-2026</t>
  </si>
  <si>
    <t>https://community.secop.gov.co/Public/Tendering/OpportunityDetail/Index?noticeUID=CO1.NTC.9735726</t>
  </si>
  <si>
    <t>JOSE MARTIN DE LA CRUZ CALVO</t>
  </si>
  <si>
    <t>CO1.REQ.9886743</t>
  </si>
  <si>
    <t>OAG-VEX-0195-2026</t>
  </si>
  <si>
    <t>https://community.secop.gov.co/Public/Tendering/OpportunityDetail/Index?noticeUID=CO1.NTC.9734863</t>
  </si>
  <si>
    <t>JORGE ARMANDO CORONELL MOLINA</t>
  </si>
  <si>
    <t>CO1.REQ.9885882</t>
  </si>
  <si>
    <t>OAG-VEX-0194-2026</t>
  </si>
  <si>
    <t>https://community.secop.gov.co/Public/Tendering/OpportunityDetail/Index?noticeUID=CO1.NTC.9734314</t>
  </si>
  <si>
    <t>MAURO RAFAEL MILIAN MONTAÑO</t>
  </si>
  <si>
    <t>CO1.REQ.9885372</t>
  </si>
  <si>
    <t>OAG-VEX-0193-2026</t>
  </si>
  <si>
    <t>https://community.secop.gov.co/Public/Tendering/OpportunityDetail/Index?noticeUID=CO1.NTC.9737907</t>
  </si>
  <si>
    <t>BELINDA CRISTIAN RODRIGUEZ ARIZA</t>
  </si>
  <si>
    <t>CO1.REQ.9889139</t>
  </si>
  <si>
    <t>OAG-VEX-0192-2026</t>
  </si>
  <si>
    <t>https://community.secop.gov.co/Public/Tendering/OpportunityDetail/Index?noticeUID=CO1.NTC.9737372</t>
  </si>
  <si>
    <t>JEISON MEZA GIL</t>
  </si>
  <si>
    <t>CO1.REQ.9888604</t>
  </si>
  <si>
    <t>OPSP-VEX-0191-2026</t>
  </si>
  <si>
    <t>https://community.secop.gov.co/Public/Tendering/OpportunityDetail/Index?noticeUID=CO1.NTC.9736770</t>
  </si>
  <si>
    <t>HERALDO RAFAEL ACOSTA GONZALEZ</t>
  </si>
  <si>
    <t>CO1.REQ.9888179</t>
  </si>
  <si>
    <t>OAG-VEX-0190-2026</t>
  </si>
  <si>
    <t>https://community.secop.gov.co/Public/Tendering/OpportunityDetail/Index?noticeUID=CO1.NTC.9736530</t>
  </si>
  <si>
    <t>JESUS ALBERTO VILLERO PEÑARANDA</t>
  </si>
  <si>
    <t>CO1.REQ.9887927</t>
  </si>
  <si>
    <t>OAG-VEX-0189-2026</t>
  </si>
  <si>
    <t>https://community.secop.gov.co/Public/Tendering/OpportunityDetail/Index?noticeUID=CO1.NTC.9738073</t>
  </si>
  <si>
    <t>MARCELA ROSA DANGON MIRANDA</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</si>
  <si>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 ENFOQUES DESARROLLANDO LAS SIGUIENTES ACTIVIDADES APOYAR LOS PROCESOS PEDAGOGICOS EN LA IMPLEMENTACION DE LA ESTRATEGIA PEDAGOGICA DEL PROGRAMA ARTES PARA LA PAZ EN EL NODO PROPENDIENDO POR ADELANTAR ACCIONES SIN DANO EN EL MARCO DEL PROCESO DE FORMACION FOMENTAR LA TRANSVERSALIZACION DE LOS ENFOQUES DE LAS POLITICAS CULTURALES DEL MINCULTURAS PSICOSOCIAL DIFERENCIAL Y POBLACIONAL EN LAS ACTIVIDADES DEL NODO PERTINENTES AL TERRITORIO Y POBLACION ATENDIDA EN EL NODO CONOCER Y FOMENTAR LAS RUTAS DE ACOMPANAMIENTO PSICOSOCIAL Y ATENCION ESPECIAL QUE OPERAN EN EL TERRITORIO PARA DIRECCIONAR LA ATENCION ESPECIAL EN CASOS PUNTUALES QUE SON IDENTIFICADOS EN EL MARCO DE LA IMPLEMENTACION DEL PROGRAMA ARTES PARA LA PAZ EN EL NODO APOYAR A LOS ARTISTAS FORMADORES DEL NODO PARA TRANSVERSALIZAR LOS ENFOQUES DEL PROGRAMA EN LAS METODOLOGIAS Y DIDACTICAS DE FORMACION ARTISTICA APOYAR AL ARTISTA FORMADOR EN LA PLANEACION Y EJECUCION DE SUS MOMENTOS PEDAGOGICOS ADELANTAR JUNTO CON EL EQUIPO DEL NODO TERRITORIAL LOS GRUPOS FOCALES PARA LA VALORACION DE LA EXPERIENCIA DE LA MEMORIA SOCIAL Y AQUELLAS QUE RESULTEN NECESARIAS PARA EL CUMPLIMIENTO CONTRACTUAL</t>
  </si>
  <si>
    <t>CO1.REQ.9889263</t>
  </si>
  <si>
    <t>OPSP-VEX-0188-2026</t>
  </si>
  <si>
    <t>https://community.secop.gov.co/Public/Tendering/OpportunityDetail/Index?noticeUID=CO1.NTC.9736026</t>
  </si>
  <si>
    <t>ELKIN RAFAEL VILORIA MERCADO</t>
  </si>
  <si>
    <t>CO1.REQ.9887524</t>
  </si>
  <si>
    <t>OAG-VEX-0187-2026</t>
  </si>
  <si>
    <t>https://community.secop.gov.co/Public/Tendering/OpportunityDetail/Index?noticeUID=CO1.NTC.9735498</t>
  </si>
  <si>
    <t>EDGAR JOSE ROMERO ORTEGA</t>
  </si>
  <si>
    <t>CO1.REQ.9886862</t>
  </si>
  <si>
    <t>OAG-VEX-0186-2026</t>
  </si>
  <si>
    <t>https://community.secop.gov.co/Public/Tendering/OpportunityDetail/Index?noticeUID=CO1.NTC.9735045</t>
  </si>
  <si>
    <t>ADRIANA MARCELA RODRIGUEZ QUIROZ</t>
  </si>
  <si>
    <t>CO1.REQ.9886395</t>
  </si>
  <si>
    <t>OPSP-VEX-0185-2026</t>
  </si>
  <si>
    <t>https://community.secop.gov.co/Public/Tendering/OpportunityDetail/Index?noticeUID=CO1.NTC.9734845</t>
  </si>
  <si>
    <t>ALFREDO ARTURO ACOSTA TORRENEGRA</t>
  </si>
  <si>
    <t>CO1.REQ.9886160</t>
  </si>
  <si>
    <t>OAG-VEX-0184-2026</t>
  </si>
  <si>
    <t>https://community.secop.gov.co/Public/Tendering/OpportunityDetail/Index?noticeUID=CO1.NTC.9734069</t>
  </si>
  <si>
    <t>EDWIN NAIN DIAZ MOLINA</t>
  </si>
  <si>
    <t>CO1.REQ.9885690</t>
  </si>
  <si>
    <t>OPSP-VEX-0183-2026</t>
  </si>
  <si>
    <t>https://community.secop.gov.co/Public/Tendering/OpportunityDetail/Index?noticeUID=CO1.NTC.9733794</t>
  </si>
  <si>
    <t>ANDREA CAROLINA MEJIA ROBLES</t>
  </si>
  <si>
    <t>CO1.REQ.9885504</t>
  </si>
  <si>
    <t>OPSP-VEX-0182-2026</t>
  </si>
  <si>
    <t>https://community.secop.gov.co/Public/Tendering/OpportunityDetail/Index?noticeUID=CO1.NTC.9733469</t>
  </si>
  <si>
    <t>CARLOS FERNANDO SOTO PEREZ</t>
  </si>
  <si>
    <t>CO1.REQ.9884936</t>
  </si>
  <si>
    <t>OPSP-VEX-0181-2026</t>
  </si>
  <si>
    <t>https://community.secop.gov.co/Public/Tendering/OpportunityDetail/Index?noticeUID=CO1.NTC.9733499</t>
  </si>
  <si>
    <t>EDGAR IVAN GOMEZ QUINTERO</t>
  </si>
  <si>
    <t>CO1.REQ.9884745</t>
  </si>
  <si>
    <t>OAG-VEX-0180-2026</t>
  </si>
  <si>
    <t>https://community.secop.gov.co/Public/Tendering/OpportunityDetail/Index?noticeUID=CO1.NTC.9732822</t>
  </si>
  <si>
    <t>RIDERLIS OLIVELLA CANTILLO</t>
  </si>
  <si>
    <t>CO1.REQ.9883694</t>
  </si>
  <si>
    <t>OAG-VEX-0179-2026</t>
  </si>
  <si>
    <t>https://community.secop.gov.co/Public/Tendering/OpportunityDetail/Index?noticeUID=CO1.NTC.9732067</t>
  </si>
  <si>
    <t>JOSE CARLOS COTES ORTIZ</t>
  </si>
  <si>
    <t>CO1.REQ.9883736</t>
  </si>
  <si>
    <t>OPSP-VEX-0178-2026</t>
  </si>
  <si>
    <t>https://community.secop.gov.co/Public/Tendering/OpportunityDetail/Index?noticeUID=CO1.NTC.9731445</t>
  </si>
  <si>
    <t>ISABEL GOMEZ URIANA</t>
  </si>
  <si>
    <t>LA PRESENTE ORDEN TIENE POR OBJETO PRESTAR SUS SERVICIOS DE APOYO A LA GESTION EN EL ROL DE ARTISTA FORMADOR SABEDOR EN TEATRO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Y PARTICIPAR DE LOS ESPACIOS DE GRUPO FOCAL Y FORMACION A FORMADORES QUE LA UNIVERSIDAD Y EL NODO TERRITORIAL ESTABLEZCAN</t>
  </si>
  <si>
    <t>CO1.REQ.9882883</t>
  </si>
  <si>
    <t>OAG-VEX-0177-2026</t>
  </si>
  <si>
    <t>https://community.secop.gov.co/Public/Tendering/OpportunityDetail/Index?noticeUID=CO1.NTC.9731911</t>
  </si>
  <si>
    <t xml:space="preserve">EDITH DEL ROSARIO ROLONG PEREZ </t>
  </si>
  <si>
    <t>LA PRESENTE ORDEN TIENE POR OBJETO: PRESTAR SERVICIOS PROFESIONALES PARA EL ACOMPAÑAMIENTO DE LOS PROCESOS DE LA DIRECCIÓN DE PRÁCTICAS PROFESIONALES ADSCRITA A LA VICERRECTORÍA DE EXTENSIÓN Y PROYECCIÓN SOCIAL, DESARROLLANDO LAS SIGUIENTES ACTIVIDADES: 1.ATENDER LOS PROCESOS DE PRÁCTICAS (SOLICITUDES DE USUARIOS, RECEPCIONAR, REVISAR Y NOTIFICAR A PROGRAMAS LOS FORMATOS EVALUATIVOS APROBADOS AL IGUAL QUE LAS LEGALIZACIONES DE LAS PRÁCTICAS APROBADAS POR LA DIRECCIÓN), 2. REALIZAR SEGUIMIENTO, CAPACITACIÓN A LOS TUTORES EMPRESARIALES Y A LOS MONITORES DE PRÁCTICAS, AL IGUAL QUE A LOS ENLACES DE FACULTADES, 3. REALIZAR LAS ASIGNACIONES DE ESTUDIANTES A MONITORES DE PRÁCTICAS, 4. REALIZAR REGISTROS PROPIOS DE LOS PROCESOS DE PRÁCTICAS EN LA PLATAFORMA GEDOPRAC, 5. ATENDER EL CORREO INSTITUCIONAL DE PRÁCTICAS PROFESIONALES Y EL DE TUTORES PRÁCTICAS, 6. APOYAR A LOS PROCESOS DE CALIDAD DE LA DEPENDENCIA, 7. REALIZAR ACOMPAÑAMIENTO Y SEGUIMIENTO A LOS PRACTICANTES A CARGO ASIGNADOS. 8. ELABORAR INFORMES DE LA DIRECCIÓN DE PRÁCTICAS PROFESIONALES PARA LA ACREDITACIÓN DE LOS PROGRAMAS Y LA ACREDITACIÓN INSTITUCIONAL, Y/O INFORMES PARA LA CONSERVACIÓN DE LA INFORMACIÓN DE LOS PROCESOS DE LA DEPENDENCIA.</t>
  </si>
  <si>
    <t>CO1.REQ.9882920</t>
  </si>
  <si>
    <t>OPSP-VEX-0176-2026</t>
  </si>
  <si>
    <t>https://community.secop.gov.co/Public/Tendering/OpportunityDetail/Index?noticeUID=CO1.NTC.9730460</t>
  </si>
  <si>
    <t xml:space="preserve">ADAN JOSE OLIVEROS ALTAHONA </t>
  </si>
  <si>
    <t>LA PRESENTE ORDEN TIENE POR OBJETO: PRESTAR SERVICIOS PROFESIONALES PARA EL ACOMPAÑAMIENTO DE LOS PROCESOS DE LA DIRECCIÓN DE PRÁCTICAS PROFESIONALES ADSCRITA A LA VICERRECTORÍA DE EXTENSIÓN Y PROYECCIÓN SOCIAL, DESARROLLANDO LAS SIGUIENTES ACTIVIDADES: 1.GESTIONAR LOS PROCESOS DE CONVOCATORIAS DE PRÁCTICAS PROFESIONALES Y DESARROLLAR ACCIONES DE RELACIONAMIENTO CON EL SECTOR EMPRESARIAL, 2. GESTIONAR LOS PROCESOS DE PRÁCTICAS (ATENDER SOLICITUDES DE USUARIOS, RECEPCIONAR, REVISAR Y NOTIFICAR A PROGRAMAS LOS FORMATOS EVALUATIVOS APROBADOS AL IGUAL QUE LAS LEGALIZACIONES DE LAS PRÁCTICAS APROBADAS POR LA DIRECCIÓN), 3. REALIZAR LA GESTIÓN DE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REALIZAR LOS REGISTROS PROPIOS DE LOS PROCESOS DE PRÁCTICAS EN LA PLATAFORMA GEDOPRAC, 5. ATENDER EL CORREO INSTITUCIONAL DE PRÁCTICAS PROFESIONALES Y EL DE CONVOCATORIAS, 6. GESTIONAR EL PROCESO DE AFILIACIÓN A ARL DE LOS ESTUDIANTES QUE LO REQUIERAN PARA EL DESARROLLO DE SU PRÁCTICA PROFESIONAL, 7. ELABORAR INFORMES DE LA DIRECCIÓN DE PRÁCTICAS PROFESIONALES PARA LA ACREDITACIÓN DE LOS PROGRAMAS Y LA ACREDITACIÓN INSTITUCIONAL, Y/O INFORMES PARA LA CONSERVACIÓN DE LA INFORMACIÓN DE LOS PROCESOS DE LA DEPENDENCIA.</t>
  </si>
  <si>
    <t>CO1.REQ.9882364</t>
  </si>
  <si>
    <t>OPSP-VEX-0175-2026</t>
  </si>
  <si>
    <t>https://community.secop.gov.co/Public/Tendering/OpportunityDetail/Index?noticeUID=CO1.NTC.9729186</t>
  </si>
  <si>
    <t xml:space="preserve">ROVIRA BEATRIZ LOPEZ OYAGA </t>
  </si>
  <si>
    <t>LA PRESENTE ORDEN TIENE POR OBJETO: PRESTAR SERVICIOS PROFESIONALES ENCAMINADOS AL DESARROLLO Y EJECUCIÓN DEL PLAN DE ACCIÓN DE LA DIRECCIÓN DE DESARROLLO SOCIAL Y PRODUCTIVO DE LA VICERRECTORÍA DE EXTENSIÓN Y PROYECCIÓN SOCIAL ASOCIADOS A: EL PROGRAMA TALENTO MAGDALENA, SEDES DIGITALES BLOQUE 10, CATEDRA UNIVERSIDAD EN EL TERRITORIO Y JORNADAS DE ATENCIÓN. PARA EL ALCANCE DEL OBJETO EN MENCIÓN LA CONTRATISTA DESARROLLARÁ LAS SIGUIENTES ACTIVIDADES: 1. GESTIONAR DE FORMA COORDINADA ENTRE LA VICERRECTORÍA DE EXTENSIÓN Y LOS RESPECTIVOS MUNICIPIOS LAS ACCIONES ADMINISTRATIVAS NECESARIAS PARA EL FUNCIONAMIENTO DE LAS SEDES DIGITALES BLOQUE 10. 2. REALIZAR ACOMPAÑAMIENTO EN EL PROGRAMA TALENTO MAGDALENA EN LOS ASPECTOS ADMINISTRATIVOS DE LOS CONVENIOS DEL PROGRAMA TALENTO MAGDALENA. 3. COADYUVAR LA COORDINACIÓN DE LAS DISTINTAS JORNADAS EXTERNAS QUE REALICE LA DIRECCIÓN DE DESARROLLO SOCIAL Y PRODUCTIVO, EN CUMPLIMIENTO AL PLAN DE ACCIÓN DE LA VICERRECTORÍA DE EXTENSIÓN Y PROYECCIÓN SOCIAL. 4. REALIZAR ACOMPAÑAMIENTO Y SERVIR DE ENLACE CON LAS DIFERENTES ENTIDADES PÚBLICAS Y PRIVADAS, PARA EL DESARROLLO DE LAS INICIATIVAS, PROGRAMAS A CARGO DE LA DIRECCIÓN DE DESARROLLO SOCIAL Y PRODUCTIVO. 5. PRESENTAR LOS INFORMES QUE LE SEAN REQUERIDOS POR EL VICERRECTOR DE EXTENSIÓN Y PROYECCIÓN SOCIAL Y/O DE LAS DIFERENTES ENTIDADES DE LOS PROGRAMAS TALENTO MAGDALENA, SEDES DIGITALES BLOQUE 10, CATEDRA UNIVERSIDAD EN EL TERRITORIO Y JORNADAS DE ATENCIÓN. 6. APOYAR EN EL SEGUIMIENTO Y EN LA ESTRUCTURACIÓN DE PROYECTOS ACADÉMICOS, PRESENTADOS POR LAS DIFERENTES UNIDADES ACADÉMICAS EN LA QUE LA VICERRECTORA DE EXTENSIÓN SEA LA EJECUTORA. 7. APOYO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</si>
  <si>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CO1.REQ.9875966</t>
  </si>
  <si>
    <t>OPSP-VEX-0174-2026</t>
  </si>
  <si>
    <t>https://community.secop.gov.co/Public/Tendering/OpportunityDetail/Index?noticeUID=CO1.NTC.9739072</t>
  </si>
  <si>
    <t xml:space="preserve">ANDRES LORENZO BELLO TORRES </t>
  </si>
  <si>
    <t>CO1.REQ.9890067</t>
  </si>
  <si>
    <t>OAG-VEX-0173-2026</t>
  </si>
  <si>
    <t>https://community.secop.gov.co/Public/Tendering/OpportunityDetail/Index?noticeUID=CO1.NTC.9739056</t>
  </si>
  <si>
    <t xml:space="preserve">KAREN MARGARITA HERNANDEZ VELASCO </t>
  </si>
  <si>
    <t>CO1.REQ.9890050</t>
  </si>
  <si>
    <t>OPSP-VEX-0172-2026</t>
  </si>
  <si>
    <t>https://community.secop.gov.co/Public/Tendering/OpportunityDetail/Index?noticeUID=CO1.NTC.9738509</t>
  </si>
  <si>
    <t xml:space="preserve">MARTIN ANAIS CALDERON PALACIO </t>
  </si>
  <si>
    <t>CO1.REQ.9889541</t>
  </si>
  <si>
    <t>OAG-VEX-0171-2026</t>
  </si>
  <si>
    <t>https://community.secop.gov.co/Public/Tendering/OpportunityDetail/Index?noticeUID=CO1.NTC.9737694</t>
  </si>
  <si>
    <t xml:space="preserve">JUAN ANTONIO SAJONA BOLAÑOS </t>
  </si>
  <si>
    <t>CO1.REQ.9888963</t>
  </si>
  <si>
    <t>OAG-VEX-0170-2026</t>
  </si>
  <si>
    <t>https://community.secop.gov.co/Public/Tendering/OpportunityDetail/Index?noticeUID=CO1.NTC.9738357</t>
  </si>
  <si>
    <t xml:space="preserve">ARNOLDO ANDRES REDONDO PINTO </t>
  </si>
  <si>
    <t>CO1.REQ.9888878</t>
  </si>
  <si>
    <t>OPSP-VEX-0169-2026</t>
  </si>
  <si>
    <t>https://community.secop.gov.co/Public/Tendering/OpportunityDetail/Index?noticeUID=CO1.NTC.9737612</t>
  </si>
  <si>
    <t xml:space="preserve">CARLOS AUGUSTO ARIAS APONTE </t>
  </si>
  <si>
    <t>CO1.REQ.9888707</t>
  </si>
  <si>
    <t>OAG-VEX-0168-2026</t>
  </si>
  <si>
    <t>https://community.secop.gov.co/Public/Tendering/OpportunityDetail/Index?noticeUID=CO1.NTC.9735738</t>
  </si>
  <si>
    <t xml:space="preserve">JUAN DE DIOS MARTELO MEDINA </t>
  </si>
  <si>
    <t>CO1.REQ.9887302</t>
  </si>
  <si>
    <t>OAG-VEX-0167-2026</t>
  </si>
  <si>
    <t>https://community.secop.gov.co/Public/Tendering/OpportunityDetail/Index?noticeUID=CO1.NTC.9735410</t>
  </si>
  <si>
    <t>MELISSA LICETH SAUCEDO MORENO</t>
  </si>
  <si>
    <t>CO1.REQ.9886287</t>
  </si>
  <si>
    <t>OPSP-VEX-0166-2026</t>
  </si>
  <si>
    <t>https://community.secop.gov.co/Public/Tendering/OpportunityDetail/Index?noticeUID=CO1.NTC.9731770</t>
  </si>
  <si>
    <t>JOSE JORGE FLORES FERNANDEZ</t>
  </si>
  <si>
    <t>CO1.REQ.9883636</t>
  </si>
  <si>
    <t>OAG-VEX-0165-2026</t>
  </si>
  <si>
    <t>https://community.secop.gov.co/Public/Tendering/OpportunityDetail/Index?noticeUID=CO1.NTC.9731416</t>
  </si>
  <si>
    <t>JULIO CESAR MOVILLA ALVAREZ</t>
  </si>
  <si>
    <t>CO1.REQ.9883216</t>
  </si>
  <si>
    <t>OAG-VEX-0164-2026</t>
  </si>
  <si>
    <t>https://community.secop.gov.co/Public/Tendering/OpportunityDetail/Index?noticeUID=CO1.NTC.9730853</t>
  </si>
  <si>
    <t>BLANCA ESTER REYES MARRUGO</t>
  </si>
  <si>
    <t>CO1.REQ.9882606</t>
  </si>
  <si>
    <t>OAG-VEX-0163-2026</t>
  </si>
  <si>
    <t>https://community.secop.gov.co/Public/Tendering/OpportunityDetail/Index?noticeUID=CO1.NTC.9736420</t>
  </si>
  <si>
    <t>JOHAN FARUD CABALLLERO LOPEZ</t>
  </si>
  <si>
    <t>CO1.REQ.9887500</t>
  </si>
  <si>
    <t>OAG-VEX-0162-2026</t>
  </si>
  <si>
    <t>https://community.secop.gov.co/Public/Tendering/OpportunityDetail/Index?noticeUID=CO1.NTC.9735936</t>
  </si>
  <si>
    <t>YUSSETH DAVID GRANADOS LARIOS</t>
  </si>
  <si>
    <t xml:space="preserve"> CO1.REQ.9887214</t>
  </si>
  <si>
    <t>OPSP-VEX-0161-2026</t>
  </si>
  <si>
    <t>https://community.secop.gov.co/Public/Tendering/OpportunityDetail/Index?noticeUID=CO1.NTC.9735462</t>
  </si>
  <si>
    <t xml:space="preserve">KENIA LUCIA OVIEDO GONZALEZ </t>
  </si>
  <si>
    <t>CO1.REQ.9887009</t>
  </si>
  <si>
    <t>OAG-VEX-0160-2026</t>
  </si>
  <si>
    <t>https://community.secop.gov.co/Public/Tendering/OpportunityDetail/Index?noticeUID=CO1.NTC.9734781</t>
  </si>
  <si>
    <t>JULITHZA PAOLA PAIPA CASTRO</t>
  </si>
  <si>
    <t>CO1.REQ.9886341</t>
  </si>
  <si>
    <t>OAG-VEX-0159-2026</t>
  </si>
  <si>
    <t>https://community.secop.gov.co/Public/Tendering/OpportunityDetail/Index?noticeUID=CO1.NTC.9734387</t>
  </si>
  <si>
    <t>GLORIS MAROTH BELEÑO ESLAVA</t>
  </si>
  <si>
    <t>CO1.REQ.9886135</t>
  </si>
  <si>
    <t>OAG-VEX-0158-2026</t>
  </si>
  <si>
    <t>https://community.secop.gov.co/Public/Tendering/OpportunityDetail/Index?noticeUID=CO1.NTC.9733891</t>
  </si>
  <si>
    <t xml:space="preserve">EMILIO ENRIQUE ATENCIA FERNANDEZ
</t>
  </si>
  <si>
    <t>CO1.REQ.9885460</t>
  </si>
  <si>
    <t>OPSP-VEX-0157-2026</t>
  </si>
  <si>
    <t>https://community.secop.gov.co/Public/Tendering/OpportunityDetail/Index?noticeUID=CO1.NTC.9733757</t>
  </si>
  <si>
    <t>LIZETH PAOLA GUTIERREZ CABALLERO</t>
  </si>
  <si>
    <t>CO1.REQ.9885190</t>
  </si>
  <si>
    <t>OAG-VEX-0156-2026</t>
  </si>
  <si>
    <t>https://community.secop.gov.co/Public/Tendering/OpportunityDetail/Index?noticeUID=CO1.NTC.9733450</t>
  </si>
  <si>
    <t xml:space="preserve">MANUEL ALBERTO SALINAS MONTERO </t>
  </si>
  <si>
    <t xml:space="preserve">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t>
  </si>
  <si>
    <t>CO1.REQ.9884869</t>
  </si>
  <si>
    <t>OAG-VEX-0155-2026</t>
  </si>
  <si>
    <t>https://community.secop.gov.co/Public/Tendering/OpportunityDetail/Index?noticeUID=CO1.NTC.9732780</t>
  </si>
  <si>
    <t xml:space="preserve">LUZ FABIOLA MALDONADO CANTILLO </t>
  </si>
  <si>
    <t>CO1.REQ.9884582</t>
  </si>
  <si>
    <t>OAG-VEX-0154-2026</t>
  </si>
  <si>
    <t>https://community.secop.gov.co/Public/Tendering/OpportunityDetail/Index?noticeUID=CO1.NTC.9732985</t>
  </si>
  <si>
    <t xml:space="preserve">PEDRO MARTIR CASTRO DE LA HOZ </t>
  </si>
  <si>
    <t>CO1.REQ.9884223</t>
  </si>
  <si>
    <t>OAG-VEX-0153-2026</t>
  </si>
  <si>
    <t>https://community.secop.gov.co/Public/Tendering/OpportunityDetail/Index?noticeUID=CO1.NTC.9732009</t>
  </si>
  <si>
    <t>MELANNY PAOLA OBREGON MENDOZA</t>
  </si>
  <si>
    <t>CO1.REQ.9883702</t>
  </si>
  <si>
    <t>OPSP-VEX-0152-2026</t>
  </si>
  <si>
    <t>https://community.secop.gov.co/Public/Tendering/OpportunityDetail/Index?noticeUID=CO1.NTC.9730470</t>
  </si>
  <si>
    <t>OSCAR JOAQUIN DE LA CRUZ CANTILLO</t>
  </si>
  <si>
    <t xml:space="preserve">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Música profesional </t>
  </si>
  <si>
    <t>CO1.REQ.9882438</t>
  </si>
  <si>
    <t>OAG-VEX-0151-2026</t>
  </si>
  <si>
    <t>https://community.secop.gov.co/Public/Tendering/OpportunityDetail/Index?noticeUID=CO1.NTC.9706201</t>
  </si>
  <si>
    <t>SORAYA SOFIA HOWELL MOLINA</t>
  </si>
  <si>
    <t xml:space="preserve">CLARA HELENA VANEGAS RINCON </t>
  </si>
  <si>
    <t>LA PRESENTE ORDEN TIENE POR OBJETO PRESTAR SERVICIOS PROFESIONALES PARA ASESORAR JURIDICAMENTE A LA VICERRECTORIA DE EXTENSION Y PROYECCION SOCIAL EN EL MARCO DE LOS CONVENIOS Y O CONTRATOS QUE HAYA SUSCRITO CON ENTIDADES PUBLICAS Y PARA REALIZAR LAS SIGUIENTES ACTIVIDADES 1 PRESTAR ASESORIA JURIDICA EN LAS ETAPAS PRECONTRACTUAL CONTRACTUAL Y POSTCONTRACTUAL DE LOS PROCESOS DE SELECCION ADELANTADOS EN LA VICERRECTORIA DE EXTENSION Y PROYECCION SOCIAL 2 PRESTAR ASESORIA JURIDICA Y RESOLVER CONSULTAS DE TIPO JURIDICO SOBRE LA EJECUCION DE LOS PROYECTOS DE LA VICERRECTORIA DE EXTENSION Y PROYECCION SOCIAL DE CONFORMIDAD CON LA NORMATIVIDAD VIGENTE 3 REVISAR MINUTAS DE CONVENIOS Y CONTRATOS QUE REQUIERA LA VICERRECTORIA DE EXTENSION Y PROYECCION SOCIAL 4 ELABORAR LOS CONCEPTOS JURIDICOS QUE SEAN SOLICITADOS POR LA VICERRECTORIA DE EXTENSION Y PROYECCION SOCIAL Y O POR LA OFICINA ASESORA JURIDICA DE LA UNIVERSIDAD 5 APOYAR EL PROCESO DE SELECCION Y VINCULACION DEL TALENTO HUMANO REQUERIDO EN LOS PROYECTOS DE EXTENSION CULTURALES Y ARTISTICOS DE LA UNIVERSIDAD DEL MAGDALENA ORIENTADOS AL FORTALECIMIENTO DEL ACERVO CULTURAL Y LA PROMOCION DE LAS ARTES LOS SABERES Y LAS CULTURAS COMO ESTRATEGIAS PARA LA CONSTRUCCION DE PAZ</t>
  </si>
  <si>
    <t>CO1.REQ.9859573</t>
  </si>
  <si>
    <t>OPSP-VEX-0150-2026</t>
  </si>
  <si>
    <t>https://community.secop.gov.co/Public/Tendering/OpportunityDetail/Index?noticeUID=CO1.NTC.9702355</t>
  </si>
  <si>
    <t>BERALDO LEMOS SACO</t>
  </si>
  <si>
    <t>CO1.REQ.9856230</t>
  </si>
  <si>
    <t>OAG-VEX-0149-2026</t>
  </si>
  <si>
    <t>https://community.secop.gov.co/Public/Tendering/OpportunityDetail/Index?noticeUID=CO1.NTC.9701928&amp;isFromPublicArea=True&amp;isModal=False</t>
  </si>
  <si>
    <t xml:space="preserve">CARLOS ADOLFO TAFUR TORRES </t>
  </si>
  <si>
    <t>CO1.REQ.9855697</t>
  </si>
  <si>
    <t>OAG-VEX-0148-2026</t>
  </si>
  <si>
    <t>https://community.secop.gov.co/Public/Tendering/OpportunityDetail/Index?noticeUID=CO1.NTC.9701236</t>
  </si>
  <si>
    <t>DIEGO LEANDRO RODRIGUEZ MONTAÑA</t>
  </si>
  <si>
    <t>CO1.REQ.9855337</t>
  </si>
  <si>
    <t>OAG-VEX-0147-2026</t>
  </si>
  <si>
    <t>https://community.secop.gov.co/Public/Tendering/OpportunityDetail/Index?noticeUID=CO1.NTC.9705213</t>
  </si>
  <si>
    <t xml:space="preserve">CLAUDIA LILIANA TAMARA RUIZ </t>
  </si>
  <si>
    <t>LA PRESENTE ORDEN TIENE POR OBJETO PRESTAR SERVICIOS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</si>
  <si>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CO1.REQ.9858864</t>
  </si>
  <si>
    <t>OAG-VEX-0146-2026</t>
  </si>
  <si>
    <t>https://community.secop.gov.co/Public/Tendering/OpportunityDetail/Index?noticeUID=CO1.NTC.9700590</t>
  </si>
  <si>
    <t>DALGI MILENA MOSQUERA ARGUELLO</t>
  </si>
  <si>
    <t>CO1.REQ.9854445</t>
  </si>
  <si>
    <t>OAG-VEX-0145-2026</t>
  </si>
  <si>
    <t>https://community.secop.gov.co/Public/Tendering/OpportunityDetail/Index?noticeUID=CO1.NTC.9705006</t>
  </si>
  <si>
    <t xml:space="preserve">KATHERIN JULIETH ALMENDRALES TEJEDA </t>
  </si>
  <si>
    <t>LA PRESENTE ORDEN TIENE POR OBJETO: 1. REVISAR DISPONIBILIDADES Y SALDOS DE LOS CONTRATOS Y CONVENIOS SUSCRITOS EN LA VIGENCIA 2025- II. 2. REVISIÓN DE SOLICITUDES DE CARÁCTER ADMINISTRATIVO REALIZADAS A LA VICERRECTORÍA DE EXTENSIÓN Y PROYECCIÓN SOCIAL. 3. ELABORACIÓN DE RESOLUCIONES DE VIÁTICOS, VINCULACIÓN DOCENTE Y FUNCIONARIOS, PAGO DE ESTÍMULO ECONÓMICO, COMISIONES, APOYO ECONÓMICO, AYUDANTÍAS ADMINISTRATIVAS DE ACUERDO A REQUERIMIENTO DEL SUPERVISOR DE LA ORDEN. 4. REVISAR Y VALIDAR LAS HOJAS DE VIDA DEL PERSONAL A CONTRATAR POR FUNCIONAMIENTO, PLAN DE ACCIÓN Y DE LOS PROYECTOS ADSCRITOS A LA VICERRECTORÍA DE EXTENSIÓN Y PROYECCIÓN SOCIAL, Y ENVIAR A ACTIVACIÓN DE USUARIOS PARA EL CARGUE DE LA DOCUMENTACIÓN POR PARTE DEL CONTRATISTA 5. RECOPILAR, ANALIZAR, REVISAR Y DILIGENCIAR LOS FORMATOS REQUERIDOS EN LA ETAPA PRECONTRACTUAL Y CONTRACTUAL DE LAS ÓRDENES DE GASTO AUTORIZADAS POR LA VICERRECTORÍA DE EXTENSIÓN Y PROYECCIÓN SOCIAL. 6. DESIGNAR LOS REQUERIMIENTOS DE CONTRATACIÓN AL GRUPO DE APOYO ADMINISTRATIVO DE FORMA EQUITATIVA. 7. REALIZAR SEGUIMIENTO A SOLICITUD DE CDP, TRASLADOS PRESUPUESTALES Y AFECTACIONES DE FUNCIONAMIENTO Y PLAN DE ACCIÓN .8. REALIZAR REVISIÓN Y VERIFICACIÓN DE LOS SONDEOS COMERCIALES DE PRODUCTOS, BIENES Y SERVICIOS PARA Y ACOMPAÑAMIENTO DE ACUERDO CON LOS TRAMITES DE SELECCIÓN DE PROVEEDORES DE LA VICERRECTORÍA DE EXTENSIÓN Y PROYECTOS ADSCRITOS. 9. REVISIÓN EN LAS PLATAFORMAS GEDOCO DE LOS DOCUMENTOS DE PAGO APORTADO POR LOS CONTRATISTAS DE FUNCIONAMIENTO, PLAN DE ACCIÓN Y LOS PROYECTOS ADSCRITOS A LA VICERRECTORÍA DE EXTENSIÓN Y PROYECCIÓN SOCIAL. 10. APOYAR EN EL DILIGENCIAMIENTO DE LAS DIFERENTES MATRICES DE EJECUCIÓN PRESUPUESTAL Y DEL SISTEMA DE INFORMACIÓN DE LA VICERRECTORÍA. 11. RENDIR INFORMES MENSUALES O CUANDO EL SUPERVISOR ASÍ LO REQUIERA, SOBRE LAS ACTIVIDADES DESARROLLADAS EN CUMPLIMIENTO DE LA ORDEN DE PRESTACIÓN DE SERVICIOS.</t>
  </si>
  <si>
    <t>CO1.REQ.9858561</t>
  </si>
  <si>
    <t>OPSP-VEX-0144-2026</t>
  </si>
  <si>
    <t>https://community.secop.gov.co/Public/Tendering/OpportunityDetail/Index?noticeUID=CO1.NTC.9699433</t>
  </si>
  <si>
    <t>EDER FABIAN MORALES DIAZ</t>
  </si>
  <si>
    <t>CO1.REQ.9853548</t>
  </si>
  <si>
    <t>OAG-VEX-0143-2026</t>
  </si>
  <si>
    <t>https://community.secop.gov.co/Public/Tendering/OpportunityDetail/Index?noticeUID=CO1.NTC.9698705</t>
  </si>
  <si>
    <t xml:space="preserve">FRANK JAIR TOLOZA MAZA </t>
  </si>
  <si>
    <t>CO1.REQ.9852591</t>
  </si>
  <si>
    <t>OAG-VEX-0142-2026</t>
  </si>
  <si>
    <t>https://community.secop.gov.co/Public/Tendering/OpportunityDetail/Index?noticeUID=CO1.NTC.9704345</t>
  </si>
  <si>
    <t xml:space="preserve">ESTEFANIA DE JESUS VASQUEZ CAMPO </t>
  </si>
  <si>
    <t>LA PRESENTE ORDEN TIENE POR OBJETO: 1.REGISTRAR Y CARGAR LA INFORMACIÓN PRECONTRACTUAL, CONTRACTUAL Y POSTCONTRACTUAL DE LAS ORDENES Y/O CONTRATOS SUSCRITOS POR LA VICERRECTORÍA DE EXTENSIÓN Y PROYECCIÓN SOCIAL EN LAS PLATAFORMAS SISTEMA INTEGRAL DE AUDITORIAS SIA OBSERVA, SISTEMA ELECTRÓNICO PARA LA CONTRATACIÓN PÚBLICASECOP II Y SISTEMA DE INFORMACIÓN Y GESTIÓN DEL EMPLEO PÚBLICO SIGEP II. 2. REALIZAR LA MARCACIÓN DE LA INFORMACIÓN PRECONTRACTUAL Y CONTRACTUAL PARA EL CUMPLIMIENTO DE LA RENDICIÓN MENSUAL A LA PLATAFORMA SIA OBSERVA- AUDITORÍA DE LAS ÓRDENES Y/O CONTRATOS SUSCRITOS POR LA VICERRECTORÍA DE EXTENSIÓN Y PROYECCIÓN SOCIAL. 3. ELABORAR Y ACTUALIZAR LA MATRIZ DE LOS PROCESOS CONTRACTUALES. 4. ARCHIVAR LA INFORMACIÓN DE LOS CONVENIOS SUSCRITOS EN LOS MEDIOS TECNOLÓGICOS DESIGNADOS POR LA VICERRECTORÍA DE EXTENSIÓN Y PROYECCIÓN SOCIAL. 5. RENDIR INFORMES MENSUALES O CUANDO EL SUPERVISOR ASÍ LO REQUIERA, SOBRE LAS ACTIVIDADES DESARROLLADAS EN CUMPLIMIENTO DE LA PRESENTE ORDEN. 5. APOYAR EN LA ACTIVACIÓN DE USUARIOS Y LA REVISIÓN DE HOJAS DE VIDA EN LA PLATAFORMA SIGEP II DE LOS DOCUMENTOS PRECONTRACTUALES NECESARIOS PARA LA ELABORACIÓN DE ÓRDENES DE SERVICIOS PROFESIONALES Y DE APOYO A LA GESTIÓN DE LA VICERRECTORÍA DE EXTENSIÓN Y PROYECCIÓN SOCIAL.</t>
  </si>
  <si>
    <t>CO1.REQ.9858130</t>
  </si>
  <si>
    <t>OPSP-VEX-0141-2026</t>
  </si>
  <si>
    <t>https://community.secop.gov.co/Public/Tendering/OpportunityDetail/Index?noticeUID=CO1.NTC.9703748</t>
  </si>
  <si>
    <t xml:space="preserve">DANIEL DAVID GRANADOS PARODI </t>
  </si>
  <si>
    <t>LA PRESENTE ORDEN TIENE POR OBJETO: 1. REGISTRAR ÓRDENES Y/O CONTRATOS EN LAS PLATAFORMAS SISTEMA INTEGRAL DE AUDITORIAS SIA OBSERVA, SISTEMA ELECTRÓNICO PARA LA CONTRATACIÓN PÚBLICA- SECOP II Y SISTEMA DE INFORMACIÓN Y GESTIÓN DEL EMPLEO PÚBLICO SIGEP II. 2. REGISTRAR LA TOTALIDAD DE PAGOS DE LAS ÓRDENES Y/O CONTRATOS EN LAS PLATAFORMAS SIA OBSERVA Y SECOP II. 3. ACTUALIZAR Y ALIMENTAR LA MATRIZ DE LOS PROCESOS CONTRACTUALES PARA LAS PLATAFORMAS. 4. REVISAR QUE LAS PÓLIZAS CUMPLAN CON LOS REQUISITOS ESTABLECIDOS PARA EL CARGUE EN LA PLATAFORMA SISTEMA ELECTRÓNICO PARA LA CONTRATACIÓN PÚBLICA SECOP II. 5. PRESENTAR INFORMES MENSUALES O CUANDO EL SUPERVISOR ASÍ LO REQUIERA, SOBRE LAS ACTIVIDADES DESARROLLADAS EN CUMPLIMIENTO DE LA ORDEN. 6. APOYOR LA REVISIÓN DE LOS DOCUMENTOS PARA TRÁMITE DE LIQUIDACIÓN DE HONORARIOS DE LOS CONTRATISTAS POR PRESTACIÓN DE SERVICIOS DE LA VICERRECTORÍA DE EXTENSIÓN Y PROYECCIÓN SOCIAL.</t>
  </si>
  <si>
    <t>CO1.REQ.9857662</t>
  </si>
  <si>
    <t>OAG-VEX-0140-2026</t>
  </si>
  <si>
    <t>https://community.secop.gov.co/Public/Tendering/OpportunityDetail/Index?noticeUID=CO1.NTC.9702991</t>
  </si>
  <si>
    <t>GIVER GUERRERO SALAZAR</t>
  </si>
  <si>
    <t> LA PRESENTE ORDEN TIENE POR OBJETO: PRESTAR SUS SERVICIOS DE APOYO A LA GESTION EN EL ROL DE ARTISTA FORMADOR/SABEDOR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</si>
  <si>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CO1.REQ.9856648</t>
  </si>
  <si>
    <t>OAG-VEX-0139-2026</t>
  </si>
  <si>
    <t>https://community.secop.gov.co/Public/Tendering/OpportunityDetail/Index?noticeUID=CO1.NTC.9703849</t>
  </si>
  <si>
    <t>GONZALO VIDES ESTRADA</t>
  </si>
  <si>
    <t>LA PRESENTE ORDEN TIENE POR OBJETO: PRESTAR SUS SERVICIOS DE APOYO A LA GESTION EN EL ROL DE ARTISTA FORMADOR/SABEDOR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</si>
  <si>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CO1.REQ.9857355</t>
  </si>
  <si>
    <t>OAG-VEX-0138-2026</t>
  </si>
  <si>
    <t>https://community.secop.gov.co/Public/Tendering/OpportunityDetail/Index?noticeUID=CO1.NTC.9704327</t>
  </si>
  <si>
    <t>HENDER ISMAEL LOPEZ TORRES</t>
  </si>
  <si>
    <t>CO1.REQ.9858064</t>
  </si>
  <si>
    <t>OAG-VEX-0137-2026</t>
  </si>
  <si>
    <t>https://community.secop.gov.co/Public/Tendering/OpportunityDetail/Index?noticeUID=CO1.NTC.9705321</t>
  </si>
  <si>
    <t>JOHAN ANDRES MORENO GIL</t>
  </si>
  <si>
    <t>CO1.REQ.9858731</t>
  </si>
  <si>
    <t>OAG-VEX-0136-2026</t>
  </si>
  <si>
    <t>https://community.secop.gov.co/Public/Tendering/OpportunityDetail/Index?noticeUID=CO1.NTC.9706207</t>
  </si>
  <si>
    <t>JONATAN DAVID CHAVEZ MARTINEZ</t>
  </si>
  <si>
    <t>CO1.REQ.9859636</t>
  </si>
  <si>
    <t>OAG-VEX-0135-2026</t>
  </si>
  <si>
    <t>https://community.secop.gov.co/Public/Tendering/OpportunityDetail/Index?noticeUID=CO1.NTC.9707536</t>
  </si>
  <si>
    <t>JULIAN ANDRES VARGAS GONZALEZ</t>
  </si>
  <si>
    <t>CO1.REQ.9860824</t>
  </si>
  <si>
    <t>OAG-VEX-0134-2026</t>
  </si>
  <si>
    <t>https://community.secop.gov.co/Public/Tendering/OpportunityDetail/Index?noticeUID=CO1.NTC.9708142</t>
  </si>
  <si>
    <t xml:space="preserve">KAROLDAYANA BAUTISTA DELGADO </t>
  </si>
  <si>
    <t>LA PRESENTE ORDEN TIENE POR OBJETO PRESTAR SUS SERVICIOS DE APOYO A LA GESTION EN EL ROL DE ARTISTA FORMADOR EN ESCRITURA CREATIVA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</si>
  <si>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CO1.REQ.9861323</t>
  </si>
  <si>
    <t>OAG-VEX-0133-2026</t>
  </si>
  <si>
    <t>https://community.secop.gov.co/Public/Tendering/OpportunityDetail/Index?noticeUID=CO1.NTC.9708665</t>
  </si>
  <si>
    <t>MARCELO DE JESUS HERNANDEZ LOPEZ</t>
  </si>
  <si>
    <t>CO1.REQ.9861157</t>
  </si>
  <si>
    <t>OAG-VEX-0132-2026</t>
  </si>
  <si>
    <t>https://community.secop.gov.co/Public/Tendering/OpportunityDetail/Index?noticeUID=CO1.NTC.9707367</t>
  </si>
  <si>
    <t>MILLAID ACOSTA DIAZ</t>
  </si>
  <si>
    <t xml:space="preserve">LA PRESENTE ORDEN TIENE POR OBJETO. PRESTAR SUS SERVICIOS DE APOYO A LA GESTIÓN EN EL ROL DE ARTISTA FORMADOR SABEDOR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 </t>
  </si>
  <si>
    <t>CO1.REQ.9860914</t>
  </si>
  <si>
    <t>OAG-VEX-0131-2026</t>
  </si>
  <si>
    <t>https://community.secop.gov.co/Public/Tendering/OpportunityDetail/Index?noticeUID=CO1.NTC.9707012</t>
  </si>
  <si>
    <t>NOSMAN IGLESIAS DIAZ</t>
  </si>
  <si>
    <t>CO1.REQ.9860193</t>
  </si>
  <si>
    <t>OAG-VEX-0130-2026</t>
  </si>
  <si>
    <t>https://community.secop.gov.co/Public/Tendering/OpportunityDetail/Index?noticeUID=CO1.NTC.9708706</t>
  </si>
  <si>
    <t>OSMEN HUMBERTO SIERRA CASTRILLO</t>
  </si>
  <si>
    <t>CO1.REQ.9861570</t>
  </si>
  <si>
    <t>OAG-VEX-0129-2026</t>
  </si>
  <si>
    <t>https://community.secop.gov.co/Public/Tendering/OpportunityDetail/Index?noticeUID=CO1.NTC.9709699</t>
  </si>
  <si>
    <t>VILMAR JOSE PABUENA PUELLO</t>
  </si>
  <si>
    <t>CO1.REQ.9862789</t>
  </si>
  <si>
    <t>OAG-VEX-0128-2026</t>
  </si>
  <si>
    <t>https://community.secop.gov.co/Public/Tendering/OpportunityDetail/Index?noticeUID=CO1.NTC.9709962</t>
  </si>
  <si>
    <t>VICTOR HUGO CERVANTES ARCON</t>
  </si>
  <si>
    <t>CO1.REQ.9862876</t>
  </si>
  <si>
    <t>OAG-VEX-0127-2026</t>
  </si>
  <si>
    <t>https://community.secop.gov.co/Public/Tendering/OpportunityDetail/Index?noticeUID=CO1.NTC.9709198</t>
  </si>
  <si>
    <t>GLORIA ORELLANO BADILLO</t>
  </si>
  <si>
    <t>CO1.REQ.9862711</t>
  </si>
  <si>
    <t>OAG-VEX-0126-2026</t>
  </si>
  <si>
    <t>https://community.secop.gov.co/Public/Tendering/OpportunityDetail/Index?noticeUID=CO1.NTC.9709881</t>
  </si>
  <si>
    <t>JHON YAIR MARTINEZ MARTINEZ</t>
  </si>
  <si>
    <t>CO1.REQ.9863523</t>
  </si>
  <si>
    <t>OAG-VEX-0125-2026</t>
  </si>
  <si>
    <t>https://community.secop.gov.co/Public/Tendering/OpportunityDetail/Index?noticeUID=CO1.NTC.9709747</t>
  </si>
  <si>
    <t>DANIEL ERNESTO BARCO BALLESTAS</t>
  </si>
  <si>
    <t>CO1.REQ.9863049</t>
  </si>
  <si>
    <t>OAG-VEX-0124-2026</t>
  </si>
  <si>
    <t>https://community.secop.gov.co/Public/Tendering/OpportunityDetail/Index?noticeUID=CO1.NTC.9709929</t>
  </si>
  <si>
    <t>KELLY NAHIR HERNANDEZ NEÑEZ</t>
  </si>
  <si>
    <t>CO1.REQ.9863107</t>
  </si>
  <si>
    <t>OAG-VEX-0123-2026</t>
  </si>
  <si>
    <t>https://community.secop.gov.co/Public/Tendering/OpportunityDetail/Index?noticeUID=CO1.NTC.9709199</t>
  </si>
  <si>
    <t>RAMIRO MARTIN BELTRAN FABREGAS</t>
  </si>
  <si>
    <t>CO1.REQ.9862471</t>
  </si>
  <si>
    <t>OAG-VEX-0122-2026</t>
  </si>
  <si>
    <t>https://community.secop.gov.co/Public/Tendering/OpportunityDetail/Index?noticeUID=CO1.NTC.9703090</t>
  </si>
  <si>
    <t xml:space="preserve">LAINA VANESSA CERVANTES AREVALO </t>
  </si>
  <si>
    <t>LA PRESENTE ORDEN TIENE POR OBJETO: 1) ENTREGA DE LOS EXPEDIENTE PRECONTRACTUALES, CONTRACTUALES Y POSCONTRACTUALES DE LAS 696 ÓRDENES Y/O CONTRATOS SUSCRITOS POR LA VICERRECTORA DE EXTENSIÓN EN EL PERIODO 2024. 2) APOYAR EN LA ACTIVACIÓN DE USUARIOS Y LA REVISIÓN DE HOJAS DE VIDA EN LA PLATAFORMA SIGEP II DE LOS DOCUMENTOS PRECONTRACTUALES NECESARIOS PARA LA ELABORACIÓN DE ÓRDENES DE SERVICIOS PROFESIONALES Y DE APOYO A LA GESTIÓN DE LA VICERRECTORIA DE EXTENSIÓN Y PROYECCIÓN SOCIAL. 3) 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REGISTRAR NOVEDADES CONTRACTUALES DE LAS ORDENES DE SERVICIOS SUSCRITAS POR LA VICERRECTORIA DE EXTENSIÓN Y PROYECCIÓN SOCIAL EN LAS PLATAFORMAS SISTEMA INTEGRAL DE AUDITORIAS SIA OBSERVA, SISTEMA ELECTRÓNICO PARA LA CONTRATACIÓN PÚBLICA- SECOP II Y SISTEMA DE INFORMACIÓN Y GESTIÓN DEL EMPLEO PÚBLICO SIGEP II. 6) ARCHIVAR LA INFORMACIÓN CONTRACTUAL EN LOS MEDIOS TECNOLÓGICOS DESIGNADOS POR LA VICERRECTORIA DE EXTENSIÓN Y PROYECCIÓN SOCIAL. 7) RENDIR INFORMES MENSUALES O CUANDO EL SUPERVISOR ASÍ LO REQUIERA, SOBRE LAS ACTIVIDADES DESARROLLADAS EN CUMPLIMIENTO DE LA PRESENTE ORDEN. 8) REALIZAR LA REVISIÓN DE LOS DOCUMENTOS PARA TRÁMITE DE LIQUIDACIÓN DE HONORARIOS DE LOS CONTRATISTAS POR PRESTACIÓN DE SERVICIOS DE LA VICERRECTORÍA DE EXTENSIÓN Y PROYECCIÓN SOCIAL.</t>
  </si>
  <si>
    <t>CO1.REQ.9857324</t>
  </si>
  <si>
    <t>OPSP-VEX-0121-2026</t>
  </si>
  <si>
    <t>https://community.secop.gov.co/Public/Tendering/OpportunityDetail/Index?noticeUID=CO1.NTC.9702940</t>
  </si>
  <si>
    <t xml:space="preserve">LUIS DIEGO CORPUS PORTACIO </t>
  </si>
  <si>
    <t>LA PRESENTE ORDEN TIENE POR OBJETO: PRESTAR SUS SERVICIOS DE APOYO A LA GESTIÓN, DESARROLLANDO LAS SIGUIENTES ACTIVIDADES: 1. APOYAR EN LA REVISIÓN DE SOLICITUDES DEL CORREO INSTITUCIONAL DE TRAMITES FINANCIERO, ORGANIZAR LAS SOLICITUDES DE FIRMAS Y PASARLOS AL PROFESIONAL ADMINISTRATIVO PARA REVISIÓN Y POSTERIORMENTE A FIRMA DEL VICERRECTOR DE EXTENSIÓN. 2. APOYAR CON LA NUMERACIÓN DE TRÁMITES ADMINISTRATIVOS DE ACUERDO AL CUADRO DE CONSECUTIVOS DE VICERRECTORÍA DE EXTENSIÓN Y PROYECCIÓN SOCIAL. 3. APOYAR CON EL ENVÍO DESDE EL CORREO DE TRAMITES FINANCIEROS DE LOS ACTOS ADMINISTRATIVOS FIRMADOS A LA DEPENDENCIA QUE CORRESPONDA. 4.APOYAR CON EL CORREO DE PAGOS VEX, REMITIENDO LAS RESOLUCIONES, PAGOS DE ORDENES OAG-OPSP Y PROVEEDORES A LA OFICINA DE DIRECCIÓN FINANCIERA O CONTABILIDAD, SEGÚN LA NATURALEZA DEL TRÁMITE. 5. ESCANEAR DOCUMENTOS FIRMADOS POR EL VICERRECTOR DE EXTENCIÓN, Y ARCHIVARLOS EN LA CARPETA DIGITAL SEGÚN SU NATURALEZA. 6. REMITIR LO ACTOS ADMINISTRATIVOS (ORDENES, ADICIONES, OTRO SI, TERMINACIONES) AL CORREO DE PLATAFORMAS PARA EL RESPECTIVO CARGUE.</t>
  </si>
  <si>
    <t>CO1.REQ.9856725</t>
  </si>
  <si>
    <t>OAG-VEX-0120-2026</t>
  </si>
  <si>
    <t>https://community.secop.gov.co/Public/Tendering/OpportunityDetail/Index?noticeUID=CO1.NTC.9708137</t>
  </si>
  <si>
    <t>STIVENSON ZARATE VERDEZA</t>
  </si>
  <si>
    <t>LA PRESENTE ORDEN TIENE POR OBJETO. PRESTAR SUS SERVICIOS DE APOYO A LA GESTIÓN EN EL ROL DE ARTISTA FORMADOR SABEDOR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</si>
  <si>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CO1.REQ.9861531</t>
  </si>
  <si>
    <t>OAG-VEX-0119-2026</t>
  </si>
  <si>
    <t>https://community.secop.gov.co/Public/Tendering/OpportunityDetail/Index?noticeUID=CO1.NTC.9708480</t>
  </si>
  <si>
    <t xml:space="preserve">HERNAN DARIO TAIBEL BARROS </t>
  </si>
  <si>
    <t>CO1.BDOS.9694511</t>
  </si>
  <si>
    <t>OPSP-VEX-0118-2026</t>
  </si>
  <si>
    <t>https://community.secop.gov.co/Public/Tendering/OpportunityDetail/Index?noticeUID=CO1.NTC.9709055</t>
  </si>
  <si>
    <t>ELDA MARIA MARTINEZ RODRIGUEZ</t>
  </si>
  <si>
    <t>CO1.REQ.9862198</t>
  </si>
  <si>
    <t>OAG-VEX-0117-2026</t>
  </si>
  <si>
    <t>https://community.secop.gov.co/Public/Tendering/OpportunityDetail/Index?noticeUID=CO1.NTC.9708954</t>
  </si>
  <si>
    <t xml:space="preserve">DANNA CAMILA GOMEZ NAVARRO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</si>
  <si>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PEDAGOGICO DESARROLLANDO LAS SIGUIENTES ACTIVIDADES 1 APOYAR LOS PROCESOS PEDAGOGICOS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</si>
  <si>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 xml:space="preserve"> CO1.REQ.9862335</t>
  </si>
  <si>
    <t>OPSP-VEX-0116-2026</t>
  </si>
  <si>
    <t>https://community.secop.gov.co/Public/Tendering/OpportunityDetail/Index?noticeUID=CO1.NTC.9709427</t>
  </si>
  <si>
    <t>GUILLERMO JOSE LOBO PEDRAZA</t>
  </si>
  <si>
    <t>LA PRESENTE ORDEN TIENE POR OBJETO. PRESTAR SUS SERVICIOS PROFESIONALES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</si>
  <si>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CO1.REQ.9862558</t>
  </si>
  <si>
    <t>OPSP-VEX-0115-2026</t>
  </si>
  <si>
    <t>https://community.secop.gov.co/Public/Tendering/OpportunityDetail/Index?noticeUID=CO1.NTC.9709272</t>
  </si>
  <si>
    <t>NATALIA DURAN LOPEZ</t>
  </si>
  <si>
    <t>CO1.REQ.9862503</t>
  </si>
  <si>
    <t>OAG-VEX-0114-2026</t>
  </si>
  <si>
    <t>https://community.secop.gov.co/Public/Tendering/OpportunityDetail/Index?noticeUID=CO1.NTC.9708554</t>
  </si>
  <si>
    <t>NEREIDA GUERRA CARCAMO</t>
  </si>
  <si>
    <t>CO1.REQ.9861598</t>
  </si>
  <si>
    <t>OPSP-VEX-0113-2026</t>
  </si>
  <si>
    <t>https://community.secop.gov.co/Public/Tendering/OpportunityDetail/Index?noticeUID=CO1.NTC.9708001</t>
  </si>
  <si>
    <t>JOSE JAVIER ESCALONA COLL </t>
  </si>
  <si>
    <t xml:space="preserve">LA PRESENTE ORDEN TIENE POR OBJETO. PRESTAR SUS SERVICIOS PROFESIONALES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 </t>
  </si>
  <si>
    <t>CO1.REQ.9861021</t>
  </si>
  <si>
    <t>OPSP-VEX-0112-2026</t>
  </si>
  <si>
    <t>https://community.secop.gov.co/Public/Tendering/OpportunityDetail/Index?noticeUID=CO1.NTC.9706772</t>
  </si>
  <si>
    <t>YOICY MABEL RACHATH CASALINS</t>
  </si>
  <si>
    <t>CO1.REQ.9860086</t>
  </si>
  <si>
    <t>OPSP-VEX-0111-2026</t>
  </si>
  <si>
    <t>https://community.secop.gov.co/Public/Tendering/OpportunityDetail/Index?noticeUID=CO1.NTC.9702854</t>
  </si>
  <si>
    <t>JORGE ARMANDO GUERRERO SANCHEZ</t>
  </si>
  <si>
    <t>CO1.REQ.9856922</t>
  </si>
  <si>
    <t>OAG-VEX-0110-2026</t>
  </si>
  <si>
    <t>https://community.secop.gov.co/Public/Tendering/OpportunityDetail/Index?noticeUID=CO1.NTC.9709120</t>
  </si>
  <si>
    <t>BRYAN HEIDEL MARTINEZ MAURY</t>
  </si>
  <si>
    <t>LA PRESENTE ORDEN TIENE POR OBJETO. PRESTAR SUS SERVICIOS PROFESIONALES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</si>
  <si>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CO1.REQ.9862192</t>
  </si>
  <si>
    <t>OPSP-VEX-0109-2026</t>
  </si>
  <si>
    <t>https://community.secop.gov.co/Public/Tendering/OpportunityDetail/Index?noticeUID=CO1.NTC.9707995</t>
  </si>
  <si>
    <t xml:space="preserve">EVERTH JESUS PEREZ MENDOZA </t>
  </si>
  <si>
    <t> LA PRESENTE ORDEN TIENE POR OBJETO PRESTAR SUS SERVICIOS PROFESIONALES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</si>
  <si>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 xml:space="preserve">CO1.REQ.9861702 </t>
  </si>
  <si>
    <t>OPSP-VEX-0108-2026</t>
  </si>
  <si>
    <t>https://community.secop.gov.co/Public/Tendering/OpportunityDetail/Index?noticeUID=CO1.NTC.9707396</t>
  </si>
  <si>
    <t>ADRIANA FONTALVO FLOREZ</t>
  </si>
  <si>
    <t>CO1.REQ.9860664</t>
  </si>
  <si>
    <t>OAG-VEX-0107-2026</t>
  </si>
  <si>
    <t>https://community.secop.gov.co/Public/Tendering/OpportunityDetail/Index?noticeUID=CO1.NTC.9703008</t>
  </si>
  <si>
    <t xml:space="preserve">MANUEL ALFONSO VILLANUEVA GARCIA </t>
  </si>
  <si>
    <t>CO1.REQ.9856487</t>
  </si>
  <si>
    <t>OAG-VEX-0106-2026</t>
  </si>
  <si>
    <t>https://community.secop.gov.co/Public/Tendering/OpportunityDetail/Index?noticeUID=CO1.NTC.9701953</t>
  </si>
  <si>
    <t>CRISTINA CELESTE MEDINA RUIZ</t>
  </si>
  <si>
    <t>CO1.REQ.9855679</t>
  </si>
  <si>
    <t>OAG-VEX-0105-2026</t>
  </si>
  <si>
    <t>https://community.secop.gov.co/Public/Tendering/OpportunityDetail/Index?noticeUID=CO1.NTC.9709890</t>
  </si>
  <si>
    <t xml:space="preserve">MIGUEL DARIO CONRADO ROJAS </t>
  </si>
  <si>
    <t>CO1.REQ.9854992</t>
  </si>
  <si>
    <t>OAG-VEX-0104-2026</t>
  </si>
  <si>
    <t>https://community.secop.gov.co/Public/Tendering/OpportunityDetail/Index?noticeUID=CO1.NTC.9707651</t>
  </si>
  <si>
    <t>ERIKA MARIA RUA PERNETT</t>
  </si>
  <si>
    <t>CO1.REQ.9861034</t>
  </si>
  <si>
    <t>OPSP-VEX-0103-2026</t>
  </si>
  <si>
    <t>https://community.secop.gov.co/Public/Tendering/OpportunityDetail/Index?noticeUID=CO1.NTC.9699640</t>
  </si>
  <si>
    <t xml:space="preserve">RAFAEL DAVID SALAS ORTEGA </t>
  </si>
  <si>
    <t>CO1.REQ.9853463</t>
  </si>
  <si>
    <t>OAG-VEX-0102-2026</t>
  </si>
  <si>
    <t>https://community.secop.gov.co/Public/Tendering/OpportunityDetail/Index?noticeUID=CO1.NTC.9698099</t>
  </si>
  <si>
    <t>KARIME YELITZA SAGBINI PEÑALOZA</t>
  </si>
  <si>
    <t>LA PRESENTE ORDEN TIENE POR OBJETO. PRESTAR SUS SERVICIOS DE APOYO A LA GESTIÓN EN EL ROL DE ARTISTA FORMADOR SABEDOR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AQUELLAS QUE RESULTEN NECESARIAS PARA EL CUMPLIMIENTO DEL OBJETO CONTRACTUAL.</t>
  </si>
  <si>
    <t>CO1.REQ.9852542</t>
  </si>
  <si>
    <t>OAG-VEX-0101-2026</t>
  </si>
  <si>
    <t>https://community.secop.gov.co/Public/Tendering/OpportunityDetail/Index?noticeUID=CO1.NTC.9708945</t>
  </si>
  <si>
    <t>OMAR ALVEAR SIERRA</t>
  </si>
  <si>
    <t>LA PRESENTE ORDEN TIENE POR OBJETO: PRESTAR SUS SERVICIOS DE APOYO A LA GESTION EN EL ROL DE ARTISTA FORMADOR SABEDOR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DEL OBJETO CONTRACTUAL.</t>
  </si>
  <si>
    <t>CO1.REQ.9862325</t>
  </si>
  <si>
    <t>OPSP-VEX-0100-2026</t>
  </si>
  <si>
    <t>https://community.secop.gov.co/Public/Tendering/OpportunityDetail/Index?noticeUID=CO1.NTC.9706480</t>
  </si>
  <si>
    <t>MIGUEL REINA VALBUENA</t>
  </si>
  <si>
    <t>CO1.REQ.9860066</t>
  </si>
  <si>
    <t>OAG-VEX-0099-2026</t>
  </si>
  <si>
    <t>https://community.secop.gov.co/Public/Tendering/ContractNoticePhases/View?PPI=CO1.PPI.45212454&amp;isFromPublicArea=True&amp;isModal=False</t>
  </si>
  <si>
    <t xml:space="preserve">YEISON MATOS CABRALES </t>
  </si>
  <si>
    <t>CO1.REQ.9858563</t>
  </si>
  <si>
    <t>OAG-VEX-0098-2026</t>
  </si>
  <si>
    <t>https://community.secop.gov.co/Public/Tendering/OpportunityDetail/Index?noticeUID=CO1.NTC.9703709</t>
  </si>
  <si>
    <t xml:space="preserve">ALONSO PATIÑO LARIOS </t>
  </si>
  <si>
    <t>CO1.REQ.9857341</t>
  </si>
  <si>
    <t>OAG-VEX-0097-2026</t>
  </si>
  <si>
    <t>https://community.secop.gov.co/Public/Tendering/OpportunityDetail/Index?noticeUID=CO1.NTC.9702045</t>
  </si>
  <si>
    <t>MARIA CAMILA GRANADOS RODRÍGUEZ</t>
  </si>
  <si>
    <t>LA PRESENTE ORDEN TIENE POR OBJETO: 1. REVISIÓN JURÍDICA DE LAS MINUTAS Y DOCUMENTOS DE LAS ÓRDENES DE SERVICIOS PROFESIONALES Y DE APOYO A LA GESTIÓN DE LOS PROCESOS DE FUNCIONAMIENTO DE LA VICERRECTORÍA DE EXTENSIÓN Y PROYECCIÓN SOCIAL. 2.REVISIÓN JURÍDICA DE LAS RESOLUCIONES DE REINTEGRO, APOYO ECONÓMICO, ESTÍMULO ECONÓMICO Y VINCULACIÓN DE LOS FUNCIONARIOS Y DOCENTES. 3. REVISIÓN JURÍDICA DE COMUNICACIONES EXTERNAS. 4. REVISAR Y ACTUALIZAR EL CUADRO DE EJECUCIÓN PRESUPUESTAL DE PROYECTOS DE LA VICERRECTORÍA DE EXTENSIÓN Y PROYECCIÓN SOCIAL. 5. REALIZAR SOLICITUDES DE CDP DE ACUERDO CON LOS REQUERIMIENTOS DEL SUPERVISOR DE LA ORDEN. 6.ELABORAR RESOLUCIONES DE ESTÍMULO ECONÓMICO, AYUDANTÍA, VIÁTICOS Y VINCULACIÓN.</t>
  </si>
  <si>
    <t>CO1.REQ.9856213</t>
  </si>
  <si>
    <t>OPSP-VEX-0096-2026</t>
  </si>
  <si>
    <t>https://community.secop.gov.co/Public/Tendering/OpportunityDetail/Index?noticeUID=CO1.NTC.9645520</t>
  </si>
  <si>
    <t xml:space="preserve">WENDY JOHANA MEJIA GONZALEZ </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</si>
  <si>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REVISAR MINUTAS DE CONVENIOS Y CONTRATOS QUE REQUIERA LA VICERRECTORÍA DE EXTENSIÓN Y PROYECCIÓN SOCIAL. 4. ELABORAR LOS CONCEPTOS JURÍDICOS QUE SEAN SOLICITADOS POR LA VICERRECTORÍA DE EXTENSIÓN Y PROYECCIÓN SOCIAL Y/O POR LA OFICINA ASESORA JURÍDICA DE LA UNIVERSIDAD..</t>
  </si>
  <si>
    <t>CO1.REQ.9799231</t>
  </si>
  <si>
    <t>OPSP-VEX-0095-2026</t>
  </si>
  <si>
    <t>https://community.secop.gov.co/Public/Tendering/OpportunityDetail/Index?noticeUID=CO1.NTC.9644520</t>
  </si>
  <si>
    <t xml:space="preserve">JORGE ELIECER ARDILA OROZCO </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</si>
  <si>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POR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SELECCIÓN EN LOS QUE LA UNIVERSIDAD ACTÚE EN CALIDAD DE INTERESADO O PROPONENTE. 4) PROYECTAR Y REVISAR MINUTAS DE CONVENIOS Y CONTRATOS QUE REQUIERA LA VICERRECTORÍA DE EXTENSIÓN Y PROYECCIÓN SOCIAL. 5) REVISAR PÓLIZAS Y/O GARANTÍAS DE CUMPLIMIENTO PARA SU RESPECTIVA APROBACIÓN. 6) PRESTAR ASESORÍA Y REVISIÓN JURÍDICA DE TRAMITES COBROS QUE REALICE LA ENTIDAD CUANDO ACTÚE COMO CONTRATISTA. 7) PRESTAR ASESORÍA JURÍDICA EN LAS ACTUACIONES ADMINISTRATIVAS QUE ADELANTE EN LA VICERRECTORÍA DE EXTENSIÓN Y PROYECCIÓN SOCIAL QUE SE ORIGINEN POR REQUERIMIENTOS, CONSULTAS, PETICIONES, QUEJAS Y RECLAMOS, TOMANDO EN CONSIDERACIÓN LOS TÉRMINOS DE LA LEY Y LOS PROCEDIMIENTOS INTERNOS ESTABLECIDOS</t>
  </si>
  <si>
    <t>CO1.REQ.9797973</t>
  </si>
  <si>
    <t>OPSP-VEX-0094-2026</t>
  </si>
  <si>
    <t>https://community.secop.gov.co/Public/Tendering/OpportunityDetail/Index?noticeUID=CO1.NTC.9643285</t>
  </si>
  <si>
    <t xml:space="preserve">RITO ANTONIO PINEDA BONETT </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</si>
  <si>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3. PROYECTAR Y REVISAR MINUTAS DE CONVENIOS Y CONTRATOS QUE REQUIERA LA VICERRECTORÍA DE EXTENSIÓN Y PROYECCIÓN SOCIAL. 4. PROYECTAR RESPUESTAS A LAS CONSULTAS, PETICIONES, QUEJAS Y RECLAMOS QUE SE GENEREN EN LA VICERRECTORÍA DE EXTENSIÓN Y PROYECCIÓN SOCIAL, TOMANDO EN CONSIDERACIÓN LOS TÉRMINOS DE LA LEY Y LOS PROCEDIMIENTOS INTERNOS ESTABLECIDOS. 5. ELABORAR LOS CONCEPTOS JURÍDICOS QUE SEAN SOLICITADOS POR LA VICERRECTORÍA DE EXTENSIÓN Y PROYECCIÓN SOCIAL Y/O POR LA OFICINA ASESORA JURÍDICA DE LA UNIVERSIDAD. 6. PRESTAR ASESORÍA JURÍDICA EN LA PROYECCIÓN Y REVISIÓN ACTOS ADMINISTRATIVOS QUE SE ADELANTE EN LA VICERRECTORÍA DE EXTENSIÓN Y PROYECCIÓN SOCIAL, TOMANDO EN CONSIDERACIÓN LOS TÉRMINOS DE LA LEY Y LOS PROCEDIMIENTOS INTERNOS ESTABLECIDOS.</t>
  </si>
  <si>
    <t>CO1.REQ.9797242</t>
  </si>
  <si>
    <t>OPSP-VEX-0093-2026</t>
  </si>
  <si>
    <t>https://community.secop.gov.co/Public/Tendering/OpportunityDetail/Index?noticeUID=CO1.NTC.9698898</t>
  </si>
  <si>
    <t xml:space="preserve">JUAN CARLOS GUTIERREZ ALDANA </t>
  </si>
  <si>
    <t>CO1.REQ.9853169</t>
  </si>
  <si>
    <t>OAG-VEX-0092-2026</t>
  </si>
  <si>
    <t>https://community.secop.gov.co/Public/Tendering/OpportunityDetail/Index?noticeUID=CO1.NTC.9697769</t>
  </si>
  <si>
    <t xml:space="preserve">JUAN ANDRES BUCHAAR OLIVEROS </t>
  </si>
  <si>
    <t>CO1.REQ.9851044</t>
  </si>
  <si>
    <t>OPSP-VEX-0091-2026</t>
  </si>
  <si>
    <t>https://community.secop.gov.co/Public/Tendering/OpportunityDetail/Index?noticeUID=CO1.NTC.9699271</t>
  </si>
  <si>
    <t xml:space="preserve">EFRAIN JOSE OVALLE FERNANDEZ </t>
  </si>
  <si>
    <t>CO1.REQ.9843394</t>
  </si>
  <si>
    <t>OPSP-VEX-0090-2026</t>
  </si>
  <si>
    <t>https://community.secop.gov.co/Public/Tendering/OpportunityDetail/Index?noticeUID=CO1.NTC.9688490</t>
  </si>
  <si>
    <t xml:space="preserve">SHAROL JULIANA MARTINEZ ANGULO </t>
  </si>
  <si>
    <t>CO1.REQ.9843509</t>
  </si>
  <si>
    <t>OPSP-VEX-0089-2026</t>
  </si>
  <si>
    <t>https://community.secop.gov.co/Public/Tendering/OpportunityDetail/Index?noticeUID=CO1.NTC.9688507</t>
  </si>
  <si>
    <t xml:space="preserve">ALLISON VANESSA BELEÑO CACERES </t>
  </si>
  <si>
    <t>CO1.REQ.9842944</t>
  </si>
  <si>
    <t>OAG-VEX-0088-2026</t>
  </si>
  <si>
    <t>https://community.secop.gov.co/Public/Tendering/OpportunityDetail/Index?noticeUID=CO1.NTC.9688058</t>
  </si>
  <si>
    <t xml:space="preserve">CRISTIAN JOSE SANABRIA TORRES </t>
  </si>
  <si>
    <t>CO1.REQ.9842573</t>
  </si>
  <si>
    <t>OAG-VEX-0087-2026</t>
  </si>
  <si>
    <t>https://community.secop.gov.co/Public/Tendering/OpportunityDetail/Index?noticeUID=CO1.NTC.9687393</t>
  </si>
  <si>
    <t xml:space="preserve">STEFANY XILENA GOMEZ SANCHEZ </t>
  </si>
  <si>
    <t>CO1.REQ.9841992</t>
  </si>
  <si>
    <t>OPSP-VEX-0086-2026</t>
  </si>
  <si>
    <t>https://community.secop.gov.co/Public/Tendering/OpportunityDetail/Index?noticeUID=CO1.NTC.9687264</t>
  </si>
  <si>
    <t>CANDIDA YOHANA VILLAMIL SAN MARTIN</t>
  </si>
  <si>
    <t>CO1.REQ.9841830</t>
  </si>
  <si>
    <t>OAG-VEX-0085-2026</t>
  </si>
  <si>
    <t>https://community.secop.gov.co/Public/Tendering/OpportunityDetail/Index?noticeUID=CO1.NTC.9684166</t>
  </si>
  <si>
    <t xml:space="preserve">DIANA PATRICIA ESTRADA ARRIETA </t>
  </si>
  <si>
    <t>CO1.REQ.9839155</t>
  </si>
  <si>
    <t>OPSP-VEX-0084-2026</t>
  </si>
  <si>
    <t>https://community.secop.gov.co/Public/Tendering/OpportunityDetail/Index?noticeUID=CO1.NTC.9683761</t>
  </si>
  <si>
    <t>ARLET DEL CARMEN PACHECO DE LA ROSA</t>
  </si>
  <si>
    <t>CO1.REQ.9838439</t>
  </si>
  <si>
    <t>OPSP-VEX-0083-2026</t>
  </si>
  <si>
    <t>https://community.secop.gov.co/Public/Tendering/OpportunityDetail/Index?noticeUID=CO1.NTC.9683277</t>
  </si>
  <si>
    <t>LUIS ARMANDO OLIVEROS PERTUZ</t>
  </si>
  <si>
    <t xml:space="preserve">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
</t>
  </si>
  <si>
    <t>CO1.REQ.9838244</t>
  </si>
  <si>
    <t>OPSP-VEX-0082-2026</t>
  </si>
  <si>
    <t>https://community.secop.gov.co/Public/Tendering/OpportunityDetail/Index?noticeUID=CO1.NTC.9683239</t>
  </si>
  <si>
    <t>JULISSA OROZCO PACHECO</t>
  </si>
  <si>
    <t>CO1.REQ.9838049</t>
  </si>
  <si>
    <t>OAG-VEX-0081-2026</t>
  </si>
  <si>
    <t>https://community.secop.gov.co/Public/Tendering/OpportunityDetail/Index?noticeUID=CO1.NTC.9700655</t>
  </si>
  <si>
    <t xml:space="preserve">JHULIANA AVENDAÑO CERA </t>
  </si>
  <si>
    <t>CO1.REQ.9855003</t>
  </si>
  <si>
    <t>OAG-VEX-0080-2026</t>
  </si>
  <si>
    <t>https://community.secop.gov.co/Public/Tendering/OpportunityDetail/Index?noticeUID=CO1.NTC.9683121</t>
  </si>
  <si>
    <t xml:space="preserve">YOELYS ZAYAS MONTES </t>
  </si>
  <si>
    <t>CO1.REQ.9838018</t>
  </si>
  <si>
    <t>OPSP-VEX-0079-2026</t>
  </si>
  <si>
    <t>https://community.secop.gov.co/Public/Tendering/OpportunityDetail/Index?noticeUID=CO1.NTC.9683019</t>
  </si>
  <si>
    <t xml:space="preserve">MILENA PATRICIA DE LAS SALAS HURTADO </t>
  </si>
  <si>
    <t>CO1.REQ.9837760</t>
  </si>
  <si>
    <t>OAG-VEX-0078-2026</t>
  </si>
  <si>
    <t>https://community.secop.gov.co/Public/Tendering/OpportunityDetail/Index?noticeUID=CO1.NTC.9682671</t>
  </si>
  <si>
    <t xml:space="preserve">MARIA ANGELICA MOJICA LOPEZ </t>
  </si>
  <si>
    <t>CO1.REQ.9837659</t>
  </si>
  <si>
    <t>OPSP-VEX-0077-2026</t>
  </si>
  <si>
    <t>https://community.secop.gov.co/Public/Tendering/OpportunityDetail/Index?noticeUID=CO1.NTC.9682647</t>
  </si>
  <si>
    <t xml:space="preserve">ADRIAN JOSE HUERTAS DURANGO </t>
  </si>
  <si>
    <t>CO1.REQ.9837495</t>
  </si>
  <si>
    <t>OPSP-VEX-0076-2026</t>
  </si>
  <si>
    <t>https://community.secop.gov.co/Public/Tendering/OpportunityDetail/Index?noticeUID=CO1.NTC.9676041</t>
  </si>
  <si>
    <t xml:space="preserve">NESTOR MARTINEZ RAMOS </t>
  </si>
  <si>
    <t>CO1.REQ.9828871</t>
  </si>
  <si>
    <t>OPSP-VEX-0075-2026</t>
  </si>
  <si>
    <t>https://community.secop.gov.co/Public/Tendering/OpportunityDetail/Index?noticeUID=CO1.NTC.9676246</t>
  </si>
  <si>
    <t>LUISA FERNANDA SALAMANCA NAVAS</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</si>
  <si>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t>
  </si>
  <si>
    <t>CO1.REQ.9830709</t>
  </si>
  <si>
    <t>OPSP-VEX-0074-2026</t>
  </si>
  <si>
    <t>https://community.secop.gov.co/Public/Tendering/OpportunityDetail/Index?noticeUID=CO1.NTC.9676413</t>
  </si>
  <si>
    <t>BRAHAYAN ANDRES HERNANDEZ NUÑEZ</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</si>
  <si>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TERRITORIAL PEDAGOGICO DESARROLLANDO LAS SIGUIENTES ACTIVIDADES 1 APOYAR LOS PROCESOS PEDAGOGICOS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</si>
  <si>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CO1.REQ.9830680</t>
  </si>
  <si>
    <t>OPSP-VEX-0073-2026</t>
  </si>
  <si>
    <t>https://community.secop.gov.co/Public/Tendering/OpportunityDetail/Index?noticeUID=CO1.NTC.9676932</t>
  </si>
  <si>
    <t xml:space="preserve">ESPERANZA ISABEL CANTILLO MEZA </t>
  </si>
  <si>
    <t>CO1.REQ.9831158</t>
  </si>
  <si>
    <t>OPSP-VEX-0072-2026</t>
  </si>
  <si>
    <t>https://community.secop.gov.co/Public/Tendering/OpportunityDetail/Index?noticeUID=CO1.NTC.9677093</t>
  </si>
  <si>
    <t>ROSEMBERG CUETO SANCHEZ</t>
  </si>
  <si>
    <t>CO1.REQ.9831484</t>
  </si>
  <si>
    <t>OPSP-VEX-0071-2026</t>
  </si>
  <si>
    <t>https://community.secop.gov.co/Public/Tendering/OpportunityDetail/Index?noticeUID=CO1.NTC.9681562</t>
  </si>
  <si>
    <t xml:space="preserve">YOSELIN PAOLA MARRUGO BARCASNEGRAS </t>
  </si>
  <si>
    <t>CO1.REQ.9836637</t>
  </si>
  <si>
    <t>OAG-VEX-0070-2026</t>
  </si>
  <si>
    <t>https://community.secop.gov.co/Public/Tendering/OpportunityDetail/Index?noticeUID=CO1.NTC.9681591</t>
  </si>
  <si>
    <t>YOJANA OSPINO CHAVEZ</t>
  </si>
  <si>
    <t>CO1.REQ.9836550</t>
  </si>
  <si>
    <t>OAG-VEX-0069-2026</t>
  </si>
  <si>
    <t>https://community.secop.gov.co/Public/Tendering/OpportunityDetail/Index?noticeUID=CO1.NTC.9681906</t>
  </si>
  <si>
    <t xml:space="preserve">JORGE LEONARDO RAMOS GUERRERO </t>
  </si>
  <si>
    <t>CO1.REQ.9836495</t>
  </si>
  <si>
    <t>OPSP-VEX-0068-2026</t>
  </si>
  <si>
    <t>https://community.secop.gov.co/Public/Tendering/OpportunityDetail/Index?noticeUID=CO1.NTC.9681922</t>
  </si>
  <si>
    <t>JAMER ARTURO MARTINEZ ALFARO</t>
  </si>
  <si>
    <t>CO1.REQ.9836728</t>
  </si>
  <si>
    <t>OPSP-VEX-0067-2026</t>
  </si>
  <si>
    <t>https://community.secop.gov.co/Public/Tendering/OpportunityDetail/Index?noticeUID=CO1.NTC.9681970</t>
  </si>
  <si>
    <t xml:space="preserve">SAMY MARTINEZ ULLOA </t>
  </si>
  <si>
    <t>CO1.REQ.9837010</t>
  </si>
  <si>
    <t>OPSP-VEX-0066-2026</t>
  </si>
  <si>
    <t>https://community.secop.gov.co/Public/Tendering/OpportunityDetail/Index?noticeUID=CO1.NTC.9682136</t>
  </si>
  <si>
    <t>YALENA DEL CARMEN VIDAL CERVANTES</t>
  </si>
  <si>
    <t>CO1.REQ.9837026</t>
  </si>
  <si>
    <t>OAG-VEX-0065-2026</t>
  </si>
  <si>
    <t>https://community.secop.gov.co/Public/Tendering/OpportunityDetail/Index?noticeUID=CO1.NTC.9682157</t>
  </si>
  <si>
    <t xml:space="preserve">GUSTAVO REYES REYES </t>
  </si>
  <si>
    <t>CO1.REQ.9837145</t>
  </si>
  <si>
    <t>OPSP-VEX-0064-2026</t>
  </si>
  <si>
    <t>https://community.secop.gov.co/Public/Tendering/OpportunityDetail/Index?noticeUID=CO1.NTC.9682421</t>
  </si>
  <si>
    <t xml:space="preserve">PAULA ANDREA GUTIERREZ CUADRO </t>
  </si>
  <si>
    <t>CO1.REQ.9837064</t>
  </si>
  <si>
    <t>OPSP-VEX-0063-2026</t>
  </si>
  <si>
    <t>https://community.secop.gov.co/Public/Tendering/OpportunityDetail/Index?noticeUID=CO1.NTC.9682439</t>
  </si>
  <si>
    <t>RAFAEL ENRRIQUE OSPINO OSPINO</t>
  </si>
  <si>
    <t>CO1.REQ.9837169</t>
  </si>
  <si>
    <t>OAG-VEX-0062-2026</t>
  </si>
  <si>
    <t>https://community.secop.gov.co/Public/Tendering/OpportunityDetail/Index?noticeUID=CO1.NTC.9682607</t>
  </si>
  <si>
    <t xml:space="preserve">ANGELICA INES ACUÑA ESTRADA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</si>
  <si>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APOYOS TERRITORIALES DE ENFOQUES DESARROLLANDO LAS SIGUIENTES ACTIVIDADES APOYAR LOS PROCESOS PEDAGOGICOS EN LA IMPLEMENTACION DE LA ESTRATEGIA PEDAGOGICA DEL PROGRAMA ARTES PARA LA PAZ EN EL NODO PROPENDIENDO POR ADELANTAR ACCIONES SIN DANO EN EL MARCO DEL PROCESO DE FORMACION FOMENTAR LA TRANSVERSALIZACION DE LOS ENFOQUES DE LAS POLITICAS CULTURALES DEL MINCULTURAS PSICOSOCIAL DIFERENCIAL Y POBLACIONAL EN LAS ACTIVIDADES DEL NODO PERTINENTES AL TERRITORIO Y POBLACION ATENDIDA EN EL NODO CONOCER Y FOMENTAR LAS RUTAS DE ACOMPANAMIENTO PSICOSOCIAL Y ATENCION ESPECIAL QUE OPERAN EN EL TERRITORIO PARA DIRECCIONAR LA ATENCION ESPECIAL EN CASOS PUNTUALES QUE SON IDENTIFICADOS EN EL MARCO DE LA IMPLEMENTACION DEL PROGRAMA ARTES PARA LA PAZ EN EL NODO APOYAR A LOS ARTISTAS FORMADORES DEL NODO PARA TRANSVERSALIZAR LOS ENFOQUES DEL PROGRAMA EN LAS METODOLOGIAS Y DIDACTICAS DE FORMACION ARTISTICA APOYAR AL ARTISTA FORMADOR EN LA PLANEACION Y EJECUCION DE SUS MOMENTOS PEDAGOGICOS ADELANTAR JUNTO CON EL EQUIPO DEL NODO TERRITORIAL LOS GRUPOS FOCALES PARA LA VALORACION DE LA EXPERIENCIA DE LA MEMORIA SOCIAL Y AQUELLAS QUE RESULTEN NECESARIAS PARA EL CUMPLIMIENTO CONTRACTUAL</t>
  </si>
  <si>
    <t>CO1.REQ.9837262</t>
  </si>
  <si>
    <t>OPSP-VEX-0061-2026</t>
  </si>
  <si>
    <t>https://community.secop.gov.co/Public/Tendering/OpportunityDetail/Index?noticeUID=CO1.NTC.9682817</t>
  </si>
  <si>
    <t>ANDREA CAROLINA DEL REAL POMARES</t>
  </si>
  <si>
    <t>CO1.REQ.9837454</t>
  </si>
  <si>
    <t>OPSP-VEX-0060-2026</t>
  </si>
  <si>
    <t>https://community.secop.gov.co/Public/Tendering/OpportunityDetail/Index?noticeUID=CO1.NTC.9706495</t>
  </si>
  <si>
    <t xml:space="preserve">OMAR MIGUEL ESPINOSA CASTRO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</si>
  <si>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TERRITORIAL PEDAGOGICO DESARROLLANDO LAS SIGUIENTES ACTIVIDADES APOYAR LOS PROCESOS PEDAGOGICOS EN LA IMPLEMENTACION DE LA ESTRATEGIA PEDAGOGICA DEL PROGRAMA ARTES PARA LA PAZ EN EL NODO APOYAR A LOS ARTISTAS FORMADORES SABEDORES DEL NODO PARA CONSOLIDAR METODOLOGIAS Y DIDACTICAS DE FORMACION ARTISTICA PERTINENTE AL TERRITORIO Y POBLACION ATENDIDAS EN EL NODO APOYAR A LOS AFS EN LA PLANEACION Y EJECUCION DE SUS MOMENTOS PEDAGOGICOS PROPICIAR LA ARTICULACION ENTRE EL EQUIPO DINAMIZADOR DE LA UNIVERSIDAD CON EL EQUIPO DE AFS DEL NODO ADELANTAR JUNTO CON EL EQUIPO DEL NODO TERRITORIAL LOS GRUPOS FOCALES PARA LA VALORACION DE LA EXPERIENCIA DE LA MEMORIA SOCIAL Y LAS DEMAS ACTIVIDADES QUE SE DERIVEN DE LA EJECUCION DE LA ORDEN Y QUE TENGAN RELACION DIRECTA CON EL OBJETO CONTRACTUAL</t>
  </si>
  <si>
    <t>CO1.REQ.9860091</t>
  </si>
  <si>
    <t>OPSP-VEX-0059-2026</t>
  </si>
  <si>
    <t>https://community.secop.gov.co/Public/Tendering/OpportunityDetail/Index?noticeUID=CO1.NTC.9706064</t>
  </si>
  <si>
    <t xml:space="preserve">LISSY MARIA HERRERA BORJA </t>
  </si>
  <si>
    <t>CO1.REQ.9859370</t>
  </si>
  <si>
    <t>OAG-VEX-0058-2026</t>
  </si>
  <si>
    <t>https://community.secop.gov.co/Public/Tendering/OpportunityDetail/Index?noticeUID=CO1.NTC.9705864</t>
  </si>
  <si>
    <t xml:space="preserve">JAIR ALBERTO OROZCO BERDUGO </t>
  </si>
  <si>
    <t>CO1.REQ.9859547</t>
  </si>
  <si>
    <t>OPSP-VEX-0057-2026</t>
  </si>
  <si>
    <t>https://community.secop.gov.co/Public/Tendering/OpportunityDetail/Index?noticeUID=CO1.NTC.9705605</t>
  </si>
  <si>
    <t xml:space="preserve">EVA SANDRY PAYARES MANCERA </t>
  </si>
  <si>
    <t>LA PRESENTE ORDEN TIENE POR OBJETO PRESTAR SUS SERVICIOS PROFESIONALES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</si>
  <si>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CO1.REQ.9859312</t>
  </si>
  <si>
    <t>OPSP-VEX-0056-2026</t>
  </si>
  <si>
    <t>https://community.secop.gov.co/Public/Tendering/OpportunityDetail/Index?noticeUID=CO1.NTC.9704784</t>
  </si>
  <si>
    <t xml:space="preserve">MILLER LORENZO HERNANDEZ GONZALEZ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</si>
  <si>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TERRITORIOS PRIORIZADOS POR EL PROGRAMA EN EL ROL DE APOYO TERRITORIAL PEDAGOGICO DESARROLLANDO LAS SIGUIENTES ACTIVIDADES 1 APOYAR LOS PROCESOS PEDAGOGICOS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</si>
  <si>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CO1.REQ.9858500</t>
  </si>
  <si>
    <t>OPSP-VEX-0055-2026</t>
  </si>
  <si>
    <t>https://community.secop.gov.co/Public/Tendering/OpportunityDetail/Index?noticeUID=CO1.NTC.9704355</t>
  </si>
  <si>
    <t xml:space="preserve">ANA CAROLINA DOUGLAS QUINTO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</si>
  <si>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</si>
  <si>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CO1.REQ.9858083</t>
  </si>
  <si>
    <t>OPSP-VEX-0054-2026</t>
  </si>
  <si>
    <t>https://community.secop.gov.co/Public/Tendering/OpportunityDetail/Index?noticeUID=CO1.NTC.9703918</t>
  </si>
  <si>
    <t xml:space="preserve">JORGE ARMANDO FORERO FERNANDEZ DE CASTRO </t>
  </si>
  <si>
    <t>CO1.REQ.9857532</t>
  </si>
  <si>
    <t>OPSP-VEX-0053-2026</t>
  </si>
  <si>
    <t>https://community.secop.gov.co/Public/Tendering/OpportunityDetail/Index?noticeUID=CO1.NTC.9703286</t>
  </si>
  <si>
    <t>CRISTIAN LOPEZ ROYERO</t>
  </si>
  <si>
    <t>CO1.REQ.9857418</t>
  </si>
  <si>
    <t>OAG-VEX-0052-2026</t>
  </si>
  <si>
    <t>https://community.secop.gov.co/Public/Tendering/OpportunityDetail/Index?noticeUID=CO1.NTC.9702887</t>
  </si>
  <si>
    <t xml:space="preserve">DUVAN ESTEBAN CANDELARIO MACIAS </t>
  </si>
  <si>
    <t>CO1.REQ.9856288</t>
  </si>
  <si>
    <t>OPSP-VEX-0051-2026</t>
  </si>
  <si>
    <t>https://community.secop.gov.co/Public/Tendering/OpportunityDetail/Index?noticeUID=CO1.NTC.9702452</t>
  </si>
  <si>
    <t xml:space="preserve">ADOLFO CAMPO ZAMBRANO </t>
  </si>
  <si>
    <t>CO1.REQ.9856424</t>
  </si>
  <si>
    <t>OPSP-VEX-0050-2026</t>
  </si>
  <si>
    <t>https://community.secop.gov.co/Public/Tendering/OpportunityDetail/Index?noticeUID=CO1.NTC.9701581</t>
  </si>
  <si>
    <t xml:space="preserve">YURI ALEJANDRA LARA FERNANDEZ </t>
  </si>
  <si>
    <t>CO1.REQ.9855576</t>
  </si>
  <si>
    <t>OAG-VEX-0049-2026</t>
  </si>
  <si>
    <t>https://community.secop.gov.co/Public/Tendering/OpportunityDetail/Index?noticeUID=CO1.NTC.9701333</t>
  </si>
  <si>
    <t xml:space="preserve">WHBEIMAR VALENCIA PEÑA </t>
  </si>
  <si>
    <t>CO1.REQ.9855605</t>
  </si>
  <si>
    <t>OAG-VEX-0048-2026</t>
  </si>
  <si>
    <t>https://community.secop.gov.co/Public/Tendering/OpportunityDetail/Index?noticeUID=CO1.NTC.9700955</t>
  </si>
  <si>
    <t xml:space="preserve">KELLY ROXANA CANTILLO BADILLO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</si>
  <si>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TERRITORIAL PEDAGOGICO DESARROLLANDO LAS SIGUIENTES ACTIVIDADES 1 APOYAR LOS PROCESOS PEDAGOGICOS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 GRUPOS FOCALES PARA LA VALORACION DE LA EXPERIENCIA DE LA MEMORIA SOCIAL Y AQUELLAS QUE RESULTEN NECESARIAS PARA EL CUMPLIMIENTO CONTRACTUAL</t>
  </si>
  <si>
    <t>CO1.REQ.9855020</t>
  </si>
  <si>
    <t>OPSP-VEX-0047-2026</t>
  </si>
  <si>
    <t>https://community.secop.gov.co/Public/Tendering/OpportunityDetail/Index?noticeUID=CO1.NTC.9699042</t>
  </si>
  <si>
    <t xml:space="preserve">RAFAEL DAVID MEZA AYALA </t>
  </si>
  <si>
    <t>CO1.REQ.9853514</t>
  </si>
  <si>
    <t>OAG-VEX-0046-2026</t>
  </si>
  <si>
    <t>https://community.secop.gov.co/Public/Tendering/OpportunityDetail/Index?noticeUID=CO1.NTC.9699285</t>
  </si>
  <si>
    <t xml:space="preserve">PLINIO JOSE TERRAZA MARTINEZ </t>
  </si>
  <si>
    <t>CO1.REQ.9852545</t>
  </si>
  <si>
    <t>OAG-VEX-0045-2026</t>
  </si>
  <si>
    <t>https://community.secop.gov.co/Public/Tendering/OpportunityDetail/Index?noticeUID=CO1.NTC.9697463</t>
  </si>
  <si>
    <t xml:space="preserve">SONIA MAGALY ARCINIEGAS TRIANA </t>
  </si>
  <si>
    <t>CO1.REQ.9851123</t>
  </si>
  <si>
    <t>OPSP-VEX-0044-2026</t>
  </si>
  <si>
    <t>https://community.secop.gov.co/Public/Tendering/OpportunityDetail/Index?noticeUID=CO1.NTC.9695289</t>
  </si>
  <si>
    <t xml:space="preserve">JOSE ANDRES LOPEZ LOPEZ </t>
  </si>
  <si>
    <t>CO1.REQ.9850077</t>
  </si>
  <si>
    <t>OPSP-VEX-0043-2026</t>
  </si>
  <si>
    <t>https://community.secop.gov.co/Public/Tendering/OpportunityDetail/Index?noticeUID=CO1.NTC.9696103</t>
  </si>
  <si>
    <t xml:space="preserve">OMARO RAFAEL MARTINEZ DOMINGUEZ </t>
  </si>
  <si>
    <t>CO1.REQ.9844007</t>
  </si>
  <si>
    <t>OAG-VEX-0042-2026</t>
  </si>
  <si>
    <t>https://community.secop.gov.co/Public/Tendering/OpportunityDetail/Index?noticeUID=CO1.NTC.9677805</t>
  </si>
  <si>
    <t xml:space="preserve">OMAR FRANCISCO CERVANTES GUTIERREZ </t>
  </si>
  <si>
    <t>CO1.REQ.9831123</t>
  </si>
  <si>
    <t>OPSP-VEX-0041-2026</t>
  </si>
  <si>
    <t>https://community.secop.gov.co/Public/Tendering/OpportunityDetail/Index?noticeUID=CO1.NTC.9699372</t>
  </si>
  <si>
    <t xml:space="preserve">ANDRES ALFONSO MONTES DE OCA JARABA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</si>
  <si>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APOYOS TERRITORIALES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TRANSVERSALIZACIÓN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t>
  </si>
  <si>
    <t xml:space="preserve"> CO1.REQ.9854019</t>
  </si>
  <si>
    <t>OPSP-VEX-0040-2026</t>
  </si>
  <si>
    <t>https://community.secop.gov.co/Public/Tendering/OpportunityDetail/Index?noticeUID=CO1.NTC.9698984</t>
  </si>
  <si>
    <t xml:space="preserve">MIGUEL ELIAS SANCHEZ MANCERA </t>
  </si>
  <si>
    <t>CO1.REQ.9853347</t>
  </si>
  <si>
    <t>OAG-VEX-0039-2026</t>
  </si>
  <si>
    <t>https://community.secop.gov.co/Public/Tendering/OpportunityDetail/Index?noticeUID=CO1.NTC.9698170</t>
  </si>
  <si>
    <t xml:space="preserve">MAURICIO ENRIQUE BENJUMEA ARRIETA </t>
  </si>
  <si>
    <t>CO1.REQ.9852689</t>
  </si>
  <si>
    <t>OAG-VEX-0038-2026</t>
  </si>
  <si>
    <t>https://community.secop.gov.co/Public/Tendering/OpportunityDetail/Index?noticeUID=CO1.NTC.9696142</t>
  </si>
  <si>
    <t xml:space="preserve">LUIS CARLOS VILLAREAL GARCIA </t>
  </si>
  <si>
    <t>CO1.REQ.9850381</t>
  </si>
  <si>
    <t>OAG-VEX-0037-2026</t>
  </si>
  <si>
    <t>https://community.secop.gov.co/Public/Tendering/OpportunityDetail/Index?noticeUID=CO1.NTC.9697547</t>
  </si>
  <si>
    <t xml:space="preserve">LIGIO ARCE MARTINEZ </t>
  </si>
  <si>
    <t>CO1.REQ.9851820</t>
  </si>
  <si>
    <t>OAG-VEX-0036-2026</t>
  </si>
  <si>
    <t>https://community.secop.gov.co/Public/Tendering/OpportunityDetail/Index?noticeUID=CO1.NTC.9695226</t>
  </si>
  <si>
    <t xml:space="preserve">DANIELA CAROLINA ARIAS MARULANDA </t>
  </si>
  <si>
    <t>LA PRESENTE ORDEN TIENE POR OBJETO PRESTAR SERVICIOS PROFESIONALES EN EL MARCO DEL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APOYOS TERRITORIALES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</si>
  <si>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CO1.REQ.9849477</t>
  </si>
  <si>
    <t>OPSP-VEX-0035-2026</t>
  </si>
  <si>
    <t>https://community.secop.gov.co/Public/Tendering/OpportunityDetail/Index?noticeUID=CO1.NTC.9694392</t>
  </si>
  <si>
    <t xml:space="preserve">HUGO RANGEL VILLAREAL </t>
  </si>
  <si>
    <t>LA PRESENTE ORDEN TIENE POR OBJETO PRESTAR SUS SERVICIOS DE APOYO A LA GESTION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t>
  </si>
  <si>
    <t>CO1.REQ.9848993</t>
  </si>
  <si>
    <t>OAG-VEX-0034-2026</t>
  </si>
  <si>
    <t>https://community.secop.gov.co/Public/Tendering/OpportunityDetail/Index?noticeUID=CO1.NTC.9694161</t>
  </si>
  <si>
    <t xml:space="preserve">JUAN CAMILO SIERRA BAENA </t>
  </si>
  <si>
    <t>CO1.REQ.9849016</t>
  </si>
  <si>
    <t>OPSP-VEX-0033-2026</t>
  </si>
  <si>
    <t>https://community.secop.gov.co/Public/Tendering/OpportunityDetail/Index?noticeUID=CO1.NTC.9691431</t>
  </si>
  <si>
    <t xml:space="preserve">MAITE MARGARITA NIEBLES ARIZA </t>
  </si>
  <si>
    <t>LA PRESENTE ORDEN TIENE POR OBJETO PRESTAR SUS SERVICIOS DE APOYO A LA GESTION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YO PRIVADOS ESPACIOS Y ELEMENTOS LOGISTICOS NECESARIOS PARA EL DESARROLLO DE ESPACIOS PEDAGOGICOS Y MUESTRAS ARTISTICAS</t>
  </si>
  <si>
    <t>CO1.REQ.9846020</t>
  </si>
  <si>
    <t>OAG-VEX-0032-2026</t>
  </si>
  <si>
    <t>https://community.secop.gov.co/Public/Tendering/OpportunityDetail/Index?noticeUID=CO1.NTC.9690917</t>
  </si>
  <si>
    <t xml:space="preserve">EUSEBIO RANGEL CRESPO </t>
  </si>
  <si>
    <t>CO1.REQ.9845332</t>
  </si>
  <si>
    <t>OAG-VEX-0031-2026</t>
  </si>
  <si>
    <t>https://community.secop.gov.co/Public/Tendering/OpportunityDetail/Index?noticeUID=CO1.NTC.9690224</t>
  </si>
  <si>
    <t xml:space="preserve">MARIA ANGELICA JURADO ROMERO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</si>
  <si>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APOYAR EN LAS ACTIVIDADES DEL EQUIPO DE NODO TERRITORIAL APOYAR EN LA ARTICULACION DE LOS EE ASIGNADOS EN EL TERRITORIO ADELANTANDO LOS ACUERDOS DE COBERTURA IDENTIFICACION DE EE Y REGISTRO DE BENEFICIARIOS DE CADA UNO APOYAR LA CONCERTACION DE LOS EE Y LAS AREAS ARTISTICAS A ATENDER EN CADA NODO TERRITORIAL CONSOLIDAR Y REPORTAR LA INFORMACION REGISTROS Y DATOS SOLICITADOS POR LA UNIVERSIDAD DE ACUERDO CON EL ESQUEMA DE GESTION DEL CONOCIMIENTO DEL PROGRAMA ARTES PARA LA PAZ FOMENTAR ACTIVIDADES PARA LA ARTICULACION DE LOS PROCESOS DE FORMACION ARTISTICA ADELANTADOS EN EL NODO PROPICIANDO EL INTERCAMBIO ARTISTICO CULTURAL E INTERGENERACIONAL GESTIONAR CON ALIADOS INSTITUCIONALES PUBLICOS YO PRIVADOS ESPACIOS Y ELEMENTOS LOGISTICOS NECESARIOS PARA EL DESARROLLO DE ESPACIOS PEDAGOGICOS Y MUESTRAS ARTISTICAS</t>
  </si>
  <si>
    <t>CO1.REQ.9844778</t>
  </si>
  <si>
    <t>OPSP-VEX-0030-2026</t>
  </si>
  <si>
    <t>https://community.secop.gov.co/Public/Tendering/OpportunityDetail/Index?noticeUID=CO1.NTC.9701528</t>
  </si>
  <si>
    <t xml:space="preserve">JOVANI MONTERROZA RIVERA </t>
  </si>
  <si>
    <t>CO1.REQ.9851233</t>
  </si>
  <si>
    <t>OAG-VEX-0029-2026</t>
  </si>
  <si>
    <t>https://community.secop.gov.co/Public/Tendering/OpportunityDetail/Index?noticeUID=CO1.NTC.9695290</t>
  </si>
  <si>
    <t xml:space="preserve">JESSY CARO GONZALEZ </t>
  </si>
  <si>
    <t>CO1.REQ.9850164</t>
  </si>
  <si>
    <t>OPSP-VEX-0028-2026</t>
  </si>
  <si>
    <t>https://community.secop.gov.co/Public/Tendering/OpportunityDetail/Index?noticeUID=CO1.NTC.9695431</t>
  </si>
  <si>
    <t xml:space="preserve">ADALBERTO JOSE CUADRADO MORALES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</si>
  <si>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t>
  </si>
  <si>
    <t>CO1.REQ.9849936</t>
  </si>
  <si>
    <t>OPSP-VEX-0027-2026</t>
  </si>
  <si>
    <t>https://community.secop.gov.co/Public/Tendering/OpportunityDetail/Index?noticeUID=CO1.NTC.9694378</t>
  </si>
  <si>
    <t xml:space="preserve">JAIRO ALONSO BORDETH AMADOR </t>
  </si>
  <si>
    <t>CO1.REQ.9848963</t>
  </si>
  <si>
    <t>OAG-VEX-0026-2026</t>
  </si>
  <si>
    <t>https://community.secop.gov.co/Public/Tendering/OpportunityDetail/Index?noticeUID=CO1.NTC.9694085</t>
  </si>
  <si>
    <t xml:space="preserve">JADER JESUS MANCERA ARIZA </t>
  </si>
  <si>
    <t>CO1.REQ.9849015</t>
  </si>
  <si>
    <t>OAG-VEX-0025-2026</t>
  </si>
  <si>
    <t>https://community.secop.gov.co/Public/Tendering/OpportunityDetail/Index?noticeUID=CO1.NTC.9693946</t>
  </si>
  <si>
    <t xml:space="preserve">FAIDER PADILLA FLOREZ </t>
  </si>
  <si>
    <t>CO1.REQ.9848714</t>
  </si>
  <si>
    <t>OAG-VEX-0024-2026</t>
  </si>
  <si>
    <t>https://community.secop.gov.co/Public/Tendering/OpportunityDetail/Index?noticeUID=CO1.NTC.9693479</t>
  </si>
  <si>
    <t xml:space="preserve">FABIAN SILVA SILVA </t>
  </si>
  <si>
    <t>CO1.REQ.9843782</t>
  </si>
  <si>
    <t>OAG-VEX-0023-2026</t>
  </si>
  <si>
    <t>https://community.secop.gov.co/Public/Tendering/OpportunityDetail/Index?noticeUID=CO1.NTC.9688674</t>
  </si>
  <si>
    <t xml:space="preserve">EZEQUIAS PALLARES LAGARES </t>
  </si>
  <si>
    <t>CO1.REQ.9843070</t>
  </si>
  <si>
    <t>OAG-VEX-0022-2026</t>
  </si>
  <si>
    <t>https://community.secop.gov.co/Public/Tendering/OpportunityDetail/Index?noticeUID=CO1.NTC.9687959</t>
  </si>
  <si>
    <t xml:space="preserve">ELIECER BORDETH AMADOR </t>
  </si>
  <si>
    <t>CO1.REQ.9831190</t>
  </si>
  <si>
    <t>OAG-VEX-0021-2026</t>
  </si>
  <si>
    <t>https://community.secop.gov.co/Public/Tendering/OpportunityDetail/Index?noticeUID=CO1.NTC.9676524</t>
  </si>
  <si>
    <t xml:space="preserve">ELIAS ZAR HERNANDEZ PAVA </t>
  </si>
  <si>
    <t>CO1.REQ.9830524</t>
  </si>
  <si>
    <t>OAG-VEX-0020-2026</t>
  </si>
  <si>
    <t>https://community.secop.gov.co/Public/Tendering/OpportunityDetail/Index?noticeUID=CO1.NTC.9688367</t>
  </si>
  <si>
    <t xml:space="preserve">EDWIN JAVIER DURAN LOPEZ </t>
  </si>
  <si>
    <t>CO1.REQ.9843223</t>
  </si>
  <si>
    <t>OAG-VEX-0019-2026</t>
  </si>
  <si>
    <t>https://community.secop.gov.co/Public/Tendering/OpportunityDetail/Index?noticeUID=CO1.NTC.9687874</t>
  </si>
  <si>
    <t xml:space="preserve">ARGEMIRO RAMON RODRIGUEZ AGUAS </t>
  </si>
  <si>
    <t>CO1.REQ.9842491</t>
  </si>
  <si>
    <t>OAG-VEX-0018-2026</t>
  </si>
  <si>
    <t>https://community.secop.gov.co/Public/Tendering/OpportunityDetail/Index?noticeUID=CO1.NTC.9687580</t>
  </si>
  <si>
    <t xml:space="preserve">ANDREA SILVA MORENO </t>
  </si>
  <si>
    <t>CO1.REQ.9841891</t>
  </si>
  <si>
    <t>OAG-VEX-0017-2026</t>
  </si>
  <si>
    <t>https://community.secop.gov.co/Public/Tendering/OpportunityDetail/Index?noticeUID=CO1.NTC.9686900</t>
  </si>
  <si>
    <t xml:space="preserve">ALINSON ENRIQUE PADILLA JIMENEZ </t>
  </si>
  <si>
    <t>CO1.REQ.9841733</t>
  </si>
  <si>
    <t>OAG-VEX-0016-2026</t>
  </si>
  <si>
    <t>https://community.secop.gov.co/Public/Tendering/OpportunityDetail/Index?noticeUID=CO1.NTC.9686813</t>
  </si>
  <si>
    <t xml:space="preserve">DIANA MARCELA ORDUZ CASTRO </t>
  </si>
  <si>
    <t>CO1.REQ.9841625</t>
  </si>
  <si>
    <t>OPSP-VEX-0015-2026</t>
  </si>
  <si>
    <t>https://community.secop.gov.co/Public/Tendering/OpportunityDetail/Index?noticeUID=CO1.NTC.9677591</t>
  </si>
  <si>
    <t xml:space="preserve">CLARETH MARCELA ALMENDRALES TEJEDA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</si>
  <si>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YO PRIVADOS ESPACIOS Y ELEMENTOS LOGISTICOS NECESARIOS PARA EL DESARROLLO DE ESPACIOS PEDAGOGICOS Y MUESTRAS ARTISTICAS</t>
  </si>
  <si>
    <t>CO1.REQ.9831500</t>
  </si>
  <si>
    <t>OPSP-VEX-0014-2026</t>
  </si>
  <si>
    <t>https://community.secop.gov.co/Public/Tendering/OpportunityDetail/Index?noticeUID=CO1.NTC.9677116</t>
  </si>
  <si>
    <t xml:space="preserve">MARIA FERNANDA LOPEZ AVENDAÑO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</si>
  <si>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APOYAR EN LAS ACTIVIDADES DEL EQUIPO DE NODO TERRITORIAL APOYAR EN LA ARTICULACION DE LOS EE ASIGNADOS EN EL TERRITORIO ADELANTANDO LOS ACUERDOS DE COBERTURA IDENTIFICACION DE EE Y REGISTRO DE BENEFICIARIOS DE CADA UNO APOYAR LA CONCERTACION DE LOS EE Y LAS AREAS ARTISTICAS A ATENDER EN CADA NODO TERRITORIAL CONSOLIDAR Y REPORTAR LA INFORMACION REGISTROS Y DATOS SOLICITADOS POR LA UNIVERSIDAD DE ACUERDO CON EL ESQUEMA DE GESTION DEL CONOCIMIENTO DEL PROGRAMA ARTES PARA LA PAZ FOMENTAR ACTIVIDADES PARA LA ARTICULACION DE LOS PROCESOS DE FORMACION ARTISTICA ADELANTADOS EN EL NODO PROPICIANDO EL INTERCAMBIO ARTISTICO CULTURAL E INTERGENERACIONAL GESTIONAR CON ALIADOS INSTITUCIONALES PUBLICOS Y O PRIVADOS ESPACIOS Y ELEMENTOS LOGISTICOS NECESARIOS PARA EL DESARROLLO DE ESPACIOS PEDAGOGICOS Y MUESTRAS ARTISTICAS</t>
  </si>
  <si>
    <t>CO1.REQ.9831261</t>
  </si>
  <si>
    <t>OPSP-VEX-0013-2026</t>
  </si>
  <si>
    <t xml:space="preserve">ELAIS XAVIER RAMIREZ MENDOZA </t>
  </si>
  <si>
    <t>CO1.REQ.9828726</t>
  </si>
  <si>
    <t>OPSP-VEX-0012-2026</t>
  </si>
  <si>
    <t>https://community.secop.gov.co/Public/Tendering/OpportunityDetail/Index?noticeUID=CO1.NTC.9673030</t>
  </si>
  <si>
    <t xml:space="preserve">VANESSA ALEXANDRA ASCANIO HERRERA </t>
  </si>
  <si>
    <t>CO1.REQ.9826550</t>
  </si>
  <si>
    <t>OPSP-VEX-0011-2026</t>
  </si>
  <si>
    <t>https://community.secop.gov.co/Public/Tendering/OpportunityDetail/Index?noticeUID=CO1.NTC.9672459</t>
  </si>
  <si>
    <t xml:space="preserve">EDUARDO RAFAEL GARCIA RUBIO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</si>
  <si>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APOYAR EN LAS ACTIVIDADES DEL EQUIPO DE NODO TERRITORIAL APOYAR EN LA ARTICULACIÓN DE LOS EE ASIGNADOS EN EL TERRITORIO ADELANTANDO LOS ACUERDOS DE COBERTURA IDENTIFICACIÓN DE EE Y REGISTRO DE BENEFICIARIOS DE CADA UNO APOYAR LA CONCERTACIÓN DE LOS EE Y LAS ÁREAS ARTÍSTICAS A ATENDER EN CADA NODO TERRITORIAL CONSOLIDAR Y REPORTAR LA INFORMACIÓN REGISTROS Y DATOS SOLICITADOS POR LA UNIVERSIDAD DE ACUERDO CON EL ESQUEMA DE GESTIÓN DEL CONOCIMIENTO DEL PROGRAMA ARTES PARA LA PAZ FOMENTAR ACTIVIDADES PARA LA ARTICULACIÓN DE LOS PROCESOS DE FORMACIÓN ARTÍSTICA ADELANTADOS EN EL NODO PROPICIANDO EL INTERCAMBIO ARTÍSTICO CULTURAL E INTERGENERACIONAL GESTIONAR CON ALIADOS INSTITUCIONALES PÚBLICOS YO PRIVADOS ESPACIOS Y ELEMENTOS LOGÍSTICOS NECESARIOS PARA EL DESARROLLO DE ESPACIOS PEDAGÓGICOS Y MUESTRAS ARTÍSTICAS</t>
  </si>
  <si>
    <t>CO1.REQ.9826208</t>
  </si>
  <si>
    <t>OPSP-VEX-0010-2026</t>
  </si>
  <si>
    <t>https://community.secop.gov.co/Public/Tendering/OpportunityDetail/Index?noticeUID=CO1.NTC.9672034</t>
  </si>
  <si>
    <t xml:space="preserve">LUIS HAROLDO TURIZO JIMENEZ </t>
  </si>
  <si>
    <t>CO1.REQ.9825299</t>
  </si>
  <si>
    <t>OPSP-VEX-0009-2026</t>
  </si>
  <si>
    <t>https://community.secop.gov.co/Public/Tendering/OpportunityDetail/Index?noticeUID=CO1.NTC.9671554</t>
  </si>
  <si>
    <t xml:space="preserve">ORLADIS PAOLA FUENTES HERRERA </t>
  </si>
  <si>
    <t>CO1.REQ.9825513</t>
  </si>
  <si>
    <t>OPSP-VEX-0008-2026</t>
  </si>
  <si>
    <t>https://community.secop.gov.co/Public/Tendering/OpportunityDetail/Index?noticeUID=CO1.NTC.9671180</t>
  </si>
  <si>
    <t xml:space="preserve">MARIA MARGARITA MORATTO DIAZ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</si>
  <si>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EN EL ROL DE GESTOR TERRITORIAL DESARROLLANDO LAS SIGUIENTES ACTIVIDADES APOYAR EN LAS ACTIVIDADES DEL EQUIPO DE NODO TERRITORIAL APOYAR EN LA ARTICULACIÓN DE LOS EE ASIGNADOS EN EL TERRITORIO ADELANTANDO LOS ACUERDOS DE COBERTURA IDENTIFICACIÓN DE EE Y REGISTRO DE BENEFICIARIOS DE CADA UNO APOYAR LA CONCERTACIÓN DE LOS EE Y LAS ÁREAS ARTÍSTICAS A ATENDER EN CADA NODO TERRITORIAL CONSOLIDAR Y REPORTAR LA INFORMACIÓN REGISTROS Y DATOS SOLICITADOS POR LA UNIVERSIDAD DE ACUERDO CON EL ESQUEMA DE GESTIÓN DEL CONOCIMIENTO DEL PROGRAMA ARTES PARA LA PAZ FOMENTAR ACTIVIDADES PARA LA ARTICULACIÓN DE LOS PROCESOS DE FORMACIÓN ARTÍSTICA ADELANTADOS EN EL NODO PROPICIANDO EL INTERCAMBIO ARTÍSTICO CULTURAL E INTERGENERACIONAL GESTIONAR CON ALIADOS INSTITUCIONALES PÚBLICOS Y O PRIVADOS ESPACIOS Y ELEMENTOS LOGÍSTICOS NECESARIOS PARA EL DESARROLLO DE ESPACIOS PEDAGÓGICOS Y MUESTRAS ARTÍSTICAS</t>
  </si>
  <si>
    <t>CO1.REQ.9825124</t>
  </si>
  <si>
    <t>OPSP-VEX-0007-2026</t>
  </si>
  <si>
    <t>https://community.secop.gov.co/Public/Tendering/OpportunityDetail/Index?noticeUID=CO1.NTC.9668542</t>
  </si>
  <si>
    <t xml:space="preserve">JOSE EDUARDO PALACIO RIVEIRA </t>
  </si>
  <si>
    <t>CO1.REQ.9821826</t>
  </si>
  <si>
    <t>OPSP-VEX-0006-2026</t>
  </si>
  <si>
    <t>https://community.secop.gov.co/Public/Tendering/OpportunityDetail/Index?noticeUID=CO1.NTC.9667840</t>
  </si>
  <si>
    <t xml:space="preserve">ANA MILENA PATERNINA PAREJA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</si>
  <si>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APOYAR EN LAS ACTIVIDADES DEL EQUIPO DE NODO TERRITORIAL APOYAR EN LA ARTICULACION DE LOS EE ASIGNADOS EN EL TERRITORIO ADELANTANDO LOS ACUERDOS DE COBERTURA IDENTIFICACION DE EE Y REGISTRO DE BENEFICIARIOS DE CADA UNO APOYAR LA CONCERTACION DE LOS EE Y LAS AREAS ARTISTICAS A ATENDER EN CADA NODO TERRITORIAL CONSOLIDAR Y REPORTAR LA INFORMACION REGISTROS Y DATOS SOLICITADOS POR LA UNIVERSIDAD DE ACUERDO CON EL ESQUEMA DE GESTION DEL CONOCIMIENTO DEL PROGRAMA ARTES PARA LA PAZ FOMENTAR ACTIVIDADES PARA LA ARTICULACION DE LOS PROCESOS DE FORMACION ARTISTICA ADELANTADOS EN EL NODO PROPICIANDO EL INTERCAMBIO ARTISTICO CULTURAL E INTERGENERACIONAL GESTIONAR CON ALIADOS INSTITUCIONALES PUBLICOS YO PRIVADOS ESPACIOS Y ELEMENTOS LOGISTICOS NECESARIOS PARA EL DESARROLLO DE ESPACIOS PEDAGOGICOS Y MUESTRAS ARTISTICAS</t>
  </si>
  <si>
    <t>CO1.REQ.9821213</t>
  </si>
  <si>
    <t>OPSP-VEX-0005-2026</t>
  </si>
  <si>
    <t>https://community.secop.gov.co/Public/Tendering/OpportunityDetail/Index?noticeUID=CO1.NTC.9667040</t>
  </si>
  <si>
    <t xml:space="preserve">ILKA MARIA DE LA HOZ BARRIOS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</si>
  <si>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Y MUESTRAS ARTÍSTICAS</t>
  </si>
  <si>
    <t>CO1.REQ.9820398</t>
  </si>
  <si>
    <t>OPSP-VEX-0004-2026</t>
  </si>
  <si>
    <t>https://community.secop.gov.co/Public/Tendering/OpportunityDetail/Index?noticeUID=CO1.NTC.9666331</t>
  </si>
  <si>
    <t xml:space="preserve">ARIEL RAFAEL GONZALEZ YEPES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</si>
  <si>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ACTIVIDADES COMO APOYAR EN LAS ACTIVIDADES DEL EQUIPO DE NODO TERRITORIAL APOYAR EN LA ARTICULACION DE LOS EE ASIGNADOS EN EL TERRITORIO ADELANTANDO LOS ACUERDOS DE COBERTURA IDENTIFICACION DE EE Y REGISTRO DE BENEFICIARIOS APOYAR LA CONCERTACION DE LOS EE Y LAS AREAS ARTISTICAS A ATENDER EN CADA NODO TERRITORIAL CONSOLIDAR Y REPORTAR LA INFORMACION REGISTROS Y DATOS SOLICITADOS POR LA UNIVERSIDAD DE ACUERDO CON EL ESQUEMA DE GESTION DEL CONOCIMIENTO DEL PROGRAMA ARTES PARA LA PAZ FOMENTAR ACTIVIDADES PARA LA ARTICULACION DE LOS PROCESOS DE FORMACION ARTISTICA ADELANTADOS EN EL NODO PROPICIANDO EL INTERCAMBIO ARTISTICO CULTURAL E INTERGENERACIONAL Y GESTIONAR CON ALIADOS INSTITUCIONALES PUBLICOS YO PRIVADOS ESPACIOS Y ELEMENTOS LOGISTICOS NECESARIOS PARA EL DESARROLLO DE ESPACIOS PEDAGOGICOS Y MUESTRAS ARTISTICAS.</t>
  </si>
  <si>
    <t>CO1.REQ.9819939</t>
  </si>
  <si>
    <t>OPSP-VEX-0003-2026</t>
  </si>
  <si>
    <t>https://community.secop.gov.co/Public/Tendering/OpportunityDetail/Index?noticeUID=CO1.NTC.9666324</t>
  </si>
  <si>
    <t xml:space="preserve">YURANY MARCELA GOGUE MAURY </t>
  </si>
  <si>
    <t>CO1.REQ.9819719</t>
  </si>
  <si>
    <t>OPSP-VEX-0002-2026</t>
  </si>
  <si>
    <t>https://community.secop.gov.co/Public/Tendering/OpportunityDetail/Index?noticeUID=CO1.NTC.9665809</t>
  </si>
  <si>
    <t xml:space="preserve">JUDITH QUIROZ SANCHEZ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</si>
  <si>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EN EL ROL DE GESTOR TERRITORIAL DESARROLLANDO LAS SIGUIENTES ACTIVIDADES APOYAR EN LAS ACTIVIDADES DEL EQUIPO DE NODO TERRITORIAL APOYAR EN LA ARTICULACIÓN DE LOS EE ASIGNADOS EN EL TERRITORIO ADELANTANDO LOS ACUERDOS DE COBERTURA IDENTIFICACIÓN DE EE Y REGISTRO DE BENEFICIARIOS DE CADA UNO APOYAR LA CONCERTACIÓN DE LOS EE Y LAS ÁREAS ARTÍSTICAS A ATENDER EN CADA NODO TERRITORIAL CONSOLIDAR Y REPORTAR LA INFORMACIÓN REGISTROS Y DATOS SOLICITADOS POR LA UNIVERSIDAD DE ACUERDO CON EL ESQUEMA DE GESTIÓN DEL CONOCIMIENTO DEL PROGRAMA ARTES PARA LA PAZ FOMENTAR ACTIVIDADES PARA LA ARTICULACIÓN DE LOS PROCESOS DE FORMACIÓN ARTÍSTICA ADELANTADOS EN EL NODO PROPICIANDO EL INTERCAMBIO ARTÍSTICO CULTURAL E INTERGENERACIONAL GESTIONAR CON ALIADOS INSTITUCIONALES PÚBLICOS Y O PRIVADOS ESPACIOS Y ELEMENTOS LOGÍSTICOS NECESARIOS PARA EL DESARROLLO DE ESPACIOS PEDAGÓGICOS Y MUESTRAS ARTÍSTICAS PARÁGRAFO PRIMERO EN EL DESARROLLO DE LAS ANTERIORES ACTIVIDADES</t>
  </si>
  <si>
    <t>CO1.REQ.9819101</t>
  </si>
  <si>
    <t>OPSP-VEX-0001-2026</t>
  </si>
  <si>
    <t>NUMERO DE COMPROMISO</t>
  </si>
  <si>
    <t>VICERRECTOR DE EXTENSIÓN Y PROYECCIÓN SOCIAL</t>
  </si>
  <si>
    <t>https://community.secop.gov.co/Public/Tendering/ContractNoticePhases/View?PPI=CO1.PPI.45494538&amp;isFromPublicArea=True&amp;isModal=False</t>
  </si>
  <si>
    <t>AQUILES ALFONSO COHEN LLANES</t>
  </si>
  <si>
    <t>MARIA CAMILA SAMPER MEZA</t>
  </si>
  <si>
    <t xml:space="preserve">LA PRESENTE ORDEN TIENE POR OBJETO: 1) APOYAR Y GESTIONAR LOS ASPECTOS ACADÉMICOS DE LOS PROGRAMAS DE ESPECIALIZACIÓN EN DESARROLLO DE SOFTWARE Y ESPECIALIZACIÓN EN MACHINE LEARNING,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t>
  </si>
  <si>
    <t>CO1.REQ.9971801</t>
  </si>
  <si>
    <t>OPSP-FIN-0008-2026</t>
  </si>
  <si>
    <t>https://community.secop.gov.co/Public/Tendering/ContractNoticePhases/View?PPI=CO1.PPI.45493183&amp;isFromPublicArea=True&amp;isModal=False</t>
  </si>
  <si>
    <t>EVELYN OVALLES GOMEZ</t>
  </si>
  <si>
    <t>EDGARDO JOSÉ DIAZ OÑATE</t>
  </si>
  <si>
    <t xml:space="preserve">LA PRESENTE ORDEN TIENE POR OBJETO: 1) APOYAR Y GESTIONAR LOS ASPECTOS ACADÉMICOS DEL PROGRAMA ESPECIALIZACIÓN EN GERENCIA DE PROYECTOS DE INGENIERÍA,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t>
  </si>
  <si>
    <t>CO1.REQ.9970790</t>
  </si>
  <si>
    <t>OPSP-FIN-0007-2026</t>
  </si>
  <si>
    <t>https://community.secop.gov.co/Public/Tendering/ContractNoticePhases/View?PPI=CO1.PPI.45491921&amp;isFromPublicArea=True&amp;isModal=False</t>
  </si>
  <si>
    <t>ALBERTO RAFAEL PAEZ REDONDO</t>
  </si>
  <si>
    <t>ADRIANA JOSÉ FREILE BRITO</t>
  </si>
  <si>
    <t xml:space="preserve">LA PRESENTE ORDEN TIENE POR OBJETO: 1) APOYAR Y GESTIONAR LOS ASPECTOS ACADÉMICOS DEL PROGRAMA DE MAESTRÍA EN CIENCIAS AGRARIAS,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t>
  </si>
  <si>
    <t>CO1.REQ.9970182</t>
  </si>
  <si>
    <t>OPSP-FIN-0006-2026</t>
  </si>
  <si>
    <t>https://community.secop.gov.co/Public/Tendering/ContractNoticePhases/View?PPI=CO1.PPI.45489804&amp;isFromPublicArea=True&amp;isModal=False</t>
  </si>
  <si>
    <t>PEDRO LUIS SALCEDO RAMIREZ</t>
  </si>
  <si>
    <t>DANNA CAROLINA PALMET MONTIEL</t>
  </si>
  <si>
    <t xml:space="preserve">LA PRESENTE ORDEN TIENE POR OBJETO: 1) APOYAR Y GESTIONAR LOS ASPECTOS ACADÉMICOS DEL PROGRAMA ESPECIALIZACIÓN EN LOGÍSTICA Y TRANSPORTE INTERNACIONAL,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t>
  </si>
  <si>
    <t>CO1.REQ.9969284</t>
  </si>
  <si>
    <t>OPSP-FIN-0005-2026</t>
  </si>
  <si>
    <t>https://community.secop.gov.co/Public/Tendering/ContractNoticePhases/View?PPI=CO1.PPI.45486610&amp;isFromPublicArea=True&amp;isModal=False</t>
  </si>
  <si>
    <t>WILMER PONCE OBREGÓN</t>
  </si>
  <si>
    <t>DANIEL ESTEBAN BERMUDEZ VARGAS</t>
  </si>
  <si>
    <t>LA PRESENTE ORDEN TIENE POR OBJETO: 1) APOYAR Y GESTIONAR LOS ASPECTOS ACADÉMICOS DEL PROGRAMA DE ESPECIALIZACIÓN EN GESTIÓN Y LEGISLACIÓN AMBIENTAL,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t>
  </si>
  <si>
    <t>CO1.REQ.9968718</t>
  </si>
  <si>
    <t>OPSP-FIN-0004-2026</t>
  </si>
  <si>
    <t>https://community.secop.gov.co/Public/Tendering/ContractNoticePhases/View?PPI=CO1.PPI.45482642&amp;isFromPublicArea=True&amp;isModal=False</t>
  </si>
  <si>
    <t>JORGE GOMEZ ROJAS</t>
  </si>
  <si>
    <t>DANAY VANESSA PARDO BERMUDEZ</t>
  </si>
  <si>
    <t>LA PRESENTE ORDEN TIENE POR OBJETO: 1) APOYAR EN LA FORMULACIÓN, EJECUCIÓN Y SEGUIMIENTO DEL PRESUPUESTO ASIGNADO A LOS PROGRAMAS DE MAESTRÍA EN INGENIERÍA Y DOCTORADO EN INGENIERÍA,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t>
  </si>
  <si>
    <t>CO1.REQ.9966934</t>
  </si>
  <si>
    <t>OPSP-FIN-0003-2026</t>
  </si>
  <si>
    <t>https://community.secop.gov.co/Public/Tendering/ContractNoticePhases/View?PPI=CO1.PPI.45481248&amp;isFromPublicArea=True&amp;isModal=False</t>
  </si>
  <si>
    <t>VIVIANA QUINTERO DALLOS</t>
  </si>
  <si>
    <t>SHEIMY PAOLA LOZANO BUSTAMANTE</t>
  </si>
  <si>
    <t xml:space="preserve">LA PRESENTE ORDEN TIENE POR OBJETO: 1) APOYAR EL PROCESO DE INSCRIPCIÓN, MATRÍCULA Y GRADO DE LOS ESTUDIANTES. 2) APOYAR EL PROCESO DE ACTUALIZACIÓN DE LA INFORMACIÓN Y DOCUMENTACIÓN RELACIONADA CON LOS POSGRADOS DE LA FACULTAD DE INGENIERÍA. 3) APOYAR EL PROCESO DE AUTOEVALUACIÓN DEL PROGRAMA CON FINES DE MEJORAMIENTO CONTINUO, RENOVACIÓN DE REGISTRO CALIFICADO Y ACREDITACIÓN POR ALTA CALIDAD. 4) APOYAR LA CONSOLIDACIÓN DE LA INFORMACIÓN ESTADÍSTICA DE LOS POSGRADOS DE LA FACULTAD DE INGENIERÍA. 5) SOLICITAR DE MANERA OPORTUNA DE LA ASIGNACIÓN DE SALONES PARA EL DESARROLLO DE LAS ACTIVIDADES ACADÉMICAS.  </t>
  </si>
  <si>
    <t>CO1.REQ.9966418</t>
  </si>
  <si>
    <t>OPSP-FIN-0002-2026</t>
  </si>
  <si>
    <t>https://community.secop.gov.co/Public/Tendering/ContractNoticePhases/View?PPI=CO1.PPI.45412088&amp;isFromPublicArea=True&amp;isModal=False</t>
  </si>
  <si>
    <t>ALEXIS RAFAEL MERCADO GARCIA</t>
  </si>
  <si>
    <t>LA PRESENTE ORDEN TIENE POR OBJETO: 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t>
  </si>
  <si>
    <t>CO1.REQ.9962405</t>
  </si>
  <si>
    <t>OPSP-FIN-0001-2026</t>
  </si>
  <si>
    <t>DECANO FACULTAD DE INGENIERIAS</t>
  </si>
  <si>
    <t xml:space="preserve">NO </t>
  </si>
  <si>
    <t>https://community.secop.gov.co/Public/Tendering/ContractNoticePhases/View?PPI=CO1.PPI.45859657&amp;isFromPublicArea=True&amp;isModal=False</t>
  </si>
  <si>
    <t>KARIN PATRICIA RONDON PAYARES</t>
  </si>
  <si>
    <t>TIPOGRAFIA Y LITOGRAFIA CARIBE LTDA</t>
  </si>
  <si>
    <t>LA PRESENTE ORDEN TIENE POR OBJETO EL SERVICIOS DE LITOGRAFÍA PARA LA IMPRESIÓN DE 600 AGENDAS AL TAMAÑO DE 24 X 17 CMS, COMPUESTA DE 70 HOJAS INTERNAS IMPRESAS A UN COLOR DE TINTA EN PAPEL BOND DE 75 GR, PORTADA PASTADA DURA IMPRESA EN POLICROMÍA, ARGOLLADAS, 600 ESFEROS MARCADOS A UN COLOR DE TINTA, 600 FOLLETOS TAMAÑO OFICIO IMPRESOS EN POLICROMÍA AL ANVERSO Y REVERSO EN PROPALCOTE DE 150GR, 600 BOLSAS EN CAMBRELLA TAMAÑO CARTA, MARCADAS A UN COLOR DE TINTA POR UNA CARA Y 600 ABANICOS IMPRESOS EN POLICROMÍA, SANDUCHADOS Y TROQUELADOS PARA LA LOS PROGRAMAS DE EDUCACIÓN CONTINUA DE LA FACULTAD DE CIENCIAS DE LA SALUD. LA PROPUESTA HACE PARTE INTEGRAL DE LA PRESENTE ORDEN.</t>
  </si>
  <si>
    <t>CO1.REQ.10126089</t>
  </si>
  <si>
    <t>OPS-FCS-0001-2026</t>
  </si>
  <si>
    <t>https://community.secop.gov.co/Public/Tendering/ContractNoticePhases/View?PPI=CO1.PPI.45846412&amp;isFromPublicArea=True&amp;isModal=False</t>
  </si>
  <si>
    <t>MARION JULIANIF MEJIA FLORIAN</t>
  </si>
  <si>
    <t>COMPRA DE 60 GAFETES CON IMPRESIÓN COLOR Y BASE METALIZADA RESINADOS CON SUJETADOR DE IMAN DE ALTA PRESIÓN PARA HACERLE ENTREGA A LOS ESTUDIANTES DE ULTIMO SEMESTRE DEL PROGRAMA DE PSICOLOGÍA, LOS CUALES REALIZARÁN SUS PRÁCTICAS PROFESIONALES DURANTE EL PERIODO 2026-1. LA PROPUESTA HACE PARTE INTEGRAL DE LA PRESENTE ORDEN.</t>
  </si>
  <si>
    <t xml:space="preserve">CO1.REQ.10112215 </t>
  </si>
  <si>
    <t>ODC-FCS-0002-2026</t>
  </si>
  <si>
    <t>https://community.secop.gov.co/Public/Tendering/ContractNoticePhases/View?PPI=CO1.PPI.45845004&amp;isFromPublicArea=True&amp;isModal=False</t>
  </si>
  <si>
    <t>DIANA ROSA PICON PAHUANA</t>
  </si>
  <si>
    <t>LA PRESENTE ORDEN TIENE POR OBJETO LA COMPRA DE 134 BATAS EN TELA ANTIFLUIDO CON ESCUDO INSTITUCIONAL, NOMBRE DEL ESTUDIANTE Y PROGRAMA BORDADOS, PARA QUE SEAN ENTREGADAS A LOS ESTUDIANTES DE LOS PROGRAMAS DE MEDICINA, ODONTOLOGÍA Y ENFERMERÍA EN EL PERIODO 2026-1. LA PROPUESTA HACE PARTE INTEGRAL DE LA PRESENTE ORDEN.</t>
  </si>
  <si>
    <t>CO1.REQ.10111540</t>
  </si>
  <si>
    <t>ODC-FCS-0001-2026</t>
  </si>
  <si>
    <t>https://community.secop.gov.co/Public/Tendering/ContractNoticePhases/View?PPI=CO1.PPI.45835868&amp;isFromPublicArea=True&amp;isModal=False</t>
  </si>
  <si>
    <t>KAREN LUCIA CARRANZA GARCIA</t>
  </si>
  <si>
    <t>1. DESARROLLAR LAS ACTIVIDADES DE DIAGNÓSTICO, EVALUACIÓN, INTERVENCIÓN CLÍNICA PARA NIÑOS, ADOLESCENTES Y ADULTOS O LOS SERVICIOS QUE DESDE SU ÁREA REQUIERA EL PROGRAMA. 2. APOYAR LAS JORNADAS DE SALUD Y LOS PROYECTOS DE INVESTIGACIÓN DESARROLLADOS DESDE EL PAP Y EL CENTRO DE ESCUCHA. 3. APOYAR LAS ACTIVIDADES DE SEGUIMIENTO A LOS ESTUDIANTES DE PRÁCTICAS ASIGNADOS AL PROGRAMA DE ATENCIÓN PSICOLÓGICA Y AL CENTRO DE ESCUCHA, ACORDE CON LO ESTABLECIDO EN EL DECRETO 780 DE 2016, PARTE 7, CAPÍTULO 1, CAPÍTULO ARTÍCULO 2.7.1.1.13. 4.REGISTRAR LAS ACTIVIDADES REALIZADAS POR LOS ESTUDIANTES EN FORMACIÓN DE PREGRADO Y POSGRADOS ASIGNADOS AL PROGRAMA DE ATENCIÓN PSICOLÓGICA Y EL CENTRO DE ESCUCHA,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6, REALIZAR SEGUIMIENTO PSICOSOCIAL A LOS CASOS ATENDIDOS, PRIORIZANDO AQUELLOS CON BAJO RENDIMIENTO O RIESGO DE DESERCIÓN ACADÉMICA, ANTECEDENTES DE TRASTORNOS MENTALES O PERTENECIENTES A GRUPOS VULNERABLES (ZONAS RURALES, VÍCTIMAS, ESTUDIANTES CON DISCAPACIDAD). 6. DILIGENCIAR LOS FORMATOS DE REGISTRO Y SEGUIMIENTO DE CASOS.</t>
  </si>
  <si>
    <t>CO1.REQ.10107495</t>
  </si>
  <si>
    <t>OPSP-FCS-0010-2026</t>
  </si>
  <si>
    <t>https://community.secop.gov.co/Public/Tendering/ContractNoticePhases/View?PPI=CO1.PPI.45823433&amp;isFromPublicArea=True&amp;isModal=False</t>
  </si>
  <si>
    <t>LEANDRO JOSÉ PEÑA RODRÍGUEZ</t>
  </si>
  <si>
    <t>1. FORMULAR Y ESTRUCTURAR PROYECTOS INSTITUCIONALES DE LA FACULTAD DE CIENCIAS DE LA SALUD, GARANTIZANDO SU ALINEACIÓN CON EL PLAN DE DESARROLLO INSTITUCIONAL, PLANES SECTORIALES EN SALUD, POLÍTICAS PÚBLICAS VIGENTES, LINEAMIENTOS DE CALIDAD ACADÉMICA Y REQUISITOS DE LAS ENTIDADES FINANCIADORAS. 2. ⁠ELABORAR LOS DOCUMENTOS TÉCNICOS, JURÍDICOS Y ADMINISTRATIVOS REQUERIDOS PARA LA PRESENTACIÓN DE PROYECTOS, INCLUYENDO ESTUDIOS PREVIOS, JUSTIFICACIONES, MARCOS LÓGICOS, CRONOGRAMAS, PRESUPUESTOS, INDICADORES DE RESULTADO E IMPACTO, CONFORME A LA NORMATIVIDAD INTERNA Y EXTERNA APLICABLE. 3. ⁠BRINDAR ACOMPAÑAMIENTO TÉCNICO A LAS DEPENDENCIAS ACADÉMICAS Y ADMINISTRATIVAS DE LA FACULTAD EN LA IDENTIFICACIÓN DE NECESIDADES, PRIORIZACIÓN DE INICIATIVAS Y AJUSTE DE PROYECTOS, ASEGURANDO COHERENCIA TÉCNICA, VIABILIDAD FINANCIERA Y CUMPLIMIENTO NORMATIVO. 4. ⁠REALIZAR SEGUIMIENTO Y AJUSTES A LOS PROYECTOS FORMULADOS, ATENDIENDO OBSERVACIONES DE INSTANCIAS EVALUADORAS INTERNAS O EXTERNAS, Y APOYANDO LOS PROCESOS DE RADICACIÓN, APROBACIÓN Y ACTUALIZACIÓN DE LA INFORMACIÓN EN LOS SISTEMAS INSTITUCIONALES O PLATAFORMAS DE PRESENTACIÓN DE PROYECTOS.</t>
  </si>
  <si>
    <t xml:space="preserve">OTRAS INVERSIONES </t>
  </si>
  <si>
    <t>CO1.REQ.10103183</t>
  </si>
  <si>
    <t>OPSP-FCS-0009-2026</t>
  </si>
  <si>
    <t>https://community.secop.gov.co/Public/Tendering/ContractNoticePhases/View?PPI=CO1.PPI.45821737&amp;isFromPublicArea=True&amp;isModal=False</t>
  </si>
  <si>
    <t>DANIELA MARGARITA PIRELA WISMAN</t>
  </si>
  <si>
    <t>1. APOYAR LAS ACTIVIDADES ADMINISTRATIVAS Y OPERATIVAS RELACIONADAS CON LA DIVULGACIÓN, PROMOCIÓN E INSCRIPCIÓN DE LOS PROGRAMAS DE EDUCACIÓN CONTINUA, PREGRADO Y POSGRADOS OFERTADOS POR LA FACULTAD DE CIENCIAS DE LA SALUD. 2.APOYAR LA PLANEACIÓN Y EJECUCIÓN DE ESTRATEGIAS DE COMUNICACIÓN PARA LA DIFUSIÓN DE INFORMACIÓN ACADÉMICA Y DE INTERÉS GENERAL A TRAVÉS DE CANALES INSTITUCIONALES Y DIGITALES DE LA FACULTAD DE CIENCIAS DE LA SALUD. 3. APOYAR LA CREACIÓN, ADMINISTRACIÓN Y SEGUIMIENTO DE CONTENIDOS EN LAS REDES SOCIALES OFICIALES DE LA FACULTAD DE CIENCIAS DE LA SALUD PARA LA PROMOCIÓN DE LOS PROGRAMAS DE EDUCACION CONTINUA. 4. APOYAR LA ACTUALIZACIÓN Y GESTIÓN DE CONTENIDOS INFORMATIVOS Y PROMOCIONALES EN LA PÁGINA WEB DE LA FACULTAD DE CIENCIAS DE LA SALUD Y SUS PROGRAMAS. 5. APOYAR EL DISEÑO Y ELABORACIÓN DE PIEZAS GRÁFICAS Y MATERIAL PUBLICITARIO PARA LA DIFUSIÓN DE LOS CURSOS, DIPLOMADOS Y ACTIVIDADES ACADÉMICAS. 6. APOYAR LA IMPLEMENTACIÓN DE ESTRATEGIAS DE MERCADEO Y VENTAS ORIENTADAS A LA PROMOCIÓN Y COMERCIALIZACIÓN DE LOS PROGRAMAS DE EDUCACION CONTINUA. 7. APOYAR LA GESTIÓN Y FORTALECIMIENTO DE ALIANZAS ESTRATÉGICAS CON EL SECTOR EXTERNO PARA LA PROMOCIÓN DE LA OFERTA ACADÉMICA. 8. APOYAR LA ELABORACIÓN DE INFORMES DE SEGUIMIENTO Y RESULTADOS DERIVADOS DE LAS ACTIVIDADES EJECUTADAS EN EL MARCO DEL CONTRATO.</t>
  </si>
  <si>
    <t>CO1.REQ.10102555</t>
  </si>
  <si>
    <t>OPSP-FCS-0008-2026</t>
  </si>
  <si>
    <t>https://community.secop.gov.co/Public/Tendering/ContractNoticePhases/View?PPI=CO1.PPI.45811693&amp;isFromPublicArea=True&amp;isModal=False</t>
  </si>
  <si>
    <t>LUNA VALENTINA FONSECA AVILA</t>
  </si>
  <si>
    <t xml:space="preserve">1) APOYAR LAS ACTIVIDADES ACADÉMICO-ADMINISTRATIVAS DE LOS PROGRAMAS DE EDUCACIÓN CONTINÚA OFERTADOS POR LA FACULTAD DE CIENCIAS DE LA SALUD. 2) APOYAR EL DISEÑO Y CREACIÓN DE LOS NUEVOS PROGRAMAS Y CURSOS PROPUESTOS POR LA FACULTAD DE CIENCIAS DE LA SALUD 3) REALIZAR SEGUIMIENTO, CONTROL Y EVALUACIÓN DE LAS ACTIVIDADES ACADÉMICAS DE LOS PROGRAMAS DE EDUCACION CONTINUA DE LA FACULTAD DE CIENCIAS DE LA SALUD. 4) APOYAR LOS PROCESOS ADMINISTRATIVOS Y LOGÍSTICOS ASOCIADOS AL DESARROLLO ACADÉMICO DEL PROGRAMA DE ESPECIALIZACIÓN EN MEDICINA INTERNA,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5) APOYAR ACTIVAMENTE EN LAS ESTRATEGIAS DE DIVULGACIÓN DEL PROGRAMA DE ESPECIALIZACIÓN EN MEDICINA INTERNA, EN ARTICULACIÓN CON EL CENTRO DE POSGRADOS Y FORMACIÓN CONTINUA, INCLUYENDO LA ATENCIÓN A INTERESADOS, REGISTRO DE ASPIRANTES Y SEGUIMIENTO A CAMPAÑAS PROMOCIONALES. 6) APOYAR EN EL SEGUIMIENTO A LOS INSCRITOS, MATRICULADOS Y EGRESADOS DEL PROGRAMA DE ESPECIALIZACIÓN EN MEDICINA INTERNA, CONSOLIDANDO BASES DE DATOS ACTUALIZADAS Y GENERANDO REPORTES PERIÓDICOS QUE FORTALEZCAN LA TOMA DE DECISIONES EN LOS PROCESOS INSTITUCIONALES. 7) APOYAR EN LA ADECUADA GESTIÓN DOCUMENTAL DEL PROGRAMA DE ESPECIALIZACIÓN EN MEDICINA INTERNA, ORGANIZANDO Y MANTENIENDO ACTUALIZADOS LOS ARCHIVOS FÍSICOS Y DIGITALES RELACIONADOS CON MATRÍCULAS, ACTAS, CONTRATOS, ASISTENCIA DOCENTE Y REPORTES ACADÉMICOS. 8) APOYAR LA GESTIÓN ADMINISTRATIVA ASOCIADA AL RECONOCIMIENTO ECONÓMICO Y PAGO A LOS ESTUDIANTES DE ÚLTIMO SEMESTRE DEL PROGRAMA DE MEDICINA QUE REALIZAN EL INTERNADO ROTATORIO, DE CONFORMIDAD CON LA NORMATIVIDAD VIGENTE </t>
  </si>
  <si>
    <t>CO1.REQ.10100247</t>
  </si>
  <si>
    <t>OPSP-FCS-0007-2026</t>
  </si>
  <si>
    <t>https://community.secop.gov.co/Public/Tendering/ContractNoticePhases/View?PPI=CO1.PPI.45279327&amp;isFromPublicArea=True&amp;isModal=False</t>
  </si>
  <si>
    <t>MARIA DEL SOCORRO ALZAMORA ACOSTA</t>
  </si>
  <si>
    <t>1) APOYAR Y GESTIONAR LOS ASPECTOS ACADÉMICOS DEL PROGRAMA ESPECIALIZACIÓN EN MEDICINA INTERNA,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t>
  </si>
  <si>
    <t>CO1.REQ.9885431</t>
  </si>
  <si>
    <t>OPSP-FCS-0006-2026</t>
  </si>
  <si>
    <t>https://community.secop.gov.co/Public/Tendering/ContractNoticePhases/View?PPI=CO1.PPI.45469919&amp;isFromPublicArea=True&amp;isModal=False</t>
  </si>
  <si>
    <t>MARY LUZ PEÑARANDA REALES</t>
  </si>
  <si>
    <t>1) APOYAR Y GESTIONAR LOS ASPECTOS ACADÉMICOS DEL PROGRAMA ESPECIALIZACIÓN EN SEGURIDAD Y SALUD DEL TRABAJO,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t>
  </si>
  <si>
    <t>CO1.REQ.9962214</t>
  </si>
  <si>
    <t>OPSP-FCS-0005-2026</t>
  </si>
  <si>
    <t>https://community.secop.gov.co/Public/Tendering/ContractNoticePhases/View?PPI=CO1.PPI.45273656&amp;isFromPublicArea=True&amp;isModal=False</t>
  </si>
  <si>
    <t>MARIA MARGARITA DE LOURDES SIERRA LOPEZ</t>
  </si>
  <si>
    <t>1) APOYAR A LA DECANATURA EN EL SEGUIMIENTO Y CUMPLIMIENTO
DE LOS PROCESOS ACADÉMICOS, ADMINISTRATIVOS Y OPERATIVOS DE LOS PROGRAMAS DE POSGRADO DE LA FACULTAD DE
CIENCIAS DE LA SALUD, EN ARTICULACIÓN CON EL CENTRO DE POSGRADOS Y FORMACIÓN CONTINUA. 2) APOYAR LA GESTIÓN
DEL PROCESO DE INSCRIPCIÓN, MATRÍCULA, LEGALIZACIÓN Y GRADO DE LOS ESTUDIANTES DE LOS PROGRAMAS DE POSGRADO DE
LA FACULTAD DE CIENCIAS DE LA SALUD.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t>
  </si>
  <si>
    <t>CO1.REQ.9882552</t>
  </si>
  <si>
    <t>OPSP-FCS-0004-2026</t>
  </si>
  <si>
    <t>https://community.secop.gov.co/Public/Tendering/ContractNoticePhases/View?PPI=CO1.PPI.45270348&amp;isFromPublicArea=True&amp;isModal=False</t>
  </si>
  <si>
    <t>MIGUEL ANTONIO SILVA ARRIETA</t>
  </si>
  <si>
    <t>1) APOYAR EN LA FORMULACIÓN, EJECUCIÓN Y SEGUIMIENTO DEL PRESUPUESTO ASIGNADO DE LOS PROGRAMAS MAESTRÍA EN EPIDEMIOLOGIA Y MAESTRÍA EN ENFERMERIA CON EL FIN QUE SE GARANTICE UNA ADMINISTRACIÓN EFICIENTE, TRANSPARENTE Y OPORTUNA DE LOS RECURSOS FINANCIEROS, TODO EN COORDINACIÓN CON EL ÁREA FINANCIERA DEL CENTRO DE POSGRADOS. 2) APOYAR LOS PROCESOS ADMINISTRATIVOS Y LOGÍSTICOS ASOCIADOS AL DESARROLLO ACADÉMICO DE LOS PROGRAMAS MAESTRÍA EN ENFERMERIA Y MAESTRÍA EN EPIDEMIOLOGIA,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t>
  </si>
  <si>
    <t>CO1.REQ.9881487</t>
  </si>
  <si>
    <t>OPSP-FCS-0003-2026</t>
  </si>
  <si>
    <t>https://community.secop.gov.co/Public/Tendering/ContractNoticePhases/View?PPI=CO1.PPI.45174999&amp;isFromPublicArea=True&amp;isModal=False</t>
  </si>
  <si>
    <t>ALYDAYANA GARCERANT VILLEGAS</t>
  </si>
  <si>
    <t>1) APOYAR EN LA FORMULACIÓN, EJECUCIÓN Y SEGUIMIENTO DEL PRESUPUESTO ASIGNADO DE LOS PROGRAMAS MAESTRÍA EN PSICOLOGÍA CLÍNICA, JURÍDICA Y FORENSE, MAESTRÍA EN SALUD FAMILIAR Y COMUNITARIA, CON EL FIN QUE SE GARANTICE UNA ADMINISTRACIÓN EFICIENTE, TRANSPARENTE Y OPORTUNA DE LOS RECURSOS FINANCIEROS, TODO EN COORDINACIÓN CON EL ÁREA FINANCIERA DEL CENTRO DE POSGRADOS. 2) APOYAR LOS PROCESOS ADMINISTRATIVOS Y LOGÍSTICOS ASOCIADOS AL DESARROLLO ACADÉMICO DE LOS PROGRAMAS MAESTRÍA EN PSICOLOGÍA CLÍNICA, JURÍDICA Y FORENSE, MAESTRÍA EN SALUD FAMILIAR Y COMUNITARIA,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t>
  </si>
  <si>
    <t>CO1.REQ.9880775</t>
  </si>
  <si>
    <t>OPSP-FCS-0002-2026</t>
  </si>
  <si>
    <t>https://community.secop.gov.co/Public/Tendering/ContractNoticePhases/View?PPI=CO1.PPI.45055401&amp;isFromPublicArea=True&amp;isModal=False</t>
  </si>
  <si>
    <t>SIBEL ALEXANDER CASTAÑEDA HENRIQUEZ</t>
  </si>
  <si>
    <t>1) APOYAR EN LA FORMULACIÓN, EJECUCIÓN Y SEGUIMIENTO DEL PRESUPUESTO ASIGNADO DE LOS PROGRAMAS ESPECIALIZACIÓN EN SEGURIDAD Y SALUD EN EL TRABAJO Y MAESTRÍA EN SALUD MENTAL EN COMUNIDADES DIVERSAS CON EL FIN QUE SE GARANTICE UNA ADMINISTRACIÓN EFICIENTE, TRANSPARENTE Y OPORTUNA DE LOS RECURSOS FINANCIEROS, TODO EN COORDINACIÓN CON EL ÁREA FINANCIERA DEL CENTRO DE POSGRADOS. 2) APOYAR LOS PROCESOS ADMINISTRATIVOS Y LOGÍSTICOS ASOCIADOS AL DESARROLLO ACADÉMICO DE LOS PROGRAMAS ESPECIALIZACIÓN EN SEGURIDAD Y SALUD EN EL TRABAJO Y MAESTRÍA EN SALUD MENTAL EN COMUNIDADES DIVERSAS,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t>
  </si>
  <si>
    <t>CO1.REQ.9796856</t>
  </si>
  <si>
    <t>OPSP-FCS-0001-2026</t>
  </si>
  <si>
    <t>https://community.secop.gov.co/Public/Tendering/ContractNoticePhases/View?PPI=CO1.PPI.44990653&amp;isFromPublicArea=True&amp;isModal=False</t>
  </si>
  <si>
    <t>LUISA CAROLINE MEZA CAMPO</t>
  </si>
  <si>
    <t>1) CARGAR EN LA PLATAFORMA SECOP II LA CONTRATACIÓN Y NOVEDADES DE CONTRATACIÓN REALIZADAS EN LA FACULTAD CIENCIAS DE LA SALUD Y DEMÁS QUE SE REQUIERAN. 2) VERIFICAR Y APROBAR LAS HOJAS DE VIDA EN LA PLATAFORMA SIGEP II DE LOS CONTRATISTAS Y DOCENTES DE LA FACULTAD CIENCIAS DE LA SALUD. 3) CARGAR INFORMACIÓN DE CONTRATOS Y NOVEDADES DE CONTRATACIÓN EN LA PLATAFORMA SIGEP II REPORTADA POR LA FACULTAD CIENCIAS DE LA SALUD. 4) CARGAR LA INFORMACIÓN DE CONTRATOS Y NOVEDADES REQUERIDA MES A MES EN LA PLATAFORMA SIA OBSERVA POR LA FACULTAD CIENCIAS DE LA SALUD. 5) MANEJAR LA PLATAFORMA GEDOCO EN LOS PROCESOS DE CONTRATACIÓN PARA VERIFICAR Y APROBAR LA DOCUMENTACIÓN DE LOS CONTRATISTAS Y DOCENTES DE LA FACULTAD CIENCIAS DE LA SALUD. 6) APOYAR EN LA PROYECCIÓN DE ACTAS Y RESOLUCIONES DE VINCULACIÓN DE LOS DOCENTES CATEDRÁTICOS DE LOS DIFERENTES PROGRAMAS DE POSTGRADOS Y EDUCACIÓN CONTINUA DE LA FACULTAD CIENCIAS DE LA SALUD. 7) APOYAR EN LA PROYECCIÓN DE RESOLUCIONES PARA EL PAGO POR MEDIO DE APOYO ECONÓMICO A LOS DOCENTES QUE ASÍ LO REQUIERAN DE LOS DIFERENTES PROGRAMAS DE POSTGRADOS Y EDUCACIÓN CONTINUA DE LA FACULTAD CIENCIAS DE LA SALUD. 8) DILIGENCIAR FORMATOS REQUERIDOS PARA EL PROCESO DE CONTRATACIÓN, PAGOS O TERMINACIÓN DE CONTRATOS DE LA FACULTAD CIENCIAS DE LA SALUD.</t>
  </si>
  <si>
    <t>CO1.REQ.9790553</t>
  </si>
  <si>
    <t>OAG-FCS-0001-2026</t>
  </si>
  <si>
    <t xml:space="preserve">FACULTAD DE CIENCIAS DE LA SALUD </t>
  </si>
  <si>
    <t>https://community.secop.gov.co/Public/Tendering/OpportunityDetail/Index?noticeUID=CO1.NTC.9957516&amp;isFromPublicArea=True&amp;isModal=False</t>
  </si>
  <si>
    <t>LAURA MARCELA MORALES GUERRERO</t>
  </si>
  <si>
    <t>GERMAN CAMILO JIMENEZ AGUILAR</t>
  </si>
  <si>
    <t>1. APOYAR EN LA FORMULACIÓN, EJECUCIÓN Y SEGUIMIENTO DEL PRESUPUESTO ASIGNADO AL PROGRAMA ESPECIALIZACIÓN EN ENTRENAMIENTO DEPORTIVO,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</si>
  <si>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CO1.REQ.10102603</t>
  </si>
  <si>
    <t>OPSP-FHU-0010-2026</t>
  </si>
  <si>
    <t>https://community.secop.gov.co/Public/Tendering/OpportunityDetail/Index?noticeUID=CO1.NTC.9912338&amp;isFromPublicArea=True&amp;isModal=False</t>
  </si>
  <si>
    <t>ANGELICA MARIA CANTILLO RODRIGUEZ</t>
  </si>
  <si>
    <t>1. APOYAR EL PROCESO DE INSCRIPCIÓN, MATRÍCULA, SEGUIMIENTO Y GRADO DE LOS ESTUDIANTES DE LOS PROGRAMAS DE POSGRADO DE LA FACULTAD DE HUMANIDADES, DE CONFORMIDAD CON LOS CALENDARIOS Y LINEAMIENTOS INSTITUCIONALES. 2. APOYAR LA ACTUALIZACIÓN, ORGANIZACIÓN Y SISTEMATIZACIÓN DE LA INFORMACIÓN ACADÉMICA Y ADMINISTRATIVA DE LOS PROGRAMAS DE POSGRADO DE LA FACULTAD DE HUMANIDADES, EN ARTICULACIÓN CON LA COORDINACIÓN ADMINISTRATIVA. 3. APOYAR LA GESTIÓN PARA LA ASIGNACIÓN DE AULAS Y ESPACIOS FÍSICOS REQUERIDOS PARA EL DESARROLLO DE LAS ACTIVIDADES ACADÉMICAS DE LOS PROGRAMAS DE POSGRADO, EN COORDINACIÓN CON LAS DEPENDENCIAS CORRESPONDIENTES. 4. APOYAR EL SEGUIMIENTO A LOS PROCESOS PRECONTRACTUALES, CONTRACTUALES Y DE TRÁMITE DE PAGO DE LOS DOCENTES NACIONALES E INTERNACIONALES VINCULADOS A LOS PROGRAMAS DE POSGRADO DE LA FACULTAD DE HUMANIDADES. 5. APOYAR LA ORGANIZACIÓN, LOGÍSTICA Y PROMOCIÓN DE CHARLAS, CURSOS, CONFERENCIAS, SEMINARIOS Y DEMÁS EVENTOS ACADÉMICOS QUE SE REALICEN EN EL MARCO DE LOS PROGRAMAS DE POSGRADO DE LA FACULTAD DE HUMANIDADES. 6. APOYAR LA ELABORACIÓN Y PROYECCIÓN DE ACTAS, SOLICITUDES, INFORMES Y DEMÁS DOCUMENTOS REQUERIDOS POR LA COORDINACIÓN ADMINISTRATIVA Y LA DECANATURA PARA EL ADECUADO FUNCIONAMIENTO DE LOS PROGRAMAS DE POSGRADO. 7. APOYAR A LA DECANATURA EN LA GESTIÓN, SEGUIMIENTO Y FORMALIZACIÓN DE CONVENIOS INTERINSTITUCIONALES ORIENTADOS AL FORTALECIMIENTO DE LA VENTA DE SERVICIOS ACADÉMICOS Y AL IMPULSO DE LA OFERTA DE PROGRAMAS DE FORMACIÓN CONTINUA Y DE POSGRADO DE LA FACULTAD DE HUMANIDADES. 8.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</si>
  <si>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CO1.REQ.10060618</t>
  </si>
  <si>
    <t>OAG-FHU-0009-2026</t>
  </si>
  <si>
    <t>https://community.secop.gov.co/Public/Tendering/OpportunityDetail/Index?noticeUID=CO1.NTC.9809793&amp;isFromPublicArea=True&amp;isModal=False</t>
  </si>
  <si>
    <t>ELIANA MARCELA QUINTERO HENRIQUEZ</t>
  </si>
  <si>
    <t xml:space="preserve"> 1. APOYAR EN LA FORMULACIÓN, EJECUCIÓN Y SEGUIMIENTO DEL PRESUPUESTO ASIGNADO AL PROGRAMA MAESTRÍA EN ARGUMENTACIÓN JURÍDICA,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</si>
  <si>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CO1.REQ.9958977</t>
  </si>
  <si>
    <t>OPSP-FHU-0008-2026</t>
  </si>
  <si>
    <t>https://community.secop.gov.co/Public/Tendering/OpportunityDetail/Index?noticeUID=CO1.NTC.9792820&amp;isFromPublicArea=True&amp;isModal=False</t>
  </si>
  <si>
    <t>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</si>
  <si>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CO1.REQ.9933850</t>
  </si>
  <si>
    <t>OPSP-FHU-0007-2026</t>
  </si>
  <si>
    <t>https://community.secop.gov.co/Public/Tendering/OpportunityDetail/Index?noticeUID=CO1.NTC.9791843&amp;isFromPublicArea=True&amp;isModal=False</t>
  </si>
  <si>
    <t>YAMILETH FLORIAN MARTINEZ</t>
  </si>
  <si>
    <t xml:space="preserve">1. APOYAR EN LA FORMULACIÓN, EJECUCIÓN Y SEGUIMIENTO DEL PRESUPUESTO ASIGNADO AL PROGRAMA MAESTRÍA EN ANTROPOLOGÍA,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
</t>
  </si>
  <si>
    <t>CO1.REQ.9933523</t>
  </si>
  <si>
    <t>OPSP-FHU-0006-2026</t>
  </si>
  <si>
    <t>https://community.secop.gov.co/Public/Tendering/OpportunityDetail/Index?noticeUID=CO1.NTC.9791528&amp;isFromPublicArea=True&amp;isModal=False</t>
  </si>
  <si>
    <t>EDUIN ANDRES VERA MARTINEZ</t>
  </si>
  <si>
    <t xml:space="preserve"> 1. APOYAR EN LA FORMULACIÓN, EJECUCIÓN Y SEGUIMIENTO DEL PRESUPUESTO ASIGNADO AL PROGRAMA ESPECIALIZACIÓN EN DERECHO ADMINISTRATIVO,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</si>
  <si>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CO1.REQ.9933090</t>
  </si>
  <si>
    <t>OPSP-FHU-0005-2026</t>
  </si>
  <si>
    <t>https://community.secop.gov.co/Public/Tendering/OpportunityDetail/Index?noticeUID=CO1.NTC.9790771&amp;isFromPublicArea=True&amp;isModal=False</t>
  </si>
  <si>
    <t>MARIANYS DE JESUS PEÑALOZA VIZCAINO</t>
  </si>
  <si>
    <t xml:space="preserve"> 1. APOYAR EN LA FORMULACIÓN, EJECUCIÓN Y SEGUIMIENTO DEL PRESUPUESTO ASIGNADO A LOS PROGRAMAS ESPECIALIZACIÓN EN DERECHO PROCESAL Y MAESTRÍA EN DERECHO PROCESAL Y JUSTICIA DIGITAL,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</si>
  <si>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CO1.REQ.9933335</t>
  </si>
  <si>
    <t>OPSP-FHU-0004-2026</t>
  </si>
  <si>
    <t>https://community.secop.gov.co/Public/Tendering/OpportunityDetail/Index?noticeUID=CO1.NTC.9790239&amp;isFromPublicArea=True&amp;isModal=False</t>
  </si>
  <si>
    <t>MARGIE MILENA SILVA OLAYA</t>
  </si>
  <si>
    <t xml:space="preserve"> 1. APOYAR EN LA FORMULACIÓN, EJECUCIÓN Y SEGUIMIENTO DEL PRESUPUESTO ASIGNADO A LOS PROGRAMAS MAESTRÍA EN ESCRITURAS AUDIOVISUALES Y MAESTRÍA EN PRODUCCIÓN AUDIOVISUAL CREATIVA,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</si>
  <si>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CO1.REQ.9933110</t>
  </si>
  <si>
    <t>OPSP-FHU-0003-2026</t>
  </si>
  <si>
    <t>https://community.secop.gov.co/Public/Tendering/OpportunityDetail/Index?noticeUID=CO1.NTC.9789613&amp;isFromPublicArea=True&amp;isModal=False</t>
  </si>
  <si>
    <t>GINNA LIZETH GONZALEZ CAMPO</t>
  </si>
  <si>
    <t xml:space="preserve"> 1. APOYAR EN LA FORMULACIÓN, EJECUCIÓN Y SEGUIMIENTO DEL PRESUPUESTO ASIGNADO A LOS PROGRAMAS ESPECIALIZACIÓN EN DERECHOS HUMANOS Y DERECHO INTERNACIONAL HUMANITARIO Y MAESTRÍA EN PROMOCIÓN Y PROTECCIÓN DE LOS DERECHOS HUMANOS,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</si>
  <si>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CO1.REQ.9932915</t>
  </si>
  <si>
    <t>OPSP-FHU-0002-2026</t>
  </si>
  <si>
    <t>https://community.secop.gov.co/Public/Tendering/OpportunityDetail/Index?noticeUID=CO1.NTC.9789793&amp;isFromPublicArea=True&amp;isModal=False</t>
  </si>
  <si>
    <t>DAYANA GUTIERREZ GUERRERO</t>
  </si>
  <si>
    <t xml:space="preserve">1. REALIZAR LA ACTIVACIÓN DE USUARIOS DEL PERSONAL A CONTRATAR EN LA FACULTAD DE HUMANIDADES EN LAS PLATAFORMAS GEDOCO Y SIGEP II, PARA LA CONTRATACIÓN DEL PERÍODO 2026-I. 2. REVISAR, VALIDAR Y APROBAR LA INFORMACIÓN Y LOS SOPORTES DEL PERSONAL A CONTRATAR EN LA FACULTAD DE HUMANIDADES EN LAS PLATAFORMAS GEDOCO Y SIGEP II, CONFORME A LOS REQUISITOS LEGALES VIGENTES. 3. MANTENER ACTUALIZADAS LAS PLATAFORMAS DE PUBLICACIÓN DEL ESTADO (SIGEP II, SECOP II Y SIA-OBSERVA), ASÍ COMO LOS EXPEDIENTES CONTRACTUALES EN LAS ETAPAS PRECONTRACTUAL, CONTRACTUAL Y POSTCONTRACTUAL DE LA FACULTAD DE HUMANIDADES. 4. ELABORAR LOS INFORMES SOLICITADOS POR LOS ENTES INTERNOS Y EXTERNOS RELACIONADOS CON LOS PROCESOS DE CONTRATACIÓN DE LA FACULTAD DE HUMANIDADES. 5. BRINDAR ASESORÍA EN LOS PROCESOS DE CONTRATACIÓN EN SUS DIFERENTES ETAPAS: PRECONTRACTUAL, CONTRACTUAL Y POSTCONTRACTUAL. 6. PROYECTAR RESOLUCIONES DE PAGO DE BONIFICACIONES Y DE ACTIVIDADES PROPIAS DE LA FACULTAD DE HUMANIDADES. 7. PROYECTAR ÓRDENES DE PRESTACIÓN DE SERVICIOS (PROFESIONALES, APOYO A LA GESTIÓN, SUMINISTRO, ENTRE OTROS) DE LA FACULTAD DE HUMANIDADES. 8. PROYECTAR CONTRATOS DE CÁTEDRA DE LA FACULTAD DE HUMANIDADES. 9. REVISAR LA DOCUMENTACIÓN PARA LA ELABORACIÓN DE RESOLUCIONES, EN EL MARCO DE LA RESOLUCIÓN NO. 308 DEL 12 DE JULIO DE 2022. 10. DILIGENCIAR LOS FORMATOS REQUERIDOS POR LA OFICINA DE TALENTO HUMANO PARA LOS TRÁMITES DE AFILIACIÓN A LA SEGURIDAD SOCIAL DE LOS DOCENTES CATEDRÁTICOS. 11. REVISAR Y DAR TRÁMITE OPORTUNO A LAS SOLICITUDES RECIBIDAS EN LA CORRESPONDENCIA RELACIONADA CON LOS PROCESOS DE CONTRATACIÓN DE LA FACULTAD DE HUMANIDADES. 12. REALIZAR SEGUIMIENTO A LOS TRÁMITES DE PAGO DE LOS DOCENTES, EN EL MARCO DE LA RESOLUCIÓN RECTORAL NO. 308 DEL 12 DE JULIO DE 2022. 13. APOYAR JURÍDICAMENTE LOS PROCESOS DISCIPLINARIOS DE ESTUDIANTES DE LA FACULTAD DE HUMANIDADES. 14. PRESENTAR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
</t>
  </si>
  <si>
    <t>CO1.REQ.9931083</t>
  </si>
  <si>
    <t>OPSP-FHU-0001-2026</t>
  </si>
  <si>
    <t>FACULTAD DE HUMANIDADES</t>
  </si>
  <si>
    <t>https://community.secop.gov.co/Public/Tendering/OpportunityDetail/Index?noticeUID=CO1.NTC.9876641&amp;isFromPublicArea=True&amp;isModal=False</t>
  </si>
  <si>
    <t>ALICIA ESTHER CASTRO VILLEGAS</t>
  </si>
  <si>
    <t>CRISTIAM DE JESUS FERNANDEZ GUZMAN</t>
  </si>
  <si>
    <t>SUMINISTRO DE ALMUERZOS, REFRIGERIOS Y BEBIDAS EN EL MARCO DE LAS ACTIVIDADES Y NECESIDADES PARA EL DESARROLLO DE EVENTOS, REUNIONES DE TRABAJO, TALLERES, CAPACITACIONES, ENTRE OTROS, EN EL MARCO DEL FORTALECIMIENTO, ACTUALIZACIÓN Y CUALIFICACIÓN DE LA PLANTA DOCENTE, QUE SE REALIZAN DESDE LA VICERRECTORÍA ACADÉMICA Y SUS UNIDADES ACADÉMICAS.</t>
  </si>
  <si>
    <t>CO1.REQ.9991114</t>
  </si>
  <si>
    <t>OSM-VAC-0001-2026</t>
  </si>
  <si>
    <t>Vicerrectoría Académica</t>
  </si>
  <si>
    <t>DIRECTOR ADMINISTRATIVO</t>
  </si>
  <si>
    <t>OPS-DAD-0001-2026</t>
  </si>
  <si>
    <t>CO1.REQ.9798583</t>
  </si>
  <si>
    <t>RENOVACIÓN DEL SERVICIO DE LICENCIAMIENTO POR UN PERÍODO DE 12 MESES PARA LA SUSCRIPCIÓN AL ECOSISTEMA DE APRENDIZAJE ODILO UNIVERSITY, DESTINADO A PROPORCIONAR SOPORTE A TODOS LOS PROGRAMAS ACADÉMICOS DE LA UNIVERSIDAD DEL MAGDALENA</t>
  </si>
  <si>
    <t>INTERNNOVA SOLUTIONS SAS</t>
  </si>
  <si>
    <t>JULIO VEGA BAQUERO</t>
  </si>
  <si>
    <t>https://community.secop.gov.co/Public/Tendering/OpportunityDetail/Index?noticeUID=CO1.NTC.3835814&amp;isFromPublicArea=True&amp;isModal=true&amp;asPopupView=true</t>
  </si>
  <si>
    <t>OPS-DAD-0002-2026</t>
  </si>
  <si>
    <t>CO1.REQ.9722369</t>
  </si>
  <si>
    <t>SERVICIO DE MANTENIMIENTO PREVENTIVO Y/O CORRECTIVO PARA LOS VIDEO PROYECTORES INTERACTIVOS ULTRACORTOS Y ESTÁNDAR QUE PRESTAN EL SERVICIO AUDIOVISUAL EN LOS SALONES DE CLASES DE LOS EDIFICIOS SIERRA NEVADA CIÉNAGA GRANDE BLOQUE II MAR CARIBE LABORATORIOS Y SALAS DE INTERNET PARA EL PERIODO 2026-1</t>
  </si>
  <si>
    <t>J&amp;A SOLUCIONES E INNOVACIONES SAS</t>
  </si>
  <si>
    <t>WILLIAM RETAMOZO CHAVEZ</t>
  </si>
  <si>
    <t>OPS-DAD-0003-2026</t>
  </si>
  <si>
    <t>CO1.REQ.9767136</t>
  </si>
  <si>
    <t>SERVICIO DE MANTENIMIENTO PREVENTIVO Y O CORRECTIVO INCLUIDO REPUESTOS DE EQUIPOS ÓPTICOS UBICADOS EN LOS DIFERENTES LABORATORIOS DE LA UNIVERSIDAD DEL MAGDALENA PARA EL PERIODO 2026 I</t>
  </si>
  <si>
    <t>BUSSINES TECHNOLOGY HELP SAS</t>
  </si>
  <si>
    <t>OPS-DAD-0004-2026</t>
  </si>
  <si>
    <t>CO1.REQ.9768204</t>
  </si>
  <si>
    <t xml:space="preserve">SERVICIO DE RENOVACIÓN POR DOCE 12 MESES DE LA SUSCRIPCIÓN A LAS PLATAFORMAS DIGITALES MULTILEGIS Y LEGISCOMEX REQUERIDAS POR LA BIBLIOTECA GERMÁN BULA MEYER </t>
  </si>
  <si>
    <t>LEGIS EDITORES SA</t>
  </si>
  <si>
    <t>OPS-DAD-0005-2026</t>
  </si>
  <si>
    <t>CO1.REQ.9790514</t>
  </si>
  <si>
    <t>SERVICIO DE MANTENIMIENTO PREVENTIVO Y O CORRECTIVO DE TRES 3 AUTOCLAVES UBICADAS EN BLOQUE V PRIMER Y SEGUNDO PISO DE LAS CLÍNICAS ODONTOLÓGICAS Y TRES 3 AUTOCLAVES UBICADOS EN EL CONSULTORIO ODONTOLÓGICO DE BIENESTAR UNIVERSITARIO</t>
  </si>
  <si>
    <t>AUTOCLAVES DEL CARIBE SAS</t>
  </si>
  <si>
    <t>OPS-DAD-0006-2026</t>
  </si>
  <si>
    <t>CO1.REQ.9817242</t>
  </si>
  <si>
    <t>SERVICIO DE RENOVACIÓN POR 10 MESES DE LA SUSCRIPCIÓN A LA BASE DE DATOS UPTODATE ANYWHERE REQUERIDA POR LA BIBLIOTECA  GERMÁN BULA MEYER</t>
  </si>
  <si>
    <t>CONSORTIA SAS</t>
  </si>
  <si>
    <t>OPS-DAD-0007-2026</t>
  </si>
  <si>
    <t>CO1.REQ.9817563</t>
  </si>
  <si>
    <t>DIVULGACIÓN Y PROMOCIÓN DE LOS DISTINTOS PROCESOS ACADÉMICOS DE INVESTIGACIÓN Y EXTENSIÓN INSTITUCIONAL DE LA UNIVERSIDAD DEL MAGDALENA UTILIZANDO COMO FUENTES DIFUSORAS LAS PLATAFORMAS PERIODÍSTICAS DIGITALES DE CARÁCTER REGIONAL A TRAVÉS DE LA PÁGINA WEB WWW.HOYDIARIODELMAGDALENA.COM.CO.</t>
  </si>
  <si>
    <t>GRUPO DE MEDIOS S.A.S.</t>
  </si>
  <si>
    <t>WILSON ARTURO PACHECO PALACIO</t>
  </si>
  <si>
    <t>OPS-DAD-0008-2026</t>
  </si>
  <si>
    <t>CO1.REQ.9817660</t>
  </si>
  <si>
    <t xml:space="preserve">SERVICIO DE DIVULGACIÓN Y PROMOCIÓN DE LOS DISTINTOS PROCESOS ACADÉMICOS DE INVESTIGACIÓN Y EXTENSIÓN INSTITUCIONAL DE LA UNIVERSIDAD DEL MAGDALENA EN INTERNET A TRAVÉS DE LA PÁGINA WEB WWW.ELARTICULO.CO. </t>
  </si>
  <si>
    <t>SOCIEDAD DE MEDIOS EL ARTICULO SAS</t>
  </si>
  <si>
    <t>OPS-DAD-0009-2026</t>
  </si>
  <si>
    <t>CO1.REQ.9818050</t>
  </si>
  <si>
    <t xml:space="preserve">SERVICIO DE RENOVACIÓN POR DOCE 12 MESES DE LA SUSCRIPCIÓN A LA PLATAFORMA DIGITAL O’REILLY FOR HIGHER EDUCATION REQUERIDA POR LA BIBLIOTECA GERMÁN BULA MEYER </t>
  </si>
  <si>
    <t>PROQUEST COLOMBIA SAS</t>
  </si>
  <si>
    <t>OPS-DAD-0010-2026</t>
  </si>
  <si>
    <t>CO1.REQ.9821116</t>
  </si>
  <si>
    <t>SERVICIO DE RENOVACIÓN POR 12 MESES DE LA SUSCRIPCIÓN A LAS BASES DE DATOS DE EBSCOHOST DE LA EDITORIAL EBSCO REQUERIDAS POR LA BIBLIOTECA GERMÁN BULA MEYER</t>
  </si>
  <si>
    <t>SAKAL &amp; YARA SAS</t>
  </si>
  <si>
    <t>OPS-DAD-0011-2026</t>
  </si>
  <si>
    <t>CO1.REQ.9827307</t>
  </si>
  <si>
    <t>SERVICIO DE RENOVACIÓN PARA EL USO DE LA LICENCIA DE LA SUITE ADOBE CREATIVE CLOUD PARA 120 USUARIOS POR UN AÑO PARA EL PROGRAMA DE LICENCIATURA DE ARTES Y CINE DE LA UNIVERSIDAD DEL MAGDALENA</t>
  </si>
  <si>
    <t>INDEXA SYSTEMS SAS</t>
  </si>
  <si>
    <t>HILDEMAR QUINTANA HERNANDEZ</t>
  </si>
  <si>
    <t>OPS-DAD-0012-2026</t>
  </si>
  <si>
    <t>CO1.REQ.9829043</t>
  </si>
  <si>
    <t>RENOVACIÓN POR DOCE MESES DE LA PLATAFORMA DIGITAL PASALAPÁGINA Y SUSCRIPCIÓN POR PRIMERA VEZ A LA PLATAFORMA EL TIEMPO DIGITAL REQUERIDAS POR LA BIBLIOTECA GERMÁN BULA MEYER</t>
  </si>
  <si>
    <t>INFOLINK COLOMBIA SAS</t>
  </si>
  <si>
    <t>OPS-DAD-0013-2026</t>
  </si>
  <si>
    <t>CO1.REQ.9829540</t>
  </si>
  <si>
    <t>SERVICIO DE RENOVACIÓN POR DOCE MESES DE LA SUSCRIPCIÓN A LA PLATAFORMA DIGITAL JSTOR QUE INTEGRA LAS COLECCIONES ARCHIVAL JORNALS  AND PRIMARY SOURCES COLLECTION Y JSTOR EBOOKS REQUERIDA PARA LA BIBLIOTECA GERMAN BULA MEYER</t>
  </si>
  <si>
    <t>DOT LIB SUCURSAL COLOMBIA</t>
  </si>
  <si>
    <t>OPS-DAD-0014-2026</t>
  </si>
  <si>
    <t>CO1.REQ.9842486</t>
  </si>
  <si>
    <t>SERVICIO DE MANTENIMIENTO PREVENTIVO Y-O CORRECTIVO INCLUIDO REPUESTOS DE ACUERDO CON LA NECESIDAD REQUERIDA PARA LOS EQUIPOS DE LABORATORIOS QUE PRESTAN EL SERVICIO A LAS ACTIVIDADES ACADÉMICAS DE LA UNIVERSIDAD DEL MAGDALENA DURANTE PERIODO ACADÉMICO 2026-I</t>
  </si>
  <si>
    <t>GP TECHNOLOGICAL ASSISTANCE SAS</t>
  </si>
  <si>
    <t>OPS-DAD-0015-2026</t>
  </si>
  <si>
    <t>CO1.REQ.9843196</t>
  </si>
  <si>
    <t>RENOVACIÓN POR 12 MESES DE LA SUSCRIPCIÓN A LOS SERVICIOS SAAS PARA LA BIBLIOTECA GERMAN BULA MEYER</t>
  </si>
  <si>
    <t>OPS-DAD-0016-2026</t>
  </si>
  <si>
    <t>CO1.REQ.9843780</t>
  </si>
  <si>
    <t>SERVICIO DE IMPRESIÓN DE DIPLOMAS DE PREGRADO CERTIFICADOS DE APTITUD OCUPACIONAL POR COMPETENCIAS DUPLICADOS DE DIPLOMAS Y CERTIFICADOS POR COMPETENCIAS PARA LOS USUARIOS DE SERVICIO DIPLOMAS HONORÍFICOS SUMA CUM LAUDE CUM LAUDE HONORIS CAUSA BECAS PARA POSTGRADOS MENCIÓN DE HONOR POR SABER PRO TRABAJO DE GRADO MERITORIO O LAUREADA Y CERTIFICADOS</t>
  </si>
  <si>
    <t>MERCEDES DE LA TORRE HASBUM</t>
  </si>
  <si>
    <t>OPS-DAD-0017-2026</t>
  </si>
  <si>
    <t>CO1.REQ.9844344</t>
  </si>
  <si>
    <t xml:space="preserve">SERVICIO DE DRONE CÁMARA DE FOTOGRAFÍA Y VIDEO OPERACIÓN DEL MISMO PARA HACER ACOMPAÑAMIENTO DE LAS DIFERENTES ACTIVIDADES QUE SE DESARROLLARÁN EN LA UNIVERSIDAD DEL MAGDALENA Y SERÁN TRANSMITIDAS EN LAS REDES SOCIALES PÁGINA WEB Y TODOS LOS ESPACIOS OFICIALES </t>
  </si>
  <si>
    <t>RICARDO ALONSO</t>
  </si>
  <si>
    <t>OPS-DAD-0018-2026</t>
  </si>
  <si>
    <t> CO1.REQ.9857181</t>
  </si>
  <si>
    <t>SERVICIO DE RENOVACIÓN POR DOCE MESES DE LA SUSCRIPCIÓN INSTITUCIONAL A LAS PLATAFORMAS DIGITALES EBOOKS7‑24 Y YOLEO ONLINE REQUERIDAS POR LA BIBLIOTECA GERMÁN BULA MEYER</t>
  </si>
  <si>
    <t>DIGITAL CONTENT SAS</t>
  </si>
  <si>
    <t>OPS-DAD-0019-2026</t>
  </si>
  <si>
    <t>CO1.REQ.9887920</t>
  </si>
  <si>
    <t>SERVICIO DE RENOVACIÓN DE LA LICENCIA PALA IBM SPSS STATITICS STANDARD PARA 150 USUARIOS POR UN AÑO</t>
  </si>
  <si>
    <t>INFORMESE SAS</t>
  </si>
  <si>
    <t>OPS-DAD-0020-2026</t>
  </si>
  <si>
    <t>CO1.REQ.9888195</t>
  </si>
  <si>
    <t>SERVICIO DE RENOVACIÓN POR UN PERIODO DE DOCE MESES DE LAS SUSCRIPCIONES A LAS PLATAFORMAS ACCESPEDIATRICS Y ACCESOBGYN DESTINADAS A APOYAR LOS PROGRAMAS DE PREGRADO Y POSGRADO DE LA UNIVERSIDAD DEL MAGDALENA PARTICULARMENTE A LOS ADSCRITOS A LAS FACULTADES DE DE CIENCIAS DE LA SALUD  E INGENIERIA</t>
  </si>
  <si>
    <t>MCGRAW HILL COLOMBIA SAS</t>
  </si>
  <si>
    <t>OPS-DAD-0021-2026</t>
  </si>
  <si>
    <t>CO1.REQ.9889219</t>
  </si>
  <si>
    <t>SERVICIO DE MANTENIMIENTO PREVENTIVO Y-O CORRECTIVO Y SUMINISTRO DE REPUESTOS PARA LOS IMPLEMENTOS Y MAQUINARIA PARA LA INDUSTRIA DE ALIMENTOS Y PARA LA MARMITA ACERO INOXIDABLE JARINOX ESTUFA INDUSTRIAL ESCALDADOR CONGELADOR ACERO INOXIDABLE REFRIGERADOR PULVERIZADOR INDUSTRIAL HORNO INDUSTRIAL CONGELADOR CHALLENGER MÁQUINA CERRADORA ENLATADORA DESPULPADORA UBICADOS EN LA PLANTA DE PROCESAMIENTO DE PRODUCTOS PESQUEROS Y ALIMENTICIOS UTILIZADAS POR LOS ESTUDIANTES DE LOS DISTINTOS PROGRAMAS ACADÉMICOS DE LA INSTITUCIÓN</t>
  </si>
  <si>
    <t>JARINOX SAS</t>
  </si>
  <si>
    <t>OPS-DAD-0022-2026</t>
  </si>
  <si>
    <t>CO1.REQ.9889933</t>
  </si>
  <si>
    <t>SERVICIO DE RENOVACIÓN POR DOCE MESES DE LA SUSCRIPCIÓN A LA BASE DE DATOS GALE RESEARCH COMPLETE REQUERIDA POR LA BIBLIOTECA GERMÁN BULA MEYER</t>
  </si>
  <si>
    <t>CENGAGE LEARNING DE COLOMBIA SAS</t>
  </si>
  <si>
    <t>OPS-DAD-0023-2026</t>
  </si>
  <si>
    <t>CO1.REQ.9908887</t>
  </si>
  <si>
    <t>SERVICIO DE MANTENIMIENTO PREVENTIVO Y CORRECTIVO DE LOS VEHÍCULOS PERTENECIENTES AL PARQUE AUTOMOTOR DE LA UNIVERSIDAD DEL MAGDALENA</t>
  </si>
  <si>
    <t>SERVICIOS TECNICOS SOLTEV SAS</t>
  </si>
  <si>
    <t>WILBERTO GALVIS SANTOS</t>
  </si>
  <si>
    <t>OPS-DAD-0024-2026</t>
  </si>
  <si>
    <t>CO1.REQ.9909691</t>
  </si>
  <si>
    <t>SERVICIO DE DIVULGACIÓN Y PROMOCIÓN DE LOS DISTINTOS PROCESOS ACADÉMICOS DE INVESTIGACIÓN Y EXTENSIÓN INSTITUCIONAL DE LA UNIVERSIDAD DEL MAGDALENA UTILIZANDO LAS PLATAFORMAS PERIODÍSTICAS DIGITALES DE CARÁCTER REGIONAL COMO EL PORTAL WEB WWW.CANALTVCOSTA.CO.</t>
  </si>
  <si>
    <t>AGENCIA &amp; PRODUCTORA DE MEDIOS SAS</t>
  </si>
  <si>
    <t>OPS-DAD-0025-2026</t>
  </si>
  <si>
    <t>CO1.REQ.9909752</t>
  </si>
  <si>
    <t>DIVULGACIÓN Y PROMOCIÓN DE LOS DISTINTOS PROCESOS ACADÉMICOS DE INVESTIGACIÓN Y EXTENSIÓN INSTITUCIONAL DE LA UNIVERSIDAD DEL MAGDALENA UTILIZANDO COMO FUENTES DIFUSORAS LA RADIO AL IGUAL QUE LAS PLATAFORMAS PERIODÍSTICAS DIGITALES DE CARÁCTER REGIONAL EN EL PORTAL WEB WWW.REVISTA7SM.COM.</t>
  </si>
  <si>
    <t>MEDIGRAFICOS SAS</t>
  </si>
  <si>
    <t>OPS-DAD-0026-2026</t>
  </si>
  <si>
    <t>CO1.REQ.9911024</t>
  </si>
  <si>
    <t>SERVICIO DE MANTENIMIENTO Y RECARGAS DE LOS EXTINTORES PERTENECIENTES A LA UNIVERSIDAD DEL MAGDALENA SUS SEDES ALTERNAS Y VEHÍCULOS INSTITUCIONALES</t>
  </si>
  <si>
    <t>FULLMEX SEGURIDAD Y SALUD OCUPACIONAL LTDA</t>
  </si>
  <si>
    <t>OPS-DAD-0027-2026</t>
  </si>
  <si>
    <t>CO1.REQ.9911058</t>
  </si>
  <si>
    <t>SERVICIO DE MANTENIMIENTO PREVENTIVO Y/O CORRECTIVO PARA LOS EQUIPOS ESPECIALIZADOS DE FOTOGRAFÍA EDICIÓN Y SONIDO PERTENECIENTES AL PROGRAMA CINE Y AUDIOVISUALES DE LA UNIVERSIDAD PARA EL PERIODO 2026</t>
  </si>
  <si>
    <t>LIGHTBOX SAS</t>
  </si>
  <si>
    <t>OPS-DAD-0028-2026</t>
  </si>
  <si>
    <t>CO1.REQ.9934327</t>
  </si>
  <si>
    <t>SERVICIO DE LIMPIEZA Y DESINFECCIÓN DE LAS TRAMPAS DE GRASA TUBERÍAS DE DESCARGA ALBERCAS Y TANQUES DE ALMACENAMIENTO DE AGUA PERTENECIENTES A UNIVERSIDAD DEL MAGDALENA Y SUS SEDES ALTERNAS</t>
  </si>
  <si>
    <t>JAVIER DAVID PINTO DELGHANS</t>
  </si>
  <si>
    <t>OPS-DAD-0029-2026</t>
  </si>
  <si>
    <t>CO1.REQ.9935897</t>
  </si>
  <si>
    <t>SERVICIO DE ALQUILER DE ELEMENTOS LOGÍSTICOS PARA EVENTOS COMO SILLAS PLÁSTICAS SILLAS VESTIDAS MESAS PLÁSTICAS MANTEL CORTO MESÓN VESTIDO MESAS BAR SILLAS BAR CARPAS 4*4 Y 5*5 TARIMAS AMPLIFICACIONES PEQUEÑAS MEDIANAS Y GRANDES SALAS LONG BAÑOS PORTÁTILES Y DEMÁS ELEMENTOS QUE SE REQUIERAN PARA LA REALIZACIÓN DE EVENTOS ACADÉMICO-ADMINISTRATIVOS DE LA UNIVERSIDAD PARA EL PERIODO 2026-I</t>
  </si>
  <si>
    <t>GRUPO EMPRESARIAL ALQUIMONTAJES SAS</t>
  </si>
  <si>
    <t>115/365</t>
  </si>
  <si>
    <t>OPS-DAD-0030-2026</t>
  </si>
  <si>
    <t>CO1.REQ.9936392</t>
  </si>
  <si>
    <t>SERVICIO DE DIVULGACIÓN Y PROMOCIÓN DE LA OFERTA ACADÉMICA DE POSTGRADOS A TRAVÉS DE LA DIFUSIÓN EN LA RADIO CARACOL PRIMERA CADENA RADIAL COLOMBIANA SA</t>
  </si>
  <si>
    <t>CARACOL PRIMERA CADENA RADIAL COLOMBIANA SA</t>
  </si>
  <si>
    <t>OPS-DAD-0031-2026</t>
  </si>
  <si>
    <t>CO1.REQ.9937055</t>
  </si>
  <si>
    <t>SERVICIO DE FUMIGACIONES CON REPELENTES INSECTICIDAS Y FUNGICIDAS RECOLECCIÓN Y TRASLADO DE ABEJAS AVISPAS Y OFIDIOS APLICACIÓN DE GELES CEBOS CON FEROMONAS ASPERSIÓN GASIFICACIÓN Y NEBULIZACIÓN DESRATIZACIÓN DESINSECTACIÓN E INSPECCIÓN DE ESTACIONES DE CONTROL</t>
  </si>
  <si>
    <t>FUMIABA SAS</t>
  </si>
  <si>
    <t>OPS-DAD-0032-2026</t>
  </si>
  <si>
    <t>CO1.REQ.9942124</t>
  </si>
  <si>
    <t>SERVICIO CALIBRACIÓN PARA LOS EQUIPOS BIOMÉDICOS  UBICADOS EN LAS CLÍNICAS ODONTOLÓGICAS BIENESTAR UNIVERSITARIO Y ALTO RENDIMIENTO</t>
  </si>
  <si>
    <t>CALIBRAR SAS</t>
  </si>
  <si>
    <t>OPS-DAD-0033-2026</t>
  </si>
  <si>
    <t>CO1.REQ.9943643</t>
  </si>
  <si>
    <t>SERVICIO DE MANTENIMIENTO PREVENTIVO PARA LOS EQUIPOS BIOMÉDICOS UBICADOS EN LA CLÍNICA ODONTOLÓGICA, CENTRO DE ALTO RENDIMIENTO Y DE BIENESTAR UNIVERSITARIO QUE SON UTILIZADOS POR ESTUDIANTES DOCENTES Y PERSONAL MÉDICO PARA LAS PRÁCTICAS ACADÉMICAS Y ATENCIÓN EN SALUD DE LA COMUNIDAD UNIVERSITARIA</t>
  </si>
  <si>
    <t>INGENIERIA DE BIOSERVICIOS SAS</t>
  </si>
  <si>
    <t>https://community.secop.gov.co/Public/Tendering/OpportunityDetail/Index?noticeUID=CO1.NTC.9793399</t>
  </si>
  <si>
    <t>OPS-DAD-0034-2026</t>
  </si>
  <si>
    <t>CO1.REQ.9944323</t>
  </si>
  <si>
    <t>SERVICIO DE DIVULGACIÓN Y PROMOCIÓN DE LOS DISTINTOS PROCESOS ACADÉMICOS DE INVESTIGACIÓN Y EXTENSIÓN INSTITUCIONAL DE LA UNIVERSIDAD DEL MAGDALENA UTILIZANDO COMO FUENTES DIFUSORAS LAS PLATAFORMAS PERIODÍSTICAS DIGITALES DE CARÁCTER REGIONAL COMO EN LA INTERNET EN SU PÁGINA WEB WWW.UNIVERSIDAD.EDU.CO</t>
  </si>
  <si>
    <t>CARLOS MARIO LOPERA PALACIO</t>
  </si>
  <si>
    <t>https://community.secop.gov.co/Public/Tendering/OpportunityDetail/Index?noticeUID=CO1.NTC.9794501</t>
  </si>
  <si>
    <t>OPS-DAD-0035-2026</t>
  </si>
  <si>
    <t>CO1.REQ.9975266</t>
  </si>
  <si>
    <t>SERVICIO DE ALQUILER DE 3.130 TOGAS Y ESTOLAS PARA LAS CEREMONIAS DE GRADOS DE LA UNIVERSIDAD DEL MAGDALENA A DESARROLLARSE SEGÚN EL CALENDARIO ACADÉMICO DEL 2026</t>
  </si>
  <si>
    <t>CASA GLAMEL EXCLUSIVE SAS</t>
  </si>
  <si>
    <t>https://community.secop.gov.co/Public/Tendering/OpportunityDetail/Index?noticeUID=CO1.NTC.9825884</t>
  </si>
  <si>
    <t>OPS-DAD-0036-2026</t>
  </si>
  <si>
    <t>CO1.REQ.9978598</t>
  </si>
  <si>
    <t>SERVICIO DE PREPRODUCCIÓN PRODUCCIÓN Y POST PRODUCCIÓN DEL PROGRAMA INSTITUCIONAL DE LA UNIVERSIDAD DEL MAGDALENA EL CAMPUS TV PROGRAMA SEMANAL PARA  TRANSMITIR DURANTE CUATRO MESES DE 2026 POR EL CANAL REGIONAL TELECARIBE EL CANAL UNIVERSITARIO ZOOM Y EL CANAL TERRITORIO DE TELEVISIÓN LOCAL CANAL 78 POR TV NORTE TELEVISIÓN POR CABLE</t>
  </si>
  <si>
    <t>PRODUCCIONES TERRITORIO SAMARIO SAS</t>
  </si>
  <si>
    <t>https://community.secop.gov.co/Public/Tendering/OpportunityDetail/Index?noticeUID=CO1.NTC.9829634</t>
  </si>
  <si>
    <t>OPS-DAD-0037-2026</t>
  </si>
  <si>
    <t>CO1.REQ.9978885</t>
  </si>
  <si>
    <t>SERVICIO PREVENTIVO Y CORRECTIVO EN CARPINTERÍA METÁLICA VIDRIERÍA Y SOLDADURA PARA EL BUEN FUNCIONAMIENTO DE LOS MUEBLES ESTRUCTURAS METÁLICAS Y VIDRIERÍA DE LAS DIFERENTES LOCACIONES DE LA UNIVERSIDAD DEL MAGDALENA Y SUS SEDES ALTERNAS INCLUIDO REPUESTOS</t>
  </si>
  <si>
    <t>METALMECANICA ELECTRICOS Y CIVILES SAS</t>
  </si>
  <si>
    <t>https://community.secop.gov.co/Public/Tendering/OpportunityDetail/Index?noticeUID=CO1.NTC.9829697</t>
  </si>
  <si>
    <t>OPS-DAD-0038-2026</t>
  </si>
  <si>
    <t>CO1.REQ.9979615</t>
  </si>
  <si>
    <t>SERVICIO DE CÁMARA DE VIDEO Y FOTOGRÁFICA Y OPERACIÓN DE LA MISMA PARA HACER ACOMPAÑAMIENTO DE LAS DIFERENTES ACTIVIDADES QUE SE DESARROLLARÁN EN LA UNIVERSIDAD DEL MAGDALENA Y SERÁN TRANSMITIDAS EN LAS REDES SOCIALES PÁGINA WEB Y TODOS LOS ESPACIOS OFICIALES</t>
  </si>
  <si>
    <t>DARIEN LEONARDO CAICEDO MALDONADO</t>
  </si>
  <si>
    <t>https://community.secop.gov.co/Public/Tendering/OpportunityDetail/Index?noticeUID=CO1.NTC.9830191</t>
  </si>
  <si>
    <t>OPS-DAD-0039-2026</t>
  </si>
  <si>
    <t>CO1.REQ.9979473</t>
  </si>
  <si>
    <t>SERVICIO DE IMPRESIÓN LITOGRÁFICA Y DEMÁS SERVICIOS RELACIONADOS REQUERIDOS PARA LA ELABORACIÓN DE PUBLICACIONES OFICIALES Y MATERIAL INFORMATIVO DESTINADO A LA DIFUSIÓN DE LOS PROGRAMAS ACTIVIDADES Y PROYECTOS INSTITUCIONALES DE LA UNIVERSIDAD DEL MAGDALENA</t>
  </si>
  <si>
    <t>https://community.secop.gov.co/Public/Tendering/OpportunityDetail/Index?noticeUID=CO1.NTC.9830705</t>
  </si>
  <si>
    <t>OPS-DAD-0040-2026</t>
  </si>
  <si>
    <t>CO1.REQ.9979864</t>
  </si>
  <si>
    <t>SERVICIO DE MANTENIMIENTO PREVENTIVO Y CORRECTIVO DE LOS SISTEMAS DE TRATAMIENTO DE AGUA POTABLE PERTENECIENTES A LA UNIVERSIDAD DEL MAGDALENA Y SUS SEDES ALTERNAS</t>
  </si>
  <si>
    <t>DARWIN DE JESUS STEBA CASTILLA</t>
  </si>
  <si>
    <t>https://community.secop.gov.co/Public/Tendering/OpportunityDetail/Index?noticeUID=CO1.NTC.9830784</t>
  </si>
  <si>
    <t>OPS-DAD-0041-2026</t>
  </si>
  <si>
    <t>CO1.REQ.9999135</t>
  </si>
  <si>
    <t>SERVICIO DE MANTENIMIENTO PREVENTIVO Y CORRECTIVO DE CARPINTERÍA EN MADERA PARA EL NORMAL FUNCIONAMIENTO DE LOS MUEBLES Y ESTRUCTURAS EN MADERA DE LAS DIFERENTES LOCACIONES DE LA UNIVERSIDAD DEL MAGDALENA Y SUS SEDES ALTERNAS</t>
  </si>
  <si>
    <t xml:space="preserve">HUGO OMAR HERNANDEZ GRANADOS </t>
  </si>
  <si>
    <t>https://community.secop.gov.co/Public/Tendering/OpportunityDetail/Index?noticeUID=CO1.NTC.9850523</t>
  </si>
  <si>
    <t>OPS-DAD-0042-2026</t>
  </si>
  <si>
    <t>CO1.REQ.10001077</t>
  </si>
  <si>
    <t>SERVICIO DE INTERVENTORÍA TÉCNICA ADMINISTRATIVA Y FINANCIERA AL DISEÑO SUMINISTRO CONSTRUCCIÓN PRUEBAS PUESTA EN MARCHA Y ENTREGA INICIAL DE LA PLANTA DE GENERACIÓN SOLAR FOTOVOLTAICA DE 2.000 KWP EN MODALIDAD PPA EN EL CAMPUS DE LA UNIVERSIDAD DEL MAGDALENA ASÍ COMO DE LA PLANTA FOTOVOLTAICA DE 25 KWP EN EL MORRO DE SANTA MARTA Y LOS COMPONENTES DE INTEGRACIÓN ACADÉMICA ASOCIADOS</t>
  </si>
  <si>
    <t>ENSOLCARIBE SAS</t>
  </si>
  <si>
    <t>LEONARDO RUIZ JIMENEZ</t>
  </si>
  <si>
    <t>https://community.secop.gov.co/Public/Tendering/OpportunityDetail/Index?noticeUID=CO1.NTC.9851499</t>
  </si>
  <si>
    <t>OPS-DAD-0043-2026</t>
  </si>
  <si>
    <t>CO1.REQ.10003094</t>
  </si>
  <si>
    <t>DIVULGACIÓN Y PROMOCIÓN DE LOS DISTINTOS PROCESOS ACADÉMICOS DE INVESTIGACIÓN Y EXTENSIÓN INSTITUCIONAL DE LA UNIVERSIDAD DEL MAGDALENA UTILIZANDO COMO FUENTES DIFUSORAS LAS PLATAFORMAS PERIODÍSTICAS DIGITALES DE CARÁCTER REGIONAL EN INTERNET A TRAVÉS DE LA PÁGINA WEB WWW.CODIGOPRENSA.COM</t>
  </si>
  <si>
    <t>CODIGO PRENSA SAS</t>
  </si>
  <si>
    <t>https://community.secop.gov.co/Public/Tendering/OpportunityDetail/Index?noticeUID=CO1.NTC.9853831</t>
  </si>
  <si>
    <t>OPS-DAD-0044-2026</t>
  </si>
  <si>
    <t>CO1.REQ.10003949</t>
  </si>
  <si>
    <t>SERVICIO DE ALQUILER DE VESTUARIOS PARA EL DESARROLLO DE LAS ACTIVIDADES Y EVENTOS LIDERADAS POR EL ÁREA DE CULTURA Y DESARROLLO HUMANO DE LA DIRECCIÓN DE BIENESTAR UNIVERSITARIO EN EL MARCO DEL PROYECTO DEL PLAN DE ACCIÓN MEJORAMIENTO DE LA CALIDAD DE VIDA BIENESTAR Y DESARROLLO PERSONAL DE LA COMUNIDAD UNIVERSITARIA</t>
  </si>
  <si>
    <t>KAREN LORENA ZULUAGA PÉREZ</t>
  </si>
  <si>
    <t>OSCAR JOSÉ ANDRADE NORIEGA</t>
  </si>
  <si>
    <t>https://community.secop.gov.co/Public/Tendering/OpportunityDetail/Index?noticeUID=CO1.NTC.9854584</t>
  </si>
  <si>
    <t>OPS-DAD-0045-2026</t>
  </si>
  <si>
    <t>CO1.REQ.10004594</t>
  </si>
  <si>
    <t>SERVICIO DE MANTENIMIENTO PREVENTIVO Y CORRECTIVO DE LAS PUERTAS AUTOMATIZADAS DE LA UNIVERSIDAD DEL MAGDALENA Y SUS SEDES ALTERNAS</t>
  </si>
  <si>
    <t>MANUEL SALVADOR PABON PADILLA</t>
  </si>
  <si>
    <t>https://community.secop.gov.co/Public/Tendering/OpportunityDetail/Index?noticeUID=CO1.NTC.9854996</t>
  </si>
  <si>
    <t>OPS-DAD-0046-2026</t>
  </si>
  <si>
    <t>CO1.REQ.10005835</t>
  </si>
  <si>
    <t>SERVICIO DE POLARIZADO PARA VENTANAS DE SALONES OFICINAS LABORATORIOS Y VEHÍCULOS INSTITUCIONALES PERTENECIENTES A LA UNIVERSIDAD DEL MAGDALENA</t>
  </si>
  <si>
    <t>JULIO ALBERTO CAMARGO PULIDO</t>
  </si>
  <si>
    <t>https://community.secop.gov.co/Public/Tendering/OpportunityDetail/Index?noticeUID=CO1.NTC.9856640</t>
  </si>
  <si>
    <t>OPS-DAD-0047-2026</t>
  </si>
  <si>
    <t>CO1.REQ.10012729</t>
  </si>
  <si>
    <t>SERVICIO DE RECOPILACIÓN REMISIÓN O ENTREGA DE LOS LISTADOS DE LOS ESTADOS JUDICIALES PUBLICADOS POR LOS JUZGADOS Y TRIBUNALES DE LA CIUDAD DE SANTA MARTA</t>
  </si>
  <si>
    <t>EDDIE ENRIQUE MOLINA PABON</t>
  </si>
  <si>
    <t>OSCAR FERNANDO CASTILLO MOSCARELLA</t>
  </si>
  <si>
    <t>https://community.secop.gov.co/Public/Tendering/OpportunityDetail/Index?noticeUID=CO1.NTC.9863815</t>
  </si>
  <si>
    <t>OPS-DAD-0048-2026</t>
  </si>
  <si>
    <t>CO1.REQ.10013166</t>
  </si>
  <si>
    <t>SERVICIO DE DIVULGACIÓN Y PROMOCIÓN DE LOS DISTINTOS PROCESOS ACADÉMICOS DE INVESTIGACIÓN Y EXTENSIÓN INSTITUCIONAL DE LA UNIVERSIDAD DEL MAGDALENA UTILIZANDO COMO FUENTES DIFUSORAS LAS PLATAFORMAS PERIODÍSTICAS DIGITALES DE CARÁCTER REGIONAL EN INTERNET A TRAVÉS DE LA PÁGINA WEB WWW.ELINFORMADOR.COM.CO</t>
  </si>
  <si>
    <t>EDITORIAL MAGDALENA SA</t>
  </si>
  <si>
    <t>https://community.secop.gov.co/Public/Tendering/OpportunityDetail/Index?noticeUID=CO1.NTC.9864203</t>
  </si>
  <si>
    <t>OPS-DAD-0049-2026</t>
  </si>
  <si>
    <t>CO1.REQ.10026061</t>
  </si>
  <si>
    <t>SERVICIO DE MANTENIMIENTO PREVENTIVO Y CORRECTIVO INCLUYE REPUESTOS DE CARGADORES ELÉCTRICOS DE LA INFRAESTRUCTURA INSTITUCIONAL DE LA UNIVERSIDAD DEL MAGDALENA</t>
  </si>
  <si>
    <t>HIGH QUALITY TECHNOLOGY SAS</t>
  </si>
  <si>
    <t>https://community.secop.gov.co/Public/Tendering/OpportunityDetail/Index?noticeUID=CO1.NTC.9877433</t>
  </si>
  <si>
    <t>OPS-DAD-0050-2026</t>
  </si>
  <si>
    <t>CO1.REQ.10026870</t>
  </si>
  <si>
    <t>SERVICIO DIVULGACIÓN Y PROMOCIÓN DE LOS DISTINTOS PROCESOS ACADÉMICOS DE INVESTIGACIÓN Y EXTENSIÓN INSTITUCIONAL DE LA UNIVERSIDAD DEL MAGDALENA  UTILIZANDO COMO FUENTES DIFUSORAS LA RADIO CON REPLICA EN SUS PLATAFORMAS DIGITALES CÓMO RADIOHOY.COM.</t>
  </si>
  <si>
    <t>RADIO HOY SAS</t>
  </si>
  <si>
    <t>https://community.secop.gov.co/Public/Tendering/OpportunityDetail/Index?noticeUID=CO1.NTC.9879747</t>
  </si>
  <si>
    <t>OPS-DAD-0051-2026</t>
  </si>
  <si>
    <t>CO1.REQ.10029256</t>
  </si>
  <si>
    <t xml:space="preserve">SERVICIO DE EMPASTE ENCUADERNACIÓN Y REPARACIÓN DE LIBROS IMPRESOS REQUERIDO POR LA BIBLIOTECA GERMÁN BULA MEYER </t>
  </si>
  <si>
    <t xml:space="preserve">TATIANA DEL CASTILLO QUIÑONEZ </t>
  </si>
  <si>
    <t>https://community.secop.gov.co/Public/Tendering/OpportunityDetail/Index?noticeUID=CO1.NTC.9880831</t>
  </si>
  <si>
    <t>OPS-DAD-0052-2026</t>
  </si>
  <si>
    <t>CO1.REQ.10030095</t>
  </si>
  <si>
    <t>SERVICIO DE AUDITORÍA DE RENOVACIÓN DE CERTIFICACIÓN BAJO LA NORMA NTC ISO 9001:2015 PARA LA MEJORA CONTINUA DEL SISTEMA DE GESTIÓN DE CALIDAD COGUI+</t>
  </si>
  <si>
    <t>INSTITUTO COLOMBIANO DE NORMAS TECNICAS Y CERTIFICACION ICONTEC</t>
  </si>
  <si>
    <t>EIRA ROSARIO MADERA REYES</t>
  </si>
  <si>
    <t>https://community.secop.gov.co/Public/Tendering/OpportunityDetail/Index?noticeUID=CO1.NTC.9882421</t>
  </si>
  <si>
    <t>OPS-DAD-0053-2026</t>
  </si>
  <si>
    <t>CO1.REQ.10035695</t>
  </si>
  <si>
    <t>SERVICIO DE ALQUILER DE MÓDULOS METÁLICOS CONTENEDORES DE 6 MTS CON EL FIN DE CUBRIR REQUERIMIENTOS DE ESPACIOS PARA OFICINAS ALTERNAS Y BODEGAS NECESARIAS PARA EL BUEN FUNCIONAMIENTO DE LAS UNIDADES ADMINISTRATIVAS DE LA UNIVERSIDAD DEL MAGDALENA</t>
  </si>
  <si>
    <t>JORGE LUIS GARCIA GOMEZ</t>
  </si>
  <si>
    <t>BETTY PATIÑO URIELES</t>
  </si>
  <si>
    <t>https://community.secop.gov.co/Public/Tendering/OpportunityDetail/Index?noticeUID=CO1.NTC.9886846</t>
  </si>
  <si>
    <t>OPS-DAD-0054-2026</t>
  </si>
  <si>
    <t>CO1.REQ.10036423</t>
  </si>
  <si>
    <t>SERVICIO DE MANTENIMIENTO PREVENTIVO Y/O CORRECTIVO Y REPUESTOS NECESARIOS PARA LOS EQUIPOS PASCO DE LOS LABORATORIOS FÍSICA MECÁNICA FÍSICA ELÉCTRICA Y ELECTROMAGNETISMO DE LA UNIVERSIDAD DEL MAGDALENA PARA EL PERIODO 2026</t>
  </si>
  <si>
    <t>DOTACIONES Y EQUIPOS INDUSTRIALES DE COLOMBIA DOTAEQUIP LTDA</t>
  </si>
  <si>
    <t>https://community.secop.gov.co/Public/Tendering/OpportunityDetail/Index?noticeUID=CO1.NTC.9887522</t>
  </si>
  <si>
    <t>OPS-DAD-0055-2026</t>
  </si>
  <si>
    <t>CO1.REQ.10037263</t>
  </si>
  <si>
    <t>SERVICIO DE DECORACIÓN AMBIENTACIÓN RECREACIÓN Y ENTREGA DE SOUVENIRS PARA EL ACONDICIONAMIENTO DE ESPACIOS INSTITUCIONALES CON TEMÁTICAS ALUSIVAS A CELEBRACIONES DE FECHAS ESPECIALES Y DE INTERÉS INSTITUCIONAL PARA EL PRIMER SEMESTRE DEL 2026</t>
  </si>
  <si>
    <t xml:space="preserve">CRISTIAM DE JESÚS FERNÁNDEZ GUZMÁN </t>
  </si>
  <si>
    <t>https://community.secop.gov.co/Public/Tendering/OpportunityDetail/Index?noticeUID=CO1.NTC.9888283</t>
  </si>
  <si>
    <t>OPS-DAD-0056-2026</t>
  </si>
  <si>
    <t>CO1.REQ.10037967</t>
  </si>
  <si>
    <t>SERVICIO DE MANTENIMIENTO PREVENTIVO Y CORRECTIVO AL ASCENSOR MARCA INTELIFT UBICADO EN EL EDIFICIO DE BIENESTAR DE LA UNIVERSIDAD DEL MAGDALENA</t>
  </si>
  <si>
    <t>INTERLIF SAS</t>
  </si>
  <si>
    <t>https://community.secop.gov.co/Public/Tendering/OpportunityDetail/Index?noticeUID=CO1.NTC.9889088</t>
  </si>
  <si>
    <t>OPS-DAD-0057-2026</t>
  </si>
  <si>
    <t>CO1.REQ.10038598</t>
  </si>
  <si>
    <t>MANTENIMIENTO PREVENTIVO Y/O CORRECTIVO DEL DESIONIZADOR  MARCA SIMPLICITY UV Y SUMINISTRO E INSTALACIÓN DE CONSUMIBLES  LAMPARA UV LAMP 185 NM - 6W MARCA MILLIPORE FILTRO CARTUCHO PARA IONIZADOR MARCA THERMES REF SIMPLIPAK 1 FILTRO DE BOQUILLA DE 1 MICRA REF SIMFILTER MARCA MILLIPORE PARA GARANTIZAR EL NORMAL DESARROLLO DE LAS ACTIVIDADES ACADÉMICAS E INVESTIGATIVAS LA VIDA ÚTIL Y CONDICIONES DE OPERACIÓN SEGURAS EN EL LABORATORIO DE QUÍMICA DE LA UNIVERSIDAD DEL MAGDALENA</t>
  </si>
  <si>
    <t>https://community.secop.gov.co/Public/Tendering/OpportunityDetail/Index?noticeUID=CO1.NTC.9890882</t>
  </si>
  <si>
    <t>OPS-DAD-0058-2026</t>
  </si>
  <si>
    <t>CO1.REQ.10040271</t>
  </si>
  <si>
    <t>SERVICIO DE MANTENIMIENTO PREVENTIVO Y CORRECTIVO DE LOS EQUIPOS DE SONIDO PERTENECIENTES A LA UNIVERSIDAD</t>
  </si>
  <si>
    <t>MARIO ALBERTO AGUAS JIMENEZ</t>
  </si>
  <si>
    <t>https://community.secop.gov.co/Public/Tendering/OpportunityDetail/Index?noticeUID=CO1.NTC.9891925</t>
  </si>
  <si>
    <t>OPS-DAD-0059-2026</t>
  </si>
  <si>
    <t>CO1.REQ.10040959</t>
  </si>
  <si>
    <t>SERVICIO DE MANTENIMIENTO CORRECTIVO (INCLUYE REPUESTOS) DE LECTORAS BIOMÉTRICAS DEL CONTROL DE ACCESO DE LA UNIVERSIDAD DEL MAGDALENA, DE CONFORMIDAD CON LAS ESPECIFICACIONES ESTABLECIDAS EN LA PROPUESTA PRESENTADA POR EL CONTRATISTA, LA CUAL HACE PARTE INTEGRAL DE LA PRESENTE ORDEN.</t>
  </si>
  <si>
    <t>INGENIERIAS AVANZADAS DE COLOMBIA S.A.S</t>
  </si>
  <si>
    <t>901024882-1</t>
  </si>
  <si>
    <t>https://community.secop.gov.co/Public/Tendering/OpportunityDetail/Index?noticeUID=CO1.NTC.9892972</t>
  </si>
  <si>
    <t>OPS-DAD-0060-2026</t>
  </si>
  <si>
    <t>CO1.REQ.10042163</t>
  </si>
  <si>
    <t>SERVICIO DE MANTENIMIENTO PREVENTIVO Y CORRECTIVO AL ASCENSOR MARCA OTIS UBICADO EN EL EDIFICIO DE INNOVACIÓN Y EMPRENDIMIENTO DE LA UNIVERSIDAD DEL MAGDALENA</t>
  </si>
  <si>
    <t>OTIS ELEVATOR COMPANY COLOMBIA S.A.S.</t>
  </si>
  <si>
    <t>830005448-1</t>
  </si>
  <si>
    <t>https://community.secop.gov.co/Public/Tendering/OpportunityDetail/Index?noticeUID=CO1.NTC.9893993</t>
  </si>
  <si>
    <t>OPS-DAD-0061-2026</t>
  </si>
  <si>
    <t>CO1.REQ.10043039</t>
  </si>
  <si>
    <t>SERVICIO DE CERRAJERÍA PARA LA UNIVERSIDAD DEL MAGDALENA Y SUS SEDES ALTERNAS. INCLUYE REPUESTOS. DE CONFORMIDAD CON LAS ESPECIFICACIONES ESTABLECIDAS EN LA PROPUESTA PRESENTADA POR EL CONTRATISTA, LA CUAL HACE PARTE INTEGRAL DE LA PRESENTE ORDEN.</t>
  </si>
  <si>
    <t xml:space="preserve">ALBERTO ELÍAS GONZÁLEZ IGUARAN </t>
  </si>
  <si>
    <t>https://community.secop.gov.co/Public/Tendering/OpportunityDetail/Index?noticeUID=CO1.NTC.9894721</t>
  </si>
  <si>
    <t>OPS-DAD-0062-2026</t>
  </si>
  <si>
    <t>CO1.REQ.10043581</t>
  </si>
  <si>
    <t>SERVICIO DE ARBITRAJE PARA LOS CICLOS DEPORTIVOS QUE SE DESARROLLARÁN EN EL MARCO DE LOS JUEGOS DISTRITALES UNIVERSITARIOS 2026-1 ORGANIZADOS POR LA UNIVERSIDAD DEL MAGDALENA, DE CONFORMIDAD CON LAS ESPECIFICACIONES ESTABLECIDAS EN LA PROPUESTA PRESENTADA POR EL CONTRATISTA, LA CUAL HACE PARTE INTEGRAL DE LA PRESENTE ORDEN.</t>
  </si>
  <si>
    <t>INTERDEPORTES S.A.S</t>
  </si>
  <si>
    <t>901676410-6</t>
  </si>
  <si>
    <t xml:space="preserve">
OSCAR  JOSE ANDRADE NORIEGA  </t>
  </si>
  <si>
    <t>https://community.secop.gov.co/Public/Tendering/OpportunityDetail/Index?noticeUID=CO1.NTC.9895256</t>
  </si>
  <si>
    <t>OPS-DAD-0063-2026</t>
  </si>
  <si>
    <t>CO1.REQ.10044673</t>
  </si>
  <si>
    <t>DIVULGACIÓN EN EL PERIÓDICO EL INFORMADOR DE LA OFERTA ACADÉMICA CORRESPONDIENTE AL PERIODO 2026-II, CAMPAÑAS DE PROMOCIÓN INSTITUCIONAL EN MEDIOS IMPRESOS LOCALES Y REGIONALES. DE CONFORMIDAD CON LAS ESPECIFICACIONES ESTABLECIDAS EN LA PROPUESTA PRESENTADA POR EL CONTRATISTA, LA CUAL HACE PARTE INTEGRAL DE LA PRESENTE ORDEN.</t>
  </si>
  <si>
    <t xml:space="preserve"> EDITORIAL MAGDALENA S.A</t>
  </si>
  <si>
    <t>819003317-4</t>
  </si>
  <si>
    <t>https://community.secop.gov.co/Public/Tendering/OpportunityDetail/Index?noticeUID=CO1.NTC.9896076</t>
  </si>
  <si>
    <t>OPS-DAD-0064-2026</t>
  </si>
  <si>
    <t>CO1.REQ.10045093</t>
  </si>
  <si>
    <t>SERVICIO DE LAVADO Y PLANCHADO DE MANTELES Y BANDERAS DE LA UNIVERSIDAD DEL MAGDALENA QUE SON UTILIZADOS EN EVENTOS Y ACTIVIDADES INSTITUCIONALES, DE CONFORMIDAD CON LAS ESPECIFICACIONES ESTABLECIDAS EN LA PROPUESTA PRESENTADA POR EL CONTRATISTA</t>
  </si>
  <si>
    <t>ALBERTO DE JESÚS MÉNDEZ LINERO</t>
  </si>
  <si>
    <t>https://community.secop.gov.co/Public/Tendering/OpportunityDetail/Index?noticeUID=CO1.NTC.9896753</t>
  </si>
  <si>
    <t>OPS-DAD-0065-2026</t>
  </si>
  <si>
    <t>CO1.REQ.10046611</t>
  </si>
  <si>
    <t>DIVULGACIÓN Y PROMOCIÓN DE LOS DISTINTOS PROCESOS ACADÉMICOS DE INVESTIGACIÓN Y EXTENSIÓN INSTITUCIONAL DE LA UNIVERSIDAD DEL MAGDALENA A TRAVÉS DE LA PÁGINA WEB WWW.SANTAMARTAALDIA.CO. Y EN REDES SOCIALES SANTA MARTA AL DÍA.</t>
  </si>
  <si>
    <t>SANTA MARTA AL DIA</t>
  </si>
  <si>
    <t>901945281-7</t>
  </si>
  <si>
    <t>https://community.secop.gov.co/Public/Tendering/OpportunityDetail/Index?noticeUID=CO1.NTC.9898121</t>
  </si>
  <si>
    <t>OPS-DAD-0066-2026</t>
  </si>
  <si>
    <t>CO1.REQ.10068047</t>
  </si>
  <si>
    <t>SERVICIO DE DIVULGACIÓN Y PROMOCIÓN DE LOS DISTINTOS PROCESOS ACADÉMICOS DE INVESTIGACIÓN Y EXTENSIÓN INSTITUCIONAL DE LA UNIVERSIDAD DEL MAGDALENA BUSCANDO GENERAR IMPACTO POSITIVO NO SOLO EN LA COMUNIDAD UNIVERSITARIA, SINO EN LA CIUDADANÍA EN GENERAL A TRAVÉS DE SU NOTICIERO VIRTUAL PCT EN LA NOTICIA, COMO TAMBIÉN POR EL CANAL YOUTUBE, PÁGINA WEB Y FACEBOOK LIVE, FACEBOOK E INSTAGRAM ENTRE OTROS DE CAMPO TELEVISIÓN</t>
  </si>
  <si>
    <t>PROGRAMACIONES CAMPO TELEVISION S.A.S</t>
  </si>
  <si>
    <t xml:space="preserve"> 900246064-2</t>
  </si>
  <si>
    <t>https://community.secop.gov.co/Public/Tendering/OpportunityDetail/Index?noticeUID=CO1.NTC.9921397</t>
  </si>
  <si>
    <t>OPS-DAD-0067-2026</t>
  </si>
  <si>
    <t>CO1.REQ.10071118</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</si>
  <si>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CÓMO EN LA EMISORA RADIO GALEÓN DE CARACOL 890AM</t>
  </si>
  <si>
    <t>CARACOL PRIMERA CADENA RADIAL
COLOMBIANA S.A.</t>
  </si>
  <si>
    <t>860014923-4</t>
  </si>
  <si>
    <t>https://community.secop.gov.co/Public/Tendering/OpportunityDetail/Index?noticeUID=CO1.NTC.9923372</t>
  </si>
  <si>
    <t>OPS-DAD-0068-2026</t>
  </si>
  <si>
    <t>CO1.REQ.10072103</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</si>
  <si>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A TRAVÉS DE LA PÁGINA WEB WWW.SEGUIMIENTO.CO</t>
  </si>
  <si>
    <t>PUBLICACIONES SEGUIMIENTO
S.A.S.</t>
  </si>
  <si>
    <t>900839919-1</t>
  </si>
  <si>
    <t>https://community.secop.gov.co/Public/Tendering/OpportunityDetail/Index?noticeUID=CO1.NTC.9956486</t>
  </si>
  <si>
    <t>OPS-DAD-0069-2026</t>
  </si>
  <si>
    <t>CO1.REQ.10077544</t>
  </si>
  <si>
    <t>MANTENIMIENTO PREVENTIVO Y/O CORRECTIVO DE DOS (2) AUTOCLAVES MARCA TUTTNAUER, MODELOS 5170-EL (CAMBIO DE TARJETA ELECTRÓNICA) Y 3140-E. ESTOS MANTENIMIENTOS DE LAS TUTTNAUER SOLO UNO REQUIERE DE CAMBIO DE UN REPUESTO EL MODELO 5170-EL Y EL MARCA CASTECH NO REQUIERE REPUESTOS. ESTÁN UBICADOS EN EL LABORATORIO DE AGRONOMÍA Y DE MICROBIOLOGÍA PARA LOS DISTINTOS PROGRAMAS QUE OFRECE LA UNIVERSIDAD</t>
  </si>
  <si>
    <t>BIOSED TECNOLOGIA MEDICA
S.A.S.</t>
  </si>
  <si>
    <t>901458487-8</t>
  </si>
  <si>
    <t>https://community.secop.gov.co/Public/Tendering/OpportunityDetail/Index?noticeUID=CO1.NTC.9959100</t>
  </si>
  <si>
    <t>OPS-DAD-0070-2026</t>
  </si>
  <si>
    <t>CO1.REQ.10083978</t>
  </si>
  <si>
    <t>SERVICIO DE AMBULANCIA BÁSICA Y MEDICALIZADA PARA EL ACOMPAÑAMIENTO Y ATENCIÓN DE EMERGENCIAS MÉDICAS DURANTE EVENTOS INSTITUCIONALES ORGANIZADOS POR LA UNIVERSIDAD DEL MAGDALENA DENTRO Y FUERA DE LA INSTITUCIÓN</t>
  </si>
  <si>
    <t>RED DE URGENCIAS DEL
MAGDALENA S.A.S.</t>
  </si>
  <si>
    <t>901780782-5</t>
  </si>
  <si>
    <t>https://community.secop.gov.co/Public/Tendering/OpportunityDetail/Index?noticeUID=CO1.NTC.9959496</t>
  </si>
  <si>
    <t>OPS-DAD-0071-2026</t>
  </si>
  <si>
    <t>CO1.REQ.10091363</t>
  </si>
  <si>
    <t xml:space="preserve"> SERVICIO DE MANTENIMIENTOS PREVENTIVOS Y CORRECTIVOS DE LAS PLANTAS ELÉCTRICAS Y LOS MOTORES ELÉCTRICOS PERTENECIENTES A LA UNIVERSIDAD DEL MAGDALENA Y SUS SEDES ALTERNAS</t>
  </si>
  <si>
    <t>MEZA MOTORES E. U.</t>
  </si>
  <si>
    <t>819005937 - 1</t>
  </si>
  <si>
    <t>https://community.secop.gov.co/Public/Tendering/OpportunityDetail/Index?noticeUID=CO1.NTC.9959806</t>
  </si>
  <si>
    <t>OPS-DAD-0072-2026</t>
  </si>
  <si>
    <t>CO1.REQ.10092114</t>
  </si>
  <si>
    <t xml:space="preserve">
MANTENIMIENTO Y SOPORTE DEL SISTEMA DE INFORMACIÓN SERIES DE LA UNIVERSIDAD DEL MAGDALENA</t>
  </si>
  <si>
    <t>BUSSINES TECHNOLOGY HELP S.A.S.</t>
  </si>
  <si>
    <t>900726297-1</t>
  </si>
  <si>
    <t>https://community.secop.gov.co/Public/Tendering/OpportunityDetail/Index?noticeUID=CO1.NTC.9959833</t>
  </si>
  <si>
    <t>OPS-DAD-0073-2026</t>
  </si>
  <si>
    <t>CO1.REQ.10092414</t>
  </si>
  <si>
    <t xml:space="preserve">
SERVICIO DE MENSAJERÍA NACIONAL E INTERNACIONAL Y CORREO ELECTRÓNICO CERTIFICADO PARA EL ENVÍO DE DOCUMENTOS Y DEMÁS ELEMENTOS REQUERIDOS EN LA GESTIÓN ACADÉMICO ADMINISTRATIVA DE LA UNIVERSIDAD DEL MAGDALENA</t>
  </si>
  <si>
    <t>COLVANES S.A.S.</t>
  </si>
  <si>
    <t>800185306-4</t>
  </si>
  <si>
    <t>MILVIDA MARIA SUAREZ FLOREZ</t>
  </si>
  <si>
    <t>https://community.secop.gov.co/Public/Tendering/OpportunityDetail/Index?noticeUID=CO1.NTC.9959672</t>
  </si>
  <si>
    <t>OPS-DAD-0074-2026</t>
  </si>
  <si>
    <t>CO1.REQ.10092439</t>
  </si>
  <si>
    <t>SERVICIO DE ACOMPAÑAMIENTO VETERINARIO INTEGRAL PARA EL CENTRO DE ATENCIÓN A MASCOTAS DE LA UNIVERSIDAD DEL MAGDALENA, QUE INCLUYE CONSULTAS-DIAGNÓSTICOS, TRATAMIENTOS, ATENCIÓN DE EMERGENCIAS, CIRUGÍAS, VACUNACIÓN Y APLICACIÓN DE MEDICAMENTOS A LAS MASCOTAS, CON EL FIN DE GARANTIZAR EL BIENESTAR DE LA COMUNIDAD UNIVERSITARIA Y SU ENTORNO</t>
  </si>
  <si>
    <t>CR VET S.A.S.</t>
  </si>
  <si>
    <t>901419009-4</t>
  </si>
  <si>
    <t>https://community.secop.gov.co/Public/Tendering/OpportunityDetail/Index?noticeUID=CO1.NTC.9959689</t>
  </si>
  <si>
    <t>OPS-DAD-0075-2026</t>
  </si>
  <si>
    <t>CO1.REQ.10092481</t>
  </si>
  <si>
    <t>SERVICIO DE MANTENIMIENTO PREVENTIVO DE SERVIDORES DNS BAJO BIND9 Y ORACLE LINUX, RENOVACIÓN DE LICENCIA DE ORACLE LINUX PREMIER LIMITED SUPPORT – ORACLE 1CLICK ORDERING, NECESARIA PARA EL MANTENIMIENTO DE LOS SERVIDORES DNS, RENOVACIÓN MEMBRESÍALACNIC, (REGISTRO DE DIRECCIONES DE INTERNET PARA AMÉRICA LATINA Y CARIBE) PARA EL DIRECCIONAMIENTO      IPV4 E IPV6 INSTITUCIONAL, ADEMÁS DEL ASEN (NUMERO SISTEMA AUTÓNOMO)</t>
  </si>
  <si>
    <t>HIGH QUALITY TECHNOLOGY S.A.S.</t>
  </si>
  <si>
    <t>900795369-8</t>
  </si>
  <si>
    <t>https://community.secop.gov.co/Public/Tendering/OpportunityDetail/Index?noticeUID=CO1.NTC.9970301</t>
  </si>
  <si>
    <t>OPS-DAD-0076-2026</t>
  </si>
  <si>
    <t>CO1.REQ.10103050</t>
  </si>
  <si>
    <t xml:space="preserve">
SERVIDORES DNS BAJO BIND9 Y ORACLE LINUX CANT (1)RENOVACIÓN DE LICENCIA DE ORACLE LINUX PREMIER LIMITED SUPPORT - ORACLE 1CLICK ORDERING (1 YEAR), NECESARIA PARA EL MANTENIMIENTO DE LOS SERVIDORES DNS CANT (2) RENOVACIÓN MEMBRESIA LACNIC CANT (1) (REGISTRO DE DIRECCIONES DE INTERNET PARA AMÉRICA LATINA Y CARIBE) PARA EL DIRECCIONAMIENTO IPV4 E IPV6 INSTITUCIONAL, ADEMAS DEL ASN (NUMERO SISTEMA AUTÓNOMO</t>
  </si>
  <si>
    <t>SMART SOLUTIONS S.A.S.</t>
  </si>
  <si>
    <t>830507852-7</t>
  </si>
  <si>
    <t>https://community.secop.gov.co/Public/Tendering/OpportunityDetail/Index?noticeUID=CO1.NTC.9968732</t>
  </si>
  <si>
    <t>OPS-DAD-0077-2026</t>
  </si>
  <si>
    <t>CO1.REQ.10104876</t>
  </si>
  <si>
    <t xml:space="preserve">
DIVULGACIÓN EN PRENSA DE LA OFERTA ACADÉMICA CORRESPONDIENTE AL PERIODO 2026-II, CAMPAÑAS DE PROMOCIÓN INSTITUCIONAL EN EL PERIÓDICO "EL TIEMPO", MEDIANTE LA PUBLICACIÓN DE TRES (03) AVISOS, LOS CUALES DEBERÁN PUBLICARSE LOS DÍAS 06, 20 Y 26 DE MAYO DE 2026</t>
  </si>
  <si>
    <t>CASA EDITORIAL EL TIEMPO S.A.</t>
  </si>
  <si>
    <t>860.001.022-7</t>
  </si>
  <si>
    <t>https://community.secop.gov.co/Public/Tendering/OpportunityDetail/Index?noticeUID=CO1.NTC.9959557</t>
  </si>
  <si>
    <t>OPS-DAD-0078-2026</t>
  </si>
  <si>
    <t>CO1.REQ.10105116</t>
  </si>
  <si>
    <t>SERVICIO DE RENOVACIÓN DEL LICENCIAMIENTO DE 2.850 PERMISOS DE USO DEL ANTIVIRUS SOPHOS Y 20 LICENCIAS PARA SERVIDOR, PARA PROTEGER DE AMENAZAS INFORMÁTICAS LA INFRAESTRUCTURA TECNOLÓGICA INSTITUCIONAL DE LA UNIVERSIDAD DEL MAGDALENA.</t>
  </si>
  <si>
    <t>ALF TECHNOLOGIES S.A.S</t>
  </si>
  <si>
    <t>901572832-3</t>
  </si>
  <si>
    <t>https://community.secop.gov.co/Public/Tendering/OpportunityDetail/Index?noticeUID=CO1.NTC.9969579</t>
  </si>
  <si>
    <t>OPS-DAD-0079-2026</t>
  </si>
  <si>
    <t>CO1.REQ.10104896</t>
  </si>
  <si>
    <t>SERVICIO DE PREPRODUCCIÓN, PRODUCCIÓN Y POST PRODUCCIÓN DE PIEZAS AUDIOVISUALES DE CARÁCTER INSTITUCIONAL PARA TRANSMITIR CADA SEMANA DURANTE CUATRO (04) MESES, POR LAS REDES SOCIALES, PÁGINA WEB Y TODOS LOS ESPACIOS OFICIALES DE COMUNICACIÓN AUDIOVISUAL E INTERACTIVA DE LAUNIMAGDALENA. INCLUYE UN INTERPRETE DE SEÑAS COLOMBIANAS PARA ASÍ COMUNICARLE DE MANERA INCLUYENTE A LA POBLACIÓN CON DISCAPACIDAD AUDITIVA</t>
  </si>
  <si>
    <t>https://community.secop.gov.co/Public/Tendering/OpportunityDetail/Index?noticeUID=CO1.NTC.9960358</t>
  </si>
  <si>
    <t>OPS-DAD-0080-2026</t>
  </si>
  <si>
    <t>CO1.REQ.10105261</t>
  </si>
  <si>
    <t xml:space="preserve">
SERVICIO DE MANTENIMIENTO DE PANTALLA LED UBICADA EN EL EDIFICIO DE INNOVACIÓN Y EMPRENDIMIENTO DE LA UNIVERSIDAD DEL MAGDALENA</t>
  </si>
  <si>
    <t>ESTRUCTURA PUBLICITARIA S.A.S.</t>
  </si>
  <si>
    <t>901146796-1</t>
  </si>
  <si>
    <t>https://community.secop.gov.co/Public/Tendering/OpportunityDetail/Index?noticeUID=CO1.NTC.9960717</t>
  </si>
  <si>
    <t>OPS-DAD-0081-2026</t>
  </si>
  <si>
    <t>CO1.REQ.10113653</t>
  </si>
  <si>
    <t xml:space="preserve">
SERVICIO DE MANTENIMIENTO PREVENTIVO Y CORRECTIVO (INCLUYE REPUESTOS) DE LOS SCANNER DE LAS DISTINTAS DEPENDENCIAS DE UNIMAGDALENA.</t>
  </si>
  <si>
    <t>KARIBENET S.A.S.</t>
  </si>
  <si>
    <t>900716340-8</t>
  </si>
  <si>
    <t>https://community.secop.gov.co/Public/Tendering/OpportunityDetail/Index?noticeUID=CO1.NTC.9969062</t>
  </si>
  <si>
    <t>OPS-DAD-0082-2026</t>
  </si>
  <si>
    <t>CO1.REQ.10114134</t>
  </si>
  <si>
    <t>SERVICIO DE MANTENIMIENTO PREVENTIVO DE LOS POZOS DE MONITOREO TAYRONA 1 Y TAYRONA 2 UBICADOS DENTRO DEL CAMPUS UNIVERSITARIO QUE INCLUYE: CAMBIO DE DESECANTE Y AJUSTE DE LA CONDUCTIVIDAD DE ACUERDO CON PATRONES; Y MANTENIMIENTO CORRECTIVO DE LOS POZOS DE MONITOREO TAYRONA 1 Y TAYRONA 2 QUE INCLUYE: CAMBIO DE BATERÍA 12V DC 10 A.H, DESECANTE Y AJUSTE A LA CONDUCTIVIDAD DE ACUERDO CON PATRONES. SERVICIO INTEGRAL DE TRANSMISIÓN, RECEPCIÓN, ALMACENAMIENTO YVISUALIZACIÓN DE DATOS WEB PARA EL SISTEMA DE MEDICIÓN DEL NIVEL FREÁTICO EN LOS POZOS TAYRONA 1 Y TAYRONA 2; ESTE SISTEMA INCLUYE LA MEDICIÓN DEL NIVEL DE AGUA SUBTERRÁNEA Y SUS CARACTERÍSTICAS PRINCIPALES COMO CONDUCTIVIDAD ELÉCTRICA, SALINIDAD, SÓLIDOS TOTALES DISUELTOS Y TEMPERATURA</t>
  </si>
  <si>
    <t>ENVITECK S.A.S.</t>
  </si>
  <si>
    <t>900499033-1</t>
  </si>
  <si>
    <t>https://community.secop.gov.co/Public/Tendering/OpportunityDetail/Index?noticeUID=CO1.NTC.9969478</t>
  </si>
  <si>
    <t>OPS-DAD-0083-2026</t>
  </si>
  <si>
    <t>CO1.REQ.10108244</t>
  </si>
  <si>
    <t>SERVICIO DE MANTENIMIENTO PREVENTIVO Y/O CORRECTIVO,INCLUYENDO LOS REPUESTOS NECESARIO PARA LOS COMPRESORES MARACA SCHULZ DE LA CLINICA ODONTOLÓGICA Y DEBIENESTAR UNIVERSITARIO DE LA UNIVERSIDAD DEL MAGDALENA</t>
  </si>
  <si>
    <t>SFM COMPRESORES S.A.S.</t>
  </si>
  <si>
    <t>800005009-0</t>
  </si>
  <si>
    <t>https://community.secop.gov.co/Public/Tendering/OpportunityDetail/Index?noticeUID=CO1.NTC.9963526</t>
  </si>
  <si>
    <t>OPS-DAD-0084-2026</t>
  </si>
  <si>
    <t>CO1.REQ.10107534</t>
  </si>
  <si>
    <t>SERVICIO DE REDACCIÓN, CORRECCIÓN DE ESTILO YACOMPAÑAMIENTO CREATIVO PARA EL INFORME DE GESTIÓN 2025 Y LA ACTUALIZACIÓN DEL INFORME DE GESTIÓN COMPILADO 2016 - 2025 DE LA UNIVERSIDAD DEL MAGDALENA</t>
  </si>
  <si>
    <t>WILLIAM JOSÉ AGUDELO CUBILLOS</t>
  </si>
  <si>
    <t>CARLOS CAMACHO SERGE</t>
  </si>
  <si>
    <t>Suspendido</t>
  </si>
  <si>
    <t>https://community.secop.gov.co/Public/Tendering/OpportunityDetail/Index?noticeUID=CO1.NTC.9962500</t>
  </si>
  <si>
    <t>OPS-DAD-0085-2026</t>
  </si>
  <si>
    <t>CO1.REQ.10107617</t>
  </si>
  <si>
    <t xml:space="preserv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WWW.EDSNOTICIAS.COM.CO</t>
  </si>
  <si>
    <t>EDSOLUTIONS S.A.S</t>
  </si>
  <si>
    <t>901794993-3</t>
  </si>
  <si>
    <t>https://community.secop.gov.co/Public/Tendering/OpportunityDetail/Index?noticeUID=CO1.NTC.9962653</t>
  </si>
  <si>
    <t>OPS-DAD-0086-2026</t>
  </si>
  <si>
    <t>CO1.REQ.10107292</t>
  </si>
  <si>
    <t xml:space="preserve"> LA DIVULGACIÓN EN PRENSA DE LA OFERTA ACADÉMICA CORRESPONDIENTE AL PERIODO 2026-II, CAMPAÑAS DE PROMOCIÓN INSTITUCIONAL EN EL PERIÓDICO "EL HERALDO Y AL DÍA", MEDIANTE LA PUBLICACIÓN DE CINCO (05) AVISOS. CON LAS SIGUIENTES ESPECIFICACIONES: 2 AVISOS DE 25.6 CM DE ANCHO Y 12.5 CM ALTO EN AL DÍA SANTA MARTA, 3 AVISOS DE 2 COL (9.96 CM ANCHO * 20 CM DE ALTO) EN FORMATO PDF EN ALTA EDITABLE EL HERALDO.</t>
  </si>
  <si>
    <t>EL HERALDO S.A.</t>
  </si>
  <si>
    <t>890100477-8</t>
  </si>
  <si>
    <t>https://community.secop.gov.co/Public/Tendering/OpportunityDetail/Index?noticeUID=CO1.NTC.9969486</t>
  </si>
  <si>
    <t>OPS-DAD-0087-2026</t>
  </si>
  <si>
    <t>CO1.REQ.10114446</t>
  </si>
  <si>
    <t xml:space="preserve"> SERVICIO DE PRODUCCIÓN DEL PROGRAMA RADIAL “UNIMAGDALENA RADIO AL BARRIO”, MEDIANTE LA CONTRATACIÓN DE UNA EMPRESA ESPECIALIZADA, CON EL FIN DE FORTALECER EL VÍNCULO DE LA UNIVERSIDAD DEL MAGDALENA CON LAS COMUNIDADES, DIFUNDIR Y VISIBILIZAR SUS PROCESOS ACADÉMICOS, INVESTIGATIVOS Y DE EXTENSIÓN, Y REFORZAR LA PROPUESTA DE VALOR DEL PLAN DE DESARROLLO UNIVERSITARIO ORIENTADA A LA TRANSFORMACIÓN DE VIDAS A TRAVÉS DE LA EDUCACIÓN Y AL DESARROLLO SOSTENIBLE</t>
  </si>
  <si>
    <t>FUNDACION CREAMOS</t>
  </si>
  <si>
    <t>900067219-9</t>
  </si>
  <si>
    <t>https://community.secop.gov.co/Public/Tendering/OpportunityDetail/Index?noticeUID=CO1.NTC.9978210</t>
  </si>
  <si>
    <t>OPS-DAD-0088-2026</t>
  </si>
  <si>
    <t>CO1.REQ.10112961</t>
  </si>
  <si>
    <t>SERVICIO SOPORTE TÉCNICO Y MANTENIMIENTO DURANTE DOCE(12) MESES PARA EL REPOSITORIO DIGITAL INSTITUCIONAL, GESTIONADO POR LA BIBLIOTECA POR EL PROGRAMA DE ANTROPOLOGÍA, AMBOS CONFIGURADOS EL SOFTWARE DE CÓDIGO ABIERTO DSPACE GERMÁN BULA MEYER, YPARA EL REPOSITORIO DE LA ORALOTECA, ADMINISTRADO</t>
  </si>
  <si>
    <t>METABIBLIOTECA S A</t>
  </si>
  <si>
    <t>900638480-6</t>
  </si>
  <si>
    <t>https://community.secop.gov.co/Public/Tendering/OpportunityDetail/Index?noticeUID=CO1.NTC.9968378</t>
  </si>
  <si>
    <t>OPS-DAD-0089-2026</t>
  </si>
  <si>
    <t>CO1.REQ.10114713</t>
  </si>
  <si>
    <t xml:space="preserve">
 DIVULGACIÓN EN PRENSA DE LA OFERTA ACADÉMICA CORRESPONDIENTE AL PERIODO 2026-II, CAMPAÑAS DE PROMOCIÓN INSTITUCIONAL EN EL PERIÓDICO "EL VOCERO DE LA PROVINCIA", MEDIANTE LA PUBLICACIÓN DE DOS (02) AVISOS, Y COMO VALOR AGREGADO EN SUS REDES SOCIALES, INTERCALANDO EN FACEBOOK EL VOCERO DE LA PROVINCIA;INSTAGRAM@ELVOCERODELAPROVINCIA</t>
  </si>
  <si>
    <t>PRODUCCIONES JOV S.A.S</t>
  </si>
  <si>
    <t>819005027-2</t>
  </si>
  <si>
    <t>https://community.secop.gov.co/Public/Tendering/OpportunityDetail/Index?noticeUID=CO1.NTC.9969940</t>
  </si>
  <si>
    <t>OPS-DAD-0090-2026</t>
  </si>
  <si>
    <t>CO1.REQ.10114533</t>
  </si>
  <si>
    <t xml:space="preserve"> SERVICIO DE DIVULGACIÓN Y PROMOCIÓN DE LA OFERTA ACADÉMICA DE POSGRADOS A TRAVÉS DE LA DIFUSIÓN EN LAS EMISORAS EL SOL 106.9 FM, FM 640 AM.</t>
  </si>
  <si>
    <t>RADIO CADENA NACIONAL S.A.S</t>
  </si>
  <si>
    <t>890903910-2</t>
  </si>
  <si>
    <t>https://community.secop.gov.co/Public/Tendering/OpportunityDetail/Index?noticeUID=CO1.NTC.9969923</t>
  </si>
  <si>
    <t>OPS-DAD-0091-2026</t>
  </si>
  <si>
    <t>CO1.REQ.10114752</t>
  </si>
  <si>
    <t>SERVICIO DE RENOVACIÓN DE LA LICENCIA DE USO DEL SOFTWARE AM DE ADMINISTRACIÓN DE MANTENIMIENTOS PREVENTIVOS Y CORRECTIVOS INSTITUCIONALES DE LA UNIVERSIDAD DEL MAGDALENA</t>
  </si>
  <si>
    <t>WIN SOFTWARE S.A.S.</t>
  </si>
  <si>
    <t>800162678-1</t>
  </si>
  <si>
    <t>https://community.secop.gov.co/Public/Tendering/OpportunityDetail/Index?noticeUID=CO1.NTC.9971776</t>
  </si>
  <si>
    <t>OPS-DAD-0092-2026</t>
  </si>
  <si>
    <t>CO1.REQ.10116894</t>
  </si>
  <si>
    <t xml:space="preserve"> SERVICIO DE PRODUCCIÓN LOGÍSTICA PARA EL DESARROLLO DE LAS ACTIVIDADES PROGRAMADAS EN EL MARCO DE LA CELEBRACIÓN DE LA SEMANA CULTURAL 2026 QUE CONTEMPLA ACTIVIDADES DEPORTIVAS, RECREATIVAS, ACADÉMICAS Y CULTURALES PARA TODA LA COMUNIDAD UNIVERSITARIA DE LA UNIVERSIDAD DEL MAGDALENA</t>
  </si>
  <si>
    <t>GRACIELA RIBAUTT OSORIO</t>
  </si>
  <si>
    <t>https://community.secop.gov.co/Public/Tendering/OpportunityDetail/Index?noticeUID=CO1.NTC.9972321</t>
  </si>
  <si>
    <t>OPS-DAD-0093-2026</t>
  </si>
  <si>
    <t>CO1.REQ.10116307</t>
  </si>
  <si>
    <t>SERVICIO DE ÁREA PROTEGIDA PARA AÑO 2026 DIRIGIDO A LOS MIEMBROS DE LA COMUNIDAD UNIVERSITARIA Y VISITANTES. EL CUAL COMPRENDE LA ATENCIÓN MÉDICA PRE HOSPITALARIA Y EL DE PACIENTES QUE PRESENTEN EMERGENCIAS Y URGENCIAS DENTRO DE LAS INSTALACIONES DEL CAMPUS PRINCIPAL DE LA UNIVERSIDAD DEL MAGDALENA Y DE LAS SEDES MUSEO ETNOGRÁFICO CLAUSTRO SAN JUAN NEPOMUCENO, CENTRO DE DESARROLLO PESQUERO Y ACUÍCOLA, VILLA COUNTRY Y  CENTRO DE INNOVACIÓN Y TRANSFERENCIA EN SALUD SEXTO PISO DEL HOSPITAL UNIVERSITARIO JULIO MÉNDEZ BARRENECHE Y ALOJAMIENTO UNIVERSITARIO SEDE BOLIVARIANA, EN EL MARCO DEL PROYECTO DEL PLAN DE ACCIÓN: MEJORAMIENTO DE LA CALIDAD DE VIDA, BIENESTAR Y DESARROLLO PERSONAL DE LA COMUNIDAD UNIVERSITARIA</t>
  </si>
  <si>
    <t xml:space="preserve">ASISTENCIA MEDICA INMEDIATA SERVICIO DE AMBULANCIA PREPAGADA S.A. </t>
  </si>
  <si>
    <t xml:space="preserve">802002279 - 6 </t>
  </si>
  <si>
    <t>https://community.secop.gov.co/Public/Tendering/OpportunityDetail/Index?noticeUID=CO1.NTC.9971402</t>
  </si>
  <si>
    <t>OPS-DAD-0094-2026</t>
  </si>
  <si>
    <t>CO1.REQ.10114511</t>
  </si>
  <si>
    <t xml:space="preserve"> SERVICIO DE DISEÑO Y CONFECCIÓN DE PRENDAS TEXTILES Y DE VESTIR, MANILLAS INSTITUCIONALES, ACCESORIOS CANINOS Y GAFETES METÁLICOS PARA EL DESARROLLO DE ACTIVIDADES DE INTERÉS INSTITUCIONAL EN EL MARCO DEL PROYECTO DEL PLAN DE ACCIÓN</t>
  </si>
  <si>
    <t>MARIELA CALIXTA VALENCIA SALAZAR</t>
  </si>
  <si>
    <t>https://community.secop.gov.co/Public/Tendering/OpportunityDetail/Index?noticeUID=CO1.NTC.9977715</t>
  </si>
  <si>
    <t>OPS-DAD-0095-2026</t>
  </si>
  <si>
    <t>CO1.REQ.10115496</t>
  </si>
  <si>
    <t xml:space="preserve"> DIVULGACIÓN Y PROMOCIÓN DE LOS DISTINTOS PROCESOS ACADÉMICOS DE INVESTIGACIÓN Y EXTENSIÓN INSTITUCIONAL DE LA UNIVERSIDAD DEL MAGDALENA, EN LA RADIO, EN LAS EMISORA RADIO MAGDALENA 1420 AM Y RADIO RODADERO 1480.</t>
  </si>
  <si>
    <t>INNOVACION &amp; DISEÑOS S.A.S</t>
  </si>
  <si>
    <t>900244687-1</t>
  </si>
  <si>
    <t>https://community.secop.gov.co/Public/Tendering/OpportunityDetail/Index?noticeUID=CO1.NTC.9970794</t>
  </si>
  <si>
    <t>OPS-DAD-0096-2026</t>
  </si>
  <si>
    <t>CO1.REQ.10118963</t>
  </si>
  <si>
    <t xml:space="preserve">
 SERVICIO DE PRODUCCIÓN TÉCNICA CON EQUIPOS ESPECIALIZADOS Y DE ÚLTIMA GENERACIÓN, AMBIENTACIÓN, ESCENOGRAFÍA, Y ENTRETENIMIENTO PARA EL EVENTO DE CONMEMORACIÓN DEL DÍA DE LA MUJER UNIMAGDALENA 2026</t>
  </si>
  <si>
    <t>IMPACTA PRODUCCIONES S.A.S.</t>
  </si>
  <si>
    <t>55,853,215</t>
  </si>
  <si>
    <t>https://community.secop.gov.co/Public/Tendering/OpportunityDetail/Index?noticeUID=CO1.NTC.9974620</t>
  </si>
  <si>
    <t>OPS-DAD-0097-2026</t>
  </si>
  <si>
    <t>CO1.REQ.10108382</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</si>
  <si>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 EQUIPOS EN MODALIDAD DE ADMINISTRACIÓN (IMPRESIÓN BLANCO Y NEGRO).</t>
  </si>
  <si>
    <t>EMPRESA PRESTADORA DE SERVICIOS VARIOS S.A.S.</t>
  </si>
  <si>
    <t>900774850-1.</t>
  </si>
  <si>
    <t>https://community.secop.gov.co/Public/Tendering/OpportunityDetail/Index?noticeUID=CO1.NTC.9977326</t>
  </si>
  <si>
    <t>OPS-DAD-0098-2026</t>
  </si>
  <si>
    <t>CO1.REQ.10108906</t>
  </si>
  <si>
    <t>SERVICIO DE MANTENIMIENTO PREVENTIVO Y CORRECTIVO AL ASCENSOR MARCA SCHINDLER UBICADO EN EL EDIFICIO MAR CARIBE DE LA UNIVERSIDAD DEL MAGDALENA</t>
  </si>
  <si>
    <t>ASCENSORES SCHINDLER DE COLOMBIA S.A.S</t>
  </si>
  <si>
    <t>1800/01/01</t>
  </si>
  <si>
    <t>https://community.secop.gov.co/Public/Tendering/OpportunityDetail/Index?noticeUID=CO1.NTC.9973615</t>
  </si>
  <si>
    <t>OPS-DAD-0099-2026</t>
  </si>
  <si>
    <t>CO1.REQ.10117919</t>
  </si>
  <si>
    <t>SERVICIO OPERATIVO PARA EL PROVISIÓN, MONTAJE, OPERACIÓN Y DESMONTE DE INFRAESTRUCTURA LOGÍSTICA TEMPORAL, ASÍ COMO LA DISPOSICIÓN DE PERSONAL DE STAFF REQUERIDOS PARA LA REALIZACIÓN DE EVENTOS MASIVOS Y CONCIERTOS DE ALTA AFLUENCIA PROGRAMADOS EN EL MARCO DE LA SEMANA CULTURAL 2026</t>
  </si>
  <si>
    <t>SERVICIOS Y BEBIDAS ASOCIADOS S.A.S.</t>
  </si>
  <si>
    <t>https://community.secop.gov.co/Public/Tendering/OpportunityDetail/Index?noticeUID=CO1.NTC.9973069</t>
  </si>
  <si>
    <t>OPS-DAD-0100-2026</t>
  </si>
  <si>
    <t>CO1.REQ.10119218</t>
  </si>
  <si>
    <t>PUBLICACIÓN DE UN (01) AVISO A TRAVÉS DE UNA SEPARATA ESPECIAL DEDICADA A PROCESOS UNIVERSITARIOS DE UNO DE LOS PRINCIPALES PERIÓDICOS A NIVEL REGIONAL, CON RÉPLICA EN SUS PLATAFORMAS DIGITALES CÓMO WWW.ELINFORMADOR.COM.CO, BUSCANDO DAR A CONOCER EL DESARROLLO DE LA ALMA MATER EN LAS CONDICIONES ESPECIALES DE LA ACTUALIDAD MUNDIAL A TRAVÉS DE LOS PROCESOS ACADÉMICOS E INSTITUCIONALES Y EL IMPACTO EN SU ENTORNO INMEDIATO Y LEJANO</t>
  </si>
  <si>
    <t>EDITORIAL MAGDALENA S.A.</t>
  </si>
  <si>
    <t>https://community.secop.gov.co/Public/Tendering/OpportunityDetail/Index?noticeUID=CO1.NTC.9974634</t>
  </si>
  <si>
    <t>OPS-DAD-0101-2026</t>
  </si>
  <si>
    <t>CO1.REQ.10117966</t>
  </si>
  <si>
    <t>SERVICIO PUESTA EN SERVICIO DE CÁMARA DE VIDEO Y FOTOGRÁFICA, OPERACIÓN DEL MISMO, PARA HACER ACOMPAÑAMIENTO DE LAS DIFERENTES ACTIVIDADES QUE SE DESARROLLARÁN EN LA UNIVERSIDAD DEL MAGDALENA DURANTE CUATRO (04) MESES Y SERÁN TRANSMITIDAS EN LAS REDES SOCIALES, PÁGINA WEB Y TODOS LOS ESPACIOS OFICIALES</t>
  </si>
  <si>
    <t>EDWIN DANIEL CAICEDO JIMENEZ</t>
  </si>
  <si>
    <t>https://community.secop.gov.co/Public/Tendering/OpportunityDetail/Index?noticeUID=CO1.NTC.9973426</t>
  </si>
  <si>
    <t>OPS-DAD-0102-2026</t>
  </si>
  <si>
    <t>CO1.REQ.10116179</t>
  </si>
  <si>
    <t>DIVULGACIÓN EN EL PERIÓDICO HOY DIARIO DEL MAGDALENA DE LA OFERTA ACADÉMICA CORRESPONDIENTE AL PERIODO 2026-II, CAMPAÑAS DE PROMOCIÓN INSTITUCIONAL EN MEDIOS IMPRESOS LOCALES Y REGIONALES</t>
  </si>
  <si>
    <t>https://community.secop.gov.co/Public/Tendering/OpportunityDetail/Index?noticeUID=CO1.NTC.9971451</t>
  </si>
  <si>
    <t>OPS-DAD-0103-2026</t>
  </si>
  <si>
    <t>CO1.REQ.10119501</t>
  </si>
  <si>
    <t>DIVULGACIÓN EN PRENSA DE LA OFERTA ACADÉMICA CORRESPONDIENTE AL PERIODO 2026-II, CAMPAÑAS DE PROMOCIÓN INSTITUCIONAL EN EL DIARIO LA PRENSA, MEDIANTE LA PUBLICACIÓN DE DOS (02) AVISOS</t>
  </si>
  <si>
    <t>PUBLICCOM</t>
  </si>
  <si>
    <t>https://community.secop.gov.co/Public/Tendering/OpportunityDetail/Index?noticeUID=CO1.NTC.9977555</t>
  </si>
  <si>
    <t>OPS-DAD-0104-2026</t>
  </si>
  <si>
    <t>CO1.REQ.10109440</t>
  </si>
  <si>
    <t>SERVICIO DE INTERNET ILIMITADO DE 200 MEGAS (100 MEGAS EN EL PUNTO UBICADO EN EL MUNICIPIO DE AGUACHICA Y 100 MEGAS EN PELAYA CESAR)</t>
  </si>
  <si>
    <t>SOCIEDAD CARIBE TELECOMUNICACIONES CATEL S.A.S</t>
  </si>
  <si>
    <t>RODNEL KERSUL DE LA ROSA HABEYCH</t>
  </si>
  <si>
    <t>https://community.secop.gov.co/Public/Tendering/OpportunityDetail/Index?noticeUID=CO1.NTC.9977707</t>
  </si>
  <si>
    <t>OPS-DAD-0105-2026</t>
  </si>
  <si>
    <t>CO1.REQ.10118059</t>
  </si>
  <si>
    <t>SERVICIO DE RENOVACIÓN DE LOS SOFTWARES: 1 LICENCIA DE SPROUT SOCIAL UPGRADE P-AVANZADO Y 1 LICENCIA DEL CERTIFICADO DE SEGURIDAD SSL KOMODO PARA EL GRUPO DE COMUNICACIONES DE LA UNIVERSIDAD DEL MAGDALENA</t>
  </si>
  <si>
    <t>INDEXA SYSTEMS S.A.S</t>
  </si>
  <si>
    <t>https://community.secop.gov.co/Public/Tendering/OpportunityDetail/Index?noticeUID=CO1.NTC.9973188</t>
  </si>
  <si>
    <t>OPS-DAD-0106-2026</t>
  </si>
  <si>
    <t>CO1.REQ.10116428</t>
  </si>
  <si>
    <t>SERVICIO DEL LICENCIAMIENTO DEL SOFTWARE: ARCGIS - EDUCATIONAL ACADEMIC DEPARTMENTAL LARGE SINGLE USE TERM LICENSE (200 USERS)</t>
  </si>
  <si>
    <t>ESRI COLOMBIA S.A.S.</t>
  </si>
  <si>
    <t>https://community.secop.gov.co/Public/Tendering/OpportunityDetail/Index?noticeUID=CO1.NTC.9971434</t>
  </si>
  <si>
    <t>OPS-DAD-0107-2026</t>
  </si>
  <si>
    <t>CO1.REQ.10109460</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</si>
  <si>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WWW.OPINIONCARIBE.COM Y EN LAS REDES SOCIALES (FACEBOOK, INSTAGRAM, TWITTER)</t>
  </si>
  <si>
    <t>UNIDAD DE MEDIOS S.A.S</t>
  </si>
  <si>
    <t>https://community.secop.gov.co/Public/Tendering/OpportunityDetail/Index?noticeUID=CO1.NTC.9970796</t>
  </si>
  <si>
    <t>OPS-DAD-0108-2026</t>
  </si>
  <si>
    <t>CO1.REQ.10109539</t>
  </si>
  <si>
    <t>SERVICIO DE CONSULTORÍA EN INGENIERÍA Y ARQUITECTURA PARA LOS ESTUDIOS Y DISEÑOS TÉCNICOS PARA EL PROYECTO DE MODERNIZACIÓN DEL HEMICICLO CULTURAL Y LA ACTUALIZACIÓN DE LOS ESTUDIOS Y DISEÑOS TÉCNICOS PARA LAS CUBIERTAS DE DOS (02) CANCHAS MÚLTIPLES DE LA UNIVERSIDAD DEL MAGDALENA</t>
  </si>
  <si>
    <t>WILLIAM DEL CARMEN FIGUEROA IGLESIA</t>
  </si>
  <si>
    <t>HECTOR ALEXANDER VARGAS CARDONA</t>
  </si>
  <si>
    <t>https://community.secop.gov.co/Public/Tendering/OpportunityDetail/Index?noticeUID=CO1.NTC.9970800</t>
  </si>
  <si>
    <t>OPS-DAD-0109-2026</t>
  </si>
  <si>
    <t>CO1.REQ.10109598</t>
  </si>
  <si>
    <t>SERVICIO DE RENOVACIÓN DE LA SUSCRIPCIÓN AL SISTEMA DE SERVICIOS DE LA PLATAFORMA GESTIÓNJURIDICA.COM DEL CONSULTORIO JURÍDICO DE LA UNIVERSIDAD DEL MAGDALENA</t>
  </si>
  <si>
    <t>E GLOBAL SERVICES S.A.S.</t>
  </si>
  <si>
    <t>830121696-6</t>
  </si>
  <si>
    <t>https://community.secop.gov.co/Public/Tendering/OpportunityDetail/Index?noticeUID=CO1.NTC.9971304&amp;isFromPublicArea=True&amp;isModal=False</t>
  </si>
  <si>
    <t>OPS-DAD-0110-2026</t>
  </si>
  <si>
    <t>CO1.REQ.10110550</t>
  </si>
  <si>
    <t>SERVICIO DE CONSULTORÍA AMBIENTAL PARA LA CONSTRUCCIÓN Y OPERACIÓN DE UNA PLANTA DE TRATAMIENTO DE AGUA POTABLE PARA EL LLENADO DE BOTELLONES DENTRO DE LA UNIVERSIDAD DEL MAGDALENA.</t>
  </si>
  <si>
    <t>11/052/2026</t>
  </si>
  <si>
    <t>https://community.secop.gov.co/Public/Tendering/OpportunityDetail/Index?noticeUID=CO1.NTC.9977433&amp;isFromPublicArea=True&amp;isModal=False</t>
  </si>
  <si>
    <t>OPS-DAD-0111-2026</t>
  </si>
  <si>
    <t>CO1.REQ.10119473</t>
  </si>
  <si>
    <t>SERVICIO DE RENOVACIÓN DE LA LICENCIA DE SOPORTE Y MANTENIMIENTO ISOLUCIÓN® ® BÁSICO POR 12 MESES PARA LA DEPENDENCIA ASEGURAMIENTO DE LA CALIDAD.</t>
  </si>
  <si>
    <t>ISOLUCION SISTEMAS INTEGRADOS
DE GESTION S.A.</t>
  </si>
  <si>
    <t>900239396-3</t>
  </si>
  <si>
    <t>https://community.secop.gov.co/Public/Tendering/OpportunityDetail/Index?noticeUID=CO1.NTC.9977425</t>
  </si>
  <si>
    <t>OPS-DAD-0112-2026</t>
  </si>
  <si>
    <t>CO1.REQ.10112584</t>
  </si>
  <si>
    <t>SERVICIOS DE ALQUILER DE EQUIPO PARA LA REALIZACIÓN DE MANTENIMIENTOS CON PODAS DE FORMACIÓN Y SANITARIA A LOS ÁRBOLES DE ZONAS VERDES, ÁREAS DEPORTIVAS, EDIFICIOS (VENTANAS Y TEJADO) REDES ELÉCTRICAS E ILUMINARIA DEL ESTADIO DE FÚTBOL DE LA UNIVERSIDAD DEL MAGDALENA Y SU SEDE ARACATACA</t>
  </si>
  <si>
    <t>JADER USMA MULTISERVICIOS
S.A.S.</t>
  </si>
  <si>
    <t>901467992-4</t>
  </si>
  <si>
    <t xml:space="preserve">PEDRO ANTONIO MERCADO GONZALEZ </t>
  </si>
  <si>
    <t>https://community.secop.gov.co/Public/Tendering/OpportunityDetail/Index?noticeUID=CO1.NTC.9977352</t>
  </si>
  <si>
    <t>OPS-DAD-0113-2026</t>
  </si>
  <si>
    <t>CO1.REQ.10119808</t>
  </si>
  <si>
    <t>SERVICIO DE DIVULGACIÓN DE LA OFERTA ACADÉMICA CORRESPONDIENTE AL PERIODO 2026-II, COMO TAMBIÉN REALIZAR CAMPAÑAS DE PROMOCIÓN INSTITUCIONAL DE LA UNIVERSIDAD SOBRE DISTINTOS PROCESOS EN LA RADIO LOCAL Y REGIONAL</t>
  </si>
  <si>
    <t>VISION 21 S.A.S.</t>
  </si>
  <si>
    <t>900047589-3</t>
  </si>
  <si>
    <t>https://community.secop.gov.co/Public/Tendering/OpportunityDetail/Index?noticeUID=CO1.NTC.9977416</t>
  </si>
  <si>
    <t>OPS-DAD-0114-2026</t>
  </si>
  <si>
    <t>CO1.REQ.10120015</t>
  </si>
  <si>
    <t>RENOVACIÓN DEL LICENCIAMIENTO DE LA PLATAFORMA JURÍDICA TIRANT PRIME POR DOCE (12) MESES, INCLUYENDO EL MÓDULO ANALYTICS, PARA GESTIONAR Y ANALIZAR EL USO DE LOS RECURSOS DIGITALES MEDIANTE REPORTES AVANZADOS, Y LA HERRAMIENTA TIRANT CONVERSA, QUE OFRECE ASISTENCIA CONVERSACIONAL CON INTELIGENCIA ARTIFICIAL EN CONSULTAS JURÍDICAS, BRINDANDO SOPORTE BIBLIOGRÁFICO A LOSPROGRAMAS ACADÉMICOS DE LA UNIVERSIDAD DEL MAGDALENA, CON ÉNFASIS ESPECIAL EN LA FACULTAD DE HUMANIDADES Y EL PROGRAMA DE DERECHO, FORTALECIENDO LOS PROCESOS ACADÉMICOS E INVESTIGATIVOS MEDIANTE ACCESO A RECURSOS DIGITALES ACTUALIZADOS Y DE ALTA CALIDAD</t>
  </si>
  <si>
    <t>EDITORIAL TIRANT LO BLANCH
S.A.S.</t>
  </si>
  <si>
    <t>901204044-9</t>
  </si>
  <si>
    <t>https://community.secop.gov.co/Public/Tendering/OpportunityDetail/Index?noticeUID=CO1.NTC.9978244</t>
  </si>
  <si>
    <t>OPS-DAD-0115-2026</t>
  </si>
  <si>
    <t>CO1.REQ.10113149</t>
  </si>
  <si>
    <t>SERVICIO DE ALMACENAMIENTO, CUSTODIA, CONSULTA Y CODIFICACIÓN DE LOS DOCUMENTOS DEL ARCHIVO CENTRAL DE LA UNIVERSIDAD DEL MAGDALENA.</t>
  </si>
  <si>
    <t>IDOC SERVICIOS INTELIGENTES S.A.S.</t>
  </si>
  <si>
    <t>900880521-5</t>
  </si>
  <si>
    <t>MILVIDA MARÍA SUÁREZ FLÓREZ</t>
  </si>
  <si>
    <t>https://community.secop.gov.co/Public/Tendering/OpportunityDetail/Index?noticeUID=CO1.NTC.9977789</t>
  </si>
  <si>
    <t>OPS-DAD-0116-2026</t>
  </si>
  <si>
    <t>CO1.REQ.10113561</t>
  </si>
  <si>
    <t>SERVICIO TÉCNICO ESPECIALIZADO PARA EL MANTENIMIENTO PREVENTIVO Y CORRECTIVO DE LOS EQUIPOS DE CORTE Y FUMIGACIÓN MARCA STIHL Y HUSQVARNA</t>
  </si>
  <si>
    <t xml:space="preserve"> BOMBAS Y REPUESTOS S.A.S</t>
  </si>
  <si>
    <t>891702681-1</t>
  </si>
  <si>
    <t>PEDRO MERCADO GONZALEZ</t>
  </si>
  <si>
    <t>https://community.secop.gov.co/Public/Tendering/OpportunityDetail/Index?noticeUID=CO1.NTC.9977798</t>
  </si>
  <si>
    <t>ODC-DAD-0001-2026</t>
  </si>
  <si>
    <t>CO1.REQ.9739817</t>
  </si>
  <si>
    <t>COMPRA DE INSUMOS MEDICOS PARA LAS CLINICAS DE SIMULACION HANGAR E Y EL 6 PISO HOSPITAL UNIVERSITARIO JULIO MENDEZ BARRENECHE Y LABORATORIO DE ANFITEATRO ORGANICO PARA ATENDER LAS PRACTICAS ACADEMICAS QUE REALIZAN LOS ESTUDIANTES DE PREGRADO PERTENECIENTES A LA FACULTAD DE CIENCIAS DE LA SALUD ENFERMERIA, MEDICINA Y ODONTOLOGIA, DURANTE EL PERIODO 2026.</t>
  </si>
  <si>
    <t>MULTISERVICIOS J  S S.A.S.</t>
  </si>
  <si>
    <t>https://community.secop.gov.co/Public/Tendering/OpportunityDetail/Index?noticeUID=CO1.NTC.9634589</t>
  </si>
  <si>
    <t>ODC-DAD-0002-2026</t>
  </si>
  <si>
    <t>CO1.REQ.9858118</t>
  </si>
  <si>
    <t>COMPRA DE MATERIAL DE EVALUACION 16PF5, AF5. AUTOCONCEPTO FORMA 5, BCSE  TEST BREVE PARA LA EVALUACION DEL ESTADO COGNITIVO, BFQ  CUESTIONARIO BIG FIVE, COMPETEA EVALUACION DE COMPETENCIAS, CTI INVENTARIO DE PENSAMIENTO CONSTRUCTIVO, DECORE CUESTIONARIO DE EVALUACION DE RIESGOS PSICOSOCIALES, RCFT  TEST DE LA FIGURA COMPLEJA DE REY Y PRUEBA DE RECONOCIMIENTO, TECA  TEST DE EMPATIA COGNITIVA Y AFECTIVA, WCST  TEST DE CLASIFICACION DE TARJETAS DE WISCONSIN, JSS  CUESTIONARIO DE ESTRES LABORAL, SARA V3  MANUAL PARA LA VALORACION DEL RIESGO DE VIOLENCIA CONTRA LA PAREJA, HCR20 V3  GUIA PARA LA VALORACION DEL RIESGO DE COMPORTAMIENTOS VIOLENTOS..  QUE SON REQUERIDOS POR ESTUDIANTES Y DOCENTES DEL PROGRAMA DE PSICOLOGIA DE LA UNIVERSIDAD DEL MAGADALENA PARA GARANTIZAR LAS PRACTICAS ACADEMICAS EN EL PRIMER SEMESTRE.</t>
  </si>
  <si>
    <t>PSICOLOGOS ESPECIALISTAS ASOCIADOS SAS</t>
  </si>
  <si>
    <t>https://community.secop.gov.co/Public/Tendering/ContractNoticePhases/View?PPI=CO1.PPI.45210678&amp;isFromPublicArea=True&amp;isModal=False</t>
  </si>
  <si>
    <t>ODC-DAD-0003-2026</t>
  </si>
  <si>
    <t>CO1.REQ.9858347</t>
  </si>
  <si>
    <t>COMPRA DE NUEVE 09 PROYECTORES INTERACTIVOS BRIGHTLINK 760WI 4100 LUMENS EN BLANCO Y COLOR RESOLUCION 1280X800 WXGA DE TIRO ULTRACORTO Y UN 1 PROYECTOR POWERLITE EBL790U 7300 LUMENS EN BLANCO Y COLOR RESOLUCION 1920X1200 WUXGA, PARA EL FORTALECIMIENTO DE LOS SERVICIOS AUDIOVISUALES EN LOS DIFERENTES SALONES DE CLASES DE LA INSTITUCION.</t>
  </si>
  <si>
    <t>DISGRAFICAS S.A.S.</t>
  </si>
  <si>
    <t>https://community.secop.gov.co/Public/Tendering/ContractNoticePhases/View?PPI=CO1.PPI.45212407&amp;isFromPublicArea=True&amp;isModal=False</t>
  </si>
  <si>
    <t>ODC-DAD-0004-2026</t>
  </si>
  <si>
    <t> CO1.REQ.9859562 </t>
  </si>
  <si>
    <t>COMPRA DE INSUMOS E IMPRESORA DS8 DUPLEX PARA EL PROCESO DE CARNETIZACION INSTITUCIONAL PERIODO 2026 DE LA UNIVERSIDAD DEL MAGDALENA.</t>
  </si>
  <si>
    <t>ADVANCED TECHNOLOGIES SOLUTIONS S.A.S</t>
  </si>
  <si>
    <t>133/213</t>
  </si>
  <si>
    <t>https://community.secop.gov.co/Public/Tendering/ContractNoticePhases/View?PPI=CO1.PPI.45215338&amp;isFromPublicArea=True&amp;isModal=False</t>
  </si>
  <si>
    <t>ODC-DAD-0005-2026</t>
  </si>
  <si>
    <t>CO1.REQ.9911096</t>
  </si>
  <si>
    <t>OBJETO LA COMPRA E INSTALACION DEL AVISO INSTITUCIONAL PARA LAS RESIDENCIAS ESTUDIANTILES SEDE LOS LAURELES DE LA UNIVERSIDAD DEL MAGDALENA.</t>
  </si>
  <si>
    <t>JHOM MARIO VALLE GRANADO</t>
  </si>
  <si>
    <t>HECTOR VARGAS CARDONA</t>
  </si>
  <si>
    <t>https://community.secop.gov.co/Public/Tendering/OpportunityDetail/Index?noticeUID=CO1.NTC.9783871</t>
  </si>
  <si>
    <t>ODC-DAD-0006-2026</t>
  </si>
  <si>
    <t>CO1.REQ.9947779</t>
  </si>
  <si>
    <t>COMPRA DE MOBILIARIOS PARA LA DOTACION DE COMPUTADORES PORTATILES, DOS ESCRITORIOS Y DOS SILLAS PARA LAS SALAS DE LOS PROGRAMAS DE CIENCIA DE DATOS E INGENIERIA ENERGETICA DONDE SE REALIZAN LAS PRACTICAS ACADEMICAS Y ACTIVIDADES DE INVESTIGACION DE LOS DISTINTOS PROGRAMAS QUE OFRECE LA UNIVERSIDAD DEL MAGDALENA.</t>
  </si>
  <si>
    <t>PAPEL MUEBLE LIMITADA</t>
  </si>
  <si>
    <t>https://community.secop.gov.co/Public/Tendering/OpportunityDetail/Index?noticeUID=CO1.NTC.9798045</t>
  </si>
  <si>
    <t>ODC-DAD-0007-2026</t>
  </si>
  <si>
    <t>CO1.REQ.9962492</t>
  </si>
  <si>
    <t>COMPRA DE TREINTA 30 SILLAS UNIVERSITARIAS PARA EL AULA ABIERTA DE FISIOLOGIA DEL EJERCICIO, ACONDICIONAMIENTO FISICO EN EL DEPORTE, GIMNASIA Y CALISTENIA DE LA UNIVERSIDAD DEL MAGDALENA.</t>
  </si>
  <si>
    <t>INDUSTRIAS NORTECAUCANAS LTDA</t>
  </si>
  <si>
    <t>https://community.secop.gov.co/Public/Tendering/OpportunityDetail/Index?noticeUID=CO1.NTC.9846845</t>
  </si>
  <si>
    <t>ODC-DAD-0008-2026</t>
  </si>
  <si>
    <t>CO1.REQ.9963824</t>
  </si>
  <si>
    <t>COMPRA DE SISTEMA DE TRANSFERENCIA AUTOMATICA MOTORIZADA DE 1.200 AMPERIOS, TRIFASICA 3WT, MARCA SIEMENS QUE INCLUYE KIT COMPLETO CON UN 1 INTERRUPTOR DE 500 A, DOS 2 INTERRUPTORES DE 350 A, UN 1 INTERRUPTOR DE 160 A Y DOS 2 INTERRUPTORES DE 100 A.</t>
  </si>
  <si>
    <t>INDUSTRIA CONSTRUCCION E INGENIERIA ICI S.A.S.</t>
  </si>
  <si>
    <t>https://community.secop.gov.co/Public/Tendering/OpportunityDetail/Index?noticeUID=CO1.NTC.9850987</t>
  </si>
  <si>
    <t>ODC-DAD-0009-2026</t>
  </si>
  <si>
    <t>CO1.REQ.9965144</t>
  </si>
  <si>
    <t>COMPRA DE MATERIAL DE EVALUACION BETA4, BANFE3, NEUROPSICOLOGICA DE FUNCIONES EJECUTIVAS Y LOBULOS FRONTALES 2, EEHSA. ESCALA DE HABILIDADES SOCIALES PARA ADOLESCENTES, ENI2 EVALUACION NEUROPSICOLOGICA INFANTIL, ESTUDIO DE VALORES WAIS IV ESCALA DE INTELIGENCIA DE WECHSLER PARA ADULTOSIV QUE SON REQUERIDOS POR ESTUDIANTES Y DOCENTES DEL PROGRAMA DE PSICOLOGIA DE LA UNIVERSIDAD DEL MAGDALENA PARA GARANTIZAR LAS PRACTICAS ACADEMICAS EN EL PRIMER SEMESTRE DE 2026.</t>
  </si>
  <si>
    <t>EDITORIAL EL MANUAL MODERNO COLOMBIA S.A.S.</t>
  </si>
  <si>
    <t>https://community.secop.gov.co/Public/Tendering/OpportunityDetail/Index?noticeUID=CO1.NTC.9857253</t>
  </si>
  <si>
    <t>ODC-DAD-0010-2026</t>
  </si>
  <si>
    <t>CO1.REQ.9965589</t>
  </si>
  <si>
    <t>COMPRA E INSTALACIÓN DE 15 EQUIPOS DE AIRES ACONDICIONADOS PARA ÁREAS ACADÉMICAS Y ADMINISTRATIVAS DE LA DAD</t>
  </si>
  <si>
    <t>SERVICIOS DE INGENIERIA GLOBAL S.A.S</t>
  </si>
  <si>
    <t>https://community.secop.gov.co/Public/Tendering/OpportunityDetail/Index?noticeUID=CO1.NTC.9857067</t>
  </si>
  <si>
    <t>ODC-DAD-0011-2026</t>
  </si>
  <si>
    <t>CO1.REQ.10008140</t>
  </si>
  <si>
    <t>COMPRA DE SUMINISTROS Y ELEMENTOS NECESARIOS PARA EL NORMAL FUNCIONAMIENTO DE LOS EQUIPOS ESPECIALIZADOS PERTENECIENTES A LOS LABORATORIOS DE PROGRAMA DE  CINE Y AUDIOVISUALES QUE REALIZAN PRACTICAS ACADEMICAS INTERNAS Y EXTERNAS DURANTE EL PERIODO 2026.</t>
  </si>
  <si>
    <t>SOLUCIONES CORPORATIVAS DE LA COSTA S.A.S.</t>
  </si>
  <si>
    <t>https://community.secop.gov.co/Public/Tendering/OpportunityDetail/Index?noticeUID=CO1.NTC.9858471</t>
  </si>
  <si>
    <t>ODC-DAD-0012-2026</t>
  </si>
  <si>
    <t>CO1.REQ.10008557</t>
  </si>
  <si>
    <t>COMPRA DE CIENTO TRES 103 COMPUTADORES PARA EL FORTALECIMIENTO DE LOS PROCESOS ORGANIZATIVOS DE LOS REPRESENTANTES ESTUDIANTILES DE LA UNIVERSIDAD DEL MAGDALENA.</t>
  </si>
  <si>
    <t>GP TECHNOLOGICAL ASSISTANCE S.A.S</t>
  </si>
  <si>
    <t>https://community.secop.gov.co/Public/Tendering/OpportunityDetail/Index?noticeUID=CO1.NTC.9859174</t>
  </si>
  <si>
    <t>ODC-DAD-0013-2026</t>
  </si>
  <si>
    <t>CO1.REQ.10009955</t>
  </si>
  <si>
    <t>COMPRA DE BOLSAS, TANQUES PLASTICOS PIMPINAS Y PUNTOS ECOLOGICOS PARA EL MANEJO ADECUADO DE RESIDUOS GENERADOS EN LA UNIVERSIDAD DEL MAGDALENA.</t>
  </si>
  <si>
    <t>COPYS STUDENT S.A.S</t>
  </si>
  <si>
    <t>https://community.secop.gov.co/Public/Tendering/OpportunityDetail/Index?noticeUID=CO1.NTC.9860710</t>
  </si>
  <si>
    <t>ODC-DAD-0014-2026</t>
  </si>
  <si>
    <t>CO1.REQ.10010518</t>
  </si>
  <si>
    <t>COMPRA DE ELEMENTOS Y SUMINISTROS AUDIOVISUALES CONVERTIDORES CABLES, CONECTORES, PLACAS, BATERIAS ENTRE OTROS NECESARIOS PARA EL GARANTIZAR EL NORMAL FUNCIONAMIENTO DE LOS EQUIPOS AUDIOVISUALES DE LA UNIVERSIDAD DURANTE PERIODO 2026I.</t>
  </si>
  <si>
    <t>INGENIERIAS AVANZADAS DE COLOMBIA S.A.S.</t>
  </si>
  <si>
    <t>https://community.secop.gov.co/Public/Tendering/OpportunityDetail/Index?noticeUID=CO1.NTC.9861204</t>
  </si>
  <si>
    <t>ODC-DAD-0015-2026</t>
  </si>
  <si>
    <t>CO1.REQ.10099103</t>
  </si>
  <si>
    <t>COMPRA DE ELEMENTOS DE SISTEMA DE SONIDO PARA LOS EVENTOS INSTITUCIONALES QUE SE REALIZAN EN LA UNIVERSIDAD DEL MAGDALENA.</t>
  </si>
  <si>
    <t>VEGAINGENIERIA HT S.A.S.</t>
  </si>
  <si>
    <t>https://community.secop.gov.co/Public/Tendering/OpportunityDetail/Index?noticeUID=CO1.NTC.9964687</t>
  </si>
  <si>
    <t>ODC-DAD-0016-2026</t>
  </si>
  <si>
    <t>CO1.REQ.10101819</t>
  </si>
  <si>
    <t>COMPRA DE UTENSILIOS DE CAFETERIA PARA LA ATENCION AL PERSONAL ASISTENTE A EVENTOS Y REUNIONES REALIZADAS EN LA UNIVERSIDAD DEL MAGDALENA.</t>
  </si>
  <si>
    <t>HEYDIS PEREZ POLANCO</t>
  </si>
  <si>
    <t>https://community.secop.gov.co/Public/Tendering/OpportunityDetail/Index?noticeUID=CO1.NTC.9964893</t>
  </si>
  <si>
    <t>ODC-DAD-0017-2026</t>
  </si>
  <si>
    <t>CO1.REQ.10102599</t>
  </si>
  <si>
    <t>COMPRA DE SESENTA 60 HAMACAS TIPO CHINCHORRO PARA LOS ESPACIOS ABIERTOS EN LOS DIFERENTES PUNTOS DE LA UNIVERSIDAD DEL MAGDALENA.</t>
  </si>
  <si>
    <t>https://community.secop.gov.co/Public/Tendering/OpportunityDetail/Index?noticeUID=CO1.NTC.9964895</t>
  </si>
  <si>
    <t>ODC-DAD-0018-2026</t>
  </si>
  <si>
    <t>CO1.REQ.10103116</t>
  </si>
  <si>
    <t>COMPRA DE PLANTA ELECTRICA CON POTENCIA NOMINAL EN EMERGENCIA DE 500KVA, MODELO S500E6, TENSION 220V, EQUIPADA CON MOTOR CORRESPONDIENTE A SU CAPACIDAD, INCLUYE BATERIAS, CARGADOR DE BATERIAS, SILENCIADOR INDUSTRIAL Y CABINA INSONORIZADA PARA USO A LA INTEMPERIE, INCLUYE PRUEBA ESTANDAR DE FUNCIONAMIENTO POWERGEN, ASI COMO LA DESCARGA, UBICACION EN SITIO Y PUESTA EN MARCHA CONEXIONADO A CERO METROS. NO INCLUYE ACOMETIDA ELECTRICA NI TERMINALES DE CONEXION.</t>
  </si>
  <si>
    <t>ANTONIO SPATH Y CIA S.A</t>
  </si>
  <si>
    <t>https://community.secop.gov.co/Public/Tendering/OpportunityDetail/Index?noticeUID=CO1.NTC.9965123</t>
  </si>
  <si>
    <t>ODC-DAD-0019-2026</t>
  </si>
  <si>
    <t>CO1.REQ.10103415</t>
  </si>
  <si>
    <t>COMPRA DE 25 TELEFONOS IP DE MARCA GRANDSTREAM DE REFERENCIA GRP 2602G, 5 TELEFONOS INALAMBRICOS DE REFERENCIA GRANDSTREAM WP826 Y 2 TELEFONOS TACTILES DE REFERENCIA GRANDSTREAM GXV3480 PARA AREAS ADMINISTRATIVAS QUE LO REQUIERAN Y REPOSICION DE TELEFONOS DAÑADOS.</t>
  </si>
  <si>
    <t>LAHERAL S.A.S</t>
  </si>
  <si>
    <t>https://community.secop.gov.co/Public/Tendering/OpportunityDetail/Index?noticeUID=CO1.NTC.9958306</t>
  </si>
  <si>
    <t>ODC-DAD-0020-2026</t>
  </si>
  <si>
    <t>CO1.REQ.10103804</t>
  </si>
  <si>
    <t>COMPRA DE EQUIPOS UPS Y MANTENIMIENTO PREVENTIVO Y CORRECTIVO DE EQUIPOS DE RESPALDO ELECTRONICO POR MEDIO DE UPS, PARA EL FORTALECIMIENTO DE SISTEMAS DE RESPALDO ELECTRICO DE LA UNIVERSIDAD DEL MAGDALENA.</t>
  </si>
  <si>
    <t>506/453</t>
  </si>
  <si>
    <t>https://community.secop.gov.co/Public/Tendering/OpportunityDetail/Index?noticeUID=CO1.NTC.9965246</t>
  </si>
  <si>
    <t>ODC-DAD-0021-2026</t>
  </si>
  <si>
    <t>CO1.REQ.10104050</t>
  </si>
  <si>
    <t>COMPRA DE EQUIPOS ESPECIALIZADOS DE MICROSCOPIA PARA LOS LABORATORIOS ADSCRITOS AL DEPARTAMENTO DE CIENCIAS BASICAS BIOLOGIA Y FISIOLOGIA ANIMAL Y BIOLOGIA II CON EL OBJETIVO DE GARANTIZAR EL MEJORAMIENTO CONTINUO DE LAS PRACTICAS ACADEMICAS E INVESTIGACION DE LAS FACULTADES DE CIENCIAS BASICAS, CIENCIAS DE LA SALUD Y FACULTAD DE INGENIERIA.</t>
  </si>
  <si>
    <t>KAIKA S.A.S</t>
  </si>
  <si>
    <t>https://community.secop.gov.co/Public/Tendering/OpportunityDetail/Index?noticeUID=CO1.NTC.9965251</t>
  </si>
  <si>
    <t>ODC-DAD-0022-2026</t>
  </si>
  <si>
    <t>CO1.REQ.10104242</t>
  </si>
  <si>
    <t>COMPRA DE EQUIPOS ESPECIALIZADOS DE MEDICION, CONTROL Y DESTILACION DE AGUA, PARA LOS LABORATORIOS ADSCRITOS AL DEPARTAMENTO DE CIENCIAS BASICAS, BIOLOGIA Y FISIOLOGIA ANIMAL Y BIOLOGIA II CON EL OBJETIVO DE GARANTIZAR EL MEJORAMIENTO CONTINUO DE LAS PRACTICAS ACADEMICAS E INVESTIGACION DE LAS FACULTADES DE CIENCIAS BASICAS, CIENCIAS DE LA SALUD Y FACULTAD DE INGENIERIA.</t>
  </si>
  <si>
    <t>EQUIPOS Y LABORATORIO DE COLOMBIA S.A.S.</t>
  </si>
  <si>
    <t>https://community.secop.gov.co/Public/Tendering/OpportunityDetail/Index?noticeUID=CO1.NTC.9965329</t>
  </si>
  <si>
    <t>ODC-DAD-0023-2026</t>
  </si>
  <si>
    <t>CO1.REQ.10104476</t>
  </si>
  <si>
    <t>COMPRA DE 500 PORTACARNET CON SUS CINTAS TEJIDAS A DOBLE CARA COLOR VERDE Y AZUL PARA IDENTIFICACION DE LOS DOCENTES, FUNCIONARIOS Y CONTRATISTAS DE LA UNIVERSIDAD DEL MAGDALENA.</t>
  </si>
  <si>
    <t>LUIS DIAZ ACEVEDO</t>
  </si>
  <si>
    <t>https://community.secop.gov.co/Public/Tendering/OpportunityDetail/Index?noticeUID=CO1.NTC.9965146</t>
  </si>
  <si>
    <t>ODC-DAD-0024-2026</t>
  </si>
  <si>
    <t>CO1.REQ.10104615</t>
  </si>
  <si>
    <t>COMPRA DE DOS 2 TRAILERES TIPO REMOLQUES CON TANQUES DE ALMACENAMIENTO PARA EL TRANSPORTE DE COMBUSTIBLE ACPM Y GASOLINA PARA LA UNIVERSIDAD DEL MAGDALENA.</t>
  </si>
  <si>
    <t>METALMECANICA  ELECTRICOS Y CIVILES S.A.S.</t>
  </si>
  <si>
    <t>https://community.secop.gov.co/Public/Tendering/OpportunityDetail/Index?noticeUID=CO1.NTC.9977027</t>
  </si>
  <si>
    <t>ODC-DAD-0025-2026</t>
  </si>
  <si>
    <t>CO1.REQ.10104579</t>
  </si>
  <si>
    <t>COMPRA DE REPUESTOS PARA 27 UNIDADES ODONTOLOGICAS MARCA KAVO UBICADAS EN LA CLINICA ODONTOLOGICA QUE SON UTILIZADAS POR LOS ESTUDIANTES DEL PROGRAMA DE ODONTOLOGÍA</t>
  </si>
  <si>
    <t>PLUSS DENT LTDA</t>
  </si>
  <si>
    <t>https://community.secop.gov.co/Public/Tendering/OpportunityDetail/Index?noticeUID=CO1.NTC.9977042</t>
  </si>
  <si>
    <t>ODC-DAD-0026-2026</t>
  </si>
  <si>
    <t>CO1.REQ.10104365</t>
  </si>
  <si>
    <t>COMPRA DE EQUIPOS DE EXTINTORES LOS CUALES SERAN INSTALADOS EN DIFERENTES AREAS DE LA UNIVERSIDAD DEL MAGDALENA Y SUS SEDES ALTERNAS.</t>
  </si>
  <si>
    <t>SYSMA SEGURIDAD INDUSTRIAL Y  CONSULTORIAS S.A.S.</t>
  </si>
  <si>
    <t>https://community.secop.gov.co/Public/Tendering/OpportunityDetail/Index?noticeUID=CO1.NTC.9977314</t>
  </si>
  <si>
    <t>ODC-DAD-0027-2026</t>
  </si>
  <si>
    <t>CO1.REQ.10104682</t>
  </si>
  <si>
    <t>COMPRA DE TREINTA 30 UNIDADES DE UPS INTERACTIVA MICRONET POWEST 750 PARA SUMINISTRAR A LAS DEPENDENCIAS QUE REQUIERAN DE ESTE EQUIPO.</t>
  </si>
  <si>
    <t>APEXTEC S.A.S</t>
  </si>
  <si>
    <t>https://community.secop.gov.co/Public/Tendering/OpportunityDetail/Index?noticeUID=CO1.NTC.9965269</t>
  </si>
  <si>
    <t>ODC-DAD-0028-2026</t>
  </si>
  <si>
    <t>CO1.REQ.10104383</t>
  </si>
  <si>
    <t>COMPRA DE VEINTICUATRO 24 MODULOS DE CAFETERIA DE CUATRO 4 PUESTOS, COMO PARTE DE LA DOTACION DE MOBILIARIO FUNCIONAL PARA EL MEJORAMIENTO DE LA CAFETERIA CENTRAL DE LA UNIVERSIDAD DEL MAGDALENA.</t>
  </si>
  <si>
    <t>SERVICIOS INTEGRALES DE COLOMBIA S.A.S</t>
  </si>
  <si>
    <t>https://community.secop.gov.co/Public/Tendering/OpportunityDetail/Index?noticeUID=CO1.NTC.9965343</t>
  </si>
  <si>
    <t>ODC-DAD-0029-2026</t>
  </si>
  <si>
    <t>CO1.REQ.10104399</t>
  </si>
  <si>
    <t>COMPRA DE INSUMOS AGRICOLAS PARA EL DESARROLLO EN OPTIMAS CONDICIONES DE LAS DIFERENTES ACTIVIDADES ACADEMICAS EN LA GRANJA EXPERIMENTAL.</t>
  </si>
  <si>
    <t>https://community.secop.gov.co/Public/Tendering/OpportunityDetail/Index?noticeUID=CO1.NTC.9978171</t>
  </si>
  <si>
    <t>ODC-DAD-0030-2026</t>
  </si>
  <si>
    <t>CO1.REQ.10104874</t>
  </si>
  <si>
    <t>COMPRA DE IMPLEMENTOS Y HERRAMIENTAS AGRICOLAS PARA EL DESARROLLO EN OPTIMAS CONDICIONES DE LAS DIFERENTES ACTIVIDADES ACADEMICAS VIRTUALES Y PRESENCIALES EN LA GRANJA EXPERIMENTAL.</t>
  </si>
  <si>
    <t>FERRETERIA MUNDIAL SM S.A.S</t>
  </si>
  <si>
    <t>https://community.secop.gov.co/Public/Tendering/OpportunityDetail/Index?noticeUID=CO1.NTC.9979480</t>
  </si>
  <si>
    <t>ODC-DAD-0031-2026</t>
  </si>
  <si>
    <t>CO1.REQ.10105107</t>
  </si>
  <si>
    <t>COMPRA DE MOBILIARIO PARA LA BIBLIOTECA GERMAN BULA MEYER DE LA UNIVERSIDAD DEL MAGDALENA, CONSISTENTE EN DIEZ 10 MESAS DE ESTUDIO GRUPAL CON CAPACIDAD PARA OCHO 8 PERSONAS, TREINTA 30 MESAS DE ESTUDIO GRUPAL CON CAPACIDAD PARA CUATRO 4 PERSONAS Y CIEN 100 SILLAS INTERLOCUTORAS DE ESTUDIO SIN BRAZO.</t>
  </si>
  <si>
    <t>JULIO VEGA VAQUERO</t>
  </si>
  <si>
    <t>https://community.secop.gov.co/Public/Tendering/OpportunityDetail/Index?noticeUID=CO1.NTC.9978211</t>
  </si>
  <si>
    <t>ODC-DAD-0032-2026</t>
  </si>
  <si>
    <t>CO1.REQ.10105118</t>
  </si>
  <si>
    <t>COMPRA E INSTALACION DEL SISTEMA DE VOZ Y DATOS Y VIDEO VIGILANCIA, PARA LA ADECUACION, MEJORAMIENTO Y MODERNIZACION DE LA FACULTAD DE INGENIERIA DE LA UNIVERSIDAD DEL MAGDALENA.</t>
  </si>
  <si>
    <t>WT INGENIERIA S.A.S.</t>
  </si>
  <si>
    <t>https://community.secop.gov.co/Public/Tendering/OpportunityDetail/Index?noticeUID=CO1.NTC.9965346</t>
  </si>
  <si>
    <t>ODC-DAD-0033-2026</t>
  </si>
  <si>
    <t>CO1.REQ.10105066</t>
  </si>
  <si>
    <t>COMPRA DE COMPUTADORES Y DISPOSITIVOS TECNOLÓGICOS PARA ÁREAS ADMINISTRATIVAS Y ACADÉMICAS DE LA DAD</t>
  </si>
  <si>
    <t>https://community.secop.gov.co/Public/Tendering/OpportunityDetail/Index?noticeUID=CO1.NTC.9965179</t>
  </si>
  <si>
    <t>ODC-DAD-0034-2026</t>
  </si>
  <si>
    <t>CO1.REQ.10105135</t>
  </si>
  <si>
    <t>COMPRA DE TREINTA 30 RADIOS ANALOGOS DIGITALES PORTATILES DE TELECOMUNICACION Y UNA 1 REPETIDORA DIGITAL PARA LA UNIVERSIDAD DEL MAGDALENA.</t>
  </si>
  <si>
    <t>JORGE TOMAS GUERRA SANCHEZ</t>
  </si>
  <si>
    <t>https://community.secop.gov.co/Public/Tendering/OpportunityDetail/Index?noticeUID=CO1.NTC.9969765</t>
  </si>
  <si>
    <t>ODC-DAD-0035-2026</t>
  </si>
  <si>
    <t>CO1.REQ.10105406</t>
  </si>
  <si>
    <t>COMPRA E INSTALACION DEL MOBILIARIO PARA LA ADECUACION, MEJORAMIENTO Y MODERNIZACION DE LA FACULTAD DE INGENIERIA DE LA UNIVERSIDAD DEL MAGDALENA.</t>
  </si>
  <si>
    <t>DUCON S.A.S.</t>
  </si>
  <si>
    <t>https://community.secop.gov.co/Public/Tendering/OpportunityDetail/Index?noticeUID=CO1.NTC.9965291</t>
  </si>
  <si>
    <t>ODC-DAD-0036-2026</t>
  </si>
  <si>
    <t>CO1.REQ.10105320</t>
  </si>
  <si>
    <t>LA FABRICACION, REEMPLAZO Y ADECUACION DEL SISTEMA DE DUCTOS DE REPARTO EN LAMINA P3 FORRADA EN CINTA FOIL Y POLIURETANO, PARA LOS AIRES ACONDICIONADOS TIPO INTEGRAL DE LAS FACULTADES DE CIENCIAS EMPRESARIALES Y HUMANIDADES DE LA UNIVERSIDAD DEL MAGDALENA.</t>
  </si>
  <si>
    <t>REFRIMAGUS S.A.S.</t>
  </si>
  <si>
    <t>https://community.secop.gov.co/Public/Tendering/OpportunityDetail/Index?noticeUID=CO1.NTC.9965191</t>
  </si>
  <si>
    <t>ODC-DAD-0037-2026</t>
  </si>
  <si>
    <t>CO1.REQ.10105507</t>
  </si>
  <si>
    <t>COMPRA E INSTALACION DE LOS MOBILIARIOS PARA EL LABORATORIO DE CALIDAD AMBIENTAL, UBICADO EN EL HANGAR C DE LA UNIVERSIDAD DEL MAGDALENA.</t>
  </si>
  <si>
    <t>SISTEMAS  INFORMATICA MUEBLES E INFRACTRUCTURAS</t>
  </si>
  <si>
    <t>https://community.secop.gov.co/Public/Tendering/OpportunityDetail/Index?noticeUID=CO1.NTC.9969356</t>
  </si>
  <si>
    <t>ODC-DAD-0038-2026</t>
  </si>
  <si>
    <t>CO1.REQ.10105336</t>
  </si>
  <si>
    <t>COMPRA DE VEINTE 20 BUTACOS PARA EL LABORATORIO DE ANTROPOLOGIA DONDE SE REALIZAN LAS PRACTICAS ACADEMICAS Y ACTIVIDADES DE INVESTIGACION DE LOS DISTINTOS  PROGRAMAS QUE OFRECE LA UNIVERSIDAD DEL MAGDALENA.</t>
  </si>
  <si>
    <t>Francisco Alejandro Gaviria Quintero</t>
  </si>
  <si>
    <t>https://community.secop.gov.co/Public/Tendering/OpportunityDetail/Index?noticeUID=CO1.NTC.9975567</t>
  </si>
  <si>
    <t>ODC-DAD-0039-2026</t>
  </si>
  <si>
    <t>CO1.REQ.10105179</t>
  </si>
  <si>
    <t>COMPRA DE CUATRO MIL TULAS EN MATERIAL CAMBREL ESTAMPADAS EN UNA SOLA CARA CON DISEÑO DE LA CAMPAÑA INSTITUCIONAL TODOS COMPROMETIDOS POR UNA UNIMAGDALENA LIMPIA</t>
  </si>
  <si>
    <t>LUIS ALEJANDRO BORJA MUNAR</t>
  </si>
  <si>
    <t>https://community.secop.gov.co/Public/Tendering/OpportunityDetail/Index?noticeUID=CO1.NTC.9969668</t>
  </si>
  <si>
    <t>ODC-DAD-0040-2026</t>
  </si>
  <si>
    <t>CO1.REQ.10105356</t>
  </si>
  <si>
    <t>COMPRA DE SILLAS ERGONOMICAS, RESPOSAPIES Y SOPORTE DE MONITORES PARA LOS FUNCIONARIOS QUE REQUIEREN DE ESTOS INSUMOS DE LA UNIVERSIDAD DEL MAGDALENA.</t>
  </si>
  <si>
    <t>https://community.secop.gov.co/Public/Tendering/OpportunityDetail/Index?noticeUID=CO1.NTC.9977066</t>
  </si>
  <si>
    <t>ODC-DAD-0041-2026</t>
  </si>
  <si>
    <t>CO1.REQ.10105359</t>
  </si>
  <si>
    <t>COMPRA DE COMPRA DE DIEZ MIL 10.000 HOJAS TAMAÑO CARTA TIPO MAJESTICK NACARADO BRILLANDO PARA LA IMPRESION DE ACTAS DE GRADO ENTRE OTROS.</t>
  </si>
  <si>
    <t>GLENDA FERNANDEZ  SUAREZ</t>
  </si>
  <si>
    <t>https://community.secop.gov.co/Public/Tendering/OpportunityDetail/Index?noticeUID=CO1.NTC.9977016</t>
  </si>
  <si>
    <t>ODC-DAD-0042-2026</t>
  </si>
  <si>
    <t>CO1.REQ.10105488</t>
  </si>
  <si>
    <t>COMPRA DE MIL DOSCIENTAS 1.200 CAJAS PARA ARCHIVO, REFERENCIA X300, REFORZADAS, CALIBRE C790K, ELABORADAS EN CARTON CORRUGADO KRAFT, CON TAPA Y BASE Y QUINIENTAS 500 CARPETAS DE CUATRO 4 ALETAS DESACIDIFICADAS, ELABORADAS EN PROPALCOTE DE 320 GRAMOS, SIN IMPRESION Y SIN PLASTIFICAR, CON MEDIDAS DE 69,5X69,5 CM Y CUATRO 4 GRAFAS SEPARADAS A UNA DISTANCIA DE1CM ENTRE SI, DESTINADAS A LA ORGANIZACION, CONSERVACION Y PROTECCION DE LA DOCUMENTACION DE LA UNIVERSIDAD DEL MAGDALENA.</t>
  </si>
  <si>
    <t>LEGARCHIVO S.A.S</t>
  </si>
  <si>
    <t>https://community.secop.gov.co/Public/Tendering/OpportunityDetail/Index?noticeUID=CO1.NTC.9978417</t>
  </si>
  <si>
    <t>ODC-DAD-0043-2026</t>
  </si>
  <si>
    <t>CO1.REQ.10105373</t>
  </si>
  <si>
    <t>COMPRA DE INSUMOS Y ELEMENTOS NECESARIOS PARA EL DESARROLLO EFICIENTE DE PRACTICAS ACADEMICAS QUE SE DESARROLLAN EN EL LABORATORIO INTEGRADO DE INGENIERIA CIVIL LIIC.</t>
  </si>
  <si>
    <t>CASA DEL TOPOGRAFO S.A.S.</t>
  </si>
  <si>
    <t>https://community.secop.gov.co/Public/Tendering/OpportunityDetail/Index?noticeUID=CO1.NTC.9978426</t>
  </si>
  <si>
    <t>ODC-DAD-0044-2026</t>
  </si>
  <si>
    <t>CO1.REQ.10105716</t>
  </si>
  <si>
    <t>DIRIMPEX S.A.S.</t>
  </si>
  <si>
    <t>https://community.secop.gov.co/Public/Tendering/OpportunityDetail/Index?noticeUID=CO1.NTC.9978483</t>
  </si>
  <si>
    <t>OSM-DAD-0001-2026</t>
  </si>
  <si>
    <t>CO1.REQ.9788355</t>
  </si>
  <si>
    <t>SUMINISTRO DE PARTES PARA EL MANTENIMIENTO CORRECTIVO DE COMPUTADORES Y DISPOSITIVOS ACTIVOS MENORES DE LA RED DE VOZ Y DATOS, PARA SALAS, LABORATORIOS Y ÁREAS ADMINISTRATIVAS DE LA UNIVERSIDAD DEL MAGDALENA</t>
  </si>
  <si>
    <t>901550798-6</t>
  </si>
  <si>
    <t>https://community.secop.gov.co/Public/Tendering/OpportunityDetail/Index?noticeUID=CO1.NTC.9634245</t>
  </si>
  <si>
    <t>OSM-DAD-0002-2026</t>
  </si>
  <si>
    <t>CO1.REQ.9789074</t>
  </si>
  <si>
    <t>SUMINISTRO DE ARREGLOS EXÓTICOS DE FLORES NATURALES PARA LAS CEREMONIAS DE GRADOS, HONORIS CAUSA Y OTRAS ACTIVIDADES EN EL 2026 Y/O HASTA AGOTAR EL VALOR CONTRATADO</t>
  </si>
  <si>
    <t>DUVIS ALICIA MENDEZ GONZALEZ</t>
  </si>
  <si>
    <t>WILSON PACHECO PALACIO</t>
  </si>
  <si>
    <t>https://community.secop.gov.co/Public/Tendering/OpportunityDetail/Index?noticeUID=CO1.NTC.9635543</t>
  </si>
  <si>
    <t>OSM-DAD-0003-2026</t>
  </si>
  <si>
    <t>CO1.REQ.9852487</t>
  </si>
  <si>
    <t>SUMINISTRO DE REPUESTOS E INSUMOS, ACCESORIOS NECESARIOS PARA EL CORRECTO FUNCIONAMIENTO DE LAS UNIDADES ODONTOLÓGICAS DE LA CLÍNICA DE LA UNIVERSIDAD DEL MAGDALENA DE CONFORMIDAD CON LAS ESPECIFICACIONES DEL SERVICIO ESTABLECIDAS POR UNIMAGDALENA</t>
  </si>
  <si>
    <t>DISTRIMEDICAL SM S.A.S</t>
  </si>
  <si>
    <t>901692815-2</t>
  </si>
  <si>
    <t>https://community.secop.gov.co/Public/Tendering/OpportunityDetail/Index?noticeUID=CO1.NTC.9698351</t>
  </si>
  <si>
    <t>OSM-DAD-0004-2026</t>
  </si>
  <si>
    <t> CO1.REQ.9859108</t>
  </si>
  <si>
    <t>SUMINISTRO E INSTALACION DE CORTINAS TIPO BLACKOUT, SHEER ELEGANCE Y MINIPERSIANAS A SOBREMEDIDA, PARA DOTAR LAS ÁREAS DE TRABAJO DE LA UNIVERSIDAD DEL MAGDALENA</t>
  </si>
  <si>
    <t>LILIANA JOHANA MONTENEGRO TORREJANO</t>
  </si>
  <si>
    <t>https://community.secop.gov.co/Public/Tendering/ContractNoticePhases/View?PPI=CO1.PPI.45214241&amp;isFromPublicArea=True&amp;isModal=False</t>
  </si>
  <si>
    <t>OSM-DAD-0005-2026</t>
  </si>
  <si>
    <t>CO1.REQ.9883806</t>
  </si>
  <si>
    <t>SUMINISTRO DE PAPELERÍA Y ÚTILES DE OFICINA PARA LAS DISTINTAS DEPENDENCIAS DE LA UNIVERSIDAD DEL MAGDALENA</t>
  </si>
  <si>
    <t>901283655-6</t>
  </si>
  <si>
    <t>https://community.secop.gov.co/Public/Tendering/OpportunityDetail/Index?noticeUID=CO1.NTC.9732136</t>
  </si>
  <si>
    <t>OSM-DAD-0006-2026</t>
  </si>
  <si>
    <t>CO1.REQ.9884694</t>
  </si>
  <si>
    <t>SUMINISTRO DE COMBUSTIBLES (GASOLINA CORRIENTE, A.C.P.M, EXTRA, Y GNV), PARA LOS VEHÍCULOS PERTENECIENTES AL PARQUE AUTOMOTOR, PLANTAS ELÉCTRICAS Y MAQUINARIA AGRÍCOLA DE LA UNIVERSIDAD DEL MAGDALENA Y SUS SEDES ALTERNAS</t>
  </si>
  <si>
    <t>DISTRACOM S.A</t>
  </si>
  <si>
    <t>811009788-8</t>
  </si>
  <si>
    <t>https://community.secop.gov.co/Public/Tendering/OpportunityDetail/Index?noticeUID=CO1.NTC.9734517</t>
  </si>
  <si>
    <t>OSM-DAD-0007-2026</t>
  </si>
  <si>
    <t>CO1.REQ.9886934</t>
  </si>
  <si>
    <t>SUMINISTRO DE MATERIAL ELÉCTRICO Y DE FERRETERÍA EN GENERAL, PARA EL MANTENIMIENTO PREVENTIVO Y CORRECTIVO DE LAS DEPENDENCIAS Y ÁREAS COMUNES DE LA UNIVERSIDAD DEL MAGDALENA Y SUS SEDES ALTERNAS</t>
  </si>
  <si>
    <t>MAKROFERRETERIA PAURI LTDA</t>
  </si>
  <si>
    <t>900331965-7</t>
  </si>
  <si>
    <t>https://community.secop.gov.co/Public/Tendering/OpportunityDetail/Index?noticeUID=CO1.NTC.9735865</t>
  </si>
  <si>
    <t>OSM-DAD-0008-2026</t>
  </si>
  <si>
    <t>CO1.REQ.9912315</t>
  </si>
  <si>
    <t>SUMINISTRO DE REACTIVOS E INSUMOS QUÍMICOS Y VIDRIERÍA PRIORITARIOS PARA GARANTIZAR EL NORMAL DESARROLLO DE LAS ACTIVIDADES ACADÉMICAS QUE SE REALIZAN EN LOS DIFERENTES LABORATORIOS DE UNIMAGDALENA DURANTE PERIODO 2026</t>
  </si>
  <si>
    <t>890115230 – 1</t>
  </si>
  <si>
    <t>https://community.secop.gov.co/Public/Tendering/OpportunityDetail/Index?noticeUID=CO1.NTC.9843990</t>
  </si>
  <si>
    <t>OSM-DAD-0009-2026</t>
  </si>
  <si>
    <t>CO1.REQ.9956983</t>
  </si>
  <si>
    <t>SUMINISTRO DE INSUMOS PARA EL DESARROLLO DE LAS SESIONES PRÁCTICAS DE LAS ASIGNATURAS: GASTRONOMÍA II, ENOLOGÍA I, COCTELERÍA CAFÉ Y OTRAS BEBIDAS, DEL PROGRAMA DE TECNOLOGÍA EN GESTIÓN HOTELERA Y TURISTICA – POR CICLOS PROPEDÉUTICOS CORRESPONDIENTE AL PERIODO 2026-1</t>
  </si>
  <si>
    <t>https://community.secop.gov.co/Public/Tendering/OpportunityDetail/Index?noticeUID=CO1.NTC.9844209</t>
  </si>
  <si>
    <t>OSM-DAD-0010-2026</t>
  </si>
  <si>
    <t>CO1.REQ.9957828</t>
  </si>
  <si>
    <t>SUMINISTRO DE ELEMENTOS DE ASEO Y CAFETERÍA PARA LA ATENCIÓN AL PERSONAL ACADÉMICO-ADMINISTRATIVO, EVENTOS INSTITUCIONALES Y GARANTIZAR LOS ELEMENTOS DE ASEO MÍNIMOS PARA DOTAR LAS UNIDADES SANITARIAS.</t>
  </si>
  <si>
    <t>LAHERAL SAS BIC</t>
  </si>
  <si>
    <t>900763287-5</t>
  </si>
  <si>
    <t>https://community.secop.gov.co/Public/Tendering/OpportunityDetail/Index?noticeUID=CO1.NTC.9857009</t>
  </si>
  <si>
    <t>OSM-DAD-0011-2026</t>
  </si>
  <si>
    <t>CO1.REQ.9959270</t>
  </si>
  <si>
    <t>SUMINISTRO DE VIDRIERÍA E INSUMOS PRIORITARIOS PARA GARANTIZAR EL NORMAL DESARROLLO DE LAS ACTIVIDADES ACADÉMICAS QUE SE REALIZAN EN LOS DIFERENTES LABORATORIOS DE UNIMAGDALENA</t>
  </si>
  <si>
    <t>AVANTIKA COLOMBIA S.A.S</t>
  </si>
  <si>
    <t>890101977 - 3</t>
  </si>
  <si>
    <t>https://community.secop.gov.co/Public/Tendering/OpportunityDetail/Index?noticeUID=CO1.NTC.9856978</t>
  </si>
  <si>
    <t>OSM-DAD-0012-2026</t>
  </si>
  <si>
    <t>CO1.REQ.10011584</t>
  </si>
  <si>
    <t>SUMINISTRO DE CAFÉ ORGÁNICO PARA LA ATENCIÓN AL PERSONAL ACADÉMICO-ADMINISTRATIVO Y EVENTOS INSTITUCIONALES DE NUESTRA ALMA MATER</t>
  </si>
  <si>
    <t>MANUEL GUILLERMO MATTA VARGAS</t>
  </si>
  <si>
    <t>https://community.secop.gov.co/Public/Tendering/OpportunityDetail/Index?noticeUID=CO1.NTC.9862466</t>
  </si>
  <si>
    <t>OSM-DAD-0013-2026</t>
  </si>
  <si>
    <t>CO1.REQ.10011878</t>
  </si>
  <si>
    <t>SUMINISTRO DE MATERIALES VEGETALES PARA EL MANTENIMIENTO Y RECUPERACIÓN DE JARDINES, ZONAS VERDES Y ÁREAS DEPORTIVAS DE LA SEDE PRINCIPAL DE LA UNIVERSIDAD DEL MAGDALENA.</t>
  </si>
  <si>
    <t>VIVERO Y JARDINERIA ECOPLANET S.A.S</t>
  </si>
  <si>
    <t>901825895-4</t>
  </si>
  <si>
    <t>https://community.secop.gov.co/Public/Tendering/OpportunityDetail/Index?noticeUID=CO1.NTC.9862950</t>
  </si>
  <si>
    <t>OSM-DAD-0014-2026</t>
  </si>
  <si>
    <t>CO1.REQ.10107483</t>
  </si>
  <si>
    <t>SUMINISTRO DE INSUMOS DE ARTES PLÁSTICAS, ARTÍCULOS DE FANTASÍA Y MATERIALES DE MANUALIDADES, PARA EL DESARROLLO DE LAS ACTIVIDADES PROGRAMADAS EN EL MARCO DE LA SEMANA CULTURAL 2026 Y DEMÁS ACTIVIDADES INSTITUCIONALES, EN EL MARCO DEL PROYECTO DEL PLAN DE ACCIÓN: "MEJORAMIENTO DE LA CALIDAD DE VIDA, BIENESTAR Y DESARROLLO PERSONAL DE LA COMUNIDAD UNIVERSITARIA</t>
  </si>
  <si>
    <t>COMERCIALIZADORA BEDOYA GIRALDO SOCIEDAD ANONIMA</t>
  </si>
  <si>
    <t>900127349-6</t>
  </si>
  <si>
    <t>https://community.secop.gov.co/Public/Tendering/OpportunityDetail/Index?noticeUID=CO1.NTC.9962986</t>
  </si>
  <si>
    <t>OSM-DAD-0015-2026</t>
  </si>
  <si>
    <t>CO1.REQ.10107779</t>
  </si>
  <si>
    <t>SUMINISTRO DE CAFÉ ORGANICO PARA LA ATENCIÓN AL PERSONAL ACADÉMICO-ADMINISTRATIVO Y EVENTOS INSTITUCIONALES DE NUESTRA ALMA MATER.</t>
  </si>
  <si>
    <t>CAMPO CAFÉ S.A.S.</t>
  </si>
  <si>
    <t>901295924-4</t>
  </si>
  <si>
    <t>https://community.secop.gov.co/Public/Tendering/OpportunityDetail/Index?noticeUID=CO1.NTC.9963171</t>
  </si>
  <si>
    <t>OSM-DAD-0016-2026</t>
  </si>
  <si>
    <t>CO1.REQ.10108181</t>
  </si>
  <si>
    <t>SUMINISTRO DE MEDALLAS, PINES Y ESTUCHES PARA DISTINCIÓN Y RECONOCIMIENTO A DOCENTES DE LA UNIVERSIDAD DEL MAGDALENA.</t>
  </si>
  <si>
    <t>https://community.secop.gov.co/Public/Tendering/OpportunityDetail/Index?noticeUID=CO1.NTC.9963369</t>
  </si>
  <si>
    <t>OSM-DAD-0017-2026</t>
  </si>
  <si>
    <t>CO1.REQ.10108276</t>
  </si>
  <si>
    <t>SUMINISTRO DE INSUMOS ODONTOLÓGICOS NECESARIOS PARA LAS ACTIVIDADES ACADÉMICAS A DESARROLLAR DENTRO DE LA CLÍNICA ODONTOLÓGICA DE LA UNIVERSIDAD DEL MAGDALENA</t>
  </si>
  <si>
    <t>COSTADENT S.A.S</t>
  </si>
  <si>
    <t>819005003-6</t>
  </si>
  <si>
    <t>DIANA LUZ ESCOBAR OSPINO</t>
  </si>
  <si>
    <t>https://community.secop.gov.co/Public/Tendering/OpportunityDetail/Index?noticeUID=CO1.NTC.9963657</t>
  </si>
  <si>
    <t>OSM-DAD-0018-2026</t>
  </si>
  <si>
    <t>CO1.REQ.10107884</t>
  </si>
  <si>
    <t>SUMINISTRO DE BATAS DE LABORATORIO EN TELA BROOKLIN Y ANTIFLUIDO LAFAYETTE, UNIFORMES ANTIFLUIDOS EN TELA LAFAYETTE PARA EL PERSONAL DE LOS DISTINTOS LABORATORIOS, CAMISAS INSTITUCIONALES MANGA LARGA DE COLOR BLANCO Y SUETER TIPO POLO INSTITUCIONALES COLOR BLANCO PARA LOS SERVIDORES PÚBLICOS DE LA UNIVERSIDAD DEL MAGDALENA</t>
  </si>
  <si>
    <t xml:space="preserve"> LADYS CONFECCIONES SAS BIC</t>
  </si>
  <si>
    <t>385 - 425</t>
  </si>
  <si>
    <t>23/01/2026-27/01/2026</t>
  </si>
  <si>
    <t>MAITE ROCIO CAÑATE BARRENECHE</t>
  </si>
  <si>
    <t>https://community.secop.gov.co/Public/Tendering/OpportunityDetail/Index?noticeUID=CO1.NTC.9974721</t>
  </si>
  <si>
    <t>OSM-DAD-0019-2026</t>
  </si>
  <si>
    <t>CO1.REQ.10108706</t>
  </si>
  <si>
    <t>SUMINISTRO DE ACCESORIOS PARA EL MANTENIMIENTO PREVENTIVO Y CORRECTIVO DE LOS SISTEMAS DE RIEGO DE LA UNIVERSIDAD DEL MAGDALENA Y SUS SEDES ALTERNAS.</t>
  </si>
  <si>
    <t>FERRETERIA MUNDIAL SM S.A.S.</t>
  </si>
  <si>
    <t>901992019-3</t>
  </si>
  <si>
    <t>https://community.secop.gov.co/Public/Tendering/OpportunityDetail/Index?noticeUID=CO1.NTC.9974339</t>
  </si>
  <si>
    <t>OSM-DAD-0020-2026</t>
  </si>
  <si>
    <t>CO1.REQ.10108773</t>
  </si>
  <si>
    <t>SUMINISTRO DE AGUA TRATADA PARA SUPLIR LAS NECESIDADES BÁSICAS DEL PERSONAL ACADÉMICO - ADMINISTRATIVO Y DE EVENTOS QUE SE REALIZAN EN LA INSTITUCIÓN. CON LAS SIGUIENTES ESPECIFICACIONES: * AGUA DE BOTELLON (20 LITROS) O 5 GALONES. * BOTELLA PET 300 ML PACA X 24 UND. * AGUA 360 CC (1PAQ. X 25 UND)</t>
  </si>
  <si>
    <t>INVERSIONES PISARO S.A.S.</t>
  </si>
  <si>
    <t>900481445-1</t>
  </si>
  <si>
    <t>https://community.secop.gov.co/Public/Tendering/OpportunityDetail/Index?noticeUID=CO1.NTC.9963882</t>
  </si>
  <si>
    <t>OSM-DAD-0021-2026</t>
  </si>
  <si>
    <t>CO1.REQ.10109030</t>
  </si>
  <si>
    <t>SUMINISTRO DE RECARGA DE GASES MEDICINALES, INDUSTRIALES Y ESPECIALES, ACCESORIOS Y SERVICIOS ASOCIADOS AL SUMINISTRO DE GASES QUE GARANTICEN EL NORMAL FUNCIONAMIENTO DE LOS SERVICIOS DE LABORATORIOS Y CONSULTORIOS DE LA INSTITUCIÓN.</t>
  </si>
  <si>
    <t>OXIMED - MEISER S.A.S</t>
  </si>
  <si>
    <t>819004970-9</t>
  </si>
  <si>
    <t>https://community.secop.gov.co/Public/Tendering/OpportunityDetail/Index?noticeUID=CO1.NTC.9973812</t>
  </si>
  <si>
    <t>OSM-DAD-0022-2026</t>
  </si>
  <si>
    <t>CO1.REQ.10109051</t>
  </si>
  <si>
    <t>SUMINISTRO DE UNIFORMES E IMPLEMENTOS DEPORTIVOS DE COMPETENCIA Y PRESENTACIÓN PARA LOS MIEMBROS DE LA COMUNIDAD UNIVERSITARIA Y LAS DELEGACIONES QUE REPRESENTARÁN A LA UNIVERSIDAD DEL MAGDALENA EN LOS CICLOS DEPORTIVOS Y CULTURALES INTERNOS, EXTERNOS E INTERNACIONALES</t>
  </si>
  <si>
    <t>901676410 - 6</t>
  </si>
  <si>
    <t>https://community.secop.gov.co/Public/Tendering/OpportunityDetail/Index?noticeUID=CO1.NTC.9969942</t>
  </si>
  <si>
    <t>OSM-DAD-0023-2026</t>
  </si>
  <si>
    <t>CO1.REQ.10109197</t>
  </si>
  <si>
    <t>SUMINISTRO DE INSUMOS DE PROMOCIÓN Y PREVENCIÓN MÉDICA PARA EL CUIDADO DE LA SALUD, INSUMOS GENERALES, DE BIODIVERSIDAD, ELEMENTOS DE PROTECCIÓN PERSONAL Y BIOSEGURIDAD; APARATOS O DISPOSITIVOS MÉDICOS, ODONTOLÓGICOS Y DE FISIOTERAPIA, QUE GARANTICEN LA BUENA Y OPORTUNA PRESTACIÓN DE LOS SERVICIOS DEL ÁREA DE SALUD Y DESARROLLO HUMANO ADSCRITAS A LA DIRECCIÓN DE BIENESTAR UNIVERSITARIO</t>
  </si>
  <si>
    <t>819005003 - 6</t>
  </si>
  <si>
    <t>LUZ MARINA VIVES LACOUTURE</t>
  </si>
  <si>
    <t>https://community.secop.gov.co/Public/Tendering/OpportunityDetail/Index?noticeUID=CO1.NTC.9969769</t>
  </si>
  <si>
    <t>OSM-DAD-0024-2026</t>
  </si>
  <si>
    <t>CO1.REQ.10109613</t>
  </si>
  <si>
    <t>SUMINISTRO DE INSUMOS PARA LA REALIZACIÓN DE PRÁCTICAS ACADÉMICAS DE LABORATORIO CORRESPONDIENTES A LAS ASIGNATURAS DEL PROGRAMA DE INGENIERIA PESQUERA.</t>
  </si>
  <si>
    <t xml:space="preserve">ANDRES FELIPE SARMIENTO MOLINA </t>
  </si>
  <si>
    <t>VIANYS YUSSETH AGUDELO MARTINEZ</t>
  </si>
  <si>
    <t>https://community.secop.gov.co/Public/Tendering/OpportunityDetail/Index?noticeUID=CO1.NTC.9969776</t>
  </si>
  <si>
    <t>OSM-DAD-0025-2026</t>
  </si>
  <si>
    <t>CO1.REQ.10109458</t>
  </si>
  <si>
    <t>SUMINISTRO DE ELEMENTOS DE PROTECCIÓN PERSONAL Y ELEMENTOS DE SEGURIDAD Y SALUD EN EL TRABAJO PARA EL 2026, DEBEN ESTAR CERTIFICADOS POR LAS NORMAS TÉCNICAS DE SEGURIDAD ANSI, NIOSH, OSHA, MSHA, SEGÚN APLIQUE Y DEBEN SER DE LAS MARCAS ARSEG, 3M, ANSELL, STEELPRO Y OTRAS RECONOCIDAS A NIVEL NACIONAL.</t>
  </si>
  <si>
    <t>GRUMONTEC SOLUCIONES S.A.S.</t>
  </si>
  <si>
    <t>901948697-0</t>
  </si>
  <si>
    <t>HAROL ROMERO CAHUANA</t>
  </si>
  <si>
    <t>https://community.secop.gov.co/Public/Tendering/OpportunityDetail/Index?noticeUID=CO1.NTC.9979805</t>
  </si>
  <si>
    <t>OSM-DAD-0026-2026</t>
  </si>
  <si>
    <t>CO1.REQ.10109537</t>
  </si>
  <si>
    <t>SUMINISTRO DE MOCHILAS ARHUACAS TEJIDAS A MANO PARA LA ENTREGA DE SOUVENIRS EN LA REALIZACIÓN DE REUNIONES, EVENTOS Y DEMÁS ASISTENCIAS EN LOS QUE LA INSTITUCIÓN PARTICIPA COMO ORGANIZADORA</t>
  </si>
  <si>
    <t>ATI SEYNEKUN MARCELA MICHELSSI VILLAFAÑA IZQUIERDO</t>
  </si>
  <si>
    <t>MARITZA IBON BARROS NIETO</t>
  </si>
  <si>
    <t>https://community.secop.gov.co/Public/Tendering/OpportunityDetail/Index?noticeUID=CO1.NTC.9977687</t>
  </si>
  <si>
    <t>OSM-DAD-0027-2026</t>
  </si>
  <si>
    <t>CO1.REQ.10109475</t>
  </si>
  <si>
    <t>SUMINISTRO DE ARREGLOS FLORALES Y FUNEBRES PARA LAS DIFERENTES CEREMONIAS Y OTRAS ACTIVIDADES INSTITUCIONALES, QUE SE COORDINEN O RELACIONEN CON LA DIRECCIÓN DE TALENTO HUMANO</t>
  </si>
  <si>
    <t>https://community.secop.gov.co/Public/Tendering/OpportunityDetail/Index?noticeUID=CO1.NTC.9978432</t>
  </si>
  <si>
    <t>ODO-DAD-0001-2026</t>
  </si>
  <si>
    <t>CO1.REQ.9946576</t>
  </si>
  <si>
    <t>OBRAS ELÉCTRICAS Y CIVILES PARA LA REPOTENCIACIÓN Y CONEXIÓN DE SISTEMA ELÉCTRICO PARA LOS BLOQUES 2, 3 Y 4 CON INSTALACIÓN DE TUBERÍAS SUBTERRÁNEAS, CABLEADO Y SUMINISTRO DE CENTRO DE TRANSFORMACIÓN DE 400 KVA CON CONEXIÓN DE PLANTA DE SUPLENCIA ELÉCTRICA DE 400 KW Y CONEXIÓN DE TRANSFERENCIA DE 1200 AMP PARA RESPALDO ELÉCTRICO 24/7 DE LOS BLOQUES 2, 3 Y 4 DE LA UNIVERSIDAD DEL MAGDALENA</t>
  </si>
  <si>
    <t>GACAR INGENIERIA Y CONSULTORIA S.A.S.</t>
  </si>
  <si>
    <t>https://community.secop.gov.co/Public/Tendering/OpportunityDetail/Index?noticeUID=CO1.NTC.9797553</t>
  </si>
  <si>
    <t>ODO-DAD-0002-2026</t>
  </si>
  <si>
    <t>CO1.REQ.10073053</t>
  </si>
  <si>
    <t>OBRAS ELÉCTRICAS PARA EL MANTENIMIENTO CORRECTIVO, MEJORAMIENTO Y ADECUACIÓN DEL SISTEMA AUTOMÁTICO DE RESPALDO DE LA SEDE TAGANGA DE LA UNIVERSIDAD DEL MAGDALENA</t>
  </si>
  <si>
    <t>EC INGENIERIA S.A.S.</t>
  </si>
  <si>
    <t>https://community.secop.gov.co/Public/Tendering/OpportunityDetail/Index?noticeUID=CO1.NTC.9926240</t>
  </si>
  <si>
    <t>ODO-DAD-0003-2026</t>
  </si>
  <si>
    <t>CO1.REQ.10104455</t>
  </si>
  <si>
    <t>OBRAS ELÉCTRICAS PARA EL MANTENIMIENTO CORRECTIVO-PREVENTIVO, ADECUACIÓN, MEJORAMIENTO Y MODERNIZACIÓN DE LOS SISTEMAS DE ENERGÍA FOTOVOLTAICAS DE LA UNIVERSIDAD DEL MAGDALENA</t>
  </si>
  <si>
    <t>ENSOLCARIBE S.A.S.</t>
  </si>
  <si>
    <t>https://community.secop.gov.co/Public/Tendering/OpportunityDetail/Index?noticeUID=CO1.NTC.9959360</t>
  </si>
  <si>
    <t>ODO-DAD-0004-2026</t>
  </si>
  <si>
    <t>CO1.REQ.10104551</t>
  </si>
  <si>
    <t>OBRAS CIVILES DE ADECUACIÓN, REMODELACIÓN Y MODERNIZACIÓN DE LA FACULTAD DE INGENIERÍAS DE LA UNIVERSIDAD DEL MAGDALENA</t>
  </si>
  <si>
    <t>M CONSTRUCCIONES S.A.S.</t>
  </si>
  <si>
    <t>OSCAR ELIECER FORERO GOMEZ</t>
  </si>
  <si>
    <t>https://community.secop.gov.co/Public/Tendering/OpportunityDetail/Index?noticeUID=CO1.NTC.9959054</t>
  </si>
  <si>
    <t>ODO-DAD-0005-2026</t>
  </si>
  <si>
    <t>CO1.REQ.10104350</t>
  </si>
  <si>
    <t>OBRAS CIVILES PARA LA CONSTRUCCIÓN DE LA ESTRUCTURA DE SOPORTE Y LA CUBIERTA PARA LOS 16 EXTRACTORES INDUSTRIALES DEL INVERNADERO DE BIOSEGURIDAD TIPO II DE LA UNIVERSIDAD DEL MAGDALENA</t>
  </si>
  <si>
    <t>DIMENSION COMPANY S.A.S</t>
  </si>
  <si>
    <t>https://community.secop.gov.co/Public/Tendering/OpportunityDetail/Index?noticeUID=CO1.NTC.9959429</t>
  </si>
  <si>
    <t>ODO-DAD-0006-2026</t>
  </si>
  <si>
    <t>CO1.REQ.10104661</t>
  </si>
  <si>
    <t>OBRAS CIVILES DE ADECUACIÓN Y MEJORAMIENTO DE LA INFRAESTRUCTURA DE LA UNIVERSIDAD DEL MAGDALENA Y SUS SEDES ALTERNAS PARA EL PRIMER SEMESTRE DE 2026</t>
  </si>
  <si>
    <t>KM CONSTRUCCIONES S.A.S.</t>
  </si>
  <si>
    <t>https://community.secop.gov.co/Public/Tendering/OpportunityDetail/Index?noticeUID=CO1.NTC.9959465</t>
  </si>
  <si>
    <t>ODO-DAD-0007-2026</t>
  </si>
  <si>
    <t>CO1.REQ.10113267</t>
  </si>
  <si>
    <t>OBRAS CIVILES DE ADECUACIÓN, MEJORAMIENTO Y MODERNIZACIÓN PARA EL LABORATORIO DE CALIDAD AMBIENTAL, UBICADO EN EL HANGAR C DE LA UNIVERSIDAD DEL MAGDALENA</t>
  </si>
  <si>
    <t>INGENERIA COLOMBIANA MONTERUBIO S.A.S.</t>
  </si>
  <si>
    <t>https://community.secop.gov.co/Public/Tendering/OpportunityDetail/Index?noticeUID=CO1.NTC.9977188</t>
  </si>
  <si>
    <t>https://community.secop.gov.co/Public/Tendering/OpportunityDetail/Index?noticeUID=CO1.NTC.9954928&amp;isFromPublicArea=True&amp;isModal=False</t>
  </si>
  <si>
    <t>PATRICIA OSUNA PAZ</t>
  </si>
  <si>
    <t xml:space="preserve">JAIME ALFONSO LARGE </t>
  </si>
  <si>
    <t>SERVICIO DE IMPRESIÓN LITOGRÁFICA PARA LA ELABORACIÓN DE MATERIAL INSTITUCIONAL Y PEDAGÓGICO REQUERIDO PARA EL DESARROLLO DE LOS DIPLOMADOS ADELANTADOS POR LA FACULTAD DE CIENCIAS DE LA EDUCACIÓN, QUE INCLUYE LA PRODUCCIÓN DE CIENTO SESENTA Y OCHO (168) INSIGNIAS, TREINTA Y CUATRO (34) PÓSTERES, DOSCIENTAS CINCUENTA (250) CARPETAS TAMAÑO OFICIO CON LOGOS INSTITUCIONALES, DOSCIENTAS (200) TULAS CON LOGOS INSTITUCIONALES, DOSCIENTOS CINCUENTA (250) CERTIFICADOS, NOVECIENTOS SETENTA Y SEIS (976) FOLLETOS IMPRESOS A UNA TINTA Y DOSCIENTOS CINCUENTA (250) LIBROS ENCUADERNADOS TAMAÑO CARTA, IMPRESOS A DOS TINTAS, CON PORTADA PLASTIFICADA A FULL COLOR, EN EL MARCO DE LA ALIANZA INTERINSTITUCIONAL ENTRE LA NORMAL SUPERIOR SAN PEDRO ALEJANDRINO, LA NORMAL SUPERIOR MARÍA AUXILIADORA Y LA UNIVERSIDAD DEL MAGDALENA, CONFORME AL CONTRATO INTERADMINISTRATIVO NO. 1400 DE 2016 Y AL FONDO DE FORMACIÓN CONTINUA PARA EDUCADORES EN SERVICIO DE LOS ESTABLECIMIENTOS EDUCATIVOS OFICIALES MEN–ICETEX.</t>
  </si>
  <si>
    <t>CO1.REQ.10099376</t>
  </si>
  <si>
    <t>OPS-FCE-0020-2026</t>
  </si>
  <si>
    <t>https://community.secop.gov.co/Public/Tendering/OpportunityDetail/Index?noticeUID=CO1.NTC.9947231&amp;isFromPublicArea=True&amp;isModal=False</t>
  </si>
  <si>
    <t>SOFIA ALEJANDRA ABELLO SERRANO</t>
  </si>
  <si>
    <t>APOYAR EL CUMPLIMIENTO DE PROCEDIMIENTOS, PROTOCOLOS, GUÍAS, PLANES DE MEJORAMIENTO Y AGENDAS INSTITUCIONALES DEL PROGRAMA. 2. APOYAR EN LA ELABORACIÓN, RADICACIÓN, SEGUIMIENTO Y ARCHIVO DE COMUNICACIONES INTERNAS Y EXTERNAS. 3. APOYAR EN LA ATENCIÓN INTEGRAL A ESTUDIANTES, DOCENTES Y DEMÁS ACTORES, GARANTIZANDO OPORTUNIDAD, AMABILIDAD Y EFICIENCIA EN LA PRESTACIÓN DE SERVICIOS. 4. INFORMAR OPORTUNAMENTE SOBRE SITUACIONES QUE PUEDAN AFECTAR EL DESARROLLO DE LAS ACTIVIDADES ACADÉMICAS O ADMINISTRATIVAS DEL PROGRAMA. 5. APOYAR LA RECEPCIÓN, SEGUIMIENTO Y RESPUESTA A PETICIONES, QUEJAS, RECLAMOS, SUGERENCIAS Y FELICITACIONES (PQRSD). 6. APOYAR LA PLANEACIÓN, EJECUCIÓN, SEGUIMIENTO Y EVALUACIÓN DE ACTIVIDADES ACADÉMICO-ADMINISTRATIVAS, PROYECTOS, EVENTOS Y JORNADAS DEL PROGRAMA. 7.APOYAR EL MANEJO, ANÁLISIS Y CONSOLIDACIÓN DE BASES DE DATOS E INDICADORES REQUERIDOS PARA PROCESOS DE AUTOEVALUACIÓN, ACREDITACIÓN Y ASEGURAMIENTO DE LA CALIDAD. 8. APOYAR LA GESTIÓN DOCUMENTAL DEL PROGRAMA, GARANTIZANDO EL ARCHIVO FÍSICO Y DIGITAL CONFORME A LA NORMATIVA INSTITUCIONAL. 9. APOYAR EN LOS PROCESOS DE INSCRIPCIÓN, MATRÍCULA, SEGUIMIENTO ACADÉMICO, VALIDACIONES, CANCELACIONES Y EXPEDICIÓN DE CERTIFICADOS O CONSTANCIAS.10. APOYAR EL DESARROLLO Y SEGUIMIENTO DE ACTIVIDADES ASOCIADAS A LOS PROCESOS DE GRADO, INCLUYENDO INSCRIPCIÓN, REVISIÓN DE REQUISITOS Y ELABORACIÓN DE ACTAS.11. APOYAR EL ACOMPAÑAMIENTO Y SEGUIMIENTO DE ESTUDIANTES EN EL PROCESO DE PREPARACIÓN Y PARTICIPACIÓN EN LAS PRUEBAS SABER PRO, ASÍ COMO LA GESTIÓN DE RESULTADOS.12. APOYAR EL SEGUIMIENTO Y CONSOLIDACIÓN DE INFORMACIÓN SOBRE MONITORIAS ACADÉMICAS, INCLUYENDO VERIFICACIÓN DE REQUISITOS, REGISTRO DE ACTIVIDADES Y EVALUACIÓN.13. APOYAR LA PREPARACIÓN Y SISTEMATIZACIÓN DE INSUMOS PARA COMITÉS CURRICULARES, CONSEJOS DE PROGRAMA Y/O FACULTAD Y DEMÁS INSTANCIAS ACADÉMICAS.14. COLABORAR EN LA ORGANIZACIÓN Y LOGÍSTICA DE EVENTOS ACADÉMICOS, ACTIVIDADES DE EXTENSIÓN, PROYECCIÓN SOCIAL, PRÁCTICAS ACADÉMICAS Y SALIDAS PEDAGÓGICAS.15. CANALIZAR SOLICITUDES INTERDEPENDENCIAS Y APOYAR LA ARTICULACIÓN CON OTRAS UNIDADES ACADÉMICAS O ADMINISTRATIVAS PARA EL CUMPLIMIENTO DE LAS FUNCIONES DEL PROGRAMA.</t>
  </si>
  <si>
    <t>CO1.REQ.10091830</t>
  </si>
  <si>
    <t>OPSP-FCE-0019-2026</t>
  </si>
  <si>
    <t>https://community.secop.gov.co/Public/Tendering/OpportunityDetail/Index?noticeUID=CO1.NTC.9916738&amp;isFromPublicArea=True&amp;isModal=False</t>
  </si>
  <si>
    <t>LUNA ALEJANDRA DAZA LINERO</t>
  </si>
  <si>
    <t>EN EL MARCO DEL COLOQUIO INTERNACIONAL EN EDUCACIÓN, INTERCULTURALIDAD Y TERRITORIO Y EL SIMPOSIO INTERNACIONAL DE CURRÍCULO Y POLÍTICAS EDUCATIVAS, el contratista desarrollará las siguientes actividades: 1. APOYAR LA GESTIÓN DOCUMENTAL DE LOS PROCESOS Y TRÁMITES ADMINISTRATIVOS RELACIONADOS CON LOS EVENTOS, INCLUYENDO EL ENVÍO Y RECIBO DE LA CORRESPONDENCIA PERTINENTE. 2. APOYAR LA ELABORACIÓN DE ACTAS, INFORMES Y DEMÁS DOCUMENTOS DERIVADOS DE LAS ACTIVIDADES DESARROLLADAS EN EL MARCO DE LOS EVENTOS. 3. APOYAR LA ORGANIZACIÓN, PUBLICACIÓN Y DIFUSIÓN DE CONVOCATORIAS, CRONOGRAMAS, PLAZOS, PRESENTACIÓN DE PONENCIAS Y NOVEDADES ASOCIADAS A LA REALIZACIÓN DE LOS EVENTOS.</t>
  </si>
  <si>
    <t>CO1.REQ.10064777</t>
  </si>
  <si>
    <t>OAG-FCE-0018-2026</t>
  </si>
  <si>
    <t>https://community.secop.gov.co/Public/Tendering/OpportunityDetail/Index?noticeUID=CO1.NTC.9916029&amp;isFromPublicArea=True&amp;isModal=False</t>
  </si>
  <si>
    <t>MERLYS TATIANA RODRIGUEZ PACHECO</t>
  </si>
  <si>
    <t>CO1.REQ.10064340</t>
  </si>
  <si>
    <t>OPSP-FCE-0017-2026</t>
  </si>
  <si>
    <t>https://community.secop.gov.co/Public/Tendering/OpportunityDetail/Index?noticeUID=CO1.NTC.9861462&amp;isFromPublicArea=True&amp;isModal=False</t>
  </si>
  <si>
    <t>KATHERIN VANESSA SEQUEDA ROMERO</t>
  </si>
  <si>
    <t>APOYO A LA COORDINACIÓN DE EDUCACIÓN CONTINUA DE LA FACULTAD DE EDUCACIÓN, PARA LO CUAL EL CONTRATISTA DEBERÁ ADELANTAR LAS SIGUIENTES ACTIVIDADES: 1) BRINDAR APOYO SEGUIMIENTO AL PROCESO DE MATRÍCULA DE LOS ESTUDIANTES DE PROGRAMAS EDUCACIÓN CONTINUA DE LA FACULTAD DE CIENCIAS DE LA EDUCACIÓN 2) APOYAR EN LA ELABORACIÓN DE LOS INFORMES REQUERIDOS ACERCA DE LA SITUACIÓN ACADÉMICA Y FINANCIERA DE LOS PROGRAMAS EDUCACIÓN CONTINUA DE LA FACULTAD DE CIENCIAS DE LA EDUCACIÓN 3) APOYAR EN LA CONSOLIDACIÓN Y EN LA ACTUALIZACIÓN DE LA BASE DE DATOS HISTÓRICA Y ARCHIVOS CON INFORMACIÓN ACADÉMICA Y FINANCIERA DE LOS PROGRAMAS</t>
  </si>
  <si>
    <t>CO1.REQ.10010759</t>
  </si>
  <si>
    <t>OPSP-FCE-0016-2026</t>
  </si>
  <si>
    <t>https://community.secop.gov.co/Public/Tendering/OpportunityDetail/Index?noticeUID=CO1.NTC.9851883&amp;isFromPublicArea=True&amp;isModal=False</t>
  </si>
  <si>
    <t>ALEXANDER ORTIZ OCAÑA</t>
  </si>
  <si>
    <t>ANA KAROLINA MELENDEZ VARELA</t>
  </si>
  <si>
    <t xml:space="preserve">APOYAR Y GESTIONAR LOS ASPECTOS ACADÉMICOS DEL PROGRAMA,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 
</t>
  </si>
  <si>
    <t>CO1.REQ.10001361</t>
  </si>
  <si>
    <t>OPSP-FCE-0015-2026</t>
  </si>
  <si>
    <t>https://community.secop.gov.co/Public/Tendering/OpportunityDetail/Index?noticeUID=CO1.NTC.9842109&amp;isFromPublicArea=True&amp;isModal=False</t>
  </si>
  <si>
    <t>INGRID COQUIES PACHECO</t>
  </si>
  <si>
    <t>COORDINACIÓN ADMINISTRATIVA DEL PROGRAMA DE DOCTORADO EN EDUCACIÓN RUDECOLOMBIA: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t>
  </si>
  <si>
    <t>CO1.REQ.9990089</t>
  </si>
  <si>
    <t>OPSP-FCE-0014-2026</t>
  </si>
  <si>
    <t>https://community.secop.gov.co/Public/Tendering/ContractNoticePhases/View?PPI=CO1.PPI.45539483&amp;isFromPublicArea=True&amp;isModal=False</t>
  </si>
  <si>
    <t>ROLANDO ESCORCIA CABALLERO</t>
  </si>
  <si>
    <t>ALEJANDRO CELY JIMENEZ</t>
  </si>
  <si>
    <t xml:space="preserve">QUE EL CONTRATISTA REALICE LAS SIGUIENTES ACTIVIDADES EN LA COORDINACIÓN DE PROGRAMAS DE POSGRADO DE LA FACULTAD DE CIENCIAS DE LA EDUCACIÓN: 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 </t>
  </si>
  <si>
    <t>CO1.REQ.9989572</t>
  </si>
  <si>
    <t>OPSP-FCE-0013-2026</t>
  </si>
  <si>
    <t>https://community.secop.gov.co/Public/Tendering/OpportunityDetail/Index?noticeUID=CO1.NTC.9725624&amp;isFromPublicArea=True&amp;isModal=False</t>
  </si>
  <si>
    <t>IVAN SANCHEZ FONTALVO</t>
  </si>
  <si>
    <t>JENNIFER TATIANA ORTIZ SEGRERA</t>
  </si>
  <si>
    <t xml:space="preserve">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t>
  </si>
  <si>
    <t>CO1.REQ.9877724</t>
  </si>
  <si>
    <t>OPSP-FCE-0012-2026</t>
  </si>
  <si>
    <t>https://community.secop.gov.co/Public/Tendering/OpportunityDetail/Index?noticeUID=CO1.NTC.9726278&amp;isFromPublicArea=True&amp;isModal=False</t>
  </si>
  <si>
    <t>LUIS DAVID GAMARRA ROSADO</t>
  </si>
  <si>
    <t>CO1.REQ.9875580</t>
  </si>
  <si>
    <t>OPSP-FCE-0011-2026</t>
  </si>
  <si>
    <t xml:space="preserve">https://community.secop.gov.co/Public/Tendering/OpportunityDetail/Index?noticeUID=CO1.NTC.9721899&amp;isFromPublicArea=True&amp;isModal=False
</t>
  </si>
  <si>
    <t>PADRAIC MICHAEL QUINN</t>
  </si>
  <si>
    <t>ANGIE CAMILA LAVALLE CASTILLO</t>
  </si>
  <si>
    <t>QUE LA CONTRATISTA REALICE LAS SIGUIENTES ACTIVIDADES EN LA COORDINACIÓN ADMINISTRATIVA DEL PROGRAMA DE MAESTRÍA EN ENSEÑANZA DE LAS SEGUNDAS LENGUAS Y MAESTRÍA EN ENSEÑANZA DEL LENGUAJE Y LA LENGUA CASTELLANA: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t>
  </si>
  <si>
    <t>CO1.REQ.9874398</t>
  </si>
  <si>
    <t>OPSP-FCE-0010-2026</t>
  </si>
  <si>
    <t>https://community.secop.gov.co/Public/Tendering/OpportunityDetail/Index?noticeUID=CO1.NTC.9721340&amp;isFromPublicArea=True&amp;isModal=False</t>
  </si>
  <si>
    <t>YEISON DUICA GALOFRE</t>
  </si>
  <si>
    <t>ANDREINA FIDELINA VILLA AREVALO</t>
  </si>
  <si>
    <t>QUE LA CONTRATISTA REALICE LAS SIGUIENTES ACTIVIDADES EN LA COORDINACIÓN ADMINISTRATIVA DEL PROGRAMA DE MAESTRÍA EN ENSEÑANZA DE LAS MATEMÁTICAS Y MAESTRÍA EN ENSEÑANZA DE LAS CIENCIAS NATURALES: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</si>
  <si>
    <t>CO1.REQ.9873781</t>
  </si>
  <si>
    <t>OPSP-FCE-0009-2026</t>
  </si>
  <si>
    <t>https://community.secop.gov.co/Public/Tendering/OpportunityDetail/Index?noticeUID=CO1.NTC.9700892&amp;isFromPublicArea=True&amp;isModal=False</t>
  </si>
  <si>
    <t>KANDY JOHANNA GUTIERREZ ARAUJO</t>
  </si>
  <si>
    <t>CO1.REQ.9855209</t>
  </si>
  <si>
    <t>OPSP-FCE-0008-2026</t>
  </si>
  <si>
    <t>https://community.secop.gov.co/Public/Tendering/OpportunityDetail/Index?noticeUID=CO1.NTC.9700441&amp;isFromPublicArea=True&amp;isModal=False</t>
  </si>
  <si>
    <t>SIRENA MARÍA MIRANDA MARTÍNEZ</t>
  </si>
  <si>
    <t>CO1.REQ.9854644</t>
  </si>
  <si>
    <t>OPSP-FCE-0007-2026</t>
  </si>
  <si>
    <t>https://community.secop.gov.co/Public/Tendering/OpportunityDetail/Index?noticeUID=CO1.NTC.9697327&amp;isFromPublicArea=True&amp;isModal=False</t>
  </si>
  <si>
    <t>LUIS ARMANDO VILA SIERRA</t>
  </si>
  <si>
    <t>ALEXANDRA COSTA GALVIS</t>
  </si>
  <si>
    <t>CO1.REQ.9847537</t>
  </si>
  <si>
    <t>OPSP-FCE-0006-2026</t>
  </si>
  <si>
    <t xml:space="preserve">https://community.secop.gov.co/Public/Tendering/OpportunityDetail/Index?noticeUID=CO1.NTC.9691135&amp;isFromPublicArea=True&amp;isModal=False
</t>
  </si>
  <si>
    <t>ANYELI TATIANA VILLALOBOS GUERRERO</t>
  </si>
  <si>
    <t>CO1.REQ.9845334</t>
  </si>
  <si>
    <t>OPSP-FCE-0005-2026</t>
  </si>
  <si>
    <t>https://community.secop.gov.co/Public/Tendering/OpportunityDetail/Index?noticeUID=CO1.NTC.9670802&amp;isFromPublicArea=True&amp;isModal=False</t>
  </si>
  <si>
    <t>NICOLE ANDREA PINTO GARCIA</t>
  </si>
  <si>
    <t>CO1.REQ.9824214</t>
  </si>
  <si>
    <t>OPSP-FCE-0004-2026</t>
  </si>
  <si>
    <t>https://community.secop.gov.co/Public/Tendering/OpportunityDetail/Index?noticeUID=CO1.NTC.9670508&amp;isFromPublicArea=True&amp;isModal=False</t>
  </si>
  <si>
    <t>ORLANDO LABORDE MONTES</t>
  </si>
  <si>
    <t>CO1.REQ.9824077</t>
  </si>
  <si>
    <t>OPSP-FCE-0003-2026</t>
  </si>
  <si>
    <t>https://community.secop.gov.co/Public/Tendering/OpportunityDetail/Index?noticeUID=CO1.NTC.9670410&amp;isFromPublicArea=True&amp;isModal=False</t>
  </si>
  <si>
    <t>LEONARDO FABIO CANTILLO GARCIA</t>
  </si>
  <si>
    <t>CO1.REQ.9824047</t>
  </si>
  <si>
    <t>OPSP-FCE-0002-2026</t>
  </si>
  <si>
    <t>https://community.secop.gov.co/Public/Tendering/OpportunityDetail/Index?noticeUID=CO1.NTC.9669976&amp;isFromPublicArea=True&amp;isModal=False</t>
  </si>
  <si>
    <t>FANNY TATIANA GONZALEZ GAVIRIA</t>
  </si>
  <si>
    <t>CO1.REQ.9823827</t>
  </si>
  <si>
    <t>OPSP-FCE-0001-2026</t>
  </si>
  <si>
    <t>DECADA (O) FACULTAD DE CIENCIAS DE LA EDUCACION</t>
  </si>
  <si>
    <t>https://community.secop.gov.co/Public/Tendering/OpportunityDetail/Index?noticeUID=CO1.NTC.9979469</t>
  </si>
  <si>
    <t>Nelson Rafael Toncel Herrera</t>
  </si>
  <si>
    <t>KARINA PATRICIA BALLESTAS ARZUZA</t>
  </si>
  <si>
    <t>La presente orden tiene por objeto la ejecución de las siguientes actividades en el marco del Contrato interadministrativo N° CI-002902-2025 “Formulación de políticas públicas educativas, participativas, inclusivas y sostenibles”: 1. Recopilar todos los lineamientos curriculares del MEN en las dimensiones macro, meso y micro curricular. 2. Analizar los principales componentes de los referentes de calidad y los lineamientos curriculares en las diferentes áreas académicas de las instituciones educativas. 3. Sistematizar los principales componentes de los referentes de calidad y los lineamientos curriculares en las diferentes áreas académicas. 4. Identificar y caracterizar los documentos y procesos que gestionan las instituciones educativas en las dimensiones macro, meso y micro curricular. 5. Caracterizar cada institución educativa, en cada documento y proceso macro, meso y micro curricular. 6. Analizar los elementos fundamentales de los diseños Microcurriculares de las diferentes áreas académicas de las instituciones educativas. 7. Sistematizar los elementos fundamentales de los diseños Microcurriculares de las diferentes áreas académicas de las instituciones educativas.</t>
  </si>
  <si>
    <t>CO1.REQ.10123851</t>
  </si>
  <si>
    <t>OAG-VAD-0812-2026</t>
  </si>
  <si>
    <t>https://community.secop.gov.co/Public/Tendering/OpportunityDetail/Index?noticeUID=CO1.NTC.9979529</t>
  </si>
  <si>
    <t>Lorena Luz Ramirez Mendoza</t>
  </si>
  <si>
    <t>YEISON DAVID DE LA TORRE CASILLO</t>
  </si>
  <si>
    <t>La presente orden tiene por objeto la ejecución de las siguientes actividades en el marco del Contrato interadministrativo N° CI-002902-2025 “Formulación de políticas públicas educativas, participativas, inclusivas y sostenibles”: 1. Contribuir a la Elaboración del diagnóstico y análisis de la política de educación Distrital 2012-2023. 2. Revisar documentos con fuentes secundarias, como Planes de Desarrollo Distrital, normativa jurídica. 3. Analizar fuentes primarias para análisis cualitativa de la política en educación en el Distrito de Santa Marta, a través de entrevistas con actores estratégicos en la temática y revisión de los informes de rendición de cuentas y construir plan de mejoramiento con lineamientos y orientaciones de política. 4. Realizar benchmarking para el diseño lineamientos, recomendaciones, basado en experiencia propia y experiencias significativas nacionales e internacionales. 5. Realizar benchmarking para el diseño lineamientos, recomendaciones, basado en experiencia propia y experiencias significativas nacionales e internacionales. 6. Elaborar Documento de informe de análisis de la política de educación Distrital 2012-2023.</t>
  </si>
  <si>
    <t>CO1.REQ.10123733</t>
  </si>
  <si>
    <t>OPSP-VAD-0811-2026</t>
  </si>
  <si>
    <t>https://community.secop.gov.co/Public/Tendering/OpportunityDetail/Index?noticeUID=CO1.NTC.9979519</t>
  </si>
  <si>
    <t>Roberto Luis Aguas Núñez</t>
  </si>
  <si>
    <t>MAX ROBINSON FERNANDEZ PEREIRA</t>
  </si>
  <si>
    <t>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infraestructura tecnológica,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t>
  </si>
  <si>
    <t>CO1.REQ.10123551</t>
  </si>
  <si>
    <t>OAG-VAD-0810-2026</t>
  </si>
  <si>
    <t>https://community.secop.gov.co/Public/Tendering/OpportunityDetail/Index?noticeUID=CO1.NTC.9978956</t>
  </si>
  <si>
    <t>Mauricio Arrieta Fontanilla</t>
  </si>
  <si>
    <t>STEPHANIE DEL ROSARIO PEÑARANDA MEZA</t>
  </si>
  <si>
    <t>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competencias digitales,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t>
  </si>
  <si>
    <t>CO1.REQ.10123438</t>
  </si>
  <si>
    <t>OAG-VAD-0809-2026</t>
  </si>
  <si>
    <t>https://community.secop.gov.co/Public/Tendering/OpportunityDetail/Index?noticeUID=CO1.NTC.9979151</t>
  </si>
  <si>
    <t>Soraya Maria Duarte Reyes</t>
  </si>
  <si>
    <t>MARIA ELENA MIRA RODRIGUEZ</t>
  </si>
  <si>
    <t>La presente orden tiene por objeto la ejecución de las siguientes actividades en el marco del Contrato interadministrativo N° CI-002902-2025 “Formulación de políticas públicas educativas, participativas, inclusivas y sostenibles”: 1. Realizar visitas de campo a las instituciones educativas focalizadas para observar y verificar las condiciones de funcionamiento técnico, administrativo, académico y financiero, aplicando los instrumentos correspondientes para su evaluación. 2. Desarrollar mesas de trabajo con directivos y docentes del grado de preescolar de las IED focalizadas. 3. Elaborar informe de evaluación por institución educativa de las condiciones de funcionamiento técnico, administrativo, académico y financiero de los grados del nivel preescolar para la atención integral con calidad y pertinencia de la infancia en las instituciones educativas.</t>
  </si>
  <si>
    <t>CO1.REQ.10122972</t>
  </si>
  <si>
    <t>OPSP-VAD-0808-2026</t>
  </si>
  <si>
    <t>https://community.secop.gov.co/Public/Tendering/OpportunityDetail/Index?noticeUID=CO1.NTC.9978377</t>
  </si>
  <si>
    <t>Jorge Oswaldo Sanchez Buitrago</t>
  </si>
  <si>
    <t>JOSE DAVID LOPEZ GONZALEZ</t>
  </si>
  <si>
    <t xml:space="preserve">La presente orden tiene por objeto la ejecución de actividades en marco del Contrato interadministrativo N° CI-002902-2025 “Formulación de políticas públicas educativas, participativas, inclusivas y sostenibles: 1. Análisis de contenido del Proyecto Educativo Institucional (PEI) de cada IED para establecer lo instituido de la gestión directiva. 2. Análisis de contenido del Proyecto Educativo Institucional (PEI) de cada IED para establecer lo instituido De la gestión académica. 3. Análisis de contenido del Proyecto Educativo Institucional (PEI) de cada IED para establecer lo instituido de la gestión administrativa y financiera. 4. Análisis de contenido del Proyecto Educativo Institucional (PEI) de cada IED para establecer lo instituido de la gestión comunitaria. </t>
  </si>
  <si>
    <t>CO1.REQ.10122748</t>
  </si>
  <si>
    <t>OPSP-VAD-0807-2026</t>
  </si>
  <si>
    <t>https://community.secop.gov.co/Public/Tendering/OpportunityDetail/Index?noticeUID=CO1.NTC.9978240</t>
  </si>
  <si>
    <t>KEITA FIORELLA BUSTAMANTE TORRES</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</si>
  <si>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infraestructura tecnológica,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</si>
  <si>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CO1.REQ.10122714</t>
  </si>
  <si>
    <t>OPSP-VAD-0806-2026</t>
  </si>
  <si>
    <t>https://community.secop.gov.co/Public/Tendering/OpportunityDetail/Index?noticeUID=CO1.NTC.9978003</t>
  </si>
  <si>
    <t>SERGIO LUIS BUITRAGO PADILLA</t>
  </si>
  <si>
    <t xml:space="preserve">La presente orden tiene por objeto la ejecución de las siguientes actividades en el marco del Contrato interadministrativo N° CI-002902-2025 “Formulación de políticas públicas educativas, participativas, inclusivas y sostenibles”: 1. Diseñar piezas gráficas para la comunicación del proyecto. 2. Diseñar piezas gráficas para la difusión y comunicación de las actividades del proyecto. 3. Apoyar la elaboración de materiales gráficos para mesas participativas, talleres y encuentros. 4. Diseñar piezas de apoyo para informes, presentaciones y entregables del proyecto. 5. Apoyar la adaptación gráfica de contenidos técnicos para su socialización. 6. Organizar y actualizar el repositorio de piezas gráficas del proyecto. </t>
  </si>
  <si>
    <t>CO1.REQ.10122271</t>
  </si>
  <si>
    <t>OPSP-VAD-0805-2026</t>
  </si>
  <si>
    <t>https://community.secop.gov.co/Public/Tendering/OpportunityDetail/Index?noticeUID=CO1.NTC.9977752</t>
  </si>
  <si>
    <t>LAURA VILLEGAS PEREIRA</t>
  </si>
  <si>
    <t xml:space="preserve">La presente orden tiene por objeto la ejecución de las siguientes actividades en el marco del Contrato interadministrativo N° CI-002902-2025 “Formulación de políticas públicas educativas, participativas, inclusivas y sostenibles": 1. Apoyar la redacción de documentos técnicos, informes y entregables. 2. Apoyar la redacción, ajuste y consolidación de documentos técnicos del proyecto. 3. Apoyar la elaboración de informes de avance, informes parciales y finales. 4. Apoyar la estructuración de entregables conforme a los requerimientos contractuales y técnicos. 5. Apoyar la incorporación de ajustes derivados de observaciones de la supervisión. 6. Apoyar la organización y actualización de soportes documentales del proyecto. </t>
  </si>
  <si>
    <t>CO1.REQ.10122240</t>
  </si>
  <si>
    <t>OPSP-VAD-0804-2026</t>
  </si>
  <si>
    <t>https://community.secop.gov.co/Public/Tendering/OpportunityDetail/Index?noticeUID=CO1.NTC.9977625</t>
  </si>
  <si>
    <t>SOLAGIE JOHANA BARROS MUÑOZ</t>
  </si>
  <si>
    <t>CO1.REQ.10121582</t>
  </si>
  <si>
    <t>OPSP-VAD-0803-2026</t>
  </si>
  <si>
    <t>https://community.secop.gov.co/Public/Tendering/OpportunityDetail/Index?noticeUID=CO1.NTC.9977122</t>
  </si>
  <si>
    <t>YISELA PAOLA CAMACHO AGUIRRE</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</si>
  <si>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competencias digitales,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</si>
  <si>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CO1.REQ.10121198</t>
  </si>
  <si>
    <t>OAG-VAD-0802-2026</t>
  </si>
  <si>
    <t>https://community.secop.gov.co/Public/Tendering/OpportunityDetail/Index?noticeUID=CO1.NTC.9976593</t>
  </si>
  <si>
    <t>VALENTINA VASQUEZ ZUÑIGA</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</si>
  <si>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infraestructura tecnológica,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</si>
  <si>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CO1.REQ.10121168</t>
  </si>
  <si>
    <t>OPSP-VAD-0801-2026</t>
  </si>
  <si>
    <t>https://community.secop.gov.co/Public/Tendering/OpportunityDetail/Index?noticeUID=CO1.NTC.9976470</t>
  </si>
  <si>
    <t>CARLOS DE JESUS BARRETO PARODI</t>
  </si>
  <si>
    <t xml:space="preserve">La presente orden tiene por objeto la ejecución de actividades en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infraestructura tecnológica,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</si>
  <si>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CO1.REQ.10119391</t>
  </si>
  <si>
    <t>OAG-VAD-0800-2026</t>
  </si>
  <si>
    <t>https://community.secop.gov.co/Public/Tendering/OpportunityDetail/Index?noticeUID=CO1.NTC.9974637</t>
  </si>
  <si>
    <t>Monica Luz Perez Cervantes</t>
  </si>
  <si>
    <t>VERONICA ALZAMORA HERNANDEZ</t>
  </si>
  <si>
    <t xml:space="preserve">La presente orden tiene por objeto la ejecución de las siguientes actividades en el marco del Contrato interadministrativo N° CI-002902-2025 “Formulación de políticas públicas educativas, participativas, inclusivas y sostenibles”: 1. Consolidar la información de acuerdo con las indicaciones suministradas por el líder del proyecto y presentar informes de acciones desarrolladas en el marco de la ejecución del proyecto. 2.asesorar procedimientos de trabajo y sistemas de procesamiento de la información colectada en las instituciones educativas rurales </t>
  </si>
  <si>
    <t>CO1.REQ.10118956</t>
  </si>
  <si>
    <t>OPSP-VAD-0799-2026</t>
  </si>
  <si>
    <t>https://community.secop.gov.co/Public/Tendering/OpportunityDetail/Index?noticeUID=CO1.NTC.9978715</t>
  </si>
  <si>
    <t>Katherine Yiseth Olivos Collantes</t>
  </si>
  <si>
    <t>RAFAEL ANGEL DIAZ VASQUEZ</t>
  </si>
  <si>
    <t xml:space="preserve">La presente orden tiene por objeto la ejecución de actividades en marco del Contrato interadministrativo N° CI-002902-2025 “Formulación de políticas públicas educativas, participativas, inclusivas y sostenibles: 1. Efectuar la planeación del diagnóstico de infraestructura física, estructural, eléctrica e hidrosanitaria de las IED. 2. Documentar los diagnósticos de infraestructura física, estructural, eléctrica e hidrosanitaria de las IED, incluyendo registros fotográficos, planos, levantamientos 2D y 3D, modelado de infraestructura entre otros. 3. Elaborar informes y planes de mejoramiento de infraestructura física, estructural, eléctrica e hidrosanitaria de las IED. 4. Establecer las estimaciones de costo de las intervenciones y/o planes de mejoramiento de la infraestructura física, estructural, eléctrica e hidrosanitaria de las IED. </t>
  </si>
  <si>
    <t>CO1.REQ.10122663</t>
  </si>
  <si>
    <t>OPSP-VAD-0798-2026</t>
  </si>
  <si>
    <t>https://community.secop.gov.co/Public/Tendering/OpportunityDetail/Index?noticeUID=CO1.NTC.9978290</t>
  </si>
  <si>
    <t>CARLOS ANDRES SUAREZ GONZALEZ</t>
  </si>
  <si>
    <t xml:space="preserve">La presente orden tiene por objeto la ejecución de las siguientes actividades en el marco del Contrato interadministrativo N° CI-002902-2025 “Formulación de políticas públicas educativas, participativas, inclusivas y sostenibles”: 1. Efectuar la planeación del diagnóstico de infraestructura física, estructural, eléctrica e hidrosanitaria de las IED. 2. Documentar los diagnósticos de infraestructura física, estructural, eléctrica e hidrosanitaria de las IED, incluyendo registros fotográficos, planos, levantamientos 2D y 3D, modelado de infraestructura entre otros. 3. Elaborar informes y planes de mejoramiento de infraestructura física, estructural, eléctrica e hidrosanitaria de las IED. 4. Establecer las estimaciones de costo de las intervenciones y/o planes de mejoramiento de la infraestructura física, estructural, eléctrica e hidrosanitaria de las IED. </t>
  </si>
  <si>
    <t>CO1.REQ.10122777</t>
  </si>
  <si>
    <t>OPSP-VAD-0797-2026</t>
  </si>
  <si>
    <t>https://community.secop.gov.co/Public/Tendering/OpportunityDetail/Index?noticeUID=CO1.NTC.9978317</t>
  </si>
  <si>
    <t>Harol Alberto Romero Cahuana</t>
  </si>
  <si>
    <t>MARIO ALFONSO QUINTANA HERNANDEZ</t>
  </si>
  <si>
    <t xml:space="preserve">La presente orden tiene por objeto: 1. Apoyar en el desarrollo del Sistema de Vigilancia Epidemiológico de Riesgo osteomuscular. 2.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3. Apoyar en la realización de inspecciones de seguridad de las diferentes áreas, sedes, Laboratorios y obras desarrolladas por la Universidad para la identificación, valoración y control de los riesgos, en concordancia con la normatividad vigente aplicable. 4. Apoyar en la elaboración y actualización de las diferentes matrices de peligros de la Universidad del Magdalena. 5. Apoyar en la sensibilización y socialización de los programas, planes y proyectos establecidos en la Universidad en materia de seguridad y salud en el trabajo. 6.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7. Realizar capacitación en temas de Riesgo osteomuscular a los empleados de la universidad en las áreas donde se requiera. 8. Apoyar en la realización de inspecciones de puesto de trabajo osteomuscular. </t>
  </si>
  <si>
    <t>CO1.REQ.10122720</t>
  </si>
  <si>
    <t>OPSP-VAD-0796-2026</t>
  </si>
  <si>
    <t>https://community.secop.gov.co/Public/Tendering/OpportunityDetail/Index?noticeUID=CO1.NTC.9978203</t>
  </si>
  <si>
    <t xml:space="preserve">Pedro Antonio Mercado Gonzalez </t>
  </si>
  <si>
    <t>ADRIANA ESTHER MOLINA CAMPO</t>
  </si>
  <si>
    <t xml:space="preserve">La presente orden tiene por objeto: 1. Apoyar en los requerimientos técnicos experimentales de la unidad de invernadero 2. Apoyar en el diligenciamiento, supervisión de las labores y tareas de campo de la sede Tayrona y sus cultivos. 3. Apoyar en los procesos de implementación de los cursos libres en la granja experimental. </t>
  </si>
  <si>
    <t>CO1.REQ.10121885</t>
  </si>
  <si>
    <t>OPSP-VAD-0795-2026</t>
  </si>
  <si>
    <t>https://community.secop.gov.co/Public/Tendering/OpportunityDetail/Index?noticeUID=CO1.NTC.9977907</t>
  </si>
  <si>
    <t>Julio Vega Baquero</t>
  </si>
  <si>
    <t>GRACE PAOLA ACOSTA BOTTO</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</si>
  <si>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Apoyar en la gestión, organización y promoción de la Casita del Libro Libre UNIMAGDALENA, fomentando el intercambio de libros y la cultura lectora en la comunidad universitaria. 6. Apoyar en los procesos técnicos de preparación de materiales bibliográficos, incluyendo actividades de catalogación, clasificación, etiquetado, asignación de códigos de barras, bandas magnéticas y demás métodos de identificación y seguridad. 7.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</si>
  <si>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CO1.REQ.10122252</t>
  </si>
  <si>
    <t>OAG-VAD-0794-2026</t>
  </si>
  <si>
    <t>https://community.secop.gov.co/Public/Tendering/OpportunityDetail/Index?noticeUID=CO1.NTC.9977179</t>
  </si>
  <si>
    <t>Juan Carlos Vargas Ruíz</t>
  </si>
  <si>
    <t xml:space="preserve">WILMA  SUAREZ IZQUIERDO </t>
  </si>
  <si>
    <t xml:space="preserve">La presente orden tiene por objeto: 1. Apoyar la recopilación de información en contextos de salud comunitaria. 2. Apoyar los procesos de consulta con autoridades tradicionales para registro de conocimiento en salud tradicional. 3. Apoyar la organización de encuentros comunitarios en temas de salud en sus comunidades. 4. Asesorar la construcción de un glosario de salud en lengua propia del Pueblo Arhuaco. </t>
  </si>
  <si>
    <t>CO1.REQ.10122009</t>
  </si>
  <si>
    <t>OPSP-VAD-0793-2026</t>
  </si>
  <si>
    <t>https://community.secop.gov.co/Public/Tendering/OpportunityDetail/Index?noticeUID=CO1.NTC.9977401</t>
  </si>
  <si>
    <t>YULY ANDREA BERNAL JIMENEZ</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</si>
  <si>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infraestructura tecnológica,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</si>
  <si>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CO1.REQ.10121561</t>
  </si>
  <si>
    <t>OPSP-VAD-0792-2026</t>
  </si>
  <si>
    <t>https://community.secop.gov.co/Public/Tendering/OpportunityDetail/Index?noticeUID=CO1.NTC.9976923</t>
  </si>
  <si>
    <t>ELBA CECILIA SAUCEDO RUIDIAZ</t>
  </si>
  <si>
    <t>La presente orden tiene por objeto la ejecución de las siguientes actividades en el marco del Contrato interadministrativo N° CI-002902-2025 “Formulación de políticas públicas educativas, participativas, inclusivas y sostenibles”: 1. Apoyar la configuración de los instrumentos de recolección y sistematización de prácticas de gestión institucional que interpelan la calidad educativa. 2. Apoyar la definición de los criterios de análisis y categorías para la recolección y sistematización de prácticas de gestión institucional que interpelan la calidad educativa. 3. Apoyar la validación por juicio de experto de los instrumentos y protocolos de recolección y sistematización de prácticas de gestión institucional que interpelan la calidad educativa. 4. Apoyar la validación social (pilotaje) de los instrumentos de recolección y sistematización de prácticas de gestión institucional que interpelan la calidad educativa. 5. Apoyar la elaboración de protocolo de configuración y validación de recolección y sistematización de prácticas de gestión institucional que interpelan la calidad educativa.</t>
  </si>
  <si>
    <t>CO1.REQ.10121089</t>
  </si>
  <si>
    <t>OPSP-VAD-0791-2026</t>
  </si>
  <si>
    <t>https://community.secop.gov.co/Public/Tendering/OpportunityDetail/Index?noticeUID=CO1.NTC.9976283</t>
  </si>
  <si>
    <t>Angel Alfonso Jimenez Sierra</t>
  </si>
  <si>
    <t>YESSICA PATRICIA PALLARES MARTINEZ</t>
  </si>
  <si>
    <t xml:space="preserve">La presente orden tiene por objeto la ejecución de las siguientes actividades en el marco del Contrato interadministrativo N° CI-002902-2025 “Formulación de políticas públicas educativas, participativas, inclusivas y sostenibles”: Sistematizar y validar la información recolectada, cuidando la integridad, calidad y confidencialidad de los datos. </t>
  </si>
  <si>
    <t>CO1.REQ.10120764</t>
  </si>
  <si>
    <t>OPSP-VAD-0790-2026</t>
  </si>
  <si>
    <t>https://community.secop.gov.co/Public/Tendering/OpportunityDetail/Index?noticeUID=CO1.NTC.9976042</t>
  </si>
  <si>
    <t>LEANDRO JOSE PEÑA RODRIGUEZ</t>
  </si>
  <si>
    <t xml:space="preserve">La presente orden tiene por objeto la ejecución de las siguientes actividades en el marco del Contrato interadministrativo N° CI-002902-2025 “Formulación de políticas públicas educativas, participativas, inclusivas y sostenibles”: 1. Diseñar tableros, analizar datos y generar visualizaciones para la toma de decisiones. 2. Diseñar y actualizar tableros de seguimiento del proyecto. 3. Analizar la información cuantitativa y cualitativa generada en el marco del proyecto. 4. Elaborar visualizaciones de datos para apoyar la toma de decisiones técnicas y operativas. 5. Apoyar la consolidación de indicadores de avance y resultados del proyecto. 6. Apoyar la presentación de información analítica para informes y entregables. </t>
  </si>
  <si>
    <t>CO1.REQ.10120811</t>
  </si>
  <si>
    <t>OPSP-VAD-0789-2026</t>
  </si>
  <si>
    <t>https://community.secop.gov.co/Public/Tendering/OpportunityDetail/Index?noticeUID=CO1.NTC.9975756</t>
  </si>
  <si>
    <t>Eira Rosa Madera Reyes</t>
  </si>
  <si>
    <t>ORLANDO RAFAEL BOLAÑO ROBLES</t>
  </si>
  <si>
    <t xml:space="preserve">La presente orden tiene por objeto la ejecución de las siguientes actividades en el marco del Contrato interadministrativo N° CI-002902-2025 “Formulación de políticas públicas educativas, participativas, inclusivas y sostenibles”: 1.Asistir en la organización y archivo de la documentación e información. 2.Apoyar en la digitación y verificación de datos. 3. Colaborar en la preparación de tablas básicas y gráficos bajo la supervisión de los profesionales. 4. Dar soporte logístico a las reuniones y actividades del proyecto. </t>
  </si>
  <si>
    <t>CO1.REQ.10120605</t>
  </si>
  <si>
    <t>OPSP-VAD-0788-2026</t>
  </si>
  <si>
    <t>https://community.secop.gov.co/Public/Tendering/OpportunityDetail/Index?noticeUID=CO1.NTC.9975622</t>
  </si>
  <si>
    <t>BERNARDO JOSE NOGUERA DIAZ GRANADOS</t>
  </si>
  <si>
    <t xml:space="preserve">La presente orden tiene por objeto la ejecución de actividades en marco del Contrato interadministrativo N° CI-002902-2025 “Formulación de políticas públicas educativas, participativas, inclusivas y sostenibles”: 1) Realizar la gestión operativa e integral del proyecto en relación con la planificación, implementación y seguimiento a los planes y cronogramas aprobados. 2) Alinear en conjunto con el Director del proyecto, las estrategias propuestas para la implementación de las rutas metodológicas de las actividades, con los métodos de planificación. 3) Coordinar la articulación de los recursos técnicos tecnológicos y logísticos en conjunto con el Director del Proyecto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contratar para la ejecución del mismo. 5) Apoyar en los respectivos procesos de verificación de requisitos previos al inicio de la ejecución de los proyectos 6) Revisar y verificar ajustes que se hubiesen realizado a los proyectos que se encuentran en ejecución cofinanciados con recursos de la Universidad del Magdalena. 7) Apoyar en la proyección dentro de los términos legales, respuestas a consultas, solicitudes en general que sean asignadas por la Vicerrectoría Administrativa, originadas por parte del Director del proyecto que se encuentran en ejecución cofinanciados con recursos de la Universidad. 8) Apoyar en el seguimiento y elaboración de informes de ejecución del proyecto gestionados desde el área administrativa. </t>
  </si>
  <si>
    <t>CO1.REQ.10120162</t>
  </si>
  <si>
    <t>OPSP-VAD-0787-2026</t>
  </si>
  <si>
    <t>https://community.secop.gov.co/Public/Tendering/OpportunityDetail/Index?noticeUID=CO1.NTC.9974741</t>
  </si>
  <si>
    <t>EVILA ROJAS PARRA</t>
  </si>
  <si>
    <t xml:space="preserve">La presente orden tiene por objeto la ejecución de las siguientes actividades en el marco del Contrato interadministrativo N° CI-002902-2025 “Formulación de políticas públicas educativas, participativas, inclusivas y sostenibles”: 1. Pilotear dron y tomar imágenes aéreas en las IE pertenecientes al distrito de Santa Marta. 2. Operar el dron para la captura de imágenes aéreas en las instituciones educativas del Distrito de Santa Marta. 3. Realizar registros audiovisuales aéreos para apoyar actividades de diagnóstico y documentación del proyecto. 4. Organizar y entregar los archivos audiovisuales generados conforme a los requerimientos del proyecto. 5. Apoyar la georreferenciación y clasificación básica de las imágenes capturadas. 6. Cumplir los protocolos de operación, seguridad y autorización requeridos para la toma de imágenes. </t>
  </si>
  <si>
    <t>CO1.REQ.10119529</t>
  </si>
  <si>
    <t>OPSP-VAD-0786-2026</t>
  </si>
  <si>
    <t>https://community.secop.gov.co/Public/Tendering/OpportunityDetail/Index?noticeUID=CO1.NTC.9974660</t>
  </si>
  <si>
    <t>ORLANDO CLARETH LABORDE MONTES</t>
  </si>
  <si>
    <t xml:space="preserve">La presente orden tiene por objeto la ejecución de las siguientes actividades, en el marco del Contrato interadministrativo N° CI-002902-2025 “Formulación de políticas públicas educativas, participativas, inclusivas y sostenibles”: 1. Apoyo en el componente educativo de las mesas participativas y la formulación del plan. 2. Apoyar la planeación, desarrollo y sistematización de las mesas participativas del componente educativo. 3. Recopilar, organizar y consolidar los insumos derivados de los ejercicios participativos. 4. Apoyar la elaboración de documentos técnicos asociados a la formulación del Plan Distrital Decenal de Educación. 5. Acompañar la validación de propuestas y lineamientos construidos en el marco del componente educativo. 6. Apoyar la articulación de los aportes del componente educativo con el diagnóstico y los demás componentes del Plan. 7. Apoyar la elaboración de informes de avance y productos relacionados con el componente educativo. </t>
  </si>
  <si>
    <t>CO1.REQ.10119239</t>
  </si>
  <si>
    <t>OPSP-VAD-0785-2026</t>
  </si>
  <si>
    <t>https://community.secop.gov.co/Public/Tendering/OpportunityDetail/Index?noticeUID=CO1.NTC.9974720</t>
  </si>
  <si>
    <t>INDIRA CELESTE MAHECHA AGUDELO</t>
  </si>
  <si>
    <t xml:space="preserve">La presente orden tiene por objeto la ejecución de las siguientes actividades, en el marco del Contrato interadministrativo N° CI-002902-2025 “Formulación de políticas públicas educativas, participativas, inclusivas y sostenibles”: 1. Asistir al director del proyecto en la coordinación técnica, metodológica y operativa. 2. Asistir al director del proyecto en la coordinación de las actividades técnicas, metodológicas y operativas del contrato. 3. Apoyar la articulación entre los diferentes componentes, equipos de trabajo y líderes de actividades. 4. Realizar seguimiento al cumplimiento del cronograma, productos y actividades del proyecto. 5. Apoyar la preparación de insumos técnicos y administrativos para la toma de decisiones del director del proyecto. 6. Apoyar la coordinación de reuniones técnicas, metodológicas y operativas del proyecto, incluyendo la elaboración de actas y registros. 7. Apoyar la consolidación de información para la elaboración de informes de avance y entregables contractuales. </t>
  </si>
  <si>
    <t>CO1.REQ.10119220</t>
  </si>
  <si>
    <t>OPSP-VAD-0784-2026</t>
  </si>
  <si>
    <t>https://community.secop.gov.co/Public/Tendering/OpportunityDetail/Index?noticeUID=CO1.NTC.9974323</t>
  </si>
  <si>
    <t>EDUTH JOSE MOZO VARGAS</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</si>
  <si>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competencias digitales,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</si>
  <si>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CO1.REQ.10118584</t>
  </si>
  <si>
    <t>OAG-VAD-0783-2026</t>
  </si>
  <si>
    <t>https://community.secop.gov.co/Public/Tendering/OpportunityDetail/Index?noticeUID=CO1.NTC.9979134</t>
  </si>
  <si>
    <t xml:space="preserve">La presente orden tiene por objeto la ejecución de las siguientes actividades, en el marco del Contrato interadministrativo N° CI-002902-2025 “Formulación de políticas públicas educativas, participativas, inclusivas y sostenibles”: 1.Realizar visitas a las instituciones educativas. 2.Asistir en la organización y archivo de la documentación e información. 3.Apoyar en la digitación y verificación de datos. 4.Colaborar en la preparación de tablas básicas y gráficos bajo la supervisión de los profesionales. 5.Dar soporte logístico a las reuniones y actividades del proyecto. 6.Coordinar las actividades de los técnicos de apoyo. </t>
  </si>
  <si>
    <t>CO1.REQ.10123086</t>
  </si>
  <si>
    <t>OPSP-VAD-0782-2026</t>
  </si>
  <si>
    <t>https://community.secop.gov.co/Public/Tendering/OpportunityDetail/Index?noticeUID=CO1.NTC.9978184</t>
  </si>
  <si>
    <t>FERNANDO JOSE JIMENEZ PACHECO</t>
  </si>
  <si>
    <t>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competencias digitales,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t>
  </si>
  <si>
    <t>CO1.REQ.10122736</t>
  </si>
  <si>
    <t>OPSP-VAD-0781-2026</t>
  </si>
  <si>
    <t>https://community.secop.gov.co/Public/Tendering/OpportunityDetail/Index?noticeUID=CO1.NTC.9979758</t>
  </si>
  <si>
    <t>HIDALGO ANDRES ANDRADE ZAMBRANO</t>
  </si>
  <si>
    <t>La presente orden tiene por objeto la ejecución de las siguientes actividades, en el marco del Contrato interadministrativo N° CI-002902-2025 “Formulación de políticas públicas educativas, participativas, inclusivas y sostenibles”: 1. Efectuar la planeación del diagnóstico de infraestructura física, estructural, eléctrica e hidrosanitaria de las IED. 2. Documentar los diagnósticos de infraestructura física, estructural, eléctrica e hidrosanitaria de las IED, incluyendo registros fotográficos, planos, levantamientos 2D y 3D, modelado de infraestructura entre otros. 3. Elaborar informes y planes de mejoramiento de infraestructura física, estructural, eléctrica e hidrosanitaria de las IED. 4. Establecer las estimaciones de costo de las intervenciones y/o planes de mejoramiento de la infraestructura física, estructural, eléctrica e hidrosanitaria de las IED.</t>
  </si>
  <si>
    <t>CO1.REQ.10123758</t>
  </si>
  <si>
    <t>OPSP-VAD-0780-2026</t>
  </si>
  <si>
    <t>https://community.secop.gov.co/Public/Tendering/OpportunityDetail/Index?noticeUID=CO1.NTC.9979631</t>
  </si>
  <si>
    <t>ANA ROSA THOMAS CASTAñO</t>
  </si>
  <si>
    <t xml:space="preserve">La presente orden tiene por objeto la ejecución de las siguientes actividades, en el marco del Contrato interadministrativo N° CI-002902-2025 “Formulación de políticas públicas educativas, participativas, inclusivas y sostenibles”: 1. Efectuar la planeación del diagnóstico de infraestructura física, estructural, eléctrica e hidrosanitaria de las IED. 2. Documentar los diagnósticos de infraestructura física, estructural, eléctrica e hidrosanitaria de las IED, incluyendo registros fotográficos, planos, levantamientos 2D y 3D, modelado de infraestructura entre otros. 3. Elaborar informes y planes de mejoramiento de infraestructura física, estructural, eléctrica e hidrosanitaria de las IED. 4. Establecer las estimaciones de costo de las intervenciones y/o planes de mejoramiento de la infraestructura física, estructural, eléctrica e hidrosanitaria de las IED. </t>
  </si>
  <si>
    <t>CO1.REQ.10123683</t>
  </si>
  <si>
    <t>OPSP-VAD-0779-2026</t>
  </si>
  <si>
    <t>https://community.secop.gov.co/Public/Tendering/OpportunityDetail/Index?noticeUID=CO1.NTC.9979537</t>
  </si>
  <si>
    <t>KELLY JHOANNA FRANCO GONZALEZ</t>
  </si>
  <si>
    <t>CO1.REQ.10123834</t>
  </si>
  <si>
    <t>OPSP-VAD-0778-2026</t>
  </si>
  <si>
    <t>https://community.secop.gov.co/Public/Tendering/OpportunityDetail/Index?noticeUID=CO1.NTC.9977875</t>
  </si>
  <si>
    <t>GISSELL KARIME AREVALO HUERTAS</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</si>
  <si>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competencias digitales,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</si>
  <si>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CO1.REQ.10122513</t>
  </si>
  <si>
    <t>OAG-VAD-0777-2026</t>
  </si>
  <si>
    <t>https://community.secop.gov.co/Public/Tendering/OpportunityDetail/Index?noticeUID=CO1.NTC.9979712</t>
  </si>
  <si>
    <t>SANTIAGO DE JESUS FERNANDEZ SARMIENTOPEREZ</t>
  </si>
  <si>
    <t>CO1.REQ.10123734</t>
  </si>
  <si>
    <t>OPSP-VAD-0776-2026</t>
  </si>
  <si>
    <t>https://community.secop.gov.co/Public/Tendering/OpportunityDetail/Index?noticeUID=CO1.NTC.9979603</t>
  </si>
  <si>
    <t>BAIRON FARID SARMIENTO GARCIA</t>
  </si>
  <si>
    <t>CO1.REQ.10123658</t>
  </si>
  <si>
    <t>OPSP-VAD-0775-2026</t>
  </si>
  <si>
    <t>https://community.secop.gov.co/Public/Tendering/OpportunityDetail/Index?noticeUID=CO1.NTC.9978990</t>
  </si>
  <si>
    <t>DANIEL DE JESUS CASTILLO SANCHEZ</t>
  </si>
  <si>
    <t>CO1.REQ.10123645</t>
  </si>
  <si>
    <t>OPSP-VAD-0774-2026</t>
  </si>
  <si>
    <t>https://community.secop.gov.co/Public/Tendering/OpportunityDetail/Index?noticeUID=CO1.NTC.9978976</t>
  </si>
  <si>
    <t>CARLOS ARTURO MARCHENA ACOSTA</t>
  </si>
  <si>
    <t xml:space="preserve">La presente orden tiene por objeto la ejecución las siguientes actividades, en el marco del Contrato interadministrativo N° CI-002902-2025 “Formulación de políticas públicas educativas, participativas, inclusivas y sostenibles”: 1. Asistir en la organización y archivo de la documentación e información. 2. Apoyar en la digitación y verificación de datos. 3. Colaborar en la preparación de tablas básicas y gráficos bajo la supervisión de los profesionales. 4. Dar soporte logístico a las reuniones y actividades del proyecto. </t>
  </si>
  <si>
    <t>CO1.REQ.10123703</t>
  </si>
  <si>
    <t>OPSP-VAD-0773-2026</t>
  </si>
  <si>
    <t>https://community.secop.gov.co/Public/Tendering/OpportunityDetail/Index?noticeUID=CO1.NTC.9979254</t>
  </si>
  <si>
    <t>DAVID ALEJANDRO CORAL CAYON</t>
  </si>
  <si>
    <t>CO1.REQ.10123294</t>
  </si>
  <si>
    <t>OPSP-VAD-0772-2026</t>
  </si>
  <si>
    <t>https://community.secop.gov.co/Public/Tendering/OpportunityDetail/Index?noticeUID=CO1.NTC.9979247</t>
  </si>
  <si>
    <t>DANIELA ROSAMARIA BLANCO CABAS</t>
  </si>
  <si>
    <t>CO1.REQ.10123290</t>
  </si>
  <si>
    <t>OPSP-VAD-0771-2026</t>
  </si>
  <si>
    <t>https://community.secop.gov.co/Public/Tendering/OpportunityDetail/Index?noticeUID=CO1.NTC.9978947</t>
  </si>
  <si>
    <t>CO1.REQ.10123514</t>
  </si>
  <si>
    <t>OPSP-VAD-0770-2026</t>
  </si>
  <si>
    <t>https://community.secop.gov.co/Public/Tendering/OpportunityDetail/Index?noticeUID=CO1.NTC.9977543</t>
  </si>
  <si>
    <t>Wilson Velasquez Bastidas</t>
  </si>
  <si>
    <t>SEBASTIAN ANDRES PEREZ RODRIGUEZ</t>
  </si>
  <si>
    <t xml:space="preserve">La presente orden tiene por objeto: 1. Apoyar las actividades académicas, técnicas y logísticas relacionadas con la coordinación de la Sala de Producción Musical. 2. Brindar apoyo en el montaje, operación y desarrollo de conciertos, presentaciones y muestras musicales. 3. Apoyar las actividades derivadas del uso del Centro de Producción Musical, garantizando el adecuado funcionamiento de los espacios, equipos y procesos. 4. Participar y apoyar los eventos, prácticas y proyectos que se desarrollen en el marco de la Tecnología en Artes Musicales. 5. Apoyar los eventos institucionales, académicos o culturales que surjan y requieran el uso del Centro de Producción Musical o de la Sala de Producción Musical. </t>
  </si>
  <si>
    <t>CO1.REQ.10122028</t>
  </si>
  <si>
    <t>OAG-VAD-0769-2026</t>
  </si>
  <si>
    <t>https://community.secop.gov.co/Public/Tendering/OpportunityDetail/Index?noticeUID=CO1.NTC.9977226</t>
  </si>
  <si>
    <t>Jaime Alfredo Noguera Serrano</t>
  </si>
  <si>
    <t>SHAIRA SHAIRETH RESYES HERNANDEZ</t>
  </si>
  <si>
    <t xml:space="preserve">La presente orden tiene por objeto: 1. Apoyar la elaboración y revisión de insumos jurídicos y documentales requeridos para la atención de requerimientos formulados por entes de control y demás entidades externas, en el marco de los procedimientos institucionales. 2. Apoyar la revisión, análisis y estructuración de insumos jurídicos y documentales necesarios para la atención de peticiones, conforme a los términos y procedimientos establecidos en la normativa vigente. 3. Apoyar la consulta, recopilación y organización de información relacionada con antecedentes fiscales, disciplinarios, penales, profesionales y del Registro Nacional de Medidas Correctivas (RNMC) de las personas que se proyecten vincular mediante órdenes de prestación de servicios profesionales y de apoyo a la gestión. 4. Brindar apoyo en la revisión preliminar y organización de la información documental asociada a los trámites precontractuales, contractuales y postcontractuales que le sean asignados dentro de los procesos de contratación adelantados por la Universidad. 5. Apoyar la recopilación, revisión y organización de información e insumos documentales requeridos para la atención de peticiones, solicitudes y demás requerimientos tramitados por la dependencia. </t>
  </si>
  <si>
    <t>CO1.REQ.10121651</t>
  </si>
  <si>
    <t>OAG-VAD-0768-2026</t>
  </si>
  <si>
    <t>https://community.secop.gov.co/Public/Tendering/OpportunityDetail/Index?noticeUID=CO1.NTC.9976952</t>
  </si>
  <si>
    <t>TATIANA DE JESUS RINCON SANTIAGO</t>
  </si>
  <si>
    <t xml:space="preserve">La presente orden tiene por objeto: 1. Apoyar la consulta, recopilación y organización de información relacionada con antecedentes fiscales, disciplinarios, penales, profesionales y del Registro Nacional de Medidas Correctivas (RNMC) de las personas que se proyecten vincular mediante órdenes de prestación de servicios profesionales y de apoyo a la gestión. 2. Brindar apoyo en la revisión preliminar y organización de la información documental asociada a los trámites precontractuales, contractuales y postcontractuales que le sean asignados dentro de los procesos de contratación adelantados por la Universidad. 3. Apoyar la recopilación, revisión y organización de información e insumos documentales requeridos para la atención de peticiones, solicitudes y demás requerimientos tramitados por la dependencia. </t>
  </si>
  <si>
    <t>CO1.REQ.10121334</t>
  </si>
  <si>
    <t>OAG-VAD-0767-2026</t>
  </si>
  <si>
    <t>https://community.secop.gov.co/Public/Tendering/OpportunityDetail/Index?noticeUID=CO1.NTC.9976375</t>
  </si>
  <si>
    <t>Wilberto Galvis Santos</t>
  </si>
  <si>
    <t>JONATAN DE JESUS OROZCO BENJUMEA</t>
  </si>
  <si>
    <t xml:space="preserve">La presente orden tiene por objeto: 1. Apoyar al Grupo de Servicios Generales en la supervisión de espacios físicos, 2. Apoyar al GSG en aperturas de salones y espacios académicos y administrativos. 3. Apoyar al GSG en los reportes de anomalías en espacios físicos y las orientaciones locativas a todo aquel que lo llegare a necesitar en el campus o alguna Sede Alterna. 4. Apoyar al GSG en la realización de rondas a parqueaderos (carros y motos), dejando constancia de alguna novedad. 5. Apoyar al GSG en la alerta sobre personas extrañas que se encuentren en los alrededores del Campus Universitario. 6. Apoyar al GSG en la atención a funcionarios por los requerimientos solicitados por estos sobre detalles de la universidad que permitan facilitar el cabal desarrollo de las actividades académicas y administrativas, 7. Apoyar al GSG en el control de tránsito interno de elementos y equipos dentro de las instalaciones. 8. Cumplir con todas las normas de higiene, medicina del trabajo, salud ocupacional, prevención y control de riesgo que determine la institución como de obligatorio cumplimiento </t>
  </si>
  <si>
    <t>CO1.REQ.10120889</t>
  </si>
  <si>
    <t>OAG-VAD-0766-2026</t>
  </si>
  <si>
    <t>https://community.secop.gov.co/Public/Tendering/OpportunityDetail/Index?noticeUID=CO1.NTC.9975673</t>
  </si>
  <si>
    <t>Carlos Andres Camacho Serge</t>
  </si>
  <si>
    <t>LUIS MIGUEL TOSCANO SANCHEZ</t>
  </si>
  <si>
    <t xml:space="preserve">La presente orden tiene por objeto: Prestar servicios profesionales realizando las siguientes actividades: 1. Apoyar el desarrollo y ajuste de componentes frontend para plataformas y herramientas digitales vinculadas al ecosistema ALUNA I.A., de acuerdo con los lineamientos definidos por el equipo responsable. 2. Apoyar la implementación y mantenimiento de funcionalidades backend requeridas para el correcto funcionamiento de los sistemas asociados a ALUNA I.A. 3. Apoyar la integración entre interfaces frontend y servicios backend en desarrollos tecnológicos relacionados con iniciativas académicas y de innovación del ecosistema ALUNA I.A. 4. Apoyar la realización de pruebas básicas, verificación de funcionamiento y corrección de errores en los desarrollos frontend y backend asignados. 5. Apoyar la documentación técnica básica de los desarrollos realizados, conforme a las orientaciones del equipo de trabajo. 6. Apoyar la actualización y mejora de funcionalidades existentes en plataformas digitales institucionales asociadas a ALUNA I.A. 7. Apoyar la implementación de ajustes solicitados por los equipos académicos y administrativos vinculados a proyectos del ecosistema ALUNA I.A. 8. Apoyar el desarrollo de soluciones tecnológicas que respalden actividades académicas, de innovación y de proyección institucional de la Universidad del Magdalena. 9. Apoyar la revisión y organización del código fuente de los desarrollos asignados, siguiendo buenas prácticas definidas por el equipo técnico. 10. Rendir informes mensuales, o en el plazo o momento que su supervisor lo requiera, sobre las actividades desarrolladas en cumplimiento de la orden de prestación de servicios, y cumplir con los procedimientos del Proceso de Gestión del Sistema de Gestión Integral de la Calidad COGUI. </t>
  </si>
  <si>
    <t>CO1.REQ.10120515</t>
  </si>
  <si>
    <t>OAG-VAD-0765-2026</t>
  </si>
  <si>
    <t>https://community.secop.gov.co/Public/Tendering/OpportunityDetail/Index?noticeUID=CO1.NTC.9978386</t>
  </si>
  <si>
    <t>TATIANA ISABEL ZUÑIGA YEPES</t>
  </si>
  <si>
    <t xml:space="preserve">La presente orden tiene por objeto: 1. Apoyar la elaboración y revisión de insumos jurídicos y documentales requeridos para la atención de requerimientos formulados por entes de control y demás entidades externas, en el marco de los procedimientos institucionales. 2. Apoyar la revisión, análisis y estructuración de insumos jurídicos y documentales necesarios para la atención de peticiones, conforme a los términos y procedimientos establecidos en la normativa vigente. 3. Apoyar la consulta, recopilación y organización de información relacionada con antecedentes fiscales, disciplinarios, penales, profesionales y del Registro Nacional de Medidas Correctivas (RNMC) de las personas que se proyecten vincular mediante órdenes de prestación de servicios profesionales y de apoyo a la gestión. 4. Brindar apoyo en la revisión preliminar y organización de la información documental asociada a los trámites precontractuales, contractuales y postcontractuales que le sean asignados dentro de los procesos de contratación adelantados por la Universidad. 5. Apoyar la recopilación, revisión y organización de información e insumos documentales requeridos para la atención de peticiones, solicitudes y demás requerimientos tramitados por la dependencia. </t>
  </si>
  <si>
    <t>CO1.REQ.10122942</t>
  </si>
  <si>
    <t>OPSP-VAD-0764-2026</t>
  </si>
  <si>
    <t>https://community.secop.gov.co/Public/Tendering/OpportunityDetail/Index?noticeUID=CO1.NTC.9975705</t>
  </si>
  <si>
    <t>ALEXANDER LOPEZ RUIZ</t>
  </si>
  <si>
    <t xml:space="preserve">La presente orden tiene por objeto: 1. Apoyar la organización y digitalización de la documentación correspondiente a los procesos contractuales adelantados por la Vicerrectoría Administrativa, garantizando su integridad, trazabilidad y disponibilidad. 2. Apoyar técnicamente las actividades relacionadas con la organización, actualización y manejo de archivos e información documental, conforme a los lineamientos institucionales de gestión documental. 3. Apoyar en las actividades de orientación a usuarios y en la gestión de información asociada a las solicitudes y requerimientos que se tramiten en el marco de los procesos de la dependencia. </t>
  </si>
  <si>
    <t>CO1.REQ.10120237</t>
  </si>
  <si>
    <t>OAG-VAD-0763-2026</t>
  </si>
  <si>
    <t>https://community.secop.gov.co/Public/Tendering/OpportunityDetail/Index?noticeUID=CO1.NTC.9976383</t>
  </si>
  <si>
    <t>OMAR ALBERTO MEZA BUSTAMANTE</t>
  </si>
  <si>
    <t xml:space="preserve">La presente orden tiene por objeto: 1. Apoyar la toma y análisis de muestras de suelo su incidencia sobre los registros de rendimiento en los lotes experimentales y zonas verdes 2. Realizar acompañamiento a los docentes en las practicas académicas en campo 3. Realizar acompañamiento a los estudiantes en las practicas académicas en campo extracurriculares. </t>
  </si>
  <si>
    <t>CO1.REQ.10121120</t>
  </si>
  <si>
    <t>OAG-VAD-0762-2026</t>
  </si>
  <si>
    <t>https://community.secop.gov.co/Public/Tendering/OpportunityDetail/Index?noticeUID=CO1.NTC.9977837</t>
  </si>
  <si>
    <t xml:space="preserve">Ronald Rafael Rojas Duica </t>
  </si>
  <si>
    <t>DIEGO ALEJANDRO OLAYA OVIEDO</t>
  </si>
  <si>
    <t xml:space="preserve">La presente orden tiene por objeto: 1. Apoyar en los procedimientos administrativos y financieros que requieren uso del software administrativo y financiero de la universidad. 2. Apoyar en la atención a las solicitudes realizadas por la Oficina de Dirección Financiera relacionadas con inconvenientes que presente el sistema de información y que afectan las actividades diarias de los grupos en la plataforma Sinap V6. 3. Apoyar en el seguimiento a las solicitudes de soporte realizadas a la empresa Sinap a través de la herramienta jtrac 4. Apoyar en la administración del software financiero Sinap v6 5. Apoyar en análisis de requerimientos funcionales que se requieren para mejoras del sistema Sinap V6 y demás procesos en la Dirección Financiera. 6. Apoyar en la realización pruebas de funcionamiento del sistema Sinap V6. 7. Apoyar a la Dirección Financiera en la recepción y organización de solicitudes de soporte en el sistema de información financiero por parte de los usuarios. 8. Apoyo en las solicitudes realizadas por el Grupo de Facturación Crédito y cartera, relacionada con la generación de informes a través del SINAP. </t>
  </si>
  <si>
    <t>CO1.REQ.10122062</t>
  </si>
  <si>
    <t>OPSP-VAD-0761-2026</t>
  </si>
  <si>
    <t>https://community.secop.gov.co/Public/Tendering/OpportunityDetail/Index?noticeUID=CO1.NTC.9976251</t>
  </si>
  <si>
    <t>Viviana Quintero Dallos</t>
  </si>
  <si>
    <t>ANDRES FELIPE ANGULO LOPEZ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</si>
  <si>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a los estudiantes y docentes en requerimientos que responden a necesidades académicas en los laboratorios para el buen desarrollo de las actividades, tanto en horas</t>
  </si>
  <si>
    <t>CO1.REQ.10120887</t>
  </si>
  <si>
    <t>OAG-VAD-0760-2026</t>
  </si>
  <si>
    <t>https://community.secop.gov.co/Public/Tendering/OpportunityDetail/Index?noticeUID=CO1.NTC.9975488</t>
  </si>
  <si>
    <t>ASTRID CECILIA  BRICEÑO SALCEDO</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</si>
  <si>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fomentando el intercambio de libros y la cultura lectora en la comunidad universitaria. 7. Apoyar en los procesos técnicos de preparación de materiales bibliográficos, incluyendo actividades de catalogación, clasificación, etiquetado, asignación de códigos de barras, bandas magnéticas y demás métodos de identificación y seguridad. 8.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</si>
  <si>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CO1.REQ.10119970</t>
  </si>
  <si>
    <t>OAG-VAD-0759-2026</t>
  </si>
  <si>
    <t>https://community.secop.gov.co/Public/Tendering/OpportunityDetail/Index?noticeUID=CO1.NTC.9977725</t>
  </si>
  <si>
    <t>José Julián Ríos Botache</t>
  </si>
  <si>
    <t>CAMILO GUZMAN CANDANOSA NORIEGA</t>
  </si>
  <si>
    <t xml:space="preserve">La presente orden tiene por objeto: 1. Apoyar en el cargue y actualización de información precontractual, contractual y postcontractual en las plataformas del SIA OBSERVA AUDITORIA, SECOP II y SIGEP II de las ordenes suscritas por el Vicerrector Administrativo y/o Director Administrativo. 2. Apoyar en la revisión de la información contractual cargada en las plataformas del SIA OBSERVA Auditoria, SIGEP II y SECOP II por parte de los diferentes ordenadores del gasto delegados. 3. Apoyar en la revisión de los documentos para trámite de liquidación de honorarios de los contratistas por prestación de servicios profesionales y de apoyo a la gestión de la Vicerrectoría Administrativa y Dirección Administrativa. 4. Apoyar al Grupo de Contratación en la organización del archivo digital de las ordenes de servicios profesionales y de apoyo a la gestión suscritas por el Vicerrector Administrativo y/o el Director Administrativo. 5. Apoyar en la proyección de respuestas a las peticiones que le sean solicitadas, con el fin que las mismas se resuelvan dentro de los plazos y/o términos establecidos en la Ley. 6. Emitir los conceptos jurídicos que le hayan sido trasladados y que tengan relación con el ámbito de competencia del Grupo de Contratación. 7. Apoyar a los equipos de trabajo y ordenadores del gasto delegados, respecto de inquietudes o solicitudes sobre el cargue de información en las plataformas: SIA OBSERVA AUDITORIA, SIGEP II, SECOP II y SIA OBSERVA CONTRALORÍA. 8. Apoyar la generación de informes del estado de cargue de documentos en las plataformas: SIA OBSERVA AUDITORIA, SIGEP, SECOP y SIA OBSERVA CONTRALORÍA, por parte de cada uno de los ordenadores del gasto delegados. 9. Rendir informes mensuales o cuando el supervisor así lo requiera, sobre las actividades desarrolladas en cumplimiento de la orden de prestación de servicios. </t>
  </si>
  <si>
    <t>CO1.REQ.10121794</t>
  </si>
  <si>
    <t>OPSP-VAD-0758-2026</t>
  </si>
  <si>
    <t>https://community.secop.gov.co/Public/Tendering/OpportunityDetail/Index?noticeUID=CO1.NTC.9977539</t>
  </si>
  <si>
    <t>Silvia Patricia Burgos Bohorquez</t>
  </si>
  <si>
    <t>SOFIA VASQUEZ URREA</t>
  </si>
  <si>
    <t xml:space="preserve">La presente orden tiene por objeto: 1. Apoyar en la implementación de estrategias integrales de comercialización académica, orientadas a fortalecer la promoción y el posicionamiento de los programas del Centro de Posgrados y Formación Continua. 2. Apoyar en el análisis, seguimiento y evaluación de los resultados derivados de las acciones de mercadeo y comercialización, mediante la recopilación y sistematización de información. 3. Apoyar en el diseño y ejecución de campañas de comunicación y marketing digital, incluyendo la gestión de contenidos en redes sociales, boletines informativos y otros canales institucionales. 4. Apoyar la planificación de contenido audiovisual y gráfico destinado a la promoción de los programas de posgrado en redes sociales y plataformas digitales, asegurando coherencia con la identidad gráfica y los lineamientos comunicacionales de la Universidad. 5. Apoyar las estrategias de difusión y posicionamiento de la oferta de posgrados, en articulación con Facultades y coordinaciones para visibilizar logros académicos, y testimonios de estudiantes, egresados y profesores. </t>
  </si>
  <si>
    <t>CO1.REQ.10121772</t>
  </si>
  <si>
    <t>OPSP-VAD-0757-2026</t>
  </si>
  <si>
    <t>https://community.secop.gov.co/Public/Tendering/OpportunityDetail/Index?noticeUID=CO1.NTC.9974899</t>
  </si>
  <si>
    <t>Luz Marina Vives Lacouture</t>
  </si>
  <si>
    <t>ANDREA CAROLINA ALVAREZ ESCORCIA</t>
  </si>
  <si>
    <t xml:space="preserve">La presente orden tiene por objeto: 1. Apoyar en el diseño e implementación de estrategias de promoción del bienestar y prevención de factores de riesgo psicosocial en población universitaria. 2. Realizar acompañamiento en procesos psicoeducativos grupales orientados a la adaptación a la vida universitaria y al fortalecimiento de habilidades socioemocionales. 3. Apoyar en la ejecución de actividades institucionales de bienestar universitario y permanencia estudiantil. 4. Realizar acompañamiento en procesos de orientación general y activación de rutas institucionales de atención. 5. Apoyar en la identificación de necesidades psicosociales y en la sistematización de información para la mejora de programas institucionales. </t>
  </si>
  <si>
    <t>CO1.REQ.10119395</t>
  </si>
  <si>
    <t>OAG-VAD-0756-2026</t>
  </si>
  <si>
    <t>https://community.secop.gov.co/Public/Tendering/OpportunityDetail/Index?noticeUID=CO1.NTC.9977502</t>
  </si>
  <si>
    <t>Yeline Lizeth Granados Ruiz</t>
  </si>
  <si>
    <t>DAVID JOSE GOMEZ ANDRADE</t>
  </si>
  <si>
    <t xml:space="preserve">La presente orden tiene por objeto: 1.Apoyar en el diseño y seguimiento de planes estratégicos y operativos del Fondo. 2.Realizar estudios básicos de mercado y satisfacción de los asociados. 3.Apoyar en la elaboración de propuestas para el mejoramiento de servicios a los asociados. 4.Participar en procesos de planeación de actividades de bienestar social. 5.Apoyar la elaboración de informes de gestión y presentación de resultados. 6. Apoyar en los procesos de atención al asociado y fortalecimiento institucional. 7. Apoyar la coordinación de la ejecución de estrategias mensuales para la vinculación de nuevos asociados, incluyendo actividades de promoción, charlas informativas y seguimiento a interesados. </t>
  </si>
  <si>
    <t>CO1.REQ.10121372</t>
  </si>
  <si>
    <t>OPSP-VAD-0755-2026</t>
  </si>
  <si>
    <t>https://community.secop.gov.co/Public/Tendering/OpportunityDetail/Index?noticeUID=CO1.NTC.9978152</t>
  </si>
  <si>
    <t>ANA MERCEDES AMAYA AGUDELO</t>
  </si>
  <si>
    <t xml:space="preserve">La presente orden tiene por objeto: 1. Apoyar en el desarrollo del Sistema de Vigilancia Epidemiológico de Riesgo Psicosocial. 2. Apoyar en la elaboración de los protocolos del comité de convivencia y de salud mental que se requieran en el marco del Sistema de Vigilancia Epidemiológico de Riesgo Psicosocial de los empleados de la Universidad. 3. Apoyar en la realización y seguimiento a las condiciones o estado de salud de los empleados de la Universidad resultantes de la batería de Riesgo Psicosocial. 4. Prestar asesoría en los casos de calificación de origen de las presuntas enfermedades laborales de origen de salud mental. 5. Apoyar las recomendaciones resultantes de los exámenes médicos laborales en materia de riesgo psicosocial. 6. Analizar y establecer planes de intervención y mejora de los resultados de la batería de Riesgo Psicosocial 7. Apoyar al COPASST y al Comité de Convivencia Laboral de la Universidad en la asesoría en el desarrollo del plan de prevención de riesgos laborales en materia Psicosocial. 8. Apoyar en la definición y puesta en marcha de los programas de educación y prevención en materia de Riesgo Psicosocial dirigido a los empleados de la Universidad. 9. Brindar atención en consulta de Psicología de Riesgo Psicosocial, conforme a las actividades del Sistema de Gestión de SST de la Universidad. 10. Apoyar en la sensibilización y socialización de los programas, planes y proyectos establecidos en la Universidad en materia de seguridad y salud en el trabajo. 11.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12. Realizar capacitación en temas de Riesgo Psicosocial a los empleados de la universidad en las áreas donde se requiera. </t>
  </si>
  <si>
    <t>CO1.REQ.10122806</t>
  </si>
  <si>
    <t>OPSP-VAD-0750-2026</t>
  </si>
  <si>
    <t>https://community.secop.gov.co/Public/Tendering/OpportunityDetail/Index?noticeUID=CO1.NTC.9978117</t>
  </si>
  <si>
    <t>Jeimmy Patricia Polo Rojas</t>
  </si>
  <si>
    <t>DANIEL ALFONSO SERRANO ROMERO</t>
  </si>
  <si>
    <t>La presente orden tiene por objeto: 1. Apoyar el proceso de acompañamiento psicopedagógico de los estudiantes pertenecientes al programa “Talento Magdalena “y “Talento Santa Marta”. 2. Apoyar en la planeación y ejecución de actividades relacionadas con el desarrollo de habilidades académicas de los estudiantes del Programa Talento Magdalena y Talento Santa marta. 3. Apoyar a la Dirección de Desarrollo Estudiantil en la ejecución de las estrategias diseñadas para favorecer la permanencia estudiantil y disminuir los índices de deserción de los estudiantes del programa Talento Magdalena y Talento Santa Marta. 4. Incentivar y acompañar a los estudiantes del programa Talento Magdalena y Talento Santa Marta en la realización de actividades académicas de apoyo extraclase. 5. Estructurar un plan de trabajo en el que se describirán detalladamente las actividades de fortalecimiento académico a realizar durante el semestre 2026-I. 6. Preparar el material de ayuda correspondiente a las horas de acompañamiento académico con el fin de facilitar el aprendizaje de los estudiantes del programa Talento Magdalena y Talento Santa Marta que reciba acompañamiento. 7. Retroalimentar a los profesionales de acompañamiento al programa Talento Magdalena y Talento Santa Marta sobre las asignaturas donde los estudiantes tienen dificultades y fortalezas. 8. Contribuir en la elaboración de propuestas académicas y pedagógicas de acompañamiento junto al personal que lidera el programa Talento Magdalena y Talento Santa Marta. 9. Recopilar la información y elaborar los informes solicitados por el Supervisor de la orden. 11. Informar al supervisor y/o la Dirección de Desarrollo Estudiantil sobre cualquier novedad presentada que interfiera en el desarrollo del Programa Talento Magdalena y Talento Santa Marta.</t>
  </si>
  <si>
    <t>CO1.REQ.10122443</t>
  </si>
  <si>
    <t>OPSP-VAD-0749-2026</t>
  </si>
  <si>
    <t>https://community.secop.gov.co/Public/Tendering/OpportunityDetail/Index?noticeUID=CO1.NTC.9977649</t>
  </si>
  <si>
    <t>ELISA LORENA ORTEGA HOWAR</t>
  </si>
  <si>
    <t xml:space="preserve">La presente orden tiene por objeto: 1. Apoyar en la realización de un diagnóstico del mercado de programas de posgrado especializaciones, maestrías, doctorados identificando tendencias, competidores y potenciales estudiantes. 2. Apoyar la implementación de un sistema de medición y seguimiento de resultados, definiendo indicadores de desempeño relacionados con matrícula, satisfacción estudiantil y posicionamiento institucional de los programas del Centro de Posgrados y Formación Continua, para evaluar el impacto de las estrategias y realizar ajustes que aseguren la mejora continua. 3. Apoyar las estrategias de posicionamiento que fortalezcan la oferta académica y aumenten la captación de nuevos estudiantes. 4. Apoyar el diseño y ejecución de planes estratégicos para el fortalecimiento de programas de posgrado, mediante el análisis de la competitividad institucional, la identificación de oportunidades de crecimiento en nuevos mercados académicos y la formulación de iniciativas orientadas a la sostenibilidad financiera y al posicionamiento de especializaciones, maestrías y doctorados. </t>
  </si>
  <si>
    <t>CO1.REQ.10121960</t>
  </si>
  <si>
    <t>OPSP-VAD-0748-2026</t>
  </si>
  <si>
    <t>https://community.secop.gov.co/Public/Tendering/OpportunityDetail/Index?noticeUID=CO1.NTC.9977277</t>
  </si>
  <si>
    <t>William Antonio Retamozo Chavez</t>
  </si>
  <si>
    <t>WILMA JOSE PINTO CRISTHOFFER</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</si>
  <si>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</si>
  <si>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CO1.REQ.10121579</t>
  </si>
  <si>
    <t>OAG-VAD-0747-2026</t>
  </si>
  <si>
    <t>https://community.secop.gov.co/Public/Tendering/OpportunityDetail/Index?noticeUID=CO1.NTC.9977037</t>
  </si>
  <si>
    <t>DAILYS MARÍA CASTRO PALMA</t>
  </si>
  <si>
    <t xml:space="preserve">La presente orden tiene por objeto: Prestar servicios profesionales realizando las siguientes actividades: 1. Apoyar el componente de formación de la iniciativa ALUNA I.A. en lo relacionado con la organización de las sesiones y eventos académicos. 2. Apoyar el proceso de articulación del Seminario Taller ALUNA I.A. con las distintas unidades académicas de la Universidad del Magdalena. 3. Apoyar el proceso de consolidación de informes, actas, listados y reportes vinculados a las actividades del Seminario ALUNA I.A. 4. Apoyar el desarrollo de eventos, actividades y encuentros relacionados con el ecosistema ALUNA I.A., conforme a las orientaciones institucionales. 5. Apoyar la organización logística de sesiones, talleres y actividades asociadas al Seminario ALUNA I.A. 6. Apoyar la circulación de información institucional relacionada con la iniciativa ALUNA I.A. entre las unidades académicas y administrativas de la Universidad. 7. Apoyar el seguimiento de cronogramas y actividades definidas para el componente de formación de ALUNA I.A. 8. Apoyar la recopilación y organización de información requerida para el desarrollo de las actividades del Seminario ALUNA I.A. 9. Apoyar la proyección y/o revisión de proyectos y estrategias que contribuyan al fortalecimiento de la estrategia institucional del Ecosistema ALUNA I.A., conforme a las orientaciones definidas. 10. Rendir informes mensuales, o en el plazo o momento que su supervisor lo requiera, sobre las actividades desarrolladas en cumplimiento de la orden de prestación de servicios, y cumplir con los procedimientos del Proceso de Gestión del Sistema de Gestión Integral de la Calidad COGUI. </t>
  </si>
  <si>
    <t>CO1.REQ.10121445</t>
  </si>
  <si>
    <t>OPSP-VAD-0746-2026</t>
  </si>
  <si>
    <t>https://community.secop.gov.co/Public/Tendering/OpportunityDetail/Index?noticeUID=CO1.NTC.9976509</t>
  </si>
  <si>
    <t>JORGE CAMILO ROOS DEL PORTILLO</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</si>
  <si>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2026-I 10. Elaborar de informes de la caracterización de factores de riesgo psicosociales y académicos en estudiantes nuevos durante la vigencia de 2025-II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2026-I. </t>
  </si>
  <si>
    <t>CO1.REQ.10120492</t>
  </si>
  <si>
    <t>OPSP-VAD-0745-2026</t>
  </si>
  <si>
    <t>https://community.secop.gov.co/Public/Tendering/OpportunityDetail/Index?noticeUID=CO1.NTC.9975788</t>
  </si>
  <si>
    <t>MARI ANGELICA MOJICA LOPEZ</t>
  </si>
  <si>
    <t xml:space="preserve">La presente orden tiene por objeto: 1. Acompañar los procesos académicos y formativos que formule y ejecute del CITS. 2. Acompañar la ejecución y formulación de proyectos a cargo del CITS. 3. Apoyar el acompañamiento a actividades con comunidades étnicas de acuerdo con el plan de acción del CITS. 4. Apoyar la formulación y elaboración de informes técnicos. 5. Acompañar y apoyar las reuniones que se realicen por parte del CITS. </t>
  </si>
  <si>
    <t>CO1.REQ.10120533</t>
  </si>
  <si>
    <t>OPSP-VAD-0744-2026</t>
  </si>
  <si>
    <t>https://community.secop.gov.co/Public/Tendering/OpportunityDetail/Index?noticeUID=CO1.NTC.9975762</t>
  </si>
  <si>
    <t>Karin Patricia Rondon Payares</t>
  </si>
  <si>
    <t>NEYDA ESTHER CUADRO MADERO </t>
  </si>
  <si>
    <t xml:space="preserve">La presente orden tiene por objeto: 1. Realizar caracterización poblacional y establecer las intervenciones en salud dependiendo de la priorización generada. 2. Analizar la información que contemple los elementos demográficos, socioeconómicos, epidemiológicos y clínicos. 3. Mantener actualizada la información epidemiológica del estado de salud de los usuarios atendidos en las diferentes modalidades que ofrece el Centro de innovación, investigación y transferencia en salud y calidad de vida, contemplando los elementos demográficos, socioeconómicos y clínicos. 4. Elaborar los informes requeridos por los entes de vigilancia y control (Secretaría de Salud distrital y/o departamental). 5. Absolver consultas, prestar asistencia técnica, emitir conceptos y aportar elementos de juicio para la toma de decisiones relacionadas con la adopción, la ejecución y el control de los programas propios del organismo. 6. Proponer y realizar estudios e investigaciones relacionadas con la misión institucional y los propósitos y objetivos del Centro de innovación, investigación y transferencia en salud y calidad de vida. 7. Establecer y priorizar los grupos de riesgo. 8. Definir las herramientas necesarias para la identificación y captura de la información necesaria para la clasificación del riesgo de la población atendida mediante las diferentes modalidades que ofrece el Centro de innovación, investigación y transferencia en salud y calidad de vida. 9. Definir las actividades en salud relacionadas con los grupos de riesgo priorizados. 10. Investigar y reconocer los riesgos diferenciados de la población atendida mediante las diferentes modalidades que ofrece el Centro de innovación, investigación y transferencia en salud y calidad de vida, e informar a la coordinación. 11. Hacer seguimiento al impacto de las acciones en salud en los riesgos priorizados. 12. Definir y ejecutar el plan de vigilancia clínica. 13. Apoyar la elaboración y/o validación de guías clínicas de acuerdo con las principales patologías identificadas en el perfil epidemiológico. 14. Asistir y participar en reuniones, consejos, juntas o comités de carácter oficial, cuando sea convocado previo acuerdo y/o comunicación con el supervisor (a) de la orden. 15. Apoyar la secretaria técnica de los comités en los cuales participe previo acuerdo y/o comunicación del Supervisor (a) de la orden. 16. Apoyar en la coordinación, articulación y supervisión del diseño, ejecución, seguimiento y evaluación de los programas de posgrado adscritos a la Facultad de Ciencias de la Salud, en coherencia con las políticas académicas institucionales y las necesidades del territorio. 17. Participar activamente en los procesos de acreditación y renovación de registros calificados de los programas de posgrado, así como en la consolidación de redes académicas y de investigación nacionales e internacionales. 18. Apoyar en el impulso de la innovación curricular y el fortalecimiento académico de los posgrados, asegurando su articulación con el trabajo investigativo, la política editorial, la formación avanzada de talento humano en salud y los objetivos misionales del Centro de Innovación, Investigación y Transferencia. 19. Apoyar en la gestión de los procesos académicos y administrativos de los programas de la Facultad de Ciencias de la Salud. </t>
  </si>
  <si>
    <t>CO1.REQ.10120366</t>
  </si>
  <si>
    <t>OPSP-VAD-0743-2026</t>
  </si>
  <si>
    <t>https://community.secop.gov.co/Public/Tendering/OpportunityDetail/Index?noticeUID=CO1.NTC.9975649</t>
  </si>
  <si>
    <t>MARIA TERESA CEBALLOS RIASCOS</t>
  </si>
  <si>
    <t xml:space="preserve">La presente orden tiene por objeto: 1. Apoyar en el cargue y actualización de información precontractual, contractual y postcontractual en las plataformas del SIA OBSERVA AUDITORIA, SECOP II y SIGEP II de las ordenes suscritas por el Vicerrector Administrativo y/o Director Administrativo. 2. Apoyar en la revisión de la información contractual cargada en las plataformas del SIA OBSERVA Auditoria, SIGEP II y SECOP II por parte de los diferentes ordenadores del gasto delegados. 3. Apoyar en la revisión de los documentos para trámite de liquidación de honorarios de los contratistas por prestación de servicios profesionales y de apoyo a la gestión de la Vicerrectoría Administrativa y Dirección Administrativa. 4. Apoyar al Grupo de Contratación en la organización del archivo digital de las ordenes de servicios profesionales y de apoyo a la gestión suscritas por el Vicerrector Administrativo y/o el Director Administrativo. 5. Apoyar en la proyección de respuestas a las peticiones que le sean solicitadas, con el fin que las mismas se resuelvan dentro de los plazos y/o términos establecidos en la Ley. 6. Emitir los conceptos jurídicos que le hayan sido trasladados y que tengan relación con el ámbito de competencia del Grupo de Contratación. 7. Apoyar a los equipos de trabajo y ordenadores del gasto delegados, respecto de inquietudes o solicitudes sobre el cargue de información en las plataformas: SIA OBSERVA AUDITORIA, SIGEP, SECOP y SIA OBSERVA CONTRALORÍA. 8. Apoyar la generación de informes del estado de cargue de documentos en las plataformas: SIA OBSERVA AUDITORIA, SIGEP, SECOP y SIA OBSERVA CONTRALORÍA, por parte de cada uno de los ordenadores del gasto delegados. 9. Rendir informes mensuales o cuando el supervisor así lo requiera, sobre las actividades desarrolladas en cumplimiento de la orden de prestación de servicios. </t>
  </si>
  <si>
    <t>CO1.REQ.10119996</t>
  </si>
  <si>
    <t>OPSP-VAD-0742-2026</t>
  </si>
  <si>
    <t>https://community.secop.gov.co/Public/Tendering/OpportunityDetail/Index?noticeUID=CO1.NTC.9975712</t>
  </si>
  <si>
    <t>Cesar Enrique Tamaris Turizo</t>
  </si>
  <si>
    <t>GERALDINE MORALES BAUTISTA</t>
  </si>
  <si>
    <t xml:space="preserve">La presente orden tiene por objeto: 1. Apoyar en la organización del laboratorio asignado para las prácticas y servicios requeridos en el mismo, de conformidad con la programación de las guías establecida. 2. Apoyar la coordinación de los procesos de entrega oportuna de equipos, materiales e insumos requeridos en el montaje de prácticas y servicios de laboratorio. 3. Verificar el buen uso de equipos, materiales e insumos de laboratorio. 4. Apoyar el desarrollo de procedimientos, preparación de reactivos y protocolos establecidos para el funcionamiento, cuidado, preservación y mantenimiento de equipos, materiales e instalaciones de laboratorio durante el desarrollo de las prácticas académicas y por fuera de éstas. 5. Apoyar en la actualización del inventario de bienes, materiales e insumos de laboratorio, así como elaborar y presentar los informes respectivos. 6. Apoyar el cumplimiento de las normas y protocolos del Plan Institucional de Gestión Ambiental – PIGA, el programa de seguridad y salud en el trabajo. 7. Apoyar en la verificación del mantenimiento preventivo y correctivo de equipos e instalaciones del laboratorio. 8. Apoyar en la adecuada, oportuna y eficiente atención al usuario, en la prestación de los servicios. 9. Informar oportunamentre sobre situaciones que afecten el desarrollo de las actividades en el laboratorio. 10. Apoyar la atención oportuna de las peticiones, quejas, reclamos y sugerencias, relacionadas con los servicios de laboratorio. 11. Verificar que las prácticas a desarrollar se encuentren cargadas a la plataforma SIARE y que las mismas cuenten con el visto bueno del director de programa respectivo y/o departamento de Ciencias Biológicas. 12. Apoyar en la entrega al finalizar la Orden de Servicio del Inventario de los Equipos del Laboratorio detallando el estado de los mismos. 13. Entregar los insumos necesarios para la recolección de información de satisfacción del servicio e informes relacionados. 14. Desarrollar las actividades de parametrización, registro, documentación y actualización de los sistemas informáticos, plataformas y demás aplicativos que dan soporte a los diferentes servicios que presta el Grupo REDAL a la comunidad académica y externa a nuestra institución. </t>
  </si>
  <si>
    <t>CO1.REQ.10120167</t>
  </si>
  <si>
    <t>OPSP-VAD-0741-2026</t>
  </si>
  <si>
    <t>https://community.secop.gov.co/Public/Tendering/OpportunityDetail/Index?noticeUID=CO1.NTC.9974594</t>
  </si>
  <si>
    <t>Hector Alexander Vargas Cardona</t>
  </si>
  <si>
    <t>ANDREA CAROLINA BRICEÑO</t>
  </si>
  <si>
    <t xml:space="preserve">La presente orden tiene por objeto: 1. Apoyar como enlace permanente entre el Grupo de Infraestructura y el equipo responsable de la ejecución del Plan de Manejo Arqueológico - PMA, garantizando la correcta articulación de actividades, cronogramas y requerimientos técnicos asociados a los proyectos de obra civil. 2. Apoyar la revisión y seguimiento técnico al cumplimiento de las obligaciones establecidas en el Plan de Manejo Arqueológico, conforme a la normatividad vigente en materia de patrimonio arqueológico (ICANH), verificando que las actividades ejecutadas se ajusten a los lineamientos aprobados y a las licencias o autorizaciones correspondientes. 3. Apoyar el acompañamiento especializado a los proyectos de infraestructura que se desarrollen en el campus universitario, evaluando oportunamente los impactos arqueológicos potenciales y coordinando, cuando aplique, las acciones preventivas, de manejo o de contingencia con el equipo ejecutor del PMA. 4. Apoyar la Revisión, análisis y emisión de conceptos técnicos sobre los informes parciales y finales presentados por el grupo ejecutor del Plan de Manejo Arqueológico, asegurando su coherencia técnica, suficiencia documental y pertinencia para los procesos internos de la Universidad y para su eventual remisión a las autoridades competentes. 5. Asesorar al Grupo de Infraestructura en la toma de decisiones relacionadas con la gestión, protección y salvaguardia del patrimonio arqueológico identificado en el marco de los proyectos universitarios, incluyendo la formulación de recomendaciones técnicas y la participación en mesas de trabajo interinstitucionales cuando sea requerido. </t>
  </si>
  <si>
    <t>CO1.REQ.10118999</t>
  </si>
  <si>
    <t>OPSP-VAD-0740-2026</t>
  </si>
  <si>
    <t>https://community.secop.gov.co/Public/Tendering/OpportunityDetail/Index?noticeUID=CO1.NTC.9980450</t>
  </si>
  <si>
    <t>JUDITH  NUVITA CORONADO</t>
  </si>
  <si>
    <t xml:space="preserve">La presente orden tiene por objeto: 1. Apoyar la recopilación de información en contextos de salud comunitaria. 2. Apoyar los procesos de consulta con autoridades tradicionales para registro de conocimiento en salud tradicional. 3. Apoyar la organización de encuentros comunitarios en temas de salud en sus comunidades. 4. Asesorar la construcción de un glosario de salud en lengua propia del Pueblo Kogui. </t>
  </si>
  <si>
    <t>CO1.REQ.10124510</t>
  </si>
  <si>
    <t>OPSP-VAD-0739-2026</t>
  </si>
  <si>
    <t>https://community.secop.gov.co/Public/Tendering/OpportunityDetail/Index?noticeUID=CO1.NTC.9980429</t>
  </si>
  <si>
    <t>JOSE FERNANDO SALGADO COMAS</t>
  </si>
  <si>
    <t xml:space="preserve">La presente orden tiene por objeto: Prestar servicios profesionales realizando las siguientes actividades: 1. Diseñar e implementar pipelines de datos para la ingestión, limpieza, transformación y almacenamiento de los corpus lingüísticos (audio, texto y metadatos), garantizando calidad, trazabilidad y disponibilidad para el entrenamiento del modelo traductor. 2. Apoyar y desplegar la arquitectura de datos en la nube que soporte procesamiento distribuido, versionamiento de datasets y orquestación de flujos de entrenamiento y validación del modelo de inteligencia artificial. 3. Implementar mecanismos de monitoreo y control de calidad sobre los datos y las salidas del modelo, mediante métricas lingüísticas y estadísticas. 4. Integrar los flujos de datos y servicios analíticos con el prototipo-aplicativo del traductor y con herramientas de visualización para el seguimiento de desempeño durante la prueba piloto. 5. Diseñar y ejecutar procesos de aseguramiento de la calidad mediante pruebas automatizadas y métricas estadísticas para 6.Evaluar consistencia, completitud, sesgos y precisión de las traducciones, como base para la mejora continua del sistema. </t>
  </si>
  <si>
    <t>CO1.REQ.10124268</t>
  </si>
  <si>
    <t>OPSP-VAD-0738-2026</t>
  </si>
  <si>
    <t>https://community.secop.gov.co/Public/Tendering/OpportunityDetail/Index?noticeUID=CO1.NTC.9977767</t>
  </si>
  <si>
    <t>LUCAS JUNIOR ESPINOSA LÓPEZ </t>
  </si>
  <si>
    <t xml:space="preserve">La presente orden tiene por objeto: Prestar servicios profesionales realizando las siguientes actividades: 1. Apoyar en la captura de audio y video en estudio, locación o modalidad remota del proyecto. 2. Apoyar en la posproducción y diseño sonoro del material audiovisual del proyecto. 3. Apoyar en la escritura y revisión de los guiones relacionados con el material audiovisual del proyecto. 4. Ejecutar la exportación de los episodios en los formatos acordados, organización de archivos y entrega dentro de los plazos establecidos. 5. Apoyar en la realización de motion graphics y animación para los materiales audiovisuales del proyecto. </t>
  </si>
  <si>
    <t>CO1.REQ.10122254</t>
  </si>
  <si>
    <t>OPSP-VAD-0737-2026</t>
  </si>
  <si>
    <t>https://community.secop.gov.co/Public/Tendering/OpportunityDetail/Index?noticeUID=CO1.NTC.9980149</t>
  </si>
  <si>
    <t>ANA KATHERINE MOLINA MARBELLO</t>
  </si>
  <si>
    <t xml:space="preserve">La presente orden tiene por objeto: 1. Realizar acompañamiento profesional como asesor de riesgos – del SIAR: a) Realizar Diagnóstico del estado actual del sistema. b) Realizar la actualización, ajuste y mantenimiento del Manual SARLAFT. c) Apoyar en la identificación, evaluación, control y monitoreo de los riesgos LA/FT. 2. Apoyar en el cumplimiento Normativo y Reportes: a) Hacer seguimiento permanente al cumplimiento de la CBJ y la CBCF. b) Apoyar en la atención y acompañamiento frente a requerimientos de la Supersolidaria y la UIAF. c) Apoyar con la elaboración de informes periódicos al Consejo de Administración y a la Gerencia. 3) Apoyar en el Control y Monitoreo: a) Revisión de listas restrictivas y contrapartes. b) Análisis de operaciones inusuales y, cuando aplique, reporte de operaciones sospechosas. c) Verificación de la debida diligencia de asociados y terceros. 4 Apoyar en la Capacitación y Cultura Institucional: a) Capacitación a directivos, empleados y órganos de control. b) Apoyar en la adopción de buenas prácticas de cumplimiento. </t>
  </si>
  <si>
    <t>CO1.REQ.10124176</t>
  </si>
  <si>
    <t>OPSP-VAD-0736-2026</t>
  </si>
  <si>
    <t>https://community.secop.gov.co/Public/Tendering/OpportunityDetail/Index?noticeUID=CO1.NTC.9980310</t>
  </si>
  <si>
    <t>Hermides Jerez Blanco</t>
  </si>
  <si>
    <t>RAFAEL ANTONIO SERRANO SERRANO</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</si>
  <si>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en la realización de sondeos de mercado y análisis preliminares para los procesos de compra y adquisición de bienes y servicios. 4. Revisar y realizar seguimiento a los procesos de contratación suscritos por el Director Administrativo en las etapas precontractual, contractual y postcontractual, así como el registro y reporte de la información y documentación asociada en SIA OBSERVA, SECOP II y demás plataformas institucionales. 5. Elaborar y preparar informes de gestión y seguimiento sobre los proyectos y actividades de la Dirección Administrativa</t>
  </si>
  <si>
    <t>CO1.REQ.10124331</t>
  </si>
  <si>
    <t>OPSP-VAD-0735-2026</t>
  </si>
  <si>
    <t>https://community.secop.gov.co/Public/Tendering/OpportunityDetail/Index?noticeUID=CO1.NTC.9976758</t>
  </si>
  <si>
    <t>Martha Carolina Gonzalez Ortega</t>
  </si>
  <si>
    <t>MARIA ALEJANDRA MENDOZA MENDOZA</t>
  </si>
  <si>
    <t xml:space="preserve">La presente orden tiene por objeto: 1. Apoyar en el desarrollo adecuado de la movilidad nacional e internacional entrante y saliente a través de actividades preventivas y la promoción de un entorno emocionalmente seguro. 2. Desarrollar espacios de capacitación, orientación y seguimiento con estudiantes en movilidad entrante y saliente sobre procesos de adaptación y gestión/bienestar emocional. 3. Apoyar en la remisión de los estudiantes a los servicios especializados de salud mental de la Universidad del Magdalena, cuando sea necesario. 4. Apoyar en la gestión  del programa Cultural Partner (Intermediación cultural). 5. Apoyar el desarrollo de actividades del Club Intercultural. 6. Apoyar al equipo de la ORI en el desarrollo de actividades que promuevan el bienestar organizacional. </t>
  </si>
  <si>
    <t>CO1.REQ.10121507</t>
  </si>
  <si>
    <t>OAG-VAD-0734-2026</t>
  </si>
  <si>
    <t>https://community.secop.gov.co/Public/Tendering/OpportunityDetail/Index?noticeUID=CO1.NTC.9976539</t>
  </si>
  <si>
    <t>LUIS ALBERTO BARRIOS MIER</t>
  </si>
  <si>
    <t xml:space="preserve">La presente orden tiene por objeto: 1. Apoyar en la orientación y asistencia a los usuarios en elacceso, uso y elección de los servicios y recursos de la Biblioteca, incluyendo el apoyo a usuarios con discapacidad y la atención de inquietudes relacionadas con el acceso a recursos, servicios y procesos de préstamo. 2.Apoyar en la gestión y control del préstamo y devolución de materiales bibliográficos, así como de computadores de escritorio en las aulas de recursos virtuales y computadores portátiles, garantizando la correcta asignación, uso y registro de estos recursos.3. Apoyar en la organización, mantenimiento y control de las colecciones en estantería, incluyendo la realización de inventarios, la identificación y reporte de ejemplares deteriorados, y la preparación de nuevos materiales para su circulación. Apoyar en la planificación, logística y ejecución de actividades culturales, académicas y de promoción de la lectura, así como en la difusión de servicios y actividades de la Biblioteca a través de redes sociales y otros medios institucionales. 4.Apoyar en la aplicación de estrategias para la recuperación de materiales en mora, mediante la comunicación con los usuarios y el seguimiento a los procesos de devolución de recursos. 5. Apoyar en la gestión, organización y promoción de la Casita del Libro Libre UNIMAGDALENA, fomentando el intercambio de libros y la cultura lectora en la comunidad universitaria. 6.Apoyar en los procesos técnicos de preparación de materiales bibliográficos, incluyendo actividades de catalogación, clasificación, etiquetado, asignación de códigos de barras, bandas magnéticas y demás métodos de identificación y seguridad. 7. Apoyar en la actualización del curso de Biblioteca en el Bloque 10, en la construcción de nuevos módulos o cursos, y en el acompañamiento a la implementación y fortalecimiento de servicios y procesos de la Biblioteca que incorporen herramientas tecnológicas e inteligencia artificial, así como en aquellos en los que se proyecte su implementación, en el marco de la estrategia de transformación digital de la dependencia. </t>
  </si>
  <si>
    <t>CO1.REQ.10121128</t>
  </si>
  <si>
    <t>OAG-VAD-0733-2026</t>
  </si>
  <si>
    <t>https://community.secop.gov.co/Public/Tendering/OpportunityDetail/Index?noticeUID=CO1.NTC.9978561</t>
  </si>
  <si>
    <t>SANDRA MILENA MEDINA TORRES</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</si>
  <si>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</si>
  <si>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CO1.REQ.10122955</t>
  </si>
  <si>
    <t>OPSP-VAD-0732-2026</t>
  </si>
  <si>
    <t>https://community.secop.gov.co/Public/Tendering/OpportunityDetail/Index?noticeUID=CO1.NTC.9975973</t>
  </si>
  <si>
    <t>DANIELA OROZCO LOPEZ</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</si>
  <si>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fomentando el intercambio de libros y la cultura lectora en la comunidad universitaria. 7. Apoyar en los procesos técnicos de preparación de materiales bibliográficos, incluyendo actividades de catalogación, clasificación, etiquetado, asignación de códigos de barras, bandas magnéticas y demás métodos de identificación y seguridad. 8.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</si>
  <si>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CO1.REQ.10120685</t>
  </si>
  <si>
    <t>OAG-VAD-0731-2026</t>
  </si>
  <si>
    <t>https://community.secop.gov.co/Public/Tendering/OpportunityDetail/Index?noticeUID=CO1.NTC.9976010</t>
  </si>
  <si>
    <t>JOSE GABRIEL CUBILLOS JIMENEZ</t>
  </si>
  <si>
    <t xml:space="preserve">La presente orden tiene por objeto: 1. Apoyar en la verificación de las facturas generadas con saldo como cuentas por cobrar. 2. Apoyar en el proceso de corrección de causación y/o anulación de las cuentas por cobrar según la veracidad de la deuda. 3. Apoyar en la elaboración y registro de facturas de deudas que no se encuentren registradas en el sistema aún, provenientes del módulo de matrículas. 4. Apoyar en la elaboración del informe final del proceso depuración de las cuentas por cobrar. 5. Apoyar en la revisión de las facturas que se encuentran causadas más de una vez, por error procedimental de sistema cada vez que se realiza un abono a la factura existente. 6. Apoyar en revisión del listado de conceptos de cobro para identificar duplicidad y proceder con corrección y/o anulación. 7. Apoyar en la revisión de los enlaces presupuestales y contables de tal manera que estos correspondan con la naturaleza del recaudo y con el gestor de la venta de servicio. 8. Apoyar en la clasificación de los conceptos de cobro en una estructura directamente relacionada con los rubros presupuestales y el plan de cuentas contables. </t>
  </si>
  <si>
    <t>CO1.REQ.10120386</t>
  </si>
  <si>
    <t>OAG-VAD-0730-2026</t>
  </si>
  <si>
    <t>https://community.secop.gov.co/Public/Tendering/OpportunityDetail/Index?noticeUID=CO1.NTC.9978525</t>
  </si>
  <si>
    <t>Oscar Jose Andrade Noriega</t>
  </si>
  <si>
    <t>EDUAR KRISS LOPESIERRA GARCIA</t>
  </si>
  <si>
    <t xml:space="preserve">La presente orden tiene por objeto: 1. Apoyar la articulación interinstitucional como enlace estratégico entre Bienestar Universitario y la Facultad de Ciencias Básicas y las vicerrectorías, mediante la coordinación y acompañamiento de acciones y estrategias dirigidas al bienestar y desarrollo de los estudiantes y demás miembros de la comunidad universitaria. 2. Apoyar en el diseño, presentación y ejecución semestral del plan de trabajo estratégico de Bienestar Universitario en la Facultad, alineado con el Plan de Desarrollo y el Plan de Gobierno institucional. 3. Identificar y acompañar situaciones académicas, psicosociales y socioeconómicas de los estudiantes de la Facultad articulando rutas institucionales. 4. Impulsar acciones de acompañamiento que fortalezcan el proyecto de vida y proyecto profesional de los estudiantes. 5. Promover la participación estudiantil en programas, servicios y eventos de Bienestar Universitario. 6. Articular las estrategias de Bienestar con los programas institucionales de permanencia, inclusión y liderazgo. 7. Sistematizar y analizar información sobre participación e impacto de las acciones de Bienestar en la unidad académica. 8. Apoyar las estrategias de comunicación institucional sobre los servicios y rutas de Bienestar Universitario. 9. Participar en comités, jornadas y eventos estratégicos de Bienestar Universitario aportando visión académica y estudiantil. 10. Elaborar, consolidar y entregar informes de gestión y seguimiento del rol de Enlace de Bienestar Universitario, que den cuenta del cumplimiento de indicadores, metas y resultados definidos en el plan de trabajo, en coherencia con los lineamientos del Bienestar Universitario, el Plan de Desarrollo Institucional y el Plan de Gobierno, incorporando análisis de resultados, riesgos, supuestos y recomendaciones para la mejora continua. </t>
  </si>
  <si>
    <t>CO1.REQ.10122929</t>
  </si>
  <si>
    <t>OPSP-VAD-0729-2026</t>
  </si>
  <si>
    <t>https://community.secop.gov.co/Public/Tendering/OpportunityDetail/Index?noticeUID=CO1.NTC.9977729</t>
  </si>
  <si>
    <t>MALORY PAOLA SAAVEDRA PIMIENTA</t>
  </si>
  <si>
    <t xml:space="preserve">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t>
  </si>
  <si>
    <t>CO1.REQ.10121750</t>
  </si>
  <si>
    <t>OPSP-VAD-0728-2026</t>
  </si>
  <si>
    <t>https://community.secop.gov.co/Public/Tendering/OpportunityDetail/Index?noticeUID=CO1.NTC.9978280</t>
  </si>
  <si>
    <t>LEONOR MARIA MANOTAS GARCIA</t>
  </si>
  <si>
    <t xml:space="preserve">La presente orden tiene por objeto: 1. Apoyar en el diseño y en la ejecución de producción audiovisual, y desarrollo de los contenidos multimedia para el CENTRO INNOVA. 2. Apoyar en la realización de motion graphics y animación para los materiales audiovisuales del Centro INNOVA. 3. Apoyar en la elaboración de piezas publicitarias para los materiales audiovisuales del Centro INNOVA. 4. Apoyar el montaje de imágenes para videos. 5. Apoyar en la grabación, la edición y postproducción de materiales audiovisuales requeridos. 6. Apoyo en la producción y creación de experiencias educativas digitales </t>
  </si>
  <si>
    <t>CO1.REQ.10122907</t>
  </si>
  <si>
    <t>OPSP-VAD-0727-2026</t>
  </si>
  <si>
    <t>https://community.secop.gov.co/Public/Tendering/OpportunityDetail/Index?noticeUID=CO1.NTC.9975936</t>
  </si>
  <si>
    <t>GARY RAFAEL PIMIENTA DIAZ</t>
  </si>
  <si>
    <t xml:space="preserve">La presente orden tiene por objeto: 1. Apoyar en la verificación de las facturas generadas con saldo como cuentas por cobrar. 2. Apoyar en el proceso de corrección de causación y/o anulación de las cuentas por cobrar según la veracidad de la deuda. 3. Apoyar en la elaboración y registro de facturas de deudas que no se encuentren registradas en el sistema aún, provenientes del módulo de matrículas. 4. Apoyar en la elaboración del informe final del proceso depuración de las cuentas por cobrar. 5. Apoyar en la revisión de las facturas que se encuentran causadas más de una vez, por error procedimental de sistema cada vez que se realiza un abono a la factura existente. 6. Apoyar en revisión del listado de conceptos de cobro para identificar duplicidad y proceder con corrección y/o anulación. 7. Apoyar en la revisión de los enlaces presupuestales y contables de tal manera que estos correspondan con la naturaleza del recaudo y con el gestor de la venta de servicio. 8. Apoyar en la clasificación de los conceptos de cobro en una estructura directamente relacionada con los rubros presupuestales y el plan de cuentas contables </t>
  </si>
  <si>
    <t>CO1.REQ.10120346</t>
  </si>
  <si>
    <t>OAG-VAD-0726-2026</t>
  </si>
  <si>
    <t>https://community.secop.gov.co/Public/Tendering/OpportunityDetail/Index?noticeUID=CO1.NTC.9978170</t>
  </si>
  <si>
    <t>José Rafael Vásquez Polo</t>
  </si>
  <si>
    <t>YENIFER LORENA RUEDAS RACINES</t>
  </si>
  <si>
    <t xml:space="preserve">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Diligenciamiento de formatos requeridos en las solicitudes de movilidad para cumplir con las visitas técnicas del proyecto. 4) Redacción de los informes de la dirección técnica del componente agrícola BPA del proyecto. </t>
  </si>
  <si>
    <t>CO1.REQ.10122563</t>
  </si>
  <si>
    <t>OPSP-VAD-0725-2026</t>
  </si>
  <si>
    <t>https://community.secop.gov.co/Public/Tendering/OpportunityDetail/Index?noticeUID=CO1.NTC.9975626</t>
  </si>
  <si>
    <t>MAYRA NICOLE ALMAIRO DURAN</t>
  </si>
  <si>
    <t xml:space="preserve">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t>
  </si>
  <si>
    <t>CO1.REQ.10120313</t>
  </si>
  <si>
    <t>OAG-VAD-0724-2026</t>
  </si>
  <si>
    <t>https://community.secop.gov.co/Public/Tendering/OpportunityDetail/Index?noticeUID=CO1.NTC.9975272</t>
  </si>
  <si>
    <t>RODOLFO DE JESUS MONTERO VILLA</t>
  </si>
  <si>
    <t>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fomentando el intercambio de libros y la cultura lectora en la comunidad universitaria. 7. Apoyar en los procesos técnicos de preparación de materiales bibliográficos, incluyendo actividades de catalogación, clasificación, etiquetado, asignación de códigos de barras, bandas magnéticas y demás métodos de identificación y seguridad. 8.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t>
  </si>
  <si>
    <t>CO1.REQ.10119870</t>
  </si>
  <si>
    <t>OAG-VAD-0723-2026</t>
  </si>
  <si>
    <t>https://community.secop.gov.co/Public/Tendering/OpportunityDetail/Index?noticeUID=CO1.NTC.9977031</t>
  </si>
  <si>
    <t xml:space="preserve">LUIS HILDEBRANDO FREITE DIAZ </t>
  </si>
  <si>
    <t>La presente orden tiene por objeto: 1. Apoyar la articulación interinstitucional como enlace estratégico entre Bienestar Universitario y la Facultad de Ciencias de la Educación y las vicerrectorías, mediante la coordinación y acompañamiento de acciones y estrategias dirigidas al bienestar y desarrollo de los estudiantes y demás miembros de la comunidad universitaria. 2. Apoyar en el diseño, presentación y ejecución semestral del plan de trabajo estratégico de Bienestar Universitario en la Facultad alineado con el Plan de Desarrollo y el Plan de Gobierno institucional. 3. Identificar y acompañar situaciones académicas, psicosociales y socioeconómicas de los estudiantes de la Facultad articulando rutas institucionales. 4. Impulsar acciones de acompañamiento que fortalezcan el proyecto de vida y proyecto profesional de los estudiantes. 5. Promover la participación estudiantil en programas, servicios y eventos de Bienestar Universitario. 6. Articular las estrategias de Bienestar con los programas institucionales de permanencia, inclusión y liderazgo. 7. Sistematizar y analizar información sobre participación e impacto de las acciones de Bienestar en la unidad académica. 8. Apoyar las estrategias de comunicación institucional sobre los servicios y rutas de Bienestar Universitario. 9. Participar en comités, jornadas y eventos estratégicos de Bienestar Universitario aportando visión académica y estudiantil. 10. Elaborar, consolidar y entregar informes de gestión y seguimiento del rol de Enlace de Bienestar Universitario, que den cuenta del cumplimiento de indicadores, metas y resultados definidos en el plan de trabajo, en coherencia con los lineamientos del Bienestar Universitario, el Plan de Desarrollo Institucional y el Plan de Gobierno, incorporando análisis de resultados, riesgos, supuestos y recomendaciones para la mejora continua.</t>
  </si>
  <si>
    <t>CO1.REQ.10121541</t>
  </si>
  <si>
    <t>OPSP-VAD-0722-2026</t>
  </si>
  <si>
    <t>https://community.secop.gov.co/Public/Tendering/OpportunityDetail/Index?noticeUID=CO1.NTC.9977868</t>
  </si>
  <si>
    <t>Karen Avila Labastidas</t>
  </si>
  <si>
    <t>DAVID FELIPE VEGA VILLA</t>
  </si>
  <si>
    <t xml:space="preserve">La presente orden tiene por objeto: 1. Apoyar la planeación, coordinación y seguimiento de los procesos de investigación desarrollados en el marco del Programa de Atención Psicológica (PAP), garantizando su alineación con los objetivos institucionales, el plan de desarrollo universitario y las líneas de investigación del programa y de la Universidad del Magdalena. 2. Verificar el cumplimiento de los objetivos, productos y cronogramas de los proyectos de investigación asociados al PAP, incluyendo investigaciones formativas, aplicadas y de extensión, así como procesos de sistematización de experiencias y evaluación de impacto de las intervenciones desarrolladas. 3. Apoyar la articulación entre docencia, investigación y extensión, promoviendo la integración de estudiantes de pregrado y posgrado, docentes y profesionales del programa en los proyectos vinculados al PAP. 4. Apoyar la coordinación, formulación, ejecución y cierre de proyectos de investigación, incluyendo la elaboración de propuestas, informes técnicos y científicos, productos académicos y soportes requeridos por las instancias internas y externas de la Universidad. 5. Asesorar y gestionar la capacitación propia y del equipo de trabajo del PAP en metodologías de investigación, diseño de proyectos, análisis de datos, sistematización de experiencias, evaluación de programas y producción científica. 6. Apoyar los procesos de evaluación del desempeño investigativo de los asesores, profesionales y estudiantes vinculados a los proyectos de investigación del PAP, de acuerdo con los lineamientos definidos por la coordinación general del programa. 7. Entregar informes, planes de trabajo y productos investigativos en las fechas, formatos y condiciones establecidos por la Coordinación del PAP y las dependencias institucionales correspondientes. 8. Verificar el cumplimiento de los procesos, protocolos y manuales organizacionales del componente investigativo del PAP, proponiendo acciones de mejora que fortalezcan la calidad, pertinencia y sostenibilidad de los procesos de investigación del programa. </t>
  </si>
  <si>
    <t>CO1.REQ.10122446</t>
  </si>
  <si>
    <t>OPSP-VAD-0721-2026</t>
  </si>
  <si>
    <t>https://community.secop.gov.co/Public/Tendering/OpportunityDetail/Index?noticeUID=CO1.NTC.9975320</t>
  </si>
  <si>
    <t>ANGELA CECILIA GOENNAGA MARIN</t>
  </si>
  <si>
    <t xml:space="preserve">La presente orden tiene por objeto: 1. Apoyar en la verificación de las facturas generadas con saldo como cuentas por cobrar. 2. Apoyar en proceso de corrección de causación y/o anulación de las cuentas por cobrar según la veracidad de la deuda. 3. Apoyar en la elaboración y eegistro de facturas de deudas que no se encuentren registradas en el sistema aún, provenientes del módulo de matrículas. 4. Apoyar en la elaboración del informe final del proceso depuración de las cuentas por cobrar. 5. Apoyar en la revisión de las facturas que se encuentran causadas más de una vez, por error procedimental de sistema cada vez que se realiza un abono a la factura existente. 6. Apoyar en revisión del listado de conceptos de cobro para identificar duplicidad y proceder con corrección y/o anulación. 7. Apoyar en la revisión de los enlaces presupuestales y contables de tal manera que estos correspondan con la naturaleza del recaudo y con el gestor de la venta de servicio. 8. Apoyar en la clasificación de los conceptos de cobro en una estructura directamente relacionada con los rubros presupuestales y el plan de cuentas contables </t>
  </si>
  <si>
    <t>CO1.REQ.10119792</t>
  </si>
  <si>
    <t>OAG-VAD-0720-2026</t>
  </si>
  <si>
    <t>https://community.secop.gov.co/Public/Tendering/OpportunityDetail/Index?noticeUID=CO1.NTC.9974984</t>
  </si>
  <si>
    <t>FAIBER JULIAN JIMENEZ OSORIO</t>
  </si>
  <si>
    <t xml:space="preserve">La presente orden tiene por objeto: 1.Apoyar en la orientación y asistencia a los usuarios en el acceso, uso y elección de los servicios y recursos de la Biblioteca, incluyendo el apoyo a usuarios con discapacidad y la atención de inquietudes relacionadas con el acceso a recursos, servicios y procesos de préstamo. 2.Apoyar en la gestión y control del préstamo y devolución de materiales bibliográficos, así como de computadores de escritorio en las aulas de recursos virtuales y computadores portátiles, garantizando la correcta asignación, uso y registro de estos recursos. 3.Apoyar en la organización, mantenimiento y control de las colecciones en estantería, incluyendo la realización de inventarios, la identificación y reporte de ejemplares deteriorados, y la preparación de nuevos materiales para su circulación. 4.Apoyar en la planificación, logística y ejecución de actividades culturales, académicas y de promoción de la lectura, así como en la difusión de servicios y actividades de la Biblioteca a través de redes sociales y otros medios institucionales. 5.Apoyar en la aplicación de estrategias para la recuperación de materiales en mora, mediante la comunicación con los usuarios y el seguimiento a los procesos de devolución de recursos. Apoyar en la gestión, organización y promoción de la Casita del Libro Libre UNIMAGDALENA, fomentando el intercambio de libros y la cultura lectora en la comunidad universitaria. 6.Apoyar en los procesos técnicos de preparación de materiales bibliográficos, incluyendo actividades de catalogación, clasificación, etiquetado, asignación de códigos de barras, bandas magnéticas y demás métodos de identificación y seguridad. 7.Apoyar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</si>
  <si>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CO1.REQ.10119676</t>
  </si>
  <si>
    <t>OAG-VAD-0719-2026</t>
  </si>
  <si>
    <t>https://community.secop.gov.co/Public/Tendering/OpportunityDetail/Index?noticeUID=CO1.NTC.9974099</t>
  </si>
  <si>
    <t>Hildemar David Quintana Hernandez</t>
  </si>
  <si>
    <t>EDWARD CAMILO PEREA LOPEZ</t>
  </si>
  <si>
    <t xml:space="preserve">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t>
  </si>
  <si>
    <t>CO1.REQ.10118843</t>
  </si>
  <si>
    <t>OAG-VAD-0718-2026</t>
  </si>
  <si>
    <t>https://community.secop.gov.co/Public/Tendering/OpportunityDetail/Index?noticeUID=CO1.NTC.9955558</t>
  </si>
  <si>
    <t>DANIELA VALENTINA CERVANTES SAAVEDRA</t>
  </si>
  <si>
    <t xml:space="preserve">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Humanidades, en eventos académicos, científicos, artísticos, culturales y deportivos que programe la institución. 6. Apoyar a la Dirección de Bienestar Universitario en la atención a los miembros de la comunidad Universitaria, que requieran información sobre las distintas áreas de Bienestar a través de los diferentes canales de comunicación disponibles. 7. Apoyar en la participación de los diferentes eventos realizados por la dirección de Bienestar Universitario: Semana Cultural 2026. 8. Apoyar en la participación de eventos académicos, científicos, artísticos, Culturales, deportivos, de salud y desarrollo humano dentro y fuera del lugar habitual de la ejecución de las actividades. </t>
  </si>
  <si>
    <t>CO1.REQ.10100822</t>
  </si>
  <si>
    <t>OAG-VAD-0714-2026</t>
  </si>
  <si>
    <t>https://community.secop.gov.co/Public/Tendering/OpportunityDetail/Index?noticeUID=CO1.NTC.9955284</t>
  </si>
  <si>
    <t>EMIRA DE LA TRINIDAD PEÑA SUÁREZ</t>
  </si>
  <si>
    <t>La presente orden tiene por objeto: 1. Apoyar en el seguimiento y evaluación a las actividades desarrolladas por el Grupo de Recursos Educativos y Administración de Laboratorios REDAL en relación con los procesos de adquisición de bienes y servicios. 2. Apoyar en la elaboración y preparación de informes sobre las actividades y gestión del Grupo de Recursos Educativos y Administración de Laboratorios REDAL en relación con los procesos de adquisición de bienes y servicios. 3. Apoyar en la realización de informes periódicos de las ejecuciones de los diferentes contratos y ordenes de servicios, compra y suministros ejecutados desde el Grupo Recursos Educativos y Administración de Laboratorios REDAL. 4. Apoyar en la recepción y entrega de suministros para los diferentes laboratorios que se administran desde REDAL. 5. Apoyar de en la gestión documental y administrativa en el Grupo Recursos Educativos y Administración de Laboratorios REDAL. 6. Apoyar las actividades de parametrización, registro, documentación y actualización de los sistemas informáticos, plataformas y demás aplicativos que dan soporte a los diferentes servicios que presta el Grupo REDAL a la comunidad académica y externa a nuestra institución.. 7. Apoyar en administrativas y operativas que le sean asignadas, de acuerdo con las necesidades del servicio y los lineamientos del Grupo REDAL. 8. Apoyar en la entrega al finalizar la Orden de Servicio del Inventario de los que se le hubieren asignado.</t>
  </si>
  <si>
    <t>CO1.REQ.10100645</t>
  </si>
  <si>
    <t>OAG-VAD-0713-2026</t>
  </si>
  <si>
    <t>https://community.secop.gov.co/Public/Tendering/OpportunityDetail/Index?noticeUID=CO1.NTC.9955234</t>
  </si>
  <si>
    <t xml:space="preserve">Fabio Andrés Fernandez Pinto </t>
  </si>
  <si>
    <t>CARLOS DAVID RINCONES SOLANO</t>
  </si>
  <si>
    <t xml:space="preserve">La presente orden tiene por objeto: 1. Apoyar en la toma de requisitos funcionales y definición de procesos del sistema de gestión para la vinculación profesor hora cátedra apoyar en el análisis y la definicón de los procesos lógicos 2. Apoyar en la construcción de componentes software.net, para la gestión de la lógica del negocio. 3. Apoyar en la construcción de documentación técnica y de usuario del sistema de información. </t>
  </si>
  <si>
    <t>CO1.REQ.10100505 </t>
  </si>
  <si>
    <t>OAG-VAD-0712-2026</t>
  </si>
  <si>
    <t>https://community.secop.gov.co/Public/Tendering/OpportunityDetail/Index?noticeUID=CO1.NTC.9954912</t>
  </si>
  <si>
    <t>JONATHAN JAIR BARON OROZCO</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</si>
  <si>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</si>
  <si>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CO1.REQ.10099684</t>
  </si>
  <si>
    <t>OAG-VAD-0711-2026</t>
  </si>
  <si>
    <t>https://community.secop.gov.co/Public/Tendering/OpportunityDetail/Index?noticeUID=CO1.NTC.9955919</t>
  </si>
  <si>
    <t>JOHANA PATRICIA GNECCO HENRIQUEZ</t>
  </si>
  <si>
    <t xml:space="preserve">La presente orden tiene por objeto: 1. Apoyar la implementación de estrategias integrales de comercialización académica, orientadas a fortalecer la promoción y el posicionamiento de los programas del Centro de Posgrados y Formación Continua. 2. Apoyar las estrategias comerciales y de captación de aspirantes de los programas de posgrado, definición de mensajes clave, apoyo a campañas y articulación con las Facultades. 3. Apoyar el seguimiento de indicadores de desempeño comercial (leads generados, consultas atendidas), que permitan evaluar la efectividad de las estrategias de promoción y proponer acciones de mejora continua. 4. Apoyar la difusión oportuna y estratégica de convocatorias de investigación, pasantías académicas y oportunidades de movilidad dirigidas a estudiantes y egresados de posgrado, a través de los canales digitales institucionales, garantizando claridad de la información, fechas clave y requisitos de participación. </t>
  </si>
  <si>
    <t>CO1.REQ.10100958</t>
  </si>
  <si>
    <t>OPSP-VAD-0710-2026</t>
  </si>
  <si>
    <t>https://community.secop.gov.co/Public/Tendering/OpportunityDetail/Index?noticeUID=CO1.NTC.9955656</t>
  </si>
  <si>
    <t>LISNEY MILENA MENDOZA BRITO </t>
  </si>
  <si>
    <t>La presente orden tiene por objeto: 1. Realizar caracterización poblacional y establecer las intervenciones en salud dependiendo de la priorización generada. 2. Analizar la información que contemple los elementos demográficos, socioeconómicos, epidemiológicos y clínicos. 3. Mantener actualizada la información epidemiológica del estado de salud de los usuarios atendidos en las diferentes modalidades que ofrece el Centro de innovación, investigación y transferencia en salud y calidad de vida, contemplando los elementos demográficos, socioeconómicos y clínicos. 4. Elaborar los informes requeridos por los entes de vigilancia y control (Secretaría de Salud distrital y/o departamental). 5. Absolver consultas, prestar asistencia técnica, emitir conceptos y aportar elementos de juicio para la toma de decisiones relacionadas con la adopción, la ejecución y el control de los programas propios del organismo. 6. Proponer y realizar estudios e investigaciones relacionadas con la misión institucional y los propósitos y objetivos del Centro de innovación, investigación y transferencia en salud y calidad de vida. 7. Establecer y priorizar los grupos de riesgo. 8. Definir las herramientas necesarias para la identificación y captura de la información necesaria para la clasificación del riesgo de la población atendida mediante las diferentes modalidades que ofrece el Centro de innovación, investigación y transferencia en salud y calidad de vida. 9. Definir las actividades en salud relacionadas con los grupos de riesgo priorizados. 10. Investigar y reconocer los riesgos diferenciados de la población atendida mediante las diferentes modalidades que ofrece el Centro de innovación, investigación y transferencia en salud y calidad de vida, e informar a la coordinación. 11. Hacer seguimiento al impacto de las acciones en salud en los riesgos priorizados. 12. Apoyar en la definición y ejecución del plan de vigilancia clínica. 13. Apoyar la elaboración y/o validación de guías clínicas de acuerdo con las principales patologías identificadas en el perfil epidemiológico. 14. Asistir y participar en reuniones, consejos, juntas o comités de carácter oficial, cuando sea convocado previo acuerdo y/o comunicación con el supervisor (a) de la orden. 15. Apoyar la secretaria técnica de los comités en los cuales participe previo acuerdo y/o comunicación del Supervisor (a) de la orden. 16. Apoyar en la coordinación, articulación y supervisión del diseño, ejecución, seguimiento y evaluación de los programas de posgrado adscritos a la Facultad de Ciencias de la Salud, en coherencia con las políticas académicas institucionales y las necesidades del territorio. 17. Participar activamente en los procesos de acreditación y renovación de registros calificados de los programas de posgrado, así como en la consolidación de redes académicas y de investigación nacionales e internacionales. 18. Apoyar en el impulso de la innovación curricular y el fortalecimiento académico de los posgrados, asegurando su articulación con el trabajo investigativo, la política editorial, la formación avanzada de talento humano en salud y los objetivos misionales del Centro de Innovación, Investigación y Transferencia. 19. Apoyar en la gestión de los procesos académicos y administrativos de los programas de la Facultad de Ciencias de la Salud.</t>
  </si>
  <si>
    <t>CO1.REQ.10100861</t>
  </si>
  <si>
    <t>OPSP-VAD-0709-2026</t>
  </si>
  <si>
    <t>https://community.secop.gov.co/Public/Tendering/OpportunityDetail/Index?noticeUID=CO1.NTC.9955910</t>
  </si>
  <si>
    <t>JHON ALFREDO RAMBAL CASTILLO</t>
  </si>
  <si>
    <t xml:space="preserve">La presente orden tiene por objeto: 1. Analizar y verificar que el patrimonio de FEUNIMAG sea adecuadamente protegido y que las operaciones se ejecuten con eficiencia, eficacia y economía. 2. Verificar y comprobar que los actos de los administradores se ajusten al objeto social del FEUNIMAG y a las normas legales, estatutarias y reglamentarias vigentes. 3. Realizar inspección al manejo de libros de contabilidad, libros de actas, comprobantes, soportes contables y archivos en general, para comprobar que los registros hechos en los libros sean correctos y cumplan con los requisitos establecidos en las leyes y reglamentos; y que se conservan adecuadamente los comprobantes y documentos de soporte. 4. Emitir informes y opiniones sobre los estados financieros finales. 5. Apoyar con el suministro de la información que sea solicitada por las entidades de control y vigilancia. 6. Cumplir con los demás requerimientos legales vigentes para la revisoría fiscal, entre los que se mencionan las certificaciones de estados financieros y firmas de las declaraciones de renta, de retención en la fuente, y de impuesto a las ventas. </t>
  </si>
  <si>
    <t>CO1.REQ.10100853 </t>
  </si>
  <si>
    <t>OPSP-VAD-0708-2026</t>
  </si>
  <si>
    <t>https://community.secop.gov.co/Public/Tendering/OpportunityDetail/Index?noticeUID=CO1.NTC.9955845</t>
  </si>
  <si>
    <t>JULIO CESAR DEAVILA PERTUZ</t>
  </si>
  <si>
    <t>La presente orden tiene por objeto: 1. Apoyar en la validación de requerimientos funcionales con el equipo de Asesoría de Planeación, garantizando la coherencia entre los objetivos institucionales y las funcionalidades propuestas en el sistema. 2. Apoyar en la definición de los criterios de aceptación por módulo, asegurando que cada componente cumpla con los estándares funcionales y técnicos establecidos. 3. Apoyar en la revisión del modelo de datos y de la arquitectura del sistema, con el fin de verificar su alineación con los requerimientos operativos y las mejores prácticas de desarrollo. 4. Apoyar en la validación del flujo funcional entre el formulador y el director, identificando posibles mejoras en la interacción y en la trazabilidad de la información. 5. Apoyar en el ajuste de los criterios de revisión, fortaleciendo los mecanismos de evaluación y control durante el proceso de formulación y aprobación. 6. Apoyar en la revisión del flujo completo desde el formulador hasta Planeación, garantizando la consistencia y correcta articulación entre las etapas del proceso. 7. Apoyar en la validación de los estados del proyecto, verificando que las transiciones y condiciones correspondan con los hitos definidos en la gestión institucional. 8. Apoyar en la validación de la entrega final con el equipo de Planeación, asegurando el cumplimiento de los requerimientos funcionales y la correcta implementación del sistema.</t>
  </si>
  <si>
    <t>CO1.REQ.10100763</t>
  </si>
  <si>
    <t>OPSP-VAD-0707-2026</t>
  </si>
  <si>
    <t>https://community.secop.gov.co/Public/Tendering/OpportunityDetail/Index?noticeUID=CO1.NTC.9955296</t>
  </si>
  <si>
    <t>TATIANA PAOLA ZULUAGA ACOSTA</t>
  </si>
  <si>
    <t xml:space="preserve">La presente orden tiene por objeto: 1. Apoyar en las actividades de atención individual que desde su área requiera en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t>
  </si>
  <si>
    <t>CO1.REQ.10100836</t>
  </si>
  <si>
    <t>OPSP-VAD-0706-2026</t>
  </si>
  <si>
    <t>https://community.secop.gov.co/Public/Tendering/OpportunityDetail/Index?noticeUID=CO1.NTC.9955289</t>
  </si>
  <si>
    <t>ALLYSSON JIMENEZ ESTRADA</t>
  </si>
  <si>
    <t xml:space="preserve">La presente orden tiene por objeto: 1. Apoyar en la verificación del cumplimiento del Plan de Seguridad y Salud en el Trabajo del proyecto del nuevo edificio de aulas Rio Magdalena por parte del contratista. 2. Apoyar en el control y seguimiento de actividades de alto riesgo con el encargado de seguridad y salud en el trabajo del proyecto del nuevo edificio de aulas Rio Magdalena. 3. Apoyar la supervisión permanente de condiciones y actos inseguros en las diferentes obras que se adelantan en la institución. 4. Apoyar la supervisión permanente del cumplimiento de las normas em materia de seguridad y salud en el trabajo por parte de las empresas contratistas de la universidad. 5.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6. Apoyar en la sensibilización y socialización de los programas, planes y proyectos establecidos en la Universidad del Magdalena en materia de seguridad y salud en el trabajo. 7. Apoyar en el reporte, investigación y seguimiento a los accidentes de trabajo y enfermedades laborales. </t>
  </si>
  <si>
    <t>CO1.REQ.10100653</t>
  </si>
  <si>
    <t>OAG-VAD-0705-2026</t>
  </si>
  <si>
    <t>https://community.secop.gov.co/Public/Tendering/OpportunityDetail/Index?noticeUID=CO1.NTC.9955479</t>
  </si>
  <si>
    <t>JONATAN VARGAS RAMOS</t>
  </si>
  <si>
    <t xml:space="preserve">La presente orden tiene por objeto: 1. Apoyar en la realización de motion graphics y animación para los materiales audiovisuales en los procesos de acreditación. 2. Apoyar en la elaboración de piezas publicitarias para los materiales audiovisuales en los procesos de acreditación. 3. Apoyar el montaje de imágenes para videos. 4. Apoyar en la grabación, la edición y postproducción de materiales audiovisuales requeridos. 5. Apoyar en el registro fotográfico y audiovisual de las producciones audiovisuales. </t>
  </si>
  <si>
    <t>CO1.REQ.10100385</t>
  </si>
  <si>
    <t>OPSP-VAD-0704-2026</t>
  </si>
  <si>
    <t>https://community.secop.gov.co/Public/Tendering/OpportunityDetail/Index?noticeUID=CO1.NTC.9955512</t>
  </si>
  <si>
    <t>MANUELA CAMILA GARCIA PACHECO</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</si>
  <si>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</si>
  <si>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CO1.REQ.10100435</t>
  </si>
  <si>
    <t>OPSP-VAD-0703-2026</t>
  </si>
  <si>
    <t>https://community.secop.gov.co/Public/Tendering/OpportunityDetail/Index?noticeUID=CO1.NTC.9955434</t>
  </si>
  <si>
    <t>NICOLE TATIANA GARCIA ALGARIN</t>
  </si>
  <si>
    <t xml:space="preserve">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t>
  </si>
  <si>
    <t>CO1.REQ.10099981</t>
  </si>
  <si>
    <t>OPSP-VAD-0702-2026</t>
  </si>
  <si>
    <t>https://community.secop.gov.co/Public/Tendering/OpportunityDetail/Index?noticeUID=CO1.NTC.9955318</t>
  </si>
  <si>
    <t>JUSEINY CRISTINA CASTRO RICO</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</si>
  <si>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t>
  </si>
  <si>
    <t>CO1.REQ.10100286</t>
  </si>
  <si>
    <t>OPSP-VAD-0701-2026</t>
  </si>
  <si>
    <t>https://community.secop.gov.co/Public/Tendering/OpportunityDetail/Index?noticeUID=CO1.NTC.9955067</t>
  </si>
  <si>
    <t>ELIU MANUEL FAJARDO CASTILLO</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</si>
  <si>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</si>
  <si>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CO1.REQ.10100166</t>
  </si>
  <si>
    <t>OPSP-VAD-0700-2026</t>
  </si>
  <si>
    <t>https://community.secop.gov.co/Public/Tendering/OpportunityDetail/Index?noticeUID=CO1.NTC.9954747</t>
  </si>
  <si>
    <t>DANIELA JOSE ALEAN MOLINARES</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</si>
  <si>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Psicológica,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</si>
  <si>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CO1.REQ.10100217</t>
  </si>
  <si>
    <t>OPSP-VAD-0699-2026</t>
  </si>
  <si>
    <t>https://community.secop.gov.co/Public/Tendering/OpportunityDetail/Index?noticeUID=CO1.NTC.9954918</t>
  </si>
  <si>
    <t>AURORA MARIA ARANGO ABAD</t>
  </si>
  <si>
    <t xml:space="preserve">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con los procesos y procedimientos del servicio solicitado. </t>
  </si>
  <si>
    <t>CO1.REQ.10099911</t>
  </si>
  <si>
    <t>OAG-VAD-0698-2026</t>
  </si>
  <si>
    <t>https://community.secop.gov.co/Public/Tendering/OpportunityDetail/Index?noticeUID=CO1.NTC.9954710</t>
  </si>
  <si>
    <t>ANNYE MARSHELL DE LOS REYES CASTILLO</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</si>
  <si>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t>
  </si>
  <si>
    <t>CO1.REQ.10099823</t>
  </si>
  <si>
    <t>OPSP-VAD-0697-2026</t>
  </si>
  <si>
    <t>https://community.secop.gov.co/Public/Tendering/OpportunityDetail/Index?noticeUID=CO1.NTC.9956997</t>
  </si>
  <si>
    <t>JUAN JOSE ARANGO RODRIGUEZ</t>
  </si>
  <si>
    <t xml:space="preserve">La presente orden tiene por objeto: 1. Apoyar en el desarrollo de componentes software en tecnologías NetCore, Javascript, Angular en el proyecto de zona de emprendimiento y gestión de tiquetes y reservas de hospedaje. 2. Apoyar en la implementación de principios SOLID en los sistemas de información del proyecto zona de emprendimiento y gestión de tiquetes y reservas de hospedaje 3. Asesorar al director del centro en el diseño de estructuras de comunicación entre sistemas de información institucionales 4. Apoyar en el proceso de optimización de sentencias SQL en SQL Server 5. Incorporar elementos de diseños existentes en los productos tecnólogos con la App Institucional 6. Construir la documentación de apoyo a los procesos. </t>
  </si>
  <si>
    <t>CO1.REQ.10101983</t>
  </si>
  <si>
    <t>OPSP-VAD-0694-2026</t>
  </si>
  <si>
    <t>https://community.secop.gov.co/Public/Tendering/OpportunityDetail/Index?noticeUID=CO1.NTC.9956578</t>
  </si>
  <si>
    <t>ALEJANDRA GARCIA ZABALETA</t>
  </si>
  <si>
    <t>La presente orden tiene por objeto: 1. Realizar seguimiento a los ingresos y gastos de los distintos convenios de la Vicerrectoría de Investigación, Vicerrectoría de Extensión, Vicerrectoría Administrativa, Vicerrectoría Académica. 2. Realizar seguimiento a los ingresos y gastos de los distintos apalancamientos de la Vicerrectoría de Investigación, Vicerrectoría de Extensión, Vicerrectoría Administrativa, Vicerrectoría Académica. 3. Apoyar en la elaboración de las resoluciones o actos administrativos de pagos por los distintos conceptos que se realizan en la Dirección Financiera. 4. Apoyar en la revisión de los apalancamientos enviados a la Dirección Financiera. 5. Elaborar informes mensuales de resultado de los seguimientos de los convenios y apalancamientos autorizados.</t>
  </si>
  <si>
    <t>CO1.REQ.10101847</t>
  </si>
  <si>
    <t>OPSP-VAD-0693-2026</t>
  </si>
  <si>
    <t>https://community.secop.gov.co/Public/Tendering/OpportunityDetail/Index?noticeUID=CO1.NTC.9956421</t>
  </si>
  <si>
    <t>HAROLD DAVID HERNANDEZ SOLORZANO</t>
  </si>
  <si>
    <t>La presente orden tiene por objeto: Prestar servicios profesionales realizando las siguientes actividades: 1. Apoyar la validación lingüística y cultural del modelo del proyecto Traductor de lengua Arhuaca de tradición oral de la Sierra Nevada de Santa Marta al Español basado en inteligencia artificial - Fase 2, mediante la verificación de correspondencias semánticas, gramaticales y pragmáticas entre la lengua Arhuaca y el español, en articulación con hablantes nativos, comunidades vinculadas y el equipo técnico del proyecto. 2. Apoyar la revisión, depuración, actualización y uso del corpus lingüístico del proyecto durante la ejecución de la prueba piloto, incorporando ajustes derivados de los resultados del modelo traductor y de la retroalimentación obtenida, garantizando la coherencia lingüística y cultural de los datos utilizados. 3. Apoyar el análisis e interpretación de los resultados obtenidos en la prueba piloto, identificando fortalezas, limitaciones y oportunidades de mejora del modelo traductor, y generando insumos lingüísticos y cualitativos para los ajustes finales del sistema. 4. Apoyar la gestión y organización documental del proyecto durante la Fase 2, asegurando la sistematización, trazabilidad y resguardo de las evidencias técnicas, lingüísticas y metodológicas generadas. 5. Apoyar la consolidación de insumos, evidencias técnicas y lingüísticas para el informe técnico de la prueba piloto y la documentación final del prototipo funcional, de acuerdo con los lineamientos de la Universidad y de los entes financiadores. 6. Apoyar en la construcción de los requerimientos funcionales, técnicos y lingüísticos para la construcción del Traductor de lengua Chimila (Ette Taara), tomando como base para el diseño y desarrollo de la arquitectura planteada.</t>
  </si>
  <si>
    <t>CO1.REQ.10101475</t>
  </si>
  <si>
    <t>OPSP-VAD-0692-2026</t>
  </si>
  <si>
    <t>https://community.secop.gov.co/Public/Tendering/OpportunityDetail/Index?noticeUID=CO1.NTC.9956094</t>
  </si>
  <si>
    <t>SHANE ALEJANDRA CANTILLO COTES</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</si>
  <si>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fomentando el intercambio de libros y la cultura lectora en la comunidad universitaria. 7. Apoyar en los procesos técnicos de preparación de materiales bibliográficos, incluyendo actividades de catalogación, clasificación, etiquetado, asignación de códigos de barras, bandas magnéticas y demás métodos de identificación y seguridad. 8.Apoyar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</si>
  <si>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CO1.REQ.10101417</t>
  </si>
  <si>
    <t>OAG-VAD-0691-2026</t>
  </si>
  <si>
    <t>https://community.secop.gov.co/Public/Tendering/OpportunityDetail/Index?noticeUID=CO1.NTC.9956027</t>
  </si>
  <si>
    <t>TALIA  HERNANDEZ ROPAIN</t>
  </si>
  <si>
    <t xml:space="preserve">La presente orden tiene por objeto: 1. Apoyar en la gestión de archivo del Programa de Arqueología Preventiva 2. Apoyo a la digitalización de información arqueológica 3. Apoyar la gestión de inventarios de materiales arqueológicos del Programa de Arqueología Preventiva. </t>
  </si>
  <si>
    <t>CO1.REQ.10100970</t>
  </si>
  <si>
    <t>OAG-VAD-0690-2026</t>
  </si>
  <si>
    <t>https://community.secop.gov.co/Public/Tendering/OpportunityDetail/Index?noticeUID=CO1.NTC.9955657</t>
  </si>
  <si>
    <t>BORIS ANDRES PITRE RODRIGUEZ</t>
  </si>
  <si>
    <t>CO1.REQ.10100855</t>
  </si>
  <si>
    <t>OPSP-VAD-0689-2026</t>
  </si>
  <si>
    <t>https://community.secop.gov.co/Public/Tendering/OpportunityDetail/Index?noticeUID=CO1.NTC.9955460</t>
  </si>
  <si>
    <t>Edwin Rafael Gutierrez Boto</t>
  </si>
  <si>
    <t>LAURA ESTEFANIA ORTIZ OLIVEROS</t>
  </si>
  <si>
    <t>La presente orden tiene por objeto: 1. Apoyar en la Elaboración de los inventarios documentales de los archivos que le sean asignados. 2. Apoyar la Actualización del inventario de archivo documental del Grupo de Admisiones, Registro y Control y Académico. 3. Apoyar en el proceso de Transferencia Documental al Archivo Central según las Tablas de Retención Documental (TRD) de la Universidad del Magdalena. 4. Apoyar en las actividades de reprografía que sean establecidas. 5. Apoyar en la recepción de la documentación requerida a los nuevos estudiantes de las diferentes modalidades de la Universidad del Magdalena periodo 2026-I.</t>
  </si>
  <si>
    <t>CO1.REQ.10100063</t>
  </si>
  <si>
    <t>OAG-VAD-0688-2026</t>
  </si>
  <si>
    <t>https://community.secop.gov.co/Public/Tendering/OpportunityDetail/Index?noticeUID=CO1.NTC.9956073</t>
  </si>
  <si>
    <t>CARLOS ABRAHAM BUCHELI TORRES</t>
  </si>
  <si>
    <t xml:space="preserve">La presente orden tiene por objeto: 1. Apoyar en la Elaboración de los inventarios documentales de los archivos que le sean asignados. 2. Apoyar la Actualización del inventario de archivo documental del Grupo de Admisiones, Registro y Control y Académico. 3. Apoyar en el proceso de Transferencia Documental al Archivo Central según las Tablas de Retención Documental (TRD) de la Universidad del Magdalena. 4. Apoyar en las actividades de reprografía que sean establecidas. 5. Apoyar en la recepción de la documentación requerida a los nuevos estudiantes de las diferentes modalidades de la Universidad del Magdalena periodo 2026-I. </t>
  </si>
  <si>
    <t>CO1.REQ.10101156</t>
  </si>
  <si>
    <t>OAG-VAD-0687-2026</t>
  </si>
  <si>
    <t>https://community.secop.gov.co/Public/Tendering/OpportunityDetail/Index?noticeUID=CO1.NTC.9955745</t>
  </si>
  <si>
    <t>Delvis del Pilar Bastidas Cuello</t>
  </si>
  <si>
    <t>RAFAEL EMILIO NOYA GARCIA</t>
  </si>
  <si>
    <t>La presente orden tiene por objeto: 1. Asesorar y apoyar el desarrollo de acciones encaminadas al plan de mejoramiento del recaudo de los recursos y los registros de información de la Estampilla Refundación Universidad del Magdalena de Cara al Nuevo Milenio en beneficio de la Universidad. 2. Analizar y verificar los Acuerdos Municipales adoptados por los municipios, y apoyar en la gestión y adopción de los que no hayan reglamentado en sus territorios, la implementación de la estampilla Refundación Universidad del Magdalena de Cara al Nuevo Milenio. 3. Asesorar a la coordinación en el planteamiento de estrategias para la mejora continua en los procesos de recaudos de las estampillas departamentales. 4. Elaborar conceptos en pro del desarrollo de las actividades de la oficina, cuando se le requiera. 5. Asistir a las mesas de trabajo, capacitaciones y/o reuniones agendadas por la Coordinación, previo acuerdo con el supervisor (a) de la orden.</t>
  </si>
  <si>
    <t>CO1.REQ.10100906</t>
  </si>
  <si>
    <t>OPSP-VAD-0686-2026</t>
  </si>
  <si>
    <t>https://community.secop.gov.co/Public/Tendering/OpportunityDetail/Index?noticeUID=CO1.NTC.9955529</t>
  </si>
  <si>
    <t>ALISON PAOLA LLANES LOBO</t>
  </si>
  <si>
    <t xml:space="preserve">La presente orden tiene por objeto: 1. Apoyar en la ejecución del plan de capacitación dirigido a mujeres gestantes y madres en periodo de lactancia, con la opción de participación del padre y/o la familia, mediante capacitaciones, talleres y actividades formativas e informativas, de acuerdo con lo establecido en la Ley 1823 de 2017 y la Resolución 2423 de 2018. 2. Brindar orientación y asesoría a madres en etapa de gestación y lactancia según las necesidades identificadas, de acuerdo con el funcionamiento de la Sala Amiga de la Familia Lactante. 3. Formular, actualizar y aplicar los planes de operación y los instrumentos de verificación de la Sala Amiga de la Familia Lactante, incluyendo recolección, rotulación, almacenamiento de leche materna y bioseguridad, conforme a la Resolución 2423 de 2018. 4. Apoyar en la coordinación del cumplimiento de las rutas y protocolos de la Sala Amiga de la Familia Lactante, incluyendo el ingreso, estancia y egreso de las madres o acompañantes y el diligenciamiento de los formatos establecidos para los procesos. 5. Realizar seguimiento activo a las actividades desarrolladas por los estudiantes que participan en la Sala Amiga de la Familia Lactante, garantizando su adecuada ejecución y acompañamiento. 6. Apoyar la implementación de estrategias para la promoción, difusión, medición del impacto y mejora continua de la calidad de los servicios del Centro de Atención Integral a la Infancia. 7. Presentar el plan de trabajo de las actividades a desarrollar y el informe de las actividades realizadas, en el formato establecido, conforme a las directrices de la Dirección de Bienestar Universitario y la coordinación del área. 8. Realizar el diligenciamiento oportuno de todos los formatos establecidos por Bienestar Universitario en el Sistema de Gestión de la Calidad. 9. Apoyar en la participación de eventos académicos, científicos, artísticos, Culturales, deportivos, de salud y desarrollo humano dentro y fuera del lugar habitual de la ejecución de las actividades. </t>
  </si>
  <si>
    <t>CO1.REQ.10100447 </t>
  </si>
  <si>
    <t>OPSP-VAD-0685-2026</t>
  </si>
  <si>
    <t>https://community.secop.gov.co/Public/Tendering/OpportunityDetail/Index?noticeUID=CO1.NTC.9954491</t>
  </si>
  <si>
    <t xml:space="preserve">La presente orden tiene por objeto: Prestar servicios profesionales realizando las siguientes actividades: 1. Apoyar la coordinación del componente de formación de la estrategia Aluna IA y asesorar en la creación de nuevos programas, dos (2) de posgrado y cuatro (4) de pregrado en el marco de la estrategia. 2. Apoyar en la coordinación de los equipos de creación de programas propuestos por las diferentes facultades, con el fin de garantizar la adecuada formulación, documentación y cumplimiento de los requerimientos normativos e institucionales vigentes para la aprobación de nuevos programas académicos. 3. Capacitar a los equipos de creación de programas de las diferentes facultades en el proceso de elaboración de propuestas y en la documentación requerida para dar cumplimiento a lo establecido en el Decreto 1330 de 2019. 4. Orientar a los equipos de creación de programas de las diferentes facultades en el cumplimiento del Acuerdo Académico N° 04 de 2024, que establece los requerimientos institucionales para la aprobación de propuestas de nuevos programas académicos. 5. Revisar los documentos y presentaciones elaboradas por los equipos de creación de programas, verificando que se ajusten a la normatividad vigente aplicable al diseño y aprobación de programas académicos. 6. Acompañar a los equipos de creación de programas en la socialización de las propuestas de nuevos programas ante los diferentes cuerpos colegiados de la institución. </t>
  </si>
  <si>
    <t>CO1.REQ.10099646</t>
  </si>
  <si>
    <t>OPSP-VAD-0684-2026</t>
  </si>
  <si>
    <t>https://community.secop.gov.co/Public/Tendering/OpportunityDetail/Index?noticeUID=CO1.NTC.9954229</t>
  </si>
  <si>
    <t>Hamlet Hasser Lombardi Vanegas</t>
  </si>
  <si>
    <t>JOSE BELTRAN MAESTRE NAVARRO</t>
  </si>
  <si>
    <t xml:space="preserve">La presente orden tiene por objeto: 1. Realizar la producción y presentación de un programa Perfiles. 2. Realizar Producción y presentación de un programa Crónica Vallenata. 3. Realizar Grabación de voz en off para promociones de radio institucionales. 4. Realizar Grabación de voz en off para videos institucionales. 5. Realizar Producción y presentación de un programa Efemérides 20 (Programa especial semanal sobre los 20 años de Unimagdalena Radio). 6. Realizar Producción y presentación de un programa Relatos de Vida. 7. Realizar Grabación de voz en off para vestidos de los programas de radio institucionales. 8. Realizar la redacción y Producción de cuñas de radio institucionales. 9. Realizar el cubrimiento de eventos institucionales para Unimagdalena Radio. 10. Contactar a distintas fuentes para realizar entrevistas para programas de radio. 11. Realizar entrevistas pregrabadas o en vivo presencialmente, vía telefónica o por otros medios. </t>
  </si>
  <si>
    <t>CO1.REQ.10099285 </t>
  </si>
  <si>
    <t>OPSP-VAD-0683-2026</t>
  </si>
  <si>
    <t>https://community.secop.gov.co/Public/Tendering/OpportunityDetail/Index?noticeUID=CO1.NTC.9953891</t>
  </si>
  <si>
    <t>Maite Rocio Cañate Barreneche</t>
  </si>
  <si>
    <t>CARLOS ALFONSO MENDEZ LOPEZ</t>
  </si>
  <si>
    <t xml:space="preserve">La presente orden tiene por objeto: 1. Apoyar en la planeación, ejecución y seguimiento de procesos relacionados con la gestión de los grupos internos de talento humano, conforme a las políticas institucionales y normativas vigentes. 2. Apoyar en la formulación, seguimiento y evaluación de proyectos institucionales orientados al desarrollo del talento humano, aplicando metodologías de gerencia de proyectos. 3. Elaborar informes técnicos, reportes de gestión, presentaciones y demás documentos necesarios para la toma de decisiones estratégicas. 4. Apoyar en la actualización de mapas de riesgos de gestión fiscal de talento humano, generando propuestas de mejora continua. 5. Apoyar el proceso de reinducción del personal, conforme a la normatividad laboral vigente. 6. Apoyar en la gestión y logística de las actividades inherentes a la gestión de Talento Humano. </t>
  </si>
  <si>
    <t>CO1.REQ.10099173</t>
  </si>
  <si>
    <t>OPSP-VAD-0682-2026</t>
  </si>
  <si>
    <t>https://community.secop.gov.co/Public/Tendering/OpportunityDetail/Index?noticeUID=CO1.NTC.9953870</t>
  </si>
  <si>
    <t>ALVARO ANDRES ORDOÑEZ PEREZ</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</si>
  <si>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con el supervisor (a) de la orden. 13. Elaborar y remitir Informe final de las entidades verificadas con las evidencias de cada caso al profesional especializado, y al profesional universitario encargado del sistema de gestión de la calidad </t>
  </si>
  <si>
    <t>CO1.REQ.10099209</t>
  </si>
  <si>
    <t>OPSP-VAD-0681-2026</t>
  </si>
  <si>
    <t>https://community.secop.gov.co/Public/Tendering/OpportunityDetail/Index?noticeUID=CO1.NTC.9955852</t>
  </si>
  <si>
    <t>DISNEY GOMEZ MERCADO</t>
  </si>
  <si>
    <t>La presente orden tiene por objeto: 1. Apoyar en el diseño y en la ejecución de producción audiovisual, y desarrollo de los contenidos multimedia para los procesos de acreditación. 2. Escribir y revisar los guiones relacionados con las producciones audiovisuales de los procesos de acreditación. 3. Apoyar en la concertación de la información con las dependencias para los procesos de acreditación 4. Apoyar en la coordinación y ejecución de grabaciones de imágenes para los materiales audiovisuales para los procesos de acreditación. 5. Apoyar las opciones de accesibilidad a los materiales audiovisuales realizados. 6. Apoyar en la asesoría de las publicaciones de los materiales audiovisuales bajo la normatividad existente. 7. Apoyar en la difusión de los contenidos de acreditación en la comunidad.</t>
  </si>
  <si>
    <t>CO1.REQ.10101039</t>
  </si>
  <si>
    <t>OPSP-VAD-0680-2026</t>
  </si>
  <si>
    <t>https://community.secop.gov.co/Public/Tendering/OpportunityDetail/Index?noticeUID=CO1.NTC.9955581</t>
  </si>
  <si>
    <t>RUTH ELENA NIETO BENJUMEA</t>
  </si>
  <si>
    <t xml:space="preserve">La presente orden tiene por objeto: 1. Presentar el plan de trabajo de actividades a desarrollar, detallando objetivos, fechas, metodología, metas, indicadores acordes con las directrices impartidas por la directora de Desarrollo estudiantil que de´ respuesta a las actividades para las cuales fue contratada.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Apoyar en la verificación del diligenciamiento oportuno de los formatos establecidos por la dirección de Desarrollo Estudiantil en el Sistema de Gestión 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t>
  </si>
  <si>
    <t>CO1.REQ.10100671</t>
  </si>
  <si>
    <t>OPSP-VAD-0679-2026</t>
  </si>
  <si>
    <t>https://community.secop.gov.co/Public/Tendering/OpportunityDetail/Index?noticeUID=CO1.NTC.9955253</t>
  </si>
  <si>
    <t>MARIA ALEJANDRA AVILA MACIAS</t>
  </si>
  <si>
    <t>CO1.REQ.10100627</t>
  </si>
  <si>
    <t>OAG-VAD-0678-2026</t>
  </si>
  <si>
    <t>https://community.secop.gov.co/Public/Tendering/OpportunityDetail/Index?noticeUID=CO1.NTC.9955152</t>
  </si>
  <si>
    <t>CO1.REQ.10100263</t>
  </si>
  <si>
    <t>OAG-VAD-0677-2026</t>
  </si>
  <si>
    <t>https://community.secop.gov.co/Public/Tendering/OpportunityDetail/Index?noticeUID=CO1.NTC.9955570</t>
  </si>
  <si>
    <t>LEIDY TATIANA MAHECHA CHICUE</t>
  </si>
  <si>
    <t xml:space="preserve">La presente orden tiene por objeto: 1. Apoyar en el diseño y en la ejecución de producción audiovisual, y desarrollo de los contenidos multimedia para los procesos de acreditación. 2. Apoyar en la escritura y revisión de los guiones relacionados con las producciones audiovisuales. 3. Apoyar en la coordinación y ejecución de grabaciones de imágenes para los materiales audiovisuales 4. Apoyar en el acompañamiento a los miembros de la comunidad universitaria en la realización y estructuración de piezas audiovisuales. 5. Apoyar en el diseño de estrategias audiovisuales en los procesos de acreditación. 6. Apoyar la inclusión de opciones de accesibilidad en los materiales audiovisuales realizados. 7. Apoyar en la asesoría de las publicaciones de los materiales audiovisuales bajo la normatividad existente. </t>
  </si>
  <si>
    <t>CO1.REQ.10100838</t>
  </si>
  <si>
    <t>OPSP-VAD-0676-2026</t>
  </si>
  <si>
    <t>https://community.secop.gov.co/Public/Tendering/OpportunityDetail/Index?noticeUID=CO1.NTC.9955291</t>
  </si>
  <si>
    <t>ANDRES FELIPE PEREZ LOPEZ</t>
  </si>
  <si>
    <t xml:space="preserve">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de comunicación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semana cultural. 8. Apoyar en la participación de eventos académicos, científicos, artísticos, culturales, deportivos, de salud y desarrollo humano dentro y fuera del lugar habitual de la ejecución de las actividades. </t>
  </si>
  <si>
    <t>CO1.REQ.10100824</t>
  </si>
  <si>
    <t>OPSP-VAD-0675-2026</t>
  </si>
  <si>
    <t>https://community.secop.gov.co/Public/Tendering/OpportunityDetail/Index?noticeUID=CO1.NTC.9954296</t>
  </si>
  <si>
    <t>MARENA PAOLA LAGUNA NUÑEZ</t>
  </si>
  <si>
    <t xml:space="preserve">La presente orden tiene por objeto: 1. Apoyar en la recepción e ingreso de los niños y niñas al centro de atención infantil, así como la orientación de los padres en los servicios que se ofrecen. 2. Apoyar a los miembros del centro de atención infantil en la ejecución de las actividades planificadas para los niños y niñas del centro. 3. Actualizar la base de datos de los estudiantes beneficiarios y realizar el registro del acceso al servicio del Centro de Atención Integral a la Infancia, incluyendo el reporte de novedades, conforme a lo solicitado. 4. Apoyar en la actualización del inventario de los equipos e insumos del centro y garantizar el buen uso de los mismos. 5. Diligenciar oportunamente todos los formatos establecidos por Bienestar Universitario en el Sistema de Gestión de la Calidad y otros procesos, para el registro de todas las actividades que se realicen. 6. Apoyar la implementación de estrategias para la promoción, difusión, medición del impacto y mejora continua de la calidad de los servicios del Centro de Atención Integral a la Infancia. 7. Realizar el diligenciamiento oportuno de todos los formatos establecidos por Bienestar Universitario en el Sistema de Gestión de la Calidad. 8. Apoyar en la participación de eventos académicos, científicos, artísticos, Culturales, deportivos, de salud y desarrollo humano dentro y fuera del lugar habitual de la ejecución de las actividades. </t>
  </si>
  <si>
    <t>CO1.REQ.10099687</t>
  </si>
  <si>
    <t>OAG-VAD-0674-2026</t>
  </si>
  <si>
    <t>https://community.secop.gov.co/Public/Tendering/OpportunityDetail/Index?noticeUID=CO1.NTC.9955119</t>
  </si>
  <si>
    <t>GRACE MARIA NUÑEZ SARMIENTO</t>
  </si>
  <si>
    <t xml:space="preserve">La presente orden tiene por objeto: 1. Apoyar en la organización del laboratorio asignado para las prácticas y servicios requeridos en el mismo, de conformidad con la programación de las guías establecida. 2. Apoyar con la entrega oportuna de los equipos, materiales e insumos requeridos en el montaje de prácticas y servicios de laboratorio. 3. Apoyar en el buen uso de equipos, materiales e insumos de laboratorio. 4. Apoyar con el desarrollo de procedimientos y protocolos establecidos para el funcionamiento, cuidado, preservación y mantenimiento de equipos, materiales e instalaciones de laboratorio durante el desarrollo de las prácticas académicas y por fuera de éstas.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respectivo y/o departamento de Ciencias Biológicas.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</si>
  <si>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CO1.REQ.10100110 </t>
  </si>
  <si>
    <t>OAG-VAD-0673-2026</t>
  </si>
  <si>
    <t>https://community.secop.gov.co/Public/Tendering/OpportunityDetail/Index?noticeUID=CO1.NTC.9955288</t>
  </si>
  <si>
    <t>Oscar Fernando Castillo Moscarella</t>
  </si>
  <si>
    <t>KERSTING NIKOLE CARCAMO FADUL</t>
  </si>
  <si>
    <t xml:space="preserve">La presente orden tiene por objeto: 1. Brindar orientación jurídica a la víctima sobre las rutas institucionales, disciplinarias, administrativas y judiciales disponibles, conforme al marco normativo vigente. 2. Elaborar el concepto del caso, con el propósito de analizar la información reportada y emitir las consideraciones jurídicas necesarias para que la Coordinación del GAV o la instancia competente realice el traslado a la dependencia correspondiente. 3. Brindar acompañamiento y apoyo jurídico tanto en los procesos disciplinarios o administrativos que se adelanten por conductas constitutivas de violencias basadas en género, violencias sexuales o discriminación, como a las víctimas que sean requeridas para asistir a audiencias o diligencias, garantizando el respeto a sus derechos y el debido proceso. 4. Apoyar y asesorar en la atención y respuesta a las acciones de tutela, derechos de petición o requerimientos judiciales y administrativos relacionados con los casos atendidos por el GAV, en articulación con las áreas jurídicas institucionales competentes. 5. Responder las solicitudes de información de las dependencias universitarias sobre antecedentes de personas a contratar o vincular, en relación con reportes por conductas que constituyan violencias basadas en género, violencias sexuales o discriminación. 6. Realizar seguimiento a las actuaciones jurídicas derivadas de los casos reportados y presentar informes periódicos sobre los avances, medidas adoptadas y resultados alcanzados ante la Coordinación del GAV y las instancias universitarias competentes. 7. Participar en la construcción, actualización y revisión de los protocolos institucionales, lineamientos normativos y documentos técnicos relacionados con la prevención, atención y sanción de las violencias basadas en género, violencias sexuales y discriminación. 8. Apoyar en la planificación y desarrollo de acciones de formación, sensibilización y divulgación desde el enfoque jurídico, orientadas a la prevención de violencias, la promoción de la igualdad y la dignidad humana, así como la socialización del Protocolo Institucional para la detección, prevención, atención y sanción de las violencias basadas en género, violencias sexuales y discriminación. 9. Acompañar a las víctimas en la interposición de medidas preventivas o de protección ante las autoridades competentes y articular con las redes de apoyo institucionales o interinstitucionales las acciones necesarias para su protección y acompañamiento jurídico integral. 10. Asistir, en representación del GAV, a reuniones, mesas de trabajo, encuentros, foros o invitaciones de carácter regional o nacional relacionadas con la prevención, atención y sanción de las violencias basadas en género, violencias sexuales y discriminación, así como en espacios de articulación interinstitucional previo acuerdo con el supervisor(a) de la presente orden. 11. Apoyar en la revisión de las solicitudes realizadas por los diferentes ordenadores del gasto de la Universidad en relación al reporte por conductas que constituyan violencias basadas en género, las violencias sexuales o discriminación. </t>
  </si>
  <si>
    <t>CO1.REQ.10100591 </t>
  </si>
  <si>
    <t>OPSP-VAD-0672-2026</t>
  </si>
  <si>
    <t>https://community.secop.gov.co/Public/Tendering/OpportunityDetail/Index?noticeUID=CO1.NTC.9955539</t>
  </si>
  <si>
    <t>ANTONIO DE JESUS FORERO GRANADOS</t>
  </si>
  <si>
    <t xml:space="preserve">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t>
  </si>
  <si>
    <t>CO1.REQ.10100580</t>
  </si>
  <si>
    <t>OPSP-VAD-0671-2026</t>
  </si>
  <si>
    <t>https://community.secop.gov.co/Public/Tendering/OpportunityDetail/Index?noticeUID=CO1.NTC.9955523</t>
  </si>
  <si>
    <t xml:space="preserve"> Liliana del Carmen Trheebilcock Abello</t>
  </si>
  <si>
    <t>YELENIS PATRICIA RESTREPO OÑATE</t>
  </si>
  <si>
    <t xml:space="preserve">La presente orden tiene por objeto: 1. Brindar acompañamiento psicosocial inicial y seguimiento a personas víctimas de violencias basadas en género y violencia sexual, orientado a la contención emocional, el fortalecimiento de recursos personales y el seguimiento a su bienestar psicológico.  2. Apoyar el diseño, ejecución y evaluación de acciones de prevención, detección temprana y sensibilización frente a las violencias basadas en género, la violencia sexual y la discriminación, dirigidas a la comunidad universitaria, desde un enfoque psicosocial, de género, diferencial e interseccional. 3. Acompañar la promoción y fortalecimiento de espacios institucionales seguros, orientados a la denuncia, la escucha activa y la atención oportuna de situaciones de violencia basada en género, garantizando un trato digno, empático y respetuoso hacia las personas que acuden al GAV. 4.Apoyar el desarrollo de procesos formativos, talleres y capacitaciones dirigidos a estudiantes, docentes y personal administrativo, orientados al fomento de una cultura de respeto, equidad, buen trato y cero tolerancia a las violencias, integrando herramientas psicoeducativas y preventivas. 5. Participar en la planeación, ejecución y acompañamiento de eventos institucionales liderados por la Dirección de Bienestar Universitario y/o el Grupo de Atención de Casos de Violencia Basada en Género (GAV), relacionados con promoción de la salud mental, derechos humanos, equidad de género y convivencia universitaria. 6.  Brindar apoyo psicosocial a estudiantes, en el marco de los reportes de casos canalizados desde la Dirección de Bienestar Universitario y el GAV, conforme a la ruta institucional de atención, incluyendo la identificación de necesidades de apoyo y, cuando sea necesario, la remisión oportuna a servicios especializados externos o internos. 7. Elaborar informes periódicos dirigidos al supervisor del contrato, dando cuenta de las actividades desarrolladas, avances del plan de trabajo, acciones preventivas realizadas y recomendaciones psicosociales de carácter general, preservando la confidencialidad de la información sensible. 8. Apoyar la revisión y análisis psicosocial de solicitudes formuladas por los ordenadores del gasto u otras instancias institucionales, relacionadas con reportes de conductas constitutivas de violencia basada en género, violencia sexual o discriminación, sin emitir conceptos clínicos, periciales o diagnósticos psicológicos. 9. Apoyar la sistematización, organización y custodia confidencial de la información derivada de los casos atendidos por el GAV, garantizando el cumplimiento de los principios de reserva, confidencialidad y protección de datos personales.10.Desarrollar acciones de sensibilización y orientación psicosocial, orientadas a la comprensión del daño, la responsabilidad y la no repetición, en el marco de procesos institucionales de reparación simbólica y compromisos de buen trato, sin que ello implique procesos de conciliación judicial ni evaluaciones psicológicas forenses. </t>
  </si>
  <si>
    <t>CO1.REQ.10100558</t>
  </si>
  <si>
    <t>OPSP-VAD-0670-2026</t>
  </si>
  <si>
    <t>https://community.secop.gov.co/Public/Tendering/OpportunityDetail/Index?noticeUID=CO1.NTC.9956142</t>
  </si>
  <si>
    <t>CARLOS DAVID PINEDO MARIN</t>
  </si>
  <si>
    <t>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por los diferentes ordenadores del gasto delegados, en las plataformas del SIA OBSERVA- Auditoría, SIGEP II y SECOP II. 6. Apoyar al Grupo de Contratación en la organización del archivo digital de las ordenes de servicios profesionales y de apoyo a la gestión suscritas por el Vicerrector Administrativo y/o el director Administrativo. 7. Rendir informes mensuales o cuando el supervisor así lo requiera, sobre las actividades desarrolladas en cumplimiento de la orden de prestación de servicios</t>
  </si>
  <si>
    <t>CO1.REQ.10101314</t>
  </si>
  <si>
    <t>OPSP-VAD-0669-2026</t>
  </si>
  <si>
    <t>https://community.secop.gov.co/Public/Tendering/OpportunityDetail/Index?noticeUID=CO1.NTC.9956129</t>
  </si>
  <si>
    <t>Laura Morales Guerrero</t>
  </si>
  <si>
    <t>JESUS DAVID NAVARRO BARROS</t>
  </si>
  <si>
    <t xml:space="preserve">La presente orden tiene por objeto: 1. Apoyar la planeación y coordinación de la logística integral de los eventos académicos, investigativos, culturales y de extensión de la Facultad de Humanidades, incluyendo la gestión de espacios físicos y virtuales, cronogramas, requerimientos técnicos y articulación con dependencias internas y actores externos. 2. Apoyar la gestión operativa y documental de los eventos, mediante la coordinación de servicios y proveedores, la organización de registros y bases de datos de participantes, y la preparación de insumos logísticos como agendas, listados, certificaciones y memorias. 3. Realizar seguimiento y elaboración de informes logísticos, consolidando evidencias, evaluaciones y resultados de los eventos, y presentando los productos derivados conforme al plan de trabajo acordado con la supervisión del contrato. 4. Apoyar en la administración y actualización  del sitio web de la Facultad de Humanidades, mediante la planeación, organización y publicación de contenidos informativos relacionados con eventos académicos, investigativos, culturales y de extensión, garantizando la actualización oportuna de agendas, convocatorias, memorias y noticias, en articulación con los lineamientos institucionales de comunicación y uso de plataformas digitales. La administración del sitio web se limitará a la actualización y organización de contenidos informativos y logísticos, sin implicar funciones de administración de sistemas, gestión de servidores ni toma de decisiones sobre políticas institucionales de comunicación. 5. Apoyar la elaboración, adaptación y diagramación de piezas gráficas informativas y promocionales para eventos académicos, investigativos, culturales y de extensión, así como para la difusión y promoción de la oferta académica de pregrado y posgrado de la Facultad de Humanidades, orientadas a públicos locales, nacionales e internacionales, garantizando coherencia con la identidad institucional y adecuación de contenidos para escenarios de cooperación, internacionalización y relacionamiento interinstitucional. 6. Apoyar la atención al público interno y externo de la Facultad de Humanidades, mediante la orientación general sobre la oferta académica, eventos y trámites académicos y administrativos, la canalización de solicitudes hacia las dependencias competentes y la sistematización de la información recibida, conforme a los lineamientos institucionales. 7. Rendir informes mensuales, sobre las actividades desarrolladas, en cumplimiento de la presente orden de prestación de servicios. </t>
  </si>
  <si>
    <t>CO1.REQ.10101301</t>
  </si>
  <si>
    <t>OPSP-VAD-0668-2026</t>
  </si>
  <si>
    <t>https://community.secop.gov.co/Public/Tendering/OpportunityDetail/Index?noticeUID=CO1.NTC.9955941</t>
  </si>
  <si>
    <t>Milvida Maria Suarez Florez</t>
  </si>
  <si>
    <t>DIANYS PAOLA DIAZ CERPA gav</t>
  </si>
  <si>
    <t xml:space="preserve">La presente orden tiene por objeto: 1. Apoyar en la organización y digitalización de expedientes, de acuerdo con los procedimientos y directrices institucionales. 2. Apoyar en la elaboración de inventarios documentales de archivos. 3. Apoyar en la verficación de inventarios documentales. 4. Apoyar en la búsqueda de unidades documentales para consulta. 5. Apoyar en la elaboración de informes relacionados con la gestión documental. </t>
  </si>
  <si>
    <t>CO1.REQ.10101093</t>
  </si>
  <si>
    <t>OAG-VAD-0667-2026</t>
  </si>
  <si>
    <t>https://community.secop.gov.co/Public/Tendering/OpportunityDetail/Index?noticeUID=CO1.NTC.9956109</t>
  </si>
  <si>
    <t>ANGELA GABRIELA GUTIERREZ DURAN</t>
  </si>
  <si>
    <t>La presente orden tiene por objeto: 1. Apoyar la articulación interinstitucional como enlace estratégico entre Bienestar Universitario y la Facultad de Ciencias Empresariales y Económicas y las vicerrectorías, mediante la coordinación y acompañamiento de acciones y estrategias dirigidas al bienestar y desarrollo de los estudiantes y demás miembros de la comunidad universitaria. 2. Apoyar en el diseño, presentación y ejecución semestral del plan de trabajo estratégico de Bienestar Universitario en la Facultad, alineado con el Plan de Desarrollo y el Plan de Gobierno institucional. 3. Identificar y acompañar situaciones académicas, psicosociales y socioeconómicas de los estudiantes de la Facultad articulando rutas institucionales. 4. Impulsar acciones de acompañamiento que fortalezcan el proyecto de vida y proyecto profesional de los estudiantes. 5. Promover la participación estudiantil en programas, servicios y eventos de Bienestar Universitario. 6. Articular las estrategias de Bienestar con los programas institucionales de permanencia, inclusión y liderazgo. 7. Sistematizar y analizar información sobre participación e impacto de las acciones de Bienestar en la unidad académica. 8. Apoyar las estrategias de comunicación institucional sobre los servicios y rutas de Bienestar Universitario. 9. Participar en comités, jornadas y eventos estratégicos de Bienestar Universitario, previo acuerdo con el supervisor (8) de la orden, aportando visión académica y estudiantil. 10. Elaborar, consolidar y entregar informes de gestión y seguimiento del rol de Enlace de Bienestar Universitario, que den cuenta del cumplimiento de indicadores, metas y resultados definidos en el plan de trabajo, en coherencia con los lineamientos del Bienestar Universitario, el Plan de Desarrollo Institucional y el Plan de Gobierno, incorporando análisis de resultados, riesgos, supuestos y recomendaciones para la mejora continua.</t>
  </si>
  <si>
    <t>CO1.REQ.10101222 </t>
  </si>
  <si>
    <t>OPSP-VAD-0666-2026</t>
  </si>
  <si>
    <t>https://community.secop.gov.co/Public/Tendering/OpportunityDetail/Index?noticeUID=CO1.NTC.9955799</t>
  </si>
  <si>
    <t>Wilson Arturo Pacheco Palacio</t>
  </si>
  <si>
    <t>AILEN LUCILA ZAMBRANO VIÑAS</t>
  </si>
  <si>
    <t xml:space="preserve">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t>
  </si>
  <si>
    <t>CO1.REQ.10100973</t>
  </si>
  <si>
    <t>OPSP-VAD-0665-2026</t>
  </si>
  <si>
    <t>https://community.secop.gov.co/Public/Tendering/OpportunityDetail/Index?noticeUID=CO1.NTC.9956021</t>
  </si>
  <si>
    <t xml:space="preserve">La presente orden tiene por objeto: 1. Llevar a cabo la producción audiovisual de todas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Gestionar la producción, edición y postproducción de videos, microprogramas, micronotas, garantizando productos de alta calidad adaptados a las necesidades de la Universidad y la Dirección de Comunicaciones. 5. Entregar los informes solicitados por el Supervisor de la orden, detallando las actividades realizadas, los resultados obtenidos y el cumplimiento de plazos y objetivos. 6. Apoyar en la coordinación y supervisión de las tareas del equipo audiovisual de la Dirección de Comunicaciones, garantizando una ejecución eficiente y dentro de los plazos estipulados. 7. Crear entre 2 y 5 videos institucionales al mes, asegurando que cada producción siga los lineamientos de comunicación institucional de la Universidad del Magdalena. 8. Desarrollar entre 5 y 10 piezas audiovisuales mensuales para programas como "Campus TV" y "UNIMAGDALENA TODAY", aportando al contenido regular de estos productos informativos. </t>
  </si>
  <si>
    <t>CO1.REQ.10101101</t>
  </si>
  <si>
    <t>OPSP-VAD-0664-2026</t>
  </si>
  <si>
    <t>https://community.secop.gov.co/Public/Tendering/OpportunityDetail/Index?noticeUID=CO1.NTC.9955241</t>
  </si>
  <si>
    <t>GUSTAVO ADOLFO CHARRIS CASTAÑEDA</t>
  </si>
  <si>
    <t xml:space="preserve">La presente orden tiene por objeto: 1. Apoyar en la elaboración de cursos, diplomados, seminarios y talleres que respondan a las necesidades del sector académico y profesional, asegurando su pertinencia y calidad. 2. Apoyar la logística para la ejecución de cursos, diplomados, seminarios y talleres, asegurando el cumplimiento de los cronogramas, la adecuada gestión de las plataformas tecnológicas y la disponibilidad de los materiales de apoyo. 3. Apoyar las estrategias de comunicación y mercadeo para atraer participantes a los programas de formación continua, incluyendo la gestión de convenios y alianzas estratégicas. 4. Apoyar la efectividad de los programas de formación continua mediante encuestas, análisis de satisfacción y estudios de impacto. 5. Apoyar el manejo de inscripciones de los cursos, diplomados, seminarios y talleres, y búsqueda de fuentes de financiamiento para fortalecer la oferta de formación continua. </t>
  </si>
  <si>
    <t>CO1.REQ.10100364</t>
  </si>
  <si>
    <t>OPSP-VAD-0663-2026</t>
  </si>
  <si>
    <t>https://community.secop.gov.co/Public/Tendering/OpportunityDetail/Index?noticeUID=CO1.NTC.9955210</t>
  </si>
  <si>
    <t>GREISI MARIA BARRANCO MANOTAS</t>
  </si>
  <si>
    <t xml:space="preserve">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auditorías realizadas por el sujeto activo (Gobernación del Magdalena) contra los archivos que reposan en la oficina de estampilla. 6. Alimentar la matriz de control de pagos a fin de llevar el orden de los resultados financieros de manera periódica.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información relacionada con el proceso de fiscalización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15. Asistir a las reuniones, capacitaciones y mesas de trabajo programadas, previo acuerdo con el supervisor. </t>
  </si>
  <si>
    <t>CO1.REQ.10100014</t>
  </si>
  <si>
    <t>OPSP-VAD-0662-2026</t>
  </si>
  <si>
    <t>https://community.secop.gov.co/Public/Tendering/OpportunityDetail/Index?noticeUID=CO1.NTC.9954369</t>
  </si>
  <si>
    <t>CLAUDIA PATRICIA AARON COVELLI</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</si>
  <si>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con el supervisor (a) de la orden. 13. Elaborar y remitir Informe final de las entidades verificadas con las evidencias de cada caso al profesional especializado, y al profesional universitario encargado del sistema de gestión de la calidad. </t>
  </si>
  <si>
    <t>CO1.REQ.10099847</t>
  </si>
  <si>
    <t>OPSP-VAD-0661-2026</t>
  </si>
  <si>
    <t>https://community.secop.gov.co/Public/Tendering/OpportunityDetail/Index?noticeUID=CO1.NTC.9954627</t>
  </si>
  <si>
    <t>CARLOS ALFONSO RIVAS CABALLERO</t>
  </si>
  <si>
    <t xml:space="preserve">La presente orden tiene por objeto: 1. Prestar servicios profesionales como administrador de empresas, con el fin de apoyar en la coordinación del Programa Renta Joven en la Universidad del Magdalena. 2. Determinar áreas de mejora con el objetivo de dar capacitaciones y talleres en forma presencial y virtual a los estudiantes con relación al Programa de Renta Joven. 3. Apoyar en la organización de reuniones periódicas con directores de departamento para comprender sus dificultades actuales diligenciando oportunamente todos los formatos establecidos por Bienestar Universitario en el Sistema de Gestión de calidad Renta Joven. 4. Apoyar en el diseño e implementación de un plan de acción para el proceso operativo del Programa Renta joven desde la fase del preregistro de los estudiantes hasta su inscripción. 5. Apoyar en la implementación del trabajo en equipo a través de la práctica de diversas estrategias para los estudiantes que se encuentran inscritos en el Programa Renta joven, promoviendo la excelente atención en el servicio. 6. Asesorar a los estudiantes con el envío de información a través del correo electrónico sobre el programa Renta Joven. 7. Apoyar con el análisis, evaluación e interpretación del proceso de revisión de los estudiantes de la Universidad que pertenecen al programa Renta Joven el sistema SIJA. 8. Presentar informes que se soliciten, entregando de manera oportuna con anexos estadísticos. 9. Apoyar en la participación de los diferentes eventos realizados por la dirección de Bienestar Universitario, Bienvenida a los estudiantes y semana cultural. 10. Apoyar en la participación de eventos académicos, científicos, artísticos, Culturales, deportivos, de salud y desarrollo humano dentro y fuera del lugar habitual de la ejecución de las actividades. </t>
  </si>
  <si>
    <t>CO1.REQ.10099538</t>
  </si>
  <si>
    <t>OPSP-VAD-0660-2026</t>
  </si>
  <si>
    <t>https://community.secop.gov.co/Public/Tendering/OpportunityDetail/Index?noticeUID=CO1.NTC.9954189</t>
  </si>
  <si>
    <t>LUIS FELIPE CERMEÑO ULLOA</t>
  </si>
  <si>
    <t xml:space="preserve">La presente orden tiene por objeto: 1. Apoyar al equipo de redes sociales adscrito a la Dirección de Comunicaciones en el cubrimiento de las actividades académicas de las diferentes dependencias y de eventos especiales de la Universidad del Magdalena, a través de tomas de fotografías, grabación y edición de videos, y entrevistas. 2. Presentar propuestas y creación de contenidos para redes sociales institucionales alineadas con las estrategias de marketing institucional. 3. Apoyar en las respuestas oportunas a comentarios y consultas de la comunidad universitaria y ciudadanía en general, y PQR’S por redes sociales institucionales. 4. Apoyar la creación de piezas gráficas para la red social Instagram de Unimagdalena. 5. Realizar informes de estadísticas de Facebook e Instagram institucional. 6. Apoyar en la publicación de contenidos en la página web institucional. 7. Proporcionar y redactar contenidos para cuentas de redes sociales. 8. Apoyar en las estrategias de marketing digital que aporten al posicionamiento de la marca Unimagdalena y la fidelización de la comunidad digital de la Alma Mater. </t>
  </si>
  <si>
    <t>CO1.REQ.10099433</t>
  </si>
  <si>
    <t>OPSP-VAD-0659-2026</t>
  </si>
  <si>
    <t>https://community.secop.gov.co/Public/Tendering/OpportunityDetail/Index?noticeUID=CO1.NTC.9923997</t>
  </si>
  <si>
    <t>JORGE LUIS PINEDA  MONTAGUT</t>
  </si>
  <si>
    <t xml:space="preserve">La presente orden tiene por objeto: 1. Apoyar en la creación y refinamiento las páginas principales del sistema de gestión de emprendimientos haciendo uso de tecnologías como HTML, CSS, y Frameworks de JavaScript como Angular 2. Apoyar en la conexión de la interfaz de usuario con los servicios BacKend mediante la integración de APIs RESTful a través de peticiones HTTP. 3. Apoyar en la mejora la velocidad de carga de las páginas y la experiencia del usuario optimizando el uso de recursos, como imágenes, scripts y hojas de estilo. 4. Apoyar en la implementación de técnicas de lazy loading para cargar solo los componentes necesarios y evitar sobrecargar la aplicación. 5. Apoyar en la utilización de sistemas de gestión de estados NgRx para manejar de forma eficiente los datos compartidos entre diferentes componentes de la aplicación. </t>
  </si>
  <si>
    <t>CO1.REQ.10071824</t>
  </si>
  <si>
    <t>OPSP-VAD-0657-2026</t>
  </si>
  <si>
    <t>https://community.secop.gov.co/Public/Tendering/OpportunityDetail/Index?noticeUID=CO1.NTC.9923325</t>
  </si>
  <si>
    <t xml:space="preserve">La presente orden tiene por objeto: 1. Apoyar en la ejecución de pruebas funcionales del módulo de usuarios y roles, verificando el correcto funcionamiento de las operaciones y permisos configurados. 2. Apoyar en la elaboración del reporte de defectos funcionales y de interfaz de usuario (UI), documentando los hallazgos y recomendaciones para su corrección. 3. Apoyar en la validación de la creación y edición de proyectos, garantizando la consistencia de los datos y la correcta aplicación de las reglas de negocio. 4. Apoyar en las pruebas de restricciones de roles y dependencias, asegurando que los niveles de acceso y permisos correspondan al diseño funcional establecido. 5. Apoyar en las pruebas del flujo de revisión entre formulador y director, evaluando la integridad de los estados, transiciones y notificaciones del proceso. 6. Apoyar en la elaboración del informe de errores y observaciones de experiencia de usuario (UX), recopilando sugerencias para optimizar la usabilidad del sistema. 7. Apoyar en las pruebas de visualización de proyectos y aplicación de filtros, verificando la precisión de los resultados y la funcionalidad de las opciones de búsqueda. </t>
  </si>
  <si>
    <t>CO1.REQ.10071212</t>
  </si>
  <si>
    <t>OPSP-VAD-0656-2026</t>
  </si>
  <si>
    <t>https://community.secop.gov.co/Public/Tendering/OpportunityDetail/Index?noticeUID=CO1.NTC.9922801</t>
  </si>
  <si>
    <t>ANDRES EDUARDO PATERNINA ARIZA</t>
  </si>
  <si>
    <t xml:space="preserve">La presente orden tiene por objeto: 1. Apoyar en la definición de la estructura de base de datos que incluya usuarios, roles y dependencias, garantizando la correcta organización y trazabilidad de la información del sistema. 2. Apoyar en la implementación del módulo de usuarios y roles, incluyendo las funcionalidades de creación, lectura, actualización y eliminación (CRUD), así como la gestión de dependencias y permisos asociados. 3. Apoyar en la integración de la API con el entorno Angular, asegurando la interoperabilidad entre el backend y la interfaz de usuario. 4. Apoyar en la implementación del módulo de formulación de proyectos (ficha base), estructurando los campos requeridos para la captura y gestión de información de los proyectos. 5. Apoyar en la definición y construcción de la estructura para indicadores y actividades, facilitando el seguimiento y evaluación de los componentes de cada proyecto. 6. Apoyar en la implementación del flujo completo de validación con el asesor de planeación, consolidando las etapas de revisión, aprobación y seguimiento. 7. Apoyar en la integración del control de estados y retroalimentaciones, asegurando la trazabilidad de cada fase del proceso y la visibilidad de los cambios realizados. </t>
  </si>
  <si>
    <t>CO1.REQ.10068552</t>
  </si>
  <si>
    <t>OPSP-VAD-0655-2026</t>
  </si>
  <si>
    <t>https://community.secop.gov.co/Public/Tendering/OpportunityDetail/Index?noticeUID=CO1.NTC.9919686</t>
  </si>
  <si>
    <t>RICHAR STEVEN RAMOS DURAN</t>
  </si>
  <si>
    <t xml:space="preserve">La presente orden tiene por objeto: 1. Apoyar en la construcción de componentes software en tecnologías NetCore, Javascript, Angular, haciendo uso de patrones de diseños arquitectónicos. 2. Asesorar en el proceso de construcción de microservicios en los sistemas de información institucionales 3. Asesorar en la implementación de herramientas de verificación y validación de código fuente. 4. Apoyar al director del Centro en buenas prácticas de desarrollo en los sistemas de información institucionales 5. Apoyar en la construcción de pipeline en los sistemas de información institucionales. </t>
  </si>
  <si>
    <t>CO1.REQ.10067856</t>
  </si>
  <si>
    <t>OPSP-VAD-0654-2026</t>
  </si>
  <si>
    <t>https://community.secop.gov.co/Public/Tendering/OpportunityDetail/Index?noticeUID=CO1.NTC.9918749</t>
  </si>
  <si>
    <t>GUSTAVO ENRIQUE JUNIOR SOLANO NAVARRO</t>
  </si>
  <si>
    <t xml:space="preserve">La presente orden tiene por objeto: 1. Apoyar en la toma de requisitos funcionales y definición de procesos del sistema de gestión para la vinculación profesor hora cátedra apoyar en el análisis y la definición de los procesos lógicos 2. Apoyar en la construcción de componentes software .net para la gestión de la lógica del negocio. 3. Apoyar en la identificación de actores claves del proceso 4. Apoyar en la construcción de componentes FrontEnd haciendo uso de tecnologías Angular 5. Definir el modelo relacional que estructure la base del proyecto. 6. Apoyar en la construcción de documentación técnica y de usuario del sistema de información. </t>
  </si>
  <si>
    <t>CO1.REQ.10066330</t>
  </si>
  <si>
    <t>OPSP-VAD-0653-2026</t>
  </si>
  <si>
    <t>https://community.secop.gov.co/Public/Tendering/OpportunityDetail/Index?noticeUID=CO1.NTC.9917658</t>
  </si>
  <si>
    <t>ANA MARIA BUENAHORA DIAZ</t>
  </si>
  <si>
    <t xml:space="preserve">La presente orden tiene por objeto: 1. Apoyar en la toma de requisitos funcionales y definición de procesos del sistema de gestión para la vinculación profesor hora cátedra apoyar en el análisis y la definición de los procesos lógicos 2. Apoyar en la construcción de componentes software .net para la gestión de la lógica del negocio. 3. Apoyar en la identificación de actores claves del proceso 4. Apoyar en la construcción de componentes FrontEnd haciendo uso de tecnologías Angular 5. Definir el modelo relacional que estructure la base del proyecto 6. Apoyar en la construcción de documentación técnica y de usuario del sistema de información </t>
  </si>
  <si>
    <t>CO1.REQ.10065080</t>
  </si>
  <si>
    <t>OPSP-VAD-0652-2026</t>
  </si>
  <si>
    <t>https://community.secop.gov.co/Public/Tendering/OpportunityDetail/Index?noticeUID=CO1.NTC.9916357</t>
  </si>
  <si>
    <t>DAVID EMIRO CASTRILLO MEDINA</t>
  </si>
  <si>
    <t>La presente orden tiene por objeto: 1. Apoyar en el cargue y actualización de información precontractual, contractual y postcontractual en las plataformas del SIA OBSERVA AUDITORIA, SECOP II y SIGEP II de las ordenes suscritas por el Vicerrector Administrativo y/o Director Administrativo. 2. Apoyar en la revisión de la información contractual cargada en las plataformas del SIA OBSERVA Auditoria, SIGEP II y SECOP II por parte de los diferentes ordenadores del gasto delegados. 3. Apoyar en la revisión de los documentos para trámite de liquidación de honorarios de los contratistas por prestación de servicios profesionales y de apoyo a la gestión de la Vicerrectoría Administrativa y Dirección Administrativa. 4. Apoyar al Grupo de Contratación en la organización del archivo digital de las ordenes de servicios profesionales y de apoyo a la gestión suscritas por el Vicerrector Administrativo y/o el Director Administrativo. 5. Apoyar en la proyección de respuestas a las peticiones que le sean solicitadas, con el fin que las mismas se resuelvan dentro de los plazos y/o términos establecidos en la Ley. 6. Emitir los conceptos jurídicos que le hayan sido trasladados y que tengan relación con el ámbito de competencia del Grupo de Contratación. 7. Apoyar a los equipos de trabajo y ordenadores del gasto delegados, respecto de inquietudes o solicitudes sobre el cargue de información en las plataformas: SIA OBSERVA AUDITORIA, SIGEP, SECOP y SIA OBSERVA CONTRALORÍA. 8. Apoyar la generación de informes del estado de cargue de documentos en las plataformas: SIA OBSERVA AUDITORIA, SIGEP, SECOP y SIA OBSERVA CONTRALORÍA, por parte de cada uno de los ordenadores del gasto delegados. 9. Rendir informes mensuales o cuando el supervisor así lo requiera, sobre las actividades desarrolladas en cumplimiento de la orden de prestación de servicios.</t>
  </si>
  <si>
    <t>CO1.REQ.10064816</t>
  </si>
  <si>
    <t>OPSP-VAD-0651-2026</t>
  </si>
  <si>
    <t>https://community.secop.gov.co/Public/Tendering/OpportunityDetail/Index?noticeUID=CO1.NTC.9923957</t>
  </si>
  <si>
    <t>DIVIER TURIZO MARMOL</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</si>
  <si>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</si>
  <si>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CO1.REQ.10071531</t>
  </si>
  <si>
    <t>OAG-VAD-0650-2026</t>
  </si>
  <si>
    <t>https://community.secop.gov.co/Public/Tendering/OpportunityDetail/Index?noticeUID=CO1.NTC.9917532</t>
  </si>
  <si>
    <t>Rosmery Devia</t>
  </si>
  <si>
    <t>MARTHA LUZ GRANADOS VANEGAS</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</si>
  <si>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de matriculas en el Sistema de Información de AYRE.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agrícola, Feria de postgrados.</t>
  </si>
  <si>
    <t>CO1.REQ.10065407</t>
  </si>
  <si>
    <t>OPSP-VAD-0649-2026</t>
  </si>
  <si>
    <t>https://community.secop.gov.co/Public/Tendering/OpportunityDetail/Index?noticeUID=CO1.NTC.9916605</t>
  </si>
  <si>
    <t xml:space="preserve">ENRIQUE ALFONSO NAVARRO URBINA </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</si>
  <si>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con discapacidad auditiva. 11. Apoyar los trabajos de investigación realizados por la Dirección de Desarrollo Estudiantil.</t>
  </si>
  <si>
    <t>CO1.REQ.10064360</t>
  </si>
  <si>
    <t>OPSP-VAD-0648-2026</t>
  </si>
  <si>
    <t>https://community.secop.gov.co/Public/Tendering/OpportunityDetail/Index?noticeUID=CO1.NTC.9920705</t>
  </si>
  <si>
    <t>MARCO TULIO BARRERA GUERRA</t>
  </si>
  <si>
    <t xml:space="preserve">La presente orden tiene por objeto: 1. Apoyar en la prestación de soporte a usuarios que lo requieran. 2. Apoyar en la actualización de la Infraestructura Tecnológica. 3. Apoyar en el proceso de carnetizacion liderado por el Grupo de Servicios Tecnológicos. 4.Apoyar en el registro de los incidentes de seguridad informática. </t>
  </si>
  <si>
    <t>CO1.REQ.10067870</t>
  </si>
  <si>
    <t>OAG-VAD-0647-2026</t>
  </si>
  <si>
    <t>https://community.secop.gov.co/Public/Tendering/OpportunityDetail/Index?noticeUID=CO1.NTC.9918805</t>
  </si>
  <si>
    <t>Humberto Nicolas Calabria Arrieta</t>
  </si>
  <si>
    <t>DAIVER JOSE POLO GUETHE</t>
  </si>
  <si>
    <t xml:space="preserve">La presente orden tiene por objeto: 1. Apoyar en el diseño y actualización del portafolio de servicios del Laboratorio. 2. Desarrollar técnicas culinarias que permitan un mejor aprendizaje. 3. Apoyar la cordinación del equipo de cocina, auxiliares del laboratorio y asignarlos a cada docente al momento de cada clase. 4. Diseñar nuevos menús para la venta de servicios 5. Revisar con los docentes del área de Gastronomía los micro diseños y ajustarlos de acuerdo a los criterios establecidos institucionalmente 6. Apoyar en la supervisión y  control de inventarios de insumos y materias primas. 7. Apoyar en la determinación de los costos de producción de las clases y los menús de venta de servicios. 8. Apoyar en la verificación de la higiene y buenas practicas de todos los usuarios de la cocina 9. Apoyar en la supervisión y acompañamiento de las preparaciones de alimentos para garantizar la calidad del producto terminado y el resultado de aprendizaje en las clases. 10. Innovar, crear conceptos y adaptar tendencias para la formación de los estudiantes y el desarrollo operativo del Laboratorio. 11. Participar en eventos previo acuerdo con el supervisor (a) de la orden. 12. Retroalimentar al equipo sobre de la operación y funcionamiento de la cocina. 12. Investigar y proponer actividades que aporten al buen resultado del Laboratorio de Innovación Gastronómica. 13. Presentar el informe mensual con registro fotográfico de su gestión. </t>
  </si>
  <si>
    <t>CO1.REQ.10066467</t>
  </si>
  <si>
    <t>OAG-VAD-0646-2026</t>
  </si>
  <si>
    <t>https://community.secop.gov.co/Public/Tendering/OpportunityDetail/Index?noticeUID=CO1.NTC.9915710</t>
  </si>
  <si>
    <t>MARIA ANGELICA IGUARAN GIRALDO</t>
  </si>
  <si>
    <t xml:space="preserve">La presente orden tiene por objeto: 1. Apoyar el desarrollo de la estrategia de relacionamiento con diversos actores del entorno, en el marco de un enfoque multiactor, para fortalecer los diversos procesos que adelanta la ORI. 2. Apoyar la implementación de la estrategia de comunicación y marketing de la Oficina de Relaciones Interinstitucionales (ORI). 3. Apoyar al diseño e implementación de acciones que promuevan la difusión de oportunidades, gestionando los canales de comunicación de la oficina, como boletines de prensa, la página web institucional y el programa de radio. 4. Apoyar en la organización, gestión logística, cubrimiento y difusión de las actividades y eventos realizados por la dependencia. </t>
  </si>
  <si>
    <t>CO1.REQ.10063655</t>
  </si>
  <si>
    <t>OPSP-VAD-0645-2026</t>
  </si>
  <si>
    <t>https://community.secop.gov.co/Public/Tendering/OpportunityDetail/Index?noticeUID=CO1.NTC.9914153</t>
  </si>
  <si>
    <t xml:space="preserve">La presente orden tiene por objeto: 1. Apoyar en el diseño, formulación e implementación de programas estratégicos como Talento Senior, Talento Excepcional y Talento Normalista, garantizando su alineación con los objetivos institucionales. 2. Apoyar en la definición de metas claras y medibles, junto con indicadores de seguimiento y evaluación, para asegurar el control de resultados y la mejora continua del programa. 3. Apoyar en el diseño de métricas que permitan medir el impacto real del programa en los beneficiarios y en la comunidad académica, considerando variables cuantitativas y cualitativas. 4. Generar reportes, análisis y textos académicos que respalden la gestión, evaluación y toma de decisiones estratégicas. 5. Diseñar y ajustar herramientas metodológicas que faciliten la medición de resultados y la implementación efectiva de las estrategias. 6. Apoyar en el seguimiento a los convenios suscritos entre la Universidad del Magdalena y otras entidades, asegurando el cumplimiento de los compromisos adquiridos y su aporte al programa. 7. Apoyar en el diseño, programación e implementación de plataformas o aplicaciones web que permitan almacenar, procesar y visualizar información relacionada con Talento Magdalena y programas afines, garantizando su integridad y accesibilidad. 8. Configurar herramientas y módulos que permitan la generación automática de reportes, estadísticas e indicadores clave para la toma de decisiones sobre el avance y los resultados de los programas estratégicos. </t>
  </si>
  <si>
    <t>CO1.REQ.10062150</t>
  </si>
  <si>
    <t>OPSP-VAD-0644-2026</t>
  </si>
  <si>
    <t>https://community.secop.gov.co/Public/Tendering/OpportunityDetail/Index?noticeUID=CO1.NTC.9940925</t>
  </si>
  <si>
    <t>ANDRES FELIPE MEJIA ESCOBAR</t>
  </si>
  <si>
    <t xml:space="preserve">La presente orden tiene por objeto: 1. Elaborar análisis y reportes que permitan identificar fortalezas, necesidades y oportunidades de mejora. 2. Diseñar y proponer plataformas o sistemas de seguimiento y monitoreo del avance, logros y proyecciones de los estudiantes. 3. Generar reportes y actualizaciones periódicas que faciliten la toma de decisiones académicas e institucionales. 4. Apoyar en el diseño y promoción de actividades de reconocimiento y estímulo a la excelencia académica. 5. Proponer y gestionar mecanismos de articulación con becas, estímulos, programas de movilidad académica y oportunidades externas. 6. Apoyar el diseño e implementación de estrategias de acompañamiento académico y psicosocial orientadas al fortalecimiento integral de los estudiantes. 7. Apoyar la coordinación y desarrollo de espacios de mentoría, tutorías y actividades que potencien competencias de investigación, innovación y liderazgo. 8. Apoyar la coordinación con los programas académicos la formulación de planes de preparación para las pruebas Saber Pro. 9. Apoyar en la implementación de actividades, talleres y simulacros que refuercen competencias genéricas y específicas requeridas en dichas pruebas. 10. Promover la articulación con docentes, directores de programa y unidades académicas para el desarrollo de las estrategias de acompañamiento. 11. Apoyar la gestión de vínculos con entidades externas, redes académicas y sector productivo que amplíen las oportunidades de formación y proyección. 12. Apoyar en el diseño e implementación de indicadores para la evaluación de la estrategia de acompañamiento. 13. Rendir informes mensuales o en el plazo o momento que su supervisor lo requiera, sobre las actividades desarrolladas en cumplimiento de la orden de prestación de servicios. 14. Cumplir con los procedimientos del Proceso de Gestión del Sistema de Gestión Integral de la Calidad "COGUI". </t>
  </si>
  <si>
    <t>CO1.REQ.10086006</t>
  </si>
  <si>
    <t>OPSP-VAD-0643-2026</t>
  </si>
  <si>
    <t>https://community.secop.gov.co/Public/Tendering/OpportunityDetail/Index?noticeUID=CO1.NTC.9932783</t>
  </si>
  <si>
    <t>ESPERANZA MOSQUERA MATURANA</t>
  </si>
  <si>
    <t xml:space="preserve">La presente orden tiene por objeto: 1. Apoyar en la gestión y seguimiento de proyectos de cooperación internacional 2. Apoyar la gestión de oportunidades y el seguimiento a actividades o programas en materia de investigación y de innovación y emprendimiento. 3. Apoyar procesos de movilidad en la línea de emprendimiento. 4. Apoyar en la gestión de agendas de desarrollo con actores locales y regionales 5. Apoyar el desarrollo de eventos estratégicos con perfil internacional. 6. Apoyo en la gestión de recursos técnicos y/o financieros en la línea de innovación y emprendimiento. 7. Apoyo en la gestión con Embajadas y Cuerpos Diplomáticos en torno a temas estratégicos institucionales. 8. Apoyar en el proceso de gestión de la calidad </t>
  </si>
  <si>
    <t>CO1.REQ.10074499</t>
  </si>
  <si>
    <t>OPSP-VAD-0642-2026</t>
  </si>
  <si>
    <t>https://community.secop.gov.co/Public/Tendering/OpportunityDetail/Index?noticeUID=CO1.NTC.9916107</t>
  </si>
  <si>
    <t>DARIEN RAUL RANGEL GABALO</t>
  </si>
  <si>
    <t>CO1.REQ.10064469</t>
  </si>
  <si>
    <t>OAG-VAD-0641-2026</t>
  </si>
  <si>
    <t>https://community.secop.gov.co/Public/Tendering/OpportunityDetail/Index?noticeUID=CO1.NTC.9915450</t>
  </si>
  <si>
    <t>URILIS PAOLA FONTALVO ARIZA</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</si>
  <si>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</si>
  <si>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CO1.REQ.10063693</t>
  </si>
  <si>
    <t>OAG-VAD-0640-2026</t>
  </si>
  <si>
    <t>https://community.secop.gov.co/Public/Tendering/OpportunityDetail/Index?noticeUID=CO1.NTC.9926236</t>
  </si>
  <si>
    <t>SARID PAOLA CAMACHO RODRIGUEZ</t>
  </si>
  <si>
    <t xml:space="preserve">La presente orden tiene por objeto: 1. Apoyar la articulación interinstitucional como enlace estratégico entre Bienestar Universitario y el Centro de Regionalización y las Oportunidades- CREO y las vicerrectorías, mediante la coordinación y acompañamiento de acciones y estrategias dirigidas al bienestar y desarrollo de los estudiantes y demás miembros de la comunidad universitaria. 2. Apoyar en el diseño, presentación y ejecución semestral del plan de trabajo estratégico de Bienestar Universitario en el Centro de Regionalización y las Oportunidades- CREO alineado con el Plan de Desarrollo y el Plan de Gobierno institucional. 3. Identificar y acompañar situaciones académicas, psicosociales y socioeconómicas de los estudiantes del Centro de Regionalización y las Oportunidades- CREO articulando rutas institucionales. 4. Apoyar en las acciones de acompañamiento que fortalezcan el proyecto de vida y proyecto profesional de los estudiantes. 5. Promover la participación estudiantil en programas, servicios y eventos de Bienestar Universitario. 6. Articular las estrategias de Bienestar con los programas institucionales de permanencia, inclusión y liderazgo. 7. Sistematizar y analizar información sobre participación e impacto de las acciones de Bienestar en la unidad académica. 8. Apoyar las estrategias de comunicación institucional sobre los servicios y rutas de Bienestar Universitario. 9. Participar en comités, jornadas y eventos estratégicos de Bienestar Universitario, previo acuerdo con el supervisor (a) de la orden, aportando visión académica y estudiantil. 10. Elaborar, consolidar y entregar informes de gestión y seguimiento del rol de Enlace de Bienestar Universitario, que den cuenta del cumplimiento de indicadores, metas y resultados definidos en el plan de trabajo, en coherencia con los lineamientos del Bienestar Universitario, el Plan de Desarrollo Institucional y el Plan de Gobierno, incorporando análisis de resultados, riesgos, supuestos y recomendaciones para la mejora continua. </t>
  </si>
  <si>
    <t>CO1.REQ.10073399</t>
  </si>
  <si>
    <t>OPSP-VAD-0639-2026</t>
  </si>
  <si>
    <t>https://community.secop.gov.co/Public/Tendering/OpportunityDetail/Index?noticeUID=CO1.NTC.9924958</t>
  </si>
  <si>
    <t>FANOR OROZCO MENDEZ</t>
  </si>
  <si>
    <t xml:space="preserve">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t>
  </si>
  <si>
    <t>CO1.REQ.10069671</t>
  </si>
  <si>
    <t>OPSP-VAD-0638-2026</t>
  </si>
  <si>
    <t>https://community.secop.gov.co/Public/Tendering/OpportunityDetail/Index?noticeUID=CO1.NTC.9940041</t>
  </si>
  <si>
    <t>ROXANA LEONOR ARRIETA CRUZ</t>
  </si>
  <si>
    <t xml:space="preserve">La presente orden tiene por objeto: 1- Apoyar en la elaboración de estrategias digitales para las Redes Sociales de Unimagdalena Radio 2- Apoyar en la presentacion del programa Frecuencia Femenina emitido lunes a jueves de 11 a 12 del medio dia. 3- Realizar el spot 'que talento. 4- Apoyar al aire de la realización de 'Desde el Campus Al Aire' que se emite de Lunes a jueves de 7 a 8 de la mañana. 5-Apoyar en las transmisiones en vivo y en directo de los eventos de la Emisora Cultural. 6- Apoyar en las transmisiones o cubrimiento de eventos, cubrir dicha actividad a través de las redes sociales y al aire. 7- Producir y editar los materiales sonoros institucionales que se requieran. 8- Apoyar en la presentación del programa radial del consultorio Jurídico de la Universidad del Magdalena 9- Apoyar en la redacción de boletines institucionales. 10- Apoyar al programa La Revista, que se emite a las 6 de la mañana 11- Hacer reportería en las dependencias que generen información útil para la Emisora. </t>
  </si>
  <si>
    <t>CO1.REQ.10084987</t>
  </si>
  <si>
    <t>OPSP-VAD-0637-2026</t>
  </si>
  <si>
    <t>https://community.secop.gov.co/Public/Tendering/OpportunityDetail/Index?noticeUID=CO1.NTC.9914806</t>
  </si>
  <si>
    <t>MARIA LUISA VILA OROZCO</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</si>
  <si>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t>
  </si>
  <si>
    <t>CO1.REQ.10062827</t>
  </si>
  <si>
    <t>OAG-VAD-0636-2026</t>
  </si>
  <si>
    <t>https://community.secop.gov.co/Public/Tendering/OpportunityDetail/Index?noticeUID=CO1.NTC.9939244</t>
  </si>
  <si>
    <t>Alberto Ruiz Mier</t>
  </si>
  <si>
    <t>CEINY GIMENA JIMENEZ TURIZO</t>
  </si>
  <si>
    <t xml:space="preserve">La presente orden tiene por objeto: 1. Apoyar la gestión documental mediante la eliminación del archivo físico que reposa en la Facultad de Ciencias Básicas, conforme a la normatividad archivística vigente y a las Tablas de Retención Documental aplicables. 2. Apoyar la creación, clasificación, organización y actualización del archivo digital de la Facultad de Ciencias Básicas. 3. Apoyar la recolección, organización y sistematización de información y evidencias requeridas para los procesos de autoevaluación y acreditación de los programas académicos de la Facultad de Ciencias Básicas. 4. Apoyar en la recolección, organización y sistematización de insumos que conlleven a la elaboración del Plan de Desarrollo 2025-2030 de la Facultad de Ciencias Básicas. </t>
  </si>
  <si>
    <t>CO1.REQ.10083802</t>
  </si>
  <si>
    <t>OPSP-VAD-0635-2026</t>
  </si>
  <si>
    <t>https://community.secop.gov.co/Public/Tendering/OpportunityDetail/Index?noticeUID=CO1.NTC.9920853</t>
  </si>
  <si>
    <t xml:space="preserve">JESUS DANIEL RODRIGUEZ VASQUEZ  </t>
  </si>
  <si>
    <t xml:space="preserve">La presente orden tiene por objeto: 1.Apoyar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donde se realice cubrimiento. </t>
  </si>
  <si>
    <t>CO1.REQ.10068262</t>
  </si>
  <si>
    <t>OPSP-VAD-0634-2026</t>
  </si>
  <si>
    <t>https://community.secop.gov.co/Public/Tendering/OpportunityDetail/Index?noticeUID=CO1.NTC.9919417</t>
  </si>
  <si>
    <t>CAMILO ANDRES CUELLO MOZO</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</si>
  <si>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AUDITORIA, SECOP II y SIGEP II de las ordenes suscritas por el Vicerrector Administrativo y/o Director Administrativo. 3. Apoyar en la revisión de la información contractual cargada en las plataformas del SIA OBSERVA Auditoria, SIGEP y SECOP por parte de los diferentes ordenadores del gasto delegados. 4. Apoyar en la revisión de los documentos para trámite de liquidación de honorarios de los contratistas por prestación de servicios profesionales y de apoyo a la gestión de la Vicerrectoría Administrativa y Dirección Administrativa. 5. Apoyar al Grupo de Contratación en la organización del archivo digital de las ordenes de servicios profesionales y de apoyo a la gestión suscritas por el Vicerrector Administrativo y/o el Director Administrativo. 6. Apoyar en la proyección de respuestas a las peticiones que le sean solicitadas, con el fin que las mismas se resuelvan dentro de los plazos y/o términos establecidos en la Ley. </t>
  </si>
  <si>
    <t>CO1.REQ.10067471</t>
  </si>
  <si>
    <t>OPSP-VAD-0633-2026</t>
  </si>
  <si>
    <t>https://community.secop.gov.co/Public/Tendering/OpportunityDetail/Index?noticeUID=CO1.NTC.9913376</t>
  </si>
  <si>
    <t>MARIA ALEXANDRA MANJARRES MEZA</t>
  </si>
  <si>
    <t xml:space="preserve">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 </t>
  </si>
  <si>
    <t>CO1.REQ.10060980</t>
  </si>
  <si>
    <t>OAG-VAD-0632-2026</t>
  </si>
  <si>
    <t>https://community.secop.gov.co/Public/Tendering/OpportunityDetail/Index?noticeUID=CO1.NTC.9918734</t>
  </si>
  <si>
    <t>Willigton Alexander Maiguel Goenaga</t>
  </si>
  <si>
    <t>LAURA VANESSA PEDROZO SARMIENTOPEREZ</t>
  </si>
  <si>
    <t>La presente orden tiene por objeto: 1. Prestar asesoría en la proyección de las decisiones a que hay lugar en el trámite de los procesos disciplinarios adelantados por la Oficina de Control Disciplinario Interno. 2. Proyectar para el Director de la oficina los autos de apertura de indagación, investigación, pruebas, archivos, cargos y fallos.</t>
  </si>
  <si>
    <t>CO1.REQ.10066838</t>
  </si>
  <si>
    <t>OPSP-VAD-0631-2026</t>
  </si>
  <si>
    <t>https://community.secop.gov.co/Public/Tendering/OpportunityDetail/Index?noticeUID=CO1.NTC.9912081</t>
  </si>
  <si>
    <t>JULIETH KARINA GARCIA GAMARRA</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</si>
  <si>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</si>
  <si>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CO1.REQ.10060448</t>
  </si>
  <si>
    <t>OAG-VAD-0630-2026</t>
  </si>
  <si>
    <t>https://community.secop.gov.co/Public/Tendering/OpportunityDetail/Index?noticeUID=CO1.NTC.9911858</t>
  </si>
  <si>
    <t>Jorge Alfonso Apreza Fernandez</t>
  </si>
  <si>
    <t>SIGIFREDO GARCIA FUENTES</t>
  </si>
  <si>
    <t xml:space="preserve">La presente orden tiene por objeto: 1. Apoyar en el fomento y divulgación a el fortalecimiento de los procesos artísticos y culturales en la Universidad. 2. Apoyar la ejecución de estrategias sobre la inscripción y participación y permanente de los miembros de la comunidad universitaria en las actividades y/o talleres culturales y artísticos, que permitan ampliar la cobertura de los servicios de Bienestar Universitario. 3. Diligenciar oportunamente los formatos establecidos por Bienestar Universitario en el Sistema de Gestión de la Calidad. 4. Entregar oportunamente,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Informar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de grupos artísticos a su cargo que resalten el talento de los grupos representativos de la Universidad. 7. Apoyar en la gestión de espacios formativos y recreativos para toda la comunidad Universitaria (Jubilados, egresados, hijos de egresados, hijos de jubilados, hijos de estudiantes, hijos de trabajadores, trabajadores, estudiantes). 8. Apoyar en la formación y desarrollo de los grupos artísticos para que participen activamente en los eventos internos y externos que representan la universidad. </t>
  </si>
  <si>
    <t>CO1.REQ.10059996</t>
  </si>
  <si>
    <t>OAG-VAD-0629-2026</t>
  </si>
  <si>
    <t>https://community.secop.gov.co/Public/Tendering/OpportunityDetail/Index?noticeUID=CO1.NTC.9918306</t>
  </si>
  <si>
    <t>ABRAHAN DAVID VÁSQUEZ ZARZA</t>
  </si>
  <si>
    <t xml:space="preserve">La presente orden tiene por objeto: 1. Apoyar la articulación interinstitucional como enlace estratégico entre Bienestar Universitario y la Facultad de Ingeniería y las vicerrectorías, mediante la coordinación y acompañamiento de acciones y estrategias dirigidas al bienestar y desarrollo de los estudiantes y demás miembros de la comunidad universitaria. 2. Apoyar en el diseño, presentación y ejecución semestral del plan de trabajo estratégico de Bienestar Universitario en la Facultad alineado con el Plan de Desarrollo y el Plan de Gobierno institucional. 3. Identificar y acompañar situaciones académicas, psicosociales y socioeconómicas de los estudiantes de la Facultad articulando rutas institucionales. 4. Impulsar acciones de acompañamiento que fortalezcan el proyecto de vida y proyecto profesional de los estudiantes. 5. Promover la participación estudiantil en programas, servicios y eventos de Bienestar Universitario. 6. Articular las estrategias de Bienestar con los programas institucionales de permanencia, inclusión y liderazgo. 7. Sistematizar y analizar información sobre participación e impacto de las acciones de Bienestar en la unidad académica. 8. Apoyar las estrategias de comunicación institucional sobre los servicios y rutas de Bienestar Universitario. 9. Participar en comités, jornadas y eventos estratégicos de Bienestar Universitario, previo acuerdo con el supervisor (a) de la orden, aportando visión académica y estudiantil. 10. Elaborar, consolidar y entregar informes de gestión y seguimiento del rol de Enlace de Bienestar Universitario, que den cuenta del cumplimiento de indicadores, metas y resultados definidos en el plan de trabajo, en coherencia con los lineamientos del Bienestar Universitario, el Plan de Desarrollo Institucional y el Plan de Gobierno, incorporando análisis de resultados, riesgos, supuestos y recomendaciones para la mejora continua. </t>
  </si>
  <si>
    <t>CO1.REQ.10065988</t>
  </si>
  <si>
    <t>OPSP-VAD-0628-2026</t>
  </si>
  <si>
    <t>https://community.secop.gov.co/Public/Tendering/OpportunityDetail/Index?noticeUID=CO1.NTC.9911381</t>
  </si>
  <si>
    <t>JOSE AMABLE ARAUJO BLANCO</t>
  </si>
  <si>
    <t xml:space="preserve">La presente orden tiene por objeto: 1) Apoyar en el fomento y divulgación a el fortalecimiento de los procesos artísticos y culturales en la Universidad. 2) Apoyar la ejecución de estrategias sobre la inscripción y participación activa y permanente de los miembros de la comunidad universitaria en las actividades y/o talleres culturales, que permitan ampliar la cobertura de los servicios de Bienestar Universitario. 3) Diligenciar oportunamente los formatos establecidos por Bienestar Universitario en el Sistema de Gestión de la Calidad. 4) Entregar oportunamente,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Informar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musicales que resalten el talento de los grupos representativos de la Universidad, tanto en eventos internos como externos. 7) Gestionar la participación de grupos representativos en actividades culturales, recreativas y formativas solicitadas por la Universidad y otras instituciones. 8) Apoyar la formación y desarrollo de grupos representativos para que participen activamente en los eventos culturales y representen a la Universidad en diferentes escenarios. </t>
  </si>
  <si>
    <t>CO1.REQ.10059570</t>
  </si>
  <si>
    <t>OAG-VAD-0627-2026</t>
  </si>
  <si>
    <t>https://community.secop.gov.co/Public/Tendering/OpportunityDetail/Index?noticeUID=CO1.NTC.9910982</t>
  </si>
  <si>
    <t>MAGNOLIA DEL CARMEN DIAZ GUERRERO</t>
  </si>
  <si>
    <t xml:space="preserve">La presente orden tiene por objeto: 1.Apoyar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 </t>
  </si>
  <si>
    <t>CO1.REQ.10059504</t>
  </si>
  <si>
    <t>OAG-VAD-0626-2026</t>
  </si>
  <si>
    <t>https://community.secop.gov.co/Public/Tendering/OpportunityDetail/Index?noticeUID=CO1.NTC.9916577</t>
  </si>
  <si>
    <t>ASDRUBAL SENEN OROZCO SANJUANELO</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</si>
  <si>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de comunicación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semana cultural. 8. Apoyar en la participación de eventos académicos, científicos, artísticos, culturales, deportivos, de salud y desarrollo humano dentro y fuera del lugar habitual de la ejecución de las actividades</t>
  </si>
  <si>
    <t>CO1.REQ.10065136</t>
  </si>
  <si>
    <t>OPSP-VAD-0625-2026</t>
  </si>
  <si>
    <t>https://community.secop.gov.co/Public/Tendering/OpportunityDetail/Index?noticeUID=CO1.NTC.9910487</t>
  </si>
  <si>
    <t>ANDRES DAVID CASTAÑO VARELA</t>
  </si>
  <si>
    <t>CO1.REQ.10058946</t>
  </si>
  <si>
    <t>OAG-VAD-0624-2026</t>
  </si>
  <si>
    <t>https://community.secop.gov.co/Public/Tendering/OpportunityDetail/Index?noticeUID=CO1.NTC.9935189</t>
  </si>
  <si>
    <t>LISBELYS CAMARGO PEÑARANDA</t>
  </si>
  <si>
    <t>La presente orden tiene por objeto: 1.Apoyar en la organización y preparación de los laboratorios para las prácticas y servicios requeridos en el mismo, de conformidad con la programación establecida. 2. Apoyar actividades administrativas y de gestión para asegurar la eficiencia y calidad del servicio, tales como: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t>
  </si>
  <si>
    <t>CO1.REQ.10081588</t>
  </si>
  <si>
    <t>OPSP-VAD-0623-2026</t>
  </si>
  <si>
    <t>https://community.secop.gov.co/Public/Tendering/OpportunityDetail/Index?noticeUID=CO1.NTC.9934973</t>
  </si>
  <si>
    <t>KELLY MILENA ROYERO FONTALVO</t>
  </si>
  <si>
    <t>La presente orden tiene por objeto: 1. Resolver las peticiones que le hagan a la Universidad del Magdalena dentro de los plazos y/o términos establecidos en la ley, que le sean trasladadas. 2. Hacer seguimiento a los derechos de petición que deben ser resueltos por otras dependencias cuando estos le sean asignados. 3. Apoyar y asesorar al Grupo de Atención de Casos de Violencia de Género en el marco de lo establecido en el protocolo para la atención de casos de violencia sexual y violencia de género (Acuerdo superior 010 de 2019). 4. Prestar asesoría y acompañamiento jurídico a las víctimas de cualquier forma de violencia sexual o de género que reporten los casos ante la Universidad del Magdalena. 5. Prestar asesoría jurídica a las facultades académicas en el marco de los procesos disciplinarios iniciados por conductas relacionadas con cualquier tipo de violencia sexual o de género. 6. Apoyar en la revisión de las solicitudes realizadas por los diferentes ordenadores del gasto de la Universidad en relación al reporte por conductas que constituyan violencias basadas en género, las violencias sexuales o discriminación 7. Rendir informes mensuales o cuando el supervisor así lo requiera, sobre las actividades desarrolladas en cumplimiento de la orden de prestación de servicios.</t>
  </si>
  <si>
    <t>CO1.REQ.10081538</t>
  </si>
  <si>
    <t>OPSP-VAD-0622-2026</t>
  </si>
  <si>
    <t>https://community.secop.gov.co/Public/Tendering/OpportunityDetail/Index?noticeUID=CO1.NTC.9934572</t>
  </si>
  <si>
    <t>JUAN CARLOS CABANA REVOLLO</t>
  </si>
  <si>
    <t>CO1.REQ.10080444</t>
  </si>
  <si>
    <t>OPSP-VAD-0621-2026</t>
  </si>
  <si>
    <t>https://community.secop.gov.co/Public/Tendering/OpportunityDetail/Index?noticeUID=CO1.NTC.9933675</t>
  </si>
  <si>
    <t>JAVIER ERNESTO MORALES VELASQUEZ</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</si>
  <si>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Sugerir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acuerdo con el supervisor (a) de la orden. 12. Elaborar y remitir Informe final del estado jurídico de las entidades, de acuerdo con la información remitida por el equipo juridico. </t>
  </si>
  <si>
    <t>CO1.REQ.10080297</t>
  </si>
  <si>
    <t>OPSP-VAD-0620-2026</t>
  </si>
  <si>
    <t>https://community.secop.gov.co/Public/Tendering/OpportunityDetail/Index?noticeUID=CO1.NTC.9933731</t>
  </si>
  <si>
    <t>STIVENSON GÓMEZ MANJARRES</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</si>
  <si>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conformación de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t>
  </si>
  <si>
    <t>CO1.REQ.10080068</t>
  </si>
  <si>
    <t>OPSP-VAD-0619-2026</t>
  </si>
  <si>
    <t>https://community.secop.gov.co/Public/Tendering/OpportunityDetail/Index?noticeUID=CO1.NTC.9932934</t>
  </si>
  <si>
    <t>ESTEFANIA SARAI OROZCO SEQUEA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</si>
  <si>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Sugerir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acuerdo con el supervisor (a) de la orden. 12. Elaborar y remitir Informe final del estado jurídico de las entidades, de acuerdo con la información remitida por el equipo jurídico.</t>
  </si>
  <si>
    <t>CO1.REQ.10079805</t>
  </si>
  <si>
    <t>OPSP-VAD-0618-2026</t>
  </si>
  <si>
    <t>https://community.secop.gov.co/Public/Tendering/OpportunityDetail/Index?noticeUID=CO1.NTC.9931500</t>
  </si>
  <si>
    <t>JOSE MANUEL BETANCOURT AVILA</t>
  </si>
  <si>
    <t>La presente orden tiene por objeto: 1. 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t>
  </si>
  <si>
    <t>CO1.REQ.10078992</t>
  </si>
  <si>
    <t>OAG-VAD-0617-2026</t>
  </si>
  <si>
    <t>https://community.secop.gov.co/Public/Tendering/OpportunityDetail/Index?noticeUID=CO1.NTC.9932044</t>
  </si>
  <si>
    <t>MISLEE MAIRETH MEZA MASSON</t>
  </si>
  <si>
    <t xml:space="preserve">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en la elaboración de la bitácora de cada expediente en la remisión de los mismos. </t>
  </si>
  <si>
    <t>CO1.REQ.10078594</t>
  </si>
  <si>
    <t>OPSP-VAD-0616-2026</t>
  </si>
  <si>
    <t>https://community.secop.gov.co/Public/Tendering/OpportunityDetail/Index?noticeUID=CO1.NTC.9931073</t>
  </si>
  <si>
    <t>LOURDES LUCIA LEONES PEREZ</t>
  </si>
  <si>
    <t>La presente orden tiene por objeto: 1. Apoyar en el seguimiento a los actos administrativos que se reciban en la Dirección Financiera para trámite de pago. 2. Apoyar en las solicitudes de información de trámites realizadas por Proveedores, Docentes Empleados, directores, Supervisores para dar información sobre el estado de los Pagos. 3. Apoyar en la recepción de las resoluciones de pago para entregarlas al grupo responsable</t>
  </si>
  <si>
    <t>CO1.REQ.10078189</t>
  </si>
  <si>
    <t>OAG-VAD-0615-2026</t>
  </si>
  <si>
    <t>https://community.secop.gov.co/Public/Tendering/OpportunityDetail/Index?noticeUID=CO1.NTC.9930560</t>
  </si>
  <si>
    <t xml:space="preserve">GABRIELA SOFIA ACUÑA MENDOZA </t>
  </si>
  <si>
    <t>La presente orden tiene por objeto: 1. Apoyar los procesos de planeación estratégica del Bienestar Universitario, mediante la organización y análisis de insumos técnicos que aseguren coherencia con el Plan de Desarrollo Institucional, el Plan de Gobierno y el Sistema de Gestión Integral. 2. Apoyar la formulación y estructuración técnica de planes, programas y proyectos del área de Bienestar Universitario, contribuyendo a la definición de objetivos, metas, indicadores y proyecciones. 3. Apoyar el seguimiento y la evaluación estratégica de los programas y servicios de Bienestar Universitario, mediante la recolección, sistematización y análisis de información que permita valorar avances, resultados e impactos. 4. Apoyar la elaboración de informes de gestión, seguimiento y evaluación del Bienestar Universitario, integrando información administrativa, operativa y estadística de las diferentes áreas. 5. Apoyar el análisis, organización y visualización de información estadística de los programas de Bienestar Universitario, generando reportes e insumos que faciliten la toma de decisiones y la mejora continua. 6. Apoyar los procesos de focalización, análisis socioeconómico y elaboración de insumos técnicos relacionados con el programa de residencias estudiantiles universitarias y otros apoyos estratégicos de permanencia. 7. Apoyar el cumplimiento de los lineamientos del Sistema de Gestión de la Calidad, mediante el diligenciamiento oportuno de formatos, registros y matrices del proceso de Bienestar Universitario. 8. Apoyar los procesos administrativos y contractuales del área de Bienestar Universitario, incluyendo revisión documental y sondeos comerciales. 9. Contribuir al fortalecimiento de la cultura de evaluación, mejora continua y gestión basada en evidencia en el Bienestar Universitario, apoyando la identificación de riesgos, oportunidades de mejora y aprendizajes institucionales. 10. Apoyar en la atención básica, oportuna y adecuada en consulta como Médico General a los miembros de la Comunidad Universitaria que lo soliciten. 11. Apoyar en la validación y verificación de la veracidad de las incapacidades de los Estudiantes, teniendo en cuenta la reglamentación existente para tal efecto. 12. Diligenciar oportunamente, los formatos del Proceso "Bienestar Universitario" en el Sistema de Gestión de Calidad. 13. Apoyar en la atención a los miembros de la comunidad Universitaria que requieran información, atención y orientación de los servicios, a través de los diferentes canales disponibles. 14.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15. Apoyar en la participación de los diferentes eventos realizados por la dirección de Bienestar Universitario: Bienvenida a los estudiantes, día de la familia. 16. Apoyar en la participación de eventos académicos, científicos, artísticos, Culturales, deportivos, de salud y desarrollo humano dentro y fuera del lugar habitual de la ejecución de las actividades.</t>
  </si>
  <si>
    <t>CO1.REQ.10076941</t>
  </si>
  <si>
    <t>OPSP-VAD-0614-2026</t>
  </si>
  <si>
    <t>https://community.secop.gov.co/Public/Tendering/OpportunityDetail/Index?noticeUID=CO1.NTC.9929356</t>
  </si>
  <si>
    <t>CLARA INES APREZA FERNANDEZ</t>
  </si>
  <si>
    <t xml:space="preserve">La presente orden tiene por objeto: 1. Apoyar en la atención a los miembros de la comunidad universitaria que requieran información sobre los distintos servicios de Bienestar Universitario a través de los canales de comunicación disponibles. 2. Apoyar en la producción y montaje de los eventos que se organicen desde la Dirección de Bienestar Universitario y las áreas de Promoción y Servicios de Salud y Desarrollo Humano. 3. Apoyar en la realización y actualización del inventario de los equipos e insumos del área de salud y desarrollo humano para garantizar el buen uso de los mismos. 4. Presentar informes mensuales sobre las actividades desarrolladas y planteadas en el Plan de Trabajo, para la verificación y evaluación del cumplimiento de las metas propuestas. 5. Diligenciar oportunamente todos los formatos establecidos por Bienestar Universitario en el Sistema de Gestión de la Calidad y otros procesos, para el registro de todas las actividades que se realicen. 6. Apoyar en la participación de eventos académicos, científicos, artísticos, Culturales, deportivos, de salud y desarrollo humano dentro y fuera del lugar habitual de la ejecución de las actividades. 7. Apoyar en la participación de los diferentes eventos realizados por la dirección de Bienestar Universitario, Bienvenida a los estudiantes y semana cultural. </t>
  </si>
  <si>
    <t>CO1.REQ.10076282</t>
  </si>
  <si>
    <t>OAG-VAD-0613-2026</t>
  </si>
  <si>
    <t>https://community.secop.gov.co/Public/Tendering/OpportunityDetail/Index?noticeUID=CO1.NTC.9928638</t>
  </si>
  <si>
    <t>SAIDI MARIA  RODRIGUEZ RATIVA</t>
  </si>
  <si>
    <t xml:space="preserve">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t>
  </si>
  <si>
    <t>CO1.REQ.10075457</t>
  </si>
  <si>
    <t>OAG-VAD-0612-2026</t>
  </si>
  <si>
    <t>https://community.secop.gov.co/Public/Tendering/OpportunityDetail/Index?noticeUID=CO1.NTC.9927820</t>
  </si>
  <si>
    <t>JENNIFER BALLESTAS MOLINA</t>
  </si>
  <si>
    <t>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auditorías realizadas por el sujeto activo (Gobernación del Magdalena) contra los archivos que reposan en la oficina de estampilla. 6. Alimentar la matriz de control de pagos a fin de llevar el orden de los resultados financieros de manera periódica.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información relacionada con el proceso de fiscalización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15. Asistir a las reuniones, capacitaciones y mesas de trabajo programadas, previo acuerdo con el supervisor (a) de la orden.</t>
  </si>
  <si>
    <t>CO1.REQ.10074311</t>
  </si>
  <si>
    <t>OPSP-VAD-0611-2026</t>
  </si>
  <si>
    <t>https://community.secop.gov.co/Public/Tendering/OpportunityDetail/Index?noticeUID=CO1.NTC.9925557</t>
  </si>
  <si>
    <t>ALBERTO JOSE JIMENEZ ALFARO</t>
  </si>
  <si>
    <t>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2024 3. Apoyar la actualización del portal web de la Vicerrectoría de Extensión y Proyección Social 4. Apoyar en la creación de contenidos creativos mensuales para aportar al crecimiento y a la consolidación de la comunidad digital, a través de las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y en las estrategias de marketing digital para potencializar el reconocimiento de la marca Unimagdalena 8. Presentar eventos institucionales.</t>
  </si>
  <si>
    <t>CO1.REQ.10071251</t>
  </si>
  <si>
    <t>OPSP-VAD-0610-2026</t>
  </si>
  <si>
    <t>https://community.secop.gov.co/Public/Tendering/OpportunityDetail/Index?noticeUID=CO1.NTC.9922116</t>
  </si>
  <si>
    <t>JAVI LEVIS FIERRO REBOLLEDO</t>
  </si>
  <si>
    <t>CO1.REQ.10069649</t>
  </si>
  <si>
    <t>OPSP-VAD-0609-2026</t>
  </si>
  <si>
    <t>https://community.secop.gov.co/Public/Tendering/OpportunityDetail/Index?noticeUID=CO1.NTC.9919868</t>
  </si>
  <si>
    <t>DANIEL JOSE TAMAYO ELJURE</t>
  </si>
  <si>
    <t xml:space="preserve">La presente orden tiene por objeto: 1. 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Apoyar en el mantenimiento del archivo físico de la oficina en óptimas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auditoría realizada por el sujeto activo del Convenio 005 de 2017, en ese caso, Gobernación del Magdalena, contra los archivos que reposan en la oficina de estampilla, dado el caso. 8. Apoyar al personal de facilitadores y jurídicos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cuál carpeta entra y sale del archivador. 11. Asistir a las reuniones y/o capacitaciones coordinadas por el profesional especializado, previo acuerdo con el supervisor de la orden. </t>
  </si>
  <si>
    <t>CO1.REQ.10068005</t>
  </si>
  <si>
    <t>OPSP-VAD-0608-2026</t>
  </si>
  <si>
    <t>https://community.secop.gov.co/Public/Tendering/OpportunityDetail/Index?noticeUID=CO1.NTC.9918331</t>
  </si>
  <si>
    <t>JACKLYN DANIELA MERCADO PAYARES</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</si>
  <si>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</si>
  <si>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CO1.REQ.10066668</t>
  </si>
  <si>
    <t>OPSP-VAD-0607-2026</t>
  </si>
  <si>
    <t>https://community.secop.gov.co/Public/Tendering/OpportunityDetail/Index?noticeUID=CO1.NTC.9918072</t>
  </si>
  <si>
    <t>LAURIE VALENTINA PINTO BRITO</t>
  </si>
  <si>
    <t>La presente orden tiene por objeto: Elaborar los informes estadísticos para la acreditación de los programas académicos. 2. Apoyar en la elaboración de los certificados parafiscales. 3.Realizar el seguimiento y revisión de las solicitudes de actualización de información financiera, solicitada por los bancos, convenios y proveedores. 4. Apoyar en la realización de las actas de reuniones. 5 Realizar el seguimiento de cronogramas de informes de la Dirección Financiera, 6 Realizar seguimiento a las resoluciones de adiciones y traslados que tengan Vobo del Director Financiero.</t>
  </si>
  <si>
    <t>CO1.REQ.10066424</t>
  </si>
  <si>
    <t>OPSP-VAD-0606-2026</t>
  </si>
  <si>
    <t>https://community.secop.gov.co/Public/Tendering/OpportunityDetail/Index?noticeUID=CO1.NTC.9917506</t>
  </si>
  <si>
    <t xml:space="preserve">LUISA FERNANDA CARDONA ARIAS  </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</si>
  <si>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-SASEDl. </t>
  </si>
  <si>
    <t>CO1.REQ.10065524</t>
  </si>
  <si>
    <t>OPSP-VAD-0605-2026</t>
  </si>
  <si>
    <t>https://community.secop.gov.co/Public/Tendering/OpportunityDetail/Index?noticeUID=CO1.NTC.9912291</t>
  </si>
  <si>
    <t>LUISA ISABEL LOPEZ PEÑA</t>
  </si>
  <si>
    <t>CO1.REQ.10060359</t>
  </si>
  <si>
    <t>OPSP-VAD-0604-2026</t>
  </si>
  <si>
    <t>https://community.secop.gov.co/Public/Tendering/OpportunityDetail/Index?noticeUID=CO1.NTC.9940339</t>
  </si>
  <si>
    <t>ROSSANA DIAZ ORTIZ</t>
  </si>
  <si>
    <t xml:space="preserve">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y semana cultural. 7. Apoyar en la participación de eventos académicos, científicos, artísticos, Culturales, deportivos, de salud y desarrollo humano dentro y fuera del lugar habitual de la ejecución de las actividades. </t>
  </si>
  <si>
    <t>CO1.REQ.10085457</t>
  </si>
  <si>
    <t>OPSP-VAD-0603-2026</t>
  </si>
  <si>
    <t>https://community.secop.gov.co/Public/Tendering/OpportunityDetail/Index?noticeUID=CO1.NTC.9939480</t>
  </si>
  <si>
    <t>KELLY DAYANA ROMANO MOLINA</t>
  </si>
  <si>
    <t xml:space="preserve">La presente orden tiene por objeto: 1. Apoyar en la convocatoria y ejecución de actividades realizadas en el Centro de Atención Integral. 2. Apoyar la implementación de estrategias de promoción de los servicios y actividades del Centro de atención Integral a la infancia. 3. Apoyar en los requerimientos de las actividades programadas por la coordinación del centro de atención integral a la primera infancia. 4. Apoyar en el diligenciamiento oportuno de los formatos establecidos por Bienestar Universitario en el Sistema de Gestión de la Calidad en los diferentes eventos del Centro Atención Integral a la Infancia. 5. Apoyar en la participación de los diferentes eventos realizados por la dirección de Bienestar Universitario: Bienvenida a los estudiantes y semana cultural. 6. Apoyar en la participación de eventos académicos, científicos, artísticos, culturales, deportivos, de salud y desarrollo humano dentro y fuera del lugar habitual de la ejecución de las actividades. </t>
  </si>
  <si>
    <t>CO1.REQ.10084759</t>
  </si>
  <si>
    <t>OAG-VAD-0602-2026</t>
  </si>
  <si>
    <t>https://community.secop.gov.co/Public/Tendering/OpportunityDetail/Index?noticeUID=CO1.NTC.9938808</t>
  </si>
  <si>
    <t>Diana Luz Escobar Ospino</t>
  </si>
  <si>
    <t>ERLIDES MARIA ALFARO VEGA</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</si>
  <si>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t>
  </si>
  <si>
    <t>CO1.REQ.10084402</t>
  </si>
  <si>
    <t>OAG-VAD-0601-2026</t>
  </si>
  <si>
    <t>https://community.secop.gov.co/Public/Tendering/OpportunityDetail/Index?noticeUID=CO1.NTC.9937792</t>
  </si>
  <si>
    <t>CARMEN HELENA ESCOBAR GOMEZ</t>
  </si>
  <si>
    <t xml:space="preserve">La presente orden tiene por objeto: 1. Brindar soporte activo en la revisión y validación de los períodos laborales históricos 2. Participar en la búsqueda, organización y verificación de documentos laborales históricos, asegurando la trazabilidad y autenticidad de la información recuperada. 3. Apoyar en la planeación y ejecución de actividades dirigidas a pre-pensionados y pensionados, con el objetivo de fortalecer su integración institucional y facilitar el acceso a beneficios o programas de acompañamiento. </t>
  </si>
  <si>
    <t>CO1.REQ.10083564</t>
  </si>
  <si>
    <t>OPSP-VAD-0600-2026</t>
  </si>
  <si>
    <t>https://community.secop.gov.co/Public/Tendering/OpportunityDetail/Index?noticeUID=CO1.NTC.9937266</t>
  </si>
  <si>
    <t>JUAN DE JESUS FINCE GUZMAN</t>
  </si>
  <si>
    <t xml:space="preserve">La presente orden tiene por objeto: 1. Apoyar en la selección junto a un equipo de docentes con los criterios establecidos por la UNIMAG a los estudiantes que harán parte del grupo STAFF INSTITUCIONAL. 2. Apoyar en la planeación y ejecución de eventos de la Rectoría, vicerrectorías, facultades y programas de la unimag. 3. planificar y apoyar en la logística de los grados de los estudiantes de pregrado y posgrados en modalidad presencial y del CREO. 4. presentar un informe mensual del cumplimiento de los eventos realizados. 5. debe llevar un registro fotográfico y memorias de los eventos realizados y detallarlos en su informe mensual. 6. Apoyar la facultad de ciencias Empresariales y Económicas en la realización de eventos de cada programa. </t>
  </si>
  <si>
    <t>CO1.REQ.10081186</t>
  </si>
  <si>
    <t>OPSP-VAD-0599-2026</t>
  </si>
  <si>
    <t>https://community.secop.gov.co/Public/Tendering/OpportunityDetail/Index?noticeUID=CO1.NTC.9933700</t>
  </si>
  <si>
    <t>GERARDO ALFREDO CODINA CANTILLO</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</si>
  <si>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t>
  </si>
  <si>
    <t>CO1.REQ.10079016</t>
  </si>
  <si>
    <t>OAG-VAD-0598-2026</t>
  </si>
  <si>
    <t>https://community.secop.gov.co/Public/Tendering/OpportunityDetail/Index?noticeUID=CO1.NTC.9931738</t>
  </si>
  <si>
    <t xml:space="preserve">ALEJANDRA CUELLO NOCHES </t>
  </si>
  <si>
    <t xml:space="preserve">La presente orden tiene por objeto: 1. Apoyar en la atención básica, oportuna y adecuada a los padres y madres de la comunidad universitaria que requieran orientación sobre el desarrollo y bienestar emocional de sus hijos e hijas. 2. Diseñar y desarrollar actividades psicoeducativas dirigidas a los niños y niñas del Centro de Atención Integral a la Infancia, orientadas al fortalecimiento de la regulación emocional y el desarrollo infantil. 3. Apoyar el proceso de promoción y mantenimiento de la salud mental mediante la planeación y ejecución de capacitaciones, talleres y espacios psicoeducativos relacionados con las principales problemáticas en la infancia. 4. Realizar el diligenciamiento oportuno de todos los formatos establecidos por Bienestar Universitario en el Sistema de Gestión de la Calidad. 5. Apoyar la implementación de estrategias para la promoción, difusión, medición del impacto y mejora continua de la calidad de los servicios del Centro de Atención Integral a la Infancia. 6. Presentar el plan de trabajo de las actividades a desarrollar y el informe de las actividades realizadas, en el formato establecido, conforme a las directrices de la Dirección de Bienestar Universitario y la coordinación del área. 7. Apoyar en la participación de eventos académicos, científicos, artísticos, Culturales, deportivos, de salud y desarrollo humano dentro y fuera del lugar habitual de la ejecución de las actividades. </t>
  </si>
  <si>
    <t>CO1.REQ.10078031</t>
  </si>
  <si>
    <t>OPSP-VAD-0597-2026</t>
  </si>
  <si>
    <t>https://community.secop.gov.co/Public/Tendering/OpportunityDetail/Index?noticeUID=CO1.NTC.9930167</t>
  </si>
  <si>
    <t>VICENTE MARTINEZ PANETTA</t>
  </si>
  <si>
    <t>La presente orden tiene por objeto: 1. Apoyar en la revisión, autoevaluación, actas, comités de los estándares de habilitación de los servicios de salud para el fortalecimiento de los procesos de la Dirección de Bienestar Universitario de acuerdo con lo establecido en la Resolución N° 3100 de 2019 del Ministerio de Salud y Protección Social. 2. Apoyar en la revisión y la consolidación del instrumento de evaluación de satisfacción de los servicios del Área de Salud y Desarrollo Humano para el reporte de las atenciones y beneficiarios en el Sistema de Gestión de la Calidad. 3. Apoyar con la verificación del diligenciamiento oportuno de todos los formatos establecidos por Bienestar Universitario en el Sistema de Gestión de la Calidad. 4. Apoyar presentando informes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Universitario a través de los canales de comunicación disponibles. 6. Apoyar al supervisor en la actualización del inventario de los equipos e insumos de oficina de salud y desarrollo humano para garantizar el buen uso de estos.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t>
  </si>
  <si>
    <t>CO1.REQ.10076417</t>
  </si>
  <si>
    <t>OPSP-VAD-0596-2026</t>
  </si>
  <si>
    <t>https://community.secop.gov.co/Public/Tendering/OpportunityDetail/Index?noticeUID=CO1.NTC.9928221</t>
  </si>
  <si>
    <t>ALFONSO JOSE ALVAREZ GUTIERREZ</t>
  </si>
  <si>
    <t xml:space="preserve">La presente orden tiene por objeto: 1. Apoyar la creación de espacios de diálogo entre los municipios con convenio y el Centro de Posgrados, promoviendo la comunicación efectiva para identificar las necesidades y oportunidades en formación continua y posgrados. 2. Apoyar la promoción y difusión de la oferta de posgrados y formación continua en las comunidades y entidades públicas de los municipios, asegurando su visibilidad y accesibilidad. 3. Apoyar la coordinación de reuniones y actividades con las entidades públicas y la comunidad local para presentar la oferta académica del Centro de Posgrados, facilitando su implementación en los municipios. 4. Apoyar la implementación de estrategias que faciliten la inscripción y participación de la comunidad en programas de posgrados y formación continua, adaptando la oferta a las necesidades locales. 5. Apoyar el seguimiento y evaluación del impacto de las actividades académicas desarrolladas, elaborando informes periódicos sobre la efectividad y el alcance de los programas en los municipios. </t>
  </si>
  <si>
    <t>CO1.REQ.10074601</t>
  </si>
  <si>
    <t>OPSP-VAD-0595-2026</t>
  </si>
  <si>
    <t>https://community.secop.gov.co/Public/Tendering/OpportunityDetail/Index?noticeUID=CO1.NTC.9926030</t>
  </si>
  <si>
    <t>LAURA MILENA TORRES FIGUEROA</t>
  </si>
  <si>
    <t xml:space="preserve">La presente orden tiene por objeto: 1. Apoyar con la configuración, seguridad, creación de usuarios, la asignación de roles y la integridad de la información registrada en el Sistema de Información de Mantenimiento AM 4G. 2. Apoyar en el seguimiento al mantenimiento preventivo y correctivo mediante la elaboración de cronogramas de mantenimientos, la gestión de órdenes de trabajo y la coordinación operativa, asegurando la oportunidad, calidad y continuidad de los servicios. 3. Apoyar en la gestión del inventario y los activos físicos, asegurando la trazabilidad de los mantenimientos, la actualización de datos técnicos y la validación de modificaciones derivadas de mejoras, reemplazos o reubicaciones. 4. Verificar la pertinencia de procedimientos, guías e instructivos, fomentar la estandarización de los procesos del área, apoyar en los procesos de auditorías internas, externas y realizar seguimiento a acciones de mejora. 5. Monitorear indicadores de desempeño, elabora informes para la toma de decisiones y lidera planes de mejora continua basados en el análisis de datos. 6. Apoyar la coordinación de procesos de capacitación para fortalecer las competencias del personal en el uso del sistema, las normas técnicas y los procedimientos operativos, promoviendo la apropiación tecnológica. 7. Realizar actualización documental del proceso de Gestión Administrativa, así como apoyar su integración con el Sistema de Gestión de Calidad institucional. 8. Brindar soporte articulando requerimientos entre dependencias, la Dirección Administrativa y proveedores, apoyando la formulación del plan institucional de mantenimiento y asegurando la alineación con los objetivos estratégicos. </t>
  </si>
  <si>
    <t>CO1.REQ.10072920</t>
  </si>
  <si>
    <t>OPSP-VAD-0594-2026</t>
  </si>
  <si>
    <t>https://community.secop.gov.co/Public/Tendering/OpportunityDetail/Index?noticeUID=CO1.NTC.9923899</t>
  </si>
  <si>
    <t>ANA KARINA GONZALEZ VIVES </t>
  </si>
  <si>
    <t xml:space="preserve">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 </t>
  </si>
  <si>
    <t>CO1.REQ.10069642</t>
  </si>
  <si>
    <t>OPSP-VAD-0593-2026</t>
  </si>
  <si>
    <t>https://community.secop.gov.co/Public/Tendering/OpportunityDetail/Index?noticeUID=CO1.NTC.9916059</t>
  </si>
  <si>
    <t>NIDIA PETRONA VEGA VELAIDES</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</si>
  <si>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con el supervisor (a) de la orden. 13. Elaborar y remitir Informe final de las entidades verificadas con las evidencias de cada caso al profesional especializado, y al profesional universitario encargado del sistema de gestión de la calidad.</t>
  </si>
  <si>
    <t>CO1.REQ.10062077</t>
  </si>
  <si>
    <t>OPSP-VAD-0592-2026</t>
  </si>
  <si>
    <t>https://community.secop.gov.co/Public/Tendering/OpportunityDetail/Index?noticeUID=CO1.NTC.9912888</t>
  </si>
  <si>
    <t>NICOLLE ANDREA MENDOZA MEDINA</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</si>
  <si>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aceurdo con el supervisor (a) de la orden. 13. Elaborar y remitir Informe final de las entidades verificadas con las evidencias de cada caso al profesional especializado, y al profesional universitario encargado del sistema de gestión de la calidad. </t>
  </si>
  <si>
    <t>CO1.REQ.10060483</t>
  </si>
  <si>
    <t>OPSP-VAD-0591-2026</t>
  </si>
  <si>
    <t>https://community.secop.gov.co/Public/Tendering/OpportunityDetail/Index?noticeUID=CO1.NTC.9912014</t>
  </si>
  <si>
    <t>DILIA MARIA VELASQUEZ ACOSTA</t>
  </si>
  <si>
    <t>CO1.REQ.10060320</t>
  </si>
  <si>
    <t>OPSP-VAD-0590-2026</t>
  </si>
  <si>
    <t>https://community.secop.gov.co/Public/Tendering/OpportunityDetail/Index?noticeUID=CO1.NTC.9896611</t>
  </si>
  <si>
    <t>Alfa Sielo Jaimes Silva</t>
  </si>
  <si>
    <t>CIRIA ATUNES CELEDÓN</t>
  </si>
  <si>
    <t xml:space="preserve">La presente orden tiene por objeto: 1. Apoyar en el trámite de pagos de los contratos expedidos en la Vicerrectoría Administrativa. 2. Apoyar en la elaboración de los documentos requeridos para los trámites de pagos. 3. Apoyar en la gestión contractual proyectando actas de inicio, suspensión y reinicio requeridas en el desarrollo de los contratos. 4. Apoyar el trámite de pagos de los procesos generando los recibidos a satisfacción en los casos que sea requerido. </t>
  </si>
  <si>
    <t>CO1.REQ.10043875</t>
  </si>
  <si>
    <t>OPSP-VAD-0589-2026</t>
  </si>
  <si>
    <t>https://community.secop.gov.co/Public/Tendering/OpportunityDetail/Index?noticeUID=CO1.NTC.9894692</t>
  </si>
  <si>
    <t>MARIA ELENA HENAO ALVAREZ</t>
  </si>
  <si>
    <t xml:space="preserve">La presente orden tiene por objeto: 1. Identificar los contribuyentes en la base de datos del Departamento. 2. Descargar y verificar las declaraciones y pagos realizados por los agentes retenedores de las estampillas departamentales de la estampilla y sus giros oportuno. 3. Revisar y analizar la base de información de recaudo con respecto a lo reportado por la fiduciaria y lo reportado por las entidades. 4. Participar en las mesas de trabajo internas. 5. Salvaguardar la información obtenida en el proceso de verificación del recaudo de las estampillas departamentales, y guardar la debida reserva. 6. Sugerir a los facilitadores y/o jurídicos de la entidad retenedora, la solicitud de documentos necesarios para el desarrollo de las actividades en el proceso de verificación del recaudo. 7. Consolidar los informes finales de las entidades retenedoras de las estampillas para coordinación de la oficina. 8. Proyectar informe financiero con la información de lo recaudado en la vigencia, y gestión general de la oficina, que deberá ser entregado a la Coordinación de la oficina a más tardar los 15 de cada mes. 9. Realizar análisis de información financiera en lo referente de recaudos de vigencia actual y vigencias anteriores. 10. Asesorar a la coordinación en el planteamiento de estrategias para la mejora continua en los procesos de recaudos de las estampillas departamentales. 11. Identificar y verificar entidades que incumplen con todas las ordenanzas objeto del convenio. 12. Verificar que la información que se presente en las mesas de trabajo y las respectivas reclamaciones a los Entes, sea confiable. 13. Realizar asesoría financiera a la coordinación del Grupo de Estampilla. 14. Asesorar a la coordinación en acciones encaminadas al plan de mejoramiento del recaudo de los recursos y los registros de información de la Estampilla en beneficio de la Universidad. 15. Consolidar la documentación para la legalización del cobro de los recursos del convenio por parte de la Gobernación del Magdalena y hacer seguimiento del mismo. 16. Apoyar en la revisión de los temas de gestión de calidad, y hacerle seguimiento al mismo. </t>
  </si>
  <si>
    <t>CO1.REQ.10043608</t>
  </si>
  <si>
    <t>OPSP-VAD-0588-2026</t>
  </si>
  <si>
    <t>https://community.secop.gov.co/Public/Tendering/OpportunityDetail/Index?noticeUID=CO1.NTC.9894621</t>
  </si>
  <si>
    <t>NATALIA KARINA MANIGUA RIZZO</t>
  </si>
  <si>
    <t xml:space="preserve">La presente orden tiene por objeto: 1. Apoyar en la realización, la producción y presentación de programas radiales. 2. Realizar la presentacion del programa radial Frecuencia Femenina emitido lunes a jueves de 11 a 12 del medio dia. 3. Realizar Grabación de voz en off para promociones de radio para Unimagdalena Radio. 4. Realizar Grabación de voz en off para El Campus Tv. 5. Realizar programas radiales especiales días festivos. 6. Realizar Grabación de voz en off para vestidos de los programas de radio institucionales. 7. Apoyar en la gestión ante las dependencias de la Universidad para la realización de entrevistas con expertos a través de Unimagdalena Radio. 8. Apoyar en la descarga de música para la programación base de la emisora.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13. Apoyar en la creación de contenidos creativos mensuales para aportar al crecimiento y a la consolidación de la comunidad digital, a través de las redes sociales de la emisora cultural de la Universidad del Magdalena. 14. Realizar trabajos audiovisuales semanales, sobre temas informativos de la institución y de oferta académica, que se publicarán en las redes sociales institucionales. 15. Apoyar al equipo de redes sociales adscrito a la emisora cultural en el cubrimiento de actividades académicas de las diferentes dependencias y de eventos especiales, a través de toma de fotografías, grabación y edición de contenidos audiovisuales para redes sociales. 16. Apoyar en las campañas estratégicas digitales que aporten al posicionamiento y fidelización de la comunidad digital institucional. 17. Apoyar en las estrategias de marketing digital para potencializar el reconocimiento de la marca Unimagdalena Radio. </t>
  </si>
  <si>
    <t>CO1.REQ.10043138</t>
  </si>
  <si>
    <t>OPSP-VAD-0587-2026</t>
  </si>
  <si>
    <t>https://community.secop.gov.co/Public/Tendering/OpportunityDetail/Index?noticeUID=CO1.NTC.9894256</t>
  </si>
  <si>
    <t>DIANA MARIA CANTILLO SANTRICH</t>
  </si>
  <si>
    <t xml:space="preserve">La presente orden tiene por objeto: 1. Apoyar al Grupo Interno de Servicios Generales en la atencion a usuarios. 2. Apoyar al GSG en los registros de los mantenimientos, consumo de combustibles, agua del campus y sus sedes alternas; vehiculos solicitados y salidas de practicas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electricos, vehiculos institucionales, ascensores, soldadura, cerrajería, polarizados, lavado de albercas, carpinteria en madera y plantas electricas. </t>
  </si>
  <si>
    <t>CO1.REQ.10042564</t>
  </si>
  <si>
    <t>OAG-VAD-0586-2026</t>
  </si>
  <si>
    <t>https://community.secop.gov.co/Public/Tendering/OpportunityDetail/Index?noticeUID=CO1.NTC.9895401</t>
  </si>
  <si>
    <t>CARLOS ALBERTO SIERRA SANCHEZ</t>
  </si>
  <si>
    <t>CO1.REQ.10043940</t>
  </si>
  <si>
    <t>OPSP-VAD-0585-2026</t>
  </si>
  <si>
    <t>https://community.secop.gov.co/Public/Tendering/OpportunityDetail/Index?noticeUID=CO1.NTC.9894632</t>
  </si>
  <si>
    <t>DALIANA MILAGROS BORJA RODRIGUEZ</t>
  </si>
  <si>
    <t>La presente orden tiene por objeto: 1. Apoyar en la organización y digitalización de expedientes, de acuerdo con los procedimientos y directrices institucionales. 2. Apoyar en la recepción, registro, digitalización y envío de las comunicaciones oficiales.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t>
  </si>
  <si>
    <t>CO1.REQ.10042758</t>
  </si>
  <si>
    <t>OAG-VAD-0584-2026</t>
  </si>
  <si>
    <t>https://community.secop.gov.co/Public/Tendering/OpportunityDetail/Index?noticeUID=CO1.NTC.9893521</t>
  </si>
  <si>
    <t>ISABELLA CARDENAS NAVARRO</t>
  </si>
  <si>
    <t xml:space="preserve">La presente orden tiene por objeto: 1) Apoyar la implementación del pilar de “Alianzas Multiactor” en el marco del plan estratégico de la Oficina de Relaciones Internacionales. 2) Apoyar el establecimiento de relaciones con socios del sector privado y la filantropía nacional e internacional para gestionar su contribución a proyectos institucionales estratégicos. 3) Apoyar la búsqueda de recursos técnicos y/o financieros no reembolsables nacionales e internacionales que contribuyan a la creación de valor social, económico y ambiental en torno a las prioridades institucionales. 4) Apoyar la implementación del Programa “Embajadores Unimagdalena en el Mundo”, que contempla promover la participación de graduados residentes en el exterior en iniciativas estratégicas de la institución. 5) Apoyar en programas estratégicos de movilidad entrante y saliente de la Oficina de Relaciones Internacionales. 6) Apoyar en la realización de traducciones e interpretaciones (inglés-español, español-inglés) no oficiales en torno a temas estratégicos institucionales. </t>
  </si>
  <si>
    <t>CO1.REQ.10041374</t>
  </si>
  <si>
    <t>OPSP-VAD-0583-2026</t>
  </si>
  <si>
    <t>https://community.secop.gov.co/Public/Tendering/OpportunityDetail/Index?noticeUID=CO1.NTC.9892094</t>
  </si>
  <si>
    <t>MARTHA PATRICIA PALACIO LIZCANO</t>
  </si>
  <si>
    <t>CO1.REQ.10040162</t>
  </si>
  <si>
    <t>OPSP-VAD-0582-2026</t>
  </si>
  <si>
    <t>https://community.secop.gov.co/Public/Tendering/OpportunityDetail/Index?noticeUID=CO1.NTC.9891105</t>
  </si>
  <si>
    <t>VALERIE VANESSA VARGAS MEJÍA   </t>
  </si>
  <si>
    <t>CO1.REQ.10039320</t>
  </si>
  <si>
    <t>OPSP-VAD-0581-2026</t>
  </si>
  <si>
    <t>https://community.secop.gov.co/Public/Tendering/OpportunityDetail/Index?noticeUID=CO1.NTC.9889153</t>
  </si>
  <si>
    <t>LEIDY HANNA HENRIQUEZ GALVIS</t>
  </si>
  <si>
    <t xml:space="preserve">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apoyar en el seguimiento a solicitudes de insumos y elementos para los eventos, asistir a reuniones preparatorias, elaborar libretos de presentación, órdenes del día y precedencias. 7. Presentar eventos de las fuentes asignadas. 8.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la elaboración de piezas de comunicación solicitadas por las fuentes: acompañar la producción de videos; acompañar el proceso de solicitud, revisión y aprobación diseños de banners e infografías. </t>
  </si>
  <si>
    <t>CO1.REQ.10037290</t>
  </si>
  <si>
    <t>OPSP-VAD-0580-2026</t>
  </si>
  <si>
    <t>https://community.secop.gov.co/Public/Tendering/OpportunityDetail/Index?noticeUID=CO1.NTC.9886705</t>
  </si>
  <si>
    <t>LUIS FERNANDO SANCHEZ LOPEZ</t>
  </si>
  <si>
    <t xml:space="preserve">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 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t>
  </si>
  <si>
    <t>CO1.REQ.10034923</t>
  </si>
  <si>
    <t>OPSP-VAD-0579-2026</t>
  </si>
  <si>
    <t>https://community.secop.gov.co/Public/Tendering/OpportunityDetail/Index?noticeUID=CO1.NTC.9884202</t>
  </si>
  <si>
    <t>MANUEL ALEJANDRO RAMIREZ VELASQUEZ</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</si>
  <si>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</si>
  <si>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CO1.REQ.10032780</t>
  </si>
  <si>
    <t>OAG-VAD-0578-2026</t>
  </si>
  <si>
    <t>https://community.secop.gov.co/Public/Tendering/OpportunityDetail/Index?noticeUID=CO1.NTC.9882795</t>
  </si>
  <si>
    <t>MARIAN JOSE SERPA BROCHERO</t>
  </si>
  <si>
    <t>La presente orden tiene por objeto: 1. Apoyar todo el proceso de gestión e implementación de convenios nacionales e internacionales. 2. Apoyar el diseño e implementación de las líneas estratégicas en materia de internacionalización del currículo a nivel institucional. 3. Apoyar el desarrollo de actividades que promuevan la internacionalización en casa con la participación de distintos miembros de la comunidad universitaria. 4. Gestionar la estructuración y oferta de contenidos virtuales e híbridos en el marco de los programas de movilidad que se desarrollen. 5. Apoyar en la promoción del desarrollo de esquemas de colaboración internacional en los programas académicos en los distintos niveles de formación, como Collaborative Online International Learning COIL, clases espejo</t>
  </si>
  <si>
    <t>CO1.REQ.10031197</t>
  </si>
  <si>
    <t>OPSP-VAD-0577-2026</t>
  </si>
  <si>
    <t>https://community.secop.gov.co/Public/Tendering/OpportunityDetail/Index?noticeUID=CO1.NTC.9879477</t>
  </si>
  <si>
    <t xml:space="preserve">JOSE IGNACIO BARROS CASTAÑEDA </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</si>
  <si>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de comunicación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semana cultural. 8. Apoyar en la participación de eventos académicos, científicos, artísticos, culturales, deportivos, de salud y desarrollo humano dentro y fuera del lugar habitual de la ejecución de las actividades.</t>
  </si>
  <si>
    <t>CO1.REQ.10028710</t>
  </si>
  <si>
    <t>OPSP-VAD-0576-2026</t>
  </si>
  <si>
    <t>https://community.secop.gov.co/Public/Tendering/OpportunityDetail/Index?noticeUID=CO1.NTC.9879063</t>
  </si>
  <si>
    <t>JESUS ALBERTO FERIA ACUÑA</t>
  </si>
  <si>
    <t>La presente orden tiene por objeto: 1. Presentar informes oportunamente al supervisor sobre las actividades desarrolladas y planteadas en el plan de trabajo, para la verificación y el cumplimiento de las metas propuestas. El informe debe tener anexos estadísticos. 2. Apoyar en el diseño y planificación de piezas audiovisuales que contribuyan a la promoción y difusión de las actividades a realizar en la dirección de Bienestar Universitario de manera creativa e institucional. 3. Realizar la grabación de los contenidos audiovisuales garantizando una alta técnica visual y sonora. 4. Apoyar en la elaboración de la edición sonora y postproducción visual de contenidos, de alta calidad destinados a las redes sociales y medios digitales de la Dirección de Bienestar Universitario. 5. Apoyar en el cubrimiento y realización de productos audiovisuales de las actividades y eventos sociales, deportivos, culturales y de salud organizados por la Dirección de Bienestar Universitario. 6. Entregar de manera oportuna los contenidos audiovisuales de cada actividad desarrollada. 7. Apoyar en la participación de los diferentes eventos realizados por la dirección de Bienestar Universitario: Bienvenida a los estudiantes y semana cultural. 8. Apoyar en la participación de eventos académicos, científicos, artísticos, Culturales, deportivos, de salud y desarrollo humano dentro y fuera del lugar habitual de la ejecución de las actividades</t>
  </si>
  <si>
    <t>CO1.REQ.10028275</t>
  </si>
  <si>
    <t>OPSP-VAD-0575-2026</t>
  </si>
  <si>
    <t>https://community.secop.gov.co/Public/Tendering/OpportunityDetail/Index?noticeUID=CO1.NTC.9896021</t>
  </si>
  <si>
    <t>Alberto Rafael Páez Redondo</t>
  </si>
  <si>
    <t>ZENITH ELENA DE LA HOZ MONSALVO</t>
  </si>
  <si>
    <t>La presente orden tiene por objeto: 1. Apoyar en la organización del laboratorio asignado para las prácticas y servicios requeridos en el mismo, de conformidad con la programación establecida. 2. Apoyar la coordinación de la entrega oportuna de los equipos, materiales e insumos requeridos en el montaje de prácticas y servicios de laboratorio. 3. Orientar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Asegurar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 usuarios internos, y externos cuando se requiera. 9. Recopilar y socializar la información oportuna sobre situaciones que afecten el desarrollo de las actividades en el laboratorio. 10. Apoyar en la atención oportuna de las peticiones, quejas, reclamos y sugerencias, relacionadas con los servicios de laboratorio. 11. Verificar que las prácticas a desarrollar sean cargadas a la plataforma SIARE y que las mismas cuenten con el visto bueno del director de programa. 12. Entregar al finalizar la Orden de Servicio del Inventario de los Equipos del Laboratorio detallando el estado de los mismos. 13. Apoyar la recolección de información de satisfacción del servicio e informes relacionados.</t>
  </si>
  <si>
    <t>CO1.REQ.10044176</t>
  </si>
  <si>
    <t>OPSP-VAD-0574-2026</t>
  </si>
  <si>
    <t>https://community.secop.gov.co/Public/Tendering/OpportunityDetail/Index?noticeUID=CO1.NTC.9879121</t>
  </si>
  <si>
    <t>VALERIA ANDREA CADENA PEREZ</t>
  </si>
  <si>
    <t>CO1.REQ.10028405</t>
  </si>
  <si>
    <t>OPSP-VAD-0573-2026</t>
  </si>
  <si>
    <t>https://community.secop.gov.co/Public/Tendering/OpportunityDetail/Index?noticeUID=CO1.NTC.9878879</t>
  </si>
  <si>
    <t>LUIS ANGEL DAZA ORTIZ</t>
  </si>
  <si>
    <t>CO1.REQ.10027500</t>
  </si>
  <si>
    <t>OAG-VAD-0572-2026</t>
  </si>
  <si>
    <t>https://community.secop.gov.co/Public/Tendering/OpportunityDetail/Index?noticeUID=CO1.NTC.9878840</t>
  </si>
  <si>
    <t>ROSALBA ESTHER JIMENEZ MOSS</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</si>
  <si>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t>
  </si>
  <si>
    <t>CO1.REQ.10027589</t>
  </si>
  <si>
    <t>OAG-VAD-0571-2026</t>
  </si>
  <si>
    <t>https://community.secop.gov.co/Public/Tendering/OpportunityDetail/Index?noticeUID=CO1.NTC.9877757</t>
  </si>
  <si>
    <t>ENRIQUE MORENO SILVA</t>
  </si>
  <si>
    <t xml:space="preserve">La presente orden tiene por objeto: 1.Apoyar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7.Realizar inventarios periódicos de materiales deportivos, llevando un control detallado de su estado y cantidad, registrando cualquier cambio y reportando necesidades de reposición o mantenimiento. </t>
  </si>
  <si>
    <t>CO1.REQ.10027009</t>
  </si>
  <si>
    <t>OAG-VAD-0570-2026</t>
  </si>
  <si>
    <t>https://community.secop.gov.co/Public/Tendering/OpportunityDetail/Index?noticeUID=CO1.NTC.9877462</t>
  </si>
  <si>
    <t>PRISCO MANUEL RAMIREZ RODRIGUEZ</t>
  </si>
  <si>
    <t>La presente orden tiene por objeto: 1.Apoyar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7.Realizar inventarios periódicos de materiales deportivos, llevando un control detallado de su estado y cantidad, registrando cualquier cambio y reportando necesidades de reposición o mantenimiento.</t>
  </si>
  <si>
    <t>CO1.REQ.10026565</t>
  </si>
  <si>
    <t>OAG-VAD-0569-2026</t>
  </si>
  <si>
    <t>https://community.secop.gov.co/Public/Tendering/OpportunityDetail/Index?noticeUID=CO1.NTC.9877148</t>
  </si>
  <si>
    <t>CARLOS ARLEY SANCHEZ PEÑA</t>
  </si>
  <si>
    <t xml:space="preserve">La presente orden tiene por objeto: 1. Apoyar en la generación y análisis de reportes de uso y usabilidad de las bases de datos académicas y de investigación, así como de los sistemas y plataformas de la biblioteca, con el fin de apoyar la toma de decisiones, optimizar los servicios y mejorar la experiencia de usuario. 2. Apoyar en la revisión y mejora de los metadatos del sistema de gestión bibliográfica, el Repositorio Digital Institucional y otras plataformas de la biblioteca, garantizando información confiable, interoperable y adecuada para su consulta y cosecha por plataformas internas y externas. 3. Apoyar la actualización del Sistema de Gestión de la Calidad del proceso de Biblioteca, mediante la revisión, ajuste y elaboración de la documentación requerida (procedimientos, guías, formatos, infografías), así como de los lineamientos y prácticas institucionales, garantizando el cumplimiento de la normativa vigente y de las necesidades de la biblioteca. 4. Apoyar los procesos de desarrollo de colecciones, incluyendo la evaluación para la adquisición de libros, revistas y bases de datos, así como la gestión de inventarios y descarte de materiales conforme a criterios y estándares institucionales, nacionales e internacionales, para fortalecer la calidad, pertinencia y actualización de los recursos de información de la biblioteca. 5. Apoyar la coordinación de los servicios bibliotecarios, facilitando la organización, seguimiento y articulación de los procesos de atención y prestación de servicios a los usuarios. 6. Apoyar la coordinación y ejecución de los talleres de formación de usuarios, dirigidos a estudiantes y docentes, sobre el uso de bases de datos electrónicas académicas y de investigación, aplicaciones y otras plataformas disponibles en la biblioteca para el acceso a sus servicios. 7. Apoyar la operación de los servicios de circulación y la organización de las colecciones, incluyendo actividades de ordenamiento en estantería, inventarios y control físico del material bibliográfico. 8. Apoyar el diseño, desarrollo y ejecución de cursos y actividades formativas ofrecidas por la biblioteca, en modalidad presencial o virtual, orientadas al fortalecimiento de las competencias informacionales de los usuarios. 9. Apoyar el diseño, organización y ejecución de estrategias de promoción de lectura y actividades culturales, incluyendo eventos y campañas institucionales, con el fin de fomentar los hábitos de lectura y la participación de la comunidad universitaria. 10. Apoyar el proceso de catalogación de recursos bibliográficos, de acuerdo con estándares internacionales y con el apoyo de herramientas de inteligencia artificial, garantizando la calidad, consistencia y recuperación de la información. </t>
  </si>
  <si>
    <t>CO1.REQ.10025993</t>
  </si>
  <si>
    <t>OPSP-VAD-0568-2026</t>
  </si>
  <si>
    <t>https://community.secop.gov.co/Public/Tendering/OpportunityDetail/Index?noticeUID=CO1.NTC.9874264</t>
  </si>
  <si>
    <t>KARLA BEATRIZ SCHILLER OTERO</t>
  </si>
  <si>
    <t>La presente orden tiene por objeto: La Prestación de servicios profesionales para desarrollar las siguientes actividades: 1. Apoyar el seguimiento y reporte de información al ranking QS. 2. Apoyar el seguimiento y reporte de información al ranking THE – Times Higher Education. 3. Apoyar la construcción de la información requerida por la Oficina para el reporte al ranking GreenMetric. 4. Apoyar la construcción de la información relacionada con la Oficina para la Red de Reporte y Evaluación de la Sustentabilidad en Instituciones de Educación Superior – RESIES. 5. Brindar asesoría técnica a las unidades administrativas que requieran acompañamiento en el reporte de información para los rankings.</t>
  </si>
  <si>
    <t>CO1.REQ.10023239</t>
  </si>
  <si>
    <t>OPSP-VAD-0567-2026</t>
  </si>
  <si>
    <t>https://community.secop.gov.co/Public/Tendering/OpportunityDetail/Index?noticeUID=CO1.NTC.9897160</t>
  </si>
  <si>
    <t>Milena Patricia De Leon Mendoza</t>
  </si>
  <si>
    <t>FREDY RAFAEL AVILA MACIAS</t>
  </si>
  <si>
    <t>La presente orden tiene por objeto: 1. Apoyar a la Oficina de Control Interno en la organización, planeación, ejecución de auditorías contemplados en el PAI, y elaboración de los respectivos informes de resultados. 2. Apoyar a la Oficina de Control Interno en la concertación, seguimiento e informes de avance a planes de mejoramiento contemplados en el PAI. 3. Apoyar a la Oficina de Control Interno en el seguimiento a la legalización de avances y apoyos económicos, así como al seguimiento del estado de las reservas presupuestales. 4. Apoyar a la Oficina de Control Interno en los demas seguimientos a la gestión en el área financiera, contable y presupuestal. 5. Apoyar a la Oficina de Control Interno en el Seguimiento y asesoría a la rendición de cuentas de la gestión financiera, contable y presupuestal a través de las diferentes plataformas internas y externas de rendición. 6. Asesorar a la Oficina de Control Interno en la planificación del control interno, asi como en el seguimiento y verificación de la aplicación y cumplimiento del sistema de control interno y sistema de control interno contable. 7. Asesorar a la Oficina de Control Interno en la identificación de riesgos y de acciones de mejora a los diferentes responsables de procesos en el marco de auditorías y seguimientos. 8. Apoyar a la Oficina de Control Interno en la elaboración y documentación de informes internos y para los órganos de control. 9. Apoyar a la Oficina de Control Interno en la custodia y actualización de los productos que se deriven de las actividades integrales del proceso de evaluación independiente y de la oficina contemplados en el PAI.</t>
  </si>
  <si>
    <t>CO1.REQ.10045649</t>
  </si>
  <si>
    <t>OPSP-VAD-0566-2026</t>
  </si>
  <si>
    <t>https://community.secop.gov.co/Public/Tendering/OpportunityDetail/Index?noticeUID=CO1.NTC.9896929</t>
  </si>
  <si>
    <t>SARA JURAIMA MERCADO MANGA</t>
  </si>
  <si>
    <t xml:space="preserve">La presente orden tiene por objeto: 1. Presentar el plan de trabajo de las actividades a desarrollar y el informe de las actividades realizadas, en el formato establecido, conforme a las directrices de la Dirección de Bienestar Universitario y la coordinación del área. 2. Apoyar la implementación de estrategias para la promoción, difusión, medición del impacto y mejora continua de la calidad de los servicios del Centro de Atención Integral a la Infancia. 3. Apoyar el diseño, desarrollo y ejecución de actividades dirigidas a los beneficiarios del Centro de Atención Integral a la Infancia, incluyendo actividades infantiles, talleres a padres y capacitaciones. 4. Orientar a practicantes en las actividades de estimulación diseñada para los niños en los diferentes rincones de estimulación, armando y construcción, literatura y danza, cuerpo y movimiento. 5. Apoyar al supervisor en la actualización del inventario de los equipos e insumos de oficina y garantizar el buen uso de los mismos. 6. Realizar el diligenciamiento oportuno de todos los formatos establecidos por Bienestar Universitario en el Sistema de Gestión de la Calidad. 7. Elaborar un reporte detallando el número de niños y niñas que asistieron al centro y realizar un informe interno sobre las actividades y logros alcanzados de forma mensual. 8. Apoyar en la participación de eventos académicos, científicos, artísticos, Culturales, deportivos, de salud y desarrollo humano dentro y fuera del lugar habitual de la ejecución de las actividades. </t>
  </si>
  <si>
    <t>CO1.REQ.10045142</t>
  </si>
  <si>
    <t>OPSP-VAD-0565-2026</t>
  </si>
  <si>
    <t>https://community.secop.gov.co/Public/Tendering/OpportunityDetail/Index?noticeUID=CO1.NTC.9896416</t>
  </si>
  <si>
    <t>NATALIA MARIA LARA SAMPAYO</t>
  </si>
  <si>
    <t xml:space="preserve">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contratada. 2. Apoyar en la realización periódica de diagnósticos situacionales e inspecciones ambientales y sanitarios en áreas generadoras de residuos, especialmente en el área de salud de la Dirección de Bienestar Universitario. 3. Apoyar en la implementación del Plan de Gestión Integral de Residuos generados en Atención en Salud y otras Actividades – PGIRASA del área de salud de la Dirección de Bienestar Universitario. 4. Apoyar en la ejecución del programa de capacitación para el personal de Aseo, Docentes, Estudiantes y Administrativos; referente al manejo de residuos generados en atención en salud y otras actividades de Bienestar. 5. Apoyar al Comité Local Grupo Administrativo de Gestión Ambiental y Sanitaria - GAGAS de la Dirección de Bienestar Universitario. 6. Apoyar en la realización periódica de inspecciones del Plan de Saneamiento Básico de las cafeterías a cargo de la Dirección de Bienestar universitario referente a limpieza y desinfección, manejo de residuos sólidos y líquidos, control integrado de plagas y, en general, lo estipulado en la Resolución 2674 de 2013 y demás vigentes aplicables. 7. Apoyar los colectivos de protección y defensoría animal con programas de capacitación, asesoría técnica para garantizar el desarrollo de sus actividades. 8. Apoyar en la participación de eventos académicos, científicos, artísticos, Culturales, deportivos, de salud y desarrollo humano, bienvenida a los estudiantes y semana cultural dentro y fuera del lugar habitual de la ejecución de sus actividades. </t>
  </si>
  <si>
    <t>CO1.REQ.10044475</t>
  </si>
  <si>
    <t>OPSP-VAD-0564-2026</t>
  </si>
  <si>
    <t>https://community.secop.gov.co/Public/Tendering/OpportunityDetail/Index?noticeUID=CO1.NTC.9895582</t>
  </si>
  <si>
    <t>MARIA FERNANDA AMADOR ORTIZ</t>
  </si>
  <si>
    <t xml:space="preserve">La presente orden tiene por objeto: 1. Apoyar la producción de contenidos para las redes sociales y medios digitales de la Dirección de Bienestar Universitario. 2. Apoyar al fomento al interior de la comunidad universitaria de actividades de la diversidad desde la Dirección de Bienestar Universitario. 3. Apoyar en la producción de contenidos para los medios digitales de Bienestar Universitario en las actividades y eventos académicos, sociales, deportivos y culturales de la Dirección de Bienestar Universitario. 4. Entregar de manera oportuna y bajo su responsabilidad los informes con soportes necesarios. 5. Apoyar en la grabación y edición de mensajes institucionales. 6. Apoyar en el diligenciamiento oportuno de todos los formatos establecidos por Bienestar Universitario en el sistema de Gestión de la Calidad para el registro de todas las actividades que se realicen. 7. Apoyar en la participación de los diferentes eventos realizados por la dirección de Bienestar Universitario: Bienvenida a los estudiantes y semana cultural. 8. Apoyar en la participación de eventos académicos, científicos, artísticos, culturales, deportivos, de salud y desarrollo humano dentro y fuera del lugar habitual de la ejecución de las actividades. </t>
  </si>
  <si>
    <t>CO1.REQ.10044419</t>
  </si>
  <si>
    <t>OPSP-VAD-0563-2026</t>
  </si>
  <si>
    <t>https://community.secop.gov.co/Public/Tendering/OpportunityDetail/Index?noticeUID=CO1.NTC.9887791</t>
  </si>
  <si>
    <t>MARVIN ALEXI GARCIA RODRIGUEZ</t>
  </si>
  <si>
    <t>La presente orden tiene por objeto: 1.Apoyar en la organización y ejecución de actividades lúdicodeportivas (recreativas, formativas y competitivas) en la disciplina correspondiente, siguiendo un cronograma establecido y asegurando la disponibilidad de materiales y listas de asistencia. 2.Apoyar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t>
  </si>
  <si>
    <t>CO1.REQ.10034430</t>
  </si>
  <si>
    <t>OAG-VAD-0562-2026</t>
  </si>
  <si>
    <t>https://community.secop.gov.co/Public/Tendering/OpportunityDetail/Index?noticeUID=CO1.NTC.9892424</t>
  </si>
  <si>
    <t>Bernardo Jose Saade Mejia</t>
  </si>
  <si>
    <t>FABIANA MARCELA RAMIREZ MELO</t>
  </si>
  <si>
    <t>La presente orden tiene por objeto: 1. Realizar la verificación diaria de los recaudos efectuados mediante ACH y transferencias Aval. 2. Registrar los ingresos correspondientes a deducciones por concepto de regalías. 3. Ingresar todos los pagos recibidos a favor de la Universidad mediante tarjetas débito, tarjetas crédito y cruces de cuentas. 4. Registrar los ingresos derivados de recaudos en línea de banco de occidente. 5. Efectuar el control y seguimiento de los ingresos recibidos por concepto de transferencias provenientes de la Nación y del Departamento. 6. Aplicar, conciliar y controlar de los ingresos recibidos del Instituto Colombiano de Crédito Educativo y Estudios Técnicos en el Exterior (ICETEX) “Mariano Ospina Pérez”. 7. Apoyar en el recaudo y control de los ingresos recibidos por rendimientos financieros y pagos de arriendo. 8. Entregar las copias digitales de los comprobantes de egresos que sean solicitados al grupo de Tesorería 9. Generar el informe diario de saldos bancarios, verificando el saldo en libros de SINAP y el saldo reportado por la entidad bancaria. 10. Generar el informe diario de saldos bancarios, verificando la conciliación entre el saldo en libros y el saldo reportado por la entidad bancaria.</t>
  </si>
  <si>
    <t>CO1.REQ.10040855</t>
  </si>
  <si>
    <t>OPSP-VAD-0561-2026</t>
  </si>
  <si>
    <t>https://community.secop.gov.co/Public/Tendering/OpportunityDetail/Index?noticeUID=CO1.NTC.9883282</t>
  </si>
  <si>
    <t>JAIME RAFAEL VILLA VALENCIA</t>
  </si>
  <si>
    <t>CO1.REQ.10031722</t>
  </si>
  <si>
    <t>OAG-VAD-0560-2026</t>
  </si>
  <si>
    <t>https://community.secop.gov.co/Public/Tendering/OpportunityDetail/Index?noticeUID=CO1.NTC.9892023</t>
  </si>
  <si>
    <t>SILVIA FERNANDA GALVIS GONZALEZ</t>
  </si>
  <si>
    <t xml:space="preserve">La presente orden tiene por objeto: 1. Apoyar en el diseño y ejecución de procesos de investigación social, de carácter cualitativo y mixto, orientados a la identificación, caracterización y análisis de las violencias basadas en género, la violencia sexual, las prácticas discriminatorias y las dinámicas socioculturales que las reproducen en el contexto universitario, incluyendo la elaboración de diagnósticos, estudios de caso y análisis territoriales y poblacionales. 2. Realizar recolección, análisis, interpretación y sistematización de información cualitativa y cuantitativa, mediante metodologías propias de la antropología y las ciencias sociales (entrevistas, grupos focales, observación participante, análisis documental, encuestas, entre otras), que permitan la comprensión integral de las problemáticas asociadas a la violencia basada en género, la violencia sexual y la discriminación en el campus universitario. 3. Elaborar informes de investigación, documentos técnicos y productos de análisis sociocultural, que sirvan de insumo para la toma de decisiones institucionales, la formulación o actualización de políticas, protocolos y planes de acción, así como para la rendición de informes ante la Rectoría, el Consejo Superior, los Consejos de Facultad u otras instancias competentes. 4. Diseñar, desarrollar y facilitar procesos formativos, espacios pedagógicos y estrategias de sensibilización, fundamentados en enfoques de género, diferencial, interseccional e intercultural, orientados a la prevención, detección temprana y transformación de las violencias basadas en género, la violencia sexual y la discriminación, de acuerdo con el contexto institucional y las características de la comunidad universitaria. 5. Apoyar en la implementación y acompañamiento de jornadas pedagógicas y comunitarias dirigidas a la promoción y protección de los derechos humanos, la equidad de género, la diversidad cultural y la convivencia universitaria, integrando saberes académicos y conocimientos situados de los distintos grupos poblacionales. 6. Apoyar la organización, desarrollo y evaluación de eventos académicos, espacios de diálogo y encuentros comunitarios, orientados al empoderamiento de las mujeres, la igualdad, la inclusión, la interculturalidad y la no discriminación, incorporando perspectivas críticas desde la antropología social y cultural. 7. Brindar apoyo técnico especializado desde la antropología al diseño, implementación, seguimiento y evaluación de estrategias, programas y acciones institucionales del Grupo de Atención a Casos de Violencia Basada en Género (GAV), contribuyendo a la comprensión de los factores socioculturales, simbólicos y estructurales que inciden en las violencias. 8. Participar en procesos de sistematización de experiencias y buenas prácticas institucionales, relacionadas con la atención, prevención y abordaje integral de las violencias basadas en género y la discriminación, con miras a su fortalecimiento, replicabilidad y mejora continua. </t>
  </si>
  <si>
    <t>CO1.REQ.10040267</t>
  </si>
  <si>
    <t>OPSP-VAD-0559-2026</t>
  </si>
  <si>
    <t>https://community.secop.gov.co/Public/Tendering/OpportunityDetail/Index?noticeUID=CO1.NTC.9895521</t>
  </si>
  <si>
    <t>ESTEFANIA DEL CARMEN VANEGAS HERNANDEZ</t>
  </si>
  <si>
    <t xml:space="preserve">La presente orden tiene por objeto: 1. Apoyar en la organización documental y en la gestión de la respuesta a solicitudes administrativas remitidas a la ORI 2. Apoyar en la organización de los procesos administrativos de la dependencia 3. Apoyar en el proceso de seguimiento y gestión migratoria que desarrolla la dependencia. 4. Apoyar administrativa y logísticamente el desarrollo de convocatorias estratégicas de internacionalización. 5. Apoyar en la atención a la comunidad universitaria en los procesos de la dependencia. </t>
  </si>
  <si>
    <t>CO1.REQ.10043951</t>
  </si>
  <si>
    <t>OPSP-VAD-0558-2026</t>
  </si>
  <si>
    <t>https://community.secop.gov.co/Public/Tendering/OpportunityDetail/Index?noticeUID=CO1.NTC.9894882</t>
  </si>
  <si>
    <t>José de la Cruz Sierra Ortega</t>
  </si>
  <si>
    <t>ANIBIA ESTHER FERNANDEZ GAMARRA</t>
  </si>
  <si>
    <t>La presente orden tiene por objeto: 1. Asesorar a los estudiantes y profesores en el diseño de prototipos de impresion 3D en los laboratorios de física. 2. Apoyar en el uso de impresoras 3D en los laboratorios de física. 3. Apoyar y asesorar en los procesos relacionados con la impresión 3D, en concordancia con las funciones y proyectos desarrollados por el Departamento de Física.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los laboratorios de física. 6. Apoyar en el buen uso de equipos, materiales e insumos de los laboratorios de física. 7. Apoyar en la aplicación de procedimientos y protocolos establecidos para el funcionamiento, cuidado, preservación y mantenimiento de equipos, materiales e instalaciones de los laboratorios de física,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 los laboratorios de física. 10. Apoyar en la adecuada, oportuna y eficiente atención al usuario, en la prestación de los servicios. 11. Informar oportunamente aquellas situaciones que afecten el desarrollo de las actividades en los laboratorios de física. 12. Apoyar la atención oportuna de las peticiones, quejas, reclamos y sugerencias relacionadas con los servicios de laboratorio. 13. Apoyar en la atención de los requerimientos de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t>
  </si>
  <si>
    <t>CO1.REQ.10042988</t>
  </si>
  <si>
    <t>OPSP-VAD-0557-2026</t>
  </si>
  <si>
    <t>https://community.secop.gov.co/Public/Tendering/OpportunityDetail/Index?noticeUID=CO1.NTC.9881975</t>
  </si>
  <si>
    <t>JOSE FERNANDO RIVERA GRANADOS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</si>
  <si>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t>
  </si>
  <si>
    <t>CO1.REQ.10030470</t>
  </si>
  <si>
    <t>OAG-VAD-0556-2026</t>
  </si>
  <si>
    <t>https://community.secop.gov.co/Public/Tendering/OpportunityDetail/Index?noticeUID=CO1.NTC.9894606</t>
  </si>
  <si>
    <t>ALEXANDRA MERCEDES GRANADOS BARRIOS</t>
  </si>
  <si>
    <t>La presente orden tiene por objeto: La prestación de servicios profesionales como apoyo, seguimiento y control, desarrollando las siguientes actividades: 1. Analizar la situación actual de la planta de personal de acuerdo a los lineamientos impartidos 2. Brindar asesoría en la creación, actualización e implementación de los planes estratégicos de talento humano, garantizando su alineación con la plan de desarrollo institucional, los objetivos misionales de la entidad y las disposiciones normativas vigentes 3. Elaborar documentos soporte y exposición de motivos para los proyectos de acuerdo superior 4. Elaborar informes técnicos, reportes de gestión y documentos estratégicos requeridos por la Dirección de Talento Humano, incluyendo diagnósticos, planes de acción y resultados de impacto. 5. Apoyar la coordinación  del diseño y actualización de procesos, procedimientos e información documentada de la Dirección y los grupos adscritos a ella.</t>
  </si>
  <si>
    <t>CO1.REQ.10042926</t>
  </si>
  <si>
    <t>OPSP-VAD-0555-2026</t>
  </si>
  <si>
    <t>https://community.secop.gov.co/Public/Tendering/OpportunityDetail/Index?noticeUID=CO1.NTC.9890930</t>
  </si>
  <si>
    <t xml:space="preserve">MARIO ALBERTO LOPEZ HERRERA </t>
  </si>
  <si>
    <t>La presente orden tiene por objeto: 1. Apoyar en la atención básica, oportuna y adecuada a los estudiantes que requieran el servicio de atención en psicología prioritaria. 2. Apoyar el proceso de promoción y mantenimiento en salud mental a nivel individual, grupal y/o colectivo. 3. Realizar el diligenciamiento oportuno de todos los formatos establecidos por Bienestar Universitario en el Sistema de Gestión de la Calidad. 4. Apoyar en el desarrollo de estrategias preventivas y la generación de espacios educativos que favorezcan la adaptación, permanencia y bienestar en el entorno universitario en articulación con la Dirección de Desarrollo Estudiantil. 5. Apoyar en la participación de eventos académicos, científicos, artísticos, culturales, deportivos, de salud y desarrollo humano dentro y fuera del lugar habitual de la ejecución de las actividades. 6. Apoyar en la atención a los miembros de la comunidad universitaria que requieran información sobre los servicios de Bienestar a través de los diferentes canales de comunicación disponibles. 7. Evaluar y sistematizar los resultados de las actividades desarrolladas y los impactos obtenidos, con el fin de proponer a la Dirección de Bienestar Universitario estrategias de mejora orientadas al fortalecimiento de la salud mental y el bienestar integral de la comunidad universitaria</t>
  </si>
  <si>
    <t>CO1.REQ.10039630</t>
  </si>
  <si>
    <t>OPSP-VAD-0554-2026</t>
  </si>
  <si>
    <t>https://community.secop.gov.co/Public/Tendering/OpportunityDetail/Index?noticeUID=CO1.NTC.9894217</t>
  </si>
  <si>
    <t>FERNANDO JOSE GUERRERO ALMANZA</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</si>
  <si>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</si>
  <si>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CO1.REQ.10042445</t>
  </si>
  <si>
    <t>OPSP-VAD-0553-2026</t>
  </si>
  <si>
    <t>https://community.secop.gov.co/Public/Tendering/OpportunityDetail/Index?noticeUID=CO1.NTC.9881048</t>
  </si>
  <si>
    <t>JENNIFER GARCIA PORTILLA</t>
  </si>
  <si>
    <t xml:space="preserve">La presente orden tiene por objeto: 1. Apoyar en la atención a los diferentes usuarios que se presentan en las diferentes ventanillas de Admisiones. 2. Apoyar en la atención en los diferentes usuarios que se comuniquen a la extensión telefónica ubicada en las ventanillas de Admisiones. 3. Apoyar en la recepción de la documentación requerida a los nuevos estudiantes de las diferentes modalidades de la Universidad del Magdalena. 3. Apoyar en dar respuesta a las solicitudes presentadas por aspirantes, estudiantes y egresados a través de correo institucional o de PQR. 4. Apoyar el proceso de archivo de la documentación de los historiales académicos, disciplinarios y financieros en la medida en que sean generados o remitidos en o hacia el Grupo de Admisiones, Registro y Control Académico. 5. Apoyar en la actualización de información de estudiantes en las diferentes modalidades </t>
  </si>
  <si>
    <t>CO1.REQ.10029618</t>
  </si>
  <si>
    <t>OAG-VAD-0552-2026</t>
  </si>
  <si>
    <t>https://community.secop.gov.co/Public/Tendering/OpportunityDetail/Index?noticeUID=CO1.NTC.9893625</t>
  </si>
  <si>
    <t>Juan Carlos de la Rosa Serrano</t>
  </si>
  <si>
    <t>IBIS LENIS RODRIGUEZ CRUZ</t>
  </si>
  <si>
    <t xml:space="preserve">La presente orden tiene por objeto: 1. Apoyar la generación y proyección de informe sobre el área de proyectos especiales. Cursos intensivos Saber Pro. 2. Presentar informes requeridos. 3. Apoyar el cargue de espacios en el REDAL. 4. Apoyar en la logística de actividades extracurriculares de las áreas de formación general e integral del Departamento de Estudios Generales.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ya sea de manera presencial, telefónica o virtual. 9. Apoyar en la creación y diseño de informes de las coordinaciones académicas y proyectos especiales como Saber Pro, revista Heterotopías, Programa Radial Expresarte y Club de Lectura. </t>
  </si>
  <si>
    <t>CO1.REQ.10042058</t>
  </si>
  <si>
    <t>OPSP-VAD-0551-2026</t>
  </si>
  <si>
    <t>https://community.secop.gov.co/Public/Tendering/OpportunityDetail/Index?noticeUID=CO1.NTC.9880149</t>
  </si>
  <si>
    <t>DANIEL ESTEBAN MONTES ROMERO</t>
  </si>
  <si>
    <t xml:space="preserve">La presente orden tiene por objeto: 1. Apoyar el desarrollo de propuesta creativa para los materiales audiovisuales del Centro INNOVA. 2. Apoyar en la coordinación del equipo de motion graphics para los materiales audiovisuales del Centro INNOVA. 3. Apoyar en la elaboración de piezas publicitarias del Centro INNOVA. 4. Apoyar en la elaboración de guion técnico y plan de rodaje para los materiales audiovisuales del Centro INNOVA. 5. Apoyar en la selección de locaciones para grabaciones de contenidos audiovisuales para los materiales audiovisuales del Centro INNOVA. </t>
  </si>
  <si>
    <t>CO1.REQ.10029149</t>
  </si>
  <si>
    <t>OAG-VAD-0550-2026</t>
  </si>
  <si>
    <t>https://community.secop.gov.co/Public/Tendering/OpportunityDetail/Index?noticeUID=CO1.NTC.9897531</t>
  </si>
  <si>
    <t>JOSE LUIS RODRIGUEZ GARCIA</t>
  </si>
  <si>
    <t>CO1.REQ.10045860</t>
  </si>
  <si>
    <t>OAG-VAD-0549-2026</t>
  </si>
  <si>
    <t>https://community.secop.gov.co/Public/Tendering/OpportunityDetail/Index?noticeUID=CO1.NTC.9879159</t>
  </si>
  <si>
    <t>HUGO ALEJANDRO PARDO MANCO</t>
  </si>
  <si>
    <t>CO1.REQ.10028124</t>
  </si>
  <si>
    <t>OAG-VAD-0548-2026</t>
  </si>
  <si>
    <t>https://community.secop.gov.co/Public/Tendering/OpportunityDetail/Index?noticeUID=CO1.NTC.9878869</t>
  </si>
  <si>
    <t>EDWIN DAVID ROSADO FLOREZ</t>
  </si>
  <si>
    <t>CO1.REQ.10027473</t>
  </si>
  <si>
    <t>OAG-VAD-0547-2026</t>
  </si>
  <si>
    <t>https://community.secop.gov.co/Public/Tendering/OpportunityDetail/Index?noticeUID=CO1.NTC.9893156</t>
  </si>
  <si>
    <t>JOSE LUIS BARROS ATEHORTUA</t>
  </si>
  <si>
    <t>La presente orden tiene por objeto: 1. 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t>
  </si>
  <si>
    <t>CO1.REQ.10041579</t>
  </si>
  <si>
    <t>OPSP-VAD-0546-2026</t>
  </si>
  <si>
    <t>https://community.secop.gov.co/Public/Tendering/OpportunityDetail/Index?noticeUID=CO1.NTC.9878720</t>
  </si>
  <si>
    <t>CESAR DAVID NAVARRO ALTAMAR</t>
  </si>
  <si>
    <t>CO1.REQ.10027168</t>
  </si>
  <si>
    <t>OAG-VAD-0545-2026</t>
  </si>
  <si>
    <t>https://community.secop.gov.co/Public/Tendering/OpportunityDetail/Index?noticeUID=CO1.NTC.9873598</t>
  </si>
  <si>
    <t>Aquiles Cohen Llanes</t>
  </si>
  <si>
    <t>JUAN FRANCISCO GONZALEZ PACHECO</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</si>
  <si>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a los estudiantes y docentes en requerimientos que responden a necesidades académicas en los laboratorios para el buen desarrollo de las actividades, tanto en horas de clases como en horas de trabajo autónomo de los estudiantes. </t>
  </si>
  <si>
    <t>CO1.REQ.10022832</t>
  </si>
  <si>
    <t>OAG-VAD-0544-2026</t>
  </si>
  <si>
    <t>https://community.secop.gov.co/Public/Tendering/OpportunityDetail/Index?noticeUID=CO1.NTC.9892764</t>
  </si>
  <si>
    <t>ALVARO JOSE VITTORINO ZUÑIGA</t>
  </si>
  <si>
    <t>La presente orden tiene por objeto: 1. Apoyar a la Oficina de Control Interno en la organización, planeación, ejecución de auditorías contemplados en el PAI, y elaboración de los respectivos informes de resultados. 2. Apoyar a la Oficina de Control Interno en la concertación, seguimiento e informes de avance a planes de mejoramiento contemplados en el PAI. 3. Apoyar a la Oficina de Control Interno en el seguimiento al cumplimiento por parte de los delegatorias de ordenación del gasto en la rendición de la gestión contractual en las plataformas SECOP, SIA CONTRALORIAS y SIA OBSERVA. 4. Apoyar a la Oficina de Control Interno en la revisión, análisis y envio de resultados para elaboración de informe de Evaluación a la Gestión Contractual trimestral por parte del responsable. 5. Apoyar a la Oficina de Control Interno en la consolidación de información, elaboración de informe software legal y reporte a la Dirección Nacional de Derechos de Autor (DNDA). 6. Apoyar a la Oficina de Control Interno en la revisión, consolidación de información, elaboración de informes cuatrimestrales de seguimiento de mapas de riesgos institucionales . 7. Asesorar a la Oficina de Control Interno en la planificación del control interno y en el seguimiento y verificación del sistema de control interno. 8. Asesorar a la Oficina de Control Interno en la identificación de riesgos y de acciones de mejora a los diferentes responsables de procesos en el marco de auditorías y seguimientos. 9. Apoyar a la Oficina de Control Interno en la elaboración y documentación de informes internos y para los órganos de control. 10. Apoyar a la Oficina de Control Interno en la custodia y actualización de los productos que se deriven de las actividades integrales del proceso de evaluación independiente y de la oficina contemplados en el PAI.</t>
  </si>
  <si>
    <t>CO1.REQ.10040984</t>
  </si>
  <si>
    <t>OPSP-VAD-0543-2026</t>
  </si>
  <si>
    <t>https://community.secop.gov.co/Public/Tendering/OpportunityDetail/Index?noticeUID=CO1.NTC.9886357</t>
  </si>
  <si>
    <t>Betty Patiño Urieles</t>
  </si>
  <si>
    <t>LEDA JOSE DUARTE WADNIPAR</t>
  </si>
  <si>
    <t>La presente orden tiene por objeto: 1. Asesorar el proceso de compras en línea a cargo del grupo de Compras y Administración de bienes. 2. Apoyar en la creación de los insumos en el sistema de los bienes de consumo. 3. Apoyar en la conciliación del inventario con los ingresos contables. 4. Apoyar en la realización de inventarios 5. Apoyar en la actualización de bases de datos del inventario. 6. Apoyar en la toma fisica de los inventarios de Bienes institucionales.</t>
  </si>
  <si>
    <t>CO1.REQ.10035196</t>
  </si>
  <si>
    <t>OPSP-VAD-0542-2026</t>
  </si>
  <si>
    <t>https://community.secop.gov.co/Public/Tendering/OpportunityDetail/Index?noticeUID=CO1.NTC.9886125</t>
  </si>
  <si>
    <t>LINA MARIA ANDRADE GUTIERREZ</t>
  </si>
  <si>
    <t xml:space="preserve">La presente orden tiene por objeto: 1. Apoyar en el diseño y asignación de áreas, preparación de lotes de prácticas, ensayos y parcelas experimentales en los proyectos agrícolas. 2. Apoyar en la realización y relación de información de campo en proyectos agrícolas y productivos, prácticas académicas en la granja experimental. 3. Apoyar en muestreos de los ensayos de las parcelas experimentales y datos estadísticos. 4. Apoyar en la elaboración y supervisión del manual de procedimiento de las unidades experimentales agrícolas. 5. Apoyar en la elaboración, actualización y diligenciamiento del formato de herramientas, insumos. 6. Apoyar en la ejecución de los proyectos agrícolas. 7. apoyar en los requerimientos técnicos experimentales. 8. Apoyar en los procesos de implementación de los cursos libres en la granja experimental 9. Apoyar y Facilitar la asignación de lotes de prácticas e instalaciones a los docentes, estudiantes y demás personal que necesite hacer uso de ella para proyectos, tesis y ensayos agrícolas. 10. Apoyar en elaboración de informes periódicos sobre los avances en la toma de información de campo en proyectos agrícolas productivos y prácticas académicas en la granja experimental. 11. Apoyar en el diligenciamiento, supervisión de las labores y tareas de campo. </t>
  </si>
  <si>
    <t>CO1.REQ.10034720</t>
  </si>
  <si>
    <t>OPSP-VAD-0541-2026</t>
  </si>
  <si>
    <t>https://community.secop.gov.co/Public/Tendering/OpportunityDetail/Index?noticeUID=CO1.NTC.9884799</t>
  </si>
  <si>
    <t>XAVIER ALEXANDER MEJIA ZAGARRA</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</si>
  <si>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para las cuales fue contratado. 2. Apoyar y asesorar la implementación de estrategias de promoción de los servicios y actividades de Bienestar Universitario con la población Diversa de la Universidad del Magdalena. 3. Apoyar y asesorar la promoción de programas de capacitación que consiste en visibilizar temáticas de identidad de género, y la representación de la comunidad Diversa. 4. Apoyar y asesorar las rutas de atención, acompañamiento y sensibilización hacia la comunidad universitaria que permita mejorar la inclusión, permanencia y convivencia de las personas que se reconocen e identifican Diversa. 5. Apoyar las actividades lideradas por el Coordinador de Área, en el cumplimiento de metas definidas en el Plan de Acción y Plan de Desarrollo Institucional en relación a la atención de la población Diversa. 6. Entregar de manera oportuna y bajo su responsabilidad los informes que se le soliciten para ser presentados en otras dependencias. 7. Diligenciar oportunamente todos los formatos establecidos por Bienestar Universitario en el Sistema de Gestión de la Calidad y otros procesos, para el registro de todas las actividades que se realicen. 8. Apoyar en la participación de los diferentes eventos realizados por la dirección de Bienestar Universitario: Bienvenida a los estudiantes y semana cultural. 9. Apoyar en la participación de eventos académicos, científicos, artísticos, Culturales, deportivos, de salud y desarrollo humano dentro y fuera del lugar habitual de la ejecución de las actividades.</t>
  </si>
  <si>
    <t>CO1.REQ.10033283</t>
  </si>
  <si>
    <t>OPSP-VAD-0539-2026</t>
  </si>
  <si>
    <t>https://community.secop.gov.co/Public/Tendering/OpportunityDetail/Index?noticeUID=CO1.NTC.9883965</t>
  </si>
  <si>
    <t>JHON JEILER MORA DE LA HOZ</t>
  </si>
  <si>
    <t>La presente orden tiene por objeto: 1. Apoyar los procesos de planeación estratégica del Bienestar Universitario, mediante la organización y análisis de insumos técnicos que aseguren coherencia con el Plan de Desarrollo Institucional, el Plan de Gobierno y el Sistema de Gestión Integral. 2. Apoyar la formulación y estructuración técnica de planes, programas y proyectos del área de Bienestar Universitario, contribuyendo a la definición de objetivos, metas, indicadores y proyecciones. 3. Apoyar el seguimiento y la evaluación estratégica de los programas y servicios de Bienestar Universitario, mediante la recolección, sistematización y análisis de información que permita valorar avances, resultados e impactos. 4. Apoyar la elaboración de informes de gestión, seguimiento y evaluación del Bienestar Universitario, integrando información administrativa, operativa y estadística de las diferentes áreas. 5. Apoyar el análisis, organización y visualización de información estadística de los programas de Bienestar Universitario, generando reportes e insumos que faciliten la toma de decisiones y la mejora continua. 6. Apoyar los procesos de focalización, análisis socioeconómico y elaboración de insumos técnicos relacionados con el programa de residencias estudiantiles universitarias y otros apoyos estratégicos de permanencia. 7. Apoyar el cumplimiento de los lineamientos del Sistema de Gestión de la Calidad, mediante el diligenciamiento oportuno de formatos, registros y matrices del proceso de Bienestar Universitario. 8. Apoyar los procesos administrativos y contractuales del área de Bienestar Universitario, tales como revisión documental y sondeos comerciales. 9. Apoyar en el fortalecimiento de la cultura de evaluación, mejora continua y gestión basada en evidencia en el Bienestar Universitario, apoyando la identificación de riesgos, oportunidades de mejora y aprendizajes institucionales.</t>
  </si>
  <si>
    <t>CO1.REQ.10032330</t>
  </si>
  <si>
    <t>OPSP-VAD-0538-2026</t>
  </si>
  <si>
    <t>https://community.secop.gov.co/Public/Tendering/OpportunityDetail/Index?noticeUID=CO1.NTC.9882681</t>
  </si>
  <si>
    <t>MAURICIO DE JESUS TORRES IZAQUITA</t>
  </si>
  <si>
    <t xml:space="preserve">La presente orden tiene por objeto: 1. 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 </t>
  </si>
  <si>
    <t>CO1.REQ.10031682</t>
  </si>
  <si>
    <t>OAG-VAD-0537-2026</t>
  </si>
  <si>
    <t>https://community.secop.gov.co/Public/Tendering/OpportunityDetail/Index?noticeUID=CO1.NTC.9882212</t>
  </si>
  <si>
    <t>ANA KARINA DEL MAR OBREDOR GARCIA</t>
  </si>
  <si>
    <t xml:space="preserve">La presente orden tiene por objeto: 1. Apoyar en el control de indicadores de ausentismo de forma mensual por causas medicas comunes, enfermedad laboral y accidente de trabajo. 2. Apoyar en el indicador de prevalencia de la enfermedad laboral calificada. 3. Apoyar en el seguimiento del desarrollo del plan de trabajo anual en SST. 4. Apoyar al comité de seguridad y salud en el trabajo en la presentación de las tasas de enfermedad laboral y accidente de trabajo. 5. Apoyar al comité paritario de seguridad y salud en el trabajo de la institución para seguimiento a las reuniones, compromisos y tareas que sean de verificación por parte del comité. 6. Apoyar en las investigaciones de accidente laborales de estudiante, docentes, y personal administrativo de la Universidad del Magdalena. 7.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8. Apoyar en la sensibilización y socialización de los programas, planes y proyectos establecidos en la Universidad del Magdalena en materia de seguridad y salud en el trabajo. 9. Apoyar en la realización de inspecciones de seguridad de las diferentes áreas, sedes, Laboratorios y obras desarrolladas por la Universidad para la identificación, valoración y control de los riesgos, en concordancia con la normatividad vigente aplicable. 10. Apoyar en la elaboración y actualización de las diferentes matrices de peligros de la Universidad del Magdalena. </t>
  </si>
  <si>
    <t>CO1.REQ.10030273</t>
  </si>
  <si>
    <t>OPSP-VAD-0536-2026</t>
  </si>
  <si>
    <t>https://community.secop.gov.co/Public/Tendering/OpportunityDetail/Index?noticeUID=CO1.NTC.9881062</t>
  </si>
  <si>
    <t>MARVI LAIDYS CAICEDO OSPINA</t>
  </si>
  <si>
    <t>CO1.REQ.10030069</t>
  </si>
  <si>
    <t>OAG-VAD-0535-2026</t>
  </si>
  <si>
    <t>https://community.secop.gov.co/Public/Tendering/OpportunityDetail/Index?noticeUID=CO1.NTC.9880659</t>
  </si>
  <si>
    <t>CINTIAVALERIA COLLANTE ROJAS</t>
  </si>
  <si>
    <t xml:space="preserve">La presente orden tiene por objeto: 1. Apoyar en el desarrollo de actividades con las poblaciones y colectivos afro del Magdalena; 2. Apoyar la generación de programas de mujer, género y emprendimiento.  3. Apoyar en la ejecución de proyecto de investigación relacionado con ancestría genética. 4. Apoyar en el fortalecimiento del trabajo con Oraloteca para la ampliación del repositorio digital. 5. Apoyar la generación de informes y documentos técnicos y financieros. 6. Apoyar en la realización de reuniones en el marco de la misionalidad del CITS. </t>
  </si>
  <si>
    <t>CO1.REQ.10029684</t>
  </si>
  <si>
    <t>OPSP-VAD-0534-2026</t>
  </si>
  <si>
    <t>https://community.secop.gov.co/Public/Tendering/OpportunityDetail/Index?noticeUID=CO1.NTC.9880179</t>
  </si>
  <si>
    <t>LAURA VANESSA FUENTES VANEGAS</t>
  </si>
  <si>
    <t xml:space="preserve">La presente orden tiene por objeto: La prestación de servicios como Profesional en psicología desarrollando las siguientes actividades: 1. Asistir a la jornada de inducción al equipo de psicólogos entrevistadores. 2. Realizar entrevista en la fase 3, a los aspirantes para el ingreso a la Universidad del Magdalena para el periodo académico 2026-I, bajo preguntas semiestructuradas en las cuales manifiesten sus actitudes, aptitudes, intereses y vocacionalidad ante determinado programa académico. 3. Elaborar informes individuales por aspirantes. 4. Elaborar informes por programa asignado y demás actividades requeridas a la realización de las entrevistas de admisión 2026-I. 5. Participar en requerimientos a los que haya lugar y que estén relacionados con los informes de entrevistas. </t>
  </si>
  <si>
    <t>CO1.REQ.10029715</t>
  </si>
  <si>
    <t>OPSP-VAD-0533-2026</t>
  </si>
  <si>
    <t>https://community.secop.gov.co/Public/Tendering/OpportunityDetail/Index?noticeUID=CO1.NTC.9880147</t>
  </si>
  <si>
    <t>OLGA LUCIA BRITO VALENCIA</t>
  </si>
  <si>
    <t>La presente orden tiene por objeto: La prestación de servicios profesionales como apoyo, seguimiento y control, desarrollando las siguientes actividades: 1. Apoyar la gestión operativa e integral de procedimientos e información documentada del proceso de gestión de talento humano. 2. Apoyar en el Diseño e implementar los instrumentos requeridos para la ejecución de los procedimientos. 3. Apoyar en la actualización de las hojas de vida de Empleados Públicos, formulación y diseño de políticas y planes estratégicos 4. Hacer la revisión y análisis de indicadores de gestión .5. Apoyar en la elaboración de informes de seguimiento y avances del proceso de gestión de talento humano. 6. Apoyar las actividades de Seguridad y Salud en el Trabajo y desarrollo organizacional. 7 Asesorar técnicamente en la construcción de instrumentos de caracterización, evaluación y clasificación de cargos, competencias, perfiles y trayectorias laborales para el personal administrativo.</t>
  </si>
  <si>
    <t>CO1.REQ.10029159</t>
  </si>
  <si>
    <t>OPSP-VAD-0532-2026</t>
  </si>
  <si>
    <t>https://community.secop.gov.co/Public/Tendering/OpportunityDetail/Index?noticeUID=CO1.NTC.9879836</t>
  </si>
  <si>
    <t>ANA MARIA SUAREZ ALVAREZ</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</si>
  <si>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2026-I </t>
  </si>
  <si>
    <t>CO1.REQ.10028929</t>
  </si>
  <si>
    <t>OPSP-VAD-0531-2026</t>
  </si>
  <si>
    <t>https://community.secop.gov.co/Public/Tendering/OpportunityDetail/Index?noticeUID=CO1.NTC.9879520</t>
  </si>
  <si>
    <t>Jaidther Blanco Beltran</t>
  </si>
  <si>
    <t>MARIA DE JESUS GALINDO VILLALOBOS</t>
  </si>
  <si>
    <t xml:space="preserve">La presente orden tiene por objeto: 1.Realizar depuración de deudas reales y presuntas derivadas del ejercicio de pagos de la seguridad social efectuando los trámites correspondientes ante los fondos de Arl, a fin de que se apliquen los respectivos ajustes 2. Apoyar en la organización del archivo de hojas de vida de catedráticos del Centro de Posgrados, Docentes de Cátedra. 3. Apoyar en la atención y respuesta a las solicitudes, inquietudes o requerimientos de los docentes de cátedra del Centro de Posgrados y Facultades. 4. Apoyar en la preparación de informes solicitados por otras dependencias de la UNIMAGDALENA. 5. Cumplir con los procedimientos del Proceso de Gestión del Sistema Integral de la Calidad "COGUI +". 6. Realizar depuración de deudas reales y presuntas derivadas del ejercicio de pagos de la seguridad social efectuando los trámites correspondientes ante los fondos de pensión, a fin de que se apliquen los respectivos ajustes 7. Apoyar en la revisión de los contratos de Cátedra del Centro de Posgrados y Facultades y en la revisión de las resoluciones de vinculación y actas de vinculación. 8. Apoyar con la radicación de comunicaciones ante los fondos de pensiones, relacionados con los retiros de docentes y funcionarios ante AFP 9. Realizar semanalmente reuniones virtuales con Colpensiones con el fin de aclarar dudas e inquietudes sobre las depuraciones no aplicadas en PWA DE Colpensiones. </t>
  </si>
  <si>
    <t>CO1.REQ.10028714</t>
  </si>
  <si>
    <t>OPSP-VAD-0530-2026</t>
  </si>
  <si>
    <t>https://community.secop.gov.co/Public/Tendering/OpportunityDetail/Index?noticeUID=CO1.NTC.9879165</t>
  </si>
  <si>
    <t>Hugo David Duran Gamarra</t>
  </si>
  <si>
    <t>ANGELICA PATRICIA BAQUERO PORRAS</t>
  </si>
  <si>
    <t xml:space="preserve">La presente orden tiene por objeto: 1. Apoyar las actividades del laboratorio de Etnografía. necesarios para el funcionamiento de los laboratorios del programa de Antropología (Arqueología y Bioantroplogía). 2. Apoyar en la revisión y verificación del cumplimiento de los protocolos para ingresar y usar los elementos de los laboratorios. 3. Apoyar la realización de las jornadas de divulgación de los Procesos investigativos que se realizan en los laboratorios. 4. Apoyar en el acceso el acceso a los docentes, estudiantes y personas en general de la comunidad universitaria y Samaria con el respectivo permiso. 5. Apoyar en la realización del calendario de disponibilidad de los laboratorios. </t>
  </si>
  <si>
    <t>CO1.REQ.10028286</t>
  </si>
  <si>
    <t>OPSP-VAD-0529-2026</t>
  </si>
  <si>
    <t>https://community.secop.gov.co/Public/Tendering/OpportunityDetail/Index?noticeUID=CO1.NTC.9877787</t>
  </si>
  <si>
    <t>Ronald Martinez Abuabara</t>
  </si>
  <si>
    <t>RUTH MIREYA VARGAS OSPINO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</si>
  <si>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t>
  </si>
  <si>
    <t>CO1.REQ.10027231</t>
  </si>
  <si>
    <t>OPSP-VAD-0528-2026</t>
  </si>
  <si>
    <t>https://community.secop.gov.co/Public/Tendering/OpportunityDetail/Index?noticeUID=CO1.NTC.9878023</t>
  </si>
  <si>
    <t>Gloria Helena Fierro Rivas</t>
  </si>
  <si>
    <t>MARIA INES MOSCARELLA VALLE</t>
  </si>
  <si>
    <t xml:space="preserve">La presente orden tiene por objeto: 1.Apoyar en la gestión y articulación de las alianzas con las entidades externas, para la formación y capacitación de funcionarios 2. Apoyar con la actualización de Isolucion y cargue de plan de mejora en mapa de riesgos de gestión y de corrupción 3. Apoyar en la logística y desarrollo de las actividades de capacitación, Inducción y Reinducción programadas por TH y GDO 4. Apoyar con la actualización de datos, informes , generación, aplicación y tabulación de encuestas requeridas por TH y GDO 5.Apoyar con la actualización del Repositorio de las capacitaciones de Talento Humano y GDO 6. Apoyar en la gestión integral de las peticiones, quejas y reclamos (PQR) relacionados con la Dirección del Talento Humano, incluyendo monitoreo y seguimiento a las respuestas en los plazos establecidos en la plataforma Cogui. </t>
  </si>
  <si>
    <t>CO1.REQ.10027030</t>
  </si>
  <si>
    <t>OPSP-VAD-0527-2026</t>
  </si>
  <si>
    <t>https://community.secop.gov.co/Public/Tendering/OpportunityDetail/Index?noticeUID=CO1.NTC.9877457</t>
  </si>
  <si>
    <t>MARIA DE LOS ANGELES MEJIA DEAVILA</t>
  </si>
  <si>
    <t xml:space="preserve">La presente orden tiene por objeto: 1. Apoyar en el diligenciamiento de las plantillas del MEN para la ampliación de modalidad virtual del programa de Tecnología en Gestión Hotelera y Turística y nuevo programa de Gastronomía, 2. Apoyar en la verificación y presentación de informe mensual del cumplimiento de los docentes con los contenidos de la plataforma Moodle, 3. Apoyar la facultad de ciencias Empresariales y Económicas en la realización de eventos de cada programa, 4. Apoyar al grupo STAFF en la planeación de los eventos institucionales a cubrir. </t>
  </si>
  <si>
    <t>CO1.REQ.10026817</t>
  </si>
  <si>
    <t>OAG-VAD-0526-2026</t>
  </si>
  <si>
    <t>https://community.secop.gov.co/Public/Tendering/OpportunityDetail/Index?noticeUID=CO1.NTC.9877418</t>
  </si>
  <si>
    <t>DANNY ZORAIDA VILLANUEVA DIAZ</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</si>
  <si>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2026-I.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(a) de la orden. 9. Realizar acompañamiento en eventos institucionales como intérprete de lengua de señas colombiana. 10. Realizar actividades como intérprete de lengua de señas colombiana en las grabaciones del Campus TV. </t>
  </si>
  <si>
    <t>CO1.REQ.10025896</t>
  </si>
  <si>
    <t>OAG-VAD-0525-2026</t>
  </si>
  <si>
    <t>https://community.secop.gov.co/Public/Tendering/OpportunityDetail/Index?noticeUID=CO1.NTC.9877122</t>
  </si>
  <si>
    <t>DANISA OFIR VARELA MENDOZA</t>
  </si>
  <si>
    <t xml:space="preserve">La presente orden tiene por objeto: 1. Apoyar en la Coordinación y los cubrimientos periodísticos de las fuentes institucionales, como: Facultad de Ciencias Empresariales y Económicas, Talento Humano, Dirección de Desarrollo Estudiantil. 2. Realizar boletines informativos de prensa. 3. Realizar Monitoreo de radio, 4. Realizar locución del programa institucional DESDE EL CAMPUS, 5. Realizar redacción de notas de radio, 6. Realizar presentación de eventos. 7. Apoyar la logística y protocolo para los eventos a los que sean asignados. 8. Generar contenidos para redes sociales a partir de los cubrimientos de prensa. 9. Apoyar la realización y redacción de libretos para los eventos que así lo requieran. 10. Apoyar en el envío de boletines de prensa a los diferentes medios de comunicación para su posterior divulgación. </t>
  </si>
  <si>
    <t>CO1.REQ.10025811</t>
  </si>
  <si>
    <t>OPSP-VAD-0524-2026</t>
  </si>
  <si>
    <t>https://community.secop.gov.co/Public/Tendering/OpportunityDetail/Index?noticeUID=CO1.NTC.9876283</t>
  </si>
  <si>
    <t>Maria de los Angeles Acosta Mora</t>
  </si>
  <si>
    <t>EDGAR JAFET HERNANDEZ MURCIA</t>
  </si>
  <si>
    <t xml:space="preserve">La presente orden tiene por objeto: 1. Prestar asesoría jurídica y resolver consultas de tipo jurídico que se presenten en el Despacho de Rectoría 2. Prestar asistencia y asesoría en los temas que sean asignados en relación con los convenios, alianzas y/o trámites jurídicos que se tramiten en la Universidad 3. Revisar soportes documentales y redactar documentos jurídicos para el desarrollo de convenios interinstitucionales o cualquier requerimiento jurídico. 4. Asesorar y elaborar minutas para contratos, convenios, procesos de convocatorias y demás que requiera la Universidad del Magdalena y que sean solicitados por parte del despacho de Rectoría y demás autoridades de dirección de la Universidad 5. Coadyuvar con los procesos de reglamentación y nuevas políticas gestionadas por la Universidad. 6. Elaborar conceptos jurídicos que sean solicitados por el despacho de rectoría o cualquiera dependencia de la Institución. 7 proyectar minutas para la suscripción de nuevos convenios, actas, alianzas, memorando de entendimiento entre otros 8. Redactar, revisar y hacer seguimiento a las actas de convenios y/o trámites jurídicos asignados. 9. Apoyar en la Proyección de Actos administrativos expedidos por el Consejo Superior, Consejo Académico, y el Rector. 10. Proyectar respuestas a derechos de petición y solicitudes. 11. Cumplir con los procedimientos del Proceso de Gestión Jurídica del Sistema de Gestión Integral de la Calidad "COGUI. </t>
  </si>
  <si>
    <t>CO1.REQ.10025024</t>
  </si>
  <si>
    <t>OPSP-VAD-0523-2026</t>
  </si>
  <si>
    <t>https://community.secop.gov.co/Public/Tendering/OpportunityDetail/Index?noticeUID=CO1.NTC.9875504</t>
  </si>
  <si>
    <t>ALEXANDER ESTEBAN ESPINOSA VALDEZ</t>
  </si>
  <si>
    <t xml:space="preserve">La presente orden tiene por objeto: Prestar servicios profesionales realizando las siguientes actividades: 1. Coordinar y supervisar el desarrollo técnico del proyecto Traductor de lengua Arhuaca de tradición oral de la Sierra Nevada de Santa Marta al Español basado en inteligencia artificial - Fase 2, garantizando el cumplimiento de los objetivos asociados a la construcción del prototipo funcional del software traductor y a la ejecución de la prueba piloto. 2. Diseñar, implementar, entrenar y optimizar los modelos de procesamiento de lenguaje natural y aprendizaje profundo orientados a la traducción de la lengua Arhuaca al Español, estableciendo correspondencias lingüísticas, semánticas y sintácticas de alta precisión. 3. Definir el protocolo de evaluación de la arquitectura del sistema y del modelo de inteligencia artificial, basado en métricas de desempeño lingüístico, coherencia semántica, exactitud de traducción, eficiencia computacional y validación cualitativa con hablantes nativos. 4. Liderar la integración del modelo de inteligencia artificial en el prototipo-aplicativo funcional del traductor, asegurando su correcta operación, escalabilidad, estabilidad y calidad técnica para su registro como software. 5. Elaborar y consolidar los informes técnicos de avance y el informe final de la prueba piloto, documentando arquitectura, modelo, metodología, resultados, conclusiones, limitaciones y proyecciones del proyecto. 6. Asesorar y brindar soporte técnico especializado al equipo de desarrollo y al equipo lingüístico, orientando la resolución de incidencias, la toma de decisiones técnicas y la optimización continua del sistema traductor. 7. Apoyar en la construcción de los requerimientos funcionales, técnicos y lingüísticos para la construcción del Traductor de lengua Chimila (Ette Taara), tomando como base para el diseño y desarrollo de la arquitectura planteada. </t>
  </si>
  <si>
    <t>CO1.REQ.10024261</t>
  </si>
  <si>
    <t>OPSP-VAD-0522-2026</t>
  </si>
  <si>
    <t>https://community.secop.gov.co/Public/Tendering/OpportunityDetail/Index?noticeUID=CO1.NTC.9874593</t>
  </si>
  <si>
    <t>DILAN ALEXANDER CABAS MARTINEZ</t>
  </si>
  <si>
    <t xml:space="preserve">La presente orden tiene por objeto: Prestar servicios profesionales realizando las siguientes actividades: 1. Participar en el desarrollo y consolidación del modelo de inteligencia artificial para la traducción automática del proyecto Traductor de lengua Arhuaca de tradición oral de la Sierra Nevada de Santa Marta al Español basado en inteligencia artificial - Fase 2, estableciendo correspondencias lingüísticas y semánticas entre la lengua indígena Arhuaca y el español, garantizando coherencia gramatical, semántica y funcional. 2. Implementar y optimizar los componentes de software necesarios para la construcción del prototipo-aplicativo funcional del traductor, integrando el modelo de IA en una arquitectura operativa y escalable. 3. Apoyar el proceso de entrenamiento, ajuste fino (fine-tuning) y validación del modelo mediante el uso de métricas lingüísticas, pruebas de desempeño y evaluación de precisión, en articulación con hablantes nativos y expertos lingüísticos. 4. Apoyar en el diseño e implementación de entornos de prueba para la ejecución de la prueba piloto del sistema, contribuyendo a la evaluación de usabilidad, funcionalidad y efectividad del prototipo. 5. Apoyar en la elaboración de la documentación técnica del proceso, incluyendo arquitectura, modelo, pruebas, resultados y ajustes realizados, como insumo para el informe técnico de la prueba piloto y para el registro del prototipo funcional del software traductor. 6. Apoyar en la construcción de los requerimientos funcionales, técnicos y lingüísticos para la construcción del Traductor de lengua Chimila (Ette Taara), tomando como base para el diseño y desarrollo de la arquitectura planteada. </t>
  </si>
  <si>
    <t>CO1.REQ.10023634</t>
  </si>
  <si>
    <t>OPSP-VAD-0521-2026</t>
  </si>
  <si>
    <t>https://community.secop.gov.co/Public/Tendering/OpportunityDetail/Index?noticeUID=CO1.NTC.9874117</t>
  </si>
  <si>
    <t>MARCELO JOSE BONIVENTO DUCHEMIN</t>
  </si>
  <si>
    <t xml:space="preserve">La presente orden tiene por objeto: Prestar servicios profesionales realizando las siguientes actividades: 1. Diseñar, implementar y mantener los pipelines de ingesta, preparación y validación de datos lingüísticos del proyecto Traductor de lengua Arhuaca de tradición oral de la Sierra Nevada de Santa Marta al Español basado en inteligencia artificial - Fase 2, garantizando el cumplimiento de los criterios de calidad, estructura y consistencia definidos en los registros procesados. 2. Coordinar con el equipo la definición de contratos de datos (formatos de entrada y salida del modelo), garantizando su documentación completa y la correcta gestión de casos extremos y escenarios no previstos. 3. Establecer la automatización del ciclo de vida del modelo de MLOps o infraestructura, asegurando la reproducibilidad de los experimentos y la correcta comparación entre versiones de modelos. 4. Mantener documentación técnica actualizada de los procesos de datos, métricas, supuestos y limitaciones del modelo, garantizando su disponibilidad para el mantenimiento del producto. 5. Apoyar en la construcción de los requerimientos funcionales, técnicos y lingüísticos para la construcción del Traductor de lengua Chimila (Ette Taara), tomando como base para el diseño y desarrollo de la arquitectura planteada. </t>
  </si>
  <si>
    <t>CO1.REQ.10022764</t>
  </si>
  <si>
    <t>OPSP-VAD-0520-2026</t>
  </si>
  <si>
    <t>https://community.secop.gov.co/Public/Tendering/OpportunityDetail/Index?noticeUID=CO1.NTC.9856390</t>
  </si>
  <si>
    <t>SILENA PAOLA CASTILLA CONSTANTE</t>
  </si>
  <si>
    <t xml:space="preserve">La presente orden tiene por objeto: 1. Apoyar en la creación de contenidos creativos mensuales para aportar al crecimiento y a la consolidación de la comunidad digital, a través de la red social de TikTok de la Universidad del Magdalena. 2. Realizar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t>
  </si>
  <si>
    <t>CO1.REQ.10006045</t>
  </si>
  <si>
    <t>OPSP-VAD-0512-2026</t>
  </si>
  <si>
    <t>https://community.secop.gov.co/Public/Tendering/OpportunityDetail/Index?noticeUID=CO1.NTC.9856070</t>
  </si>
  <si>
    <t>MERYLITH MILENA MENDIVIL SANCHEZ</t>
  </si>
  <si>
    <t xml:space="preserve">La presente orden tiene por objeto: 1. Realizar la curaduría y revisión editorial de los contenidos a publicar en los micrositios de la página web institucional. 2. Apoyar en la supervisión de la capacidad de publicación de contenidos por parte de las dependencias, asegurando el correcto funcionamiento de accesos, permisos y herramientas disponibles en el portal institucional. 3. Apoyar en la coordinación con la Dirección de Comunicaciones la provisión de elementos y recursos complementarios (audiovisuales, gráficos u otros) requeridos por las dependencias para fortalecer la publicación de sus contenidos. 4. Identificar y reportar bloqueos técnicos que afecten la publicación de información, gestionando en articulación con el Centro de Ingeniería y Desarrollo de Software la solución de dichos inconvenientes. 5. Apoyar las unidades académicas y administrativas en la publicación y divulgación de sus contenidos, haciendo seguimiento para garantizar su correcta visibilidad en el portal institucional. 6. Orientar a las dependencias en la organización, categorización y diseño de la información, con el fin de optimizar la experiencia de navegación y consulta en el portal institucional. </t>
  </si>
  <si>
    <t>CO1.REQ.10005491</t>
  </si>
  <si>
    <t>OPSP-VAD-0511-2026</t>
  </si>
  <si>
    <t>https://community.secop.gov.co/Public/Tendering/OpportunityDetail/Index?noticeUID=CO1.NTC.9855924</t>
  </si>
  <si>
    <t>CRISTINA ISABEL PEINADO GUTIERREZ</t>
  </si>
  <si>
    <t xml:space="preserve">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de los diferentes eventos realizados por la dirección de Bienestar Universitario, Bienvenida a los estudiantes y semana cultural. 6. Apoyar en la atención a los miembros de la comunidad Universitaria que requieran información sobre los distintos servicios de Bienestar. 7. Apoyar en la atención, seguimiento y control a través de medios tecnológicos, a la comunidad universitaria que lo requiera de acuerdo a su especialidad. 8. Apoyar en la participación de eventos académicos, científicos, artísticos, culturales, deportivos, de salud y desarrollo humano dentro y fuera del lugar habitual de la ejecución de las actividades. </t>
  </si>
  <si>
    <t>CO1.REQ.10005195</t>
  </si>
  <si>
    <t>OPSP-VAD-0510-2026</t>
  </si>
  <si>
    <t>https://community.secop.gov.co/Public/Tendering/OpportunityDetail/Index?noticeUID=CO1.NTC.9855518</t>
  </si>
  <si>
    <t>CARLOS MEIKOLL PARRA CUEVAS</t>
  </si>
  <si>
    <t>La presente orden tiene por objeto: 1. Apoyar en el seguimiento al inventario de los insumos necesarios para el funcionamiento de los laboratorios del programa de Antropología (Arqueología y Bioantroplogía). 2. Apoyar en la revisión y verificación del cumplimiento de los protocolos para ingresar y usar los elementos de los laboratorios. 3. Apoyar la realización de las jornadas de divulgación de los Procesos investigativos que se realizan en los laboratorios. 4. Apoyar en el acceso el acceso a los docentes, estudiantes y personas en general de la comunidad universitaria y Samaria con el respectivo permiso. 5. Apoyar en la realización del calendario de disponibilidad de los laboratorios.</t>
  </si>
  <si>
    <t>CO1.REQ.10004878</t>
  </si>
  <si>
    <t>OAG-VAD-0509-2026</t>
  </si>
  <si>
    <t>https://community.secop.gov.co/Public/Tendering/OpportunityDetail/Index?noticeUID=CO1.NTC.9855229</t>
  </si>
  <si>
    <t>TANIA VANESSA MARIN CASTILLO</t>
  </si>
  <si>
    <t>La presente orden tiene por objeto: 1. Presentar el plan de trabajo de las actividades a desarrollar y el informe de las actividades realizadas, en el formato establecido, conforme a las directrices de la Dirección de Bienestar Universitario y la coordinación del área. 2. Apoyar la implementación de estrategias para la promoción, difusión, medición del impacto y mejora continua de la calidad de los servicios del Centro de Atención Integral a la Infancia. 3. Apoyar el diseño, desarrollo y ejecución de actividades dirigidas a los beneficiarios del Centro de Atención Integral a la Infancia, incluyendo actividades infantiles, talleres a padres y capacitaciones. 4. Orientar a practicantes en las actividades de estimulación diseñada para los niños en los diferentes rincones de estimulación, armando y construcción, literatura y danza, cuerpo y movimiento. 5. Apoyar en la actualización del inventario de los equipos e insumos de oficina y garantizar el buen uso de los mismos. 6. Realizar el diligenciamiento oportuno de todos los formatos establecidos por Bienestar Universitario en el Sistema de Gestión de la Calidad. 7. Elaborar un reporte detallando el número de niños y niñas que asistieron al centro y realizar un informe interno sobre las actividades y logros alcanzados de forma mensual. 8. Apoyar en la participación de eventos académicos, científicos, artísticos, Culturales, deportivos, de salud y desarrollo humano dentro y fuera del lugar habitual de la ejecución de las actividades.</t>
  </si>
  <si>
    <t>CO1.REQ.10004680</t>
  </si>
  <si>
    <t>OPSP-VAD-0508-2026</t>
  </si>
  <si>
    <t>https://community.secop.gov.co/Public/Tendering/OpportunityDetail/Index?noticeUID=CO1.NTC.9854780</t>
  </si>
  <si>
    <t>LORENA ISABEL GONZALEZ ARIAS</t>
  </si>
  <si>
    <t xml:space="preserve">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y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4. Apoyar en la atención a los miembros de la comunidad Universitaria que requieran información sobre los servicios de Bienestar Universitario. 5. Apoyar la verificación de la conformación de los menús de los programas alimentarios dirigidos a la comunidad universitaria. 6. Apoyar en la participación de los diferentes eventos realizados por la dirección de Bienestar Universitario: Bienvenida estudiantes y Semana Cultural. 7. Apoyar en la participación de eventos académicos, científicos, artísticos, Culturales, deportivos, de salud y desarrollo humano dentro y fuera del lugar habitual de la ejecución de las actividades. </t>
  </si>
  <si>
    <t>CO1.REQ.10004437</t>
  </si>
  <si>
    <t>OPSP-VAD-0507-2026</t>
  </si>
  <si>
    <t>https://community.secop.gov.co/Public/Tendering/OpportunityDetail/Index?noticeUID=CO1.NTC.9854489</t>
  </si>
  <si>
    <t>KEIMER KALETH BELTRAN CASTRO</t>
  </si>
  <si>
    <t>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 la Dirección de Comunicaciones en la supervisión y coordinación del equipo de transmisiones, los cuales se difunden en dos tipos de canales, externos e internos.</t>
  </si>
  <si>
    <t>CO1.REQ.10004225</t>
  </si>
  <si>
    <t>OPSP-VAD-0506-2026</t>
  </si>
  <si>
    <t>https://community.secop.gov.co/Public/Tendering/OpportunityDetail/Index?noticeUID=CO1.NTC.9854143</t>
  </si>
  <si>
    <t>CARLOS ALBERTO ESCOBAR RUIZ</t>
  </si>
  <si>
    <t xml:space="preserve">La presente orden tiene por objeto: 1) Apoyar en el fomento y divulgación del fortalecimiento de los procesos artísticos y culturales en la Universidad. 2) Apoyar la ejecución de estrategias sobre la inscripción y participación activa y permanente de los miembros de la comunidad universitaria en las actividades y/o talleres culturales, que permitan ampliar la cobertura de los servicios de Bienestar Universitario. 3) Diligenciar oportunamente los formatos establecidos por Bienestar Universitario en el Sistema de Gestión de la Calidad. 4) Entregar oportunamente,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Informar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musicales que resalten el talento de los grupos representativos de la Universidad, tanto en eventos internos como externos. 7) Gestionar la participación de grupos representativos en actividades culturales, recreativas y formativas solicitadas por la Universidad y otras instituciones. 8) Apoyar la formación y desarrollo de grupos representativos para que participen activamente en los eventos culturales y representen a la Universidad en diferentes escenarios. </t>
  </si>
  <si>
    <t>CO1.REQ.10003644</t>
  </si>
  <si>
    <t>OPSP-VAD-0505-2026</t>
  </si>
  <si>
    <t>https://community.secop.gov.co/Public/Tendering/OpportunityDetail/Index?noticeUID=CO1.NTC.9853756</t>
  </si>
  <si>
    <t>SANDRA PATRICIA GARZON RIVADENEIRA</t>
  </si>
  <si>
    <t xml:space="preserve">La presente orden tiene por objeto: 1. Apoyar en la orientación básica, oportuna y adecuada a la comunidad universitaria que requieran el servicio de fisioterapia. 2. Presentar informes oportunamente al supervisor sobre las actividades desarrolladas y planteadas en el plan de trabajo, para la verificación y el cumplimiento de las metas propuestas. El informe debe tener anexos estadísticos. 3. Apoyar el diseño y ejecución de planes de tratamiento individualizados que contribuyan al bienestar físico de los beneficiarios, en articulación con la Dirección de Bienestar Universitario y el Centro de Investigación en Alto Rendimiento y Estudios Biomédicos – SPORTSCI. 4. Apoyar las acciones desarrolladas por la Dirección de Bienestar Universitario, el área de salud y el servicio de fisioterapia del Centro SPORTSCI, en el marco de las actividades programadas. 5. Apoyar el registro de las sesiones de atención realizadas, incluyendo observaciones relevantes y ajustes al tratamiento cuando se requiera seguimiento. 6. Apoyar la coordinación con otros profesionales del área de la salud, cuando sea necesario, para garantizar una atención integral a los beneficiarios del servicio. 7. Apoyar el cumplimiento de los lineamientos, protocolos y estándares definidos por la Dirección de Bienestar Universitario y el servicio de fisioterapia del Centro SPORTSCI. 8. Apoyar en la participación de eventos académicos, científicos, artísticos, Culturales, deportivos, de salud y desarrollo humano dentro y fuera del lugar habitual de la ejecución de las actividades. </t>
  </si>
  <si>
    <t>CO1.REQ.10003423</t>
  </si>
  <si>
    <t>OPSP-VAD-0504-2026</t>
  </si>
  <si>
    <t>https://community.secop.gov.co/Public/Tendering/OpportunityDetail/Index?noticeUID=CO1.NTC.9853352</t>
  </si>
  <si>
    <t>WALDIR MANGA BARROS</t>
  </si>
  <si>
    <t>CO1.REQ.10002849</t>
  </si>
  <si>
    <t>OAG-VAD-0503-2026</t>
  </si>
  <si>
    <t>https://community.secop.gov.co/Public/Tendering/OpportunityDetail/Index?noticeUID=CO1.NTC.9852729</t>
  </si>
  <si>
    <t>ROCIO DEL PILAR PONCE DIAZ</t>
  </si>
  <si>
    <t>CO1.REQ.10002274</t>
  </si>
  <si>
    <t>OAG-VAD-0502-2026</t>
  </si>
  <si>
    <t>https://community.secop.gov.co/Public/Tendering/OpportunityDetail/Index?noticeUID=CO1.NTC.9852088</t>
  </si>
  <si>
    <t>MARENA SOFIA SABALLET RADA</t>
  </si>
  <si>
    <t xml:space="preserve">La presente orden tiene por objeto: 1. Apoyar en el fomento y divulgación a el fortalecimiento de los procesos artísticos y culturales en la Universidad. 2. Apoyar la ejecución de estrategias sobre la inscripción y participación y permanente de los miembros de la comunidad universitaria en las actividades y/o talleres culturales y artísticos, que permitan ampliar la cobertura de los servicios de Bienestar Universitario. 3. Diligenciar oportunamente los formatos establecidos por Bienestar Universitario en el Sistema de Gestión de la Calidad. 4. Entregar oportunamente,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Informar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de grupos artísticos a su cargo que resalten el talento de los grupos representativos de la Universidad. 7. Gestar espacios formativos y recreativos para toda la comunidad Universitaria (Jubilados, egresados, hijos de egresados, hijos de jubilados, hijos de estudiantes, hijos de trabajadores, trabajadores, estudiantes). 8. Apoyar en la formación y desarrollo de los grupos artísticos para que participen activamente en los eventos internos y externos que representan la universidad. </t>
  </si>
  <si>
    <t>CO1.REQ.10001878</t>
  </si>
  <si>
    <t>OAG-VAD-0501-2026</t>
  </si>
  <si>
    <t>https://community.secop.gov.co/Public/Tendering/OpportunityDetail/Index?noticeUID=CO1.NTC.9852209</t>
  </si>
  <si>
    <t>YEISON ANDRES SILGADO ALTAMAS</t>
  </si>
  <si>
    <t>La presente orden tiene por objeto: 1. Apoyar en la organización, análisis, gestión y sistematización de la información de movilidad entrante y saliente de la dependencia. 2. Apoyar en el cumplimiento de los requerimientos de reporte de indicadores institucionales para la Oficina de Aseguramiento de la Calidad, Acreditación, la Oficina Asesora de Planeación y los Programas Académicos. 3. Apoyar la creación e implementación del Club Intercultural. 4. Apoyar en la gestión de oportunidades con distintos socios y en los procesos de movilidad de los jóvenes de Talento Magdalena. 5. Apoyar en la gestión de solicitudes administrativas.</t>
  </si>
  <si>
    <t>CO1.REQ.10001707</t>
  </si>
  <si>
    <t>OPSP-VAD-0500-2026</t>
  </si>
  <si>
    <t>https://community.secop.gov.co/Public/Tendering/OpportunityDetail/Index?noticeUID=CO1.NTC.9851631</t>
  </si>
  <si>
    <t>EDIER LUIS SALAZAR SERPA</t>
  </si>
  <si>
    <t xml:space="preserve">La presente orden tiene por objeto: 1. Apoyar con la recepción, revisión, verificación, confirmación y aprobación de solicitudes de crédito corto plazo. 2. Apoyar con la recepción, organización y registro de los títulos valores de crédito corto plazo que reposarán en el archivo físico y digital de la dependencia. 3. Apoyar en la elaboración de volantes de pago de consignación para el pago de las cuotas mensuales de los estudiantes con crédito corto plazo. 4. Apoyar en la elaboración de volantes de pago de Readmisión, Autenticaciones, Excedentes de Matrículas, Excedentes de Derechos de Grado, Examen de Suficiencia, Inscripciones, Actitud Ocupacional, Insumos de las deudas de estudiantes de Odontología. 5. Apoyar con el ingreso de los pagos realizados de matriculas en el Sistema de Información de AYRE. 6.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7. Realizar mensualmente informe de efectividad del proceso de gestión de cobro de los créditos corto plazos otorgados. 8. Apoyar con la expedición de paz y salvos de los estudiantes con crédito corto plazo y así mismo, actualizar estado financiero en el Sistema de Admisiones. 9. Apoyar con la expedición de certificado de deuda a los estudiantes con crédito corto plazo. 10. Apoyar con la aplicación de la encuesta de satisfacción del servicio en el proceso de crédito corto plazo. 11. Apoyar con la recepción de pagos por Datafono, realizar el registro de los mismos y enviar a Grupo de Tesorería para su recaudo. 12. Apoyar en el trámite de solicitudes de reembolso, cruces de cuentas de los estudiantes de las distintas modalidades. 13. Realizar acompañamiento a los eventos institucionales en los que se requiera financiamiento en la adquisición de servicios o productos como: Feria del Libro, Feria Artesanal, Feria Agrícola, Feria de Postgrados). 14. Apoyar en la elaboración, seguimiento, cobro y recaudo de la facturación que debe llevar a cabo la dependencia y su conciliación y depuración, llevando el registro de dicha actividad según el formato establecido para el control de facturación. 15. Apoyar la realización de labores de depuración y conciliación de financiamiento de matrícula de las distintas modalidades de estudio. 16. Apoyar en la elaboración de informes de cartera por financiamiento de matrícula de los distintos programas de las Facultades. 17. Apoyar en la elaboración de informes financieros del Grupo de Facturación, Crédito y Cartera. 18. Apoyar en el diagnóstico y reporte de créditos no recuperados de los estudiantes en las diferentes modalidades (Presencial, CREO, Posgrados y Diplomados). 19. Apoyar en la ejecución de Procedimientos COGUI relacionados con las actividades de cobranza. 20. Apoyar en la elaboración de actas de reuniones relacionadas con estas actividades. </t>
  </si>
  <si>
    <t>CO1.REQ.10001193</t>
  </si>
  <si>
    <t>OPSP-VAD-0499-2026</t>
  </si>
  <si>
    <t>https://community.secop.gov.co/Public/Tendering/OpportunityDetail/Index?noticeUID=CO1.NTC.9851523</t>
  </si>
  <si>
    <t>MIGUEL ANGEL GARCIA COGOLLO</t>
  </si>
  <si>
    <t>CO1.REQ.10000861</t>
  </si>
  <si>
    <t>OAG-VAD-0498-2026</t>
  </si>
  <si>
    <t>https://community.secop.gov.co/Public/Tendering/OpportunityDetail/Index?noticeUID=CO1.NTC.9850757</t>
  </si>
  <si>
    <t>LUIS JOSE AYALA CORREDOR</t>
  </si>
  <si>
    <t>CO1.REQ.10000550</t>
  </si>
  <si>
    <t>OAG-VAD-0497-2026</t>
  </si>
  <si>
    <t>https://community.secop.gov.co/Public/Tendering/OpportunityDetail/Index?noticeUID=CO1.NTC.9844490</t>
  </si>
  <si>
    <t>MAYRA CRISTINA ZABALETA RAMOS</t>
  </si>
  <si>
    <t xml:space="preserve">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t>
  </si>
  <si>
    <t>CO1.REQ.9993826</t>
  </si>
  <si>
    <t>OPSP-VAD-0496-2026</t>
  </si>
  <si>
    <t>https://community.secop.gov.co/Public/Tendering/OpportunityDetail/Index?noticeUID=CO1.NTC.9844017</t>
  </si>
  <si>
    <t>DANIEL FELIPE RUIZ TORREGROZA</t>
  </si>
  <si>
    <t>CO1.REQ.9993183</t>
  </si>
  <si>
    <t>OAG-VAD-0495-2026</t>
  </si>
  <si>
    <t>https://community.secop.gov.co/Public/Tendering/OpportunityDetail/Index?noticeUID=CO1.NTC.9843458</t>
  </si>
  <si>
    <t>MICHELLE PALMA POLO</t>
  </si>
  <si>
    <t>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relacion de planillas de los estudiantes que utilizan el convenio de apoyo. 3. Apoyar al Grupo Interno de Servicios Generales en la tabulación de informes relacionados con el numero de usuarios del convenio. 4. Apoyar al Grupo Interno de Servicios Generales en la presentación de los informes que se requieran asociados al convenio de COOPERACIÓN ENTRE LA EMPRESA TRANSPORTES SENSACIÓN LIMITADA Y LA UNIVERSIDAD DEL MAGDALENA.</t>
  </si>
  <si>
    <t>CO1.REQ.9992759</t>
  </si>
  <si>
    <t>OAG-VAD-0494-2026</t>
  </si>
  <si>
    <t>https://community.secop.gov.co/Public/Tendering/OpportunityDetail/Index?noticeUID=CO1.NTC.9843154</t>
  </si>
  <si>
    <t>LAURA PAOLA GARCIA GONZALEZ</t>
  </si>
  <si>
    <t>La presente orden tiene por objeto: 1. Apoyar en la realización, la producción y presentación del programa Frecuencia Femenina en vivo de 11 a 12 M de lunes a jueves. 2. Apoyar en el cubrimiento de actividades programadas en las dependencias de la Universidad del Magdalena. 3. Realizar Grabación de voz en off para promociones de radio institucionales. 4. Apoyar en la realización del programa Rutas para avanzar 5. Realizar Grabación de voz en off para El Campus Tv. 6. Realizar un programa especial días festivos. 7. Apoyar en la producción de contenidos para las redes sociales de Unimagdalena Radio. 8. Apoyar en la gestión y producción de contenidos para Redes sociales y al aire en la Emisora Cultural Unimagdalena Radio. 9. Revisar, verificar y editar la música para franjas musicales de la emisora. 10. Apoyar en las presentaciones en eventos institucionales que se requieran. 12. Contactar a distintas fuentes para realizar entrevistas para programas de radio.</t>
  </si>
  <si>
    <t>CO1.REQ.9992446</t>
  </si>
  <si>
    <t>OPSP-VAD-0493-2026</t>
  </si>
  <si>
    <t>https://community.secop.gov.co/Public/Tendering/OpportunityDetail/Index?noticeUID=CO1.NTC.9842415</t>
  </si>
  <si>
    <t>SEBASTIAN DE HOYOS VEGA</t>
  </si>
  <si>
    <t>La presente orden tiene por objeto: 1. Apoyar en la producción de contenidos audiovisuales y animación para fortalecer las estrategias de formación continua y capacitación dirigidas a comunidades étnicas y comunidad universitaria. 2. Apoyar en la creación de piezas de comunicación, divulgación, promoción del CITS. 3. Apoyar en la producción de imagen del componente académico de Aluna IA. 4. Apoyar a la generación de informes y documentos técnicos y financieros. 5. Apoyar en la realización de reuniones en el marco de la misionalidad del CITS.</t>
  </si>
  <si>
    <t>CO1.REQ.9991458</t>
  </si>
  <si>
    <t>OPSP-VAD-0491-2026</t>
  </si>
  <si>
    <t>https://community.secop.gov.co/Public/Tendering/OpportunityDetail/Index?noticeUID=CO1.NTC.9841061</t>
  </si>
  <si>
    <t>WILIAN SAID LINERO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</si>
  <si>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el estudio, evaluación y emisión de conceptos jurídicos que le sean requeridos y en el seguimiento al cumplimiento de los requerimientos.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t>
  </si>
  <si>
    <t>CO1.REQ.9990323</t>
  </si>
  <si>
    <t>OPSP-VAD-0490-2026</t>
  </si>
  <si>
    <t>https://community.secop.gov.co/Public/Tendering/OpportunityDetail/Index?noticeUID=CO1.NTC.9840484</t>
  </si>
  <si>
    <t>JOHANNA PAOLA BROCHADO LOZANO</t>
  </si>
  <si>
    <t xml:space="preserve">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t>
  </si>
  <si>
    <t>CO1.REQ.9989393</t>
  </si>
  <si>
    <t>OPSP-VAD-0489-2026</t>
  </si>
  <si>
    <t>https://community.secop.gov.co/Public/Tendering/OpportunityDetail/Index?noticeUID=CO1.NTC.9858371</t>
  </si>
  <si>
    <t>NATALIA BEATRIZ MURIEL TODARO</t>
  </si>
  <si>
    <t xml:space="preserve">La presente orden tiene por objeto: 1. Redactar y editar contenidos para las redes sociales y eventos universitarios. 2. Apoyar en la gestión de relaciones públicas, desarrollar y mantener relaciones con medios de comunicación. Esto implica redactar comunicados, coordinar entrevistas y actuar como portavoz cuando sea necesario. 3. Apoyar en la planificación y ejecución de estrategias de comunicación para promover los eventos y mensajes clave del Centro INNOVA y Bloque 10. 4. Realizar monitoreo de medios y análisis de impacto en las diferentes redes sociales relacionado con campañas publicitarias que promueva las actividades del Centro INNOVA. 5. Apoyar en la planeación y coordinación de eventos del Centro INNOVA para garantizar su éxito. 6. Apoyar en el diseño de estrategias transmedia para el fomento de competencias educativas innovadoras en los distintos actores de la comunidad universitaria. 7. Gestionar comunidades educativas en las diferentes plataformas digitales de Unimagdalena (Bloque 10, Teams) 8. Apoyar en el desarrollo de Implementación de proyectos de narrativa transmedia para proyectos de investigación y extensión. </t>
  </si>
  <si>
    <t>CO1.REQ.10005975</t>
  </si>
  <si>
    <t>OPSP-VAD-0488-2026</t>
  </si>
  <si>
    <t>https://community.secop.gov.co/Public/Tendering/OpportunityDetail/Index?noticeUID=CO1.NTC.9840143</t>
  </si>
  <si>
    <t>GINA CAMILA ATUNES MENDIVIL</t>
  </si>
  <si>
    <t xml:space="preserve">La presente orden tiene por objeto: 1. Apoyar en la formulación, evaluación y gestión de proyectos a cargo de la Dirección Administrativa y sus grupos de trabajo, asegurando su alineación con los objetivos estratégicos de la Universidad. 2. Apoyar en el seguimiento y control de las actividades de gestión a cargo de la Dirección Administrativa y sus grupos de trabajo adscritos. 3. Apoyar en la gestión de adquisición de bienes en el exterior, asegurando el cumplimiento de los requisitos técnicos, administrativos y normativos. 4. Coordinar con la Dirección de Comunicaciones el diseño e implementación de estrategias y planes de comunicación para la difusión efectiva de los procesos y actividades de la Dirección Administrativa y sus grupos de trabajo. 5. Elaborar informes de gestión y seguimiento sobre los proyectos y actividades de la Dirección Administrativa. </t>
  </si>
  <si>
    <t>CO1.REQ.9989094</t>
  </si>
  <si>
    <t>OPSP-VAD-0487-2026</t>
  </si>
  <si>
    <t>https://community.secop.gov.co/Public/Tendering/OpportunityDetail/Index?noticeUID=CO1.NTC.9842750</t>
  </si>
  <si>
    <t>LUIS EDUARDO HERNÁNDEZ RODRIGUEZ</t>
  </si>
  <si>
    <t>CO1.REQ.9992075</t>
  </si>
  <si>
    <t>OAG-VAD-0486-2026</t>
  </si>
  <si>
    <t>https://community.secop.gov.co/Public/Tendering/OpportunityDetail/Index?noticeUID=CO1.NTC.9861440</t>
  </si>
  <si>
    <t>HERLINDA PINEDA CARCAMO</t>
  </si>
  <si>
    <t xml:space="preserve">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entrega de bienes de consumo. 5 Apoyar en los procesos de entrega de bienes de devolutivos. 6 Apoyar en la digitación de los actas de entrega de bienes 6. Apoyar en la actualización de la base de datos de los inventarios. </t>
  </si>
  <si>
    <t>CO1.REQ.10010748</t>
  </si>
  <si>
    <t>OPSP-VAD-0485-2026</t>
  </si>
  <si>
    <t>https://community.secop.gov.co/Public/Tendering/OpportunityDetail/Index?noticeUID=CO1.NTC.9841995</t>
  </si>
  <si>
    <t>MARINA ESMERALDA TORRES ALMEIDA</t>
  </si>
  <si>
    <t>CO1.REQ.9991285</t>
  </si>
  <si>
    <t>OAG-VAD-0484-2026</t>
  </si>
  <si>
    <t>https://community.secop.gov.co/Public/Tendering/OpportunityDetail/Index?noticeUID=CO1.NTC.9841725</t>
  </si>
  <si>
    <t>ALEXANDER MANUEL ARANGO ROJAS</t>
  </si>
  <si>
    <t xml:space="preserve">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los Auditorios. 4. Apoyar en la actualización del registro de eventos y responsables del mal uso de las herramientas y reportar su mal desempeño ante el supervisor. 4.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 </t>
  </si>
  <si>
    <t>CO1.REQ.9990684</t>
  </si>
  <si>
    <t>OAG-VAD-0483-2026</t>
  </si>
  <si>
    <t>https://community.secop.gov.co/Public/Tendering/OpportunityDetail/Index?noticeUID=CO1.NTC.9841213</t>
  </si>
  <si>
    <t>LUIS FERNANDO ESCOBAR RESTREPO</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</si>
  <si>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2026-I. 9. Asesorar a la Dirección de Desarrollo estudiantil en la creación de campañas publicitarias de divulgación masiva para la prevención y promoción de la salud metal de los estudiantes que ingresan al primer semestre 2026-I. 10. Asistir a las reuniones de planeación, seguimiento y evaluación convocadas por el Director (a) de Desarrollo Estudiantil, previo acuerdo con el supervisor (a) de la Orden. 11. Apoyar en la construcción de talleres de capacitación de creación, construcción y producción creativa para la descripción de las realidades socioculturales de los estudiantes del programa “Talento Magdalena”. </t>
  </si>
  <si>
    <t>CO1.REQ.9990154</t>
  </si>
  <si>
    <t>OAG-VAD-0482-2026</t>
  </si>
  <si>
    <t>https://community.secop.gov.co/Public/Tendering/OpportunityDetail/Index?noticeUID=CO1.NTC.9844172</t>
  </si>
  <si>
    <t>LEONARDO DE JESUS LIÑAN MARQUEZ</t>
  </si>
  <si>
    <t xml:space="preserve">La presente orden tiene por objeto: 1. Apoyar en la administración, actualización y mantenimiento de la página y del sistema de información de Bienestar Universitario, garantizando su correcto funcionamiento y disponibilidad para los usuarios. 2. Realizar análisis de datos a través de los sistemas de información de Bienestar Universitario, generando reportes, estadísticas e indicadores que apoyen la toma de decisiones institucionales. 3. Brindar soporte técnico a los sistemas y herramientas tecnológicas utilizadas por la Dirección de Bienestar Universitario. 4. Administrar y mantener las bases de datos asociadas a los programas y servicios de bienestar, asegurando la calidad, integridad y confidencialidad de la información. 5. Apoyar el diseño e implementación de mejoras y desarrollos tecnológicos que optimicen los procesos internos de Bienestar Universitario. 6. Capacitar y acompañar a los funcionarios y contratistas de Bienestar Universitario en el uso de los sistemas de información y herramientas tecnológicas. 7. Articular acciones con la Grupo TIC y otras dependencias para garantizar la adecuada operación y seguridad de los sistemas de Bienestar Universitario. 8. Apoyar la estructuración, desarrollo y puesta en funcionamiento del sistema de gestión de incapacidades, garantizando su correcta implementación conforme a los requerimientos definidos por la Dirección de Bienestar Universitario. 9.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10. Apoyar en la participación de eventos académicos, científicos, artísticos, Culturales, deportivos, de salud y desarrollo humano dentro y fuera del lugar habitual de la ejecución de las actividades. </t>
  </si>
  <si>
    <t>CO1.REQ.9993924</t>
  </si>
  <si>
    <t>OPSP-VAD-0481-2026</t>
  </si>
  <si>
    <t>https://community.secop.gov.co/Public/Tendering/OpportunityDetail/Index?noticeUID=CO1.NTC.9840738</t>
  </si>
  <si>
    <t>Juan Manuel Alvarez Caballero</t>
  </si>
  <si>
    <t>BRAYAN JOSE GUARAMACO INFANTE</t>
  </si>
  <si>
    <t xml:space="preserve">La presente orden tiene por objeto: 1. Apoyar la coordinación de prácticas y atención a docentes. 2. Apoyar la preparación y organización del laboratorio antes del inicio de cada práctica, verificando que los materiales, equipos y reactivos estén disponibles y en condiciones óptimas. 3. Apoyar la coordinación del montaje y desmontaje de las prácticas de laboratorio, conforme a las guías establecidas y en articulación con el cronograma académico. 4. Apoyar en la limpieza del material de vidrio, mesones y demás superficies de trabajo al finalizar cada práctica, garantizando condiciones adecuadas de higiene y seguridad para su uso posterior. 5. Apoyar en la atención a los docentes durante el desarrollo de las prácticas, con la gestión de insumos, equipos y solución de imprevistos menores. 6. Informar de manera oportuna a la coordinación del laboratorio o del departamento sobre cualquier situación, anomalía o incidente que afecte el normal desarrollo de las actividades programadas. 7. Apoyar en la supervisión del uso correcto de los equipos y materiales de laboratorio durante las prácticas, promoviendo el cumplimiento de las normas de seguridad y el cuidado de los recursos institucionales. 8. Apoyar en la gestión de equipos, reactivos e insumos. 9. Apoyar en la preparación los reactivos requeridos para cada práctica, de acuerdo con las guías establecidas, el número de grupos programados y las condiciones de seguridad necesarias para su correcta manipulación. 10. Apoyar en la gestión y actualización del inventario de reactivos, materiales y equipos, asegurando su disponibilidad, identificación y correcta organización. 11. Verificar que se realicen los mantenimientos preventivos y correctivos de los equipos del laboratorio conforme a los cronogramas establecidos, y reportar cualquier anomalía que afecte su funcionamiento. 12.  Registrar y entregar al finalizar cada Orden de Servicio un informe detallado sobre el estado de los equipos del laboratorio, incluyendo observaciones relevantes y recomendaciones para su mantenimiento o reposición. 13. Apoyar en el soporte administrativo, plataformas y normativas institucionales 14. Registrar, actualizar y mantener al día la información en los sistemas informáticos institucionales (como SIARE, bases de datos de inventario y plataformas para la elaboración de informes), garantizando la trazabilidad y el respaldo de las actividades del laboratorio. 15.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16. Apoyar en la atención y gestión de manera oportuna de las peticiones, quejas, reclamos y sugerencias (PQRS) relacionadas con los servicios de laboratorio, asegurando su adecuado registro, análisis y canalización. 17. Apoyar en la elaboración, actualización y presentación de los informes periódicos requeridos por la coordinación del laboratorio, con información clara y precisa sobre las actividades realizadas, novedades y cumplimiento de metas. 18. Comunicar con antelación a la persona encargada de la preparación de reactivos e insumos, los requerimientos específicos de cada práctica, con base en la programación académica vigente. 19. Informar a la coordinación del laboratorio sobre los reactivos, materiales e insumos que deben ser adquiridos, reemplazados o dados de baja, con el fin de asegurar la disponibilidad y operatividad continua del laboratorio. </t>
  </si>
  <si>
    <t>CO1.REQ.9989800</t>
  </si>
  <si>
    <t>OAG-VAD-0480-2026</t>
  </si>
  <si>
    <t>https://community.secop.gov.co/Public/Tendering/OpportunityDetail/Index?noticeUID=CO1.NTC.9860950</t>
  </si>
  <si>
    <t>AYLIN YASIRA SERBOUSEK CASTRO</t>
  </si>
  <si>
    <t xml:space="preserve">La presente orden tiene por objeto: 1. Apoyar en la organización académica y logística de eventos científicos y académicos del CITS 2. Apoyar en la gestión de actividades formativas en apropiación social del conocimiento 3. Apoyar en el monitoreo de proyectos de investigación en interculturalidad, territorio y sostenibilidad 4. Apoyar en el diseño de protocolos de ética del CITS .5, Apoyar en las reuniones según requerimiento y/o previo acuerdo con el supervisor del contrato. 6. Apoyar en la generación de informes y documentos técnicos y financieros. 7. Apoyar en la realización de reuniones en el marco de la misionalidad del CITS. </t>
  </si>
  <si>
    <t>CO1.REQ.10010257</t>
  </si>
  <si>
    <t>OPSP-VAD-0479-2026</t>
  </si>
  <si>
    <t>https://community.secop.gov.co/Public/Tendering/OpportunityDetail/Index?noticeUID=CO1.NTC.9840391</t>
  </si>
  <si>
    <t>Angelica Liliana Silva Franco</t>
  </si>
  <si>
    <t>63563343 </t>
  </si>
  <si>
    <t>JULIO CESAR DIAZGRANADOS SIERRA</t>
  </si>
  <si>
    <t xml:space="preserve">La presente orden tiene por objeto: 1. Apoyar a la dirección del CIE en el desarrollo de las actividades de comunicación, información, asesoría y atención a requerimientos por parte de los estudiantes y beneficiarios de la Zona de Emprendimientos 2. Realizar seguimiento periodico y presentar informes a la dirección del CIE sobre el desarrollo de actividades en materia de formación, cumplimiento de ruta emprendedora, registro de impactos y métricas, con el ánimo de validar resultados en la Zona de Emprendimientos. 3. Articular la comunicación con otras instancias y dependencias de la Universidad para socializar el estado de cumplimiento de los términos, requerimientos de uso y compromisos por parte de los beneficiarios de la Zona de Emprendimientos. 4. Desarrollar sesiones de asesoría, socialización e información a los emprendedores beneficiarios de la Zona de Emprendimientos, en materia del cumplimiento de reglamento, registro de indicadores y métricas para evaluar la evolución de sus emprendimientos. 5. Generar estrategias de comunicación y divulgación de los resultados de la Zona de Emprendimiento, así como para captar futuros y potenciales beneficiarios. </t>
  </si>
  <si>
    <t>CO1.REQ.9989602</t>
  </si>
  <si>
    <t>OAG-VAD-0478-2026</t>
  </si>
  <si>
    <t>https://community.secop.gov.co/Public/Tendering/OpportunityDetail/Index?noticeUID=CO1.NTC.9860655</t>
  </si>
  <si>
    <t>CARLOS MIGUEL VIVES CAMARGO</t>
  </si>
  <si>
    <t xml:space="preserve">La presente orden tiene por objeto: 1. Apoyar en la recopilación de información y redactar notas periodísticas 2. Apoyar en la redacción de textos para banner y mensajes institucionales 3. Realizar videos y tomas fotográficas de las actividades correspondientes a la Vicerrectoría Administrativa yo Dirección Administrativa 4. Asistir y cubrir eventos académicos, científicos, artísticos, culturales, deportivos, de salud y desarrollo humano dentro y fuera del lugar habitual de la ejecución de las actividades. </t>
  </si>
  <si>
    <t>CO1.REQ.10010104</t>
  </si>
  <si>
    <t>OPSP-VAD-0477-2026</t>
  </si>
  <si>
    <t>https://community.secop.gov.co/Public/Tendering/OpportunityDetail/Index?noticeUID=CO1.NTC.9839981</t>
  </si>
  <si>
    <t>VICTOR ANDRES OROZCO CAMPO</t>
  </si>
  <si>
    <t>CO1.REQ.9989132</t>
  </si>
  <si>
    <t>OAG-VAD-0476-2026</t>
  </si>
  <si>
    <t>https://community.secop.gov.co/Public/Tendering/OpportunityDetail/Index?noticeUID=CO1.NTC.9855597</t>
  </si>
  <si>
    <t>ISAAC DANIEL HENRIQUEZ BOUHOT</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</si>
  <si>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con la recolección de información de satisfacción del servicio.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</si>
  <si>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CO1.REQ.10005227</t>
  </si>
  <si>
    <t>OPSP-VAD-0475-2026</t>
  </si>
  <si>
    <t>https://community.secop.gov.co/Public/Tendering/OpportunityDetail/Index?noticeUID=CO1.NTC.9839909</t>
  </si>
  <si>
    <t>Vianys Yusseth Agudelo Martinez</t>
  </si>
  <si>
    <t>FERNANDO JOSE DE LA ROSA NAVARRO</t>
  </si>
  <si>
    <t>La presente orden tiene por objeto: 1. Realizar adecuación, mantenimiento, funcionamiento y limpieza de los sistemas de recirculación donde se encuentran los peces. 2. Comunicar permanentemente a la dirección científica, situaciones que puedan poner en riesgo sanitario, biológico y químico a los animales. 3. Ejercer el control técnico y adoptar las medidas sanitarias que sean necesarias para ser efectivo el control de la sanidad de los animales y la prevención de riesgos biológicos y químicos. 4. Apoyar en las actividades relacionadas con los proyectos de investigación, ensayos experimentales y trabajos de grado que se desarrollan en la estación piscícola de la granja experimental. 5. Apoyar las actividades necesarias para la alimentación de los reproductores en cautiverio (producción de semillas de tilapia y elaboración de dietas formuladas). 6. Trasladar de material biológico entre las sedes de Taganga y Campus Principal de la Universidad del Magdalena. 7. Realizar de biometrías periódicas a los ejemplares en agua marina para el monitoreo de madurez y crecimiento y construcción de base de datos. 8. Apoyar en la revisión bibliográfica y aportes a los manuscritos de los ensayos en curso (resultados y discusión).</t>
  </si>
  <si>
    <t>CO1.REQ.9988676</t>
  </si>
  <si>
    <t>OAG-VAD-0474-2026</t>
  </si>
  <si>
    <t>https://community.secop.gov.co/Public/Tendering/OpportunityDetail/Index?noticeUID=CO1.NTC.9855248</t>
  </si>
  <si>
    <t>TATIANA LUCIA HERNANDEZ PALMA</t>
  </si>
  <si>
    <t xml:space="preserve">La presente orden tiene por objeto: 1. Apoyar en la organización del laboratorio asignado para las prácticas y servicios requeridos en el mismo, de conformidad con la programación de las guías establecida. 2. Coordinar los procesos de entrega oportuna de equipos, materiales e insumos requeridos en el montaje de prácticas y servicios de laboratorio. 3. Apoyar el buen uso de equipos, materiales e insumos de laboratorio. 4. Apoyar en el desarrollo de procedimientos, preparación de reactivos y protocolos establecidos para el funcionamiento, cuidado, preservación y mantenimiento de equipos, materiales e instalaciones de laboratorio durante el desarrollo de las prácticas académicas y por fuera de éstas.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Informar oportunamentre sobre situaciones que afecten el desarrollo de las actividades en el laboratorio. 10. Apoyar la atención oportuna de las peticiones, quejas, reclamos y sugerencias, relacionadas con los servicios de laboratorio. 11. Verificar que las prácticas a desarrollar se encuentren cargadas a la plataforma SIARE y que las mismas cuenten con el visto bueno del director de programa respectivo y/o departamento de Ciencias Biológicas. 12. Apoyar en la entrega al finalizar la Orden de Servicio del Inventario de los Equipos del Laboratorio detallando el estado de los mismos. 13. Apoyar en la entrega de los insumos necesarios para la recolección de información de satisfacción del servicio e informes relacionados. 14. Desarrollar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</si>
  <si>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CO1.REQ.10004580</t>
  </si>
  <si>
    <t>OPSP-VAD-0473-2026</t>
  </si>
  <si>
    <t>https://community.secop.gov.co/Public/Tendering/OpportunityDetail/Index?noticeUID=CO1.NTC.9844122</t>
  </si>
  <si>
    <t>LILIBETH PATRICIA CARBONO PACHECO</t>
  </si>
  <si>
    <t xml:space="preserve">La presente orden tiene por objeto: 1. Brindar orientación jurídica integral a las víctimas, informándoles de manera clara, oportuna y accesible sobre las rutas institucionales, disciplinarias, administrativas y judiciales disponibles, de conformidad con el marco normativo vigente en materia de violencias basadas en género, violencia sexual, discriminación y derechos humanos. 2. Brindar acompañamiento y apoyo jurídico especializado a las víctimas, tanto en los procesos disciplinarios y administrativo-sancionatorios que se adelanten al interior de la institución, como en las actuaciones judiciales o extrajudiciales en las que deban comparecer (audiencias, diligencias, declaraciones u otros trámites), garantizando el respeto de sus derechos fundamentales, el debido proceso, la confidencialidad y el enfoque de género. 3. Apoyar la atención, análisis y elaboración de respuestas jurídicas a las acciones de tutela, derechos de petición, requerimientos judiciales y administrativos relacionados con los casos atendidos por el GAV, en articulación con las dependencias jurídicas institucionales competentes y conforme a los términos y procedimientos legales. 4. Asistir y participar, en representación del GAV, en reuniones, mesas de trabajo, encuentros, foros y espacios de articulación interinstitucional de carácter local, regional o nacional, relacionados con la prevención, atención, investigación y sanción de las violencias basadas en género, las violencias sexuales y la discriminación. 5. Apoyar la planeación, implementación y seguimiento de estrategias institucionales orientadas a la promoción del respeto por la dignidad humana, la igualdad y la no discriminación, contribuyendo a contrarrestar prácticas discriminatorias por razones de orientación sexual, identidad y/o expresión de género, etnia, discapacidad, edad u otras condiciones protegidas por el ordenamiento jurídico. 6. Articular acciones con el Consultorio Jurídico y el Centro de Conciliación, apoyando el diseño y desarrollo de campañas preventivas y pedagógicas de alcance institucional y comunitario, orientadas a la prevención, identificación, atención y activación de rutas frente a casos de violencias basadas en género, con enfoque de derechos humanos, género, interseccional e intercultural, en concordancia con la normatividad vigente y los protocolos institucionales. 7. Diseñar, ejecutar y apoyar estrategias de formación jurídica y sensibilización, dirigidas a estudiantes, docentes, personal administrativo y comunidad en general, en temas de derechos humanos, violencias basadas en género, violencias sexuales y cualquier forma de discriminación, en articulación con el Consultorio Jurídico, el Centro de Conciliación y otras instancias institucionales. 8. Elaborar conceptos jurídicos, informes técnicos y documentos de apoyo, cuando sean requeridos por la coordinación del GAV o por las instancias institucionales competentes, relacionados con el análisis normativo, la atención de casos y el fortalecimiento de las rutas institucionales. </t>
  </si>
  <si>
    <t>CO1.REQ.9993468</t>
  </si>
  <si>
    <t>OPSP-VAD-0472-2026</t>
  </si>
  <si>
    <t>https://community.secop.gov.co/Public/Tendering/OpportunityDetail/Index?noticeUID=CO1.NTC.9854196</t>
  </si>
  <si>
    <t xml:space="preserve">JUAN SEBASTIAN CARVAJAL ZAMBRANO </t>
  </si>
  <si>
    <t>La presente orden tiene por objeto: 1. Apoyar el desarrollo de estrategias de educación ambiental y capacitación dirigidas a todo el personal, orientadas a fomentar buenas prácticas en el uso racional del recurso hídrico. 2. Apoyar técnicamente en la implementación de dispositivos y tecnologías de ahorro de agua, así como en la mejora de procesos que impliquen consumo hídrico. 3. Apoyar en el diseño e implementación del sistema de seguimiento y monitoreo del consumo de agua, que permita evaluar el impacto de las medidas adoptadas y realizar ajustes al plan cuando sea necesario. 4. Presentar informes técnicos periódicos, que incluyan resultados del diagnóstico, avances en la implementación del Plan de Ahorro y Uso Eficiente del Agua, indicadores de ahorro y recomendaciones para la mejora continua. 5. Apoyar la verificación del cumplimiento de los compromisos establecidos en las Medidas de Manejo Ambiental (MMA) aprobadas por la Autoridad Ambiental. 6. Apoyar la supervisión de la implementación de medidas de prevención, mitigación, corrección y compensación de impactos ambientales asociados a la ejecución de obras civiles. 7. Apoyar la supervisión de la elaboración de informes de cumplimiento ambiental asociados a la ejecución de obras civiles.</t>
  </si>
  <si>
    <t>CO1.REQ.10004245</t>
  </si>
  <si>
    <t>OPSP-VAD-0471-2026</t>
  </si>
  <si>
    <t>https://community.secop.gov.co/Public/Tendering/OpportunityDetail/Index?noticeUID=CO1.NTC.9846385</t>
  </si>
  <si>
    <t>ANA VANESSA ESCALANTE MENDOZA</t>
  </si>
  <si>
    <t>CO1.REQ.9995793</t>
  </si>
  <si>
    <t>OPSP-VAD-0470-2026</t>
  </si>
  <si>
    <t>https://community.secop.gov.co/Public/Tendering/OpportunityDetail/Index?noticeUID=CO1.NTC.9839173</t>
  </si>
  <si>
    <t>FAY VANESSA CERVANTES MARQUEZ</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</si>
  <si>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t>
  </si>
  <si>
    <t>CO1.REQ.9988725</t>
  </si>
  <si>
    <t>OAG-VAD-0469-2026</t>
  </si>
  <si>
    <t>https://community.secop.gov.co/Public/Tendering/OpportunityDetail/Index?noticeUID=CO1.NTC.9845874</t>
  </si>
  <si>
    <t xml:space="preserve">La presente orden tiene por objeto: 1. Apoyar en la organización del laboratorio asignado para las prácticas y servicios requeridos en el mismo, de conformidad con la programación de las guías establecida. 2. Apoyar en la coordinación de los procesos de entrega oportuna de equipos, materiales e insumos requeridos en el montaje de prácticas y servicios de laboratorio. 3. Apoyar en el buen uso de equipos, materiales e insumos de laboratorio. 4. Apoyar el desarrollo de procedimientos, preparación de reactivos y protocolos establecidos para el funcionamiento, cuidado, preservación y mantenimiento de equipos, materiales e instalaciones de laboratorio durante el desarrollo de las prácticas académicas y por fuera de éstas. 5. Apoyar en la administración y actualización del inventario de bienes, materiales e insumos de laboratorio, así como elaborar y presentar los informes respectivos. 6. Apoyar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Informar oportunamentre sobre situaciones que afecten el desarrollo de las actividades en el laboratorio. 10. Apoyar la atención oportuna de las peticiones, quejas, reclamos y sugerencias, relacionadas con los servicios de laboratorio. 11. Verificar que las prácticas a desarrollar se encuentren cargadas a la plataforma SIARE y que las mismas cuenten con el visto bueno del director de programa respectivo y/o departamento de Ciencias Biológicas. 12. Apoyar en la entrega al finalizar la Orden de Servicio del Inventario de los Equipos del Laboratorio detallando el estado de los mismos. 13. Apoyar en la entrega los insumos necesarios para la recolección de información de satisfacción del servicio e informes relacionados. 14. Desarrollar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</si>
  <si>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CO1.REQ.9995295</t>
  </si>
  <si>
    <t>OPSP-VAD-0468-2026</t>
  </si>
  <si>
    <t>https://community.secop.gov.co/Public/Tendering/OpportunityDetail/Index?noticeUID=CO1.NTC.9845245</t>
  </si>
  <si>
    <t>ANDRES FELIPE OSPINO CORTINA</t>
  </si>
  <si>
    <t>CO1.REQ.9994824</t>
  </si>
  <si>
    <t>OPSP-VAD-0467-2026</t>
  </si>
  <si>
    <t>https://community.secop.gov.co/Public/Tendering/OpportunityDetail/Index?noticeUID=CO1.NTC.9839078</t>
  </si>
  <si>
    <t>Alejandro de Jesús García Puche</t>
  </si>
  <si>
    <t>CAMILA TORRES BAYONA</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</si>
  <si>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t>
  </si>
  <si>
    <t>CO1.REQ.9988235</t>
  </si>
  <si>
    <t>OAG-VAD-0466-2026</t>
  </si>
  <si>
    <t>https://community.secop.gov.co/Public/Tendering/OpportunityDetail/Index?noticeUID=CO1.NTC.9845305</t>
  </si>
  <si>
    <t>JOLAHUZ ANDRUZ QUINTERO SILVA</t>
  </si>
  <si>
    <t xml:space="preserve">La presente orden tiene por objeto: 1. Apoyar en la generación, gestión y ejecución de proyectos ambientales y de sostenibilidad dirigidos a la Ciénaga Grande de Santa Marta. 2. Apoyar en el desarrollo de una plataforma SIG para monitoreo ambiental con aplicación de IA. 3. Apoyar en la formulación de proyectos de saneamiento ambiental, sostenibilidad y manejo del agua dirigidos a comunidades étnicas, campesinas y pescadoras. 4. Apoyar a la generación de informes y documentos técnicos y financieros. 5. Apoyar en la realización de reuniones en el marco de la misionalidad del CITS. </t>
  </si>
  <si>
    <t>CO1.REQ.9994477</t>
  </si>
  <si>
    <t>OPSP-VAD-0465-2026</t>
  </si>
  <si>
    <t>https://community.secop.gov.co/Public/Tendering/OpportunityDetail/Index?noticeUID=CO1.NTC.9845003</t>
  </si>
  <si>
    <t>ALFREDO SHARYNE VALDELAMAR SALJA</t>
  </si>
  <si>
    <t>CO1.REQ.9993897</t>
  </si>
  <si>
    <t>OPSP-VAD-0464-2026</t>
  </si>
  <si>
    <t>https://community.secop.gov.co/Public/Tendering/OpportunityDetail/Index?noticeUID=CO1.NTC.9843832</t>
  </si>
  <si>
    <t>WILSON TOMAS GARCIA MARTINEZ</t>
  </si>
  <si>
    <t xml:space="preserve">La presente orden tiene por objeto: 1. Apoyar en la elaboración, gestión y construcción de cronogramas de trabajo con los docentes correspondientes, para la realización de salidas de campo cuyo objetivo sea el monitoreo de la fauna y flora del Bosque Seco y zonas verdes de la Universidad del Magdalena. 2. Apoyar la elaboración de informes semestrales de monitoreo e inventario de fauna y flora del Bosque Seco y zonas verdes de la Universidad del Magdalena, que incluya un análisis de posibles cambios en las comunidades con respecto al informe anterior. 3. Apoyar la oferta, programación, gestión y desarrollo de visitas guiadas y no guiadas al Bosque Seco, por parte de personal interno y externo de la universidad. 4. Apoyar en la gestión, vinculación, programación y seguimiento de las actividades del personal relacionado al Bosque Seco. 5. Apoyar la elaboración de informes mensuales de registro de visitas internas y externas, donde se documente toda la información técnica y los soportes visuales de cada caso. 6. Apoyar la elaboración semestral de informes con los productos históricos (hasta 2025-II incluido) del Bosque Seco (tesis, prácticas, artículos científicos, proyectos). 7. Apoyar en el diseño de piezas audiovisuales del Bosque Seco y la Facultad de Ciencias Básicas, con fines de publicación en las redes sociales institucionales. 8. Apoyar en la gestión, diseño y cumplimiento de protocolos de las salidas de campo de los Programas de la Facultad de Ciencias Básicas. 9. Apoyar en el control, seguimiento y actualización semestral del inventario de materiales y equipos de la Facultad de Ciencias Básicas. </t>
  </si>
  <si>
    <t>CO1.REQ.9992866</t>
  </si>
  <si>
    <t>OPSP-VAD-0463-2026</t>
  </si>
  <si>
    <t>https://community.secop.gov.co/Public/Tendering/OpportunityDetail/Index?noticeUID=CO1.NTC.9851124</t>
  </si>
  <si>
    <t>DEINER PEREZ VILLAMIL</t>
  </si>
  <si>
    <t xml:space="preserve">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</si>
  <si>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CO1.REQ.10001009</t>
  </si>
  <si>
    <t>OAG-VAD-0462-2026</t>
  </si>
  <si>
    <t>https://community.secop.gov.co/Public/Tendering/OpportunityDetail/Index?noticeUID=CO1.NTC.9850597</t>
  </si>
  <si>
    <t>OLGA MARINA LOPEZ CASTRO</t>
  </si>
  <si>
    <t>CO1.REQ.10000520</t>
  </si>
  <si>
    <t>OAG-VAD-0461-2026</t>
  </si>
  <si>
    <t>https://community.secop.gov.co/Public/Tendering/OpportunityDetail/Index?noticeUID=CO1.NTC.9849973</t>
  </si>
  <si>
    <t>RAFAEL  JAVIER AARON  VILORIA</t>
  </si>
  <si>
    <t xml:space="preserve">La presente orden tiene por objeto: 1. Apoyar con la atención a los usuarios que requieran los servicios del Grupo de Facturación, Crédito y Cartera a través de los diferentes canales disponibles. 2. Apoyar en la gestión del Proceso de Administración y Recuperación de la cartera morosa de los créditos educativos en sus etapas Preventiva, Administrativa, Cobro Pre Jurídico y Cobro Jurídico de que trata Resolución N° 398 del 29 de mayo de 2024 y realizar mensualmente un informe detallado sobre tal gestión. 3. Proyectar los acuerdos de pago de los estudiantes que presentan mora en los créditos educativos de todas las modalidades, y deudas por servicios de prestados a los estudiantes distintos a matricula; hacer el seguimiento para el cumplimiento del pago de las cuotas pactadas y rendir informes mensuales sobre tal actividad. 4. Representar a la Universidad del Magdalena en los procedimientos y actuaciones administrativas, procesos judiciales y acciones públicas que así lo requieran y hacer sobre éstas los seguimientos requeridos. 5. Proyectar la información que se requiera sobre las acciones de tutela relacionadas con el Grupo de Facturación, Crédito y Cartera que le envíe la Oficina Asesora Juridica. 6. Prestar asesoría y resolver las consultas de tipo jurídico en todas las áreas del derecho que le sean solicitadas por parte de los miembros del Grupo de Facturación, Crédito y Cartera. En el caso que las consultas se deban entregar por escrito éstos deberán ser rubricados por el contratista. 7. Proyectar respuesta a las peticiones que se le hagan y/o trasladen al Grupo de Facturación, Crédito y Cartera dentro de los plazos y/o términos establecidos en la Ley. 8. Rendir informes mensuales, sobre las actividades desarrolladas, en cumplimiento de la presente orden de prestación de servicios profesionales. </t>
  </si>
  <si>
    <t>CO1.REQ.9999916</t>
  </si>
  <si>
    <t>OPSP-VAD-0460-2026</t>
  </si>
  <si>
    <t>https://community.secop.gov.co/Public/Tendering/OpportunityDetail/Index?noticeUID=CO1.NTC.9849641</t>
  </si>
  <si>
    <t>MARIA DANIELA ANDRADE FERNANDEZ</t>
  </si>
  <si>
    <t xml:space="preserve">La presente orden tiene por objeto: 1. Apoyar el desarrollo e implementación de oportunidades y convocatorias de movilidad nacional e internacional saliente. 2. Apoyar la gestión de las redes sociales de la dependencia. 3. Apoyar el desarrollo de eventos de la dependencia. 4. Apoyar en el desarrollo e implementación de oportunidades, convocatorias y proyectos claves de internacionalización. 5. Apoyar el seguimiento a los cursos de idiomas/culturales que se promuevan desde la dependencia. </t>
  </si>
  <si>
    <t>CO1.REQ.9999312</t>
  </si>
  <si>
    <t>OPSP-VAD-0459-2026</t>
  </si>
  <si>
    <t>https://community.secop.gov.co/Public/Tendering/OpportunityDetail/Index?noticeUID=CO1.NTC.9849456</t>
  </si>
  <si>
    <t>BILLY JESUS ZEPHERIN ORTIZ</t>
  </si>
  <si>
    <t xml:space="preserve">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en la emisora. 13. Realizar programación de fin de semana de la emisora. 14. Apoyar en la verificación de la emisión de los programas los fines de semana. 15. Apoyar enla descarga de música para la programación base de la emisora. 16. Revisar, verificar y editar la música para franjas musicales de la emisora. 17.Realizar la programación de franjas musicales de la emisora. 18. Apoyar en la realización, filtro y/o censura de las canciones cuyos contenidos sean inapropiados. 19. Contactar a distintas fuentes para realizar entrevistas paraprogramas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t>
  </si>
  <si>
    <t>CO1.REQ.9998819</t>
  </si>
  <si>
    <t>OPSP-VAD-0458-2026</t>
  </si>
  <si>
    <t>https://community.secop.gov.co/Public/Tendering/OpportunityDetail/Index?noticeUID=CO1.NTC.9848959</t>
  </si>
  <si>
    <t>ANDERSON PALACIO VILARO</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</si>
  <si>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</si>
  <si>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CO1.REQ.9998070</t>
  </si>
  <si>
    <t>OAG-VAD-0457-2026</t>
  </si>
  <si>
    <t>https://community.secop.gov.co/Public/Tendering/OpportunityDetail/Index?noticeUID=CO1.NTC.9847980</t>
  </si>
  <si>
    <t>RENE MAURICIO AGUIRRE HERNANDEZ</t>
  </si>
  <si>
    <t xml:space="preserve">La presente orden tiene por objeto: La prestación de servicios como profesional en psicología realizando las siguientes actividades: 1. Asistir a la jornada de inducción al equipo de psicólogos entrevistadores. 2. Realizar entrevista en la fase 3, a los aspirantes para el ingreso a la Universidad del Magdalena para el periodo académico 2026-I,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2026-I. 5. Participar en requerimientos a los que haya lugar y que estén relacionados con los informes de entrevistas. </t>
  </si>
  <si>
    <t>CO1.REQ.9997131</t>
  </si>
  <si>
    <t>OPSP-VAD-0456-2026</t>
  </si>
  <si>
    <t>https://community.secop.gov.co/Public/Tendering/OpportunityDetail/Index?noticeUID=CO1.NTC.9847808</t>
  </si>
  <si>
    <t>STEFFAN ANDERSON VERGARA TORRES</t>
  </si>
  <si>
    <t>CO1.REQ.9996653</t>
  </si>
  <si>
    <t>OAG-VAD-0455-2026</t>
  </si>
  <si>
    <t>https://community.secop.gov.co/Public/Tendering/OpportunityDetail/Index?noticeUID=CO1.NTC.9847214</t>
  </si>
  <si>
    <t>STEPHANIA CAROLINA TERAN RODRIGUEZ</t>
  </si>
  <si>
    <t>La presente orden tiene por objeto: 1) Prestar orientación psicológica a estudiantes del Centro para la regionalización de la educación y las oportunidades – CREO. 2) Realizar seguimiento y acompañamiento a estudiantes con condicionalidad académica. 3) Prestar orientación vocacional y profesional a estudiantes del CREO. 4) Brindar apoyo académico y emocional a estudiantes con bajo rendimiento académico y deserción estudiantil. 5) Realizar promoción de la salud mental 6) Prestar atención psicologica a casos remitidos por los programas del CREO. 7) Promover espacios de salud mental a estudiantes Centro para la regionalización de la educación y las oportunidades - CREO. 8) Compilar y organizar el historial de cada estudiante orientado del centro. 9) Rendir informes mensuales, sobre las actividades desarrolladas, en cumplimiento de la presente orden de prestación de servicios. 10) Resolver consultas de tipo psicologico que le sean presentadas.</t>
  </si>
  <si>
    <t>CO1.REQ.9996401</t>
  </si>
  <si>
    <t>OPSP-VAD-0454-2026</t>
  </si>
  <si>
    <t>https://community.secop.gov.co/Public/Tendering/OpportunityDetail/Index?noticeUID=CO1.NTC.9846450</t>
  </si>
  <si>
    <t>FABIAN CAMILO SILVA ZAMBRANO</t>
  </si>
  <si>
    <t xml:space="preserve">La presente orden tiene por objeto: 1) Apoyar en la Coordinación del Centro de emprendimiento y producción musical. 2) Apoyar en la organización de herramientas análogas y digitales del centro de emprendimiento musical. 3) Apoyar en las actividades correspondientes al uso del estudio, grabación, mezcla, producción, clases y proyectos. 4) Apoyar en la Revisión constante del inventario, apoyando en el control y seguimiento de cada equipo usado durante las sesiones de trabajo del Estudio de emprendimiento y producción musical del Programa de Tecnología en Artes Musicales del Centro para la Regionalización de la Educación y las Oportunidades- CREO. </t>
  </si>
  <si>
    <t>CO1.REQ.9996119</t>
  </si>
  <si>
    <t>OAG-VAD-0453-2026</t>
  </si>
  <si>
    <t>https://community.secop.gov.co/Public/Tendering/OpportunityDetail/Index?noticeUID=CO1.NTC.9846000</t>
  </si>
  <si>
    <t>WILMER OTONIEL IZQUIERDO ARROYO</t>
  </si>
  <si>
    <t>La presente orden tiene por objeto: 1. Apoyar las actividades que desarrolle el CITS en materia de sostenibilidad con comunidades étnicas y campesinas. 2. Apoyar en las actividades que desarrolle el CITS en materia de transición energética. 3. Apoyar el diseño y ejecución de programas, proyectos de Inteligencia Artificial Apoyo a la generación de informes y documentos técnicos y financieros. 4. Apoyar en la realización de reuniones en el marco de la misionalidad del CITS.</t>
  </si>
  <si>
    <t>CO1.REQ.9994488</t>
  </si>
  <si>
    <t>OPSP-VAD-0452-2026</t>
  </si>
  <si>
    <t>https://community.secop.gov.co/Public/Tendering/OpportunityDetail/Index?noticeUID=CO1.NTC.9845129</t>
  </si>
  <si>
    <t>EDILBERTO GOMEZ ANAYA</t>
  </si>
  <si>
    <t>CO1.REQ.9994605</t>
  </si>
  <si>
    <t>OAG-VAD-0451-2026</t>
  </si>
  <si>
    <t>https://community.secop.gov.co/Public/Tendering/OpportunityDetail/Index?noticeUID=CO1.NTC.9844598</t>
  </si>
  <si>
    <t>LUIS CARLOS OLIVEROS MANJARRES</t>
  </si>
  <si>
    <t>CO1.REQ.9994156</t>
  </si>
  <si>
    <t>OAG-VAD-0450-2026</t>
  </si>
  <si>
    <t>https://community.secop.gov.co/Public/Tendering/OpportunityDetail/Index?noticeUID=CO1.NTC.9844398</t>
  </si>
  <si>
    <t>RAFAEL DE JESUS CABRERA BRICEÑO</t>
  </si>
  <si>
    <t>CO1.REQ.9993880</t>
  </si>
  <si>
    <t>OAG-VAD-0449-2026</t>
  </si>
  <si>
    <t>https://community.secop.gov.co/Public/Tendering/OpportunityDetail/Index?noticeUID=CO1.NTC.9844425</t>
  </si>
  <si>
    <t>HUGO ELIECER ACOSTA MOLINA</t>
  </si>
  <si>
    <t>CO1.REQ.9993818</t>
  </si>
  <si>
    <t>OPSP-VAD-0448-2026</t>
  </si>
  <si>
    <t>https://community.secop.gov.co/Public/Tendering/OpportunityDetail/Index?noticeUID=CO1.NTC.9843981</t>
  </si>
  <si>
    <t>GUSTAVO ENRIQUE CUAO CAMPO</t>
  </si>
  <si>
    <t>La presente orden tiene por objeto: 1) Apoyar en el fomento y divulgación a el fortalecimiento de los procesos artísticos y culturales en la Universidad. 2) Apoyar la ejecución de estrategias sobre la inscripción y participación activa y permanente de los miembros de la comunidad universitaria en las actividades y/o talleres culturales, que permitan ampliar la cobertura de los servicios de Bienestar Universitario. 3) Diligenciar oportunamente los formatos establecidos por Bienestar Universitario en el Sistema de Gestión de la Calidad. 4) Entregar oportunamente,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Informar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musicales que resalten el talento de los grupos representativos de la Universidad, tanto en eventos internos como externos. 7) Gestionar la participación de grupos representativos en actividades culturales, recreativas y formativas solicitadas por la Universidad y otras instituciones. 8) Apoyar la formación y desarrollo de grupos representativos para que participen activamente en los eventos culturales y representen a la Universidad en diferentes escenarios.</t>
  </si>
  <si>
    <t>CO1.REQ.9993275</t>
  </si>
  <si>
    <t>OAG-VAD-0447-2026</t>
  </si>
  <si>
    <t>https://community.secop.gov.co/Public/Tendering/OpportunityDetail/Index?noticeUID=CO1.NTC.9843589</t>
  </si>
  <si>
    <t>CARLOS LUIS FONSECA MENDOZA</t>
  </si>
  <si>
    <t>CO1.REQ.9992966</t>
  </si>
  <si>
    <t>OAG-VAD-0446-2026</t>
  </si>
  <si>
    <t>https://community.secop.gov.co/Public/Tendering/OpportunityDetail/Index?noticeUID=CO1.NTC.9843218</t>
  </si>
  <si>
    <t>VILMA MARGARITA CARRILLO GARCIA</t>
  </si>
  <si>
    <t>CO1.REQ.9992172</t>
  </si>
  <si>
    <t>OAG-VAD-0445-2026</t>
  </si>
  <si>
    <t>https://community.secop.gov.co/Public/Tendering/OpportunityDetail/Index?noticeUID=CO1.NTC.9841883</t>
  </si>
  <si>
    <t>JORGE ANDRES ARRIETA REDONDO</t>
  </si>
  <si>
    <t xml:space="preserve">La presente orden tiene por objeto: 1. Llevar a cabo la producción audiovisual de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Entregar los informes solicitados por el Supervisor de la orden, detallando las actividades realizadas, los resultados obtenidos y el cumplimiento de plazos y objetivos. 5. Apoyar en la coordinación y supervisión de las tareas del equipo audiovisual de la Dirección de Comunicaciones, garantizando una ejecución eficiente y dentro de los plazos estipulados. 6. Apoyar como reportero gráfico en las actividades solicitadas a la Dirección de Comunicaciones de las diferentes dependencias del Alma Mater, 7. Realizar estudios conceptuales que requieran las directivas universitarias y proporcionar material fotográfico una vez finalizado cada evento para ponerlo a disposición para ser utilizados en los diferentes canales o redes. 8. Realizar para todo lo que sea pertinente diseños y animaciones en 3D. </t>
  </si>
  <si>
    <t>CO1.REQ.9990951</t>
  </si>
  <si>
    <t>OAG-VAD-0444-2026</t>
  </si>
  <si>
    <t>https://community.secop.gov.co/Public/Tendering/OpportunityDetail/Index?noticeUID=CO1.NTC.9841159</t>
  </si>
  <si>
    <t>MARTIN ALONSO SUAREZ MAZENETT</t>
  </si>
  <si>
    <t>CO1.REQ.9990100</t>
  </si>
  <si>
    <t>OAG-VAD-0443-2026</t>
  </si>
  <si>
    <t>https://community.secop.gov.co/Public/Tendering/OpportunityDetail/Index?noticeUID=CO1.NTC.9840922</t>
  </si>
  <si>
    <t>ORLANDO DAVID IGUARAN MANJARRES</t>
  </si>
  <si>
    <t xml:space="preserve">La presente orden tiene por objeto: 1. Apoyar la Dirección de Comunicaciones en la coordinación de los cubrimientos de las fuentes institucionales como: Facultad de Ingeniería, siete programas que conforman la Facultad. Vicerrectoría de Investigación. Centro de Plurilinguismo. 2. Apoyar a la Dirección de comunicaciones en el monitoreo de los noticieros emitidos por RCN Radio. 3. Realizar la locución del programa de radio alrededor de 120 días durante el plazo de ejecución de la presente orden. 4. Apoyar a la Dirección de comunicaciones en la presentación de eventos. 5. Redactar boletines de prensa. 6. Apoyar a la Dirección de Comunicaciones en la coordinación del monitoreo de 8 noticieros radiales 120 días aproximadamente durante el plazo de ejecución de la presente orden. 7. Presentar los informes que sean requeridos por el Supervisor de la orden. </t>
  </si>
  <si>
    <t>CO1.REQ.9990228</t>
  </si>
  <si>
    <t>OPSP-VAD-0442-2026</t>
  </si>
  <si>
    <t>https://community.secop.gov.co/Public/Tendering/OpportunityDetail/Index?noticeUID=CO1.NTC.9840286</t>
  </si>
  <si>
    <t>ROBER ANDRES SANDOVAL CARABALI</t>
  </si>
  <si>
    <t xml:space="preserve">La presente orden tiene por objeto: 1. Apoyar en la implementación de análisis de información paleoecológica obtenida en el Programa de Arqueología Preventiva del campus Unimagdalena 2. Apoyar la generación de Planes de manejo Arqueológico en el marco del Programa de Arqueología Preventiva 3. Apoyar en la realización de informes técnicos y producción de artículos científicos derivados del Programa de Arqueología preventiva del campus Unimagdalena. </t>
  </si>
  <si>
    <t>CO1.REQ.9989171</t>
  </si>
  <si>
    <t>OPSP-VAD-0441-2026</t>
  </si>
  <si>
    <t>https://community.secop.gov.co/Public/Tendering/OpportunityDetail/Index?noticeUID=CO1.NTC.9816708</t>
  </si>
  <si>
    <t>DAYANA SOFIA VALENCIA CUÉLLAR</t>
  </si>
  <si>
    <t>La presente orden tiene por objeto: 1. Apoyar en la elaboración de informes de gestión de la Facultad de Ciencias Básicas, para las unidades académicas y/o administrativas que lo requieran. 2. Apoyar en la organización de las solicitudes para los Consejos de Facultad, proyectar las actas y las notificaciones de estas; para docentes, estudiantes y unidades requeridas. 3. Apoyar en la elaboración de relatorías de los claustros docentes del Programa de Biología. 4. Apoyar en la gestión contractual y postcontractual de la Facultad de Ciencias Básicas. 5. Apoyar en la actualización del archivo y correspondencia de la Facultad de Ciencias Básicas. 6. Apoyar en el seguimiento de los ayudantes de Inclusión y Permanencia de la Facultad de Ciencias Básicas. 7. Apoyar en el trámite de reporte mensual, ante el programa de Becas y Ayudantías, de actividades de representantes estudiantiles del Consejo de la Facultad de Ciencias Básicas. 8. Apoyar el proceso de convocatorias y demás actividades de monitorias académicas de la Facultad de Ciencias Básicas. 9. Apoyar en la verificación de documentos contractuales y de pago, cargados en la plataforma de GEDOCO, por parte de los contratistas asignados a la Facultad de Ciencias Básicas.</t>
  </si>
  <si>
    <t>CO1.REQ.9965796</t>
  </si>
  <si>
    <t>OPSP-VAD-0439-2026</t>
  </si>
  <si>
    <t>https://community.secop.gov.co/Public/Tendering/OpportunityDetail/Index?noticeUID=CO1.NTC.9817446</t>
  </si>
  <si>
    <t>EVELYN LEONELA CORREA MARTINEZ</t>
  </si>
  <si>
    <t>La presente orden tiene por objeto: 1. Apoyar en la implementación de análisis de materiales e información arqueológica obtenida en el Programa de Arqueología Preventiva del campus Unimagdalena 2. Apoyar en las actividades de campo en el marco del Programa de Arqueología Preventiva del Campus Unimagdalena 3. Apoyar en la generación de informes, documentos técnicos derivados de análisis de materiales e información arqueológica en el marco del Programa de Arqueología Preventiva 4. Apoyar en la realización de reuniones, visitas internas y externas en el marco del Programa de Arqueología del Campus Unimagdalena</t>
  </si>
  <si>
    <t>CO1.REQ.9966838</t>
  </si>
  <si>
    <t>OPSP-VAD-0438-2026</t>
  </si>
  <si>
    <t>https://community.secop.gov.co/Public/Tendering/OpportunityDetail/Index?noticeUID=CO1.NTC.9815024</t>
  </si>
  <si>
    <t>LUCELLY YANIRIS TORRES VILLAFAÑA</t>
  </si>
  <si>
    <t xml:space="preserve">La presente orden tiene por objeto: 1. Apoyar en la ejecución de actividades académicas y de investigación con comunidades indígenas. 2. Apoyar en la gestión de programas de intervención en comunidades indígenas. 3. Apoyar a la implementación del programa de inclusión intercultural para mujeres. 4. Apoyo a la elaboracion de informes y documentos técnicos y financieros. 5. Apoyar en la realización de reuniones en el marco de la misionalidad del CITS. </t>
  </si>
  <si>
    <t>CO1.REQ.9964164</t>
  </si>
  <si>
    <t>OAG-VAD-0437-2026</t>
  </si>
  <si>
    <t>https://community.secop.gov.co/Public/Tendering/OpportunityDetail/Index?noticeUID=CO1.NTC.9816851</t>
  </si>
  <si>
    <t xml:space="preserve">OMAR LEONARDO OVALLE BLANCO </t>
  </si>
  <si>
    <t xml:space="preserve">La presente orden tiene por objeto: 1. Apoyar en las actividades de laboratorio del Programa de Arqueología Preventiva del Campus Unimagdalena. 2. Apoyar en la producción de documentos técnicos relacionados con Análisis de materiales líticos arqueológicos del Programa de Arqueología Preventiva del Campus Unimagdalena 3. Apoyar a la generación de informes y documentos técnicos para el Instituto Colombiano de Antropología e Historia (ICANH) 4. Apoyar en la realización de reuniones en el marco de la misionalidad del CITS. </t>
  </si>
  <si>
    <t>CO1.REQ.9966522</t>
  </si>
  <si>
    <t>OPSP-VAD-0436-2026</t>
  </si>
  <si>
    <t>https://community.secop.gov.co/Public/Tendering/OpportunityDetail/Index?noticeUID=CO1.NTC.9820996</t>
  </si>
  <si>
    <t>RICHAR DE JESUS MONTERO OJEDA</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</si>
  <si>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los requerimientos de funcionarios sobre los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</si>
  <si>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CO1.REQ.9969985</t>
  </si>
  <si>
    <t>OAG-VAD-0435-2026</t>
  </si>
  <si>
    <t>https://community.secop.gov.co/Public/Tendering/OpportunityDetail/Index?noticeUID=CO1.NTC.9814777</t>
  </si>
  <si>
    <t>BELQUIS LILIANA PEREZ ROJAS</t>
  </si>
  <si>
    <t>CO1.REQ.9963796</t>
  </si>
  <si>
    <t>OAG-VAD-0434-2026</t>
  </si>
  <si>
    <t>https://community.secop.gov.co/Public/Tendering/OpportunityDetail/Index?noticeUID=CO1.NTC.9816344</t>
  </si>
  <si>
    <t>DIOMEDES JAIR VARGAS HORTA</t>
  </si>
  <si>
    <t>La presente orden tiene por objeto: 1. Apoyar el montaje e implementación de las prácticas y servicios requeridos en la planta de procesamiento de alimentos y productos pesqueros de las asignaturas académicas que lo requieran. 2. Apoyar en el buen uso de equipos, materiales e insumos de la planta de procesamiento de alimentos y productos pesqueros 3. Brindar apoyo en las charlas y muestras académicas a los visitantes internos y externos. 4. Apoyar con el mantenimiento y manejo de los animales de cultivos del laboratorio de acuicultura de la granja experimental 5. Apoyar la programación de las actividades y servicios ofertados por la planta de procesamiento de alimentos y productos pesqueros 6. Apoyar la entrega al finalizar la Orden de Servicio del Inventario de los Equipos del Laboratorio detallando el estado de estos. 7. Realizar el control y seguimiento de los insumos que se utilizan en las diferentes prácticas académicas, para su oportuno reporte al programa académico a cargo 8. Desarrollar sus obligaciones garantizando el Cumplimiento de las normas y protocolos del Plan Institucional de Gestión Ambiental – PIGA, el programa de seguridad y salud en el trabajo.</t>
  </si>
  <si>
    <t>CO1.REQ.9965842</t>
  </si>
  <si>
    <t>OPSP-VAD-0433-2026</t>
  </si>
  <si>
    <t>https://community.secop.gov.co/Public/Tendering/OpportunityDetail/Index?noticeUID=CO1.NTC.9820033</t>
  </si>
  <si>
    <t>JOSE PAIPA LUNA</t>
  </si>
  <si>
    <t>CO1.REQ.9969022</t>
  </si>
  <si>
    <t>OAG-VAD-0432-2026</t>
  </si>
  <si>
    <t>https://community.secop.gov.co/Public/Tendering/OpportunityDetail/Index?noticeUID=CO1.NTC.9815803</t>
  </si>
  <si>
    <t>Ibeth Rocio Noriega Herazo</t>
  </si>
  <si>
    <t>CATALINA VALENCIA TOBON</t>
  </si>
  <si>
    <t xml:space="preserve">La presente orden tiene por objeto: 1. Brindar acompañamiento especializado para la gestión y fortalecimiento de la iniciativa Aluna IA, orientado a su proyección y sostenibilidad, mediante la identificación, articulación y consolidación de apoyos y alianzas estratégicas con entidades de carácter regional y nacional. 2. Apoyar en el Diseño de lineamientos académicos para programa de formación en danza elaborar un documento técnico–académico que defina los lineamientos, justificación, pertinencia y estructura curricular necesarios para la creación de un programa de formación tecnológica o técnica profesional en danza, destinado a ser ofertado por el Centro Regional de Educación para la Oportunidad – CREO. 3. Apoyar en la creación del diseño y la implementación de estrategias de visibilización y posicionamiento institucional que articulen acciones comunicativas, culturales y académicas, con el propósito de fortalecer la presencia y el reconocimiento de la Casa Museo Gabriel García Márquez en escenarios regionales, nacionales e internacionales. 4. Prestar apoyo y acompañamiento técnico a las actividades académicas, artísticas y culturales, mediante la provisión de asesoría técnica y estratégica para la organización y ejecución de las mismas, vinculadas a la Casa Museo Gabriel García Márquez, garantizando la articulación con redes interinstitucionales y con actores culturales de relevancia en los ámbitos nacional e internacional. 5. Realizar el seguimiento sistemático y la consolidación de los insumos requeridos para la elaboración de reportes de indicadores, asegurando su adecuada organización y entrega oportuna, en relación con las acciones de la Dirección de Proyección Cultural, así como su contribución al Plan de Acción de la Vicerrectoría, al Plan de Desarrollo Institucional y a los demás instrumentos de gestión. </t>
  </si>
  <si>
    <t>CO1.REQ.9965061</t>
  </si>
  <si>
    <t>OPSP-VAD-0431-2026</t>
  </si>
  <si>
    <t>https://community.secop.gov.co/Public/Tendering/OpportunityDetail/Index?noticeUID=CO1.NTC.9818671</t>
  </si>
  <si>
    <t>ANGEL ENRIQUE RUIZ MIER</t>
  </si>
  <si>
    <t>CO1.REQ.9967962</t>
  </si>
  <si>
    <t>OAG-VAD-0430-2026</t>
  </si>
  <si>
    <t>https://community.secop.gov.co/Public/Tendering/OpportunityDetail/Index?noticeUID=CO1.NTC.9815252</t>
  </si>
  <si>
    <t>YARA LUZCENIT ARCE CARRERA</t>
  </si>
  <si>
    <t xml:space="preserve">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comités del Servicio Docente Asistencial Clínica Odontológica. 6. Apoyar en jornadas extracurriculares de acuerdo con proyectos encaminados a atención primaria en salud (APS). 7. Apoyar en la gestión de los indicadores de satisfacción. 8. Apoyar en la gestión y reporte de RIPS. 9. Apoyar en la gestión y respuesta de PQRS. 10. Apoyar la revisión y actualización de la documentación existentes. 11. Apoyar en la elaboración de las cuentas por cobrar de los estudiantes de clínica odontológica. </t>
  </si>
  <si>
    <t>CO1.REQ.9964747</t>
  </si>
  <si>
    <t>OPSP-VAD-0429-2026</t>
  </si>
  <si>
    <t>https://community.secop.gov.co/Public/Tendering/OpportunityDetail/Index?noticeUID=CO1.NTC.9822397</t>
  </si>
  <si>
    <t>YERITH PAOLA DURAN OSPINO</t>
  </si>
  <si>
    <t xml:space="preserve">La presente orden tiene por objeto: 1. Apoyar en el funcionamiento del estado de espacios (entrega y recibido), equipos, y mobiliarios que hacen parte de la dotación del laboratorio de preclínica, sala de yesos y rayos x. 2. Apoyar en la realizacion de capacitaciónes y entrenamientos a estudiantes y docentes en el uso de espacios y equipos preclínicos antes de la ejecución de actividades. 3. Apoyar en el seguimiento del estado y buen uso de los equipos de las áreas preclínicas. 4. Apoyar en la elaboración, seguiiento y actualización de hojas de vida de los equipos de las áreas preclínicas. 5. Apoyar en la elaboración y actualización del cronograma de mantenimiento preventivo de equipos de las áreas preclínicas. 6. Apoyar en el seguimiento del estado de los equipos y la operación normal de los espacios académicos de apoyo al Programa de Odontología. 7. Apoyar en la elaboracion de informes periódicos a la dirección de programa, recursos educativos y demás áreas solicitantes de acuerdo con la naturaleza de las actividades. 8. Apoyar en la gestión de solicitudes para la compra de insumos para el mantenimiento de los equipos. 9. Apoyar en el cumplimiento del agendamiento de espacio preclinica y sala de yeso por parte de docentes y estudiantes cumpliendo con las normas de uso y procedimientos e instrucciones que correspondan. 10. Apoyar en el matenimiento del aseo de las áreas que le correspondan de conformidad con el uso de espacios preclínicos según cronograma de actividades, con el propósito de mantener condiciones de limpieza e higiene en las áreas donde se desarrollaran sus actividades previa coordinacion con el Programa de Odontologia. 11. Apoyar en la supervisión de la correcta segregación de la fuente con relación a la clasificación de los desechos y el transporte de los residuos al área responsable de acuerdo con la normatividad vigente. </t>
  </si>
  <si>
    <t>CO1.REQ.9972058</t>
  </si>
  <si>
    <t>OAG-VAD-0428-2026</t>
  </si>
  <si>
    <t>https://community.secop.gov.co/Public/Tendering/OpportunityDetail/Index?noticeUID=CO1.NTC.9822069</t>
  </si>
  <si>
    <t>JOSE DE LOS SANTOS ARIZA HERNANDEZ</t>
  </si>
  <si>
    <t>CO1.REQ.9971598</t>
  </si>
  <si>
    <t>OAG-VAD-0427-2026</t>
  </si>
  <si>
    <t>https://community.secop.gov.co/Public/Tendering/OpportunityDetail/Index?noticeUID=CO1.NTC.9821788</t>
  </si>
  <si>
    <t>JERONIMO RAFAEL MONTERO OCHOA</t>
  </si>
  <si>
    <t>CO1.REQ.9971181</t>
  </si>
  <si>
    <t>OAG-VAD-0426-2026</t>
  </si>
  <si>
    <t>https://community.secop.gov.co/Public/Tendering/OpportunityDetail/Index?noticeUID=CO1.NTC.9821669</t>
  </si>
  <si>
    <t>HENRY ROGER ROJAS FERRARI</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</si>
  <si>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los requerimientos de funcionarios sobre los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</si>
  <si>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CO1.REQ.9971419</t>
  </si>
  <si>
    <t>OAG-VAD-0425-2026</t>
  </si>
  <si>
    <t>https://community.secop.gov.co/Public/Tendering/OpportunityDetail/Index?noticeUID=CO1.NTC.9821090</t>
  </si>
  <si>
    <t>PATRICIA MILENA RICO CASTRO</t>
  </si>
  <si>
    <t>La presente orden tiene por objeto: 1. Apoyar la recepción y el control de ingreso a la clínica de pacientes, docentes, estudiantes y personal de apoyo. 2. Apoyar la verificación de que el paciente asista a la cita odontológica en cumplimiento de las normas establecidas por la clínica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t>
  </si>
  <si>
    <t>CO1.REQ.9970935</t>
  </si>
  <si>
    <t>OAG-VAD-0424-2026</t>
  </si>
  <si>
    <t>https://community.secop.gov.co/Public/Tendering/OpportunityDetail/Index?noticeUID=CO1.NTC.9821001</t>
  </si>
  <si>
    <t>ESTEFANY RAMOS PEREZ</t>
  </si>
  <si>
    <t xml:space="preserve">La presente orden tiene por objeto: 1. Apoyar la recepción y el control de ingreso a la clínica de pacientes, docentes, estudiantes y personal de apoyo. 2. Apoyar en la verificación que el paciente asista a la cita odontológica en cumplimiento de las normas establecidas por la clínica. 3. Apoyar la orientación al personal que ingrese a la clínica respecto del cumplimiento del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t>
  </si>
  <si>
    <t>CO1.REQ.9970549</t>
  </si>
  <si>
    <t>OAG-VAD-0423-2026</t>
  </si>
  <si>
    <t>https://community.secop.gov.co/Public/Tendering/OpportunityDetail/Index?noticeUID=CO1.NTC.9823608</t>
  </si>
  <si>
    <t>ALBERTO ENRIQUE CORVACHO GNECCO</t>
  </si>
  <si>
    <t xml:space="preserve">La presente orden tiene por objeto: 1. Apoyar al Grupo de Servicios Generales en la supervisión de espacios físicos 2. Apoyar al Grupo de Servicios Generales en la apertura de salones y espacios académicos y administrativos. 3. Apoyar al Grupo de Servicios Generales en los reportes de anomalías en espacios físicos y las orientaciones locativas a todo aquel que lo llegare a necesitar en el campus o alguna Sede Alterna. 4. Apoyar al Grupo de Servicios Generales en la realización de rondas a parqueaderos (carros y motos), dejando constancia de alguna novedad. 5. Apoyar al Grupo de Servicios Generales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Apoyar en el cumplimiento de las normas de higiene, medicina del trabajo, salud ocupacional, prevención y control de riesgo que determine la institución. </t>
  </si>
  <si>
    <t>CO1.REQ.9972938</t>
  </si>
  <si>
    <t>OAG-VAD-0422-2026</t>
  </si>
  <si>
    <t>https://community.secop.gov.co/Public/Tendering/OpportunityDetail/Index?noticeUID=CO1.NTC.9820456</t>
  </si>
  <si>
    <t>LUIS ALEXANDER HERRERA PEREZ</t>
  </si>
  <si>
    <t xml:space="preserve">La presente orden tiene por objeto: 1. Apoyar en la coordinación de prácticas y atención a docentes 2. Apoyar en la preparación y organización del laboratorio antes del inicio de cada práctica, verificando que los materiales, equipos y reactivos estén disponibles y en condiciones óptimas. 3. Apoyar en la coordinación del montaje y desmontaje de las prácticas de laboratorio, conforme a las guías establecidas y en articulación con el cronograma académico. 4. Apoyar en la limpieza del material de vidrio, mesones y demás superficies de trabajo al finalizar cada práctica, garantizando condiciones adecuadas de higiene y seguridad para su uso posterior. 5. Apoyar en la atención a los docentes durante el desarrollo de las prácticas, colaborando en la gestión de insumos, equipos y solución de imprevistos menores. 6. Informar de manera oportuna a la coordinación del laboratorio o del departamento sobre cualquier situación, anomalía o incidente que afecte el normal desarrollo de las actividades programadas. 7. Revisar el uso correcto de los equipos y materiales de laboratorio durante las prácticas, promoviendo el cumplimiento de las normas de seguridad y el cuidado de los recursos institucionales. 8. Apoyar en la preparación de los reactivos requeridos para cada práctica, de acuerdo con las guías establecidas, el número de grupos programados y las condiciones de seguridad necesarias para su correcta manipulación. 9. Apoyar en la gestión y actualización del inventario de reactivos, materiales y equipos, asegurando su disponibilidad, identificación y correcta organización. 10. Apoyar en la verificación de los mantenimientos preventivos y correctivos de los equipos del laboratorio conforme a los cronogramas establecidos, y reportar cualquier anomalía que afecte su funcionamiento. 11. Registrar y entregar al finalizar cada Orden de Servicio un informe detallado sobre el estado de los equipos del laboratorio, incluyendo observaciones relevantes y recomendaciones para su mantenimiento o reposición. 12. Brindar apoyo y soporte administrativo, plataformas y normativas institucionales Registrar, actualizar y mantener al día la información en los sistemas informáticos institucionales (como SIARE, bases de datos de inventario y plataformas para la elaboración de informes), garantizando la trazabilidad y el respaldo de las actividades del laboratorio. 13.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14. Apoyar en la respuesta a las peticiones, quejas, reclamos y sugerencias (PQRS) relacionadas con los servicios de laboratorio, asegurando su adecuado registro, análisis y canalización. 15. Apoyar en la elaboración de los informes periódicos requeridos por la coordinación del laboratorio, con información clara y precisa sobre las actividades realizadas, novedades y cumplimiento de metas. 16. Identificar y documentar, con base en la programación académica vigente, los requerimientos técnicos de reactivos, materiales e insumos necesarios para el desarrollo de las prácticas de laboratorio, y remitir dicha información a las instancias correspondientes para su consideración. </t>
  </si>
  <si>
    <t>CO1.REQ.9970129</t>
  </si>
  <si>
    <t>OPSP-VAD-0421-2026</t>
  </si>
  <si>
    <t>https://community.secop.gov.co/Public/Tendering/OpportunityDetail/Index?noticeUID=CO1.NTC.9819960</t>
  </si>
  <si>
    <t>JULIANA DE LA MILAGROSA VIVES NORIEGA</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</si>
  <si>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t>
  </si>
  <si>
    <t>CO1.REQ.9969410</t>
  </si>
  <si>
    <t>OPSP-VAD-0420-2026</t>
  </si>
  <si>
    <t>https://community.secop.gov.co/Public/Tendering/OpportunityDetail/Index?noticeUID=CO1.NTC.9818681</t>
  </si>
  <si>
    <t>MARIA DEL CARMEN PINZON MAHECHA</t>
  </si>
  <si>
    <t xml:space="preserve">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</si>
  <si>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CO1.REQ.9968411</t>
  </si>
  <si>
    <t>OPSP-VAD-0419-2026</t>
  </si>
  <si>
    <t>https://community.secop.gov.co/Public/Tendering/OpportunityDetail/Index?noticeUID=CO1.NTC.9818342</t>
  </si>
  <si>
    <t>GISELL GRAVINI PORRAS</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</si>
  <si>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Prestar servicios como interprete en lengua de señas colombiana y castellano a la comunidad estudiantil (sordos y oyentes). 3. Apoyar en los procesos de acompañamiento a estudiantes con discapacidad auditiva en sus actividades académicas durante el semestre de 2026-I. 4. Prestar servicios como interprete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Apoyar a la Directora de Desarrollo Estudiantil en la elaboración los informes de caracterización de cada uno de los estudiantes con discapacidad de la Universidad del Magdalena. 8.Asistir a las reuniones, talleres y capacitaciones programadas por la Dirección de Desarrollo Estudiantil, previa coordinación con el supervisor de la orden. 9. Apoyar la realización y desarrollo de eventos institucionales como intérprete de lengua de señas colombiana. 10. Apoyar en la realizar actividades como intérprete de lengua de señas colombiana en las grabaciones del campus tv. </t>
  </si>
  <si>
    <t>CO1.REQ.9967493</t>
  </si>
  <si>
    <t>OAG-VAD-0418-2026</t>
  </si>
  <si>
    <t>https://community.secop.gov.co/Public/Tendering/OpportunityDetail/Index?noticeUID=CO1.NTC.9817662</t>
  </si>
  <si>
    <t>Giovanna María Simancas Tinoco</t>
  </si>
  <si>
    <t>GUSTAVO ADOLFO AMAYA CANDIA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</si>
  <si>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Apoyar en la divulgación de las políticas adoptadas para el desarrollo del Consultorio Jurídico y Centro de Conciliación que deben conocer los estudiantes.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t>
  </si>
  <si>
    <t>CO1.REQ.9967126</t>
  </si>
  <si>
    <t>OPSP-VAD-0417-2026</t>
  </si>
  <si>
    <t>https://community.secop.gov.co/Public/Tendering/OpportunityDetail/Index?noticeUID=CO1.NTC.9816081</t>
  </si>
  <si>
    <t>RICARDO JOSE ABELLO ZORRO</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</si>
  <si>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marcación y cargue de información precontractual, contractual y postcontractual a la plataforma del SIA OBSERVA - Auditoría de las Ordenes de Prestación de Servicios Profesionales y de Apoyo a la Gestión suscritas por el Vicerrector Administrativo y el Director Administrativo. 3. Apoyar el cargue y actualización de información precontractual, contractual y postcontractual a la plataforma del SECOP I- II de todos los procesos de contratación que adelante la Universidad a través de la Vicerrectoría Administrativa y la Dirección Administrativa. 4. Apoyar en la organización del archivo digital de las órdenes de servicios profesionales y de apoyo a la gestión suscritas por el Vicerrector Administrativo y el Director Administrativo. 5.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6. Apoyar en la revisión de la información contractual cargada en las plataformas del SIA OBSERVA- Auditoria, SIGEP II y SECOP II por los diferentes ordenadores del gasto delegados. 7.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ordenes y/o contratos que suscriba el Vicerrector Administrativo y el Director Administrativo. 8. Rendir informes mensuales o cuando el supervisor así lo requiera, sobre las actividades desarrolladas en cumplimiento de la orden de prestación de servicios. </t>
  </si>
  <si>
    <t>CO1.REQ.9965463</t>
  </si>
  <si>
    <t>OPSP-VAD-0416-2026</t>
  </si>
  <si>
    <t>https://community.secop.gov.co/Public/Tendering/OpportunityDetail/Index?noticeUID=CO1.NTC.9815792</t>
  </si>
  <si>
    <t>Armando José Silva Hamburger</t>
  </si>
  <si>
    <t>CHRISTIAN JAVIER MOZO CABAS</t>
  </si>
  <si>
    <t>La presente orden tiene por objeto: 1. Apoyar con las solicitudes y diligenciamiento de formatos para préstamo de equipos que realizan los estudiantes. 2. Apoyar con los inventarios y diagnósticos de equipos que son utilizados para practicas académicas y rodaje de proyectos audiovisuales. 3. Apoyar en la organización  y almacenamiento los equipos de manera correcta en la Bodega. 4. Apoyar la facilitación del acceso de docentes y estudiantes a las salas de Realización y Animación, así como brindar apoyo en la atención y solución de inconvenientes relacionados con los equipos de las salas de Realización, Animación y del Laboratorio de Edición. 5. Apoyar en la atención de las solicitudes de la dirección del programa con respecto a la reserva de la sala de proyección La Langosta Azul, y brindar apoyo con el acceso y uso de equipos en la sala cuando se realicen clases, cine clubes, y eventos del Programa de Cine y Audiovisuales.</t>
  </si>
  <si>
    <t>CO1.REQ.9965427</t>
  </si>
  <si>
    <t>OAG-VAD-0415-2026</t>
  </si>
  <si>
    <t>https://community.secop.gov.co/Public/Tendering/OpportunityDetail/Index?noticeUID=CO1.NTC.9815748</t>
  </si>
  <si>
    <t>ESTEBAN FORERO BORDAMALO</t>
  </si>
  <si>
    <t xml:space="preserve">La presente orden tiene por objeto: 1. Brindar acompañamiento a los semilleros juveniles comunitarios de investigación. 2. Apoyar a la gestión de proyectos y programas sociales con comunidades marino-costeras del Magdalena 3. Acompañar la ejecución de proyectos, programas y propuestas desarrolladas por el CITS 4. Apoyar a la generación de informes y documentos técnicos y financieros 5. Apoyar en la realización de reuniones en el marco de la misionalidad del CITS. </t>
  </si>
  <si>
    <t>CO1.REQ.9965307</t>
  </si>
  <si>
    <t>OPSP-VAD-0414-2026</t>
  </si>
  <si>
    <t>https://community.secop.gov.co/Public/Tendering/OpportunityDetail/Index?noticeUID=CO1.NTC.9815375</t>
  </si>
  <si>
    <t>MAYRENA MARGARITA NUÑEZ SEVILLA</t>
  </si>
  <si>
    <t xml:space="preserve">La presente orden tiene por objeto: 1. Apoyar la implementación y mantenimiento del Sistema Integrado de Gestión de la Calidad del proceso de Biblioteca, incluyendo la identificación de oportunidades de mejora y el seguimiento a acciones correctivas y preventivas. 2. Apoyar la revisión, actualización y control de la documentación del proceso de Biblioteca, tales como procedimientos, guías, formatos, instructivos y demás documentos del Sistema de Gestión de la Calidad, conforme a la normativa institucional vigente. 3. Apoyar el seguimiento a compromisos e indicadores del proceso de Biblioteca, contribuyendo al cumplimiento de metas y a la mejora continua del servicio. 4. Asesorar y apoyar el diseño y ejecución de acciones orientadas al mejoramiento de la atención al usuario, el fortalecimiento del trabajo en equipo, la comunicación efectiva y la resolución de situaciones asociadas a la prestación de los servicios de la Biblioteca. 5. Apoyar la gestión y seguimiento de los trámites y procesos administrativos de la Biblioteca, garantizando la organización, trazabilidad y oportunidad de la información requerida para la adecuada ejecución de los servicios y proyectos. 6. Apoyar en la elaboración, consolidación y revisión de informes de gestión, reportes y soportes administrativos requeridos para trámites internos y externos. 7. Apoyar la ejecución y desarrollo de actividades formativas y de capacitación desarrolladas por la Biblioteca, dirigidas a estudiantes, docentes, egresados y personal administrativo, relacionadas con los servicios, procesos y plataformas institucionales. </t>
  </si>
  <si>
    <t>CO1.REQ.9965141</t>
  </si>
  <si>
    <t>OPSP-VAD-0413-2026</t>
  </si>
  <si>
    <t>https://community.secop.gov.co/Public/Tendering/OpportunityDetail/Index?noticeUID=CO1.NTC.9815355</t>
  </si>
  <si>
    <t>LUIS ARNULFO QUINTERO BOTELLO</t>
  </si>
  <si>
    <t xml:space="preserve">La presente orden tiene por objeto: 1. Presentar el plan de trabajo de actividades a desarrollar, detallando objetivos, fechas, metodología, metas, indicadores acordes con las directrices impartidas por el Director (a)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Apoyar a la Dirección de Desarrollo Estudiantil en la elaboración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virtual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Apoyar el diligenciamiento oportuno de todos los formatos establecidos por la Dirección de Desarrollo Estudiantil y en el Sistema de Gestión de la Calidad para el registro de las actividades que se realicen desde el servicio que se orienta. </t>
  </si>
  <si>
    <t>CO1.REQ.9965008</t>
  </si>
  <si>
    <t>OPSP-VAD-0412-2026</t>
  </si>
  <si>
    <t>https://community.secop.gov.co/Public/Tendering/OpportunityDetail/Index?noticeUID=CO1.NTC.9814929</t>
  </si>
  <si>
    <t>IRINA LINERO LADINO</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</si>
  <si>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7. Apoyar en los procesos técnicos de preparación de materiales bibliográficos, incluyendo actividades de catalogación, clasificación, etiquetado, asignación de códigos de barras, bandas magnéticas y demás métodos de identificación y seguridad. 8.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</si>
  <si>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CO1.REQ.9964094</t>
  </si>
  <si>
    <t>OAG-VAD-0411-2026</t>
  </si>
  <si>
    <t>https://community.secop.gov.co/Public/Tendering/OpportunityDetail/Index?noticeUID=CO1.NTC.9814385</t>
  </si>
  <si>
    <t>KEVIN YORDY ROMERO CASTRO</t>
  </si>
  <si>
    <t>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del Centro INNOVA.</t>
  </si>
  <si>
    <t>CO1.REQ.9963991</t>
  </si>
  <si>
    <t>OAG-VAD-0410-2026</t>
  </si>
  <si>
    <t>https://community.secop.gov.co/Public/Tendering/OpportunityDetail/Index?noticeUID=CO1.NTC.9814546</t>
  </si>
  <si>
    <t>ANGEL DAVID PELEAZ PALLARES</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</si>
  <si>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t>
  </si>
  <si>
    <t>CO1.REQ.9964049</t>
  </si>
  <si>
    <t>OPSP-VAD-0409-2026</t>
  </si>
  <si>
    <t>https://community.secop.gov.co/Public/Tendering/OpportunityDetail/Index?noticeUID=CO1.NTC.9813771</t>
  </si>
  <si>
    <t>JOSE LUIS ROMERO GONZALEZ</t>
  </si>
  <si>
    <t xml:space="preserve">La presente orden tiene por objeto: 1. Apoyar en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t>
  </si>
  <si>
    <t>CO1.REQ.9962960</t>
  </si>
  <si>
    <t>OAG-VAD-0408-2026</t>
  </si>
  <si>
    <t>https://community.secop.gov.co/Public/Tendering/OpportunityDetail/Index?noticeUID=CO1.NTC.9823293</t>
  </si>
  <si>
    <t>ROSA PAULINA CEBALLOS RIASCOS</t>
  </si>
  <si>
    <t>La presente orden tiene por objeto: 1. Apoyar con la construcción y desarrollo de las actividades del Plan Institucional de Capacitación de Talento Humano 2. Apoyar con la aplicación, tabulación de encuestas y elaboración de informes del Plan Institucional de Capacitación de Talento Humano. 3. Apoyar en la construcción y revisión de los procesos Cogui de Talento Humano 4. Apoyar con la elaboración de la estadística del Plan Institucional de Capacitación y Bienestar Laboral. 5. Apoyar con la coordinación y desarrollo del Programa de Prepensionados 6. Apoyar con la organización y logística de los eventos institucionales y de Dotación de Personal, coordinados por la Dirección de Talento Humano y el Grupo de Desarrollo Organizacional.</t>
  </si>
  <si>
    <t>CO1.REQ.9972845</t>
  </si>
  <si>
    <t>OPSP-VAD-0407-2026</t>
  </si>
  <si>
    <t>https://community.secop.gov.co/Public/Tendering/OpportunityDetail/Index?noticeUID=CO1.NTC.9812777</t>
  </si>
  <si>
    <t>DAVID RAMON AMADOR ROMERO</t>
  </si>
  <si>
    <t>La presente orden tiene por objeto: 1. Apoyar en el diagnóstico, actualización y consolidación del inventario documental de la dirección de Talento Humano 2. Apoyar en la Organización y clasificación archivística basados en las tablas de Retención Documental (TRD) y normativa vigente. 3. Apoyar en la transferencia documental garantizando trazabilidad y control de los registros 4. Apoyar en la digitalización de la documentación consolidada 5. Apoyar con el escáner de los documentos requeridos para la historia laboral y demás</t>
  </si>
  <si>
    <t>CO1.REQ.9961841</t>
  </si>
  <si>
    <t>OAG-VAD-0406-2026</t>
  </si>
  <si>
    <t>https://community.secop.gov.co/Public/Tendering/OpportunityDetail/Index?noticeUID=CO1.NTC.9819094</t>
  </si>
  <si>
    <t>JULIO ENRIQUE CORVACHO LARA</t>
  </si>
  <si>
    <t>La presente orden tiene por objeto: 1. Apoyar a la Dirección de Bienestar Universitario, en los procesos de auditoría interna y externa que se realicen. 2.Apoyar en la elaboración de informes estadísticos y financieros de acuerdo con el sistema de gestión de la calidad de las áreas adscritas a Bienestar Universitario. 3. Apoyar los procesos operativos del Sistema de Gestión de la Calidad de la Dirección de Bienestar Universitario. 4. Apoyar en la elaboración de informes que se soliciten para ser presentados en otras dependencias, con soportes estadísticos. 5. Apoyar en el proceso operativo del Programa de Renta Joven en el seguimiento de indicadores, capacitación, y actualización de información. 6. Apoyar en la participación de eventos académicos, científicos, artísticos, Culturales, deportivos, de salud y desarrollo humano dentro y fuera del lugar habitual de la ejecución de actividades.</t>
  </si>
  <si>
    <t>CO1.REQ.9968286</t>
  </si>
  <si>
    <t>OPSP-VAD-0405-2026</t>
  </si>
  <si>
    <t>https://community.secop.gov.co/Public/Tendering/OpportunityDetail/Index?noticeUID=CO1.NTC.9818379</t>
  </si>
  <si>
    <t>ANDRES FELIPE LIZCANO GONZALEZ</t>
  </si>
  <si>
    <t xml:space="preserve">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Proyectar y gestionar la respuestas a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 la Oficina Asesora Jurídica en los Comités de Ética y de Propiedad Intelectual a los que sea citado y asesorar a estos en las tareas propias del mismo. 8. Proyectar y revisar los certificados de inscripción de personas naturales y jurídicas en la Base de Datos de Constructores, Consultores y Proveedores de la Universidad del Magdalena, verificando el cumplimiento de los requisitos legales, técnicos y documentales exigidos por la normatividad vigente y los procedimientos internos de la Institución 9. Rendir informes mensuales o cuando el supervisor así lo requiera, sobre las actividades desarrolladas en cumplimiento de la orden de prestación de servicios. </t>
  </si>
  <si>
    <t>CO1.REQ.9968310</t>
  </si>
  <si>
    <t>OPSP-VAD-0404-2026</t>
  </si>
  <si>
    <t>https://community.secop.gov.co/Public/Tendering/OpportunityDetail/Index?noticeUID=CO1.NTC.9818302</t>
  </si>
  <si>
    <t>CRISTIAN ALBERTO MERIÑO SEGRERA</t>
  </si>
  <si>
    <t xml:space="preserve">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Proyectar los actos y contratos que le sean asignados. 6. Apoyar en la revisión en la plataforma del GEDOCO y SIGEP II de los documentos precontractuales necesarios para la elaboración de órdenes de servicios profesionales y de apoyo a la gestión del Vicerrector Administrativo y/o Director Administrativo. 7. Apoyar en la revisión de los documentos para trámite de liquidación de honorarios de órdenes de prestación de servicios profesionales y de apoyo a la gestión de la Vicerrectoría Administrativa y Dirección Administrativa. 8. Apoyar en la revisión de la información contractual cargada en las plataformas del SIA OBSERVA- Auditoria, SIGEP II y SECOP II por los diferentes ordenadores del gasto delegados. 9. Apoyar en la asesoría de asuntos disciplinarios relacionados con estudiantes a las decanaturas de la Unimagdalena 10. Rendir informes mensuales o cuando el supervisor así lo requiera, sobre las actividades desarrolladas en cumplimiento de la orden de prestación de servicios. </t>
  </si>
  <si>
    <t>CO1.REQ.9967180</t>
  </si>
  <si>
    <t>OPSP-VAD-0403-2026</t>
  </si>
  <si>
    <t>https://community.secop.gov.co/Public/Tendering/OpportunityDetail/Index?noticeUID=CO1.NTC.9816707</t>
  </si>
  <si>
    <t>ZAMIR BENITEZ POLO</t>
  </si>
  <si>
    <t xml:space="preserve">La presente orden tiene por objeto: 1. Asesorar en los procesos de Creación de registros calificados de nuevos programas de la Facultad de Ciencia Básicas en articulación con la Oficina de Aseguramiento de la Calidad. 2. Apoyar en los procesos de cargue de programas y revisión de los documentos necesarios para la plataforma SACES del Ministerio de Educación en articulación con la Oficina Aseguramiento de la calidad. 3. Apoyar en la revisión de estilo, gramática y redacción de las diferentes condiciones de calidad para la solicitud de registro calificado. 4. Apoyar a la Facultad de Ciencias Básicas en articulación con la Oficina de Aseguramiento de la Calidad la formulación e inicio de los Programas TÉCNICO LABORAL EN ÁREAS DE CUIDADO DE LA VIDA HUMANA Y SILVESTRE y el DOCTORADO EN CIENCIAS POR LA VIDA Y EL MEDIO AMBIENTE. 5. Apoyar en el proceso de organización de evidencias, anexos y demás documentos que requiera la plataforma SACES, para obtención de registros calificados. 6. Apoyar en la recopilación y organización de las evidencias y demás documentos que requieran los informes de autoevaluación (consulta a páginas del gobierno nacional, planes de gobierno, planes de acción, SNIES, observatorio laboral, normatividad interna etc.). 7. Apoyar en el proceso de la visita de reacreditación del programa de Biología. 8. Apoyar en la elaboracion de informes respecto al avance de la creación de los programas nuevos asignados a la dirección de la Facultad de Ciencias Básicas. </t>
  </si>
  <si>
    <t>CO1.REQ.9965574</t>
  </si>
  <si>
    <t>OPSP-VAD-0402-2026</t>
  </si>
  <si>
    <t>https://community.secop.gov.co/Public/Tendering/OpportunityDetail/Index?noticeUID=CO1.NTC.9815699</t>
  </si>
  <si>
    <t>JULIA LUCIA CARRASCAL NAVARRO</t>
  </si>
  <si>
    <t>La presente orden tiene por objeto: 1. Apoyar en el desarrollo del Sistema de Vigilancia Epidemiológico de Riesgo Psicosocial. 2. Apoyar en la elaboración de los protocolos del comité de convivencia y de salud mental que se requieran en el marco del Sistema de Vigilancia Epidemiológico de Riesgo Psicosocial de los empleados de la Universidad. 3. Apoyar en la realización y seguimiento a las condiciones o estado de salud de los empleados de la Universidad resultantes de la batería de Riesgo Psicosocial. 4. Prestar asesoría en los casos de calificación de origen de las presuntas enfermedades laborales de origen de salud mental. 5. Apoyar las recomendaciones resultantes de los exámenes médicos laborales en materia de riesgo psicosocial. 6. Apoyar en la elaboracion de planes de intervención y mejora de los resultados de la batería de Riesgo Psicosocial 7. Apoyar al COPASST y al Comité de Convivencia Laboral de la Universidad en la asesoría en el desarrollo del plan de prevención de riesgos laborales en materia Psicosocial. 8. Apoyar en la definición y puesta en marcha de los programas de educación y prevención en materia de Riesgo Psicosocial dirigido a los empleados de la Universidad. 9. Apoyar en la respuesta a las consultas de Psicología de Riesgo Psicosocial, conforme a las actividades del Sistema de Gestión de SST de la Universidad. 10. Apoyar en la sensibilización y socialización de los programas, planes y proyectos establecidos en la Universidad en materia de seguridad y salud en el trabajo. 11. Apoyar en la elaboracion de informes a la Dirección de Talento Humano y al Grupo Interno de Seguridad y Salud en el Trabajo, conforme a las actividades desarrolladas en materia de prevención y promoción de los programas de los cuales es apoyo, de acuerdo con lo establecido en el Objeto de la orden. 12. Apoyar en la realizacion de capacitaciónes en temas de Riesgo Psicosocial a los empleados de la universidad.</t>
  </si>
  <si>
    <t>CO1.REQ.9965601</t>
  </si>
  <si>
    <t>OPSP-VAD-0401-2026</t>
  </si>
  <si>
    <t>https://community.secop.gov.co/Public/Tendering/OpportunityDetail/Index?noticeUID=CO1.NTC.9822847</t>
  </si>
  <si>
    <t xml:space="preserve">La presente orden tiene por objeto: 1. Apoyar en la coordinación de las actividades relacionadas con prácticas del laboratorio. 2. Apoyar la preparación del laboratorio antes del inicio de cada práctica, verificando que los materiales, equipos y reactivos estén disponibles y en condiciones óptimas. 3. Apoyar en el montaje y desmontaje de las prácticas de laboratorio, conforme a las guías establecidas y en articulación con el cronograma académico. 3. Apoyar en el mantenimiento de la higiene y seguridad del laboratorio para su uso. 4. Apoyar en la elaboracion del inventario de reactivos, materiales y equipos, asegurando su disponibilidad, identificación y correcta organización. 5. Apoyar el proceso de verificacion sobre la realizacion de los mantenimientos preventivos y correctivos de los equipos del laboratorio. 6. Apoyar en la elaboracion de informes sobre el estado de los equipos del laboratorio, incluyendo observaciones relevantes y recomendaciones para su mantenimiento o reposición. 7. Apoyar en el uso de las plataformas institucionales que se querieran  para digitar informacion referente a las actividades del laboratorio. 8.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9. Apoyar en la elaboracion de las respuestas a los requerimientos relacionados con los servicios de laboratorio. 10. Apoyar en la elaboración, actualización y de informes periódicos requeridos por la coordinación del laboratorio. 11. Apoyar en la respuesta a los requerimientos específicos de cada práctica, con base en la programación académica vigente. 12. Apoyar en la elaboracion de informes a la coordinación del laboratorio sobre los reactivos, materiales e insumos que deben ser adquiridos, reemplazados o dados de baja, con el fin de asegurar la disponibilidad y operatividad continua del laboratorio. </t>
  </si>
  <si>
    <t>CO1.REQ.9972611</t>
  </si>
  <si>
    <t>OPSP-VAD-0400-2026</t>
  </si>
  <si>
    <t>https://community.secop.gov.co/Public/Tendering/OpportunityDetail/Index?noticeUID=CO1.NTC.9822276</t>
  </si>
  <si>
    <t>MARCELA AYALA VESGA</t>
  </si>
  <si>
    <t xml:space="preserve">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Preclinica Odontológica a estudiantes en horario diferentes a los asignados. 7. Apoyar en la elaboracion de informes relacionado con las actividades de la Clinica Odontologica. </t>
  </si>
  <si>
    <t>CO1.REQ.9971163</t>
  </si>
  <si>
    <t>OPSP-VAD-0399-2026</t>
  </si>
  <si>
    <t>https://community.secop.gov.co/Public/Tendering/OpportunityDetail/Index?noticeUID=CO1.NTC.9815267</t>
  </si>
  <si>
    <t>MILEIBYS CAROLINA ROJANO DEL TORO</t>
  </si>
  <si>
    <t xml:space="preserve">La presente orden tiene por objeto: 1.Apoyar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Preclinica Odontológica a estudiantes en horario diferentes a los asignados. 7. Realizar informes. </t>
  </si>
  <si>
    <t>CO1.REQ.9965014</t>
  </si>
  <si>
    <t>OAG-VAD-0398-2026</t>
  </si>
  <si>
    <t>https://community.secop.gov.co/Public/Tendering/OpportunityDetail/Index?noticeUID=CO1.NTC.9815328</t>
  </si>
  <si>
    <t>MARIELA VARON RODRIGUEZ</t>
  </si>
  <si>
    <t>CO1.REQ.9964910</t>
  </si>
  <si>
    <t>OAG-VAD-0397-2026</t>
  </si>
  <si>
    <t>https://community.secop.gov.co/Public/Tendering/OpportunityDetail/Index?noticeUID=CO1.NTC.9814958</t>
  </si>
  <si>
    <t>LILIBETH ESTHER FLOREZ DIAZ</t>
  </si>
  <si>
    <t xml:space="preserve">La presente orden tiene por objeto: 1) Apoyar en el fomento y divulgación a el fortalecimiento de los procesos artísticos y culturales en la Universidad. 2) Apoyar la ejecución de estrategias sobre la inscripción y participación activa y permanente de los miembros de la comunidad universitaria en las actividades y/o talleres culturales, que permitan ampliar la cobertura de los servicios de Bienestar Universitario. 3) Apoyar en el diligenciamiento oportuno los formatos establecidos por Bienestar Universitario en el Sistema de Gestión de la Calidad. 4) Apoyar en la elaboración de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Apoyar en la notificación de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musicales que resalten el talento de los grupos representativos de la Universidad, tanto en eventos internos como externos. 7) Apoyar en la gestión de la participación de grupos representativos en actividades culturales, recreativas y formativas solicitadas por la Universidad y otras instituciones. 8) Apoyar la formación y desarrollo de grupos representativos para que participen activamente en los eventos culturales. </t>
  </si>
  <si>
    <t>CO1.REQ.9964497</t>
  </si>
  <si>
    <t>OAG-VAD-0396-2026</t>
  </si>
  <si>
    <t>https://community.secop.gov.co/Public/Tendering/OpportunityDetail/Index?noticeUID=CO1.NTC.9814696</t>
  </si>
  <si>
    <t>LEDIS MILENA LÁZARO RODRÍGUEZ</t>
  </si>
  <si>
    <t xml:space="preserve">La presente orden tiene por objeto: 1. Apoyar en el funcionamiento del estado de espacios (entrega y recibido), equipos, y mobiliarios que hacen parte de la dotación del laboratorio de preclínica, sala de yesos y rayos x. 2. Apoyar en la realización de capacitaciones y entrenamiento a estudiantes y docentes en el uso de espacios y equipos preclínicos antes de la ejecución de actividades. 3. Apoyar en el seguimiento del estado y buen uso de los equipos de las áreas preclínicas. 4. Apoyar en la elaboración y actualización de las hojas de vida de los equipos de las áreas preclínicas y realizar seguimiento. 5. Apoyar en la elaboración y actualización cronograma de mantenimiento preventivo de equipos de las áreas preclínicas. 6. Apoyar en el seguimiento del estado de los equipos y la operación normal de los espacios académicos de apoyo al Programa de Odontología. 7. Apoyar en en la entrega de informes periódicos a la dirección de programa, recursos educativos y demás áreas solicitantes de acuerdo con la naturaleza del cargo. 8. Apoyar en la gestión de solicitudes para la compra de insumos para el mantenimiento de los equipos. 9. Apoyar en el cumplimiento del agendamiento de espacio preclinica y sala de yeso por parte de docentes y estudiantes cumpliendo con las normas de uso y procedimientos e instrucciones que correspondan. 10. Apoyar en el aseo las áreas que le correspondan de conformidad al uso de espacios preclínicos según cronograma de actividades, con el propósito de mantener condiciones de limpieza e higiene en las áreas de trabajo. 11. Apoyar en la supervisión de la correcta segregación de la fuente con relación a la clasificación de los desechos y solicitar el transporte de los residuos al área responsable de acuerdo con la normatividad vigente. </t>
  </si>
  <si>
    <t>CO1.REQ.9964342</t>
  </si>
  <si>
    <t>OAG-VAD-0395-2026</t>
  </si>
  <si>
    <t>https://community.secop.gov.co/Public/Tendering/OpportunityDetail/Index?noticeUID=CO1.NTC.9813884</t>
  </si>
  <si>
    <t>KARELYS BRUGES CHARRIS</t>
  </si>
  <si>
    <t xml:space="preserve">La presente orden tiene por objeto: 1. Apoyar la recepción y el control de ingreso a la clínica de pacientes, docentes, estudiantes y personal de apoyo. 2. Apoyar la verificación de que el paciente asista a la cita odontológica en cumplimiento de las normas establecidas por la clínica. 3. Apoyar la orientación al personal que ingrese a la clínica respecto del cumplimiento del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t>
  </si>
  <si>
    <t>CO1.REQ.9963270</t>
  </si>
  <si>
    <t>OAG-VAD-0394-2026</t>
  </si>
  <si>
    <t>https://community.secop.gov.co/Public/Tendering/OpportunityDetail/Index?noticeUID=CO1.NTC.9821140</t>
  </si>
  <si>
    <t>DENIS MARGARITA MOLINA CERVANTES</t>
  </si>
  <si>
    <t xml:space="preserve">La presente orden tiene por objeto: 1. Apoyar en la organización del laboratorio asignado para las prácticas y servicios requeridos en el mismo, de conformidad con la programación establecida. 2. Apoyar en la coordinacion de la entrega oportuna de los equipos, materiales e insumos requeridos en el montaje de prácticas y servicios de laboratorio. 3. Apoyar en la orientacion del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la verificación del mantenimiento preventivo y correctivo de equipos e instalaciones del laboratorio. 7. Apoyar en la recopilacion y socialización de la información oportuna sobre situaciones que afecten el desarrollo de las actividades en el laboratorio. 8. Apoyar en la elaboracion de respuestas a los requerimientos relacionados con los servicios de laboratorio. 9. Apoyar en el proceso de verificacion de que las prácticas a desarrollares se encuentren cargadas a la plataforma SIARE y que las mismas cuenten con el visto bueno del director de programa. 10. Apoyar en la elaboracion del inventario de los Equipos del Laboratorio detallando el estado de los mismos. 11. Apoyar la recolección de información de satisfacción del servicio e informes relacionados. </t>
  </si>
  <si>
    <t>CO1.REQ.9970178</t>
  </si>
  <si>
    <t>OPSP-VAD-0393-2026</t>
  </si>
  <si>
    <t>https://community.secop.gov.co/Public/Tendering/OpportunityDetail/Index?noticeUID=CO1.NTC.9813339</t>
  </si>
  <si>
    <t>GLORIA CHIQUINQUIRA MENDEZ MENDOZA</t>
  </si>
  <si>
    <t xml:space="preserve">La presente orden tiene por objeto: 1. Apoyar en la recepción, registro, radicación, digitalización y envío de las comunicaciones oficiales externas recibidas en la ventanilla del Bloque Administrativo de la Universidad. 2. Apoyar en la recepción, registro, digitalización y envío de los documentos y sobres recibidos en la ventanilla del Bloque Administrativo de la Universidad. 3. Apoyar en la atención de usuarios a través de los distintos canales de comunicación disponibles. 4. Elaborar informes relacionados con la gestión documental. </t>
  </si>
  <si>
    <t>CO1.REQ.9962745</t>
  </si>
  <si>
    <t>OAG-VAD-0392-2026</t>
  </si>
  <si>
    <t>https://community.secop.gov.co/Public/Tendering/OpportunityDetail/Index?noticeUID=CO1.NTC.9815658</t>
  </si>
  <si>
    <t>63.563.343 </t>
  </si>
  <si>
    <t>GABRIELA SUAREZ SUAREZ</t>
  </si>
  <si>
    <t xml:space="preserve">La presente orden tiene por objeto: 1.Apoyar a la dirección del CIE en la atención y recepción de inquietudes, solicitudes, propuestas y demás requerimientos de la comunidad académica, especialmente de los estudiantes que se encuentran activos para la modalidad de grado de práctica de innovación y emprendimiento. 2. Apoyar a la dirección del CIE en el desarrollo de mentorías y asesorías para la comunidad académica, así como en la transferencia de conocimientos en aspectos relacionados con procesos de emprendimiento e innovación social. 3. Apoyar a la dirección del CIE en la gestión documental y recopilación de evidencias de certificaciones de desarrollo de asesorías consultorías y generación de productos de innovación por parte del equipo del CIE, así mismo, apoyar en la elaboracion de informes periódicos respecto al cumplimiento de indicadores relacionados con el registro aval y desarrollo de los productos de innovación y actividades de I+D+i del equipo de mentores del CIE y en el seguimiento de asesorías y orientaciones a los beneficiarios de las convocatorias y de la zona de emprendimientos Unimagdalena. 4. Apoyar a la dirección del CIE en los requerimientos de la comunidad académica y de los beneficiarios de la zona de emprendimientos Unimagdalena. 5. Apoyar a la dirección del CIE en los procesos logísticos y de convocatoria de comunidades y grupos de interés atendidos para el desarrollo de actividades de I+D+i, divulgación y transferencia de conocimientos y metodologías. 6. Apoyar a la dirección del CIE en el seguimiento y evaluación de los impactos, resultados y cumplimiento de indicadores en el desarrollo de las convocatorias y de actividades derivadas de la promoción y el uso de la zona de emprendimientos Unimagdalena. 7. Apoyar a la dirección del CIE en la revisión documental y periódica de actualización de indicadores, soportes y evidencias de cumplimiento de indicadores del PDA y del Plan de Desarrollo Institucional, así como en el proceso para la acreditación como Universidad Emprendedora. 8. Apoyar a la dirección del CIE en actividades de sensibilización socialización y difusión de información respecto al proceso de práctica de innovación y emprendimiento así como de actividades de i+D+i que se promueven y son lideradas por el CIE. </t>
  </si>
  <si>
    <t>CO1.REQ.9965073</t>
  </si>
  <si>
    <t>OPSP-VAD-0391-2026</t>
  </si>
  <si>
    <t>https://community.secop.gov.co/Public/Tendering/OpportunityDetail/Index?noticeUID=CO1.NTC.9814679</t>
  </si>
  <si>
    <t>DENNIS JOSE PERNIA LAREZ</t>
  </si>
  <si>
    <t xml:space="preserve">La presente orden tiene por objeto: 1. 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3.Apoyar en la planificación y logística de eventos deportivos internos y externos, organizando documentos, listas de participantes, distribución de materiales y registro de datos importantes durante los encuentros. 4. Apoyar en la elaboración de informes estadísticos mensuales sobre las actividades realizadas, recopilando información sobre la participación y registrando datos en formatos predefinidos para generar reportes claros y organizados. 5. Apoyar en el diligenciamiento los formatos del Sistema de Gestión de Calidad requeridos por la Dirección de Bienestar Universitario Apoyar la organización y desarrollo de los eventos institucionales, conforme a las directrices impartidas y a las necesidades de cada actividad, dejando los registros correspondientes de su participación. 7.Apoyar en la creación de los inventarios periodicos de materiales deportivos, llevando un control detallado de su estado y cantidad, registrando cualquier cambio y reportando necesidades de reposición o mantenimiento. </t>
  </si>
  <si>
    <t>CO1.REQ.9963985</t>
  </si>
  <si>
    <t>OAG-VAD-0390-2026</t>
  </si>
  <si>
    <t>https://community.secop.gov.co/Public/Tendering/OpportunityDetail/Index?noticeUID=CO1.NTC.9814631</t>
  </si>
  <si>
    <t>HEYNER ALONSO CARROL PINEDA</t>
  </si>
  <si>
    <t xml:space="preserve">La presente orden tiene por objeto: 1. 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Apoyar en la elaboración informes estadísticos mensuales sobre las actividades realizadas, recopilando información sobre la participación y registrando datos en formatos predefinidos para generar reportes claros y organizados. 5. Apoyar en el diligenciamiento los formatos del Sistema de Gestión de Calidad requeridos por la Dirección de Bienestar Universitario 6. Apoyar la organización y desarrollo de los eventos institucionales, conforme a las directrices impartidas y a las necesidades de cada actividad, dejando los registros correspondientes de su participación. 7. Apoyar en la creación de los inventarios periódicos de materiales deportivos, llevando un control detallado de su estado y cantidad. Como cualquier cambio y reporte de necesidades de reposición o mantenimiento. </t>
  </si>
  <si>
    <t>CO1.REQ.9963656</t>
  </si>
  <si>
    <t>OAG-VAD-0389-2026</t>
  </si>
  <si>
    <t>https://community.secop.gov.co/Public/Tendering/OpportunityDetail/Index?noticeUID=CO1.NTC.9778555</t>
  </si>
  <si>
    <t>ALEXANDER RAFAEL VILLA GARCIA</t>
  </si>
  <si>
    <t xml:space="preserve">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institucional.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postproducción de los materiales audiovisuales en el marco del proceso de acreditación Institucional. 9. Apoyar en los equipos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t>
  </si>
  <si>
    <t>CO1.REQ.9928901</t>
  </si>
  <si>
    <t>OAG-VAD-0387-2026</t>
  </si>
  <si>
    <t>https://community.secop.gov.co/Public/Tendering/OpportunityDetail/Index?noticeUID=CO1.NTC.9779141</t>
  </si>
  <si>
    <t>KENNIA DE JESUS OSORIO PEDROZO</t>
  </si>
  <si>
    <t xml:space="preserve">La presente orden tiene por objeto: 1.Apoyar el diseño, implementación y evaluación del componente psicoeducativo y psicopedagógico del Programa Talento Santa Marta, asegurando su pertinencia territorial, su coherencia con los objetivos institucionales y su articulación estratégica con el componente general de los programas Talento. 2. Apoyar en la dirección del proceso de caracterización psicosocial y psicopedagógica de los aspirantes y estudiantes beneficiarios de Talento Santa Marta, desde la etapa de admisión, incorporando variables contextuales propias del Distrito y generando insumos para decisiones de focalización y acompañamiento diferencial. 3. Apoyar en la implementación y seguimiento del acompañamiento psicopedagógico integral de los estudiantes Talento Santa Marta, mediante estrategias individuales y colectivas orientadas a la adaptación a la vida universitaria, el fortalecimiento de habilidades socioemocionales, la autorregulación académica y la consolidación del proyecto de vida. 4. Apoyar en el diseño, coordinación y ejecución psicoeducativas específicas para la permanencia y el éxito académico, atendiendo los principales factores de riesgo identificados en la población del Distrito de Santa Marta, con especial énfasis en los primeros semestres de formación. 5. Apoyar en el seguimiento, monitoreo y análisis de los estudiantes Talento Santa Marta en riesgo académico o psicosocial, formulando planes de acompañamiento individualizados y acciones preventivas en articulación con direcciones de programa, docentes y demás dependencias institucionales. 6. Apoyar en la implementación de talleres, seminarios y espacios formativos psicoeducativos, presenciales y virtuales, dirigidos a estudiantes Talento Santa Marta, orientados al fortalecimiento de hábitos de estudio, bienestar emocional, sentido de pertenencia institucional y preparación para la graduación. 7. Articular el componente psicoeducativo de Talento Santa Marta con las instituciones educativas del nivel de educación media del Distrito, promoviendo acciones de orientación vocacional, transición escuela–universidad y preparación psico-académica de los potenciales beneficiarios. 8. Apoyar en el diseño, actualización y gestión de los instrumentos técnicos, protocolos, formatos y contenidos del componente psicoeducativo de Talento Santa Marta, garantizando su alineación con los lineamientos institucionales y el Sistema de Gestión de la Calidad. 9. Elaborar informes técnicos y analíticos del componente psicoeducativo de Talento Santa Marta, dando cuenta de los avances en permanencia, éxito académico y procesos de graduación, así como de las oportunidades de mejora identificadas. 10. Apoyar en la planeación, ejecución y evaluación del plan de trabajo del componente psicoeducativo de Talento Santa Marta, definiendo objetivos, metodologías, cronogramas, metas e indicadores, y trabajando de manera coordinada y horizontal con la líder del componente psicoeducativo de Talento Magdalena para garantizar coherencia, complementariedad y aprendizaje mutuo. 11. Apoyar en el diseño, coordinación y desarrollo de espacios formativos y talleres dirigidos a madres, padres y cuidadores de los estudiantes beneficiarios de Talento Santa Marta y Talento Magdalena, orientados a fortalecer el acompañamiento familiar, la corresponsabilidad en los procesos académicos, la comprensión de las dinámicas universitarias y el apoyo psicoemocional durante la trayectoria formativa de los estudiantes. 12. Apoyar estratégicamente a la Dirección de Desarrollo Estudiantil en la formulación, implementación y seguimiento del plan estratégico de la Dirección, aportando insumos técnicos y contribuyendo a la alineación de las acciones de la Dirección con las metas institucionales de acceso, permanencia, bienestar y graduación estudiantil. </t>
  </si>
  <si>
    <t>CO1.REQ.9929138</t>
  </si>
  <si>
    <t>OPSP-VAD-0386-2026</t>
  </si>
  <si>
    <t>https://community.secop.gov.co/Public/Tendering/OpportunityDetail/Index?noticeUID=CO1.NTC.9779043</t>
  </si>
  <si>
    <t xml:space="preserve">EDILMER ENRIQUE SARMIENTO ANCHILA </t>
  </si>
  <si>
    <t>La presente orden tiene por objeto: 1. Llevar registro y control de las actas de compromiso referenciada en el reglamento del programa Talento Santa Marta. 2. Llevar organización y control de solicitudes, peticiones requeridas al programa Talento Santa Marta. 3. Apoyar en la identificación y mejora de los procesos de grados, ingreso, servicio social, entrega de computadores, auxilio de manutención, planes de acompañamiento, cursos preparatorios, y otros que se realicen en el marco del Programa Talento Santa Marta. 4. Apoyar en la construcción de informes de resultados y gestión del Programa Talento Magdalena. 5. Apoyar en la elaboración de planes financieros para los estudiantes beneficiarios en riesgo de deserción por vulnerabilidad socioeconómica. 6. Asesorar a la Dirección de Desarrollo Estudiantil en las actividades que se realicen en el marco de la ejecución del programa Talento Santa Marta. 7. Apoyar a los profesionales que se contraten en el acompañamiento socioeconómico para los estudiantes del Talento Santa Marta 8. Asesorar a la Dirección de Desarrollo Estudiantil en las estrategias diseñadas para favorecer la permanencia y graduación estudiantil y disminuir los índices de deserción de los estudiantes del programa Talento Santa Marta. 9. Apoyar a la Dirección de Desarrollo Estudiantil en la gestión de los recursos y/o herramientas para la realización de actividades que promuevan la protección, promoción y prevención de los derechos de los estudiantes del programa Talento Santa Marta. 10. Apoyar a la Dirección de Desarrollo Estudiantil en la recopilación de la información y entrega de informes solicitados por el Supervisor de la orden de los avances del programa Talento Santa Marta. 11. Apoyar a la Dirección de Desarrollo Estudiantil en la organización y planeación de las caracterizaciones socioeconómicas de las familias de los estudiantes pertenecientes al programa Talento Santa Marta. 12. Presentar informe de las caracterizaciones socioeconómicas de las familias de los estudiantes pertenecientes al programa Talento Santa Marta. 13. Elaborar informes semestrales de los avances del programa Talento Magdalena</t>
  </si>
  <si>
    <t>CO1.REQ.9929126</t>
  </si>
  <si>
    <t>OPSP-VAD-0385-2026</t>
  </si>
  <si>
    <t>https://community.secop.gov.co/Public/Tendering/OpportunityDetail/Index?noticeUID=CO1.NTC.9778455</t>
  </si>
  <si>
    <t>RUBEN ENRIQUE REALES BRITTO</t>
  </si>
  <si>
    <t>CO1.REQ.9928490</t>
  </si>
  <si>
    <t>OAG-VAD-0384-2026</t>
  </si>
  <si>
    <t>https://community.secop.gov.co/Public/Tendering/OpportunityDetail/Index?noticeUID=CO1.NTC.9778446</t>
  </si>
  <si>
    <t>KAREN ROCIO SARMIENTOPEREZ VILLARREAL</t>
  </si>
  <si>
    <t xml:space="preserve">La presente orden tiene por objeto: 1) Apoyar en la organización, escaneo y preparación para la trasferencia al archivo histórico del CREO al archivo central de UNIMAGDALENA, 2) Organizar los documentos y expedientes del archivo histórico del CREO, 3) Elaborar inventario documental de los archivos en el CREO, 4) Apoyar en las labores de reprografía en lo referente al manejo del archivo histórico del CREO. </t>
  </si>
  <si>
    <t>CO1.REQ.9928537</t>
  </si>
  <si>
    <t>OAG-VAD-0383-2026</t>
  </si>
  <si>
    <t>https://community.secop.gov.co/Public/Tendering/OpportunityDetail/Index?noticeUID=CO1.NTC.9783241</t>
  </si>
  <si>
    <t>Hilda Liliana Miranda Granado</t>
  </si>
  <si>
    <t>BRAYAN ALEXANDER ROMERO OROZCO</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</si>
  <si>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t>
  </si>
  <si>
    <t>CO1.REQ.9932773</t>
  </si>
  <si>
    <t>OPSP-VAD-0382-2026</t>
  </si>
  <si>
    <t>https://community.secop.gov.co/Public/Tendering/OpportunityDetail/Index?noticeUID=CO1.NTC.9779113</t>
  </si>
  <si>
    <t>JOSE ALFONSO VILLACOB ROYERTH</t>
  </si>
  <si>
    <t>La presente orden tiene por objeto: 1. Apoyar a la Facultad de Ciencias Básicas en la programación y desarrollo de los comités de investigación y extensión. 2. Apoyar a la Facultad de Ciencias Básicas en la recepción, trámite y organización de solicitudes a tratar en las reuniones del comité de investigación y extensión. 3. Apoyar el proceso de elaboración de informes, relatorías de las reuniones asociadas con la investigación y extensión de la Facultad de Ciencias Básicas. 4. Apoyar en la búsqueda y divulgación de convocatorias de proyectos, becas y apoyo para financiación de proyectos y productos de CTeI. 5. Apoyar en la verificación de cumplimiento de requisitos mínimos y técnicos y evaluación de las propuestas inscritas en las diferentes convocatorias internas de la Vicerrectoría de Investigación. 6. Apoyar en la divulgación de información de regulación académica, calendarios, eventos, promoción de la oferta académica, convocatorias, en las redes sociales de la Facultad de Ciencias Básicas. 7. Apoyar en los procesos de construcción de indicadores de la Facultad de Ciencias Básicas a partir del procesamiento de la información relacionada con actividades de investigación y extensión.</t>
  </si>
  <si>
    <t>CO1.REQ.9928959</t>
  </si>
  <si>
    <t>OPSP-VAD-0381-2026</t>
  </si>
  <si>
    <t>https://community.secop.gov.co/Public/Tendering/OpportunityDetail/Index?noticeUID=CO1.NTC.9778815</t>
  </si>
  <si>
    <t>MARIA ALEJANDRA ALCAZAR QUINTO</t>
  </si>
  <si>
    <t xml:space="preserve">La presente orden tiene por objeto: 1. Apoyar en la incorporación de opciones de accesibilidad en las producciones multimedia del CENTRO. 2. Apoyar en elaboración de herramientas interactivas para la plataforma de Bloque 10. 3. Apoyar en la grabación, la edición y postproducción de materiales audiovisuales requeridos por el CENTRO. 4. Apoyar en el acompañamiento a docente en la realización de objetos virtual de aprendizaje (OVA). 5. Apoyar en la grabación y postproducción de podcast para producciones del CENTRO. 6. Apoyar en la elaboración de motion graphics para contenidos de video elaborados en el CENTRO </t>
  </si>
  <si>
    <t>CO1.REQ.9928720</t>
  </si>
  <si>
    <t>OAG-VAD-0380-2026</t>
  </si>
  <si>
    <t>https://community.secop.gov.co/Public/Tendering/OpportunityDetail/Index?noticeUID=CO1.NTC.9778909</t>
  </si>
  <si>
    <t xml:space="preserve">
YUSLAY MISEL VALLE TETTE</t>
  </si>
  <si>
    <t>La presente orden tiene por objeto: 1. Organizar el laboratorio asignado para las prácticas y servicios requeridos en el mismo, de conformidad con la programación establecida. 2. Apoyar en la coordinación de la entrega oportuna de los equipos, materiales e insumos requeridos en el montaje de prácticas y servicios de laboratorio. 3. Orientar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 usuarios internos, y externos cuando se requiera. 9. Recopilar y socializar la información oportuna sobre situaciones que afecten el desarrollo de las actividades en el laboratorio. 10. Apoyar en la atención oportuna de las peticiones, quejas, reclamos y sugerencias, relacionadas con los servicios de laboratorio. 11. Verificar que las prácticas a desarrollar sean cargadas a la plataforma SIARE y que las mismas cuenten con el visto bueno del director de programa. 12. Entregar al finalizar la Orden de Servicio del Inventario de los Equipos del Laboratorio detallando el estado de los mismos. 13. Apoyar la recolección de información de satisfacción del servicio e informes relacionados.</t>
  </si>
  <si>
    <t>CO1.REQ.9928950</t>
  </si>
  <si>
    <t>OPSP-VAD-0379-2026</t>
  </si>
  <si>
    <t>https://community.secop.gov.co/Public/Tendering/OpportunityDetail/Index?noticeUID=CO1.NTC.9778899</t>
  </si>
  <si>
    <t>La presente orden tiene por objeto: 1. Organizar el laboratorio asignado para las prácticas y servicios requeridos en el mismo, de conformidad con la programación establecida. 2. Apoyar la coordinación de la entrega oportuna de los equipos, materiales e insumos requeridos en el montaje de prácticas y servicios de laboratorio. 3. Orientar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 usuarios internos, y externos cuando se requiera. 9. Recopilar y socializar la información oportuna sobre situaciones que afecten el desarrollo de las actividades en el laboratorio. 10. Apoyar en la atención oportuna de las peticiones, quejas, reclamos y sugerencias, relacionadas con los servicios de laboratorio. 11. Verificar que las prácticas a desarrollar sean cargadas a la plataforma SIARE y que las mismas cuenten con el visto bueno del director de programa. 12. Entregar al finalizar la Orden de Servicio del Inventario de los Equipos del Laboratorio detallando el estado de los mismos. 13. Apoyar la recolección de información de satisfacción del servicio e informes relacionados.</t>
  </si>
  <si>
    <t>CO1.REQ.9928691</t>
  </si>
  <si>
    <t>OPSP-VAD-0378-2026</t>
  </si>
  <si>
    <t>https://community.secop.gov.co/Public/Tendering/OpportunityDetail/Index?noticeUID=CO1.NTC.9778875</t>
  </si>
  <si>
    <t>JULIO CESAR GOMEZ PUERTA</t>
  </si>
  <si>
    <t xml:space="preserve">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2026-I. </t>
  </si>
  <si>
    <t>CO1.REQ.9928773</t>
  </si>
  <si>
    <t>OPSP-VAD-0377-2026</t>
  </si>
  <si>
    <t>https://community.secop.gov.co/Public/Tendering/OpportunityDetail/Index?noticeUID=CO1.NTC.9778883</t>
  </si>
  <si>
    <t>MARIA CRISTINA LOPEZ HOYOS</t>
  </si>
  <si>
    <t>La presente orden tiene por objeto: 1. Desarrollar diseño gráfico para los distintos procesos institucionales (fechas especiales, anuncios institucionales), mensualmente se trabajarán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realizados.</t>
  </si>
  <si>
    <t>CO1.REQ.9928775</t>
  </si>
  <si>
    <t>OPSP-VAD-0376-2026</t>
  </si>
  <si>
    <t>https://community.secop.gov.co/Public/Tendering/OpportunityDetail/Index?noticeUID=CO1.NTC.9790623</t>
  </si>
  <si>
    <t>JOSE LUIS PACHECO PEREZ</t>
  </si>
  <si>
    <t>CO1.REQ.9940214</t>
  </si>
  <si>
    <t>OPSP-VAD-0375-2026</t>
  </si>
  <si>
    <t>https://community.secop.gov.co/Public/Tendering/OpportunityDetail/Index?noticeUID=CO1.NTC.9789249</t>
  </si>
  <si>
    <t>JENIFER SOFIA CARVAJAL LORDUY</t>
  </si>
  <si>
    <t xml:space="preserve">La presente orden tiene por objeto: La prestación de servicios como profesional en desarrollando las siguientes actividades: 1. Apoyar en la coordinación del proceso de entrevistas de los aspirantes para el ingreso a los distintos programas académicos 2026 -I en la fase III. 2. Realizar el apoyo  logístico, administrativo y financiero al proceso de entrevista en la fase III. 3. Revisión de informes finales de los psicólogos entrevistadores de la fase III. 4. Realizar la socialización del proceso de entrevistas a los psicólogos que las desarrollarán. 5. Presentar informe general de las entrevistas de los aspirantes admitidos en el periodo 2026-I a las Direcciones de Programas. 6. Presentar informe general de entrevistas y caracterización a las dependencias vinculadas en el proceso de adaptación de los estudiantes nuevos. </t>
  </si>
  <si>
    <t>CO1.REQ.9939257</t>
  </si>
  <si>
    <t>OPSP-VAD-0374-2026</t>
  </si>
  <si>
    <t>https://community.secop.gov.co/Public/Tendering/OpportunityDetail/Index?noticeUID=CO1.NTC.9788744</t>
  </si>
  <si>
    <t>OLVIS MARIA LOPEZ CALDERA</t>
  </si>
  <si>
    <t xml:space="preserve">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Realizar visitas periódicas a las diferentes áreas, sedes y Laboratorios de la Universidad, con el fin de verificar y garantizar el cumplimiento de las normas vigentes aplicables en materia seguridad y salud en el trabajo establecidas por la Universidad. </t>
  </si>
  <si>
    <t>CO1.REQ.9938555</t>
  </si>
  <si>
    <t>OAG-VAD-0373-2026</t>
  </si>
  <si>
    <t>https://community.secop.gov.co/Public/Tendering/OpportunityDetail/Index?noticeUID=CO1.NTC.9788052</t>
  </si>
  <si>
    <t>WENDY JURANYS LOBATO PARDO</t>
  </si>
  <si>
    <t xml:space="preserve">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t>
  </si>
  <si>
    <t>CO1.REQ.9938108</t>
  </si>
  <si>
    <t>OAG-VAD-0372-2026</t>
  </si>
  <si>
    <t>https://community.secop.gov.co/Public/Tendering/OpportunityDetail/Index?noticeUID=CO1.NTC.9788128</t>
  </si>
  <si>
    <t xml:space="preserve">Jesús Suescún Arregocés </t>
  </si>
  <si>
    <t>HERNAN ALBERTO ROJAS CEBALLOS</t>
  </si>
  <si>
    <t xml:space="preserve">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 supervisión de las actividades realizadas y revisión de informes en el área de cultura de la Dirección de Bienestar Universitario. </t>
  </si>
  <si>
    <t>CO1.REQ.9937806</t>
  </si>
  <si>
    <t>OPSP-VAD-0371-2026</t>
  </si>
  <si>
    <t>https://community.secop.gov.co/Public/Tendering/OpportunityDetail/Index?noticeUID=CO1.NTC.9787754</t>
  </si>
  <si>
    <t xml:space="preserve">La presente orden tiene por objeto: 1. Apoyar a la Dirección de Bienestar Universitario en el registro, actualización y almacenamiento de información relacionadas con el Área de Deportes SNIES Y PDA. Y la sistematización mensual de la información de los miembros de la comunidad universitaria que acceden a los servicios deportivos de la Dirección de Bienestar Universitario. 2. Apoyar en la planificación de los horarios disponibles para el uso de las instalaciones deportivas. 3. Apoyar en las actividades que permitan el seguimiento al mantenimiento de los escenarios deportivos y espacios de actividad física. 4. Apoyar el proceso de realización de los inventarios de los implementos deportivos de la Dirección de Bienestar Universitario. 5.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el área de deporte en diligenciamiento de los formatos COGUI+, asistencia a eventos y permisos académicos 7. Apoyar en la participación de los diferentes eventos realizados por la Dirección de Bienestar Universitario: semana cultural 2026. 8. Apoyar en la participación de eventos académicos, científicos, artísticos, culturales, deportivos, de salud y desarrollo humano dentro y fuera del lugar habitual de la ejecución de las actividades. </t>
  </si>
  <si>
    <t>CO1.REQ.9936951</t>
  </si>
  <si>
    <t>OAG-VAD-0370-2026</t>
  </si>
  <si>
    <t>https://community.secop.gov.co/Public/Tendering/OpportunityDetail/Index?noticeUID=CO1.NTC.9786695</t>
  </si>
  <si>
    <t>SANDRA PATRICIA MARTINEZ CASTRO</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</si>
  <si>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Participar de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15. Apoyar actividades de Coordinación Académica Clínica Odontológica.</t>
  </si>
  <si>
    <t>CO1.REQ.9936633</t>
  </si>
  <si>
    <t>OPSP-VAD-0369-2026</t>
  </si>
  <si>
    <t>https://community.secop.gov.co/Public/Tendering/OpportunityDetail/Index?noticeUID=CO1.NTC.9786709</t>
  </si>
  <si>
    <t>CLAUDIA MILENA VALENCIA PEREZ</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</si>
  <si>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t>
  </si>
  <si>
    <t>CO1.REQ.9936371</t>
  </si>
  <si>
    <t>OAG-VAD-0368-2026</t>
  </si>
  <si>
    <t>https://community.secop.gov.co/Public/Tendering/OpportunityDetail/Index?noticeUID=CO1.NTC.9786362</t>
  </si>
  <si>
    <t>ANA JOSEFA ANAYA HERNANDEZ</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</si>
  <si>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t>
  </si>
  <si>
    <t>CO1.REQ.9936069</t>
  </si>
  <si>
    <t>OAG-VAD-0367-2026</t>
  </si>
  <si>
    <t>https://community.secop.gov.co/Public/Tendering/OpportunityDetail/Index?noticeUID=CO1.NTC.9786312</t>
  </si>
  <si>
    <t>WILFRIDO JOSE TAITE JIMENEZ</t>
  </si>
  <si>
    <t xml:space="preserve">La presente orden tiene por objeto: La prestación de servicios como profesional en psicología desarrolladno las siguientes actividades: 1. Asistir a la jornada de inducción al equipo de psicólogos entrevistadores. 2. Realizar entrevista en la fase 3, a los aspirantes para el ingreso a la Universidad del Magdalena para el periodo académico 2026-I,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2026-I. 5. Participar en requerimientos a los que haya lugar y que estén relacionados con los informes de entrevistas. </t>
  </si>
  <si>
    <t>CO1.REQ.9936031</t>
  </si>
  <si>
    <t>OPSP-VAD-0366-2026</t>
  </si>
  <si>
    <t>https://community.secop.gov.co/Public/Tendering/OpportunityDetail/Index?noticeUID=CO1.NTC.9785681</t>
  </si>
  <si>
    <t>MARIANA STAND AYALA</t>
  </si>
  <si>
    <t>La presente orden tiene por objeto: 1. Elaborar un informe sobre las actividades y eventos realizados por el Programa de Cine y Audiovisuales 2. Apoyar en las actividades y eventos de exhibición, divulgación e impacto cultural del Programa 3. Apoyar a la plataforma de streaming Videosferas con la llegada de nuevas obras y las autorizaciones/cesiones por parte de los autores 4. Apoyar con la gestión y desarrollo de actividades para la agenda académica del FICCI.</t>
  </si>
  <si>
    <t>CO1.REQ.9935792</t>
  </si>
  <si>
    <t>OPSP-VAD-0365-2026</t>
  </si>
  <si>
    <t>https://community.secop.gov.co/Public/Tendering/OpportunityDetail/Index?noticeUID=CO1.NTC.9784155</t>
  </si>
  <si>
    <t>YUBIRIS ZAMBRANO GUERRERO</t>
  </si>
  <si>
    <t>CO1.REQ.9934052</t>
  </si>
  <si>
    <t>OAG-VAD-0364-2026</t>
  </si>
  <si>
    <t>https://community.secop.gov.co/Public/Tendering/OpportunityDetail/Index?noticeUID=CO1.NTC.9728069</t>
  </si>
  <si>
    <t>ANA MELISSA CABARCAS ACUÑA</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</si>
  <si>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del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t>
  </si>
  <si>
    <t>CO1.REQ.9880412</t>
  </si>
  <si>
    <t>OPSP-VAD-0363-2026</t>
  </si>
  <si>
    <t>https://community.secop.gov.co/Public/Tendering/OpportunityDetail/Index?noticeUID=CO1.NTC.9728022</t>
  </si>
  <si>
    <t>DIEGO ARMANDO SILVA OLAYA</t>
  </si>
  <si>
    <t xml:space="preserve">La presente orden tiene por objeto: 1. Editar imágenes y videos del Programa para sus informes y otros eventos/actividades que requieran de un diseñador gráfico y editor audiovisual. 2. Avanzar en la carga y lanzamiento de nuestras obras en la plataforma Videosferas 3. Entregar un reporte sobre los contenidos desarrollados o publicados en la plataforma Videosferas. </t>
  </si>
  <si>
    <t>CO1.REQ.9880165</t>
  </si>
  <si>
    <t>OPSP-VAD-0362-2026</t>
  </si>
  <si>
    <t>https://community.secop.gov.co/Public/Tendering/OpportunityDetail/Index?noticeUID=CO1.NTC.9727585</t>
  </si>
  <si>
    <t>TEODOSIA VERGARA VENERA</t>
  </si>
  <si>
    <t>CO1.REQ.9880136</t>
  </si>
  <si>
    <t>OAG-VAD-0361-2026</t>
  </si>
  <si>
    <t>https://community.secop.gov.co/Public/Tendering/OpportunityDetail/Index?noticeUID=CO1.NTC.9728968</t>
  </si>
  <si>
    <t>CAROLY MILDRED CORONADO ALCALA</t>
  </si>
  <si>
    <t xml:space="preserve">La presente orden tiene por objeto: 1.Apoyar con las solicitudes y diligenciamiento de formatos para préstamo de equipos que realizan los estudiantes. 2. Apoyar con los inventarios y diagnósticos de equipos que son utilizados para practicas académicas y rodaje de proyectos audiovisuales. 3. Apoyar en la organización  y almacenamiento los equipos de manera correcta en la Bodega. 4. Facilitar acceso a docentes y estudiantes a las salas de realización y animación. 5. Apoyar en las soluciones a inconvenientes con equipos de las salas de Realización, Animación, y Laboratorio de Edición. 6. Apoyar en la atención a solicitudes de la dirección del programa con respecto a la reserva de la sala de proyección La Langosta Azul. 7. Apoyar en el acceso y uso de equipos en la sala cuando se realicen clases, cine clubes, y eventos del Programa de Cine y Audiovisuales. </t>
  </si>
  <si>
    <t>CO1.REQ.9879676</t>
  </si>
  <si>
    <t>OAG-VAD-0360-2026</t>
  </si>
  <si>
    <t>https://community.secop.gov.co/Public/Tendering/OpportunityDetail/Index?noticeUID=CO1.NTC.9726256</t>
  </si>
  <si>
    <t>ROCIO DEL CARMEN MOLINA GUTIERREZ</t>
  </si>
  <si>
    <t>CO1.REQ.9878592</t>
  </si>
  <si>
    <t>OAG-VAD-0359-2026</t>
  </si>
  <si>
    <t>https://community.secop.gov.co/Public/Tendering/OpportunityDetail/Index?noticeUID=CO1.NTC.9725687</t>
  </si>
  <si>
    <t>PEDRO LUIS PRADO GAMERO</t>
  </si>
  <si>
    <t xml:space="preserve">La presente orden tiene por objeto: 1. Apoyar la coordinación de prácticas y atención a docentes. 2. Apoyar la preparación y organización del laboratorio antes del inicio de cada práctica, verificando que los materiales, equipos y reactivos estén disponibles y en condiciones óptimas. 3. Apoyar la coordinación  del montaje y desmontaje de las prácticas de laboratorio, conforme a las guías establecidas y en articulación con el cronograma académico. 4. Realizar la limpieza del material de vidrio, mesones y demás superficies de trabajo al finalizar cada práctica, garantizando condiciones adecuadas de higiene y seguridad para su uso posterior. 5. Apoyar en la atención a los docentes durante el desarrollo de las prácticas, colaborando en la gestión de insumos, equipos y solución de imprevistos menores. 6. Informar de manera oportuna a la coordinación del laboratorio o del departamento sobre cualquier situación, anomalía o incidente que afecte el normal desarrollo de las actividades programadas. 7. Apoyar en la supervisión del uso correcto de los equipos y materiales de laboratorio durante las prácticas, promoviendo el cumplimiento de las normas de seguridad y el cuidado de los recursos institucionales. 8. Apoyar en la gestión de equipos, reactivos e insumos. 9. Apoyar en la preparación de los reactivos requeridos para cada práctica, de acuerdo con las guías establecidas, el número de grupos programados y las condiciones de seguridad necesarias para su correcta manipulación. 10. Apoyar en la gestión y actualización del inventario de reactivos, materiales y equipos, asegurando su disponibilidad, identificación y correcta organización. 11. Apoyar en la verificación que se realicen los mantenimientos preventivos y correctivos de los equipos del laboratorio conforme a los cronogramas establecidos, y reportar cualquier anomalía que afecte su funcionamiento. 12. Registrar y entregar al finalizar cada Orden de Servicio un informe detallado sobre el estado de los equipos del laboratorio, incluyendo observaciones relevantes y recomendaciones para su mantenimiento o reposición. 13. Apoyar en el soporte administrativo, plataformas y normativas institucionales, registrando, actualizando y manteniendo al día la información en los sistemas informáticos institucionales (como SIARE, bases de datos de inventario y plataformas para la elaboración de informes), garantizando la trazabilidad y el respaldo de las actividades del laboratorio. 14.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15. Apoyar en la atención y gestión oportuna de las peticiones, quejas, reclamos y sugerencias (PQRS) relacionadas con los servicios de laboratorio, asegurando su adecuado registro, análisis y canalización. 16. Elaborar, actualizar y presentar los informes periódicos requeridos por la coordinación del laboratorio, con información clara y precisa sobre las actividades realizadas, novedades y cumplimiento de metas. 17. Comunicar con antelación a la persona encargada de la preparación de reactivos e insumos, los requerimientos específicos de cada práctica, con base en la programación académica vigente. 18. Informar a la coordinación del laboratorio sobre los reactivos, materiales e insumos que deben ser adquiridos, reemplazados o dados de baja, con el fin de asegurar la disponibilidad y operatividad continua del laboratorio. </t>
  </si>
  <si>
    <t>CO1.REQ.9878355</t>
  </si>
  <si>
    <t>OPSP-VAD-0358-2026</t>
  </si>
  <si>
    <t>https://community.secop.gov.co/Public/Tendering/OpportunityDetail/Index?noticeUID=CO1.NTC.9725620</t>
  </si>
  <si>
    <t>MARTHA BEATRIZ HUMANES MENDOZA</t>
  </si>
  <si>
    <t>CO1.REQ.9878216</t>
  </si>
  <si>
    <t>OAG-VAD-0357-2026</t>
  </si>
  <si>
    <t>https://community.secop.gov.co/Public/Tendering/OpportunityDetail/Index?noticeUID=CO1.NTC.9725985</t>
  </si>
  <si>
    <t>MARIA CONCEPCION MARTINEZ DIAZ</t>
  </si>
  <si>
    <t>CO1.REQ.9878549</t>
  </si>
  <si>
    <t>OAG-VAD-0356-2026</t>
  </si>
  <si>
    <t>https://community.secop.gov.co/Public/Tendering/OpportunityDetail/Index?noticeUID=CO1.NTC.9725049</t>
  </si>
  <si>
    <t>Bieris Offir Jimenez Torres</t>
  </si>
  <si>
    <t>LINA MARCELA CARDONA CABAS</t>
  </si>
  <si>
    <t xml:space="preserve">La presente orden tiene por objeto: 1. Apoyar al Programa Tecnología en Atención Integral a la Primera Infancia en la promoción e implementación de estrategias, planes y proyectos tendientes al desarrollo del programa. 2. Apoyar y hacer seguimiento al cumplimiento de los objetivos y normas de la Universidad en el programa. 3. Organizar, apoyar y acompañar las actividades del programa, teniendo en cuenta el desarrollo académico, científico, humanístico y cultural. 4. Facilitar y motivar el análisis, la discusión y la formulación de propuestas entre los docentes para el mejoramiento del currículo, las metodologías, las técnicas y los instrumentos de transmisión del conocimiento. 5. Apoyar estudios y la elaboración de propuestas de modificación a los planes de estudio, así como al uso de tecnologías que cualifiquen los procesos académicos y de investigación del programa. 6. Apoyar las actividades académicas y el seguimiento al cumplimiento de las responsabilidades de los docentes. 7. Apoyar en el seguimiento al desarrollo académico y recomendar a los docentes acciones de mejoramiento de los procesos de formación. 8. Apoyar la administración y promoción de conocimientos y tecnologías generadas en el programa. 9. Realizar seguimiento a la calidad de los servicios del área del programa y apoyar acciones de mejoramiento. 10. Promover la participación de estudiantes en las evaluaciones de calidad de los docentes y recoger sus recomendaciones para el fortalecimiento del proceso académico y de investigación del programa. </t>
  </si>
  <si>
    <t>CO1.REQ.9877198</t>
  </si>
  <si>
    <t>OPSP-VAD-0355-2026</t>
  </si>
  <si>
    <t>https://community.secop.gov.co/Public/Tendering/OpportunityDetail/Index?noticeUID=CO1.NTC.9724752</t>
  </si>
  <si>
    <t>KELLYS MARIA MANCERA LOPEZ</t>
  </si>
  <si>
    <t>CO1.REQ.9877421</t>
  </si>
  <si>
    <t>OAG-VAD-0354-2026</t>
  </si>
  <si>
    <t>https://community.secop.gov.co/Public/Tendering/OpportunityDetail/Index?noticeUID=CO1.NTC.9723787</t>
  </si>
  <si>
    <t>MARTHA CECILIA FRANCO PACHECO</t>
  </si>
  <si>
    <t>La presente orden tiene por objeto: La prestación de servicios profesionales para desarrollar las siguientes actividades: 1. Apoyar el seguimiento y control a las obligaciones y productos a entregar por parte del equipo administrativo y científico técnico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trámite de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t>
  </si>
  <si>
    <t>CO1.REQ.9876373</t>
  </si>
  <si>
    <t>OPSP-VAD-0353-2026</t>
  </si>
  <si>
    <t>https://community.secop.gov.co/Public/Tendering/OpportunityDetail/Index?noticeUID=CO1.NTC.9723995</t>
  </si>
  <si>
    <t>JUAN CARLOS BERNIER TAPIA</t>
  </si>
  <si>
    <t>CO1.REQ.9876211</t>
  </si>
  <si>
    <t>OPSP-VAD-0352-2026</t>
  </si>
  <si>
    <t>https://community.secop.gov.co/Public/Tendering/OpportunityDetail/Index?noticeUID=CO1.NTC.9723214</t>
  </si>
  <si>
    <t>LAURA MARCELA DE JESUS VIVES CAMPO</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</si>
  <si>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t>
  </si>
  <si>
    <t>CO1.REQ.9875813</t>
  </si>
  <si>
    <t>OPSP-VAD-0351-2026</t>
  </si>
  <si>
    <t>https://community.secop.gov.co/Public/Tendering/OpportunityDetail/Index?noticeUID=CO1.NTC.9728683</t>
  </si>
  <si>
    <t>LUIS HIDELBRANDO FREITE DIAZ</t>
  </si>
  <si>
    <t xml:space="preserve">La presente orden tiene por objeto: 1. Apoyar en el mantenimiento preventivo y correctivo a los equipos de cómputo de la institución, incluyendo sedes alternas (sedecentro,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t>
  </si>
  <si>
    <t>CO1.REQ.9881120</t>
  </si>
  <si>
    <t>OAG-VAD-0350-2026</t>
  </si>
  <si>
    <t>https://community.secop.gov.co/Public/Tendering/OpportunityDetail/Index?noticeUID=CO1.NTC.9728632</t>
  </si>
  <si>
    <t>EDWIN ALBERTO NAVARRO OROZCO</t>
  </si>
  <si>
    <t xml:space="preserve">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3.Apoyar en el soporte a usuarios en lo correspondiente a Red de Datos, telefonía IP y Lectoras Biométricas. 4. Apoyar en la instalación, mantenimiento y soporte de las cámaras de vigilancia de la Institución. </t>
  </si>
  <si>
    <t>CO1.REQ.9880740</t>
  </si>
  <si>
    <t>OPSP-VAD-0349-2026</t>
  </si>
  <si>
    <t>https://community.secop.gov.co/Public/Tendering/OpportunityDetail/Index?noticeUID=CO1.NTC.9728612</t>
  </si>
  <si>
    <t>ADRIANA PAOLA NAVARRO BECERRA</t>
  </si>
  <si>
    <t>CO1.REQ.9880716</t>
  </si>
  <si>
    <t>OAG-VAD-0348-2026</t>
  </si>
  <si>
    <t>https://community.secop.gov.co/Public/Tendering/OpportunityDetail/Index?noticeUID=CO1.NTC.9728542</t>
  </si>
  <si>
    <t>LUIS CARLOS ESCORCIA MENDOZA</t>
  </si>
  <si>
    <t>La presente orden tiene por objeto: 1. Apoyar en la prestación de soporte a usuarios que lo requieran. 2. Apoyar en la actualización de la Infraestructura Tecnológica. 3. Apoyar en el proceso de carnetizacion liderado por el Grupo de Servicios Tecnológicos. 4.Apoyar en el registro de los incidentes de seguridad informática.</t>
  </si>
  <si>
    <t>CO1.REQ.9880653</t>
  </si>
  <si>
    <t>OAG-VAD-0347-2026</t>
  </si>
  <si>
    <t>https://community.secop.gov.co/Public/Tendering/OpportunityDetail/Index?noticeUID=CO1.NTC.9728156</t>
  </si>
  <si>
    <t>La presente orden tiene por objeto: 1. Asesorar jurídicamente a la Dirección de Desarrollo Estudiantil en la planeación, ejecución y seguimiento de políticas, planes, programas y actuaciones administrativas y académicas, emitiendo conceptos, orientaciones y respuestas a requerimientos legales, incluyendo la atención de tutelas, derechos de petición, quejas y demás solicitudes de autoridades y particulares. 2. Acompañar la implementación de políticas institucionales de inclusión y enfoque diferencial, asegurando el cumplimiento de la normativa nacional e institucional en la atención a personas con discapacidad, víctimas del conflicto armado, madres cabeza de hogar, grupos étnicos (comunidades indígenas, afrodescendientes.), en coherencia con las metas institucionales de equidad, diversidad y permanencia. 3. Brindar soporte jurídico a la Secretaría Técnica del Comité de Inclusión e Interculturalidad, apoyando la elaboración, revisión y actualización de actas, acuerdos, resoluciones y demás instrumentos normativos, así como otras actuaciones jurídicas que le sean requeridas por la Dirección de Desarrollo Estudiantil. 4. Brindar asistencia jurídica en la implementación de estrategias de acompañamiento integral, inducción y seguimiento académico, asesorando y recomendando, desde el enfoque jurídico y diferencial, la pertinencia y adecuación de los ajustes razonables requeridos para estudiantes con discapacidad, promoviendo el acceso a entornos inclusivos. 5. Apoyar en el fortalecimiento de las capacidades institucionales en derechos humanos e inclusión, mediante asesoría jurídica en la planeación y ejecución de talleres, capacitaciones y actividades de sensibilización que promuevan la empatía, interculturalidad e innovación social. 6. Apoyar la Secretaría Técnica del Comité de Inclusión e Interculturalidad y demás actuaciones jurídicas que le sean solicitadas por la Dirección de Desarrollo Estudiantil en el marco de sus funciones misionales. 7. Rendir informes mensuales o cuando el supervisor así lo requiera, sobre las actividades desarrolladas en cumplimiento de la orden de prestación de servicios.</t>
  </si>
  <si>
    <t>CO1.REQ.9880539</t>
  </si>
  <si>
    <t>OPSP-VAD-0346-2026</t>
  </si>
  <si>
    <t>https://community.secop.gov.co/Public/Tendering/OpportunityDetail/Index?noticeUID=CO1.NTC.9732562</t>
  </si>
  <si>
    <t>Ana Emilia Barros Nieto</t>
  </si>
  <si>
    <t>MARIA CONCEPCION PINEDO MURGAS</t>
  </si>
  <si>
    <t>La presente orden tiene por objeto: 1. Apoyar a la Vicerrectoría Administrativa en mantener actualizada la base de datos de correspondencia tramitada. 2. Desarrollar actividades correspondientes a la transferencia documental de archivos de los procesos de contratación de los periodos 2021 a 2024 de la Vicerrectoría administrativa y la dirección administrativa, incluida la realización de proceso de foliado, organización cronológica de documentos, marcado de carpetas y demás tendientes a finiquitar el proceso de transferencia, de conformidad con los parámetros del sistema de gestión de calidad.</t>
  </si>
  <si>
    <t>CO1.REQ.9881335</t>
  </si>
  <si>
    <t>OAG-VAD-0345-2026</t>
  </si>
  <si>
    <t>https://community.secop.gov.co/Public/Tendering/OpportunityDetail/Index?noticeUID=CO1.NTC.9718040</t>
  </si>
  <si>
    <t>ANDREA LIZETH CASTRO VELEZ</t>
  </si>
  <si>
    <t xml:space="preserve">La presente orden tiene por objeto: 1. Apoyar en la planeación con el Director, Coordinadores, docentes asesores de área, monitores y estudiantes, las actividades académicas, de investigación y de extensión del Consultorio Jurídico y Centro de Conciliación. 2. Apoyar en el establecimiento de los criterios para la fijación de los turnos que deban cumplir los estudiantes del Consultorio Jurídico y Centro de Conciliación y el reparto de los casos. 3. Apoyar en el diseño y realización de actividades que busquen capacitar a estudiantes, docentes, directivos y demás miembros de la comunidad del Consultorio Jurídico y Centro Conciliación. 4. Apoyar en la proyección de documentos o informes que sean solicitados por otras dependencias de la Universidad ó por instituciones externas 5. Apoyar en el manejo de las diferentes plataformas digitales autorizadas por la Universidad y utilizadas por la unidad en el desarrollo de las actividades académicas, de investigación y de extensión. 6. Apoyar a la Dirección del Consultorio Jurídico y Centro de Conciliación en la gestión para la celebración de convenios de cooperación con entidades de orden público y privado y adelantar los trámites indispensables para su suscripción. 7. Apoyar a los docentes asesores de la Clínica Jurídica en lo que respecta al desarrollo de sus actividades y competencias. </t>
  </si>
  <si>
    <t>CO1.REQ.9870934</t>
  </si>
  <si>
    <t>OPSP-VAD-0344-2026</t>
  </si>
  <si>
    <t>https://community.secop.gov.co/Public/Tendering/OpportunityDetail/Index?noticeUID=CO1.NTC.9717920</t>
  </si>
  <si>
    <t>YASMERYS CRUZ RODRIGUEZ NOGUERA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</si>
  <si>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t>
  </si>
  <si>
    <t>CO1.REQ.9870575</t>
  </si>
  <si>
    <t>OPSP-VAD-0343-2026</t>
  </si>
  <si>
    <t>https://community.secop.gov.co/Public/Tendering/OpportunityDetail/Index?noticeUID=CO1.NTC.9728459</t>
  </si>
  <si>
    <t>SEBASTIÁN MONTENEGRO VEGA</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</si>
  <si>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gestión del Repositorio Digital Institucional y en los procesos de digitalización de documentos, contribuyendo a la accesibilidad, preservación y difusión de los recursos digitales de la Biblioteca.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fomentando el intercambio de libros y la cultura lectora en la comunidad universitaria. 7. Apoyar en los procesos de formación de usuarios, mediante capacitaciones presenciales y virtuales sobre el uso de bases de datos académicas y de investigación, gestores bibliográficos, Leganto y otras herramientas y plataformas tecnológicas de la Biblioteca. 8. Apoyar en los procesos técnicos de preparación de materiales bibliográficos, incluyendo actividades de catalogación, clasificación, etiquetado, asignación de códigos de barras, bandas magnéticas y demás métodos de identificación y seguridad. 9.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10. Apoyar en la creación, edición y publicación de contenidos digitales para redes sociales y otros canales institucionales de la Biblioteca, orientados a la divulgación de servicios, recursos, actividades, campañas de promoción de la lectura y estrategias de formación de usuarios, conforme a los lineamientos institucionales de comunicación. </t>
  </si>
  <si>
    <t>CO1.REQ.9880494</t>
  </si>
  <si>
    <t>OAG-VAD-0342-2026</t>
  </si>
  <si>
    <t>https://community.secop.gov.co/Public/Tendering/OpportunityDetail/Index?noticeUID=CO1.NTC.9726086</t>
  </si>
  <si>
    <t>ISAAC MATEO CANTILLO GAMARRA</t>
  </si>
  <si>
    <t>CO1.REQ.9878463</t>
  </si>
  <si>
    <t>OAG-VAD-0341-2026</t>
  </si>
  <si>
    <t>https://community.secop.gov.co/Public/Tendering/OpportunityDetail/Index?noticeUID=CO1.NTC.9718776</t>
  </si>
  <si>
    <t>MELISSA YELENIS CORREA JIMENEZ</t>
  </si>
  <si>
    <t xml:space="preserve">La presente orden tiene por objeto: 1. Recopilar información y redactar notas periodísticas. 2. Actualizar la página web de Bienestar Universitario. 3. Redactar textos para banners y mensajes institucionales. 4. Apoyar la planificación y coordinación de la logística de los eventos académicos, científicos, artísticos, culturales, deportivos, de salud y desarrollo humano dentro y fuera del lugar habitual de la ejecución de las actividades. 5. Organizar el material promocional y publicidad de las diferentes actividades desarrolladas por la Dirección de Bienestar Universitario. 6. Apoyar en la coordinación del personal de apoyo requerido para el desarrollo de los eventos y actividades de Bienestar Universitario. 7. Apoyar en la supervisión del montaje, la ejecución y el desmontaje de los eventos y actividades de Bienestar Universitario. 8. Realizar cubrimiento periodístico de eventos y actividades de Bienestar Universitario. 9. Entregar de manera oportuna y bajo su responsabilidad los informes que se le soliciten que sean de su competencia para ser entregados en otras dependencias. 10. Apoyar la producción de contenidos para las redes sociales y medios digitales para el “protocolo institucional para la Prevención y Atención de la Violencia basada en Género y Violencia Sexual en la Universidad del Magdalena”. </t>
  </si>
  <si>
    <t>CO1.REQ.9871584</t>
  </si>
  <si>
    <t>OPSP-VAD-0340-2026</t>
  </si>
  <si>
    <t>https://community.secop.gov.co/Public/Tendering/OpportunityDetail/Index?noticeUID=CO1.NTC.9719488</t>
  </si>
  <si>
    <t>CEIDY MARIA LEAL VALERA</t>
  </si>
  <si>
    <t xml:space="preserve">La presente orden tiene por objeto: 1. Apoyar en el seguimiento a las reuniones del Comité de Convivencia Laboral de la institución. 2. Apoyar en el seguimiento de los compromisos y tareas del Comité de Convivencia Laboral de la institución. 3. Apoyar en la elaboración de Certificados Laborales 4. Apoyar en la elaboración de Resoluciones de Vacaciones 5. Apoyar en Revisión de Correo Electrónico de Talento Humano 6. Apoyar en control de Cuadro de Seguimiento solicitudes a la Dirección de Talento Humano y sus Grupos. 7. Apoyar en la organización de los expedientes que le sean asignados correspondientes al grupo de seguridad y salud en el trabajo, de acuerdo con los procedimientos. 8. Apoyar al Grupo de Seguridad y Salud en el Trabajo en el seguimiento de las actividades propias de equipo de trabajo. </t>
  </si>
  <si>
    <t>CO1.REQ.9872374</t>
  </si>
  <si>
    <t>OAG-VAD-0339-2026</t>
  </si>
  <si>
    <t>https://community.secop.gov.co/Public/Tendering/OpportunityDetail/Index?noticeUID=CO1.NTC.9719147</t>
  </si>
  <si>
    <t>VALENTINA VILLAMIL TRUJILLO</t>
  </si>
  <si>
    <t>La presente orden tiene por objeto: 1. Apoyar en la atención de estudiantes, docentes y egresados. 2. Apoyar en el manejo del archivo digital y documental del Programa. 3. Apoyar en la coordinación y logística de la aplicación del examen de suficiencia en Derecho que se realiza a los estudiantes que han culmina mas del 75% de los créditos académicos. 4. Apoyar en la proyección de documentos o informes que sean solicitados por otras dependencias de la Universidad ó por instituciones externas. 5. Proyectar las respuestas a los derechos de petición presentados al Programa de derecho. 6. Apoyar en la convocatoria de realización del Consejo de Programa de Derecho y la elaboración de las actas respectivas. 7. Apoyar en la planificación de eventos, seminarios y/o actividades culturales del programa de derecho. 8. Apoyar en las solicitudes de afiliaciones de ARL que presente los estudiantes para su judicatura y/ práctica profesional.</t>
  </si>
  <si>
    <t>CO1.REQ.9871778</t>
  </si>
  <si>
    <t>OAG-VAD-0338-2026</t>
  </si>
  <si>
    <t>https://community.secop.gov.co/Public/Tendering/OpportunityDetail/Index?noticeUID=CO1.NTC.9718599</t>
  </si>
  <si>
    <t>MARIA CAROLINA MEJIA VELASQUEZ</t>
  </si>
  <si>
    <t xml:space="preserve">La presente orden tiene por objeto: 1. Apoyar en el Diseño y coordinación del plan de acción del centro de atención integral a la infancia. 2. Apoyar el seguimiento del funcionamiento del Centro de Atención Integral a la Infancia y la gestión de los recursos requeridos para el adecuado desarrollo del servicio. 3. Apoyar el seguimiento de los protocolos y de las actividades relacionadas con la lactancia y el desarrollo infantil, ejecutadas por los profesionales y demás miembros del Centro de Atención Integral a la Infancia, en los rincones y la Sala Amiga. 4. Apoyar el diligenciamiento oportuno de todos los formatos establecidos por Bienestar Universitario en el Sistema de Gestión de la Calidad y otros procesos, asegurando el registro adecuado de todas las actividades realizadas. 5. Entregar oportunamente los informes de las actividades realizadas en el Centro de Atención Integral a la Infancia, de acuerdo con los formatos y lineamientos establecidos. 6. Apoyar en el cuidado del inventario de implementos y equipos que le sean asignados, garantizando el buen uso de los mismos. 7. Apoyar en la articulación que se realice con estudiantes de las diferentes facultades, al interior del Centro. 8. Planificar actividades y estrategias de la Escuela para Padres, orientadas al bienestar de las madres, padres, niños y niñas de la comunidad universitaria. 9. Apoyar en la participación de eventos académicos, científicos, artísticos, culturales, deportivos, de salud y desarrollo humano dentro y fuera del lugar habitual de la ejecución de las actividades. 10. Apoyar la implementación de estrategias para la generación y medición del impacto de las actividades del Centro de Atención Integral a la Infancia, así como la promoción, difusión y mejora continua de la calidad de los servicios y acciones desarrolladas. </t>
  </si>
  <si>
    <t>CO1.REQ.9871602</t>
  </si>
  <si>
    <t>OPSP-VAD-0337-2026</t>
  </si>
  <si>
    <t>https://community.secop.gov.co/Public/Tendering/OpportunityDetail/Index?noticeUID=CO1.NTC.9717457</t>
  </si>
  <si>
    <t>EUFEMIA PAOLA VILLATE VIANA</t>
  </si>
  <si>
    <t xml:space="preserve">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la Coordinación Académica Clínica Odontológica. </t>
  </si>
  <si>
    <t>CO1.REQ.9870320</t>
  </si>
  <si>
    <t>OPSP-VAD-0336-2026</t>
  </si>
  <si>
    <t>https://community.secop.gov.co/Public/Tendering/OpportunityDetail/Index?noticeUID=CO1.NTC.9717094</t>
  </si>
  <si>
    <t>MILENA PATRICIA TOVAR LUNA</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</si>
  <si>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t>
  </si>
  <si>
    <t>CO1.REQ.9870089</t>
  </si>
  <si>
    <t>OAG-VAD-0335-2026</t>
  </si>
  <si>
    <t>https://community.secop.gov.co/Public/Tendering/OpportunityDetail/Index?noticeUID=CO1.NTC.9718155</t>
  </si>
  <si>
    <t>KARY BEATRIZ BLANCO GOMEZ</t>
  </si>
  <si>
    <t xml:space="preserve">La presente orden tiene por objeto: 1. Asesorar en las actividades y funcionamiento del programa de Derecho, teniendo en cuenta el desarrollo académico, docencia, científico, humanístico y cultural. 2. Apoyar en las solicitudes, organización, clasificación de la información del Programa de Derecho. 4. Apoyar en los trámites correspondientes a las supervisiones de los contratos en beneficio del programa de derecho. 5. Asesorar y apoyar al Programa de Derecho en los Tramites, solicitudes y gestiones en los programas de inclusión, ayudantías administrativas. 6. Asesorar al programa de Derecho en la creación de nuevas temáticas para la formulación de diplomados como opción de grado. 7.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Laboral, Familia y Derechos Humanos. 8. Asesorar a las personas que requieran los servicios del Consultorio Jurídico y Centro de conciliación en las distintas asistencias jurídicas que organice la Dirección de Consultorio Jurídico y Dirección de programa de Derecho. </t>
  </si>
  <si>
    <t>CO1.REQ.9870798</t>
  </si>
  <si>
    <t>OPSP-VAD-0334-2026</t>
  </si>
  <si>
    <t>https://community.secop.gov.co/Public/Tendering/OpportunityDetail/Index?noticeUID=CO1.NTC.9717171</t>
  </si>
  <si>
    <t>MICHELLE MARGARITA VANEGAS GRANADOS</t>
  </si>
  <si>
    <t xml:space="preserve">La presente orden tiene por objeto: 1 Apoyar en la asesoría a los usuarios en la orientación sobre los mecanismos alternativos de solución de conflictos. 2 Apoyar en el acompañamiento a los estudiantes en el desarrollo de las audiencias de conciliación. 3 Apoyar en la revisión de documentos y en la verificación de las consultas presentadas por los usuarios. 4 Apoyar en la revisión de los proyectos de actas de conciliación. 5 Apoyar en el registro y seguimiento de los acuerdos de conciliación alcanzados. 6 Apoyar en la proyección de citaciones y solicitudes relacionadas con los procesos de conciliación. 7 Apoyar en la reprogramación de las audiencias de conciliación cuando sea requerido.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t>
  </si>
  <si>
    <t>CO1.REQ.9870065</t>
  </si>
  <si>
    <t>OPSP-VAD-0333-2026</t>
  </si>
  <si>
    <t>https://community.secop.gov.co/Public/Tendering/OpportunityDetail/Index?noticeUID=CO1.NTC.9736430</t>
  </si>
  <si>
    <t>BREYNNER SNEIDER TRILLOS GARCIA</t>
  </si>
  <si>
    <t xml:space="preserve">La presente orden tiene por objeto: 1- Apoyar en la realización de capacitaciones sobre discapacidad y trato diferencial basado en inclusión dirigido a estudiantes y usurarios. 2- Apoyar en la intervención de los estudiantes en audiencias o diligencias judiciales o extrajudiciales. 3-Apoyar en el diseño y ejecución calendario de actividades académicas del Consultorio Jurídico y Centro de Conciliación. 4-Apoyar en la proyección de respuestas a las solicitudes internas o externas presentadas frente a asuntos de competencia del Consultorio Jurídico y Centro de Conciliación. 5-Apoyar en la prestación de servicios jurídicos incluyentes a estudiantes y usuarios del Consultorio Jurídico y Centro de Conciliación. </t>
  </si>
  <si>
    <t>CO1.REQ.9887525</t>
  </si>
  <si>
    <t>OAG-VAD-0332-2026</t>
  </si>
  <si>
    <t>https://community.secop.gov.co/Public/Tendering/OpportunityDetail/Index?noticeUID=CO1.NTC.9733637</t>
  </si>
  <si>
    <t>SANDY DEL CARMEN ALDANA MERCADO</t>
  </si>
  <si>
    <t>CO1.REQ.9884884</t>
  </si>
  <si>
    <t>OAG-VAD-0331-2026</t>
  </si>
  <si>
    <t>https://community.secop.gov.co/Public/Tendering/OpportunityDetail/Index?noticeUID=CO1.NTC.9732679</t>
  </si>
  <si>
    <t>ANA ISABEL TETTE MARQUEZ</t>
  </si>
  <si>
    <t xml:space="preserve">La presente orden tiene por objeto: 1. Apoyar en la planeación del manejo administrativo y proyectos de la Clínica Odontológica 2. Elaborar documentos e informes sobre la gestión de la Clínica Odontológica 3. Apoyar en la proyección del Presupuesto Anual de funcionamiento de la clínica, planeación de gastos y otras proyecciones financieras. 4. Apoyar en la gestión de insumos, materiales y suministros incluyendo el control y custodia de inventarios, relación con proveedores y almacenamiento. 5. Apoyar el plan de mantenimiento anual. 6. Apoyar la coordinación del personal administrativo y de apoyo de la clínica. 7. Apoyar la correcta gestión de agendas en la plataforma de historias clínicas, previo al inicio y durante la práctica formativa. 8. Realizar la medición de indicadores de gestión de los procedimientos y actividades de la dependencia 9. Apoyar en la verificación del cumplimiento de la normatividad institucional y legal aplicable a las clínicas odontológicas universitarias. 10. Apoyar en la elaboración y envío de las cuentas por cobrar a los estudiantes de la clínica odontológica, durante y antes de finalizar el semestre académico. 11. mantener y gestionar la documentación y/o registros del SG-SST. 12. Apoyar en el desarrollo, implementación y seguimiento de procesos y actividades relacionadas con la seguridad y salud En el trabajo e Higiene y seguridad en la clínica Odontológica 13. Apoyar el cumplimiento del plan de gestión ambiental. 14. Apoyar en la respuesta oportuna a las solicitudes, quejas y reclamos de los usuarios de la dependencia. </t>
  </si>
  <si>
    <t>CO1.REQ.9883040</t>
  </si>
  <si>
    <t>OPSP-VAD-0330-2026</t>
  </si>
  <si>
    <t>https://community.secop.gov.co/Public/Tendering/OpportunityDetail/Index?noticeUID=CO1.NTC.9730695</t>
  </si>
  <si>
    <t>MARGARITA CECILIA LABARCES ROBLES</t>
  </si>
  <si>
    <t>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t>
  </si>
  <si>
    <t>CO1.REQ.9882726</t>
  </si>
  <si>
    <t>OAG-VAD-0329-2026</t>
  </si>
  <si>
    <t>https://community.secop.gov.co/Public/Tendering/OpportunityDetail/Index?noticeUID=CO1.NTC.9730304</t>
  </si>
  <si>
    <t>JOSE MIGUEL OSORIO FERNANDEZ</t>
  </si>
  <si>
    <t xml:space="preserve">La presente orden tiene por objeto: La prestación de servicios como profesional en psicología desarrollando las siguientes actividades: 1. Realizar entrevistas de profundización en la fase 3, a los aspirantes para el ingreso a la Universidad del Magdalena para el periodo académico 2026-I, bajo preguntas semiestructuradas en las cuales manifiesten sus actitudes, aptitudes, intereses y vocacionalidad ante determinado programa académico. 2. Elaborar informes individuales por aspirantes. 3. Elaborar informes por programa asignado y demás actividades requeridas a la realización de las entrevistas de admisión 2026-I. 4. Participar en requerimientos a los que haya lugar y que estén relacionados con los informes de entrevistas. </t>
  </si>
  <si>
    <t>CO1.REQ.9881872</t>
  </si>
  <si>
    <t>OPSP-VAD-0328-2026</t>
  </si>
  <si>
    <t>https://community.secop.gov.co/Public/Tendering/OpportunityDetail/Index?noticeUID=CO1.NTC.9728909</t>
  </si>
  <si>
    <t>CO1.REQ.9880712</t>
  </si>
  <si>
    <t>OPSP-VAD-0327-2026</t>
  </si>
  <si>
    <t>https://community.secop.gov.co/Public/Tendering/OpportunityDetail/Index?noticeUID=CO1.NTC.9728107</t>
  </si>
  <si>
    <t>JESUS ESCORCIA POLO</t>
  </si>
  <si>
    <t xml:space="preserve">La presente orden tiene por objeto: 1. Realizar el seguimiento y actualización de los indicadores asociados a los proyectos de la Vicerrectoría de Extensión y Proyección Social, recopilando, validando y consolidando la información necesaria para medir su avance, resultados e impacto. 2. Apoyar el seguimiento administrativo de órdenes, contratos, proyectos y convenios adelantados por la Vicerrectoría de Extensión y Proyección Social.  3. Apoyar la formulación de proyectos institucionales, de acuerdo con los objetivos, metas y líneas estratégicas establecidas en el Plan de Acción, incluyendo la estructuración de actividades, cronogramas y resultados esperados. 4. Apoyar los procesos administrativos de la dependencia, tales como la gestión de documentos, control de información, radicación de comunicaciones y atención de requerimientos internos y externos. 5. Apoyar la ejecución de actividades administrativas y operativas en el marco de los proyectos y convenios desarrollados por la Vicerrectoría de Extensión y Proyección Social. 6. Apoyar el reporte oportuno y validado de los indicadores de la Vicerrectoría de Extensión y Proyección Social ante la Oficina Asesora de Planeación, conforme a los lineamientos institucionales establecidos. </t>
  </si>
  <si>
    <t>CO1.REQ.9880076</t>
  </si>
  <si>
    <t>OPSP-VAD-0326-2026</t>
  </si>
  <si>
    <t>https://community.secop.gov.co/Public/Tendering/OpportunityDetail/Index?noticeUID=CO1.NTC.9727716</t>
  </si>
  <si>
    <t>CAMILA ANDREA URZOLA GUARDIA</t>
  </si>
  <si>
    <t xml:space="preserve">La presente orden tiene por objeto: 1.Organizar y ejecutar en coordinación con el Director técnico la programación de asignaturas, horarios y actividades establecidas en el currículo, carga académica de los docentes. 2. Hacer la gestión eficiente de equipos y recursos didácticos, que asegure de manera oportuna los espacios de clases, laboratorios, y la entrega de materiales, insumos y recursos necesarios para el desarrollo de clases y prácticas académicas. 3. Fomentar el uso adecuado de recursos tecnológicos, pedagógicos y académicos, garantizando que se utilicen correctamente en función de las necesidades del programa. 4. Socializar a la comunidad académica del programa, a través del correo del programa y espacios de las TIC disponibles, los comunicados, directrices, procedimientos y protocolos institucionales relacionados con la operación del programa, asegurando el cumplimiento de las normativas académicas, sanitarias y de calidad educativa. 5. Mantener actualizado el inventario de materiales y equipos pedagógicos, presentando informes periódicos sobre su estado y disponibilidad; apoyar al Director en la gestión y actualización de nuevos inventarios académicos y recursos de enseñanza cuando se requiera. 6. Apoyar el cumplimiento de normativas académicas y de gestión de la calidad educativa, llevando actas y documentación organizada de manera física y digital (espacios virtuales y carpetas en unidades de disco y la nube), de los procesos normativos internos de calidad y de acreditación. Así mismo, apoyar el cumplimiento de los protocolos de seguridad y bienestar de la comunidad universitaria. 7. Verificar que las prácticas académicas, requerimientos de granja para prácticas y asignaturas cargadas en la plataforma educativa cuenten con la validación de las instancias académicas pertinentes. 8. Atender de manera oportuna y respetuosa a los estudiantes y docentes, ofreciendo soporte para la orientación en procesos de matriculas, apertura de cursos, ofertas académicas institucionales, resolución de dudas, u otros problemas o inquietudes relacionadas con el programa académico. 9. Apoyar procesos de retroalimentación a la gestión del programa y mejora continua, a través de recopilación de informes y resultados de los estudiantes, recolección y organización de información sobre la satisfacción del servicio académico, recepción de peticiones, quejas y sugerencias de los estudiantes y docentes. 10. Apoyar en la planificación de otras actividades de docencia, curriculares, extracurriculares y complementarias relacionadas con el programa académico, como acopio de documentos y actas para consejos de programa, organización y logística de talleres, claustros docentes, reuniones con actores externos, seminarios y eventos académicos. 11. Presentar informes específicos cuando se requiera para la gestión del programa. </t>
  </si>
  <si>
    <t>CO1.REQ.9879758</t>
  </si>
  <si>
    <t>OPSP-VAD-0325-2026</t>
  </si>
  <si>
    <t>https://community.secop.gov.co/Public/Tendering/OpportunityDetail/Index?noticeUID=CO1.NTC.9727305</t>
  </si>
  <si>
    <t xml:space="preserve">JOSE MANUEL BOLAÑO LUGO </t>
  </si>
  <si>
    <t xml:space="preserve">La presente orden tiene por objeto: 1. Apoyar la coordinación y liderazgo del componente académico de los Programas Talento Magdalena y Talento Santa Marta, orientando las acciones dirigidas a fortalecer el rendimiento académico, la permanencia y la graduación de los estudiantes beneficiarios. 2. Apoyar en el diseño, planeación e implementación de estrategias académicas de acompañamiento, tales como tutorías, monitorias, refuerzos académicos y acciones de nivelación, en articulación con las facultades, programas académicos y docentes. 3. Apoyar en el seguimiento y análisis del desempeño académico de los estudiantes beneficiarios, identificando alertas tempranas asociadas a bajo rendimiento, repitencia o riesgo académico, y proponiendo acciones correctivas oportunas. 4. Apoyar la articulación permanente con los programas académicos y las direcciones de programa, facilitando la comunicación entre los Programas Talento Magdalena y Talento Santa Marta y las unidades académicas para el acompañamiento efectivo de los estudiantes. 5. Apoyar en la construcción e implementación de planes de acompañamiento académico individual y grupal, en coordinación con el componente psicoeducativo, atendiendo las particularidades disciplinares y los factores de riesgo académico identificados. 6. Apoyar en la planeación y desarrollo de actividades académicas semestrales y anuales de los Programas Talento Magdalena y Talento Santa Marta, contribuyendo a su alineación con los calendarios académicos institucionales y las necesidades de los estudiantes. 7. Apoyar en el análisis de información académica e indicadores de rendimiento, generando insumos técnicos para la toma de decisiones, la evaluación del impacto del programa y la mejora continua de las estrategias académicas. 8. Elaborar informes académicos parciales, semestrales y anuales, relacionados con el desempeño, la permanencia y la graduación de los estudiantes beneficiarios de los Programas Talento Magdalena y Talento Santa Marta. 9. Apoyar la articulación del componente académico con la educación media, participando en estrategias de transición escuela–universidad, orientación académica y fortalecimiento de competencias básicas de los potenciales beneficiarios. 10. Apoyar la formulación de propuestas de ajuste y fortalecimiento del componente académico del Programa Talento Magdalena, a partir del análisis de resultados, las experiencias de implementación y las necesidades emergentes de la población beneficiaria. 11. Apoyar estratégicamente a la Dirección de Desarrollo Estudiantil en la formulación, implementación y seguimiento del plan estratégico de la Dirección, aportando insumos técnicos y contribuyendo a la alineación de las acciones de la Dirección con las metas institucionales de acceso, permanencia, bienestar y graduación estudiantil. </t>
  </si>
  <si>
    <t>CO1.REQ.9879455</t>
  </si>
  <si>
    <t>OPSP-VAD-0324-2026</t>
  </si>
  <si>
    <t>https://community.secop.gov.co/Public/Tendering/OpportunityDetail/Index?noticeUID=CO1.NTC.9726536</t>
  </si>
  <si>
    <t>Laionell Jose Polo Alvarado</t>
  </si>
  <si>
    <t>NERLYS VANESSA SOBRINO ERAZO</t>
  </si>
  <si>
    <t xml:space="preserve">La presente orden tiene por objeto: 1. Prestar servicios profesionales especializados en fisioterapia, brindando apoyo técnico y asistencial en la atención básica y especializada, de manera oportuna, ética y pertinente, a los consultantes internos (deportistas competitivos de la Universidad del Magdalena) y externos vinculados al Centro SportSci Unimagdalena. 2. Asesorar y apoyar la organización, estructuración e implementación de programas y servicios relacionados con la atención en fisioterapia desarrollados por el Centro SportSci Unimagdalena. 3. Diseñar, asesorar y apoyar la implementación de protocolos de evaluación, planificación, intervención y control en fisioterapia, aplicados a los usuarios y deportistas atendidos por el Centro, en coherencia con los lineamientos técnicos institucionales. 4. Elaborar y presentar informes mensuales al supervisor inmediato, relacionados con el número de consultas realizadas, los servicios prestados y los logros alcanzados conforme a los objetivos del área de fisioterapia, incorporando los respectivos anexos estadísticos, soportes técnicos y formatos de registro exigidos. 5. Apoyar la gestión, supervisión y uso adecuado, oportuno y responsable de los equipos, insumos, herramientas tecnológicas y software asignados al área de fisioterapia del Centro SportSci Unimagdalena, para el desarrollo del objeto contractual. 6. Diligenciar, registrar y entregar los formatos de atención y reportes requeridos, de acuerdo con los lineamientos establecidos en el Sistema de Gestión de la Calidad de la Universidad del Magdalena. 7. Brindar apoyo profesional en la atención y acompañamiento fisioterapéutico en eventos deportivos programados o avalados por la Universidad del Magdalena, cuando estos se desarrollen fuera de los lugares habituales de prestación del servicio y se encuentren relacionados con el objeto contractual. 8. Acompañar, desde su especialidad, los procesos de admisión y evaluación de aspirantes a cupos deportivos, conforme a lo dispuesto en el Acuerdo Superior No. 026 de 2017, relacionado con la inscripción, selección, admisión y otorgamiento de cupos especiales y estímulos a deportistas y artistas. </t>
  </si>
  <si>
    <t>CO1.REQ.9879003</t>
  </si>
  <si>
    <t>OPSP-VAD-0323-2026</t>
  </si>
  <si>
    <t>https://community.secop.gov.co/Public/Tendering/OpportunityDetail/Index?noticeUID=CO1.NTC.9692710</t>
  </si>
  <si>
    <t>DANIELA ANDREA SOLANO DIAZ</t>
  </si>
  <si>
    <t xml:space="preserve">La presente orden tiene por objeto: 1. Organizar y ejecutar en coordinación con el Director técnico la programación de asignaturas, horarios y actividades establecidas en el currículo, carga académica de los docentes. 2. Apoyar en la gestión eficiente de equipos y recursos didácticos, que asegure de manera oportuna los espacios de clases, laboratorios, y la entrega de materiales, insumos y recursos necesarios para el desarrollo de clases y prácticas académicas. 3. Apoyar en el fomento del uso adecuado de recursos tecnológicos, pedagógicos y académicos, garantizando que se utilicen correctamente en función de las necesidades del programa. 4. Socializar a la comunidad académica del programa, a través del correo del programa y espacios de las TIC disponibles, los comunicados, directrices, procedimientos y protocolos institucionales relacionados con la operación del programa, asegurando el cumplimiento de las normativas académicas, sanitarias y de calidad educativa. 5. Mantener actualizado el inventario de materiales y equipos pedagógicos, presentando informes periódicos sobre su estado y disponibilidad; apoyar a la Dirección en la gestión y actualización de nuevos inventarios académicos y recursos de enseñanza cuando se requiera. 6. Apoyar el cumplimiento de normativas académicas y de gestión de la calidad educativa, llevando actas y documentación organizada de manera física y digital (espacios virtuales y carpetas en unidades de disco y la nube), de los procesos normativos internos de calidad y de acreditación. Así mismo, apoyar el cumplimiento de los protocolos de seguridad y bienestar de la comunidad universitaria. 7. Verificar que las prácticas académicas, requerimientos de granja para prácticas y asignaturas cargadas en la plataforma educativa cuenten con la validación de las instancias académicas pertinentes. 8. Apoyar en la atención oportuna y respetuosa a los estudiantes y docentes, ofreciendo soporte para la orientación en procesos de matrículas, apertura de cursos, ofertas académicas institucionales, resolución de dudas, u otros problemas o inquietudes relacionadas con el programa académico. 9. Apoyar procesos de retroalimentación a la gestión del programa y mejora continua, a través de recopilación de informes y resultados de los estudiantes, recolección y organización de información sobre la satisfacción del servicio académico, recepción de peticiones, quejas y sugerencias de los estudiantes y docentes. 10. Apoyar en la planificación de otras actividades de docencia, curriculares, extracurriculares y complementarias relacionadas con el programa académico, como acopio de documentos y actas para consejos de programa, organización y logística de talleres, claustros docentes, reuniones con actores externos, seminarios y eventos académicos. 11. Presentar informes específicos cuando se requiera para la gestión del programa. </t>
  </si>
  <si>
    <t>CO1.REQ.9847234</t>
  </si>
  <si>
    <t>OPSP-VAD-0322-2026</t>
  </si>
  <si>
    <t>https://community.secop.gov.co/Public/Tendering/OpportunityDetail/Index?noticeUID=CO1.NTC.9692222</t>
  </si>
  <si>
    <t>JOSE LUIS VANEGAS JIMENEZ</t>
  </si>
  <si>
    <t xml:space="preserve">La presente orden tiene por objeto: Prestar servicios como profesional en psicología desarrollando las siguientes actividades: 1. Asistir a la jornada de inducción al equipo de psicólogos entrevistadores. 2. Realizar entrevista en la fase 3, a los aspirantes para el ingreso a la Universidad del Magdalena para el periodo académico 2026-I,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2026-I. 5. Participar en requerimientos a los que haya lugar y que estén relacionados con los informes de entrevistas. </t>
  </si>
  <si>
    <t>CO1.REQ.9846932</t>
  </si>
  <si>
    <t>OPSP-VAD-0321-2026</t>
  </si>
  <si>
    <t>https://community.secop.gov.co/Public/Tendering/OpportunityDetail/Index?noticeUID=CO1.NTC.9692261</t>
  </si>
  <si>
    <t>ROSA VIRGINA SIRTORI TARAZONA</t>
  </si>
  <si>
    <t xml:space="preserve">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t>
  </si>
  <si>
    <t>CO1.REQ.9845757</t>
  </si>
  <si>
    <t>OPSP-VAD-0320-2026</t>
  </si>
  <si>
    <t>https://community.secop.gov.co/Public/Tendering/OpportunityDetail/Index?noticeUID=CO1.NTC.9690816</t>
  </si>
  <si>
    <t xml:space="preserve">La presente orden tiene por objeto: La prestación de servicios como profesional en psicología desarrollando las siguientes actividades: 1. Coordinar el proceso de entrevistas de los aspirantes para el ingreso a los distintos programas académicos 2026-I en la fase III. 2. Realizar apoyo logístico, administrativo y financiero al proceso de entrevista en la fase III. 3. Revisar los informes finales de los psicólogos entrevistadores de la fase III. 4. Realizar la socialización del proceso de entrevistas a los psicólogos que las desarrollarán. 5. Presentar el informe general de las entrevistas de los aspirantes admitidos en el periodo 2026-I a las Direcciones de Programas. 6. Presentar el informe general de entrevistas y caracterización a las dependencias vinculadas en el proceso de adaptación de los estudiantes nuevos. </t>
  </si>
  <si>
    <t>CO1.REQ.9845504</t>
  </si>
  <si>
    <t>OPSP-VAD-0319-2026</t>
  </si>
  <si>
    <t>https://community.secop.gov.co/Public/Tendering/OpportunityDetail/Index?noticeUID=CO1.NTC.9690226</t>
  </si>
  <si>
    <t>ANA MARIA CARDONA HERNANDEZ</t>
  </si>
  <si>
    <t xml:space="preserve">La presente orden tiene por objeto: La prestación de servicios profesionales para desarrollar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3. Apoyar en la vigilancia del cabal cumplimiento de los aspectos técnicos de los diferentes contratos a efectos de lograr el correcto desarrollo de las actividades de los proyectos. 4. Apoyar en la solicitud de trámite de las correspondientes actas de seguimiento, actas de avance, actas de suspensión,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t>
  </si>
  <si>
    <t>CO1.REQ.9844938</t>
  </si>
  <si>
    <t>OPSP-VAD-0318-2026</t>
  </si>
  <si>
    <t>https://community.secop.gov.co/Public/Tendering/OpportunityDetail/Index?noticeUID=CO1.NTC.9696996</t>
  </si>
  <si>
    <t>ANGELA VANESSA IBARRA BOLAÑOS</t>
  </si>
  <si>
    <t>La presente orden tiene por objeto: La prestación de servicios profesionales en el marco del proyecto BPIN 2024000100047 "Implementación de herramientas metodológicas y tecnológicas que permitan fortalecer la integración de procesos en los modelos de agricultura campesina indígena familiar y comunitaria en el departamento del Magdalena” y el proyecto BPIN 2020000100417 "Diseño e implementación de sistemas inteligentes para la gestión de recursos y detección de enfermedades en sistemas de producción en banano en los Departamentos de La Guajira Magdalena" desarrollando las siguientes actividades: 1.Apoyar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 3. Apoyar en la vigilancia del cabal cumplimiento de los aspectos técnicos de los diferentes contratos a efectos de lograr el correcto desarrollo de las actividades del proyecto. 4.Apoyar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actas de reanudación, acta de terminación, acta de entrega y recibo a satisfacción, acta de liquidación y demás que se requieran de los contratos suscritos para la ejecución de los proyectos.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12.Apoyar el proceso de registro y enlace de información de los proyectos en el aplicativo GESPROY cuando sea requerido. 13. Apoyar en la elaboración del informe de cumplimiento de Apoyo a la Supervisión de la Universidad del Magdalena ante el Sistema General de Regalías.</t>
  </si>
  <si>
    <t>CO1.REQ.9851613</t>
  </si>
  <si>
    <t>OPSP-VAD-0317-2026</t>
  </si>
  <si>
    <t>https://community.secop.gov.co/Public/Tendering/OpportunityDetail/Index?noticeUID=CO1.NTC.9695388</t>
  </si>
  <si>
    <t>LAURA ALEJANDRA POLO ROPERO</t>
  </si>
  <si>
    <t xml:space="preserve">La presente orden tiene por objeto: La prestación de servicios profesionales para desarrollar las siguientes actividades: 1. Apoyar la recepción, análisis y seguimiento de solicitudes enviadas y recibidas. 2. Apoyar en el manejo de la agenda interna y externa de los compromisos adquiridos por la Oficina Asesora de Planeación. 3. Apoyar la coordinación de los equipos de trabajo involucrados en el sistema integrado de planeación y gestión COGUI+. 4.  Apoyar en la elaboración y presentación de informes de proyectos estratégicos de la oficina. 5. Apoyar la recopilación de información tendiente a la construcción de documentos de carácter institucional. 6. Apoyar en el proceso de seguimiento y reporte al Formulario Único de Reporte de Avances en la Gestión – FURAG. </t>
  </si>
  <si>
    <t>CO1.REQ.9849951</t>
  </si>
  <si>
    <t>OPSP-VAD-0316-2026</t>
  </si>
  <si>
    <t>https://community.secop.gov.co/Public/Tendering/OpportunityDetail/Index?noticeUID=CO1.NTC.9694919</t>
  </si>
  <si>
    <t xml:space="preserve">La presente orden tiene por objeto: La prestación de servicios como profesional en psicología desarrollando las siguientes actividades: 1. Asistir a la jornada de inducción al equipo de psicólogos entrevistadores. 2. Realizar entrevista en la fase 3, a los aspirantes para el ingreso a la Universidad del Magdalena para el periodo académico 2026-I,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2026-I. 5. Participar en requerimientos a los que haya lugar y que estén relacionados con los informes de entrevistas. </t>
  </si>
  <si>
    <t>CO1.REQ.9849155</t>
  </si>
  <si>
    <t>OPSP-VAD-0315-2026</t>
  </si>
  <si>
    <t>https://community.secop.gov.co/Public/Tendering/OpportunityDetail/Index?noticeUID=CO1.NTC.9692717</t>
  </si>
  <si>
    <t>DANIELA CAROLINA JOHNSON CASTAÑEDA</t>
  </si>
  <si>
    <t xml:space="preserve">La presente orden tiene por objeto: 1. Apoyar en la atención a los usuarios de la Dependencia.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en la logística de los eventos organizados por la dependencia. 8. Apoyar en la creación de procedimiento a trámites administrativos internos. </t>
  </si>
  <si>
    <t>CO1.REQ.9847607</t>
  </si>
  <si>
    <t>OAG-VAD-0314-2026</t>
  </si>
  <si>
    <t>https://community.secop.gov.co/Public/Tendering/OpportunityDetail/Index?noticeUID=CO1.NTC.9692078</t>
  </si>
  <si>
    <t>ADRIANA LUCIA CUENTAS MOGOLLON</t>
  </si>
  <si>
    <t xml:space="preserve">La presente orden tiene por objeto: 1. Resolver las consultas de tipo jurídico en todas las áreas del derecho que le sean solicitados por el jefe de la oficina asesora jurídica, en el caso que las consultas y/o conceptos se deban entregar por escrito éstos deberán ser rubricados por el contratista. 2. Apoyar en la proyección de respuestas a las peticiones que le sean asignadas de la dirección de admisiones, registro y control académico de la Universidad del Magdalena, con el fin que las mismas se resuelvan dentro de los plazos y/o términos establecidos en la Ley. 3. Hacer seguimiento a los derechos de petición que le sean asignados. 4. Apoyar a la dirección de admisiones, registro y control académico de la Universidad del Magdalena en la elaboración de informes relacionados con las acciones de tutelas interpuestas dentro de los plazos y/o términos establecidos en la ley. 5. Apoyar en la revisión de los documentos precontractuales, contractuales y poscontractuales que le sean trasladados de los procesos de contratación de obra, bienes y servicios adelantados por UNIMAGDALENA.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Proyectar respuesta a los derechos de petición que le sean asignados por el jefe de la Oficina Asesora Jurídica, dentro de los plazos y/o términos establecidos en la Ley. 10. Rendir informes mensuales o cuando el supervisor así lo requiera, sobre las actividades desarrolladas en cumplimiento de la orden de prestación de servicios </t>
  </si>
  <si>
    <t>CO1.REQ.9846490</t>
  </si>
  <si>
    <t>OPSP-VAD-0313-2026</t>
  </si>
  <si>
    <t>https://community.secop.gov.co/Public/Tendering/OpportunityDetail/Index?noticeUID=CO1.NTC.9693696</t>
  </si>
  <si>
    <t>BERLIS JOHANA ROBLES PADILLA</t>
  </si>
  <si>
    <t xml:space="preserve">La presente orden tiene por objeto: 1. Apoyar con la atención a los usuarios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de matriculas en el Sistema de Información de AYRE.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el registro de dicha actividad según el formato establecido para el control de facturación.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t>
  </si>
  <si>
    <t>CO1.REQ.9845095</t>
  </si>
  <si>
    <t>OAG-VAD-0312-2026</t>
  </si>
  <si>
    <t>https://community.secop.gov.co/Public/Tendering/OpportunityDetail/Index?noticeUID=CO1.NTC.9694847</t>
  </si>
  <si>
    <t>SILVIA PATRICIA PEREZ CABALLERO</t>
  </si>
  <si>
    <t>La presente orden tiene por objeto: 1.Presentar el plan de trabajo de actividades a desarrollar, detallando objetivos, fechas, metodología, metas, indicadores acordes con las directrices impartidas por el Director (a) de Desarrollo estudiantil que dé respuesta a las actividades para las cuales fue contratado. 2. Apoyar en la caracterización psicosocial de los estudiantes nuevos que ingresan al programa Talento Magdalena. 3. Apoyar en el acompañamiento psicopedagógico con los estudiantes pertenecientes al programa Talento Magdalena. 4. Asesorar y apoyar la implementación de talleres psicosociales y atenciones individuales buscando generar en población de talento magdalena la adquisición de competencias que le permitan adaptarse al ambiente universitario. 5. Asesorar y apoyar en la elaboración de una ruta de atención psicosocial para los estudiantes del programa Talento Magdalena. 6. Prestar los servicios profesionales para desarrollar las estrategias de atención y asesoría individual a estudiantes del Programa Talento Magdalena. 7. Apoyar y asesorar la actualización de los documentos, procesos y formatos en la plataforma del programa Talento Magdalena. 8. Asesorar y apoyar el seguimiento permanente a las actividades que se desarrollen con los estudiantes del programa Talento Magdalena. 9. Elaborar informes donde se relacionen las actividades, procedimientos realizados en el marco del acompañamiento psicopedagógico que se realiza a los estudiantes del programa Talento Magdalena. 10. Asesorar y apoyar el diseño de materiales de acompañamiento virtual para los estudiantes del Talento Magdalena. 11. Apoyar y asesorar el desarrollo de actividades del proceso de admisión del programa Talento Magdalena. 12. Apoyar y asesorar las entrevistas de orientación vocacional del proceso de admisión del programa talento magdalena. 13. Apoyar durante el proceso de aplicación de pruebas psicotécnicas que hacen parte del Sistema de Análisis, Seguimiento y Evaluación a la deserción estudiantil -SASED.</t>
  </si>
  <si>
    <t>CO1.REQ.9849272</t>
  </si>
  <si>
    <t>OPSP-VAD-0311-2026</t>
  </si>
  <si>
    <t>https://community.secop.gov.co/Public/Tendering/OpportunityDetail/Index?noticeUID=CO1.NTC.9694518</t>
  </si>
  <si>
    <t>JOSE FERNANDO PAVA LOPEZ</t>
  </si>
  <si>
    <t xml:space="preserve">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5.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6. Apoyar a la Dirección de Comunicaciones en la provisión de audio de alrededor de 60 entrevistas mensuales a los periodistas, para la elaboración de los boletines escritos. 7. Apoyar en la Administración y Manejo de Bodega de los Recursos tecnológicos de la Dirección de Comunicaciones. </t>
  </si>
  <si>
    <t>CO1.REQ.9848945</t>
  </si>
  <si>
    <t>OPSP-VAD-0310-2026</t>
  </si>
  <si>
    <t>https://community.secop.gov.co/Public/Tendering/OpportunityDetail/Index?noticeUID=CO1.NTC.9694217</t>
  </si>
  <si>
    <t>DIEGO ARMANDO HERNANDEZ TORRES</t>
  </si>
  <si>
    <t xml:space="preserve">La presente orden tiene por objeto: 1. Apoyar la infraestructura tecnológica en la instalación, mantenimiento y soporte en las redes de la Institución. 2. Apoyar la infraestructura tecnológica en la instalación, mantenimiento y soporte de las cámaras de vigilancia de la Institución. 3. Apoyar el seguimiento, mantenimiento (correctivo y preventivo) al control de acceso biométrico. </t>
  </si>
  <si>
    <t>CO1.REQ.9848589</t>
  </si>
  <si>
    <t>OAG-VAD-0309-2026</t>
  </si>
  <si>
    <t>https://community.secop.gov.co/Public/Tendering/OpportunityDetail/Index?noticeUID=CO1.NTC.9701235</t>
  </si>
  <si>
    <t>MARIA MERCEDES PACHECO PACHECO</t>
  </si>
  <si>
    <t>La presente orden tiene por objeto: La prestación de servicios profesionales para desarrollar las siguientes actividades: 1. Apoyar en el proceso de seguimiento y asesoría al reporte en el sistema de planes y proyectos. 2. Apoyar la actualización de la documentación relacionada con el proceso de gestión de Plan de Acción. 3. Apoyar en la recolección y consolidación de información para construcción de documentos e informes institucionales. 4.Apoyar la formulación, estructuración técnica y revisión de proyectos estratégicos institucionales.</t>
  </si>
  <si>
    <t>CO1.REQ.9854872</t>
  </si>
  <si>
    <t>OPSP-VAD-0308-2026</t>
  </si>
  <si>
    <t>https://community.secop.gov.co/Public/Tendering/OpportunityDetail/Index?noticeUID=CO1.NTC.9695603</t>
  </si>
  <si>
    <t>Nelson Noel Daza Goenaga</t>
  </si>
  <si>
    <t>VANESSA MERCEDES CEBALLOS PINTO</t>
  </si>
  <si>
    <t xml:space="preserve">La presente orden tiene por objeto: 1. Apoyar la coordinación del Programa Técnico Laboral por Competencias en Personal Trainer y Acondicionamiento Físico Fitnes 2. Apoyar en la organización del cronograma de planificación para las clases prácticas en el Aula Abierta de Fisiología del Ejercicio para los Programas de Profesional en Deporte, Tecnología en educación física recreación y deporte, Programa Técnico Laboral por Competencias en Personal Trainer y Acondicionamiento Físico Fitnes del Centro para la Regionalización de la Educación y las Oportunidades-CREO y de la Especialización de Entrenamiento Deportivo. 3. Apoyar en la utilización del Aula Abierta de Fisiología del Ejercicio a todos los equipos y selecciones deportivas de Bienestar Universitario en la Universidad Magdalena conjunto con todas las investigaciones que salgan producto del trabajo de la Vicerrectoría de Investigación con el Centro de Alto Rendimiento según la necesidad del servicio. 4. Apoyar en la atención y administración del Aula Abierta de Fisiología del Ejercicio, Acondicionamiento Físico en el Deporte, Gimnasia y Calistenia, velar por el buen uso de los implementos deportivos. 5. Apoyar en el seguimiento y control de inventario del Aula Abierta de Fisiología del Ejercicio, Acondicionamiento Físico en el Deporte, Gimnasia y Calistenia. 6. Entregar de manera oportuna y bajo su responsabilidad los informes que se le soliciten. </t>
  </si>
  <si>
    <t>CO1.REQ.9850046</t>
  </si>
  <si>
    <t>OPSP-VAD-0307-2026</t>
  </si>
  <si>
    <t>https://community.secop.gov.co/Public/Tendering/OpportunityDetail/Index?noticeUID=CO1.NTC.9695026</t>
  </si>
  <si>
    <t>STEVEN DANIEL CODINA CANTILLO</t>
  </si>
  <si>
    <t xml:space="preserve">La presente orden tiene por objeto: 1. Apoyar jurídicamente a la Dirección de Bienestar Universitario, en los procesos de gestión de contratación (precontractuales, contractuales, postcontractual). 2. Apoyar jurídicamente en la revisión de documentos y procedimientos implementados desde la Dirección y desde cada una de sus coordinaciones. 3. Apoyar jurídicamente en la proyección de solicitudes, informes y respuestas de derecho de petición que le sean solicitadas a la Dirección. 4. Apoyar en la supervisión jurídica en lo relacionado con revisión de informes y la ejecución de las ordenes y/o contratos de la Dirección de Bienestar Universitario. 5. Emitir conceptos y resolver las consultas jurídicas que sean solicitades por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t>
  </si>
  <si>
    <t>CO1.REQ.9849392</t>
  </si>
  <si>
    <t>OPSP-VAD-0306-2026</t>
  </si>
  <si>
    <t>https://community.secop.gov.co/Public/Tendering/OpportunityDetail/Index?noticeUID=CO1.NTC.9694555</t>
  </si>
  <si>
    <t>YEIMI ANDREA MONTT MARQUEZ</t>
  </si>
  <si>
    <t xml:space="preserve">La presente orden tiene por objeto: 1.Apoyar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Dirección de Desarrollo Estudiantil en la implementación de talleres psicosociales y atenciones individuales buscando generar en la población de Talento Magdalena y Talento Santa Marta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y Talento Santa Marta.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y Talento Santa Marta.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Presentar informes semanales o mensuales sobre las actividades desarrolladas y planteadas en el plan de trabajo, para la verificación y el cumplimiento de las metas propuestas. 12. Presentar el plan de trabajo de actividades a desarrollar, detallando objetivos, fechas, metodología, metas, indicadores acordes con las directrices impartidas por el Director de Desarrollo estudiantil que dé respuesta a las actividades por la cual fue contratado. </t>
  </si>
  <si>
    <t>CO1.REQ.9849163</t>
  </si>
  <si>
    <t>OPSP-VAD-0305-2026</t>
  </si>
  <si>
    <t>https://community.secop.gov.co/Public/Tendering/OpportunityDetail/Index?noticeUID=CO1.NTC.9694251</t>
  </si>
  <si>
    <t>ALFONSO DAVID MIRANDA PAZ</t>
  </si>
  <si>
    <t xml:space="preserve">La presente orden tiene por objeto: 1.Presentar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Elaborar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Asesorar y apoyar el diseño de materiales de acompañamiento para los estudiantes del Talento Magdalena. 13. Apoyar y asesorar el desarrollo de actividades del proceso de admisión del programa Talento Magdalena. 14. Apoyar y asesorar las entrevistas de orientación vocacional del proceso de admisión del programa talento magdalena. 15. Apoyar durante el proceso de aplicación de pruebas psicotécnicas que hacen parte del Sistema de Análisis, Seguimiento y Evaluación a la deserción estudiantil -SASED y procesos de admisión estudiantes nuevos con discapacidad. </t>
  </si>
  <si>
    <t>CO1.REQ.9849205</t>
  </si>
  <si>
    <t>OPSP-VAD-0304-2026</t>
  </si>
  <si>
    <t>https://community.secop.gov.co/Public/Tendering/OpportunityDetail/Index?noticeUID=CO1.NTC.9693578</t>
  </si>
  <si>
    <t>SERGIO LUIS TERAN BONETT</t>
  </si>
  <si>
    <t xml:space="preserve">La presente orden tiene por objeto: 1.Presentar el plan de trabajo de actividades a desarrollar, detallando objetivos, fechas, metodología, metas, indicadores acordes con las directrices impartidas por el Director (a) de Desarrollo estudiantil que dé respuesta a las actividades por la cual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2025-II. 12. Revisar los informes psicológicos de las entrevistas de orientación vocacional del proceso de admisión del programa “Talento Magdalena” para el periodo académico 2025-II. 14. Asesorar y Apoyar al Director (a)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t>
  </si>
  <si>
    <t>CO1.REQ.9848677</t>
  </si>
  <si>
    <t>OPSP-VAD-0303-2026</t>
  </si>
  <si>
    <t>https://community.secop.gov.co/Public/Tendering/OpportunityDetail/Index?noticeUID=CO1.NTC.9693743</t>
  </si>
  <si>
    <t>ELIANA MARGARITA GARCIA LOPEZ</t>
  </si>
  <si>
    <t xml:space="preserve">La presente orden tiene por objeto: 1. Apoyar el proceso de promoción y mantenimiento de la salud a través de actividades y talleres al interior de la comunidad universitaria y estudiantes PAC. 2. Apoyar en la orientación básica, oportuna y adecuada a los estudiantes que requieran el servicio de orientación psicológica. 3. Presentar informes oportunamente al supervisor sobre las actividades desarrolladas y planteadas en el plan de trabajo, para la verificación y el cumplimiento de las metas propuestas. El informe debe tener anexos estadísticos. 4. Apoyar a través de los diferentes canales de comunicación disponibles la atención a los miembros de la comunidad Universitaria que requieran información sobre los servicios de Bienestar Universitario. 5. Apoyar en el proceso de caracterización de los estudiantes que realicen readmisión acuerdo superior N° 014 del 2013 a los distintos programas académicos. 6. Apoyar en la realización de las visitas domiciliarias que se requieran en el marco del proceso de readmisión. 7. Apoyar en el proceso de supervisión en los contratos relacionados con el área de salud y desarrollo humano de Bienestar Universitario. 8. Apoyar en la participación de los diferentes eventos realizados por la dirección de Bienestar Universitario: Bienvenida a los estudiantes y semana cultural. 9. Apoyar en la participación de eventos académicos, científicos, artísticos, Culturales, deportivos, de salud y desarrollo humano dentro y fuera del lugar habitual de la ejecución de las actividades. </t>
  </si>
  <si>
    <t>CO1.REQ.9848418</t>
  </si>
  <si>
    <t>OPSP-VAD-0302-2026</t>
  </si>
  <si>
    <t>https://community.secop.gov.co/Public/Tendering/OpportunityDetail/Index?noticeUID=CO1.NTC.9693161</t>
  </si>
  <si>
    <t>TULIA ROSA VALVERDE NUÑEZ</t>
  </si>
  <si>
    <t xml:space="preserve">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planeación, organización, estudio socioeconómicos y ejecución de los programas de estímulos y becas estudiantiles. 4. Apoyar en la realización de las visitas domiciliarias que se requieran en el marco del proceso de admisión para aspirantes en la institución y durante el proceso de cambio de estrato socioeconómico. 5. Apoyar en la atención a los miembros de la comunidad Universitaria que requieran información sobre los servicios de Bienestar Universitario a través de los diferentes canales de comunicación disponibles. 6. Apoyar a la Dirección de Bienestar Universitario en la caracterización de las becas de prácticas profesionales y reliquidación de matrícula de casos especiales. 7. Apoyar en la coordinación del Programa de alojamientos universitarios para estudiantes provenientes de zonas rurales, comunidades campesinas e indígenas. 8. Apoyar en la participación de los diferentes eventos realizados por la dirección de Bienestar Universitario: Bienvenida a los estudiantes y semana cultural. 9. Apoyar en la participación de eventos académicos, científicos, artísticos, Culturales, deportivos, de salud y desarrollo humano dentro y fuera del lugar habitual de la ejecución de las actividades. </t>
  </si>
  <si>
    <t>CO1.REQ.9847766</t>
  </si>
  <si>
    <t>OPSP-VAD-0301-2026</t>
  </si>
  <si>
    <t>https://community.secop.gov.co/Public/Tendering/OpportunityDetail/Index?noticeUID=CO1.NTC.9692986</t>
  </si>
  <si>
    <t>RODOLFO LUIS RUIZ ROCHA</t>
  </si>
  <si>
    <t xml:space="preserve">La presente orden tiene por objeto: 1. Apoyar en el préstamo de los implementos y/o escenarios deportivos a la comunidad universitaria. 2. Apoyar en la atención a los miembros de la comunidad universitaria que requieran información sobre los distintos servicios de Bienestar Universitario a través de los canales de comunicación disponibles. 3. Apoyar en la producción y montaje de los eventos que se organicen desde la Dirección de Bienestar Universitario y las áreas de Cultura, Deportes y Recreación, Promoción y Servicios de Salud y Desarrollo Humano. 4. Apoyar en las inspecciones a los escenarios destinados al Bienestar Universitario con el fin de tomar las acciones necesarias que garanticen su buen estado. 5. Apoyar el proceso de realización de los inventarios del área de deporte y bodegas de apoyo operativo en la Dirección de Bienestar Universitario. 6. Presentar informes mensuales sobre las actividades desarrolladas y planteadas en el Plan de Trabajo, para la verificación y evaluación del cumplimiento de las metas propuestas. 7. Asistir a las reuniones convocadas y actividades programadas, por la Dirección de Bienestar Universitario, previo aviso y acuerdo con el supervisor (a) de la orden. 8. Apoyar a la Dirección de Bienestar Universitario en el registro, actualización y almacenamiento de información. 9. Apoyar en la participación de los diferentes eventos realizados por la dirección de Bienestar Universitario: Bienvenida a los estudiantes y semana cultural. </t>
  </si>
  <si>
    <t>CO1.REQ.9847572</t>
  </si>
  <si>
    <t>OPSP-VAD-0300-2026</t>
  </si>
  <si>
    <t>https://community.secop.gov.co/Public/Tendering/OpportunityDetail/Index?noticeUID=CO1.NTC.9692400</t>
  </si>
  <si>
    <t>ANDREA CAROLINA CARDONA ARIAS</t>
  </si>
  <si>
    <t>La presente orden tiene por objeto: 1. Apoyar el diseño, implementación y evaluación del componente psicoeducativo de los programas Talento Magdalena y Talento Santa Marta, garantizando su coherencia con los objetivos institucionales de acceso, permanencia, éxito académico y graduación oportuna. 2. Apoyar en la dirección del proceso de caracterización multidimensional de los aspirantes y estudiantes beneficiarios, desde la etapa de admisión, mediante instrumentos técnicos que permitan identificar factores de riesgo, fortalezas, necesidades de acompañamiento y rutas diferenciales de intervención. 3. Apoyar en la implementación y seguimiento del acompañamiento psicopedagógico integral de los estudiantes beneficiarios, mediante estrategias individuales y grupales orientadas al fortalecimiento de habilidades socioemocionales, hábitos de estudio, autorregulación académica, adaptación a la vida universitaria y construcción de proyecto de vida. 4. Apoyar en el diseño, coordinación y ejecución de estrategias preventivas y de promoción del bienestar psicosocial, dirigidas a reducir riesgos asociados a la deserción estudiantil, tales como dificultades emocionales, bajo rendimiento académico, consumo de sustancias psicoactivas y problemáticas familiares o contextuales. 5. Apoyar en el seguimiento, monitoreo y análisis permanente de los estudiantes en condición de riesgo académico o psicosocial, proponiendo planes de acompañamiento individualizados, alertas tempranas y acciones correctivas en articulación con las instancias académicas y administrativas correspondientes. 6. Coordinar la implementación de talleres, seminarios y espacios formativos psicoeducativos, presenciales y virtuales, dirigidos a estudiantes Talento, orientados al fortalecimiento de competencias para el éxito académico, la permanencia y la transición efectiva hacia la graduación. 7. Articular el componente psicoeducativo con el nivel de educación media, estableciendo estrategias de relacionamiento con las instituciones educativas de origen de los estudiantes beneficiarios, con el fin de fortalecer procesos de orientación vocacional, preparación para la vida universitaria y transición escuela–universidad. 8. Apoyar en el diseño, actualización y gestión de documentos técnicos, formatos, protocolos e instrumentos del componente psicoeducativo de los programas Talento Magdalena y Talento Santa Marta, garantizando su alineación con el Sistema de Gestión de la Calidad y los lineamientos institucionales. 9. Elaborar informes técnicos, analíticos y de resultados del componente psicoeducativo, que den cuenta de las acciones desarrolladas, los avances en permanencia y éxito académico, y los aportes del acompañamiento al proceso de graduación estudiantil. 10. Apoyar en la planeación, ejecución y evaluación del plan de trabajo anual del componente psicoeducativo, definiendo objetivos, metodologías, cronogramas, metas e indicadores de impacto, y asegurando la mejora continua de las estrategias implementadas en los programas Talento Magdalena y Talento Santa Marta. 11. Apoyar en el diseño, coordinación y desarrollo de espacios formativos y talleres dirigidos a madres, padres y cuidadores de los estudiantes beneficiarios de Talento Santa Marta y Talento Magdalena, orientados a fortalecer el acompañamiento familiar, la corresponsabilidad en los procesos académicos, la comprensión de las dinámicas universitarias y el apoyo psicoemocional durante la trayectoria formativa de los estudiantes. 12. Apoyar estratégicamente a la Dirección de Desarrollo Estudiantil en la formulación, implementación y seguimiento del plan estratégico de la Dirección, aportando insumos técnicos y contribuyendo a la alineación de las acciones de la Dirección con las metas institucionales de acceso, permanencia, bienestar y graduación estudiantil.</t>
  </si>
  <si>
    <t>CO1.REQ.9844245</t>
  </si>
  <si>
    <t>OPSP-VAD-0299-2026</t>
  </si>
  <si>
    <t>https://community.secop.gov.co/Public/Tendering/OpportunityDetail/Index?noticeUID=CO1.NTC.9689413</t>
  </si>
  <si>
    <t>BERNARDA ELENA ESMERAL MUÑOZ</t>
  </si>
  <si>
    <t xml:space="preserve">La presente orden tiene por objeto: Prestar servicios profesionales para el apoyo a los procesos de la Dirección de Proyección Cultural, desarrollando las siguientes actividades: 1). Elaborar y apoyar la estructuración del protocolo para la ejecución de las actividades y eventos académicos, sociales y culturales que se desarrollen de manera virtual y/o presencial por la Dirección de Proyección Cultural. 2). Articular la gestión entre la Dirección de Proyección Cultural y la Vicerrectoría de Investigación, con el fin de garantizar el cubrimiento de medios y la generación de contenidos informativos sobre las actividades que se desarrollen de manera virtual y/o presencial. 3). Apoyar el desarrollo de las actividades administrativas tales como elaboración, revisión y radicación de documentos administrativos, atención y respuesta a comunicaciones (correos, llamadas, oficios), apoyo en la programación y seguimiento de agendas, reuniones y eventos, realizar el registro de la información en las matrices de seguimiento y consolidar la información adscrita a la Dirección de Proyección Cultural. 4). Elaborar, presentar y efectuar el seguimiento a los reportes de indicadores relacionados con las acciones de la Dirección de Proyección Cultural, en concordancia con el proyecto asociado al Plan de Acción de la Vicerrectoría, el Plan de Desarrollo Institucional y los demás planes de gestión institucional. </t>
  </si>
  <si>
    <t>CO1.REQ.9843377</t>
  </si>
  <si>
    <t>OPSP-VAD-0298-2026</t>
  </si>
  <si>
    <t>https://community.secop.gov.co/Public/Tendering/OpportunityDetail/Index?noticeUID=CO1.NTC.9699596</t>
  </si>
  <si>
    <t>Jorge Enrique Elías Caro</t>
  </si>
  <si>
    <t xml:space="preserve">La presente orden tiene por objeto: Prestar servicios profesionales en el proyecto BPIN 2024000100047 - “Implementación de herramientas metodológicas y tecnológicas que permitan fortalecer la integración de procesos en los modelos de agricultura campesina indígena familiar y comunitaria en el Departamento del Magdalena”, realizando las siguientes actividades: 1. Apoyar la gestión administrativa y financiera del proyecto de acuerdo con la programación establecida en el cronograma de actividades y presupuesto aprobados. 2. Apoyar en el trámite y seguimiento de las solicitudes de CDP, adiciones, traslados, disminuciones y demás afectaciones presupuestales que requiera el proyecto. 3. Realizar la activación de usuarios y la revisión de hojas de vida en las plataformas GEDOCO y SIGEP II para la vinculación de personal al proyecto. 4. Revisar los documentos y formatos precontractuales, contractuales y postcontractuales de las órdenes de gasto expedidas en el proyecto. 5. Tramitar y hacer seguimiento a las solicitudes de órdenes de gastos (resoluciones, órdenes y contratos) requeridas por el proyecto durante su ejecución. 6. Tramitar y hacer seguimiento a los actos administrativos modificatorios según los requerimientos del proyecto. 7. Tramitar y hacer el seguimiento administrativo para el pago de las diferentes órdenes de gasto del proyecto. 8. Elaborar los planes de pagos de las órdenes de gasto del proyecto para garantizar el flujo de caja del proyecto. 9. Realizar el cargue de los contratos, órdenes de gasto y pagos en las plataformas que corresponda tales como GEDOCO, SECOP II, SIGEP II y SIA OBSERVA, en los plazos establecidos. 10. Realizar el seguimiento a la ejecución del presupuesto del proyecto. 11. Elaborar informes sobre la ejecución administrativa, contractual y financiera del proyecto. 12. Apoyar en la atención a los requerimientos que realicen los entes de control y otras instancias. </t>
  </si>
  <si>
    <t>CO1.REQ.9853578</t>
  </si>
  <si>
    <t>OPSP-VAD-0297-2026</t>
  </si>
  <si>
    <t>https://community.secop.gov.co/Public/Tendering/OpportunityDetail/Index?noticeUID=CO1.NTC.9695769</t>
  </si>
  <si>
    <t>JEIMAN RAFAEL CAMPO ZAMBRANO</t>
  </si>
  <si>
    <t>La presente orden tiene por objeto: 1. Apoyar en la planificación y logística de eventos deportivos internos y externos, organizando documentos, listas de participantes, distribución de materiales y registro de datos importantes durante los encuentros. 2, Apoyar en el desarrollo de actividades culturales programadas por la Dirección de Bienestar Universitario. 3. Apoyar en la participación de eventos académicos, científicos, artísticos, culturales y deportivos dentro y fuera del lugar habitual de la ejecución de sus actividades. 4. Realizar informes mensuales al director de Bienestar Universitario sobre las actividades desarrolladas y planeadas en el plan de trabajo, para verificación y evaluación del cumplimiento de las metas propuestas. 5. Realizar el diligenciamiento oportuno de los formatos establecidos por Bienestar Universitario en el Sistema de Gestión de la Calidad.</t>
  </si>
  <si>
    <t>CO1.REQ.9850297</t>
  </si>
  <si>
    <t>OAG-VAD-0296-2026</t>
  </si>
  <si>
    <t>https://community.secop.gov.co/Public/Tendering/OpportunityDetail/Index?noticeUID=CO1.NTC.9698978</t>
  </si>
  <si>
    <t>SACMIRES VILLERO JIMENEZ</t>
  </si>
  <si>
    <t xml:space="preserve">La presente orden tiene por objeto: 1. Apoyar a la Dirección de Bienestar Universitario en los trámites administrativos contractuales de sondeo, proyección presupuestal, y recepción de documentación de proponentes. 2. Apoyar a la Dirección de Bienestar Universitario en los trámites administrativos contractuales y financieros establecidos en el Sistema COGUI Plus.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en la participación de los diferentes eventos realizados por la dirección de Bienestar Universitario. 7. Apoyar en la participación de eventos académicos, científicos, artísticos, Culturales, deportivos, de salud y desarrollo humano dentro y fuera del lugar habitual de la ejecución de las actividades </t>
  </si>
  <si>
    <t>CO1.REQ.9853161</t>
  </si>
  <si>
    <t>OPSP-VAD-0295-2026</t>
  </si>
  <si>
    <t>https://community.secop.gov.co/Public/Tendering/OpportunityDetail/Index?noticeUID=CO1.NTC.9695248</t>
  </si>
  <si>
    <t>LUZ ELENA AGUILAR SIADO</t>
  </si>
  <si>
    <t xml:space="preserve">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clínicas.10. Apoyar la actualización del manual de esterilización. </t>
  </si>
  <si>
    <t>CO1.REQ.9846944</t>
  </si>
  <si>
    <t>OAG-VAD-0294-2026</t>
  </si>
  <si>
    <t>https://community.secop.gov.co/Public/Tendering/OpportunityDetail/Index?noticeUID=CO1.NTC.9698372</t>
  </si>
  <si>
    <t>ROINER JARAMILLO COA</t>
  </si>
  <si>
    <t xml:space="preserve">La presente orden tiene por objeto: La Prestación de servicios profesionales para desarrollar las siguientes actividades: 1. Apoyar el proceso de seguimiento y reporte de información al Sistema Nacional de Información de la Educación Superior – SNIES. 2. Apoyar en la asesoría técnica a las unidades administrativas que requieran acompañamiento en el reporte de información al SNIES. 3. Apoyar la elaboración de informes estadísticos requeridos por la Oficina Asesora de Planeación o por otras dependencias institucionales. 4. Apoyar la construcción de documentos de carácter institucional. 5. Apoyar en el proceso de seguimiento y reporte al Formulario Único de Reporte de Avances en la Gestión – FURAG. </t>
  </si>
  <si>
    <t>CO1.REQ.9853104</t>
  </si>
  <si>
    <t>OPSP-VAD-0293-2026</t>
  </si>
  <si>
    <t>https://community.secop.gov.co/Public/Tendering/OpportunityDetail/Index?noticeUID=CO1.NTC.9697591</t>
  </si>
  <si>
    <t>MARIA ALEJANDRA VEGA VALENCIA</t>
  </si>
  <si>
    <t>La presente orden tiene por objeto: La prestación de servicios profesionales para desarrollar las siguientes actividades: 1. Apoyar en la recolección y consolidación de la información para la construcción y elaboración de documentos e informes institucionales. 2. Apoyar en la elaboración de informes estadísticos que requiera la oficina o demás unidades administrativas. 3. Apoyar en la depuración y normalización de la información para el reporte de información a nivel interno o externo. 4. Apoyar en los procesos de formulación, seguimiento y evaluación de proyectos que conforman el Plan de Acción. 5. Apoyar en la revisión y ajuste de la documentación de los procesos de Dirección y Planeación, así como de Evaluación de la Gestión y Rendición de Cuentas. 6. Apoyar en el reporte de los conjuntos de datos al Portal de Datos Abiertos del estado colombiano.</t>
  </si>
  <si>
    <t>CO1.REQ.9852606</t>
  </si>
  <si>
    <t>OPSP-VAD-0292-2026</t>
  </si>
  <si>
    <t>https://community.secop.gov.co/Public/Tendering/OpportunityDetail/Index?noticeUID=CO1.NTC.9697466</t>
  </si>
  <si>
    <t>La presente orden tiene por objeto: La Prestación de servicios profesionales para desarrollar las siguientes actividades: 1. Apoyar en la elaboración del esquema técnico que integre, organice y procese información sobre calidad, acceso y permanencia; incluyendo modelo de datos, diccionario de variables y flujos automatizados. 2. Apoyar en la presentación conjunta de visualizaciones actualizadas y reporte analítico segmentado por programa, cohorte, perfil socioeconómico y nivel de riesgo. 3. Apoyar en la presentación de algoritmos estadísticos y de machine learning con evidencia de validación para clasificación de estudiantes en riesgo de deserción o bajo rendimiento. 4. Apoyar en la construcción del documento técnico que traduzca hallazgos en propuestas de ingreso, permanencia y graduación. 5. Apoyar en la elaboración de memorias y material de apoyo de las sesiones formativas dirigidas a equipos académicos y administrativos sobre uso de tableros e interpretación de indicadores.</t>
  </si>
  <si>
    <t>CO1.REQ.9852402</t>
  </si>
  <si>
    <t>OPSP-VAD-0291-2026</t>
  </si>
  <si>
    <t>https://community.secop.gov.co/Public/Tendering/OpportunityDetail/Index?noticeUID=CO1.NTC.9697305</t>
  </si>
  <si>
    <t>IVONE PAOLA ARIAS ALCOCER</t>
  </si>
  <si>
    <t xml:space="preserve">La presente orden tiene por objeto: 1. Consolidar la información relacionada con los estudiantes beneficiados de las distintas becas ofrecidas por la Universidad para población con vulnerabilidad socioeconómica. 2. Apoyar en la consolidación, análisis y procesamiento de la información relacionada con los estudiantes beneficiarios de los programas de becas y estímulos de Bienestar Universitario, mediante la elaboración de reportes estadísticos, análisis de tendencias y seguimiento a la ejecución presupuestal, con el fin de apoyar los procesos de planeación, proyección, control y toma de decisiones institucionales, de conformidad con los lineamientos del Sistema de Gestión Integral y las directrices impartidas por el Grupo de Gestión de la Calidad. 3. Apoyar en la proyección del presupuesto de programas de becas: almuerzos y refrigerios, inclusión y permanencia, representantes estudiantiles, Ayudantías administrativas y académicas en extensión. 4. Apoyar en el seguimiento del presupuesto de los programas de estímulos y becas estudiantiles ofrecidos por la institución. 5. Apoyar en la coordinación de los diferentes comités de becas, del programa de Almuerzo y Refrigerios y asignación de cupos de alojamiento universitarios. 6. Apoyar en la coordinación de la planeación, ejecución y seguimiento del programa de almuerzo y refrigerios gratuitos ofrecidos por la Universidad. 7. Apoyar en la atención, a través de los distintos canales de comunicación disponibles, a la comunidad universitaria que lo requiera. 8. Apoyar en la actualización de la página web de bienestar universitario. 9.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10. Apoyar en la participación de los diferentes eventos realizados por la dirección de Bienestar Universitario: Bienvenida a los estudiantes y semana cultural. 11. Apoyar en la participación de eventos académicos, científicos, artísticos, Culturales, deportivos, de salud y desarrollo humano dentro y fuera del lugar habitual de la ejecución de las actividades. </t>
  </si>
  <si>
    <t>CO1.REQ.9851586</t>
  </si>
  <si>
    <t>OPSP-VAD-0290-2026</t>
  </si>
  <si>
    <t>https://community.secop.gov.co/Public/Tendering/OpportunityDetail/Index?noticeUID=CO1.NTC.9696760</t>
  </si>
  <si>
    <t>GUSTAVO ANTONIO MUÑOZ CONTRERAS</t>
  </si>
  <si>
    <t xml:space="preserve">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4. Diligenciar oportunamente todos los formatos establecidos por Bienestar Universitario en el Sistema de Gestión de la Calidad y otros procesos. 5. Entregar oportunamente informes estadísticos de las actividades realizadas, así como las participaciones de los estamentos universitarios en las mismas. 6.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Apoyar en el acompañamiento a las actividades realizadas por los instructores de manera virtual y presencial en cada una de las disciplinas deportivas ofrecidas por la institución. 8.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9. Apoyar en la supervisión de las actividades realizadas y revisión de informes en el área de deportes de la Dirección de Bienestar Universitario. </t>
  </si>
  <si>
    <t>CO1.REQ.9851915</t>
  </si>
  <si>
    <t>OPSP-VAD-0289-2026</t>
  </si>
  <si>
    <t>https://community.secop.gov.co/Public/Tendering/OpportunityDetail/Index?noticeUID=CO1.NTC.9696524</t>
  </si>
  <si>
    <t>YELITZA PAOLA  GRANADOS CUAO</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</si>
  <si>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t>
  </si>
  <si>
    <t>CO1.REQ.9850675</t>
  </si>
  <si>
    <t>OPSP-VAD-0288-2026</t>
  </si>
  <si>
    <t>https://community.secop.gov.co/Public/Tendering/OpportunityDetail/Index?noticeUID=CO1.NTC.9671868</t>
  </si>
  <si>
    <t>CARLOS GREGORIO MC LEAN NAVARRO</t>
  </si>
  <si>
    <t xml:space="preserve">La presente orden tiene por objeto: 1. Apoyar al Grupo Interno de Compras y Administración de Bienes en los procesos administrativos tales como la contratación de bienes fungibles, elaboración de actas, toma física de inventarios en bodega, proyección de presupuestos y planes de trabajo. 2. Apoyar en la clasificación de los bienes de consumo y devolutivos recibidos en el Grupo de Compras y Administración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 6. Apoyar al Grupo Interno de Compras y Administración de Bienes en la atención de los usuarios internos y externos. 7. Apoyar los procesos de compras de bienes bajo la supervisión del Grupo de Compras y Administración de Bienes. </t>
  </si>
  <si>
    <t>CO1.REQ.9825572</t>
  </si>
  <si>
    <t>OPSP-VAD-0286-2026</t>
  </si>
  <si>
    <t>https://community.secop.gov.co/Public/Tendering/OpportunityDetail/Index?noticeUID=CO1.NTC.9670516</t>
  </si>
  <si>
    <t>PAOLA PATRICIA GARCIA CERVANTES</t>
  </si>
  <si>
    <t xml:space="preserve">La presente orden tiene por objeto: 1. Apoyar en la recepción, registro y envío de las comunicaciones oficiales externas. 2. Apoyar en la atención de las solicitudes de radicación de las comunicaciones presentadas entre los estudiantes, el Consejo Académico, los Consejos de Facultad y los Consejos de Programas en la plataforma web “GAIRACA PLUS” (Gestión para la Administración Integral de Radicados de Correspondencia).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t>
  </si>
  <si>
    <t>CO1.REQ.9824170</t>
  </si>
  <si>
    <t>OAG-VAD-0285-2026</t>
  </si>
  <si>
    <t>https://community.secop.gov.co/Public/Tendering/OpportunityDetail/Index?noticeUID=CO1.NTC.9668443</t>
  </si>
  <si>
    <t>ALBERTO JOSE MARTINEZ COAS</t>
  </si>
  <si>
    <t xml:space="preserve">La presente orden tiene por objeto: 1. Apoyar en la organización y digitalización de expedientes, de acuerdo con los procedimientos y directrices institucionales. 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t>
  </si>
  <si>
    <t>CO1.REQ.9821527</t>
  </si>
  <si>
    <t>OAG-VAD-0284-2026</t>
  </si>
  <si>
    <t>https://community.secop.gov.co/Public/Tendering/OpportunityDetail/Index?noticeUID=CO1.NTC.9671638</t>
  </si>
  <si>
    <t>MARIA CAMILA BORJA ALARCON</t>
  </si>
  <si>
    <t xml:space="preserve">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la generación y administración del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 13. Realizar fotografías conceptuales tanto en eventos institucionales como en diversos escenarios que se presenten de manera espontánea. </t>
  </si>
  <si>
    <t>CO1.REQ.9824690</t>
  </si>
  <si>
    <t>OPSP-VAD-0283-2026</t>
  </si>
  <si>
    <t>https://community.secop.gov.co/Public/Tendering/OpportunityDetail/Index?noticeUID=CO1.NTC.9671117</t>
  </si>
  <si>
    <t>DANIELA LAGOS TOBIAS</t>
  </si>
  <si>
    <t xml:space="preserve">La presente orden tiene por objeto: 1. Presentar el plan de trabajo de actividades a desarrollar, detallando objetivos, fechas, metodología, metas, indicadores acordes con las directrices impartidas por el director (a) de Desarrollo estudiantil que dé respuesta a las actividades para las cuales fue contratada. 2. Asesorar y apoyar a la Dirección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2026-I 10. Elaborar informes de la caracterización de factores de riesgo psicosociales y académicos en estudiantes nuevos durante la vigencia de 2025-II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(a) de la orden.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2026-I. </t>
  </si>
  <si>
    <t>CO1.REQ.9824583</t>
  </si>
  <si>
    <t>OPSP-VAD-0282-2026</t>
  </si>
  <si>
    <t>https://community.secop.gov.co/Public/Tendering/OpportunityDetail/Index?noticeUID=CO1.NTC.9667511</t>
  </si>
  <si>
    <t>Leynin Esther Caamaño Rocha</t>
  </si>
  <si>
    <t>MARIA FAUSTINA GARCIA NIETO</t>
  </si>
  <si>
    <t>La presente orden tiene por objeto: 1-Apoyar la atención y orientación a través de los diferentes canales de comunicación una población aproximada de novecientos (900) profesores, quienes en el desarrollo de sus actividades académicas atienden diariamente a cerca de ciento veinte (120) estudiantes. 2-Apoyar la asignación, control y seguimiento del uso de las salas de consulta. 3-Apoyar el ingreso de los docentes a los cubículos asignados, brindando la orientación necesaria. 4-Apoyar la entrega, control y devolución de la sala de audiovisuales, de acuerdo con las asignaciones registradas en el sistema REDAL. 5-Reportar oportunamente las novedades, daños o requerimientos de mantenimiento relacionados con la infraestructura, mobiliario y equipos del Edificio Docente.</t>
  </si>
  <si>
    <t>CO1.REQ.9820820</t>
  </si>
  <si>
    <t>OAG-VAD-0281-2026</t>
  </si>
  <si>
    <t>https://community.secop.gov.co/Public/Tendering/OpportunityDetail/Index?noticeUID=CO1.NTC.9670833</t>
  </si>
  <si>
    <t>DAGOBERTO BARBOSA CARVAJALINO</t>
  </si>
  <si>
    <t>CO1.REQ.9824632</t>
  </si>
  <si>
    <t>OPSP-VAD-0280-2026</t>
  </si>
  <si>
    <t>https://community.secop.gov.co/Public/Tendering/OpportunityDetail/Index?noticeUID=CO1.NTC.9670399</t>
  </si>
  <si>
    <t>JOHANNA MARIA REDONDO RODRIGUEZ</t>
  </si>
  <si>
    <t xml:space="preserve">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administrativas.5). Participar en reuniones y capacitaciones previo acuerdo y comunicación con el supervisor de la orden. 6) Apoyar en la recopilación de la información y en la elaboración informes solicitados por el supervisor de la orden. 7) Apoyar en los procesos de cierre de vigencias relacionados a las actividades de la Tesorería. 8) Apoyar con la expedición de los certificados de retenciones aplicados y solicitados al grupo de tesorería. </t>
  </si>
  <si>
    <t>CO1.REQ.9824505</t>
  </si>
  <si>
    <t>OPSP-VAD-0279-2026</t>
  </si>
  <si>
    <t>https://community.secop.gov.co/Public/Tendering/OpportunityDetail/Index?noticeUID=CO1.NTC.9669926</t>
  </si>
  <si>
    <t>DANIELA VANESA VILLALBA CARDENAS</t>
  </si>
  <si>
    <t>La presente orden tiene por objeto: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4)Descargar los comprobantes de egreso de los pagos de las ordenes o resoluciones solicitadas por las unidades administrativas. 5)Coadyuvar en la recopilación de la información y en la elaboración informes solicitados por el supervisor de la orden. 6)Tramitar las solicitudes asignadas de la vicerrectoría de extensión y proyección Social. 7) Archivar diariamente la documentación tramitada en los medios tecnológicos que se designen. 8) Coadyuvar en los procesos de cierre de vigencias relacionados a las actividades administrativas y financieras de la vicerrectoría de extensión y proyección Social desde el Grupo de Tesorería.</t>
  </si>
  <si>
    <t>CO1.REQ.9823276</t>
  </si>
  <si>
    <t>OPSP-VAD-0278-2026</t>
  </si>
  <si>
    <t>https://community.secop.gov.co/Public/Tendering/OpportunityDetail/Index?noticeUID=CO1.NTC.9669169</t>
  </si>
  <si>
    <t>Cesar Enrique Polo Castro</t>
  </si>
  <si>
    <t>JOSE GABRIEL MONTERO PATIÑO</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</si>
  <si>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 la dirección del centro en el diseño de estructuras de comunicación entre sistemas de información 5. Apoyar en el proceso de optimización de sentencias SQL en SQL Server 6. Incorporar elementos de diseños existentes en los productos tecnológicos.</t>
  </si>
  <si>
    <t>CO1.REQ.9822578</t>
  </si>
  <si>
    <t>OPSP-VAD-0277-2026</t>
  </si>
  <si>
    <t>https://community.secop.gov.co/Public/Tendering/OpportunityDetail/Index?noticeUID=CO1.NTC.9668910</t>
  </si>
  <si>
    <t>CESAR AUGUSTO ALVARADO MULETH</t>
  </si>
  <si>
    <t xml:space="preserve">La presente orden tiene por objeto: 1. Realizar la producción audiovisual de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t>
  </si>
  <si>
    <t>CO1.REQ.9822247</t>
  </si>
  <si>
    <t>OPSP-VAD-0276-2026</t>
  </si>
  <si>
    <t>https://community.secop.gov.co/Public/Tendering/OpportunityDetail/Index?noticeUID=CO1.NTC.9672453</t>
  </si>
  <si>
    <t>Ronal Martinez Abuabara</t>
  </si>
  <si>
    <t>DILAN DAVID SOLAR TOUS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</si>
  <si>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t>
  </si>
  <si>
    <t>CO1.REQ.9825188</t>
  </si>
  <si>
    <t>OAG-VAD-0275-2026</t>
  </si>
  <si>
    <t>https://community.secop.gov.co/Public/Tendering/OpportunityDetail/Index?noticeUID=CO1.NTC.9667366</t>
  </si>
  <si>
    <t>ALVARO JAVIER MONTERO MERCADO</t>
  </si>
  <si>
    <t xml:space="preserve">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autorizadas por los ordenadores del Gasto. </t>
  </si>
  <si>
    <t>CO1.REQ.9820912</t>
  </si>
  <si>
    <t>OPSP-VAD-0274-2026</t>
  </si>
  <si>
    <t>https://community.secop.gov.co/Public/Tendering/OpportunityDetail/Index?noticeUID=CO1.NTC.9667202</t>
  </si>
  <si>
    <t>Wilmer Ponce Obregon</t>
  </si>
  <si>
    <t>LAUDYS ESTHER GUTIERREZ  PABA</t>
  </si>
  <si>
    <t xml:space="preserve">La presente orden tiene por objeto: 1. Apoyar en la organización del laboratorio asignado para las prácticas y servicios requeridos en el mismo, de conformidad con la programación establecida. 2. Apoyar en la gestión integral de los equipos, materiales e insumos de laboratorio, garantizando su entrega oportuna para el montaje de prácticas y servicios, así como su correcto uso, manejo y conservación conforme a los protocolos establecidos 3. Apoyar en los procedimientos establecidos para el funcionamiento, cuidado, preservación y mantenimiento de los equipos, materiales e instalaciones del laboratorio, así como la administración y actualización del inventario de bienes, materiales e insumos, incluyendo la elaboración y presentación de los informes correspondientes. 4. Apoyar en el Cumplimiento de las normas y protocolos del Plan Institucional de Gestión Ambiental – PIGA, el programa de seguridad y salud en el trabajo. 5. Apoyar en la verificación del mantenimiento preventivo y correctivo de equipos e instalaciones del laboratorio. 6. identificar y apoyar en la formulación de propuestas de mejora orientadas al fortalecimiento de los procesos operativos y administrativos del laboratorio. 7. Gestionar y comunicar oportunamente la información relacionada con situaciones que afecten el desarrollo de las actividades del laboratorio, así como atender las peticiones, quejas, reclamos y sugerencias asociadas a los servicios prestados, conforme a los procedimientos institucionales. 8. Apoyar la verificación de las prácticas a desarrollar en este espacio y reemplazar en caso de ausencia al coordinador del laboratorio. 9. Apoyar en la entrega al finalizar la Orden de Servicio del Inventario de los Equipos del Laboratorio detallando el estado de los mismos. 10. Brindar la asesoría, apoyo y gestiones pertinentes a la recepción, tabulación y caracterización de las muestras recibidas en el laboratorio por cualquiera de las vías académica, investigación, extensión y venta de servicios, además apoyar la recolección de información de satisfacción del servicio e informes relacionados con las mismas actividades. </t>
  </si>
  <si>
    <t>CO1.REQ.9820099</t>
  </si>
  <si>
    <t>OPSP-VAD-0273-2026</t>
  </si>
  <si>
    <t xml:space="preserve">CARLOS ANTONIO MOSCARELLA DE LA ROSA </t>
  </si>
  <si>
    <t>La presente orden tiene por objeto: 1. Apoyar el montaje e implementación de las prácticas y servicios requeridos en el laboratorio de acuicultura (Hangar D) de las asignaturas académicas que lo requieran. 2. Apoyar en el buen uso de equipos, materiales e insumos del laboratorio de acuicultura (Hangar D). 3. Apoyar las charlas y muestras académicas que se oferten a los visitantes internos y externos de la granja experimental. 4. Apoyar con el mantenimiento y manejo de los animales de cultivos del laboratorio de acuicultura (Hangar D). 5. Apoyar en las actividades relacionadas con los ensayos experimentales y trabajos de grado que se desarrollan en el laboratorio de acuicultura (Hangar D). 6. Apoyar en la entrega al finalizar la Orden de Servicio del Inventario de los Equipos del Laboratorio detallando el estado de estos. 7. Realizar el control y seguimiento de los insumos que se utilizan en las diferentes prácticas académicas, para su oportuno reporte al programa académico a cargo. 8. Desarrollar las actividades cumpliendo las normas y protocolos del Plan Institucional de Gestión Ambiental – PIGA, el programa de seguridad y salud en el trabajo. 9. Apoyar las charlas y muestras académicas que se oferten a los visitantes internos y externos del laboratorio de acuicultura (Hangar D).</t>
  </si>
  <si>
    <t>CO1.REQ.9829837</t>
  </si>
  <si>
    <t>OPSP-VAD-0272-2026</t>
  </si>
  <si>
    <t>IMAEL FABRICIO VARGAS MONTENEGRO</t>
  </si>
  <si>
    <t>La presente orden tiene por objeto:1. Apoyar el montaje e implementación de las prácticas y servicios requeridos en el laboratorio de acuicultura (granja experimental) por los diferentes programas académicos de la institución. 2. Apoyar en el buen uso de equipos, materiales e insumos del laboratorio de acuicultura (Granja experimental). 3. Apoyar las charlas y muestras académicas que se oferten a los visitantes internos y externos de la granja experimental. 4. Apoyar con el mantenimiento y manejo de los animales de cultivos en la estación piscícola. 5. Apoyar en las actividades relacionadas con los proyectos de investigación, ensayos experimentales y trabajos de grado que se desarrollan en la estación piscícola de la granja experimental. 6. Apoyar en la entrega al finalizar la Orden de Servicio del Inventario de los Equipos del Laboratorio detallando el estado de estos. 7. Realizar el control y seguimiento de los insumos que se utilizan en las diferentes prácticas académicas, para su oportuno reporte al programa académico a cargo 8. Desarrollar sus obligaciones garantizando el Cumplimiento de las normas y protocolos del Plan Institucional de Gestión Ambiental – PIGA, el programa de seguridad y salud en el trabajo.</t>
  </si>
  <si>
    <t>CO1.REQ.9829442</t>
  </si>
  <si>
    <t>OPSP-VAD-0271-2026</t>
  </si>
  <si>
    <t>https://community.secop.gov.co/Public/Tendering/OpportunityDetail/Index?noticeUID=CO1.NTC.9674722</t>
  </si>
  <si>
    <t>JENNIFFER IVONNE GUZMAN CAMACHO</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</si>
  <si>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t>
  </si>
  <si>
    <t>CO1.REQ.9826709</t>
  </si>
  <si>
    <t>OPSP-VAD-0270-2026</t>
  </si>
  <si>
    <t>https://community.secop.gov.co/Public/Tendering/OpportunityDetail/Index?noticeUID=CO1.NTC.9671173</t>
  </si>
  <si>
    <t>David Eduardo Camargo Macias</t>
  </si>
  <si>
    <t>ANDY JOSE GUERRA CORREDOR</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</si>
  <si>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t>
  </si>
  <si>
    <t>CO1.REQ.9825131</t>
  </si>
  <si>
    <t>OPSP-VAD-0269-2026</t>
  </si>
  <si>
    <t>https://community.secop.gov.co/Public/Tendering/OpportunityDetail/Index?noticeUID=CO1.NTC.9671125</t>
  </si>
  <si>
    <t xml:space="preserve">LUZ NARIZ BOLAÑO FONTALVO </t>
  </si>
  <si>
    <t xml:space="preserve">La presente orden tiene por objeto: 1. Apoyar en la coordinación general de los Programas Talento Magdalena y Talento Santa Marta, liderando la articulación operativa, administrativa y estratégica entre las distintas áreas de apoyo académico, psicoeducativo y administrativo involucradas en su implementación. 2. Apoyar en la planeación, organización y seguimiento de las actividades semestrales y anuales del Programa Talento, coordinando su formulación conjunta con las áreas académicas y el componente psicoeducativo, y asegurando su alineación con los objetivos institucionales. 3. Apoyar la gestión administrativa integral del Programa Talento Magdalena, coordinando los procesos internos requeridos para su funcionamiento eficiente, en articulación con las dependencias administrativas, financieras y académicas de la Universidad. 4. Elaborar, consolidar y presentar informes técnicos y administrativos dirigidos a las distintas dependencias de la Universidad del Magdalena, relacionados con la ejecución, avances y resultados del Programa Talento Magdalena. 5. Apoyar en la elaboración de los informes semestrales de avance y del informe anual del Programa Talento, integrando información proveniente de los componentes académico, psicoeducativo, administrativo y de beneficios, y garantizando su consistencia técnica y oportunidad. 6. Apoyar en la coordinación de la operación de entrega de beneficios y estímulos a los estudiantes beneficiarios, liderando los procesos administrativos asociados y articulando a las dependencias responsables para asegurar el acceso oportuno y transparente a los apoyos establecidos. 7. Apoyar el seguimiento y evaluación del impacto de los beneficios y estímulos otorgados a los estudiantes, coordinando el análisis de su incidencia en la permanencia, el rendimiento académico y la graduación estudiantil. 8. Recopilar, sistematizar y analizar información del Programa Talento Magdalena, con el fin de generar insumos para la toma de decisiones, la mejora continua y la rendición de cuentas institucional. 9. Apoyar en la formulación de propuestas de ajuste y actualización de la reglamentación de los Programas Talento Magdalena y Talento Santa Marta, a partir del análisis de la operación, los resultados obtenidos y las necesidades emergentes del programa. 10. Apoyar la articulación permanente con la Dirección de Desarrollo Estudiantil y demás dependencias institucionales, contribuyendo a la coherencia de los Programas Talento Magdalena y Talento Santa Marta con las políticas de acceso, permanencia, bienestar y graduación de la Universidad del Magdalena. 11. Apoyar estratégicamente a la Dirección de Desarrollo Estudiantil en la formulación, implementación y seguimiento del plan estratégico de la Dirección, aportando insumos técnicos y contribuyendo a la alineación de las acciones de la Dirección con las metas institucionales de acceso, permanencia, bienestar y graduación estudiantil. </t>
  </si>
  <si>
    <t>CO1.REQ.9824734</t>
  </si>
  <si>
    <t>OPSP-VAD-0268-2026</t>
  </si>
  <si>
    <t>https://community.secop.gov.co/Public/Tendering/OpportunityDetail/Index?noticeUID=CO1.NTC.9672566</t>
  </si>
  <si>
    <t>ROSANA PIÑERES SOTO</t>
  </si>
  <si>
    <t xml:space="preserve">La presente orden tiene por objeto: 1. Apoyar con la atención a los usuarios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de matriculas en el Sistema de Información de AYRE.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 usuarios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la realización de labores de depuración y conciliación de financiamiento de matrícula de las distintas modalidades de estudio.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t>
  </si>
  <si>
    <t>CO1.REQ.9826133</t>
  </si>
  <si>
    <t>OPSP-VAD-0267-2026</t>
  </si>
  <si>
    <t>https://community.secop.gov.co/Public/Tendering/OpportunityDetail/Index?noticeUID=CO1.NTC.9669557</t>
  </si>
  <si>
    <t>HECTOR MARIO MOLINA RODRIGUEZ</t>
  </si>
  <si>
    <t>La presente orden tiene por objeto: 1. Apoyar con la atención a los usuarios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de matriculas en el Sistema de Información de AYRE.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realización de las renovaciones y legalizaciones de los créditos Icetex. 14. Apoyar en la realización de las conciliaciones de los giros enviados por Icetex. 15. Apoyar en la Elaboración de los recaudos de los giros enviados por Icetex además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revisión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19. Apoyaren el envío de reporte de abonos y cuentas por cobrar para el recaudo, informes relacionados a los estudiantes beneficiados beca equidad, reporte de proyección presupuestal, informes de seguimiento y otros requerimientos, reporte de estudiantes vinculados al programa generación y excelencia. 20. Apoyar en la recepción de derechos de petición y tutelas para el Icetex donde vinculan a la Universidad del Magdalena. 21. Apoyar en la elaboración, seguimiento, cobro y recaudo de la facturación que debe llevar a cabo la dependencia y su conciliación y depuración, llevando a cabo el registro de dicha actividad según el formato establecido para el control de facturación. 22. Realizar acompañamiento a los eventos institucionales en los que se requiera financiamiento en la adquisición de servicios o productos como: Feria del libro, Feria Artesanal, Feria agrícola, Feria de postgrados.</t>
  </si>
  <si>
    <t>CO1.REQ.9823139</t>
  </si>
  <si>
    <t>OPSP-VAD-0266-2026</t>
  </si>
  <si>
    <t>https://community.secop.gov.co/Public/Tendering/OpportunityDetail/Index?noticeUID=CO1.NTC.9669096</t>
  </si>
  <si>
    <t>GLORIA INES FLOREZ FONTALVO</t>
  </si>
  <si>
    <t xml:space="preserve">La presente orden tiene por objeto: 1. Apoyar con la atención a los usuarios que requieran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con el ingreso de los pagos realizados de matriculas en el Sistema de Información de AYRE. 6.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7. Realizar mensualmente informe de efectividad del proceso de gestión de cobro de los créditos corto plazos otorgados. 8. Apoyar con la expedición de paz y salvos de los estudiantes con crédito corto plazo y así mismo, actualizar estado financiero en el sistema de Admisiones. 9. Apoyar con la expedición de certificado de deuda a los estudiantes con crédito corto plazo. 10. Apoyar con la aplicación de la encuesta de satisfacción del servicio en el proceso de crédito corto plazo. 11. Apoyar con la recepción de pagos por Datafono, realizar el registro de los mismo y enviar a tesorería para su recaudo. 12. Apoyar en el trámite de solicitudes de reembolso, cruces de cuentas de los estudiantes de las distintas modalidades. 13. Realizar acompañamiento a los eventos institucionales en los que se requiera financiamiento en la adquisición de servicios o productos como: Feria del libro, Feria Artesanal, Feria agrícola, Feria de postgrados. 14. Apoyar en la elaboración, seguimiento, cobro y recaudo de la facturación que debe llevar a cabo la dependencia y su conciliación y depuración, llevando a cabo el registro de dicha actividad según el formato establecido para el control de facturación. 15. Apoyar en la elaboración de los acuerdos de pago de los estudiantes que presentan mora en los créditos educativos de todas las modalidades, y deudas por servicios de prestados a los estudiantes distintos a matricula; hacer el seguimiento para el cumplimiento del pago de las cuotas pactadas. 16. Apoyar en la Elaboración de facturas por los diferentes conceptos de venta de servicio como: laboratorio de biología molecular, autenticaciones, inscripciones, readmisión, excedente de derecho a grado, cursos de idiomas, homologaciones, créditos validados, reconocimiento de saberes, exoneración de derecho a grado, venta de insumos de la clínica odontológica,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Generación de cuentas de cobro para estudiantes que pertenecen a los diferentes convenios que tiene suscrito la universidad con las alcaldías y gobernaciones del departamento del Magdalena. 18. Apoyar en la Generación de informe de pólizas de Créditos para Allianz en las diferentes modalidades de estudio en los periodos académicos. 19. Apoyar en la Generación de facturas para recaudo de la devolución de IVA a favor de la universidad en los diferentes bimestres. 20. Apoyar en la Recepción y envío de títulos valores para los estudiantes que realizan financiación por homologaciones, créditos académicos reconocidos, estudiantes no regulares y diplomados, además de las facturas emitidas a la gobernación del magdalena y regalías. 21. Apoyar en la elaboración, seguimiento, cobro y recaudo de la facturación que debe llevar a cabo la dependencia y su conciliación y depuración, llevando a cabo el registro de dicha actividad según el formato establecido para el control de facturación. </t>
  </si>
  <si>
    <t>CO1.REQ.9822924</t>
  </si>
  <si>
    <t>OPSP-VAD-0265-2026</t>
  </si>
  <si>
    <t>https://community.secop.gov.co/Public/Tendering/OpportunityDetail/Index?noticeUID=CO1.NTC.9678643</t>
  </si>
  <si>
    <t>ANA ISABEL VALERA GUERRERO</t>
  </si>
  <si>
    <t xml:space="preserve">La presente orden tiene por objeto: 1. Apoyar con la atención a los usuarios a través de los distintos canales de comunicación. 2. Apoyar con la recepción, revisión, verificación, confirmación y aprobación de solicitudes de créditos corto plazo. 3. Apoyar con la recepción, organización y registro de los títulos valores de créditos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de matriculas en el Sistema de Información de AYRE. 7. Apoyar con la realización de llamadas telefónicas y envío de correos electrónicos para gestionar el cobro de las obligaciones pendientes que se le adeuden a la institución, en especial la de los créditos corto plazo que tienen los estudiantes y codeudores en las diferentes modalidades (Presencial, CREO, Posgrados y Diplomados), según el formato establecido para el control de las llamadas. 8. Realizar mensualmente informe de efectividad del proceso de gestión de cobro de las obligaciones pendientes que se le adeuden a la institución, en especial la de los créditos corto plazo que tienen los estudiantes y codeudores en las diferentes modalidades (Presencial, CREO, Posgrados y Diplomados). 9. Apoyar con la expedición de paz y salvos de los estudiantes con créditos corto plazo y así mismo, actualizar su estado financiero en el Sistema de Admisiones. 10. Apoyar con la expedición de certificados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en sus distintas modalidades (Presencial, CREO, Posgrados y Diplomados). 14. Realizar acompañamiento a los eventos institucionales en los que se requiera financiamiento en la adquisión de servicios o productos como: Feria del libro, Feria Artesanal, Feria agrícola, Feria de postgrados. 15. Apoyar en el trámite, elaboración y seguimiento de los Descuentos por Nomina. 16. Apoyar en la generación de abonos y cuentas por cobrar por los diferentes conceptos descontados por el Grupo de Nómina mes a mes, los cuales se reportan al Grupo de Tesorería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 19. Apoyar en la elaboración, seguimiento, cobro y recaudo de la facturación que debe llevar a cabo la dependencia y su conciliación y depuración, llevando a cabo el registro de dicha actividad según el formato establecido para el control de facturación. </t>
  </si>
  <si>
    <t>CO1.REQ.9831397</t>
  </si>
  <si>
    <t>OPSP-VAD-0264-2026</t>
  </si>
  <si>
    <t>https://community.secop.gov.co/Public/Tendering/OpportunityDetail/Index?noticeUID=CO1.NTC.9662494</t>
  </si>
  <si>
    <t>JAMES GARCIA FUENTES</t>
  </si>
  <si>
    <t>La presente orden tiene por objeto: 1. Diseñar las estrategias tecnicas para el uso correcto de equipos y espacios del Programa de Cine y Audiovisuales requeridos para actividades academicas. 2. Realizar diagnosticos en la bodega y laboratorios del Programa con un inventario de equipos para rodaje y actividades académicas actualizado. 3. Asistir y programar las reuniones con infraestructura para el proyecto de intervención sala de edición.</t>
  </si>
  <si>
    <t>CO1.REQ.9816227</t>
  </si>
  <si>
    <t>OPSP-VAD-0263-2026</t>
  </si>
  <si>
    <t>https://community.secop.gov.co/Public/Tendering/OpportunityDetail/Index?noticeUID=CO1.NTC.9662183</t>
  </si>
  <si>
    <t>VANESA ALEXANDRA BARRANCO EVILLA</t>
  </si>
  <si>
    <t xml:space="preserve">La presente orden tiene por objeto: 1. Brindar apoyo en el seguimiento de evaluación de los resultados de aprendizaje asociados a las asignaturas teórico-prácticas que desarrollan actividades experimentales en la granja 2. Apoyar el inventario de los insumos suministrados por el programa de ingeniería pesquera para el desarrollo de las prácticas académicas. 3. Apoyar las charlas y muestras académicas que se oferten a los visitantes internos y externos de la granja experimental. 4. Brindar apoyo en el monitoreo de los parámetros de producción de los diferentes montajes académicos y de investigación desarrollados en la granja experimental 5. Apoyar el soporte documental de las actividades desarrolladas por los docentes en el marco de las asignaturas teórico-practicas 6. Brindar apoyo técnico – administrativo para facilitar el reporte oportuno de las situaciones que afecten el desarrollo de las actividades en el laboratorio. 7. Participar de las reuniones organizadas por el área líder de los servicios de laboratorio, previo acuerdo con el supervisor (a) de la orden. </t>
  </si>
  <si>
    <t>CO1.REQ.9815694</t>
  </si>
  <si>
    <t>OAG-VAD-0262-2026</t>
  </si>
  <si>
    <t>https://community.secop.gov.co/Public/Tendering/OpportunityDetail/Index?noticeUID=CO1.NTC.9671620</t>
  </si>
  <si>
    <t>JOHN JAIRO ROMERO LUNA</t>
  </si>
  <si>
    <t>La presente orden tiene por objeto: 1. Apoyar en el mantenimiento del estado de los equipos, y mobiliarios que hacen parte de la dotación de la clinica odontológica. 2. Apoyar en la gestion de solicitudes para la compra de insumos para el mantenimiento de los equipos. 3. Apoyar el seguimiento del estado y buen uso de los equipos radiológicos. 4. Elaborar, actualizar y realizar seguimiento de las hojas de vida de los equipos. 5. Apoyar en la atencion y buen funcionamiento de la preclinica. 6. Apoyar el seguimiento del estado de los equipos y la operacion normal de los espacios academinicos de apoyo al programa de odontologia. 7. Rendir informes periodicos a la direccion de programa.</t>
  </si>
  <si>
    <t>CO1.REQ.9825041</t>
  </si>
  <si>
    <t>OAG-VAD-0261-2026</t>
  </si>
  <si>
    <t>https://community.secop.gov.co/Public/Tendering/OpportunityDetail/Index?noticeUID=CO1.NTC.9668349</t>
  </si>
  <si>
    <t>RAQUEL MARIA GARCIA TEJEDA</t>
  </si>
  <si>
    <t xml:space="preserve">La presente orden tiene por objeto: 1. Prestar asesoría, proyección y sustentación en los procesos administrativos sancionatorios, cuya competencia sea de la Oficina de Control Interno Disciplinario. </t>
  </si>
  <si>
    <t>CO1.REQ.9821867</t>
  </si>
  <si>
    <t>OPSP-VAD-0260-2026</t>
  </si>
  <si>
    <t>https://community.secop.gov.co/Public/Tendering/OpportunityDetail/Index?noticeUID=CO1.NTC.9662177</t>
  </si>
  <si>
    <t>ROMARIO FARIA PEREZ MACHADO</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</si>
  <si>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</si>
  <si>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CO1.REQ.9815686</t>
  </si>
  <si>
    <t>OAG-VAD-0259-2026</t>
  </si>
  <si>
    <t>https://community.secop.gov.co/Public/Tendering/OpportunityDetail/Index?noticeUID=CO1.NTC.9662173</t>
  </si>
  <si>
    <t>RAFAEL ANGEL VARGAS CONTRERAS</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</si>
  <si>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</si>
  <si>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CO1.REQ.9815815</t>
  </si>
  <si>
    <t>OAG-VAD-0258-2026</t>
  </si>
  <si>
    <t>https://community.secop.gov.co/Public/Tendering/OpportunityDetail/Index?noticeUID=CO1.NTC.9662561</t>
  </si>
  <si>
    <t>Julieth Alexandra Lizcano Prada</t>
  </si>
  <si>
    <t>LIGIA ROSA YANET CAMARGO</t>
  </si>
  <si>
    <t xml:space="preserve">La presente orden tiene por objeto: 1. Apoyar en la estandarización de los procesos de Aseguramiento de la Calidad de las facultades y programas académicos a través de los formatos, guías y procedimientos. 2. Apoyar en las actividades en torno al seguimiento y cumplimiento de los indicadores y proyectos de plan de acción asociados a los procesos de registro calificado y acreditación. 3. Apoyar en los procesos de autoevaluación con fines de renovación de Registros Calificados. 4. Apoyar en los procesos de radicación en las plataformas del Ministerio de Educación Nacional, las diferentes solicitudes de Registro Calificado o Acreditación. 5. Apoyar en el cargue, registro en plataforma y tabulación de las encuestas en el marco de las autoevaluaciones institucionales o de programas académicos, y las percepciones derivadas de las asesorías y acompañamiento en los procesos registro calificado y acreditaciones nacionales o internacionales. 6. Apoyar las actividades logísticas y de preparación para el desarrollo de eventos académicos, capacitaciones, reuniones, talleres o visitas de pares académicos en el marco de las acreditaciones nacionales o internacionales. 7. Apoyar las actividades de notificaciones a las unidades académicas o administrativas acerca de las novedades de los procesos de Registro Calificado o Acreditación en Alta Calidad. 8. Apoyar las actividades de seguimiento y actualización de las matrices y tableros de control de los procesos de Registro Calificado y Acreditación en Alta Calidad. </t>
  </si>
  <si>
    <t>CO1.REQ.9816214</t>
  </si>
  <si>
    <t>OPSP-VAD-0257-2026</t>
  </si>
  <si>
    <t>https://community.secop.gov.co/Public/Tendering/OpportunityDetail/Index?noticeUID=CO1.NTC.9667256</t>
  </si>
  <si>
    <t>NYLLYRETH PINZON JARAMILLO</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</si>
  <si>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t>
  </si>
  <si>
    <t>CO1.REQ.9820445</t>
  </si>
  <si>
    <t>OPSP-VAD-0256-2026</t>
  </si>
  <si>
    <t>https://community.secop.gov.co/Public/Tendering/OpportunityDetail/Index?noticeUID=CO1.NTC.9667898</t>
  </si>
  <si>
    <t>LIDA PATRICIA ALTUVE MARQUEZ</t>
  </si>
  <si>
    <t xml:space="preserve">La presente orden tiene por objeto: 1. Apoyar en la organización y coordinación del programa académico, con el fin de asegurar la correcta ejecución de la programación de asignaturas y actividades establecidas en el currículo. 2. Apoyar en la gestión eficiente de equipos y recursos didácticos: coordinar la entrega oportuna de materiales, insumos y recursos necesarios para el desarrollo de clases y prácticas académicas. 3. Apoyar en el fomento en el uso adecuado de recursos pedagógicos y académicos, garantizando que se utilicen correctamente en función de las necesidades del programa. 4. Apoyar en la aplicación de procedimientos y protocolos establecidos para la operación del programa, asegurando el cumplimiento de las normativas académicas y de calidad educativa. 5. Apoyar en la administración y actualización de inventarios académicos y recursos de enseñanza: gestionar el inventario de materiales y equipos pedagógicos, elaborando informes periódicos sobre su estado y disponibilidad. 6. Apoyar en el cumplimiento de normativas académicas y de gestión educativa: asegurarse de que el programa se ajuste a las normativas internas de calidad y acreditación, así como al cumplimiento de los protocolos de seguridad y bienestar de la comunidad universitaria. 7. Apoyar en la supervisión y verificación de actividades académicas, garantizando que todas las prácticas y asignaturas cargadas en la plataforma educativa cuenten con la validación del coordinador académico. 8. Apoyar en la atención oportuna a los estudiantes y docentes: ofrecer soporte para la resolución de dudas, problemas o inquietudes relacionadas con el programa académico. 9. Apoyar en la gestión de la retroalimentación y mejora continua: recolectar información sobre la satisfacción del servicio académico, gestionando peticiones, quejas y sugerencias de los estudiantes y docentes. 10. Apoyar en la revisión de la carga académica y coordinación con los docentes para asegurar que los programas y materiales estén actualizados y alineados con los objetivos del programa. 11. Apoyar en la planificación de actividades extracurriculares y complementarias relacionadas con el programa académico, como talleres, seminarios y eventos académicos. 12. Apoyar en el seguimiento de la calidad educativa mediante la recopilación de informes y resultados de los estudiantes, con el fin de implementar mejoras en el programa. 13. Asegurar el cumplimiento del plan de desarrollo académico del programa, facilitando la correcta implementación de nuevas normativas y estrategias pedagógicas. </t>
  </si>
  <si>
    <t>CO1.REQ.9821541</t>
  </si>
  <si>
    <t>OPSP-VAD-0255-2026</t>
  </si>
  <si>
    <t>https://community.secop.gov.co/Public/Tendering/OpportunityDetail/Index?noticeUID=CO1.NTC.9667450</t>
  </si>
  <si>
    <t>ORIANA PATRICIA DAZA BRITO</t>
  </si>
  <si>
    <t>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t>
  </si>
  <si>
    <t>CO1.REQ.9821237</t>
  </si>
  <si>
    <t>OPSP-VAD-0254-2026</t>
  </si>
  <si>
    <t>https://community.secop.gov.co/Public/Tendering/OpportunityDetail/Index?noticeUID=CO1.NTC.9663075</t>
  </si>
  <si>
    <t>MARIA FERNANDA DORADO FUENTES</t>
  </si>
  <si>
    <t xml:space="preserve">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en el desarrollo de actividades administrativas y de gestión para asegurar la eficiencia y calidad de los servicios prestados (academia, investigación y extensión). 4. Apoyar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el desarrollo de proyectos para el mejoramiento del laboratorio. 8. Mantener actualizado el inventario de equipos del laboratorio. 9. Apoyar en la atención para el préstamo de equipos e insumos de topografía. </t>
  </si>
  <si>
    <t>CO1.REQ.9817114</t>
  </si>
  <si>
    <t>OPSP-VAD-0253-2026</t>
  </si>
  <si>
    <t>https://community.secop.gov.co/Public/Tendering/OpportunityDetail/Index?noticeUID=CO1.NTC.9663407</t>
  </si>
  <si>
    <t>MARIA DEL CARMEN CALDERON ORTIZ</t>
  </si>
  <si>
    <t xml:space="preserve">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t>
  </si>
  <si>
    <t>CO1.REQ.9816727</t>
  </si>
  <si>
    <t>OPSP-VAD-0252-2026</t>
  </si>
  <si>
    <t>https://community.secop.gov.co/Public/Tendering/OpportunityDetail/Index?noticeUID=CO1.NTC.9662969</t>
  </si>
  <si>
    <t>GISELLE DE JESUS CUCUNUBA MANES</t>
  </si>
  <si>
    <t>La presente orden tiene por objeto: 1. Realizar cubrimiento de fuentes institucionales: Secretaría General (procesos logísticos) en la celebración de Ceremonias de Graduación;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con el fin de registrar las noticias presentadas sobre la Universidad del Magdalena. 4. Realizar locución del programa de radio Desde El Campus, emitido de lunes a viernes de 7:00 a.m. a 8:00 a.m. por la emisora Unimagdalena Radio 5. Realizar notas de radio con libreto y audios, sobre las novedades, eventos e información de las fuentes institucionales. 6. Redactar boletines de prensa sobre las novedades, eventos e información de las fuentes institucionales. 7. Apoyar el proceso de organización logística de eventos de las fuentes institucionales, realizar seguimiento a solicitudes de insumos y elementos para los eventos, asistir a reuniones preparatorias, elaborar libretos de presentación, órdenes del día y precedencias. 8. Presentar eventos de las fuentes institucionales. 9. Apoyar la elaboración de piezas de comunicación solicitadas por las fuentes institucionales: producción de videos, apoyar el proceso de solicitud, revisión y aprobación diseños de banners e infografías.</t>
  </si>
  <si>
    <t>CO1.REQ.9816268</t>
  </si>
  <si>
    <t>OPSP-VAD-0251-2026</t>
  </si>
  <si>
    <t>https://community.secop.gov.co/Public/Tendering/OpportunityDetail/Index?noticeUID=CO1.NTC.9662656</t>
  </si>
  <si>
    <t>DINAIRIS PAOLA NORIEGA URIELES</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</si>
  <si>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t>
  </si>
  <si>
    <t>CO1.REQ.9816058</t>
  </si>
  <si>
    <t>OPSP-VAD-0250-2026</t>
  </si>
  <si>
    <t>https://community.secop.gov.co/Public/Tendering/OpportunityDetail/Index?noticeUID=CO1.NTC.9662317</t>
  </si>
  <si>
    <t>EUSEBIO JOSE MARTINEZ VELASQUEZ</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</si>
  <si>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el bien ingrese nuevamente a las instalaciones el Funcionario Responsable de los equipos deberá informar por correo electrónico al Grupo de Compras y Administración de Bienes.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elcontrol de tránsito interno de elementos y equipos dentro de las instalaciones. 8. Cumplir con todas las normas de higiene, medicina del trabajo, salud ocupacional, prevención y control de riesgo que determine la institución como de obligatorio cumplimiento. </t>
  </si>
  <si>
    <t>CO1.REQ.9815662</t>
  </si>
  <si>
    <t>OAG-VAD-0249-2026</t>
  </si>
  <si>
    <t>https://community.secop.gov.co/Public/Tendering/OpportunityDetail/Index?noticeUID=CO1.NTC.9662314</t>
  </si>
  <si>
    <t>RONALD EDUARDO AREVALO MATOS</t>
  </si>
  <si>
    <t>CO1.REQ.9815707</t>
  </si>
  <si>
    <t>OAG-VAD-0248-2026</t>
  </si>
  <si>
    <t>https://community.secop.gov.co/Public/Tendering/OpportunityDetail/Index?noticeUID=CO1.NTC.9662608</t>
  </si>
  <si>
    <t>LUIS FERNANDO PALMERA ESCORCIA</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</si>
  <si>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t>
  </si>
  <si>
    <t>CO1.REQ.9815873</t>
  </si>
  <si>
    <t>OPSP-VAD-0247-2026</t>
  </si>
  <si>
    <t>https://community.secop.gov.co/Public/Tendering/OpportunityDetail/Index?noticeUID=CO1.NTC.9662601</t>
  </si>
  <si>
    <t>ANDREE MATEO NARVAEZ ORTIZ</t>
  </si>
  <si>
    <t xml:space="preserve">La presente orden tiene por objeto: 1. Apoyar en el desarrollo de componentes software en tecnologías NetCore, Javascript, Angular en el proyecto de Talento Magdalena. 2. Apoyar en la implementación de principios SOLID en los sistemas de información del proyecto Talento Magdalena 3. Asesorar al director del centro en el diseño de estructuras de comunicación entre sistemas de información institucionales y Talento Magdalena 4. Apoyar en el proceso de optimización de sentencias SQL en SQL Server 5. Incorporar elementos de diseños existentes en los productos tecnólogos 6. Construir la documentación de apoyo a los procesos. </t>
  </si>
  <si>
    <t>CO1.REQ.9816008</t>
  </si>
  <si>
    <t>OPSP-VAD-0246-2026</t>
  </si>
  <si>
    <t>https://community.secop.gov.co/Public/Tendering/OpportunityDetail/Index?noticeUID=CO1.NTC.9677807</t>
  </si>
  <si>
    <t>MONICA BEATRIZ RAMIREZ PEREIRA</t>
  </si>
  <si>
    <t xml:space="preserve">La presente orden tiene por objeto: 1. Prestar asesoría en la proyección de las decisiones a que hay lugar en el trámite de los procesos disciplinarios adelantados por la Oficina de Control Disciplinario Interno. 2. Proyectar para el Director de la oficina los autos de apertura de indagación, investigación, pruebas, archivos, cargos y fallos. </t>
  </si>
  <si>
    <t>CO1.REQ.9831774</t>
  </si>
  <si>
    <t>OPSP-VAD-0245-2026</t>
  </si>
  <si>
    <t>https://community.secop.gov.co/Public/Tendering/OpportunityDetail/Index?noticeUID=CO1.NTC.9677408</t>
  </si>
  <si>
    <t>MARIA DEL PILAR SERRATO SALTARIN</t>
  </si>
  <si>
    <t xml:space="preserve">La presente orden tiene por objeto: 1. Brindar acompañamiento a los estudiantes de movilidad nacional e internacional entrante previo, durante y después de su período de estudios en la Universidad del Magdalena. 2. Apoyar los procesos de movilidad internacional entrante de docentes, investigadores, ponentes, entre otros. 3. Apoyar en la gestión de reportes migratorios del personal extranjero que realice actividades en Unimagdalena. 4. Orientar a la comunidad universitaria sobre los servicios ofertados por la dependencia. 5. Apoyar el desarrollo de iniciativas de Escuela de Verano de la institución u otras en colaboración con otras entidades. 6. Apoyar en los procesos de gestión de la calidad. </t>
  </si>
  <si>
    <t>CO1.REQ.9831727</t>
  </si>
  <si>
    <t>OPSP-VAD-0244-2026</t>
  </si>
  <si>
    <t>https://community.secop.gov.co/Public/Tendering/OpportunityDetail/Index?noticeUID=CO1.NTC.9677130</t>
  </si>
  <si>
    <t>MONICA CANDELARIO MOROS</t>
  </si>
  <si>
    <t xml:space="preserve">La presente orden tiene por objeto: 1. Apoyar en la ejecución de actividades de promoción y mantenimiento de la salud y fomentar la adopción de estilos de vida saludable a los miembros de la comunidad universitaria. 2. Orientar en consulta a los miembros de la comunidad universitaria para que asuman conductas responsables en el cuidado de su salud. 3. Apoyar a los Médicos en los procedimientos de atención que sean requeridos por los usuarios. 4. Apoyar al supervisor en la actualización del inventario de los equipos de oficina y de insumos médicos y garantizar el buen uso de los mismos.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atención a los miembros de la comunidad Universitaria que requieran información sobre los servicios de Bienestar a través de los distintos canales de comunicación disponibles. 7. Realizar actividades docente asistenciales bajo la modalidad de supervisión de prácticas formativas a los estudiantes de la facultad de ciencias de la salud de la Universidad del Magdalena. 8. Apoyar en la validación y verificación de la veracidad de las incapacidades de los Estudiantes, teniendo en cuenta la reglamentación existente para tal efecto.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t>
  </si>
  <si>
    <t>CO1.REQ.9831454</t>
  </si>
  <si>
    <t>OPSP-VAD-0243-2026</t>
  </si>
  <si>
    <t>https://community.secop.gov.co/Public/Tendering/OpportunityDetail/Index?noticeUID=CO1.NTC.9666450</t>
  </si>
  <si>
    <t>YOLANDA AGUILAR GARCIA</t>
  </si>
  <si>
    <t xml:space="preserve">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en la actualización del inventario de los equipos e insumos de salud y garantizar el buen uso de los mismos. 4. Diligenciar oportunamente los formatos del Proceso "Bienestar Universitario" en el Sistema de Gestión de Calidad.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las actividades. </t>
  </si>
  <si>
    <t>CO1.REQ.9820106</t>
  </si>
  <si>
    <t>OAG-VAD-0242-2026</t>
  </si>
  <si>
    <t>https://community.secop.gov.co/Public/Tendering/OpportunityDetail/Index?noticeUID=CO1.NTC.9676919</t>
  </si>
  <si>
    <t>JOSE IGNACIO STROBEL PAREJO</t>
  </si>
  <si>
    <t xml:space="preserve">La presente orden tiene por objeto: 1. Apoyar en la gestión del funcionamiento operativo y estratégico de los recursos multimediales y sistema de automatización, incluyendo configuración de hardware y software, asegurando disponibilidad y operatividad. 2. Apoyar en la coordinación de las actividades necesarias para garantizar la ejecución de eventos en las salas especializadas (auditorios) del edificio Mar Caribe en articulación con las áreas técnicas y administrativas institucionales. 3. Apoyar en el soporte a las actividades asociadas a la transmisión de eventos dentro de los auditorios del edificio Mar Caribe. 4. Apoyar en la ejecución de procesos de supervisión, control y reporte del uso adecuado de los recursos audiovisuales, incluyendo el registro de eventos, responsables de mal uso y alertas tempranas para la toma de decisiones institucionales. 5. Apoyar en el diseño de estrategias de mantenimiento preventivo y correctivo de los equipos audiovisuales y multimediales, basados en el uso, desgaste y nivel de criticidad de los recursos. 6. Apoyar en la capacitación a usuarios estratégicos en el uso adecuado de los recursos audiovisuales y sistemas automatizados, fortaleciendo las capacidades internas de la institución. 7. Apoyar en las actividades que se programen para garantizar la eficiencia en la prestación de los servicios (montajes de eventos, recorridos de detección de necesidades de equipos). 8. Apoyar con reportes periódicos técnicos y de gestión relacionados con: estado de los equipos e inventarios, Incidentes y correctivos aplicados, Evaluaciones de satisfacción del servicio 9. Apoyar en la mejora continua de los procesos del Grupo REDAL, aportando análisis o recomendaciones para la optimización de los servicios ofrecidos a la comunidad académica y externa. 10. Apoyar en el cumplimiento de los procedimientos establecidos para la prestación de los servicios de soporte audiovisual. 11.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</si>
  <si>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CO1.REQ.9831352</t>
  </si>
  <si>
    <t>OPSP-VAD-0241-2026</t>
  </si>
  <si>
    <t>https://community.secop.gov.co/Public/Tendering/OpportunityDetail/Index?noticeUID=CO1.NTC.9676860</t>
  </si>
  <si>
    <t>ROSALBA GRAVINI PORRAS</t>
  </si>
  <si>
    <t xml:space="preserve">La presente orden tiene por objeto: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Apoyar a la Dirección de Desarrollo Estudiantil en la construcción de normas, reglamentos y prácticas institucionales que fortalezcan los procesos de inclusión de los estudiantes con discapacidad. 4. Apoyar a la Dirección de Desarrollo Estudiantil en los eventos institucionales donde asistan estudiantes con discapacidad auditiva. 5. Apoyar en calidad de interprete de lengua de señas colombiana en las grabaciones del “campus TV” y videos institucionales. 6. Apoyar a la Dirección de Desarrollo Estudiantil en la elaboración de informes de caracterización y diagnóstico de necesidades de cada uno de los estudiantes con discapacidad de la Universidad del Magdalena. 7. Apoyar a la Dirección de Desarrollo Estudiantil en el desarrollo de actividades que promuevan el respeto por la diferencia y la aceptación de las personas con discapacidad como parte de la diversidad y la condición humana. 8. Apoyar a la Dirección de Desarrollo Estudiantil en el acompañamiento psicoeducativo de estudiantes con discapacidad. 9. Apoyar a la Dirección de Desarrollo Estudiantil en la recepción y validación de documentos de aspirantes con discapacidad. 10. Asesorar y acompañar a los estudiantes con discapacidad en la elaboración de su horario académico y planes de acompañamiento educativo. 11. Asistir a las reuniones de planeación, seguimiento y evaluación convocadas por el Director(a) de Desarrollo Estudiantil, previo acuerdo con el supervisor (a) de la Orden. 12. Apoyar a la Dirección de Desarrollo Estudiantil en la organización, planeación y ejecución de actividades con el equipo de intérpretes de la Universidad del Magdalena. 13. Apoyar a la dirección de desarrollo estudiantil en los procesos de admisión, inducción de los estudiantes nuevos 2026-I. </t>
  </si>
  <si>
    <t>CO1.REQ.9830864</t>
  </si>
  <si>
    <t>OPSP-VAD-0240-2026</t>
  </si>
  <si>
    <t>https://community.secop.gov.co/Public/Tendering/OpportunityDetail/Index?noticeUID=CO1.NTC.9676286</t>
  </si>
  <si>
    <t>Carlos Andres Acosta Maiguel</t>
  </si>
  <si>
    <t>ANDREA CAROLINA PEREA MOLINA</t>
  </si>
  <si>
    <t xml:space="preserve">La presente orden tiene por objeto: 1. apoyar en la atención a las solicitudes de estudiantes, docentes y dependencias de la Universidad. 2. Apoyar en la gestión de la programación académica de las sesiones de pregrado con las dependencias de la universidad y externas. 3. Apoyar en la organización de eventos académicos del programa y del consultorio empresarial y contable. 4. Apoyar en la realización de los estudios de homologación por las diferentes modalidades de ingreso. 5. Recolectar estadísticas e información del Programa para la generación de informes. 6. Recolectar, organizar, procesar, construir y analizar la información cualitativa para el proceso de Acreditación por Alta Calidad. </t>
  </si>
  <si>
    <t>CO1.REQ.9830761</t>
  </si>
  <si>
    <t>OPSP-VAD-0239-2026</t>
  </si>
  <si>
    <t>https://community.secop.gov.co/Public/Tendering/OpportunityDetail/Index?noticeUID=CO1.NTC.9666410</t>
  </si>
  <si>
    <t>SEIBY MARTIN BARROS AYOLA</t>
  </si>
  <si>
    <t>CO1.REQ.9819907</t>
  </si>
  <si>
    <t>OAG-VAD-0238-2026</t>
  </si>
  <si>
    <t>https://community.secop.gov.co/Public/Tendering/OpportunityDetail/Index?noticeUID=CO1.NTC.9676171</t>
  </si>
  <si>
    <t>BETSY ZULEY PEREZ LIZCANO</t>
  </si>
  <si>
    <t xml:space="preserve">La presente orden tiene por objeto: 1. Apoyar la revisión de los créditos registrados en las diferentes cuentas bancarias de la Universidad, que estos se encuentren debidamente identificados y registrados en el Sistema de Información Financiero (SINAP).2. Generar informes de bancos diarios con el saldo de libros vs los libros de bancos. 3. Informar al Tesorero en la identificación y registro de ajustes de Tesorería. 4. Revisar mensualmente las retenciones y deducciones por concepto de retención en la fuente y estampillas departamentales. 5. Apoyar la recepción de solicitudes de embargos enviadas por los juzgados para direccionamiento de las mismas, 6. Revisar la aplicación de los embargos decretados por los juzgados contra funcionarios y contratistas. 7. Apoyar en la proyección para la revisión y firma del Tesorero, comunicaciones externas por solicitudes de información de los juzgados en relación con los embargos decretados y 8. Realizar los informes derivados de sus actividades. </t>
  </si>
  <si>
    <t>CO1.REQ.9830550</t>
  </si>
  <si>
    <t>OPSP-VAD-0237-2026</t>
  </si>
  <si>
    <t>https://community.secop.gov.co/Public/Tendering/OpportunityDetail/Index?noticeUID=CO1.NTC.9676139</t>
  </si>
  <si>
    <t>JULIO JOSE ALVAREZ NUÑEZ</t>
  </si>
  <si>
    <t xml:space="preserve">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t>
  </si>
  <si>
    <t>CO1.REQ.9830509</t>
  </si>
  <si>
    <t>OPSP-VAD-0236-2026</t>
  </si>
  <si>
    <t>https://community.secop.gov.co/Public/Tendering/OpportunityDetail/Index?noticeUID=CO1.NTC.9675700</t>
  </si>
  <si>
    <t>JULIAN ERNESTO SANJUAN PAREDES</t>
  </si>
  <si>
    <t xml:space="preserve">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t>
  </si>
  <si>
    <t>CO1.REQ.9830152</t>
  </si>
  <si>
    <t>OPSP-VAD-0235-2026</t>
  </si>
  <si>
    <t>JOELYS YISETH  RODRIGUEZ GAMARRA</t>
  </si>
  <si>
    <t>La presente orden tiene por objeto: 1. Apoyar la coordinación y supervisión de los programas de intercambios (movilidad saliente): “Conexión Global”, "Doble Titulación", "Programa Semestre en el Exterior", CCYK entre otros. 2. Apoyar en la promoción, realización y seguimiento de las convocatorias. 3. Orientar a los estudiantes en sus procesos de movilidad saliente en las diferentes etapas de la realización del intercambio (antes, durante y después). 4. Apoyar en el seguimiento a la movilidad saliente de docentes e investigadores 5. Apoyar y asesorar las convocatorias prioritarias de la oficina en la línea de movilidad saliente.</t>
  </si>
  <si>
    <t>CO1.REQ.9830303</t>
  </si>
  <si>
    <t>OPSP-VAD-0234-2026</t>
  </si>
  <si>
    <t>FABIOLA MARIA ZUÑIGA ORTIZ</t>
  </si>
  <si>
    <t>La presente orden tiene por objeto: 1. Asesorar y acompañar en el diseño, medición y seguimiento de los indicadores de procesos a los 21 procesos del Sistema COGUI+ y a los sistemas de gestión del CREO y Centro de Conciliación y Consultorio Jurídico. 2. Asesorar y acompañar a los 21 procesos del Sistema COGUI+ en la construcción de los mapas de riesgos de gestión y corrupción. 3. Asesorar a los 21 procesos en el manejo y uso de las plataformas que se disponga para la gestión de las actividades del Sistema de Gestión. 4. Asesorar y apoyar al Grupo de Gestión de la Calidad en los procesos del Sistema COGUI+ al nuevo plan de gobierno 2024- 2028 y plan de desarrollo 2020-2030. 5. Apoyar en la organización, coordinación y asesoraría de la formulación y ejecución de acciones correctivas, preventivas y de mejoramiento para garantizar la eficacia de los 21 procesos del Sistema de Gestión. 6. Asesor y acompañar a las 7 facultades y 7 procesos en la identificación, reporte y entrega de las salidas no conformes.</t>
  </si>
  <si>
    <t>CO1.REQ.9829931</t>
  </si>
  <si>
    <t>OPSP-VAD-0233-2026</t>
  </si>
  <si>
    <t>https://community.secop.gov.co/Public/Tendering/OpportunityDetail/Index?noticeUID=CO1.NTC.9673906</t>
  </si>
  <si>
    <t>Roberto Carlos Torres Peña</t>
  </si>
  <si>
    <t>SOFIA LOPEZ CASTRO</t>
  </si>
  <si>
    <t xml:space="preserve">La presente orden tiene por objeto: 1). Apoyar a la Dirección del Departamento de Matemáticas en la coordinación y seguimiento de las actividades académicas, investigativas, facilitando la organización, ejecución y control de los procesos que contribuyan al cumplimiento de los objetivos y funciones del departamento. 2). Apoyar en la organización, clasificación y gestión de la información del Departamento, en el marco del proceso de autoevaluación y acreditación de Alta Calidad. 3). Apoyar en la atención de solicitudes y requerimientos de estudiantes, docentes y demás dependencias de la Universidad del Magdalena. 4). Apoyar en la planeación y desarrollo de las sesiones del Comité del Departamento de Matemáticas, garantizando la convocatoria oportuna, elaboración de agendas, registro de actas, seguimiento a los compromisos establecidos y la articulación de los temas académicos, curriculares y administrativos que se aborden en dicho espacio. 5). Apoyar en la elaboración, seguimiento y cronograma de actividades del Departamento, garantizando el cumplimiento de los compromisos y objetivos institucionales. </t>
  </si>
  <si>
    <t>CO1.REQ.9827053</t>
  </si>
  <si>
    <t>OPSP-VAD-0232-2026</t>
  </si>
  <si>
    <t>https://community.secop.gov.co/Public/Tendering/OpportunityDetail/Index?noticeUID=CO1.NTC.9673107</t>
  </si>
  <si>
    <t>STEFFANYS CAROLINA AGUILAR OBREDOR</t>
  </si>
  <si>
    <t xml:space="preserve">La presente orden tiene por objeto: 1. Apoyar la gestión administrativa del CITS en el acompañamiento en la gestión de convenios y contratos con entidades externas 2. Apoyar en el seguimiento y supervisión de la ejecución de proyectos, programas y propuestas desarrolladas por el CITS 3. Apoyar la generación de informes y documentos técnicos y financieros 4. Apoyar en la realización de reuniones en el marco de la misionalidad del CITS. </t>
  </si>
  <si>
    <t>CO1.REQ.9826636</t>
  </si>
  <si>
    <t>OPSP-VAD-0231-2026</t>
  </si>
  <si>
    <t>https://community.secop.gov.co/Public/Tendering/OpportunityDetail/Index?noticeUID=CO1.NTC.9672714</t>
  </si>
  <si>
    <t>IRIS MARIA FONSECA LIDUEÑA</t>
  </si>
  <si>
    <t>CO1.REQ.9826024</t>
  </si>
  <si>
    <t>OPSP-VAD-0230-2026</t>
  </si>
  <si>
    <t>https://community.secop.gov.co/Public/Tendering/OpportunityDetail/Index?noticeUID=CO1.NTC.9671903</t>
  </si>
  <si>
    <t>LEINER ENRIQUE BENAVIDES RIVAS</t>
  </si>
  <si>
    <t xml:space="preserve">La presente orden tiene por objeto: 1. Apoyar la Dirección del Departamento de Ciencias Biológicas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Ciencias Biológicas, en el marco del proceso de autoevaluación y acreditación de Alta Calidad. 3. Apoyar en la atención de solicitudes y requerimientos de estudiantes, docentes y demás dependencias de la Universidad del Magdalena. 4. Apoyar en la planeación y desarrollo de las sesiones del Comité del Departamento de Ciencias Biológicas, con el fin que se garantice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Ciencias Biológicas,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 </t>
  </si>
  <si>
    <t>CO1.REQ.9825554</t>
  </si>
  <si>
    <t>OPSP-VAD-0229-2026</t>
  </si>
  <si>
    <t>https://community.secop.gov.co/Public/Tendering/OpportunityDetail/Index?noticeUID=CO1.NTC.9666133</t>
  </si>
  <si>
    <t>ANA MARIA GUTIERREZ VALVERDE</t>
  </si>
  <si>
    <t xml:space="preserve">La presente orden tiene por objeto: 1. Actualizar el inventario de equipos de salas, aulas especiales y espacios de laboratorios en sistemas informáticos, de tal manera que se pueda disponer de información relacionada con estadísticas de uso, fecha de adquisición, estado de depreciación y demás información que permita determinar fecha de reposición de equipos existentes. 2. Realizar el diagnostico de necesidades de equipos de salas, aulas especiales y espacios de laboratorios en sistemas informáticos, de tal manera que se pueda conocer de cuales se debe hacer reposición y cuales se deben adicionar a los existentes. 3. Actualizar el documento técnico con el diagnostico de necesidades de equipos. 4. Entregar informes parciales a solicitud del supervisor del estado de avance de las actualizaciones y diagnóstico. 5. Apoyar la coordinación del desarrollo de las actividades de parametrización, registro, documentación y actualización de los sistemas informáticos, plataformas y demás aplicativos que dan soporte a los diferentes servicios que presta el Grupo REDAL a la comunidad académica y externa a nuestra institución a través de salas, aulas especiales y espacios de laboratorios. 6. Hacer seguimiento al proceso de actualización y cargue de información de usabilidad, mantenimiento y reparación de equipos de salas, aulas especiales y espacios de laboratorios en sistemas informáticos, plataformas y demás aplicativos que dan soporte a los diferentes servicios que presta el Grupo REDAL. 7. Apoyar como enlace entre contratista seleccionado y laboratoristas para el desarrollo de los mantenimientos preventivo / correctivos de los diferentes equipos en los laboratorios. 8. Asegurar la implementación del procedimiento para el desarrollo de mantenimientos preventivos y correctivos de equipos de laboratorio adscritos al Grupo REDAL. 9. Apoyar en la entrega al finalizar la Orden de Servicio del Inventario de los Equipos del Laboratorio detallando el estado de los mismos 10.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</si>
  <si>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CO1.REQ.9819375</t>
  </si>
  <si>
    <t>OAG-VAD-0228-2026</t>
  </si>
  <si>
    <t>https://community.secop.gov.co/Public/Tendering/OpportunityDetail/Index?noticeUID=CO1.NTC.9665467</t>
  </si>
  <si>
    <t>JINETH MILENA VALENCIA RODRIGUEZ</t>
  </si>
  <si>
    <t>La presente orden tiene por objeto: 1. Apoyar en la atención de las solicitudes de consulta de documentos del Archivo Central. 2. Apoyar en la organización y digitalización de expedientes, de acuerdo con los procedimientos y directrices institucionales. 3. Apoyar en la elaboración de inventarios documentales de archivos. 4. Apoyar en la verificación de inventarios documentales. 5. Apoyar en la elaboración de informes relacionados con la gestión documental.</t>
  </si>
  <si>
    <t>CO1.REQ.9818899</t>
  </si>
  <si>
    <t>OAG-VAD-0227-2026</t>
  </si>
  <si>
    <t>MAURA CECILIA RUBIO SUAREZ</t>
  </si>
  <si>
    <t xml:space="preserve">La presente orden tiene por objeto: 1. Apoyar en la realización, la producción y presentación de un programa de acompañamiento musical de 2 a 3 pm de lunes a jueves. 2. Realizar la producción y presentación del programa Un Nuevo Despertar, Desde el Campus Al Aire, lunes a viernes en vivo. 3. Realizar la grabación de voz en off para cuñas de radio institucionales. 4. Realizar la grabación de voz en off para promociones de radio para Unimagdalena Radio. 5. Realizar la grabación de voz en off para El Campus Tv. 6. Realizar un programa especial días festivos. 7. Realizar la grabación de voz en off para vestidos de los programas de radio institucionales. 8. Apoyar en la gestión ante las dependencias de la Universidad. 9. Apoyar en la descarga de música para la programación base de la emisora. 10. Revisar, verificar y editar la música para franjas musicales de la emisora. 11. Apoyar en las presentaciones en eventos institucionales que se requieran en la institucional. 12. Contactar a distintas fuentes para realizar entrevistas para programas de radio. 13. Apoyar en la gestión y producción de contenidos para Redes sociales de la Emisora Cultural Unimagdalena Radio. </t>
  </si>
  <si>
    <t>CO1.REQ.9829619</t>
  </si>
  <si>
    <t>OPSP-VAD-0226-2026</t>
  </si>
  <si>
    <t>DANIELA SOFIA DE LA ROSA GARCIA</t>
  </si>
  <si>
    <t xml:space="preserve">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 9. Asesorar a la dirección de desarrollo estudiantil con las actividades desarrolladas en el fondo de solidaridad UNIMAGDALENA, 2.0. acorde a los lineamientos de la resolución 253 de 2021.10. Apoyar a la Dirección de Desarrollo Estudiantil en los procesos de admisión y de inducción de los estudiantes que ingresan 2026. </t>
  </si>
  <si>
    <t>CO1.REQ.9828810</t>
  </si>
  <si>
    <t>OPSP-VAD-0225-2026</t>
  </si>
  <si>
    <t>https://community.secop.gov.co/Public/Tendering/OpportunityDetail/Index?noticeUID=CO1.NTC.9638875</t>
  </si>
  <si>
    <t>DESIRETH BEATRIZ PEREZ RODRIGUEZ</t>
  </si>
  <si>
    <t>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t>
  </si>
  <si>
    <t>CO1.REQ.9792727</t>
  </si>
  <si>
    <t>OPSP-VAD-0224-2026</t>
  </si>
  <si>
    <t>https://community.secop.gov.co/Public/Tendering/OpportunityDetail/Index?noticeUID=CO1.NTC.9639095</t>
  </si>
  <si>
    <t>Lina Marcela Cuao García</t>
  </si>
  <si>
    <t>DANIEL EDGARDO HERNANDEZ CAMARGO</t>
  </si>
  <si>
    <t xml:space="preserve">La presente orden tiene por objeto: 1. Prestar apoyo logístico y administrativo en las actividades que se realicen en el marco del programa tales como: preparación logística de charlas informativas, solicitudes de espacio(s) físicos, registro de asistencia y levantamiento de actas, preparación de kits de materiales, apoyo logístico de pruebas y exámenes. 2. Apoyar la búsqueda de información académica de la población objetivo del Semestre de Nivelación Académica y en la realización de los informes de seguimiento requeridos manteniendo la confidencialidad de la información proporcionada y tratada, 3. Apoyar la gestión documental de la correspondencia física y electrónica e informes tanto físicos como digitales que puedan generarse en la gestión del programa. 4. Apoyar en la recolección de información de satisfacción tales como: recorridos para tomas de percepción, verificación de realización de actividades, preparación de formularios y toma de encuestas. 5. Apoyar las actividades logísticas para el desarrollo del programa de estudiantes auxiliares en docencia del semestre de nivelación académica y los informes derivados. </t>
  </si>
  <si>
    <t>CO1.REQ.9793137</t>
  </si>
  <si>
    <t>OAG-VAD-0223-2026</t>
  </si>
  <si>
    <t>https://community.secop.gov.co/Public/Tendering/OpportunityDetail/Index?noticeUID=CO1.NTC.9638542</t>
  </si>
  <si>
    <t xml:space="preserve">La presente orden tiene por objeto: 1.  Elaborar órdenes de pago, registro de cuentas bancarias y elaboración de PAC en la plataforma de SIIF Nación. 2. Registrar los comprobantes de ingresos en SINAP de los recaudos por conceptos de transferencias de la Nación, matrículas, venta de servicios y otros. 3. Apoyar en el control financiero a los convenios suscritos por la Institución y Verificar el comportamiento del flujo de caja de los diferentes proyectos 4. Coadyuvar en la elaboración de comprobantes de pagos de la Oficina de Tesorería. 5. Realizar la proyección de las Certificaciones de los recaudos para las solicitudes de reembolso, pérdida de recibos y ventas de servicios de las distintas dependencias de la Universidad. 6. Coadyuvar en la recopilación de la información y en la elaboración informes solicitados por el supervisor de la orden. 7. Elaborar los comprobantes pagos en SINAP de los trámites con tarjeta crédito y gastos financieros. 8. Revisar y registrar los ajustes de las partidas conciliatorias. </t>
  </si>
  <si>
    <t>CO1.REQ.9792526</t>
  </si>
  <si>
    <t>OPSP-VAD-0222-2026</t>
  </si>
  <si>
    <t>https://community.secop.gov.co/Public/Tendering/OpportunityDetail/Index?noticeUID=CO1.NTC.9638057</t>
  </si>
  <si>
    <t>MAYRA ALEJANDRA PUELLO GONZALEZ</t>
  </si>
  <si>
    <t xml:space="preserve">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de acuerdo a las directrices de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t>
  </si>
  <si>
    <t>CO1.REQ.9790355</t>
  </si>
  <si>
    <t>OPSP-VAD-0221-2026</t>
  </si>
  <si>
    <t>https://community.secop.gov.co/Public/Tendering/OpportunityDetail/Index?noticeUID=CO1.NTC.9643687</t>
  </si>
  <si>
    <t>HEINER ALFONSO ARTEAGA CONDE</t>
  </si>
  <si>
    <t>CO1.REQ.9797420</t>
  </si>
  <si>
    <t>OPSP-VAD-0220-2026</t>
  </si>
  <si>
    <t>https://community.secop.gov.co/Public/Tendering/OpportunityDetail/Index?noticeUID=CO1.NTC.9642698</t>
  </si>
  <si>
    <t>CARLOS RAFAEL GARIZABALO HOYOS</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</si>
  <si>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elaboración del informe de seguimiento semestral del estado de las PQRS recibidas en la Universidad. 5. Apoyar a la Oficina de Control Interno en el estudio, evaluación y emisión de conceptos jurídicos que le sean requeridos y en el seguimiento al cumplimiento de los requerimientos. 6. Apoyar a la Oficina de Control Interno en el seguimiento al cumplimiento de obligaciones por parte de las dependencias responsables en el marco del Parágrafo del Art. 125 de la acción de repetición de la Ley 2220 de 2022.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t>
  </si>
  <si>
    <t>CO1.REQ.9795961</t>
  </si>
  <si>
    <t>OPSP-VAD-0219-2026</t>
  </si>
  <si>
    <t>https://community.secop.gov.co/Public/Tendering/OpportunityDetail/Index?noticeUID=CO1.NTC.9644730</t>
  </si>
  <si>
    <t>MARIA VICTORIA ELAM MENDOZA</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</si>
  <si>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10. Apoyar la actualización del manual de esterilización.</t>
  </si>
  <si>
    <t>CO1.REQ.9798236</t>
  </si>
  <si>
    <t>OAG-VAD-0217-2026</t>
  </si>
  <si>
    <t>https://community.secop.gov.co/Public/Tendering/OpportunityDetail/Index?noticeUID=CO1.NTC.9641639</t>
  </si>
  <si>
    <t>GLORIA MARGARITA GUTIERREZ DE PIÑERES OSPINO</t>
  </si>
  <si>
    <t xml:space="preserve">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2026-I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t>
  </si>
  <si>
    <t>CO1.REQ.9795318</t>
  </si>
  <si>
    <t>OPSP-VAD-0216-2026</t>
  </si>
  <si>
    <t>https://community.secop.gov.co/Public/Tendering/OpportunityDetail/Index?noticeUID=CO1.NTC.9641155</t>
  </si>
  <si>
    <t>Leyden Eliana Eguis Jimenez</t>
  </si>
  <si>
    <t>GUSTAVO ADOLFO ARDILA RODRIGUEZ</t>
  </si>
  <si>
    <t xml:space="preserve">La presente orden tiene por objeto: 1. Apoyar en la coordinación de la creación, revisión y depuración de la Base de terceros en el Sistema de Información Financiero – SINAP-. 2. Asesorar al Grupo de Contabilidad en el proceso de Gestión Documental de la unidad (recepción y archivo de las comunicaciones internas y externas). 3. Apoyar en la coordinación con el personal vinculado al Grupo de Contabilidad lo referente al proceso de recepción, revisión y posterior envío de documentos soporte para trámites de pago, provenientes de los ordenadores del gasto, Grupo de Presupuesto y demás dependencias. 4. Asesorar al Grupo de Contabilidad en la elaboración del informe de avance a los planes de mejoramiento suscritos con las entidades de control que corresponda. 5. Asesorar al Grupo de Contabilidad en la planificación, coordinación y ejecución de las actividades tendientes a actualizar el sistema de gestión de calidad del proceso contable – financiero. 6. Asesorar al Grupo de Contabilidad en la administración del mapa de riesgo de proceso contable. </t>
  </si>
  <si>
    <t>CO1.REQ.9794940</t>
  </si>
  <si>
    <t>OPSP-VAD-0215-2026</t>
  </si>
  <si>
    <t>https://community.secop.gov.co/Public/Tendering/OpportunityDetail/Index?noticeUID=CO1.NTC.9640918</t>
  </si>
  <si>
    <t>JHON MARIO MARTINEZ MARTINEZ </t>
  </si>
  <si>
    <t xml:space="preserve">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t>
  </si>
  <si>
    <t>CO1.REQ.9794607</t>
  </si>
  <si>
    <t>OPSP-VAD-0214-2026</t>
  </si>
  <si>
    <t>https://community.secop.gov.co/Public/Tendering/OpportunityDetail/Index?noticeUID=CO1.NTC.9640397</t>
  </si>
  <si>
    <t xml:space="preserve">Alicia Esther Castro Villegas </t>
  </si>
  <si>
    <t>MARIA JOSE MEYER MUGNO</t>
  </si>
  <si>
    <t xml:space="preserve">La presente orden tiene por objeto: 1. Apoyar en la elaboración y validación de los documentos precontractuales y contractuales de los contratos que se adelanten desde la Vicerrectoría Académica de conformidad con el estatuto de contratación de la institución para el período 2026-1 2. Proyectar actas de inicio, suspensión, reinicio, adición en valor, adición en plazo, adición en plazo y valor u otro sí modificatorio, y/o terminación de las órdenes de proveedores para el período 2026- 1 3. Apoyar a la Vicerrectora Académica con la revisión, elaboración y validación de los actos administrativos y formatos relacionados con el proceso contractual que se requieran expedir desde el despacho, para el período 2026-1 4. Realizar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para el período 2026-1 5. Apoyar a los supervisiores que correspondan, con el proceso contractual de sus proveedores, elaboración de actos administrativos en virtud de delegaciones Administrativas, consolidación de reservas de hoteles y elaboración de informes para el período 2026-1 6. Proyectar los formatos o actos administrativos que se requieran para el trámite de pago a proveedores de las órdenes y contratos suscritos por la Vicerrectoría Académica. 7. Apoyar en la preparación de los informes, respuestas y demás documentos exigidos por las autoridades competentes referentes a asuntos de contratación de la Vicerrectoría Académica para el período 2026-1. 8. Participar y brindar apoyo en las auditorías en cuanto a los procesos de contratación de la Vicerrectoría Académica. 9. Rendir informes mensuales o cuando el supervisor así lo requiera, sobre las actividades desarrolladas en cumplimiento de la orden de prestación de servicios para el período 2026-1. </t>
  </si>
  <si>
    <t>CO1.REQ.9794357</t>
  </si>
  <si>
    <t>OPSP-VAD-0213-2026</t>
  </si>
  <si>
    <t>https://community.secop.gov.co/Public/Tendering/OpportunityDetail/Index?noticeUID=CO1.NTC.9640346</t>
  </si>
  <si>
    <t>Pedro Luis Salcedo Ramirez</t>
  </si>
  <si>
    <t>RAFAEL JOSE CAMPO CAMPO</t>
  </si>
  <si>
    <t xml:space="preserve">La presente orden tiene por objeto: 1. Asesorar a los estudiantes y profesores en el diseño y desarrollo de prototipos, modelos y piezas mediante herramientas de diseño y fabricación digital en los laboratorios del Programa de Ingeniería Industrial. 2. Apoyar en el uso de impresoras 3D, equipos de manufactura digital y demás recursos tecnológicos disponibles en los laboratorios del programa. 3. Apoyar y asesorar en los procesos relacionados con el diseño y fabricación digital, en concordancia con las funciones y proyectos desarrollados por el Programa de Ingeniería Industrial. 4. Apoyar la verificación de la organización del laboratorio asignado para las prácticas, proyectos y servicios requeridos en el mismo, de conformidad con la programación establecida. 5. Apoyar en la entrega oportuna de los equipos, materiales e insumos requeridos en el montaje de prácticas, proyectos y servicios de los laboratorios del programa. 6. Apoyar en el buen uso de equipos, materiales e insumos de los laboratorios de Ingeniería Industrial. 7. Apoyar en la aplicación de procedimientos y protocolos establecidos para el funcionamiento, cuidado, preservación y mantenimiento de equipos, materiales e instalaciones de los laboratorios, así como el cumplimiento de las normas y protocolos del Plan Institucional de Gestión, Ambiental – PIGA, el programa de seguridad y salud en el trabajo, protocolos de bioseguridad y buenas prácticas de manufactura y seguridad industrial aplicables. 8. Apoyar la administración y actualización del inventario de bienes, materiales e insumos de laboratorio, así como elaborar y presentar los informes respectivos. 9. Apoyar en el reporte de necesidades de mantenimiento y la verificación del mantenimiento preventivo y correctivo de equipos e instalaciones de los laboratorios del Programa de Ingeniería Industrial. 10. Apoyar en la adecuada, oportuna y eficiente atención al usuario en la prestación de los servicios de laboratorio. 11. Informar oportunamente aquellas situaciones que afecten el desarrollo de las actividades en los laboratorios. 12. Apoyar la atención oportuna de las peticiones, quejas, reclamos y sugerencias relacionadas con los servicios de laboratorio. 13. Apoyar en la atención de los requerimientos de control de las horas de uso de los equipos en cada práctica y verificar que las prácticas a desarrollar estén cargadas a la plataforma institucional y cuenten con el visto bueno del Director del Programa. 14. Apoyar en la entrega, al finalizar la Orden de Servicio, del inventario de los equipos del laboratorio detallando su estado. 15. Apoyar la recolección de información de satisfacción del servicio y elaborar los informes correspondientes. 16. Apoyar en la apertura, entrega y cierre del Laboratorio de análisis de datos y el laboratorio de diseño y fabricación digital en los horarios establecidos para la prestación de los servicios. </t>
  </si>
  <si>
    <t>CO1.REQ.9794310</t>
  </si>
  <si>
    <t>OPSP-VAD-0212-2026</t>
  </si>
  <si>
    <t>https://community.secop.gov.co/Public/Tendering/OpportunityDetail/Index?noticeUID=CO1.NTC.9635201</t>
  </si>
  <si>
    <t xml:space="preserve">La presente orden tiene por objeto: 1. Apoyar en la organización del laboratorio asignado para las prácticas y servicios requeridos,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 usuarios internos, y externos cuando se requiera.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</si>
  <si>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CO1.REQ.9788580</t>
  </si>
  <si>
    <t>OAG-VAD-0211-2026</t>
  </si>
  <si>
    <t>https://community.secop.gov.co/Public/Tendering/OpportunityDetail/Index?noticeUID=CO1.NTC.9645327</t>
  </si>
  <si>
    <t>EDGARDO JOSE DIAZ OÑATE</t>
  </si>
  <si>
    <t xml:space="preserve">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t>
  </si>
  <si>
    <t>CO1.REQ.9798765</t>
  </si>
  <si>
    <t>OPSP-VAD-0210-2026</t>
  </si>
  <si>
    <t>https://community.secop.gov.co/Public/Tendering/OpportunityDetail/Index?noticeUID=CO1.NTC.9636178</t>
  </si>
  <si>
    <t>LORAINE ANDREA RIVADENEIRA AGUILAR</t>
  </si>
  <si>
    <t xml:space="preserve">La presente orden tiene por objeto: 1. Apoyar en la revisión de movimientos presupuestales de adición y traslado de los diferentes ordenadores de gasto, para revisión en el SECOP II. 2. Apoyar en el proceso de asignación de código (plaqueta) de bienes entregados en sitio 3. Cargue en el sistema de las actas de entrega. 4. Apoyar en las estadísticas de los suministros entregados a las diferentes dependencias. 5. Apoyar en la actualización de bases de datos del inventario. 6. Apoyar en la toma de inventarios de las diferentes dependencias. </t>
  </si>
  <si>
    <t>CO1.REQ.9790034</t>
  </si>
  <si>
    <t>OPSP-VAD-0209-2026</t>
  </si>
  <si>
    <t>https://community.secop.gov.co/Public/Tendering/OpportunityDetail/Index?noticeUID=CO1.NTC.9635924</t>
  </si>
  <si>
    <t>MARY DESIDERIA GARCIA VELASQUEZ</t>
  </si>
  <si>
    <t xml:space="preserve">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t>
  </si>
  <si>
    <t>CO1.REQ.9789603</t>
  </si>
  <si>
    <t>OPSP-VAD-0208-2026</t>
  </si>
  <si>
    <t>https://community.secop.gov.co/Public/Tendering/OpportunityDetail/Index?noticeUID=CO1.NTC.9639356</t>
  </si>
  <si>
    <t>JOHAN DAVID OLAYA MERCADO</t>
  </si>
  <si>
    <t xml:space="preserve">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t>
  </si>
  <si>
    <t>CO1.REQ.9792785</t>
  </si>
  <si>
    <t>OPSP-VAD-0207-2026</t>
  </si>
  <si>
    <t>https://community.secop.gov.co/Public/Tendering/OpportunityDetail/Index?noticeUID=CO1.NTC.9638880</t>
  </si>
  <si>
    <t>NOHORA BENISSA MEZA CAMPO</t>
  </si>
  <si>
    <t xml:space="preserve">La presente orden tiene por objeto: 1. Apoyar en el aseguramiento del cumplimiento de normativas educativas y estándares de calidad de la Facultad de Ciencias de la Salud. 2. Apoyar a los docentes en los procesos administrativos que requieran de la Facultad de Ciencias de la Salud. 3. Asistir a los Consejos de Facultad de Ciencias de la Salud, previo acuerdo con el supervisor (a) de la presente orden. 4. Apoyar en la organización y liderazgo de reuniones con docentes y estudiantes. 5. Apoyar en la elaboración y gestión del presupuesto de la facultad. 6. Mantener comunicación con los laboratorios, bibliotecas y áreas de práctica que se requieran con Facultad de Ciencias de la Salud. 7. Apoyar en la supervisión de la carga horaria y la distribución de asignaturas de la Facultad de Ciencias de la Salud. 8. Apoyar en el proceso para vinculación de contratistas para la Facultad de Ciencias de la Salud. 9. Brindar asesoramiento a los estudiantes sobre su desarrollo académico. 10. Apoyar en la resolución de conflictos o situaciones especiales dentro de la facultad. 11. Apoyar en la asistencia a capacitaciones y talleres para docentes y personal administrativo. 12. Apoyar en el monitoreo y evaluación del desempeño de docentes y programas académicos. 13. Acompañar los procesos de acreditación de programas de Facultad de Ciencias de la Salud. 14. Apoyar en el diligenciamiento de los formatos requeridos para el proceso de contratación donde el Decano (a) de la Facultad Ciencias de la Salud actúe en calidad de supervisor y/o ordenador del gasto. 15. Cargar en la plataforma SECOP II la contratación y novedades de contratación realizadas para los programas postgrados de la Facultad Ciencias de la Salud. 16. Cargar información de contratos y novedades de contratación en la plataforma SIGEP II reportada por la Facultad Ciencias de la Salud. 17. Cargar la información de contratos y novedades requerida mes a mes en la plataforma SIA OBSERVA por la Facultad Ciencias de la Salud. 18. Apoyar en el manejo de la plataforma GEDOCO en los procesos de contratación para verificar y aprobar la documentación de los contratistas y docentes de los postgrados de la de la Facultad Ciencias de la Salud. 19. Diligenciar los formatos y organizar la documentación requerida para el trámite de pagos de las ordenes de servicios profesionales, de apoyo a la gestión, de compra, de suministro y docentes catedráticos. </t>
  </si>
  <si>
    <t>CO1.REQ.9792845</t>
  </si>
  <si>
    <t>OPSP-VAD-0206-2026</t>
  </si>
  <si>
    <t>https://community.secop.gov.co/Public/Tendering/OpportunityDetail/Index?noticeUID=CO1.NTC.9651914</t>
  </si>
  <si>
    <t>MARIA JOSE COTES VILLAMIZAR</t>
  </si>
  <si>
    <t>La presente orden tiene por objeto: 1. Apoyar en la gestión administrativa y académica de la Facultad de Ingeniería relacionada con los procesos de aseguramiento de la calidad nacional e internacional. 2. Apoyar en el desarrollo, preparación y organización de prácticas académicas de las asignaturas: materiales de construcción, y resistencia de materiales. 3. Apoyar en el desarrollo de actividades para el mantenimiento de equipos y organización del laboratorio. 4. Apoyar en la revisión, actualización y mejoramiento de hojas de cálculo de ensayos del LIIC. 5. Apoyar en la coordinación de ventas de servicio en la programación, ejecución y seguimiento de los servicios contratados, asegurando el cumplimiento de tiempos, alcances y requisitos técnicos. 6. Actualizar y administrar hojas de cálculo (Excel u otros sistemas) relacionadas con ventas, clientes, costos y facturación. 7. Elaborar y presentar informes periódicos de ventas de servicios, ingresos y proyecciones comerciales. 8. Mantener comunicación permanente con clientes antes, durante y después de la prestación del servicio, apoyando la atención de solicitudes, quejas o requerimientos técnicos y comerciales.</t>
  </si>
  <si>
    <t>CO1.REQ.9805041</t>
  </si>
  <si>
    <t>OPSP-VAD-0205-2026</t>
  </si>
  <si>
    <t>https://community.secop.gov.co/Public/Tendering/OpportunityDetail/Index?noticeUID=CO1.NTC.9638178</t>
  </si>
  <si>
    <t>SAUL ANTONIO TEJEDA ECHEVERRIA</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</si>
  <si>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t>
  </si>
  <si>
    <t>CO1.REQ.9791622</t>
  </si>
  <si>
    <t>OPSP-VAD-0204-2026</t>
  </si>
  <si>
    <t>https://community.secop.gov.co/Public/Tendering/OpportunityDetail/Index?noticeUID=CO1.NTC.9637024</t>
  </si>
  <si>
    <t xml:space="preserve">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dé respuesta a las actividades por la cual fue contratado. </t>
  </si>
  <si>
    <t>CO1.REQ.9790494</t>
  </si>
  <si>
    <t>OPSP-VAD-0203-2026</t>
  </si>
  <si>
    <t>https://community.secop.gov.co/Public/Tendering/OpportunityDetail/Index?noticeUID=CO1.NTC.9635267</t>
  </si>
  <si>
    <t>LINA PAOLA BARRIOS GUTIERREZ</t>
  </si>
  <si>
    <t>La presente orden tiene por objeto: 1. Apoyar en la gestión integral de las solicitudes de asignación de puntajes, comprendiendo su radicación, revisión documental, registro, seguimiento, actualización de matrices, elaboración de insumos para sesiones, actas, proyectos de resolución y la comunicación de decisiones adoptadas por el CIARP durante el periodo 2026-1 2. Apoyar en la elaboración, consolidación y actualización de informes institucionales, así como atender requerimientos de información formulados por dependencias internas y/o entes externos durante el periodo 2026-1. 3. Apoyar en la revisión, análisis y sistematización de hojas de vida de profesores de planta y ocasionales, acorde a la normativa institucional y vigente, durante el periodo 2026-1. 4. Apoyar en la realización de actividades relacionadas con los procesos de categorización de aspirantes a profesor hora cátedra, incluyendo la verificación de requisitos y la actualización de registros correspondientes, durante el periodo 2026-1. 5. Apoyar en la gestión administrativa de los procesos asociados a pares evaluadores externos de MinCiencias, incluyendo la búsqueda e identificación de perfiles, seguimiento a evaluaciones, sistematización de resultados y trámite administrativo para el reconocimiento económico, durante el periodo 2026-1. 6. Apoyar en la administración, actualización y depuración de manera permanente las bases de datos y repositorios de información del CIARP, garantizando consistencia y trazabilidad de la información, durante el periodo 2026-1. 7. Apoyar en la organización administrativa y logística de las sesiones del CIARP y demás reuniones requeridas, así como la gestión y organización del archivo digital asociado a dichos procesos, durante el periodo 2026-1. 8. Apoyar en las actividades administrativas y operativas requeridas para la adecuada realización de reuniones y/o eventos de la Vicerrectoría Académica, incluyendo la gestión de convocatorias, el registro y control de asistencias y la coordinación logística necesaria durante el periodo 2026-1 9. Apoyar en actividades técnicas y administrativas asociadas a la gestión de la calidad del Proceso de Gestión Académica, tales como la actualización y organización de formatos, procedimientos, instructivos y registros; el control documental de versiones; la recopilación, medición y sistematización de información para indicadores de gestión; actualización y seguimiento a las matrices de Riesgos de Gestión y Riesgos de Corrupción; el registro y actualización de información en la plataforma ISOLUCION; y la preparación y atención de auditorías de calidad, incluyendo la organización de evidencias y soporte documental, durante el periodo 2026-1.</t>
  </si>
  <si>
    <t>CO1.REQ.9789208</t>
  </si>
  <si>
    <t>OPSP-VAD-0202-2026</t>
  </si>
  <si>
    <t>https://community.secop.gov.co/Public/Tendering/OpportunityDetail/Index?noticeUID=CO1.NTC.9642226</t>
  </si>
  <si>
    <t>BRAYAN RENE CARBONO CARBONO</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</si>
  <si>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t>
  </si>
  <si>
    <t>CO1.REQ.9795432</t>
  </si>
  <si>
    <t>OPSP-VAD-0201-2026</t>
  </si>
  <si>
    <t>https://community.secop.gov.co/Public/Tendering/OpportunityDetail/Index?noticeUID=CO1.NTC.9639325</t>
  </si>
  <si>
    <t>JORGE JOSE SANJUAN DE CASTRO</t>
  </si>
  <si>
    <t xml:space="preserve">La presente orden tiene por objeto: 1. Apoyar en la capacitación a usuarios finales, docentes, estudiantes, administrativos en el uso efectivo del sistema software. 2. Apoyar en la creación de material de capacitación claro y conciso para los usuarios finales. 3. Apoyar en creación de material multimedia como elementos de apoyo en la implementación del software. 4. Apoyar en la construcción de componentes Software para el análisis de datos almacenados en el sistema de información. 5. Apoyar en la Construcción de API de consultas para los datos almacenados. 6. Apoyar en creación de usuarios de RedCap institucional. 7. Apoyar en la capacitación de usuarios en procesos de recuperación de cuenta de RedCap. </t>
  </si>
  <si>
    <t>CO1.REQ.9793145</t>
  </si>
  <si>
    <t>OPSP-VAD-0200-2026</t>
  </si>
  <si>
    <t>https://community.secop.gov.co/Public/Tendering/OpportunityDetail/Index?noticeUID=CO1.NTC.9638870</t>
  </si>
  <si>
    <t>CARLOS MIGUEL MARTES VEGA</t>
  </si>
  <si>
    <t>CO1.REQ.9792660</t>
  </si>
  <si>
    <t>OPSP-VAD-0199-2026</t>
  </si>
  <si>
    <t>https://community.secop.gov.co/Public/Tendering/OpportunityDetail/Index?noticeUID=CO1.NTC.9638481</t>
  </si>
  <si>
    <t>AMALIA PATRICIA HERNANDEZ PATERNINA</t>
  </si>
  <si>
    <t xml:space="preserve">La presente orden tiene por objeto: 1. Apoyar en el seguimiento y actualización al proceso Apoyo Tecnológico TIC, para la toma de acciones preventivas, correctivas y mejoras. 2.Apoyar en la elaboración de formatos, procedimiento, guías, instructivos, manuales e indicadores al proceso de Apoyo Tecnológico. 3. Apoyar en el soporte de trámites administrativos. </t>
  </si>
  <si>
    <t>CO1.REQ.9792509</t>
  </si>
  <si>
    <t>OPSP-VAD-0198-2026</t>
  </si>
  <si>
    <t>https://community.secop.gov.co/Public/Tendering/OpportunityDetail/Index?noticeUID=CO1.NTC.9637844</t>
  </si>
  <si>
    <t>Rolando Enrique Escorcia Caballero</t>
  </si>
  <si>
    <t>BRANELIS SALGADO RODRIGUEZ</t>
  </si>
  <si>
    <t>La presente orden tiene por objeto: 1). Brindar apoyo a la Dirección del Departamento de Pedagogía y didáctica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Pedagogía y Didáctica,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t>
  </si>
  <si>
    <t>CO1.REQ.9791851</t>
  </si>
  <si>
    <t>OPSP-VAD-0197-2026</t>
  </si>
  <si>
    <t>https://community.secop.gov.co/Public/Tendering/OpportunityDetail/Index?noticeUID=CO1.NTC.9637705</t>
  </si>
  <si>
    <t>CLAUDIO ALEXANDER  BRUGES HERNANDEZ</t>
  </si>
  <si>
    <t xml:space="preserve">La presente orden tiene por objeto: 1. Brindar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t>
  </si>
  <si>
    <t>CO1.REQ.9791378</t>
  </si>
  <si>
    <t>OPSP-VAD-0196-2026</t>
  </si>
  <si>
    <t>https://community.secop.gov.co/Public/Tendering/OpportunityDetail/Index?noticeUID=CO1.NTC.9635604</t>
  </si>
  <si>
    <t>LIANA PATRICIA MACHADO SANABRIA</t>
  </si>
  <si>
    <t xml:space="preserve">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t>
  </si>
  <si>
    <t>CO1.REQ.9789261</t>
  </si>
  <si>
    <t>OPSP-VAD-0195-2026</t>
  </si>
  <si>
    <t>https://community.secop.gov.co/Public/Tendering/OpportunityDetail/Index?noticeUID=CO1.NTC.9636939</t>
  </si>
  <si>
    <t>YILIAN ELIANA ARAUJO BARRERA</t>
  </si>
  <si>
    <t xml:space="preserve">La presente orden tiene por objeto: 1. Apoyar la asignación de correspondencia recibida a través del correo institucional. 2. Apoyar en el seguimiento a las solicitudes recibidas vía PQR, correo electrónico y/o por el sistema de admisiones.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t>
  </si>
  <si>
    <t>CO1.REQ.9790671</t>
  </si>
  <si>
    <t>OAG-VAD-0194-2026</t>
  </si>
  <si>
    <t>https://community.secop.gov.co/Public/Tendering/OpportunityDetail/Index?noticeUID=CO1.NTC.9627415</t>
  </si>
  <si>
    <t>JESUS OSNAIDER URIBE SOLANO</t>
  </si>
  <si>
    <t>CO1.REQ.9781062</t>
  </si>
  <si>
    <t>OAG-VAD-0193-2026</t>
  </si>
  <si>
    <t>https://community.secop.gov.co/Public/Tendering/OpportunityDetail/Index?noticeUID=CO1.NTC.9635316</t>
  </si>
  <si>
    <t>JOSE LUIS DIAZ DE LA CRUZ</t>
  </si>
  <si>
    <t xml:space="preserve">La presente orden tiene por objeto: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elaboración de los informes de cierre financiero de la Tesorería. </t>
  </si>
  <si>
    <t>CO1.REQ.9789039</t>
  </si>
  <si>
    <t>OPSP-VAD-0192-2026</t>
  </si>
  <si>
    <t>https://community.secop.gov.co/Public/Tendering/OpportunityDetail/Index?noticeUID=CO1.NTC.9628764</t>
  </si>
  <si>
    <t>AFRA ALEXANDRA HARDING GRACIA</t>
  </si>
  <si>
    <t>La presente orden tiene por objeto: 1). Realizar los pagos en la plataforma del SINAP de las órdenes derivadas de los contratos y resoluciones suscritos y/o proferidos por la Vicerrectoría de Extensión y Proyección Social desde la oficina de tesorería. 2). Validar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Realizar el envío de información financiera que requiera la Vicerrectoría de Extensión y Proyección Social. 6) Descargar los certificados de retencion a los proveedores. 7) Coadyuvar en los procesos de cierre de vigencias relacionados a las actividades administrativas y financieras de la Vicerrectoría de Extensión y Proyección Social desde el Grupo de Tesorería.</t>
  </si>
  <si>
    <t>CO1.REQ.9782564</t>
  </si>
  <si>
    <t>OPSP-VAD-0191-2026</t>
  </si>
  <si>
    <t>https://community.secop.gov.co/Public/Tendering/OpportunityDetail/Index?noticeUID=CO1.NTC.9626976</t>
  </si>
  <si>
    <t>YAHAINIS LISSETH CABRERA DURAN</t>
  </si>
  <si>
    <t xml:space="preserve">La presente orden tiene por objeto: 1. Brindar apoyo a la Dirección del Departamento de Ciencias Biológicas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Ciencias Biológicas, en el marco del proceso de autoevaluación y acreditación de Alta Calidad. 3. Apoyar en la planeación y desarrollo de las sesiones del Comité del Departamento de Ciencias Biológicas, con el fin que se garantice la convocatoria oportuna, elaboración de agendas, registro de actas, seguimiento a los compromisos establecidos y la articulación de los temas académicos, curriculares y administrativos que se aborden en dicho espacio. 4. Recolectar y sistematizar datos estadísticos del Departamento, con el propósito de generar informes que respalden los procesos de gestión, evaluación y mejora continua. 5.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 </t>
  </si>
  <si>
    <t>CO1.REQ.9780809</t>
  </si>
  <si>
    <t>OAG-VAD-0190-2026</t>
  </si>
  <si>
    <t>https://community.secop.gov.co/Public/Tendering/OpportunityDetail/Index?noticeUID=CO1.NTC.9626488</t>
  </si>
  <si>
    <t xml:space="preserve">La presente orden tiene por objeto: 1. Apoyar en la coordinación de prácticas y atención a docentes. 2. Apoyar la preparación y organización del laboratorio antes del inicio de cada práctica, verificando que los materiales, equipos y reactivos estén disponibles y en condiciones óptimas. 3. Apoyar en la coordinación del montaje y desmontaje de las prácticas de laboratorio, conforme a las guías establecidas y en articulación con el cronograma académico. 4. Realizar la limpieza del material de vidrio, mesones y demás superficies de trabajo al finalizar cada práctica, garantizando condiciones adecuadas de higiene y seguridad. para su uso posterior. 5. Brindar atención y apoyo permanente a los docentes durante el desarrollo de las prácticas, con la gestión de insumos, equipos y solución de imprevistos menores. 6. Informar de manera oportuna a la coordinación del laboratorio o del departamento sobre cualquier situación, anomalía o incidente que afecte el normal desarrollo de las actividades programadas. 7. Apoyar en la supervisión del uso correcto de los equipos y materiales de laboratorio durante las prácticas, promoviendo el cumplimiento de las normas de seguridad y el cuidado de los recursos institucionales. 8. Apoyar en la gestión de equipos, reactivos e insumos. 9. Apoyar en la preparación de los reactivos requeridos para cada práctica, de acuerdo con las guías establecidas, el número de grupos programados y las condiciones de seguridad necesarias para su correcta manipulación. 10. Apoyar en la gestión y actualización del inventario de reactivos, materiales y equipos, asegurando su disponibilidad, identificación y correcta organización. 11. Verificar que se realicen los mantenimientos preventivos y correctivos de los equipos del laboratorio conforme a los cronogramas establecidos, y reportar cualquier anomalía que afecte su funcionamiento. 12. Registrar y entregar al finalizar cada Orden de Servicio un informe detallado sobre el estado de los equipos del laboratorio, incluyendo observaciones relevantes y recomendaciones para su mantenimiento o reposición. 13. Apoyar el soporte administrativo, plataformas y normativas institucionales, registrando y actualizando la información en los sistemas informáticos institucionales (como SIARE, bases de datos de inventario y plataformas para la elaboración de informes), garantizando la trazabilidad y el respaldo de las actividades del laboratorio. 14.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15. Apoyar en la atención y gestión de manera oportuna de las peticiones, quejas, reclamos y sugerencias (PQRS) relacionadas con los servicios de laboratorio, asegurando su adecuado registro, análisis y canalización. 16. Elaborar, actualizar y presentar los informes periódicos requeridos por la coordinación del laboratorio, con información clara y precisa sobre las actividades realizadas, novedades y cumplimiento de metas. 17. Comunicar con antelación a la persona encargada de la preparación de reactivos e insumos, los requerimientos específicos de cada práctica, con base en la programación académica vigente. 18. Informar a la coordinación del laboratorio sobre los reactivos, materiales e insumos que deben ser adquiridos, reemplazados o dados de baja, con el fin de asegurar la disponibilidad y operatividad continua del laboratorio.  </t>
  </si>
  <si>
    <t>CO1.REQ.9780529</t>
  </si>
  <si>
    <t>OAG-VAD-0189-2026</t>
  </si>
  <si>
    <t>https://community.secop.gov.co/Public/Tendering/OpportunityDetail/Index?noticeUID=CO1.NTC.9628494</t>
  </si>
  <si>
    <t>ROSA ELENA VASQUEZ BRUGES</t>
  </si>
  <si>
    <t>La presente orden tiene por objeto: 1). Brindar apoyo a la Dirección del Departamento de Química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Química,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Química,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Química,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t>
  </si>
  <si>
    <t>CO1.REQ.9782611</t>
  </si>
  <si>
    <t>OPSP-VAD-0188-2026</t>
  </si>
  <si>
    <t>https://community.secop.gov.co/Public/Tendering/OpportunityDetail/Index?noticeUID=CO1.NTC.9628704</t>
  </si>
  <si>
    <t>LUIS ALFREDO BARROS RODRIGUEZ</t>
  </si>
  <si>
    <t xml:space="preserve">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organizaciòn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t>
  </si>
  <si>
    <t>CO1.REQ.9782359</t>
  </si>
  <si>
    <t>OPSP-VAD-0187-2026</t>
  </si>
  <si>
    <t>https://community.secop.gov.co/Public/Tendering/OpportunityDetail/Index?noticeUID=CO1.NTC.9628179</t>
  </si>
  <si>
    <t>WILFREN PACHECO BOBADILLA</t>
  </si>
  <si>
    <t xml:space="preserve">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10. 9. Apoyar en la asesoría a docentes en realización y estructuración de piezas audiovisuales para sus clases. </t>
  </si>
  <si>
    <t>CO1.REQ.9781800</t>
  </si>
  <si>
    <t>OPSP-VAD-0186-2026</t>
  </si>
  <si>
    <t>https://community.secop.gov.co/Public/Tendering/OpportunityDetail/Index?noticeUID=CO1.NTC.9628051</t>
  </si>
  <si>
    <t>JOSELIN STEEL PEREZ FLOREZ</t>
  </si>
  <si>
    <t xml:space="preserve">La presente orden tiene por objeto: 1. Apoyar la coordinación transmedia del ecosistema digital institucional - Crear videos, podcasts, infografías y materiales interactivos para los cursos online de las plataformas del centro Innova. 2. Apoyar la coordinación en el diseño de estrategias de comunicación - Crear campañas para promocionar los servicios del centro Innova, administrar las redes sociales del centro, apoyar la comunicación del evento InnovaFest y aumentar la participación de la comunidad educativa. 3. Apoyar en la gestión y optimización del sistema digital institucional - Administrar contenidos, cursos, mejorar la experiencia de usuario y mantener actualizadas las plataformas digitales. 4. Apoyar el proyecto dolores administrativos, con el fin de buscar alternativas que optimicen los procesos de la institución. </t>
  </si>
  <si>
    <t>CO1.REQ.9781568</t>
  </si>
  <si>
    <t>OPSP-VAD-0185-2026</t>
  </si>
  <si>
    <t>https://community.secop.gov.co/Public/Tendering/OpportunityDetail/Index?noticeUID=CO1.NTC.9626063</t>
  </si>
  <si>
    <t>WENDY YULIETH FERNANDEZ RODRIGUEZ</t>
  </si>
  <si>
    <t xml:space="preserve">La presente orden tiene por objeto: 1. Apoyar en la formulación, creación y puesta en marcha las iniciativas y/o programas afines a Talento Magdalena, tales como: talento magdalena senior y programa de becas, talento excelencia. 2. Apoyar en el establecimiento de objetivos, indicadores y metas que permitan el seguimiento, evaluación y mejoras continuas de los fines del programa Talento Magdalena y Talento Santa Marta. 3. Apoyar en elaboración de objetivos, indicadores y metas que permitan la evaluación del impacto de los resultados del programa Talento Magdalena y Talento Santa Marta. 4. Apoyar en la construcción de indicadores de resultados e impacto, textos académicos y otros a fines de la gestión. 5. Elaborar y/o adaptación metodológica que permita evaluar y operar las distintas estrategias del programa Talento Magdalena y Talento Santa Marta. 6. Apoyar en la consolidación, seguimiento y cumplimiento de los convenios que se suscriban entre Unimagdalena y otras entidades con la finalidad de favorecer el alcance del programa Talento Magdalena y Talento Santa Marta. </t>
  </si>
  <si>
    <t>CO1.REQ.9780203</t>
  </si>
  <si>
    <t>OAG-VAD-0184-2026</t>
  </si>
  <si>
    <t>https://community.secop.gov.co/Public/Tendering/OpportunityDetail/Index?noticeUID=CO1.NTC.9612004</t>
  </si>
  <si>
    <t>DONAL JOSE RAMOS MOLINA</t>
  </si>
  <si>
    <t xml:space="preserve">La presente orden tiene por objeto: 1). Apoyar la planificación, estructuración, ejecución y seguimiento del calendario anual de exposiciones, talleres, charlas, conferencias, ciclos de cine y demás programas culturales y educativos desarrollados por la Dirección de Proyección Cultural en la Casa Museo GGM, garantizando su coherencia con los lineamientos curatoriales y misionales. 2). Apoyar en la coordinación, ejecución y supervisión de las actividades de logística, formación y creación artística vinculadas a la Escuela de Formación Artística de la Casa Museo Gabriel García Márquez, incluyendo talleres pedagógicos, laboratorios creativos y presentaciones de los participantes. 3). Diseñar e implementar estrategias artístico-pedagógicas orientadas al fortalecimiento de las actividades desarrolladas por la Casa Museo Gabriel García Márquez.4). Promocionar las actividades culturales realizadas en la Casa Museo Gabriel García Márquez ante las diferentes instituciones educativas. 5). Apoyar la ejecución de las actividades culturales programadas por la Casa Museo Gabriel García Márquez. 6). Apoyar el montaje y la logística de exposiciones temporales, así como el desarrollo de actividades académicas y culturales de la Casa Museo Gabriel García Márquez. </t>
  </si>
  <si>
    <t>CO1.REQ.9766466</t>
  </si>
  <si>
    <t>OAG-VAD-0182-2026</t>
  </si>
  <si>
    <t>https://community.secop.gov.co/Public/Tendering/OpportunityDetail/Index?noticeUID=CO1.NTC.9611645</t>
  </si>
  <si>
    <t>JESUS DAVID NAVARRO ROCHA</t>
  </si>
  <si>
    <t>CO1.REQ.9766411</t>
  </si>
  <si>
    <t>OAG-VAD-0181-2026</t>
  </si>
  <si>
    <t>https://community.secop.gov.co/Public/Tendering/OpportunityDetail/Index?noticeUID=CO1.NTC.9610900</t>
  </si>
  <si>
    <t>AMANDA ESTER MOJICA CUETO</t>
  </si>
  <si>
    <t>CO1.REQ.9765759</t>
  </si>
  <si>
    <t>OAG-VAD-0180-2026</t>
  </si>
  <si>
    <t>https://community.secop.gov.co/Public/Tendering/OpportunityDetail/Index?noticeUID=CO1.NTC.9610651</t>
  </si>
  <si>
    <t>ISABEL ROSARIO CASTAÑEDA DE CHARRIS</t>
  </si>
  <si>
    <t xml:space="preserve">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t>
  </si>
  <si>
    <t>CO1.REQ.9765064</t>
  </si>
  <si>
    <t>OPSP-VAD-0179-2026</t>
  </si>
  <si>
    <t>https://community.secop.gov.co/Public/Tendering/OpportunityDetail/Index?noticeUID=CO1.NTC.9611044</t>
  </si>
  <si>
    <t>ENDER SABEDIT HUERTAS ROBLES</t>
  </si>
  <si>
    <t xml:space="preserve">La presente orden tiene por objeto: 1. Apoyar operativamente el mantenimiento de equipos audiovisuales, en su instalación y desinstalación, así como verificación del estado de los conectores de los video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12.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</si>
  <si>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CO1.REQ.9765489</t>
  </si>
  <si>
    <t>OAG-VAD-0178-2026</t>
  </si>
  <si>
    <t>https://community.secop.gov.co/Public/Tendering/OpportunityDetail/Index?noticeUID=CO1.NTC.9610204</t>
  </si>
  <si>
    <t>LILIANA ELIZABETH MORELLI ANCHILA</t>
  </si>
  <si>
    <t xml:space="preserve">La presente orden tiene por objeto: 1. Apoyar el diseño y coordinación del plan anual de actividades de la clínica de simulación. 2. Apoyar la dirección y supervisión del personal técnico y administrativo de la clínica. 3. Gestionar el mantenimiento de los simuladores y equipos. 4. Apoyar que se garantice el cumplimiento en la clínica con los estándares de acreditación y normativas nacionales e internacionales. 5. Mantener comunicación con las distintas áreas académicas para integrar la simulación en los planes de estudio. 6. Desarrollar metodologías de enseñanza basadas en simulación para fortalecer el aprendizaje de los estudiantes. 7. Apoyar en la coordinación de la formación continua del profesorado en el uso de simuladores y técnicas de enseñanza innovadoras. 8. Apoyar en la implementación de sistemas de evaluación que midan el impacto de la simulación en la formación de los estudiantes. 9. Fomentar la investigación en simulación clínica, incentivando publicaciones y proyectos innovadores. 10. Promover la colaboración entre distintas carreras de la Facultad de Ciencias de la Salud para el trabajo en equipo y la simulación interprofesional. 11. Apoyar la supervisión del uso, mantenimiento y actualización de los simuladores y material de la clínica. 12. Apoyar en el diseño y coordinación de la ejecución de los escenarios clínicos según las necesidades de enseñanza. 13. Apoyar en el aseguramiento del cumplimiento de protocolos de seguridad en la clínica de simulación. 14. Brindar apoyo en la planificación y ejecución de sesiones de simulación. 15. Apoyar en la coordinación de convenios con hospitales, centros de salud y otras universidades para mejorar la práctica y formación. </t>
  </si>
  <si>
    <t>CO1.REQ.9764612</t>
  </si>
  <si>
    <t>OPSP-VAD-0177-2026</t>
  </si>
  <si>
    <t>https://community.secop.gov.co/Public/Tendering/OpportunityDetail/Index?noticeUID=CO1.NTC.9621704</t>
  </si>
  <si>
    <t>JENNYFER PAULINE JIMENEZ ESCORCIA</t>
  </si>
  <si>
    <t>La presente orden tiene por objeto: 1. Gestionar oportunamente la disponibilidad de aportes y recursos requeridos para desarrollar las distintas actividades del convenio marco de cooperación celebrado entre el Fondo de empleados de la Universidad del Magdalena y la Universidad del Magdalena el 20 de enero de 2025. 2. Apoyar en la ejecución oportuna de las actividades programadas en el marco del convenio. 3. Presentar informes de seguimiento de las actividades ejecutadas en el Fondo de Empleados de la Universidad del Magdalena. 4. Realizar el registro y actualización de la información en el software K8A, asegurando que los datos estén completos, precisos y actualizados.</t>
  </si>
  <si>
    <t>CO1.REQ.9775897</t>
  </si>
  <si>
    <t>OPSP-VAD-0176-2026</t>
  </si>
  <si>
    <t>https://community.secop.gov.co/Public/Tendering/OpportunityDetail/Index?noticeUID=CO1.NTC.9621032</t>
  </si>
  <si>
    <t>BLEIDIS SULAYS ACOSTA PALACIO</t>
  </si>
  <si>
    <t>CO1.REQ.9774971</t>
  </si>
  <si>
    <t>OPSP-VAD-0175-2026</t>
  </si>
  <si>
    <t>https://community.secop.gov.co/Public/Tendering/OpportunityDetail/Index?noticeUID=CO1.NTC.9619686</t>
  </si>
  <si>
    <t>FEDERICO RAFAEL BORNACELLI SAMUDIO</t>
  </si>
  <si>
    <t xml:space="preserve">La presente orden tiene por objeto: 1. Apoyar en el Seguimiento Fuentes de ingresos y destinación de los recursos. 2 Apoyar en el seguimiento comparativo mensualizado de los ingresos y gastos. 3 Apoyar en la actualización información Acreditación de Programas. 4. Apoyar en el seguimiento y ajuste mensual del PAC. </t>
  </si>
  <si>
    <t>CO1.REQ.9774514</t>
  </si>
  <si>
    <t>OPSP-VAD-0174-2026</t>
  </si>
  <si>
    <t>https://community.secop.gov.co/Public/Tendering/OpportunityDetail/Index?noticeUID=CO1.NTC.9616702</t>
  </si>
  <si>
    <t>IGNACIO DE JESUS FORERO CANCHANO</t>
  </si>
  <si>
    <t xml:space="preserve">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de las ordenaciones de la Vicerrectoría Académica, Postgrados y Facultades. </t>
  </si>
  <si>
    <t>CO1.REQ.9770029</t>
  </si>
  <si>
    <t>OPSP-VAD-0173-2026</t>
  </si>
  <si>
    <t>https://community.secop.gov.co/Public/Tendering/OpportunityDetail/Index?noticeUID=CO1.NTC.9614418</t>
  </si>
  <si>
    <t>DINA MORALES GONZALEZ</t>
  </si>
  <si>
    <t xml:space="preserve">La presente orden tiene por objeto: 1. Apoyar al Grupo Interno de Contratación en la organización de la información que se requiera en el marco de las exigencias establecidas por la Ley de transparencia del proceso contractual llevado por la Vicerrectoría Administrativa y la Dirección Administrativa.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Auditoría, SECOP II, SIGEP II y CERTICON de las ordenes suscritas por el Vicerrector Administrativo y/o Director Administrativo. 4. Apoyar al Grupo Interno de Contratación en la elaboración de certificados contractuales a través del módulo CERTICON. 5. Apoyar en la revisión de la información contractual cargada en las plataformas del SIA OBSERVA- Auditoria, SIGEP II, SECOP II por los diferentes ordenadores del gasto delegados. 6. Apoyar al Grupo Interno de Contratación en la organización del archivo digital de las órdenes de servicios profesionales y de apoyo a la Gestión suscritas por el Vicerrector Administrativo y el Director Administrativo. 7. Rendir informes mensuales o cuando el supervisor así lo requiera, sobre las actividades desarrolladas en cumplimiento de la orden de prestación de servicios. 8. Apoyar en el proceso de implementación del módulo de trámite de certificaciones de vinculaciones contractuales virtuales en línea. 9. Apoyar en la validación y/o verificación de certificados y/o referencias de los contratistas a través del correo de Certificados Contratos. 10. Apoyar en la actualización del cuadro de seguimiento de las solicitudes de certificados contractuales recibidas a través de los diferentes canales institucionales. </t>
  </si>
  <si>
    <t>CO1.REQ.9768499</t>
  </si>
  <si>
    <t>OAG-VAD-0172-2026</t>
  </si>
  <si>
    <t>https://community.secop.gov.co/Public/Tendering/OpportunityDetail/Index?noticeUID=CO1.NTC.9613613</t>
  </si>
  <si>
    <t>ROSALIA EVA MONTAÑO HERNANDEZ</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</si>
  <si>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</si>
  <si>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CO1.REQ.9767639</t>
  </si>
  <si>
    <t>OAG-VAD-0171-2026</t>
  </si>
  <si>
    <t>https://community.secop.gov.co/Public/Tendering/OpportunityDetail/Index?noticeUID=CO1.NTC.9617057</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</si>
  <si>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t>
  </si>
  <si>
    <t>CO1.REQ.9771817</t>
  </si>
  <si>
    <t>OAG-VAD-0170-2026</t>
  </si>
  <si>
    <t>https://community.secop.gov.co/Public/Tendering/OpportunityDetail/Index?noticeUID=CO1.NTC.9618865</t>
  </si>
  <si>
    <t>OMAR ENRIQUE MANJARRES OJEDA</t>
  </si>
  <si>
    <t xml:space="preserve">La presente orden tiene por objeto: 1. Apoyar en la revisión de las obligaciones presupuestales de los convenios de la Vicerrectoría de Extensión,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t>
  </si>
  <si>
    <t>CO1.REQ.9773760</t>
  </si>
  <si>
    <t>OPSP-VAD-0169-2026</t>
  </si>
  <si>
    <t>https://community.secop.gov.co/Public/Tendering/OpportunityDetail/Index?noticeUID=CO1.NTC.9618674</t>
  </si>
  <si>
    <t>YELENA MARIA GAITAN MARTINEZ</t>
  </si>
  <si>
    <t xml:space="preserve">La presente orden tiene por objeto: 1. Apoyar en el seguimiento a las conciliaciones Bancarias 2. Apoyar en el seguimiento del tratamiento a las partidas pendientes por ajustar 3. Realizar informe mensual del tratamiento dado a las partidas conciliatorias que se ajustaron.4. Apoyar en el seguimiento de Informes de la Dirección Financiera. Apoyar en las solicitudes de información de trámites realizadas por Proveedores, Docentes Empleados, Directores, Supervisores para dar información sobre el estado de los Pagos. </t>
  </si>
  <si>
    <t>CO1.REQ.9773259</t>
  </si>
  <si>
    <t>OPSP-VAD-0168-2026</t>
  </si>
  <si>
    <t>https://community.secop.gov.co/Public/Tendering/OpportunityDetail/Index?noticeUID=CO1.NTC.9615446</t>
  </si>
  <si>
    <t>VANESSA ALEXANDRA FERNANDEZ AGUILAR</t>
  </si>
  <si>
    <t>La presente orden tiene por objeto: 1. Apoyar al Grupo de Contabilidad en la validación de facturas ante la DIAN. 2. Apoyar en la codificación contable de las cuentas por pagar y obligaciones presupuestales de Proveedores. 3. Apoyar al grupo de contabilidad en la realización de Reembolsos que llegan a la oficina de contabilidad desde cartera. 4. Apoyar en la codificación contable de las cuentas por pagar y obligaciones presupuestales de estímulos, apoyos económicos, servicios profesionales y ayudantías.</t>
  </si>
  <si>
    <t>CO1.REQ.9768889</t>
  </si>
  <si>
    <t>OAG-VAD-0167-2026</t>
  </si>
  <si>
    <t>https://community.secop.gov.co/Public/Tendering/OpportunityDetail/Index?noticeUID=CO1.NTC.9614225</t>
  </si>
  <si>
    <t>ALEJANDRO DAVID MARTINEZ JIMENEZ</t>
  </si>
  <si>
    <t>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 6. Apoyar en la actualización y seguimiento de los instrumentos archivísticos. 7. Apoyar en la actualización de la documentación del proceso de Gestión Documental</t>
  </si>
  <si>
    <t>CO1.REQ.9768457</t>
  </si>
  <si>
    <t>OAG-VAD-0166-2026</t>
  </si>
  <si>
    <t>https://community.secop.gov.co/Public/Tendering/OpportunityDetail/Index?noticeUID=CO1.NTC.9619481</t>
  </si>
  <si>
    <t>NANCY PATRICIA MERCADO BUENDIA</t>
  </si>
  <si>
    <t xml:space="preserve">La presente orden tiene por objeto: 1. Apoyar a la Oficina Aseguramiento de la Calidad, en la articulación del Plan de Desarrollo Institucional con las oportunidades de mejora de los programas académicos que están en proceso de Obtención o Renovación de Acreditación en Alta Calidad para la construcción del Plan de Mejoramiento del programa. 2. Apoyar a la Oficina de Aseguramiento de la Calidad en la recolección y organización de evidencias de los procesos de Acreditación Nacional o Internacional (obtención o renovación) de los programas académicos o Institucionales. 3. Apoyar a la Oficina Aseguramiento de la Calidad en el diseño de los planes de mejoramiento de programas y facultades que están en proceso de Acreditación en Alta Calidad (Primera vez o renovación), o Renovación de Registro Calificado. 4. Apoyar a la Oficina Aseguramiento de la Calidad en el seguimiento a la ejecución de planes de mejoramiento de los programas académicos. 5. Apoyar a la Oficina Aseguramiento de la Calidad en el seguimiento al cumplimiento del plan de mejoramiento institucional en articulación con la Oficina Asesora de Planeación. 6. Apoyar a la Oficina de Aseguramiento de la Calidad en la toma de registros de asistencias, actas, desarrollo de relatorías y evidencias de las asesorías en los procesos de aseguramiento de la calidad de los programas académicos e institucional. 7. Apoyar a la Oficina de Aseguramiento de la Calidad en la elaboración y seguimiento a comunicaciones en torno a los procesos de Acreditación en Alta Calidad. 8. Apoyar a la Oficina de Aseguramiento de la Calidad en la radicación de inactivaciones y Planes de contingencia de los programas académicos. </t>
  </si>
  <si>
    <t>CO1.REQ.9774158</t>
  </si>
  <si>
    <t>OPSP-VAD-0165-2026</t>
  </si>
  <si>
    <t>https://community.secop.gov.co/Public/Tendering/OpportunityDetail/Index?noticeUID=CO1.NTC.9618147</t>
  </si>
  <si>
    <t>CARMEN MILENA DELGADO LARA</t>
  </si>
  <si>
    <t xml:space="preserve">La presente orden tiene por objeto: 1. Identificar contribuyentes, y los agentes obligados a retener o exigir el pago del tributo de la estampilla. 2. Recopilar, consolidar y confrontar la información de las entidades para iniciar el proceso de apoyo en la fiscalización de las estampillas departamentales, y elaborar el expediente con las normas requeridas para tal fin. 3.Verificar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de acuerdo directrices de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oficina.17 Llevar la bitácora en el sistema de cada entidad verificada. </t>
  </si>
  <si>
    <t>CO1.REQ.9772553</t>
  </si>
  <si>
    <t>OPSP-VAD-0164-2026</t>
  </si>
  <si>
    <t>https://community.secop.gov.co/Public/Tendering/OpportunityDetail/Index?noticeUID=CO1.NTC.9617447</t>
  </si>
  <si>
    <t>ALBERTO EDUARDO DUARTE FLOREZ</t>
  </si>
  <si>
    <t>La presente orden tiene por objeto: 1. Apoyar a la Oficina de Aseguramiento de la Calidad en la revisión, acompañamiento y orientación en los procesos de creación, modificación o renovación de registros calificados de los programas académicos, acorde con la normativa vigente. 2. Apoyar a la Oficina de Aseguramiento de la Calidad en la revisión de la documentación requerida para la radicación ante la plataforma del Ministerio de Educación Nacional de los procesos de Registro Calificado 3. Apoyar la actualización de las condiciones institucionales del Documento Integrador y demás documentos requeridos para la obtención o renovación de registros calificados. 4. Acompañar los procesos de autoevaluación con fines de registro calificado, mediante la revisión técnica y metodológica de los informes correspondientes. 5. Apoyar a la Oficina de Aseguramiento de la Calidad en la recolección, organización y sistematización de evidencias para auditorías internas y externas, así como para los procesos de registro calificado. 6. Apoyar el desarrollo de actividades de capacitación, cualificación y actualización normativa relacionadas con los procesos de Registro Calificado de los programas académicos. 7. Revisar los acuerdos académicos asociados a las creaciones o modificaciones de planes de estudios de los programas académicos. 8, Apoyar a la Oficina de Aseguramiento de la Calidad en la toma de registros de asistencias, actas, desarrollo de relatorías y evidencias de las asesorías en los procesos de Registros Calificados</t>
  </si>
  <si>
    <t>CO1.REQ.9771792</t>
  </si>
  <si>
    <t>OPSP-VAD-0163-2026</t>
  </si>
  <si>
    <t>https://community.secop.gov.co/Public/Tendering/OpportunityDetail/Index?noticeUID=CO1.NTC.9621830</t>
  </si>
  <si>
    <t>LUIS CARLOS MENDOZA BERMUDEZ</t>
  </si>
  <si>
    <t xml:space="preserve">La presente orden tiene por objeto: 1. Apoyar a la Oficina de Aseguramiento de la Calidad en el proceso de creación de nuevos programas académicos priorizados en la planeación institucional, y la construcción de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t>
  </si>
  <si>
    <t>CO1.REQ.9775843</t>
  </si>
  <si>
    <t>OPSP-VAD-0162-2026</t>
  </si>
  <si>
    <t>https://community.secop.gov.co/Public/Tendering/OpportunityDetail/Index?noticeUID=CO1.NTC.9607473</t>
  </si>
  <si>
    <t>MARIANNA KARINA SALAS PATERNINA</t>
  </si>
  <si>
    <t xml:space="preserve">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 observa de la Auditoría General de la República de los contratos suscritos por el Vicerrector Administrativo. 3. Apoyar en el cargue y actualización de información precontractual, contractual y postcontractual en las plataformas del SIA OBSERVA, SECOP II y SIGEP II de las ordenes suscritas por el Vicerrector Administrativo y/o Director Administrativo. 4. Apoyar al Grupo Interno de Contratación en la organización del archivo digital de las órdenes de servicios profesionales y de apoyo a la Gestión suscritas por el Vicerrector administrativo y el Director Administrativo. 5. Apoyar en la revisión de la información contractual cargada en las plataformas del SIA OBSERVA Auditoria, SIGEP II, SECOP I y II. 6. Rendir informes mensuales o cuando el supervisor así lo requiera, sobre las actividades desarrolladas en cumplimiento de la orden de prestación de servicios </t>
  </si>
  <si>
    <t>CO1.REQ.9761866</t>
  </si>
  <si>
    <t>OAG-VAD-0161-2026</t>
  </si>
  <si>
    <t>https://community.secop.gov.co/Public/Tendering/OpportunityDetail/Index?noticeUID=CO1.NTC.9621048</t>
  </si>
  <si>
    <t xml:space="preserve">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referente a reuniones estratégicas y de gestión administrativa. </t>
  </si>
  <si>
    <t>CO1.REQ.9775374</t>
  </si>
  <si>
    <t>OPSP-VAD-0160-2026</t>
  </si>
  <si>
    <t>https://community.secop.gov.co/Public/Tendering/OpportunityDetail/Index?noticeUID=CO1.NTC.9620630</t>
  </si>
  <si>
    <t>ALFREDO DANIEL FLOREZ MARTINEZ</t>
  </si>
  <si>
    <t>La presente orden tiene por objeto: 1. Apoyar a la Oficina de Aseguramiento de la Calidad en el proceso de creación de nuevos programas académicos priorizados en la planeación institucional, y la construcción de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t>
  </si>
  <si>
    <t>CO1.REQ.9774873</t>
  </si>
  <si>
    <t>OPSP-VAD-0159-2026</t>
  </si>
  <si>
    <t>https://community.secop.gov.co/Public/Tendering/OpportunityDetail/Index?noticeUID=CO1.NTC.9607403</t>
  </si>
  <si>
    <t>YURANIS PATRICIA BOTTO JIMENEZ</t>
  </si>
  <si>
    <t>CO1.REQ.9761378</t>
  </si>
  <si>
    <t>OAG-VAD-0158-2026</t>
  </si>
  <si>
    <t>https://community.secop.gov.co/Public/Tendering/OpportunityDetail/Index?noticeUID=CO1.NTC.9606658</t>
  </si>
  <si>
    <t>FABIOLA DEL CARMEN ROSADO PERALTA</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</si>
  <si>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inventarios, identificación de ejemplares deteriorados, reporte de novedades y preparación de nuevos materiales para su circulación. 4. Apoyar en la gestión del Repositorio Digital Institucional y en los procesos de digitalización de documentos, contribuyendo a la accesibilidad, preservación y difusión de los recursos digitales de la Biblioteca. 5. Apoyar en la planificación, logística y ejecución de actividades culturales, académicas y de promoción de la lectura, así como en la difusión de servicios y actividades de la Biblioteca a través de redes sociales y otros medios institucionales. 6. Apoyar en la aplicación de estrategias para la recuperación de materiales en mora, mediante la comunicación con los usuarios y el seguimiento a los procesos de devolución de recursos. 7. Apoyar en la gestión, organización y promoción de la Casita del Libro Libre UNIMAGDALENA, fomentando el intercambio de libros y la cultura lectora en la comunidad universitaria. 8. Apoyar en los procesos de formación de usuarios, mediante capacitaciones presenciales y virtuales sobre el uso de bases de datos académicas y de investigación, gestores bibliográficos, Leganto y otras herramientas y plataformas tecnológicas de la Biblioteca. 9. Apoyar en los procesos técnicos de preparación de materiales bibliográficos, incluyendo actividades de catalogación, clasificación, etiquetado, asignación de códigos de barras, bandas magnéticas y demás métodos de identificación y seguridad. 10.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</si>
  <si>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CO1.REQ.9761061</t>
  </si>
  <si>
    <t>OAG-VAD-0157-2026</t>
  </si>
  <si>
    <t>https://community.secop.gov.co/Public/Tendering/OpportunityDetail/Index?noticeUID=CO1.NTC.9620106</t>
  </si>
  <si>
    <t>KARINA JOHANNA FERREIRA QUINTO</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</si>
  <si>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al Índice de Transparencia y Acceso a la información ITA y en el cargue del respectivo informe de resultados. 5. Apoyar a la Oficina de Control Interno en el seguimiento a la amortización de anticipos otorgados en el marco de proceso de gestion de contratación.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t>
  </si>
  <si>
    <t>CO1.REQ.9774481</t>
  </si>
  <si>
    <t>OPSP-VAD-0156-2026</t>
  </si>
  <si>
    <t>https://community.secop.gov.co/Public/Tendering/OpportunityDetail/Index?noticeUID=CO1.NTC.9619713</t>
  </si>
  <si>
    <t>DAYANIS ROBLES POLO</t>
  </si>
  <si>
    <t xml:space="preserve">La presente orden tiene por objeto: 1. Apoyar a la Oficina de Aseguramiento de la Calidad en la asesoría y acompañamiento de los procesos de creación de nuevos programas priorizados en la planeación institucional, y la revisión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las actividades de cualificación, capacitación, actualización de la normatividad en los procesos de Registro Calificado de los programas académicos.4. Apoyar a la Oficina de Aseguramiento de la Calidad en la toma de registros de asistencias, actas, desarrollo de relatorías y evidencias de las asesorías en los procesos de Registro Calificado de los programas académicos (Nuevos y Renovaciones). 5. Apoyar a la Oficina Aseguramiento de la Calidad en el acompañamiento de procesos de autoevaluación para registro calificado de los programas académicos, y la revisión del respectivo informe. 6. Apoyar a la Oficina Aseguramiento de la Calidad en la revisión de los acuerdos académicos proyectados para cambios o modificaciones en los planes de estudios de los programas académicos proyectados para la vigencia. 7. Apoyar a la Oficina Aseguramiento de la Calidad en los procesos de radicación de las solicitudes de obtención, renovación o modificación de los Registros Calificados de los programas académicos. </t>
  </si>
  <si>
    <t>CO1.REQ.9773984</t>
  </si>
  <si>
    <t>OPSP-VAD-0155-2026</t>
  </si>
  <si>
    <t>https://community.secop.gov.co/Public/Tendering/OpportunityDetail/Index?noticeUID=CO1.NTC.9618704</t>
  </si>
  <si>
    <t>IVAN MANUEL MONTERO VILORIA</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</si>
  <si>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análisis y consolidación de la información financiera y en la elaboración de informe trimestral de austeridad del gasto. 4. Apoyar a la Oficina de Control Interno en la evaluación del Sistema de Control Interno Contable y la rendición a través del CHIP. 5. Apoyar a la Oficina de Control Interno en el seguimiento a la legalización de avances y apoyos económicos, así como al seguimiento del estado de las reservas presupuestales y demás seguimientos requeridos en el área financiera, contable y presupuestal. 6. Apoyar a la Oficina de Control Interno en el Seguimiento y asesoría a la rendición de cuentas de la gestión financiera, contable y presupuestal en SIA Contralorías y SIRECI. 7. Asesorar a la Oficina de Control Interno en la planificación del control interno y en el seguimiento y verificación de los sistemas de control interno y control interno contable.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</si>
  <si>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CO1.REQ.9771229</t>
  </si>
  <si>
    <t>OPSP-VAD-0154-2026</t>
  </si>
  <si>
    <t>https://community.secop.gov.co/Public/Tendering/OpportunityDetail/Index?noticeUID=CO1.NTC.9618663</t>
  </si>
  <si>
    <t>ROSA MARGARITA CAMARGO VASQUEZ</t>
  </si>
  <si>
    <t xml:space="preserve">La presente orden tiene por objeto: 1. Apoyar en la Coordinación, la logística y los cubrimientos periodísticos de las fuentes. institucionales, como: Rectoría, los procesos informativos de Secretaría General, cubrimientos periodísticos del Centro Innova UNIMAGDALENA y el Centro de Interculturalidad, Territorio y Sostenibilidad - CITS UNIMAGDALENA, adscritos a la Rectoría 2.Realizar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desde EL CAMPUS TV. </t>
  </si>
  <si>
    <t>CO1.REQ.9770434</t>
  </si>
  <si>
    <t>OPSP-VAD-0153-2026</t>
  </si>
  <si>
    <t>https://community.secop.gov.co/Public/Tendering/OpportunityDetail/Index?noticeUID=CO1.NTC.9615143</t>
  </si>
  <si>
    <t xml:space="preserve">Johana Milena Heano Henao </t>
  </si>
  <si>
    <t>CRISTIAN MANUEL SEGRERA CASTRO</t>
  </si>
  <si>
    <t xml:space="preserve">La presente orden tiene por objeto: 1. Apoyar la elaboración y análisis de proyecciones financieras de ingresos y gastos, de conformidad con las directrices impartidas por el Vicerrector Administrativo. 2. Apoyar la recopilación, consolidación y elaboración de informes de seguimiento a la ejecución presupuestal. 3. Apoyar la revisión técnica de los informes financieros y contables elaborados por la Dirección Financiera. 4. Apoyar la elaboración de informes, reportes y documentos requeridos en el marco de los procesos de acreditación institucional y de programas académicos. 5. Apoyar el seguimiento técnico y administrativo a los proyectos asignados a la Dirección Financiera y a los grupos de trabajo adscritos a dicha dependencia. </t>
  </si>
  <si>
    <t>CO1.REQ.9769636</t>
  </si>
  <si>
    <t>OPSP-VAD-0152-2026</t>
  </si>
  <si>
    <t>https://community.secop.gov.co/Public/Tendering/OpportunityDetail/Index?noticeUID=CO1.NTC.9606238</t>
  </si>
  <si>
    <t>MONICA MARINA POSADA GUTIERREZ</t>
  </si>
  <si>
    <t xml:space="preserve">La presente orden tiene por objeto: 1-Apoyar la atención y orientación a través de los diferentes canales de comunicación y de manera presencial, dirigida a una población aproximada de novecientos (900) profesores, quienes en el desarrollo de sus actividades académicas atienden diariamente a cerca de ciento veinte (120) estudiantes. 2-Apoyar la asignación, control y seguimiento del uso de las salas de consulta. 3-Apoyar el ingreso de los docentes a los cubículos asignados, brindando la orientación necesaria. 4-Apoyar la entrega, control y devolución de la sala de audiovisuales, de acuerdo con las asignaciones registradas en el sistema REDAL. 5-Reportar oportunamente las novedades, daños o requerimientos de mantenimiento relacionados con la infraestructura, mobiliario y equipos del Edificio Docente. </t>
  </si>
  <si>
    <t>CO1.REQ.9760805</t>
  </si>
  <si>
    <t>OAG-VAD-0151-2026</t>
  </si>
  <si>
    <t>https://community.secop.gov.co/Public/Tendering/OpportunityDetail/Index?noticeUID=CO1.NTC.9606112</t>
  </si>
  <si>
    <t>YUSLAY MISEL VALLE TETTE</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</si>
  <si>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 usuarios internos, y externos cuando se requiera.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</si>
  <si>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CO1.REQ.9760063</t>
  </si>
  <si>
    <t>OAG-VAD-0150-2026</t>
  </si>
  <si>
    <t>https://community.secop.gov.co/Public/Tendering/OpportunityDetail/Index?noticeUID=CO1.NTC.9613682</t>
  </si>
  <si>
    <t>SIDIS JOHANA SUAREZ MEDINA</t>
  </si>
  <si>
    <t xml:space="preserve">La presente orden tiene por objeto: 1. Apoyar la revisión jurídica y técnica de la documentación precontractual requerida para la elaboración de órdenes de prestación de servicios profesionales y de apoyo a la gestión, a través de las plataformas institucionales y nacionales (GEDOCO y SIGEP II), para los procesos adelantados por la Vicerrectoría Administrativa y la Dirección Administrativa. 2. Apoyar la revisión de la documentación necesaria para el trámite de liquidación de honorarios derivados de las órdenes de prestación de servicios profesionales y de apoyo a la gestión suscritas por la Vicerrectoría Administrativa y la Dirección Administrativa. 3. Apoyar el cargue, actualización y verificación de la información precontractual, contractual y postcontractual en las plataformas SIA OBSERVA, SECOP II y SIGEP II, de las órdenes y contratos suscritos por los ordenadores del gasto delegados. 4. Apoyar la revisión y verificación de la información contractual registrada en las plataformas SIA OBSERVA, SECOP II y SIGEP II por los distintos ordenadores del gasto, asegurando la consistencia y cumplimiento de los requisitos normativos. 5. Apoyar la verificación de antecedentes fiscales, disciplinarios, penales, profesionales y del Registro Nacional de Medidas Correctivas (RNMC) de las personas a vincularse mediante órdenes de prestación de servicios profesionales y de apoyo a la gestión. 6. Apoyar la revisión jurídica y la proyección de minutas de órdenes, contratos, convenios, procesos de convocatoria, términos de referencia, actos administrativos y demás documentos contractuales asociados, incluyendo actas de inicio, suspensión, reinicio, modificaciones, terminación y liquidación. 7. Apoyar la revisión de la documentación precontractual, contractual y postcontractual que le sea asignada dentro de los procesos de contratación adelantados por la Universidad del Magdalena. 8. Presentar informes periódicos de las actividades desarrolladas, conforme a las instrucciones del supervisor del contrato. </t>
  </si>
  <si>
    <t>CO1.REQ.9768111</t>
  </si>
  <si>
    <t>OPSP-VAD-0149-2026</t>
  </si>
  <si>
    <t>https://community.secop.gov.co/Public/Tendering/OpportunityDetail/Index?noticeUID=CO1.NTC.9613161</t>
  </si>
  <si>
    <t>HAROLD DE JESUS ARAQUE GARCIA</t>
  </si>
  <si>
    <t xml:space="preserve">La presente orden tiene por objeto: 1. Apoyar a la Oficina de Aseguramiento de la Calidad en el proceso de creación de nuevos programas académicos priorizados en la planeación institucional, y la construcción de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t>
  </si>
  <si>
    <t>CO1.REQ.9767542</t>
  </si>
  <si>
    <t>OPSP-VAD-0148-2026</t>
  </si>
  <si>
    <t>https://community.secop.gov.co/Public/Tendering/OpportunityDetail/Index?noticeUID=CO1.NTC.9610436</t>
  </si>
  <si>
    <t>YESID FABIAN VILORIA MANJARRES</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</si>
  <si>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juntamente con el administrador de la Plataforma AMSI y de AM. 7. Apoyar en la realización de informes periódicos de las ejecuciones de los diferentes contratos y órdenes de servicios. 8. Apoyar al Grupo Interno de Servicios Generales en la recepción de facturas emitidas por el cobro de los servicios de los diferentes contratistas externos y apoyar en la verificación que el servicio cobrado sea el que realmente se recibió.</t>
  </si>
  <si>
    <t>CO1.REQ.9764839</t>
  </si>
  <si>
    <t>OPSP-VAD-0147-2026</t>
  </si>
  <si>
    <t>https://community.secop.gov.co/Public/Tendering/OpportunityDetail/Index?noticeUID=CO1.NTC.9610212</t>
  </si>
  <si>
    <t>MARIA FERNANDA GOMEZ HENAO</t>
  </si>
  <si>
    <t xml:space="preserve">La presente orden tiene por objeto: 1. Apoyar la revisión jurídica y técnica de la documentación precontractual requerida para la elaboración de órdenes de prestación de servicios profesionales y de apoyo a la gestión, a través de las plataformas institucionales y nacionales (GEDOCO y SIGEP II), para los procesos adelantados por la Vicerrectoría Administrativa y la Dirección Administrativa. 2. Apoyar la revisión de la documentación necesaria para el trámite de liquidación de honorarios derivados de las órdenes de prestación de servicios profesionales y de apoyo a la gestión suscritas por la Vicerrectoría Administrativa y la Dirección Administrativa. 3. Apoyar el cargue, actualización y verificación de la información precontractual, contractual y postcontractual en las plataformas SIA OBSERVA, SECOP II y SIGEP II, de las órdenes y contratos suscritos por los ordenadores del gasto delegados. 4. Apoyar la revisión y verificación de la información contractual registrada en las plataformas SIA OBSERVA, SECOP II y SIGEP II por los distintos ordenadores del gasto, asegurando la consistencia y cumplimiento de los requisitos normativos. 5. Apoyar la verificación de antecedentes fiscales, disciplinarios, penales, profesionales y del Registro Nacional de Medidas Correctivas (RNMC) de las personas a vincularse mediante órdenes de prestación de servicios profesionales y de apoyo a la gestión. 6. Apoyar la revisión jurídica y la proyección de minutas de órdenes, contratos, convenios, procesos de convocatoria, términos de referencia, actos administrativos y demás documentos contractuales asociados, incluyendo actas de inicio, suspensión, reinicio, modificaciones, terminación y liquidación. 7. Apoyar la revisión de la documentación precontractual, contractual y postcontractual que le sea asignada dentro de los procesos de contratación adelantados por la Universidad del Magdalena. 8. Apoyar la revisión jurídica en los procesos de contratación de prestación de servicios y de adquisición de bienes o servicios, en las etapas precontractual, contractual y postcontractual, incluyendo aquellos asociados a proyectos financiados con recursos del Sistema General de Regalías. 9. Apoyar jurídicamente a los directores e integrantes de los equipos responsables de la ejecución de proyectos financiados con recursos de regalías, en asuntos relacionados con la gestión contractual y el cumplimiento de las obligaciones legales. 10. Presentar informes periódicos de las actividades desarrolladas, conforme a las instrucciones del supervisor del contrato. </t>
  </si>
  <si>
    <t>CO1.REQ.9764282</t>
  </si>
  <si>
    <t>OPSP-VAD-0146-2026</t>
  </si>
  <si>
    <t>https://community.secop.gov.co/Public/Tendering/OpportunityDetail/Index?noticeUID=CO1.NTC.9607809</t>
  </si>
  <si>
    <t>SEBASTIAN  CAMILO MANOTAS VELASQUEZ</t>
  </si>
  <si>
    <t xml:space="preserve">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t>
  </si>
  <si>
    <t>CO1.REQ.9761739</t>
  </si>
  <si>
    <t>OAG-VAD-0145-2026</t>
  </si>
  <si>
    <t>https://community.secop.gov.co/Public/Tendering/OpportunityDetail/Index?noticeUID=CO1.NTC.9602928</t>
  </si>
  <si>
    <t>HEILEN MARIA ECHEVERRIA CRESPO</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</si>
  <si>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</si>
  <si>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CO1.REQ.9757064</t>
  </si>
  <si>
    <t>OAG-VAD-0144-2026</t>
  </si>
  <si>
    <t>https://community.secop.gov.co/Public/Tendering/OpportunityDetail/Index?noticeUID=CO1.NTC.9602871</t>
  </si>
  <si>
    <t>GREGORIA INES ESCORCIA BUSTAMANTE</t>
  </si>
  <si>
    <t>CO1.REQ.9756949</t>
  </si>
  <si>
    <t>OAG-VAD-0143-2026</t>
  </si>
  <si>
    <t>https://community.secop.gov.co/Public/Tendering/OpportunityDetail/Index?noticeUID=CO1.NTC.9609824</t>
  </si>
  <si>
    <t>IVONE VANESSA MAÑOZCA DOSMAN</t>
  </si>
  <si>
    <t xml:space="preserve">La presente orden tiene por objeto: 1. Actualizar el inventario de equipos de laboratorios, de tal manera que se pueda disponer de información relacionada con estadísticas de uso, fecha de adquisición, estado de depreciación y demás información que permita determinar fecha de reposición de equipos existentes. 2. Realizar el diagnostico de necesidades de equipos de laboratorios, de tal manera que se pueda conocer de cuales se debe hacer reposición y cuales se deben adicionar a los existentes. 3. Construir y entregar documento técnico con el diagnostico de necesidades de equipos de los laboratorios priorizados. 4. Entregar informes parciales a solicitud del supervisor del estado de avance del diagnóstico que se efectúa. 5. Apoyar en la coordinación del desarrollo de las actividades de parametrización, registro, documentación y actualización de los sistemas informáticos, plataformas y demás aplicativos que dan soporte a los diferentes servicios que presta el Grupo REDAL a la comunidad académica y externa a nuestra institución a través de salas, aulas especiales y espacios de laboratorios. 6. Apoyar el seguimiento al proceso de actualización y cargue de información de usabilidad, mantenimiento y reparación de equipos de salas, aulas especiales y espacios de laboratorios en sistemas informáticos, plataformas y demás aplicativos que dan soporte a los diferentes servicios que presta el Grupo REDAL. </t>
  </si>
  <si>
    <t>CO1.REQ.9764424</t>
  </si>
  <si>
    <t>OPSP-VAD-0142-2026</t>
  </si>
  <si>
    <t>https://community.secop.gov.co/Public/Tendering/OpportunityDetail/Index?noticeUID=CO1.NTC.9609466</t>
  </si>
  <si>
    <t>LAURA MARIA PEREZ RIQUETT</t>
  </si>
  <si>
    <t xml:space="preserve">La presente orden tiene por objeto: 1. Apoyar en la implementación y la supervisión de las actividades del programa de Arqueología Preventiva del campus Unimagdalena. 2. Realizar el acompañamiento en la gestión administrativa del Programa de Arqueología Preventiva del Campus Unimagdalnea 3. Apoyar la generación de informes, documentos técnicos y financieros del Programa de Arqueología Preventiva 4. Realizar acompañamiento en las reuniones, visitas internas y externas en el marco del Programa de Arqueología del Campus Unimagdalena. </t>
  </si>
  <si>
    <t>CO1.REQ.9763985</t>
  </si>
  <si>
    <t>OPSP-VAD-0141-2026</t>
  </si>
  <si>
    <t>https://community.secop.gov.co/Public/Tendering/OpportunityDetail/Index?noticeUID=CO1.NTC.9602851</t>
  </si>
  <si>
    <t>JOSE GREGORIO COTES CEBALLOS</t>
  </si>
  <si>
    <t>La presente orden tiene por objeto: 1. Apoyar en el diseño de piezas gráficas 2. Apoyar en la producción audiovisual multimedia 3. Apoyar en la parte logística de grabaciones 4. Apoyar en las actividades de streaming.</t>
  </si>
  <si>
    <t>CO1.REQ.9756933</t>
  </si>
  <si>
    <t>OAG-VAD-0140-2026</t>
  </si>
  <si>
    <t>https://community.secop.gov.co/Public/Tendering/OpportunityDetail/Index?noticeUID=CO1.NTC.9602822</t>
  </si>
  <si>
    <t>NEVIN ANDRES ROSADO VILLEGAS</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</si>
  <si>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academicos.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areas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</si>
  <si>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CO1.REQ.9756906</t>
  </si>
  <si>
    <t>OAG-VAD-0139-2026</t>
  </si>
  <si>
    <t>https://community.secop.gov.co/Public/Tendering/OpportunityDetail/Index?noticeUID=CO1.NTC.9609216</t>
  </si>
  <si>
    <t>LAURA VELEZ VARGAS</t>
  </si>
  <si>
    <t xml:space="preserve">La presente orden tiene por objeto: 1. Apoyar a la Dirección de Comunicaciones en la supervisión y coordinación del equipo de trabajo de las redes sociales institucionales para la creación de contenidos digitales. 2. Apoyar a la Dirección de Comunicaciones en la administración de la sección de noticias, eventos, avisos e imágenes de la página web de la Universidad del Magdalena (www.unimagdalena.edu.co). 3. Apoyar a la Dirección de Comunicaciones en iniciativas para la promoción de la oferta académica, productos y servicios universitarios a través de las redes sociales de la Universidad. 4. Apoyar al Centro de Investigación y Desarrollo de Software en la revisión y solicitud de la actualización de los micriositios de la página web de la Universidad del Magdalena. 5. Apoyar a la Dirección de Comunicaciones en el diseño de estrategias de marketing digital, que aporten al posicionamiento de marca institucional y potencien la fidelización de la comunidad virtual. 6. Apoyar a la Dirección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en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t>
  </si>
  <si>
    <t>CO1.REQ.9763718</t>
  </si>
  <si>
    <t>OPSP-VAD-0138-2026</t>
  </si>
  <si>
    <t>https://community.secop.gov.co/Public/Tendering/OpportunityDetail/Index?noticeUID=CO1.NTC.9608482</t>
  </si>
  <si>
    <t>LAURA VANESSA OROZCO MADRID</t>
  </si>
  <si>
    <t>La presente orden tiene por objeto: 1. Apoyar a la Dirección de Comunicaciones en los procesos de comunicación interna y externa. 2. Realizar el cubrimiento de fuentes institucionales. 3. Realizar el seguimiento a emisora de radio asignada previamente. 4. Realizar locución del programa de radio “Desde El Campus al Aire” a través de la emisora Unimagdalena Radio. 5. Redactar libretos de radio sobre las novedades, eventos e información de las fuentes asignadas, para la transmisión en la emisora Unimagdalena Radio. 6. Redactar boletines de prensa sobre las novedades, eventos e información de las fuentes asignadas. 7. Apoyar en la coordinación y organización logística de eventos de las fuentes asignadas, incluyendo actividades de elaboración de libretos de presentación, órdenes del día, minuto a minuto y precedencias; realización de seguimiento a solicitudes de insumos y elementos de comunicación para los eventos. 8. Presentar eventos de las fuentes asignadas. 9. Apoyar la coordinación y supervisión de elaboración de piezas de comunicación solicitadas por las fuentes asignadas; acompañar el proceso de solicitud, revisión y aprobación de diseños y producción de videos. 10. Apoyar a la Dirección de Comunicaciones en la creación de copys para publicaciones en las redes sociales, a través del suministro de la información sobre las novedades, eventos e información de las fuentes asignadas. 11. Apoyar la coordinación, elaboración, implementación, seguimiento y monitoreo a los planes, programas e indicadores de la Dirección de Comunicaciones en el sistema de planeación, control interno y gestión de la calidad institucional, así como elaborar los documentos, reportes e informes del proceso y proponer iniciativas de mejora, transformación e innovación 12. Apoyar en la elaboración y difusión de boletines internos.</t>
  </si>
  <si>
    <t>CO1.REQ.9763040</t>
  </si>
  <si>
    <t>OPSP-VAD-0137-2026</t>
  </si>
  <si>
    <t>https://community.secop.gov.co/Public/Tendering/OpportunityDetail/Index?noticeUID=CO1.NTC.9602731</t>
  </si>
  <si>
    <t>MARIA MARCELA PASMIN GUZMAN</t>
  </si>
  <si>
    <t xml:space="preserve">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t>
  </si>
  <si>
    <t>CO1.REQ.9756690</t>
  </si>
  <si>
    <t>OAG-VAD-0136-2026</t>
  </si>
  <si>
    <t>https://community.secop.gov.co/Public/Tendering/OpportunityDetail/Index?noticeUID=CO1.NTC.9603261</t>
  </si>
  <si>
    <t>MARIELA FERMINA DE LA OSSA DE MERCADO</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</si>
  <si>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t>
  </si>
  <si>
    <t>CO1.REQ.9757158</t>
  </si>
  <si>
    <t>OPSP-VAD-0135-2026</t>
  </si>
  <si>
    <t>https://community.secop.gov.co/Public/Tendering/OpportunityDetail/Index?noticeUID=CO1.NTC.9603026</t>
  </si>
  <si>
    <t>KATHLEEN JOHANA BOLAÑO PEREZ</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</si>
  <si>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t>
  </si>
  <si>
    <t>CO1.REQ.9757151</t>
  </si>
  <si>
    <t>OPSP-VAD-0134-2026</t>
  </si>
  <si>
    <t>https://community.secop.gov.co/Public/Tendering/OpportunityDetail/Index?noticeUID=CO1.NTC.9602367</t>
  </si>
  <si>
    <t>ENEL JESUS NIETO ROPAIN</t>
  </si>
  <si>
    <t xml:space="preserve">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Realizar limpieza y mantenimiento general a los equipos del laboratorio. 8. Apoyar en la toma de datos de campo en los pozos de monitoreo de agua subterránea. 9. Apoyar en la atención para el préstamo de equipos e insumos de topografía. </t>
  </si>
  <si>
    <t>CO1.REQ.9756734</t>
  </si>
  <si>
    <t>OAG-VAD-0133-2026</t>
  </si>
  <si>
    <t>https://community.secop.gov.co/Public/Tendering/OpportunityDetail/Index?noticeUID=CO1.NTC.9607955</t>
  </si>
  <si>
    <t>ERICK MARTINEZ DIAZ</t>
  </si>
  <si>
    <t>La presente orden tiene por objeto: 1. Apoyar en la administración de los Sistemas de Información, el portal web y las herramientas tecnológicas que respaldan los servicios de la Biblioteca. 2. Apoyar en la gestión del mantenimiento y la optimización preventiva de los sistemas de información, con el fin de asegurar su disponibilidad, eficiencia operativa, estabilidad y seguridad. 3. Realizar instalaciones, configuraciones y actualizaciones de software, garantizando su correcto funcionamiento y compatibilidad con las necesidades específicas de la Biblioteca. 4. Brindar soporte técnico integral a los usuarios de la Biblioteca para resolver problemas asociados con las herramientas tecnológicas y los sistemas de información, incluyendo diagnóstico, solución y documentación de casos, asegurando un seguimiento eficiente y una resolución satisfactoria. 5. Desarrollar herramientas, sistemas y componentes de software utilizando tecnologías como .NET Core, JavaScript, Angular, Java Spring Boot y APIs, aplicando buenas prácticas y patrones de diseño para mejorar la eficiencia, funcionalidad e integración de los recursos tecnológicos y servicios de la Biblioteca. 6. Apoyar en la generación de informes de usabilidad y desempeño de los recursos tecnológicos, evaluando la experiencia del usuario y proponiendo mejoras orientadas a optimizar la accesibilidad, funcionalidad y eficacia de los servicios digitales. 7. Apoyar en la definición, implementación y mantenimiento de estrategias de respaldo de datos y protocolos de recuperación de la información, con el fin de garantizar la integridad, disponibilidad y continuidad de los servicios tecnológicos ante posibles incidentes. 8. Apoyar en la supervisión y seguimiento de las licencias, certificados de seguridad y demás componentes críticos de los sistemas informáticos, verificando que las renovaciones y actualizaciones se realicen oportunamente para asegurar la continuidad del servicio, la seguridad de la información y la conformidad normativa. 9. Brindar apoyo en procesos de capacitación y transferencia de conocimiento al talento humano de la Biblioteca y a los usuarios finales, orientados al uso adecuado y eficiente de los sistemas de información, plataformas tecnológicas y herramientas digitales. 10. Diseñar, desarrollar e implementar soluciones basadas en inteligencia artificial y automatización de procesos, orientadas a mejorar la eficiencia operativa, la calidad del servicio y la optimización de los flujos de trabajo de la Biblioteca, incluyendo la identificación de oportunidades de automatización en servicios y procesos internos.</t>
  </si>
  <si>
    <t>CO1.REQ.9762419</t>
  </si>
  <si>
    <t>OPSP-VAD-0132-2026</t>
  </si>
  <si>
    <t>https://community.secop.gov.co/Public/Tendering/OpportunityDetail/Index?noticeUID=CO1.NTC.9556697</t>
  </si>
  <si>
    <t xml:space="preserve">Padraic Michael Quinn </t>
  </si>
  <si>
    <t>YONAIRA PATRICIA RODRIGUEZ LOBATO</t>
  </si>
  <si>
    <t xml:space="preserve">La presente orden tiene por objeto: 1. Apoyar en la gestión y seguimiento a las comunicaciones entrantes. 2. Apoyar en la gestión de las comunicaciones internas y externas del Centro, con el fin de garantizar un flujo de información adecuado. 3. Apoyar la generación y solicitud de facturas relacionadas con pagos extemporáneos 4. Apoyar en la realización de la matrícula de estudiantes en cursos y programas de formación pregrado y posgrado 5. Apoyar en la gestión de los ajustes en los registros académicos de los estudiantes. 6. Apoyar en la emisión de las certificaciones de cursos realizados y de suficiencia. 7. Apoyar en la gestión de la aprobación y verificación de requisitos de grado, incluyendo la revisión de certificados y soportes. 8. Apoyar en la coordinación y logística de exámenes diagnósticos, de suficiencia y procesos de validación académica. 9. Gestionar solicitudes relacionadas con procesos internos y externos. 10. Apoyar en los procesos de examen diagnóstico, suficiencia y validaciones 11. Apoyar en la gestión de reembolsos y resoluciones relacionadas 12. Apoyar en la gestión de documentos digitales y físicos, garantizando su correcta organización y almacenamiento. 13. Generación de informes para programas 14. Actualizar la información en la página. 15. Elaborar informes para SNIES, planeación y otras entidades, según los requerimientos institucionales. 16. Apoyar con diseño del cronograma de promoción para cursos de formación en idiomas. 17. Apoyar en la gestión de soportes de los cursos, clubes de idiomas y eventos relacionados. </t>
  </si>
  <si>
    <t>CO1.REQ.9710827</t>
  </si>
  <si>
    <t>OAG-VAD-0131-2026</t>
  </si>
  <si>
    <t>https://community.secop.gov.co/Public/Tendering/OpportunityDetail/Index?noticeUID=CO1.NTC.9556144</t>
  </si>
  <si>
    <t>CLAUDIA MILENA KATIME ZUÑIGA</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</si>
  <si>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t>
  </si>
  <si>
    <t>CO1.REQ.9710187</t>
  </si>
  <si>
    <t>OPSP-VAD-0130-2026</t>
  </si>
  <si>
    <t>https://community.secop.gov.co/Public/Tendering/OpportunityDetail/Index?noticeUID=CO1.NTC.9555677</t>
  </si>
  <si>
    <t>XIMENA PORTILLO PUENTES</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</si>
  <si>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elaboración de los informes de atención al ciudadano.</t>
  </si>
  <si>
    <t>CO1.REQ.9709842</t>
  </si>
  <si>
    <t>OPSP-VAD-0129-2026</t>
  </si>
  <si>
    <t>https://community.secop.gov.co/Public/Tendering/OpportunityDetail/Index?noticeUID=CO1.NTC.9555152</t>
  </si>
  <si>
    <t>FREDDY MAURICIO MARTINEZ NIEVES</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</si>
  <si>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t>
  </si>
  <si>
    <t>CO1.REQ.9709238</t>
  </si>
  <si>
    <t>OPSP-VAD-0128-2026</t>
  </si>
  <si>
    <t>https://community.secop.gov.co/Public/Tendering/OpportunityDetail/Index?noticeUID=CO1.NTC.9554370</t>
  </si>
  <si>
    <t>JONATHAN JAVIER COHEN GRANADOS</t>
  </si>
  <si>
    <t xml:space="preserve">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t>
  </si>
  <si>
    <t>CO1.REQ.9708081</t>
  </si>
  <si>
    <t>OPSP-VAD-0127-2026</t>
  </si>
  <si>
    <t>https://community.secop.gov.co/Public/Tendering/OpportunityDetail/Index?noticeUID=CO1.NTC.9571528</t>
  </si>
  <si>
    <t>VANESA PAOLA LIZCANO ARAGON</t>
  </si>
  <si>
    <t xml:space="preserve">La presente orden tiene por objeto: 1. Apoyar en el proceso de selección de aspirantes al programa Talento Magdalena. 2. Apoyar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2026-I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t>
  </si>
  <si>
    <t>CO1.REQ.9724546</t>
  </si>
  <si>
    <t>OPSP-VAD-0126-2026</t>
  </si>
  <si>
    <t>https://community.secop.gov.co/Public/Tendering/OpportunityDetail/Index?noticeUID=CO1.NTC.9563360</t>
  </si>
  <si>
    <t>CLAUDIA MARIA OSPINO MONTAÑO</t>
  </si>
  <si>
    <t xml:space="preserve">La presente orden tiene por objeto: 1. Apoyar a la dirección del Departamento de Estudios Generales en la coordinación administrativa de la formación general e integral de la unidad académica .2. Apoyar a la dirección del Departamento de Estudios Generales en la logística de la Programación académica 2026-1. 3. Apoyar en la asignación docente. 4. Apoyar a la coordinación en la realización de los talleres de Fortalecimiento en Competencias Genéricas Saber Pro, seguimiento de asistencias, construcción de informes de asistencias. 5. Apoyar en el desarrollo de estructuración y generación de informes solicitados a la dependencia. 6. Apoyar en la atención al público en general; a través de los diferentes canales de comunicación. 7. Apoyar el recibo y seguimiento a la correspondencia interna y externa recibida y enviada física y digitalmente. 8. Apoyar en la respuesta oportuna a solicitudes presentadas a la dependencia. 9. Apoyar en la actualización de la base de datos de correspondencia tramitada. 8. Apoyar en la administración de la cuenta institucional de la dependencia y manejar la trazabilidad de las solicitudes recibidas y enviadas por este medio. 10. Apoyar en la socialización de ventas de servicio y/o cursos ofertados. 11. Organizar archivos para transferencia documental de la vigencia especificada. 12. Apoyar logísticamente en los eventos organizados por la dependencia. 13. Administrar las redes sociales del Departamento de Estudios Generales. 14. Elaborar y remitir informes de evaluación y seguimiento de ayudantes académicos y administrativos. 15. Controlar y hacer seguimiento de la entrega de reportes de asistencias a los docentes de formación general e integral. 16. Compilar y proyectar informe general de los estudiantes aptos para reembolso de la inscripción de la prueba de Estado Saber Pro y Saber TyT ante la Vicerrectoría Académica. 17. Apoyar en la programación y seguimiento de grupos del semestre de Nivelación Académica 2026-1. 18. Apoyar en la creación de procedimiento para trámites administrativos internos. </t>
  </si>
  <si>
    <t>CO1.REQ.9717602</t>
  </si>
  <si>
    <t>OPSP-VAD-0125-2026</t>
  </si>
  <si>
    <t>https://community.secop.gov.co/Public/Tendering/OpportunityDetail/Index?noticeUID=CO1.NTC.9556396</t>
  </si>
  <si>
    <t>KARLA TALINA ACOSTA SERGE</t>
  </si>
  <si>
    <t>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inventarios, identificación de ejemplares deteriorados, reporte de novedades y preparación de nuevos materiales para su circulación. 4. Apoyar en la gestión del Repositorio Digital Institucional y en los procesos de digitalización de documentos, contribuyendo a la accesibilidad, preservación y difusión de los recursos digitales de la Biblioteca. 5. Apoyar en la planificación, logística y ejecución de actividades culturales, académicas y de promoción de la lectura, así como en la difusión de servicios y actividades de la Biblioteca a través de redes sociales y otros medios institucionales. 6. Apoyar en la aplicación de estrategias para la recuperación de materiales en mora, mediante la comunicación con los usuarios y el seguimiento a los procesos de devolución de recursos. 7. Apoyar en la gestión, organización y promoción de la Casita del Libro Libre UNIMAGDALENA, fomentando el intercambio de libros y la cultura lectora en la comunidad universitaria. 8. Apoyar en los procesos de formación de usuarios, mediante capacitaciones presenciales y virtuales sobre el uso de bases de datos académicas y de investigación, gestores bibliográficos, Leganto y otras herramientas y plataformas tecnológicas de la Biblioteca. 9. Apoyar en los procesos técnicos de preparación de materiales bibliográficos, incluyendo actividades de catalogación, clasificación, etiquetado, asignación de códigos de barras, bandas magnéticas y demás métodos de identificación y seguridad. 10.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t>
  </si>
  <si>
    <t>CO1.REQ.9710656</t>
  </si>
  <si>
    <t>OAG-VAD-0124-2026</t>
  </si>
  <si>
    <t>https://community.secop.gov.co/Public/Tendering/OpportunityDetail/Index?noticeUID=CO1.NTC.9565626</t>
  </si>
  <si>
    <t>CAMILA ANDREA GUTIERREZ MACIAS</t>
  </si>
  <si>
    <t xml:space="preserve">La presente orden tiene por objeto: 1. Brindar acompañamiento a los interesados en la oferta académica de la Universidad del Magdalena. 2. Apoyar en el seguimiento de deudas relacionadas con matrícula financiera de los estudiantes de pregrado presencial. 3. Apoyar en la actualización de datos personales de estudiantes en el sistema de información de admisiones. 4. Coadyuvar en la correcta planificación, implantación, y ejecución del sistema de gestión de calidad. 5. Brindar apoyo documental en el mantenimiento del sistema de gestión de calidad. 6. Apoyar en el diseño de planes de calidad para los procesos que maneja el grupo de Admisiones de la Universidad del Magdalena. 7. Apoyar en las auditorias de gestión de calidad liderando acciones correctivas y preventivas para la prestación de servicio de la entidad. 8. Apoyar en la atención a los usuarios a través de las redes sociales y WhatsApp del Grupo de Admisiones. </t>
  </si>
  <si>
    <t>CO1.REQ.9719480</t>
  </si>
  <si>
    <t>OPSP-VAD-0123-2026</t>
  </si>
  <si>
    <t>https://community.secop.gov.co/Public/Tendering/OpportunityDetail/Index?noticeUID=CO1.NTC.9565142</t>
  </si>
  <si>
    <t>CARLOS ANDRES VICENTE VELILLA</t>
  </si>
  <si>
    <t>La presente orden tiene por objeto: 1. Apoyar en la gestión del funcionamiento operativo y estratégico de los recursos multimediales y sistema de automatización, incluyendo configuración de hardware y software, asegurando disponibilidad y operatividad. 2. Apoyar en la coordinación de las actividades necesarias para garantizar la ejecución de eventos en las salas especializadas (auditorios) del edificio Mar Caribe en articulación con las áreas técnicas y administrativas institucionales. 3. Apoyar en el soporte a las actividades asociadas a la transmisión de eventos dentro de los auditorios del edificio Mar Caribe. 4. Apoyar en la ejecución de procesos de supervisión, control y reporte del uso adecuado de los recursos audiovisuales, incluyendo el registro de eventos, responsables de mal uso y alertas tempranas para la toma de decisiones institucionales. 5. Apoyar en el diseño de estrategias de mantenimiento preventivo y correctivo de los equipos audiovisuales y multimediales, basados en el uso, desgaste y nivel de criticidad de los recursos. 6. Apoyar en la capacitación a usuarios estratégicos en el uso adecuado de los recursos audiovisuales y sistemas automatizados, fortaleciendo las capacidades internas de la institución. 7. Apoyar en las actividades que se programen para garantizar la eficiencia en la prestación de los servicios (montajes de eventos, recorridos de detección de necesidades de equipos). 8. Apoyar con reportes periódicos técnicos y de gestión relacionados con: estado de los equipos e inventarios, Incidentes y correctivos aplicados, Evaluaciones de satisfacción del servicio 9. Apoyar en la mejora continua de los procesos del Grupo REDAL, aportando análisis o recomendaciones para la optimización de los servicios ofrecidos a la comunidad académica y externa. 10. Apoyar en el cumplimiento de los procedimientos establecidos para la prestación de los servicios de soporte audiovisual. 11.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</si>
  <si>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CO1.REQ.9718699</t>
  </si>
  <si>
    <t>OPSP-VAD-0122-2026</t>
  </si>
  <si>
    <t>https://community.secop.gov.co/Public/Tendering/OpportunityDetail/Index?noticeUID=CO1.NTC.9564493</t>
  </si>
  <si>
    <t>SEBASTIAN EDUARDO ARRIETA TORRES</t>
  </si>
  <si>
    <t xml:space="preserve">La presente orden tiene por objeto: 1.Apoyar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ambientales. 4. Apoyar en la construcción de cartilla de salud ocupacional. 5. Apoyar la supervisión del monitoreo del pozo subterráneo y los diferentes sistemas de riego y recarga del acuífero del campus universitario. 6. Apoyar la coordinación de instalación de tuberías. </t>
  </si>
  <si>
    <t>CO1.REQ.9718701</t>
  </si>
  <si>
    <t>OPSP-VAD-0121-2026</t>
  </si>
  <si>
    <t>https://community.secop.gov.co/Public/Tendering/OpportunityDetail/Index?noticeUID=CO1.NTC.9556327</t>
  </si>
  <si>
    <t>MARIA ANGELICA SALAZAR MONTERROSA</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</si>
  <si>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t>
  </si>
  <si>
    <t>CO1.REQ.9710155</t>
  </si>
  <si>
    <t>OAG-VAD-0120-2026</t>
  </si>
  <si>
    <t>https://community.secop.gov.co/Public/Tendering/OpportunityDetail/Index?noticeUID=CO1.NTC.9555776</t>
  </si>
  <si>
    <t>CARMEN VANESSA MENDEZ POLO</t>
  </si>
  <si>
    <t>CO1.REQ.9709752</t>
  </si>
  <si>
    <t>OAG-VAD-0119-2026</t>
  </si>
  <si>
    <t>https://community.secop.gov.co/Public/Tendering/OpportunityDetail/Index?noticeUID=CO1.NTC.9564219</t>
  </si>
  <si>
    <t>JHON FRANKLIN CHACON RAMIREZ</t>
  </si>
  <si>
    <t xml:space="preserve">La presente orden tiene por objeto: 1. Apoyar al Grupo Interno de Servicios Generales en la planificación y coordinación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para Orden o contrato de Servicios de mantenimiento que deba ser supervisada por el responsable de Grupo y necesite de su apoyo. 3. Apoyar al Grupo Interno de Servicios Generales en la realización de informes periódicos de las ejecuciones de las diferentes ordenes o contratos de servicios. 4. Apoyar al Grupo Interno de Servicios Generales en el recibo de facturas emitidas por el cobro de los servicios de los diferentes contratistas externos y apoyar en la verificación de que se cobre el servicio que realmente se ejecuto o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t>
  </si>
  <si>
    <t>CO1.REQ.9718032</t>
  </si>
  <si>
    <t>OPSP-VAD-0118-2026</t>
  </si>
  <si>
    <t>https://community.secop.gov.co/Public/Tendering/OpportunityDetail/Index?noticeUID=CO1.NTC.9555269</t>
  </si>
  <si>
    <t>JEFERSON DE JESUS GAMARRA MOLINA</t>
  </si>
  <si>
    <t xml:space="preserve">La presente orden tiene por objeto: 1. Apoyar en el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t>
  </si>
  <si>
    <t>CO1.REQ.9709392</t>
  </si>
  <si>
    <t>OAG-VAD-0117-2026</t>
  </si>
  <si>
    <t>https://community.secop.gov.co/Public/Tendering/OpportunityDetail/Index?noticeUID=CO1.NTC.9555174</t>
  </si>
  <si>
    <t>PEDRO NEL ESMERAL MUÑOZ</t>
  </si>
  <si>
    <t>CO1.REQ.9708295</t>
  </si>
  <si>
    <t>OAG-VAD-0116-2026</t>
  </si>
  <si>
    <t>https://community.secop.gov.co/Public/Tendering/OpportunityDetail/Index?noticeUID=CO1.NTC.9563804</t>
  </si>
  <si>
    <t>ROSEMBER EMILIO RIVADENEIRA BERMUDEZ</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</si>
  <si>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t>
  </si>
  <si>
    <t>CO1.REQ.9717553</t>
  </si>
  <si>
    <t>OPSP-VAD-0115-2026</t>
  </si>
  <si>
    <t>https://community.secop.gov.co/Public/Tendering/OpportunityDetail/Index?noticeUID=CO1.NTC.9562397</t>
  </si>
  <si>
    <t>BRAYAN ALBERTO MACIAS JIMENO</t>
  </si>
  <si>
    <t xml:space="preserve">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 el director Administrativo. 2. Apoyar al Grupo de Contratación en la organización del archivo digital de las órdenes de servicios profesionales y de apoyo a la gestión suscritas por el Vicerrector Administrativo y/o el director Administrativo. 3. Apoyar en el cargue y actualización de información precontractual, contractual y postcontractual en las plataformas del SIA OBSERVA,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en la revisión de los documentos para trámite de liquidación de honorarios de los contratistas por prestación de servicios profesionales y de apoyo a la gestión de la Vicerrectoría Administrativa y Dirección Administrativa. 6.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7. Apoyar la supervisión de las órdenes de prestación de servicios profesionales y de apoyo de los contratistas que apoyan el proceso de gestión, revisión precontractual y documentos para la liquidación de honorarios. 8. Rendir informes mensuales o cuando el supervisor así lo requiera, sobre las actividades desarrolladas en cumplimiento de la orden de prestación de servicios. 9. Habilitar pagos en la plataforma GEDOCO de los contratistas por prestación de servicios profesionales y de apoyo a la gestión de la vicerrectoría y/o dirección administrativa. 10. Cargar al Sistema de Información Financiero- SINAP, lo correspondiente a los datos de los contratistas por prestación de servicios profesionales y de apoyo a la gestión vinculados por la Vicerrectoría Administrativa y/o la Dirección Administrativa. 11. Realizar el cargue de la información relacionada con las estampillas departamentales asociadas a los contratos de prestación de servicios profesionales y de apoyo a la gestión suscritos por el Vicerrector Administrativo y/o el director Administrativo, en el Sistema de Información Financiero- SINAP. 12. Rendir informes mensuales o cuando el supervisor así lo requiera, sobre las actividades desarrolladas en cumplimiento de la orden de prestación de servicios profesionales </t>
  </si>
  <si>
    <t>CO1.REQ.9716569</t>
  </si>
  <si>
    <t>OPSP-VAD-0114-2026</t>
  </si>
  <si>
    <t>https://community.secop.gov.co/Public/Tendering/OpportunityDetail/Index?noticeUID=CO1.NTC.9562232</t>
  </si>
  <si>
    <t>GERDA PATRICIA BARROS NIETO</t>
  </si>
  <si>
    <t xml:space="preserve">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Apoyar al Grupo Interno de Contratación en la recolección de evidencias de las acciones establecidas para la presentación de informes de los indicadores de gestión, Plan Anticorrupción, Plan de Riesgos de Corrupción, Plan de Riesgos de Gestión, Planes de mejora, en lo correspondiente a las plataformas del estado. 15. Apoyar al Grupo de Contratación en la consolidación y envió de la información concerniente a las órdenes de prestación de servicios profesionales y de apoyo a la gestión que sea solicitada por las diferentes Entidades del Estado y demás Dependencias de la Universidad. 16. Apoyar al Grupo Interno de Contratación en la recopilación de la documentación solicitada en el marco de las auditorías que realice la Contraloría General del Departamento del Magdalena, pertinente al Grupo de Contratación. 17. Rendir informes mensuales o cuando el supervisor así lo requiera, sobre las actividades desarrolladas en cumplimiento de la orden de prestación de servicios profesion </t>
  </si>
  <si>
    <t>CO1.REQ.9715799</t>
  </si>
  <si>
    <t>OPSP-VAD-0113-2026</t>
  </si>
  <si>
    <t>https://community.secop.gov.co/Public/Tendering/OpportunityDetail/Index?noticeUID=CO1.NTC.9561762</t>
  </si>
  <si>
    <t>MIGUEL MARIANO TORRALVO PUERTA</t>
  </si>
  <si>
    <t xml:space="preserve">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sus actividades. </t>
  </si>
  <si>
    <t>CO1.REQ.9715946</t>
  </si>
  <si>
    <t>OPSP-VAD-0112-2026</t>
  </si>
  <si>
    <t>https://community.secop.gov.co/Public/Tendering/OpportunityDetail/Index?noticeUID=CO1.NTC.9560900</t>
  </si>
  <si>
    <t>ROBERTO CARLOS MAL VILLALOBO</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</si>
  <si>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9.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</si>
  <si>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CO1.REQ.9715578</t>
  </si>
  <si>
    <t>OPSP-VAD-0111-2026</t>
  </si>
  <si>
    <t>https://community.secop.gov.co/Public/Tendering/OpportunityDetail/Index?noticeUID=CO1.NTC.9561199</t>
  </si>
  <si>
    <t>JUAN CARLOS BARRERA CORTES</t>
  </si>
  <si>
    <t xml:space="preserve">La presente orden tiene por objeto: 1.Asesorar en la preparación de informes anticipos otorgados. 2. Asesorar en la coordinación de la revisión de la codificación contable de las Cuentas Por Pagar y Obligaciones Presupuestales elaboradas para proceso de pago. 3. Asesorar en la coordinación de la elaboración de enlaces de contables y creación de cuentas contables. 4. Apoyar en la coordinación de la elaboración, revisión, conciliación y presentación de los diferentes informes que se deben enviar a los entes de control (Contaduría General de la Nación, Contraloría Departamental del Magdalena, Contraloría General de la República). 5. Apoyar al Grupo de Contabilidad en el proceso de Conciliación de Cartera, con el grupo de Facturación, Crédito y Cartera y conciliación de la Propiedad, Planta y Equipo. 6. Apoyar al Grupo de Contabilidad en el proceso de actividades de cierre mensual. 7. Apoyar en conciliación de operaciones recíprocas entre entidades del estado para ser presentado en informe CGN. </t>
  </si>
  <si>
    <t>CO1.REQ.9715251</t>
  </si>
  <si>
    <t>OPSP-VAD-0110-2026</t>
  </si>
  <si>
    <t>https://community.secop.gov.co/Public/Tendering/OpportunityDetail/Index?noticeUID=CO1.NTC.9561154</t>
  </si>
  <si>
    <t>ANDREA CAROLINA CUZA PEÑARANDA</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</si>
  <si>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revisión, análisis y elaboración de informe de Evaluación a la Gestión Contractual trimestral. 5. Apoyar a la Oficina de Control Interno en el estudio, evaluación y emisión de conceptos jurídicos que le sean requeridos y en el seguimiento al cumplimiento de los requerimientos. 6. Apoyar a la Oficina de Control Interno en el seguimiento al cumplimiento de obligaciones por parte de las dependencias responsables en el marco del Parágrafo del Art. 125 de la acción de repetición de la Ley 2220 de 2022. 7. Apoyar a la Oficina de Control Interno en el seguimiento al faltante, daño y/o deterioro de bienes en el marco del Cap. III ResRec 624 de 2018.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t>
  </si>
  <si>
    <t>CO1.REQ.9715422</t>
  </si>
  <si>
    <t>OPSP-VAD-0109-2026</t>
  </si>
  <si>
    <t>https://community.secop.gov.co/Public/Tendering/OpportunityDetail/Index?noticeUID=CO1.NTC.9558144</t>
  </si>
  <si>
    <t>ARMANDO DALLAN LAVALLE FANDIÑO</t>
  </si>
  <si>
    <t>La presente orden tiene por objeto: 1. Diagnosticar los recursos tecnológicos de la información y comunicación con los que cuenta UNIMAGDALENA para apoyar los procesos estratégicos, misionales y de apoyo. 2. Realizar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de evaluación del uso y apropiación de las tecnologías de la información y comunicación. 6. Asesorar y apoyar en la creación, actualización y socialización de políticas, normas, procesos y protocolos relacionados con la gestión y uso de recursos tecnológicos. 7. Asesorar y apoyar en la planificación, ejecución y evaluación de proyectos TIC estratégicos. 8. Asesorar y apoyar en la definición y monitorear indicadores clave relacionados con el uso, implementación y adopción de tecnologías de la información.</t>
  </si>
  <si>
    <t>CO1.REQ.9712179</t>
  </si>
  <si>
    <t>OPSP-VAD-0108-2026</t>
  </si>
  <si>
    <t>https://community.secop.gov.co/Public/Tendering/OpportunityDetail/Index?noticeUID=CO1.NTC.9566157</t>
  </si>
  <si>
    <t>BRIAN JOSE DE LEON MARQUEZ</t>
  </si>
  <si>
    <t xml:space="preserve">La presente orden tiene por objeto: 1. Gestionar la inclusión y actualización de los documentos contractuales expedidos por la Vicerrectoría Administrativa en las plataformas SIA OBSERVA y SECOP II, conforme a la normatividad y lineamientos vigentes. 2. Apoyar la organización y digitalización de la documentación correspondiente a los procesos contractuales adelantados por la Vicerrectoría Administrativa, garantizando su integridad, trazabilidad y disponibilidad. 3. Tramitar la remisión y notificación de los actos administrativos a la Oficina de Presupuesto, con el fin de facilitar la elaboración de los respectivos registros presupuestales. 4. Diligenciar y consolidar de manera oportuna la información requerida para la elaboración de informes de contratación, asegurando la calidad, consistencia y oportunidad de los datos reportados. 5. Apoyar la gestión, consolidación y presentación del reporte acumulativo de los proyectos financiados con recursos del Sistema General de Regalías ejecutados por las vicerrectorías de la Universidad, ante la Contraloría General de la República, de conformidad con los lineamientos establecidos en el portal correspondiente. 6. Remitir a la Dirección Financiera la documentación contractual presentada por los supervisores o interventores para el trámite de pagos, previa verificación del cumplimiento de los requisitos establecidos en el Sistema de Gestión de Calidad. </t>
  </si>
  <si>
    <t>CO1.REQ.9719332</t>
  </si>
  <si>
    <t>OPSP-VAD-0107-2026</t>
  </si>
  <si>
    <t>https://community.secop.gov.co/Public/Tendering/OpportunityDetail/Index?noticeUID=CO1.NTC.9563972</t>
  </si>
  <si>
    <t xml:space="preserve">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9Apoyar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</si>
  <si>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CO1.REQ.9717483</t>
  </si>
  <si>
    <t>OPSP-VAD-0106-2026</t>
  </si>
  <si>
    <t>https://community.secop.gov.co/Public/Tendering/OpportunityDetail/Index?noticeUID=CO1.NTC.9562906</t>
  </si>
  <si>
    <t>JUAN DAVID CORVACHO BARROS</t>
  </si>
  <si>
    <t xml:space="preserve">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4. Apoyar con el recibo en digital de los estudios de conveniencia y oportunidad para contratar, así como de las solicitudes de adición, terminación, suspensión y demás novedades de las ordenes de servicios profesionales, apoyo a la gestión y contratos de suministro a cargo del Grupo de Servicios Tecnológicos. 5. Apoyar en la atención a través de los distintos canales disponibles a los usuarios internos y externos suministrando la información general que requieran de conformidad con los trámites, las autorizaciones y los procedimientos propios establecidos en el Grupo de Servicios Tecnológicos. 6. Participar en reuniones que se programen en el Grupo de Servicios Tecnológicos, y que sean necesarias para el cumplimiento del objeto de la orden. </t>
  </si>
  <si>
    <t>CO1.REQ.9716572</t>
  </si>
  <si>
    <t>OPSP-VAD-0105-2026</t>
  </si>
  <si>
    <t>https://community.secop.gov.co/Public/Tendering/OpportunityDetail/Index?noticeUID=CO1.NTC.9562607</t>
  </si>
  <si>
    <t>MIGUEL ANGEL LOPEZ TERNERA</t>
  </si>
  <si>
    <t xml:space="preserve">La presente orden tiene por objeto: 1.Asesorar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t>
  </si>
  <si>
    <t>CO1.REQ.9715938</t>
  </si>
  <si>
    <t>OPSP-VAD-0104-2026</t>
  </si>
  <si>
    <t>https://community.secop.gov.co/Public/Tendering/OpportunityDetail/Index?noticeUID=CO1.NTC.9560333</t>
  </si>
  <si>
    <t>MILDER ROSA ORTEGA MANCILLA</t>
  </si>
  <si>
    <t>CO1.REQ.9714458</t>
  </si>
  <si>
    <t>OAG-VAD-0103-2026</t>
  </si>
  <si>
    <t>https://community.secop.gov.co/Public/Tendering/OpportunityDetail/Index?noticeUID=CO1.NTC.9560207</t>
  </si>
  <si>
    <t>CO1.REQ.9714412</t>
  </si>
  <si>
    <t>OAG-VAD-0102-2026</t>
  </si>
  <si>
    <t>https://community.secop.gov.co/Public/Tendering/OpportunityDetail/Index?noticeUID=CO1.NTC.9559510</t>
  </si>
  <si>
    <t>MARLA ESTELA GUILLEN BRU</t>
  </si>
  <si>
    <t>CO1.REQ.9713378</t>
  </si>
  <si>
    <t>OAG-VAD-0101-2026</t>
  </si>
  <si>
    <t>https://community.secop.gov.co/Public/Tendering/OpportunityDetail/Index?noticeUID=CO1.NTC.9558777</t>
  </si>
  <si>
    <t>LUZ KAREN ZABALETA AVENDAÑO</t>
  </si>
  <si>
    <t xml:space="preserve">La presente orden tiene por objeto: 1. Resolver las consultas que le sean asignadas por la Facultad de Ciencias de la Salud y la Oficina Asesora Jurídica. 2. Representar a la Universidad del Magdalena ante las entidades prestadoras de salud en los procedimientos y actuaciones administrativas que así lo requieran y hacer los seguimientos respectivos. 3. Resolver las peticiones que allegadas a la Facultad de Ciencias de la Salud y la Oficina Asesora Jurídica, dentro de los plazos y/o términos establecidos en la ley, que le sean trasladadas. 4. Elaborar minutas para contratos, convenios, procesos de convocatorias y demás actos administrativos que requiera la Facultad de Ciencias de la Salud y la Oficina Asesora Jurídica. 5. Hacer seguimiento a los derechos de petición que deben ser resueltos por otras dependencias cuando estos le sean asignados. 6. Rendir informes mensuales o cuando el supervisor así lo requiera, sobre las actividades desarrolladas en cumplimiento de la orden de prestación de servicios. </t>
  </si>
  <si>
    <t>CO1.REQ.9713248</t>
  </si>
  <si>
    <t>OPSP-VAD-0100-2026</t>
  </si>
  <si>
    <t>https://community.secop.gov.co/Public/Tendering/OpportunityDetail/Index?noticeUID=CO1.NTC.9559001</t>
  </si>
  <si>
    <t>KEVIN DAVID DAZA MONTENEGRO</t>
  </si>
  <si>
    <t xml:space="preserve">La presente orden tiene por objeto: 1. Apoyar la revisión de los documentos soporte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Asesorar junto con el Profesional Especializado del Grupo de Contabilidad, la codificación de los modelos contables del SINAP que sean utilizados en la elaboración de cuentas por pagar y obligaciones presupuestales referentes al Sistema General de Regalías. </t>
  </si>
  <si>
    <t>CO1.REQ.9712818</t>
  </si>
  <si>
    <t>OPSP-VAD-0099-2026</t>
  </si>
  <si>
    <t>https://community.secop.gov.co/Public/Tendering/OpportunityDetail/Index?noticeUID=CO1.NTC.9558040</t>
  </si>
  <si>
    <t>LAURA VANESSA MAESTRE MAESTRE</t>
  </si>
  <si>
    <t xml:space="preserve">La presente orden tiene por objeto: 1. Apoyar al Grupo de Contabilidad en la depuración e informes de los avances entregados 2. Apoyar en la revisión de la codificación contable de las Cuentas Por Pagar y Obligaciones Presupuestales elaboradas para proceso de pago. 3. Apoyar al Grupo de Contabilidad en el proceso de Conciliación de Cartera, con el grupo de Facturación, Crédito y Cartera. 4. Apoyar al grupo de contabilidad en el proceso de apertura y legalización de caja menor. 5. Apoyar al grupo de contabilidad en el proceso de otorgamiento y legalizaciones de avances entregados. </t>
  </si>
  <si>
    <t>CO1.REQ.9712013</t>
  </si>
  <si>
    <t>OPSP-VAD-0098-2026</t>
  </si>
  <si>
    <t>https://community.secop.gov.co/Public/Tendering/OpportunityDetail/Index?noticeUID=CO1.NTC.9557556</t>
  </si>
  <si>
    <t>YIRLEIDIS ANDREA MARQUEZ CORTES</t>
  </si>
  <si>
    <t xml:space="preserve">La presente orden tiene por objeto: 1. Asesorar a los 21 procesos del sistema de gestión integral institucional para la elaboración o mejoramiento de la documentación (Caracterización, Procedimientos y formatos). 2. Apoyar las solicitudes que incidan en el mejoramiento de los procedimientos para la elaboración y control de documentos y registros. 3. Apoyar en la verificación de los documentos del Sistema de Gestión “COGUI+” cumpliendo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t>
  </si>
  <si>
    <t>CO1.REQ.9711830</t>
  </si>
  <si>
    <t>OPSP-VAD-0097-2026</t>
  </si>
  <si>
    <t>https://community.secop.gov.co/Public/Tendering/OpportunityDetail/Index?noticeUID=CO1.NTC.9557235</t>
  </si>
  <si>
    <t>ANDREA CAROLINA VERGARA DAVILA</t>
  </si>
  <si>
    <t>La presente orden tiene por objeto: 1). Apoyar a la Dirección del Departamento de Física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Física, en el marco del proceso de autoevaluación y acreditación de Alta Calidad. 3). Apoyar en la atención de solicitudes y requerimientos de estudiantes, docentes y demás dependencias de la Universidad del Magdalena. 4). Apoyar en la planeación y desarrollo de las sesiones del Comité del Departamento de Física,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Física,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t>
  </si>
  <si>
    <t>CO1.REQ.9711225</t>
  </si>
  <si>
    <t>OPSP-VAD-0096-2026</t>
  </si>
  <si>
    <t>https://community.secop.gov.co/Public/Tendering/OpportunityDetail/Index?noticeUID=CO1.NTC.9554173</t>
  </si>
  <si>
    <t>JOHN JAIRO DIAZ RINCON</t>
  </si>
  <si>
    <t xml:space="preserve">La presente orden tiene por objeto: 1. Apoyar en la realización de motion graphics para las piezas audiovisuales. 2. Apoyar en la realización de infografías. 3. Apoyar el desarrollo de propuesta creativa para los materiales gráficos y audiovisuales del CENTRO. 4. Apoyar en los diferentes programas para la elaboración de gráficos en los procesos de acreditación. 5. Apoyar en la elaboración de piezas publicitarias del CENTRO. 6. Apoyar en la realización de infografías en Bloque 10. 7. Apoyar en la elaboración de cortinillas y animaciones para los materiales audiovisuales del CENTRO. 8. Apoyar en el diseño de interfaces gráficas de desarrollos tecnológicos del CENTRO." </t>
  </si>
  <si>
    <t>CO1.REQ.9707763</t>
  </si>
  <si>
    <t>OAG-VAD-0095-2026</t>
  </si>
  <si>
    <t>https://community.secop.gov.co/Public/Tendering/OpportunityDetail/Index?noticeUID=CO1.NTC.9561046</t>
  </si>
  <si>
    <t>KELLY GABRIELA ANDRADE VILLEGAS</t>
  </si>
  <si>
    <t xml:space="preserve">La presente orden tiene por objeto: 1. Apoyar en el diseño y en la ejecución de producción audiovisual, y desarrollo de los contenidos multimedia para el CENTRO INNOVA. 2. Escribir y revisar los guiones relacionados con las producciones audiovisuales. 3. Apoyar en la coordinación y ejecución de grabaciones de imágenes para los materiales audiovisuales del CENTRO INNOVA.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la coordinación de cursos virtuales en la plataforma de Bloque 10. 8. Revisar los contenidos creados para redes sociales del CENTRO INNOVA. 9. Apoyar en la escritura de producción académica sobre innovación educativa </t>
  </si>
  <si>
    <t>CO1.REQ.9712845</t>
  </si>
  <si>
    <t>OPSP-VAD-0094-2026</t>
  </si>
  <si>
    <t>https://community.secop.gov.co/Public/Tendering/OpportunityDetail/Index?noticeUID=CO1.NTC.9558603</t>
  </si>
  <si>
    <t>MARIA PATRICIA RIASCOS FANDIÑO</t>
  </si>
  <si>
    <t>La presente orden tiene por objeto: 1. Apoyar al Grupo Interno de Servicios Generales en la atención a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t>
  </si>
  <si>
    <t>CO1.REQ.9712396</t>
  </si>
  <si>
    <t>OPSP-VAD-0093-2026</t>
  </si>
  <si>
    <t>https://community.secop.gov.co/Public/Tendering/OpportunityDetail/Index?noticeUID=CO1.NTC.9572162</t>
  </si>
  <si>
    <t>NATALIA RUIZ CAPATAZ</t>
  </si>
  <si>
    <t xml:space="preserve">La presente orden tiene por objeto: 1. Prestar los servicios profesionales como abogado en los procesos que sean adelantados en la Dirección de Bienestar Universitario y sus coordinaciones. 2. Apoyar jurídicamente a la Dirección de Bienestar Universitario, en los procesos de gestión de contratación (pre- contractuales, contratuales,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jurídicamente en la proyección de solicitudes, informes y respuestas de derecho de petición que le sean solicitadas a la Dirección. 6. Apoyar jurídicamente la Elaboración de Políticas, Procedimientos, Protocolos, Manuales, Guías, Formatos y demás documentos que se definan dentro del alcance técnico para el cumplimiento de los Estándares de Calidad. 7. Apoyar en la supervisión juridica en lo relacionado con revisión de informes y la ejecución de las ordenes y/o contratos de la Dirección de Bienestar Universitario. 8.Emitir conceptos y resolver las consultas juridicas que sean solicitades por la Dirección de Bienestar Universitario. </t>
  </si>
  <si>
    <t>CO1.REQ.9725388</t>
  </si>
  <si>
    <t>OPSP-VAD-0092-2026</t>
  </si>
  <si>
    <t>https://community.secop.gov.co/Public/Tendering/OpportunityDetail/Index?noticeUID=CO1.NTC.9571357</t>
  </si>
  <si>
    <t>CARLOS ALBERTO GUTIERREZ DIAZ GRANADOS</t>
  </si>
  <si>
    <t>CO1.REQ.9725046</t>
  </si>
  <si>
    <t>OPSP-VAD-0091-2026</t>
  </si>
  <si>
    <t>https://community.secop.gov.co/Public/Tendering/OpportunityDetail/Index?noticeUID=CO1.NTC.9570926</t>
  </si>
  <si>
    <t>MILAGRO DEL CARMEN PONCE MONTES</t>
  </si>
  <si>
    <t xml:space="preserve">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t>
  </si>
  <si>
    <t>CO1.REQ.9724293</t>
  </si>
  <si>
    <t>OPSP-VAD-0090-2026</t>
  </si>
  <si>
    <t>https://community.secop.gov.co/Public/Tendering/OpportunityDetail/Index?noticeUID=CO1.NTC.9570413</t>
  </si>
  <si>
    <t>CARMEN ELENA ROMERO RODRIGUEZ</t>
  </si>
  <si>
    <t xml:space="preserve">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t>
  </si>
  <si>
    <t>CO1.REQ.9723977</t>
  </si>
  <si>
    <t>OPSP-VAD-0089-2026</t>
  </si>
  <si>
    <t>https://community.secop.gov.co/Public/Tendering/OpportunityDetail/Index?noticeUID=CO1.NTC.9568712</t>
  </si>
  <si>
    <t>HERNAN JESUS LOPEZ LOPEZ</t>
  </si>
  <si>
    <t>La presente orden tiene por objeto: 1. Apoyar a la Oficina Asesora Jurídica en el grupo de trabajo pensional. 2. Adelantar la revisión integral de los actos administrativos expedidos por la universidad para otorgar pensiones, así como la depuración jurídica requerida que permita constatar la legalidad de los actos administrativos mediante los cuales se hicieron estos reconocimientos.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lleguen a la unidad pensional dentro de los plazos y/o términos establecidos en la ley. 6. Atender y hacer seguimiento a los procedimientos administrativos relacionados con temas pensionales. 7. Asesorar a la oficina Asesora Jurídica en el trámite de los procesos que se inician por jurisdicción coactiva. 8. Asesorar al jefe de la Oficina Jurídica en las decisiones que deben adoptarse con relación al saneamiento pensional. 9. Apoyar a la Oficina Jurídica en la revisión de los actos administrativos, en defensa y representación de la Universidad en el marco del proceso de Cobro Coactivo adelantado por Colpensiones por la presunta omisión en la realización del proceso de depuración de deudas dentro del Sistema de Seguridad Social y conforme a lo establecido en el Estatuto Tributario. 10. Revisar y apoyar a la Oficina Jurídica, ante los organismos de control, autoridades judiciales y administrativas, la intervención preventiva y colaboración necesaria en defensa del orden jurídico, del patrimonio público o de los derechos y garantías fundamentales. 11. Colaborar y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12. Apoyar a la oficina jurídica en la proyección de peticiones y respuestas a las entidades responsables de sistema de seguridad social y en especial al pensional en Colombia. 13. Rendir informes mensuales o cuando el supervisor así lo requiera, sobre las actividades desarrolladas en cumplimiento de la orden de prestación de servicios</t>
  </si>
  <si>
    <t>CO1.REQ.9722508</t>
  </si>
  <si>
    <t>OPSP-VAD-0088-2026</t>
  </si>
  <si>
    <t>https://community.secop.gov.co/Public/Tendering/OpportunityDetail/Index?noticeUID=CO1.NTC.9567722</t>
  </si>
  <si>
    <t>JOSE ANDRES ANDICA CASTAÑO</t>
  </si>
  <si>
    <t xml:space="preserve">La presente orden tiene por objeto: 1 . Apoyar a la Oficina Asesora Jurídica en el grupo de trabajo pensional. 2. Analizar la legalidad, el monto, la asignación de la pensión y la validez de los soportes documentales, de acuerdo con lo preceptuado en el artículo 19 de la ley 797 de 2003 y las normas que lo modifiquen o complementen de las pensiones reconocidas por la universidad. 3. Realizar las liquidaciones de los montos a pagar cuando así lo ordenen los fallos judiciales en contra de la Universidad. 4. Apoyar a la Oficina Juridica para resolver peticiones de reliquidación que se le asignen dentro de los plazos y/o términos establecidos en la Ley. 5. Apoyar a la oficina Asesora Jurídica en el trámite de los procesos que se inician por jurisdicción coactiva 6. Colaborar en la organización de la documentación requerida, para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7. Apoyar a la Oficina Jurídica para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8 apoyar en la orientación a los funcionarios y exfuncionarios de la Universidad del Magdalena sobre los procedimiento y requisitos para acceder a la pensión y la proyección de su mesada pensional si así se requiere, 9. Rendir informes mensuales o cuando el supervisor así lo requiera, sobre las actividades desarrolladas en cumplimiento de la orden de prestación de servicios </t>
  </si>
  <si>
    <t>CO1.REQ.9721343</t>
  </si>
  <si>
    <t>OPSP-VAD-0087-2026</t>
  </si>
  <si>
    <t>https://community.secop.gov.co/Public/Tendering/OpportunityDetail/Index?noticeUID=CO1.NTC.9572277</t>
  </si>
  <si>
    <t>ALEX YAIR GUTIERREZ BARRIOS</t>
  </si>
  <si>
    <t>La presente orden tiene por objeto: 1. Apoyar al grupo de trabajo del proyecto pensional de la Oficina Asesora Jurídica en la revisión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representar a la Universidad ante los Juzgados de conocimiento en la que ésta sea demandante y/o demandada, cuando la pretensión sea de carácter pensional. 8. Revisar los procesos jurídicos en materia pensional que se siguen contra de la universidad. 9. Revisar la jurisprudencia laboral y pensional que sirva de referencia para las actuaciones legales que surjan en esta índole. 10. Apoyar como asesor, orientando a los funcionarios y exfuncionarios de la Universidad del Magdalena sobre los procedimiento y requisitos para acceder a la pensión. 11. Mantener actualizado los registros y documentación relacionada con los requerimientos asignados a la Unidad, asegurando la integridad y confidencialidad de la información. 12. Apoyar a la Oficina Asesora Jurídica, en el estudio y reconocimiento de derechos laborales de Trabajadores Oficiales e igualmente en la aplicación de las Convenciones Colectivas de Trabajo suscritas por el Alma Mater. 13. Rendir informes mensuales o cuando el supervisor así lo requiera, sobre las actividades desarrolladas en cumplimiento de la orden de prestación de servicios</t>
  </si>
  <si>
    <t>CO1.REQ.9725794</t>
  </si>
  <si>
    <t>OPSP-VAD-0086-2026</t>
  </si>
  <si>
    <t>https://community.secop.gov.co/Public/Tendering/OpportunityDetail/Index?noticeUID=CO1.NTC.9555251</t>
  </si>
  <si>
    <t>WILMER ENRIQUE GONZALEZ CERVANTES</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</si>
  <si>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</si>
  <si>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CO1.REQ.9709255</t>
  </si>
  <si>
    <t>OAG-VAD-0085-2026</t>
  </si>
  <si>
    <t>https://community.secop.gov.co/Public/Tendering/OpportunityDetail/Index?noticeUID=CO1.NTC.9572101</t>
  </si>
  <si>
    <t>JAIRO DANIEL COLLANTE VELASQUEZ</t>
  </si>
  <si>
    <t>CO1.REQ.9725723</t>
  </si>
  <si>
    <t>OPSP-VAD-0084-2026</t>
  </si>
  <si>
    <t>https://community.secop.gov.co/Public/Tendering/OpportunityDetail/Index?noticeUID=CO1.NTC.9570859</t>
  </si>
  <si>
    <t>JHON JAIRO PEREZ DE LOS REYES</t>
  </si>
  <si>
    <t>CO1.REQ.9724711</t>
  </si>
  <si>
    <t>OPSP-VAD-0083-2026</t>
  </si>
  <si>
    <t>https://community.secop.gov.co/Public/Tendering/OpportunityDetail/Index?noticeUID=CO1.NTC.9554979</t>
  </si>
  <si>
    <t>TANIA ESTHER OLIVEROS ACOSTA</t>
  </si>
  <si>
    <t xml:space="preserve">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t>
  </si>
  <si>
    <t>CO1.REQ.9708590</t>
  </si>
  <si>
    <t>OAG-VAD-0082-2026</t>
  </si>
  <si>
    <t>https://community.secop.gov.co/Public/Tendering/OpportunityDetail/Index?noticeUID=CO1.NTC.9554531</t>
  </si>
  <si>
    <t>GISSELL PAOLA CHIQUILLO MACIAS</t>
  </si>
  <si>
    <t xml:space="preserve">La presente orden tiene por objeto: 1. Apoyar en la atención a los usuarios a través de las redes sociales y WhatsApp del Grupo de Admisiones. 2. Apoyar en dar respuesta a solicitudes recibidas vía PQR, correo electrónico y/o por el sistema de admisiones.3. Apoyar la generación de certificados de estudios según las solicitudes y pagos recibidos. 4. Apoyar la generación de certificados de sabana de calificaciones según las solicitudes y pagos de los estudiantes de las diferentes modalidades que oferta la universidad. 5. Apoyar en la recepción de la documentación requerida a los nuevos estudiantes de las diferentes modalidades de la Universidad del Magdalena </t>
  </si>
  <si>
    <t>CO1.REQ.9708158</t>
  </si>
  <si>
    <t>OAG-VAD-0081-2026</t>
  </si>
  <si>
    <t>https://community.secop.gov.co/Public/Tendering/OpportunityDetail/Index?noticeUID=CO1.NTC.9554487</t>
  </si>
  <si>
    <t>YUDYS ULISES ARCE VILLAREAL</t>
  </si>
  <si>
    <t xml:space="preserve">La presente orden tiene por objeto: 1. Apoyar en la atención, orientación y acompañamiento a los usuarios en el acceso y uso de los servicios y recursos de la Biblioteca, tanto de manera presencial como a través de los canales institucionales (correo electrónico, PQR y otros medios habilitados). 2. Apoyar en la recepción, registro, revisión y respuesta a solicitudes de los usuarios relacionadas con los servicios bibliotecarios, en articulación con el personal responsable de cada servicio. 3. Apoyar en la gestión y seguimiento de trámites administrativos de la Biblioteca, incluyendo la organización de la información necesaria para la elaboración de informes y reportes. 4. Apoyar en la elaboración de informes, la consolidación de información y la preparación de soportes requeridos para procesos administrativos. 5. Apoyar en la coordinación logística y administrativa de actividades, capacitaciones y eventos organizados por la Biblioteca, así como en la divulgación y difusión de los servicios, recursos y actividades de la dependencia a través de redes sociales y otros medios institucionales, conforme a los lineamientos de comunicación de la Universidad. 6. Apoyar en los procesos de formación de usuarios, mediante el acompañamiento en talleres presenciales y virtuales sobre el uso de servicios, bases de datos, gestores bibliográficos, plataformas tecnológicas y demás recursos de información. 7. Apoyar en la actualización de información en los sistemas institucionales relacionados con los servicios y procesos de la Biblioteca. 8. Apoyar en otras actividades administrativas y operativas que le sean asignadas, de acuerdo con las necesidades del servicio y los lineamientos de la dependencia. 9. Apoyar las actividades relacionadas con la identificación de oportunidades de mejora, el seguimiento a acciones correctivas y de mejora, y el fortalecimiento del proceso de Gestión de Biblioteca, en el marco del Sistema Integrado de Gestión de la Calidad de la Universidad del Magdalena. 10. Apoyar en la actualización del curso de Biblioteca en el Bloque 10, en la construcción de nuevos módulos o cursos, y en la implementación, fortalecimiento y acompañamiento de servicios y procesos de la Biblioteca que incorporen herramientas de inteligencia artificial, así como en aquellos en los que se proyecte su implementación, en el marco de la estrategia de transformación digital de la dependencia. </t>
  </si>
  <si>
    <t>CO1.REQ.9707818</t>
  </si>
  <si>
    <t>OAG-VAD-0080-2026</t>
  </si>
  <si>
    <t>https://community.secop.gov.co/Public/Tendering/OpportunityDetail/Index?noticeUID=CO1.NTC.9569300</t>
  </si>
  <si>
    <t>YANETH ELVIRA PEREZ MOLINA</t>
  </si>
  <si>
    <t>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las actividades.</t>
  </si>
  <si>
    <t>CO1.REQ.9722960</t>
  </si>
  <si>
    <t>OPSP-VAD-0079-2026</t>
  </si>
  <si>
    <t>https://community.secop.gov.co/Public/Tendering/OpportunityDetail/Index?noticeUID=CO1.NTC.9568910</t>
  </si>
  <si>
    <t>FANNEDIS FERNANDEZ JARABA</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</si>
  <si>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a la Dirección de Bienestar Universitario en la elaboración de las proyecciones presupuestales necesarias para el desarrollo de las actividades culturales, deportivas, de salud y desarrollo humano establecidas en el Plan de Acción</t>
  </si>
  <si>
    <t>CO1.REQ.9722643</t>
  </si>
  <si>
    <t>OPSP-VAD-0078-2026</t>
  </si>
  <si>
    <t>https://community.secop.gov.co/Public/Tendering/OpportunityDetail/Index?noticeUID=CO1.NTC.9568270</t>
  </si>
  <si>
    <t>JAVIER JOSE MARTES VEGA</t>
  </si>
  <si>
    <t>CO1.REQ.9722065</t>
  </si>
  <si>
    <t>OPSP-VAD-0077-2026</t>
  </si>
  <si>
    <t>https://community.secop.gov.co/Public/Tendering/OpportunityDetail/Index?noticeUID=CO1.NTC.9566826</t>
  </si>
  <si>
    <t>OMAR ENRIQUE SEGURA ASCENCIO</t>
  </si>
  <si>
    <t>La presente orden tiene por objeto: 1. Consolidar el registro del personal científico a contratar para proyectos ejecutados por la Vicerrectoría Administrativa.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en la elaboración y trámite de documentos para pago de los bienes y servicios que sean adquiridos en los diferentes proyectos ejecutados por la Vicerrectoría Administrativa. 12. Tramitar el reporte de información requerida relacionada con el personal contratado para los proyectos ejecutados por la Vicerrectoría Administrativa. 13. Apoyar en la Creación y activación de usuarios en la plataforma GESTICON. 14. Apoyar en el proceso de inclusión de los contratos en la plataforma GESTICON. 15. Consolidar el registro de la información para los contratos ejecutados por la Dirección Administrativa, en las plataformas SIA Observa y SECOP II. 16. Apoyar en la Coordinación del reporte de los contratos en las plataformas SIA Observa y SECOP II, para la Dirección Administrativa.</t>
  </si>
  <si>
    <t>CO1.REQ.9720736</t>
  </si>
  <si>
    <t>OPSP-VAD-0076-2026</t>
  </si>
  <si>
    <t>https://community.secop.gov.co/Public/Tendering/OpportunityDetail/Index?noticeUID=CO1.NTC.9566220</t>
  </si>
  <si>
    <t>JAIME ALFONSO CASTRO ANGARITA</t>
  </si>
  <si>
    <t>CO1.REQ.9720305</t>
  </si>
  <si>
    <t>OPSP-VAD-0075-2026</t>
  </si>
  <si>
    <t>https://community.secop.gov.co/Public/Tendering/OpportunityDetail/Index?noticeUID=CO1.NTC.9565569</t>
  </si>
  <si>
    <t xml:space="preserve">Ana Flora de la Trinidad Jimenez De la Hoz </t>
  </si>
  <si>
    <t>MAURICIO ANDRES SANTANDER BARRIOS</t>
  </si>
  <si>
    <t xml:space="preserve">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 Apoyar en la Creación de Fuentes de Egresos en los módulos de Presupuesto y Regalías. 8. Apoyar en la Creación de centro de costos en los módulos de Presupuesto y Regalías 9. Apoyar en la elaboración CDP en el módulo de Regalías 10. Apoyar en la elaboración de Adiciones a CDP en el módulo de Regalías 11- Apoyar en la elaboración de Adiciones a Registros Presupuestales en el módulo de Regalías 12. Apoyar en la elaboración Registros Presupuestales en el módulo de Regalías. Todas estas actividades se desarrollarán en el sistema de información Financiero SINAP. </t>
  </si>
  <si>
    <t>CO1.REQ.9719380</t>
  </si>
  <si>
    <t>OPSP-VAD-0074-2026</t>
  </si>
  <si>
    <t>https://community.secop.gov.co/Public/Tendering/OpportunityDetail/Index?noticeUID=CO1.NTC.9564777</t>
  </si>
  <si>
    <t>DANELY BEATRIZ GRANADOS PARODI</t>
  </si>
  <si>
    <t>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 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t>
  </si>
  <si>
    <t>CO1.REQ.9718574</t>
  </si>
  <si>
    <t>OPSP-VAD-0073-2026</t>
  </si>
  <si>
    <t>https://community.secop.gov.co/Public/Tendering/OpportunityDetail/Index?noticeUID=CO1.NTC.9561421</t>
  </si>
  <si>
    <t xml:space="preserve">La presente orden tiene por objeto: 1. Asesorar y apoyar la revisión, verificación y validación de la documentación técnica, presupuestos y estudios de mercado elaborados en el marco de las convocatorias de proyectos de investigación que se pretendan financiar con recursos del Sistema General de Regalías (SGR) en la Universidad del Magdalena. 2. Apoyar la planeación, estructuración y seguimiento de las actividades necesarias para la adecuada ejecución financiera y administrativa de los convenios y proyectos a cargo de la Vicerrectoría Administrativa. 3. Brindar apoyo profesional en la ejecución, seguimiento y control de los procesos financieros y administrativos de los proyectos, incluyendo la incorporación de recursos, trámites de desembolsos y demás pagos requeridos durante su ejecución. 4. Elaborar y presentar informes, reportes técnicos y administrativos, así como proyectar respuestas a requerimientos y solicitudes que le sean asignados por la Vicerrectoría Administrativa, garantizando la calidad y oportunidad de la información. 5. Apoyar la organización, clasificación y actualización de la documentación relacionada con la ejecución financiera y administrativa de los proyectos, conforme a los lineamientos institucionales. 6. Asistir a las reuniones de coordinación y seguimiento cuando sea convocado, previo acuerdo con el supervisor del contrato. </t>
  </si>
  <si>
    <t>CO1.REQ.9715357</t>
  </si>
  <si>
    <t>OPSP-VAD-0072-2026</t>
  </si>
  <si>
    <t>https://community.secop.gov.co/Public/Tendering/OpportunityDetail/Index?noticeUID=CO1.NTC.9553533</t>
  </si>
  <si>
    <t>LILIANA ESTHER CARDONA PERTUZ</t>
  </si>
  <si>
    <t>La presente orden tiene por objeto: 1. Apoyar al Grupo Interno de Servicios Generales en la atención  a los usuarios a través de los distintos canales de comunicación disponibles,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t>
  </si>
  <si>
    <t>CO1.REQ.9707276</t>
  </si>
  <si>
    <t>OAG-VAD-0071-2026</t>
  </si>
  <si>
    <t>https://community.secop.gov.co/Public/Tendering/OpportunityDetail/Index?noticeUID=CO1.NTC.9561221</t>
  </si>
  <si>
    <t>ADRIANA CAROLINA RODRIGUEZ DEL CASTILLO</t>
  </si>
  <si>
    <t xml:space="preserve">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t>
  </si>
  <si>
    <t>CO1.REQ.9715502</t>
  </si>
  <si>
    <t>OPSP-VAD-0070-2026</t>
  </si>
  <si>
    <t>https://community.secop.gov.co/Public/Tendering/OpportunityDetail/Index?noticeUID=CO1.NTC.9561000</t>
  </si>
  <si>
    <t>ROSA MARIA MAESTRE SAMPER</t>
  </si>
  <si>
    <t xml:space="preserve">La presente orden tiene por objeto: 1. Apoyar en la Gestión integral de las solicitudes de asignación de puntajes, comprendiendo su radicación, revisión documental, registro, seguimiento, actualización de matrices, elaboración de insumos para sesiones, actas, proyectos de resolución y la comunicación de decisiones adoptadas por el CIARP, durante el periodo 2026-1 2. Apoyar en la elaboración, consolidación y actualización de informes institucionales, así como atender requerimientos de información formulados por dependencias internas y/o entes externos, durante el periodo 2026-1. 3. Apoyar en la revisión, análisis y sistematización de hojas de vida de profesores de planta y ocasionales, de conformidad con la normativa institucional y vigente, durante el periodo 2026-1. 4. Apoyar en la realización de actividades relacionadas con los procesos de categorización de aspirantes a profesor hora cátedra, incluyendo la verificación de requisitos y la actualización de registros correspondientes, durante el periodo 2026-1. 5. Apoyar en la gestión administrativa de los procesos asociados a pares evaluadores externos de MinCiencias, incluyendo la búsqueda e identificación de perfiles, seguimiento a evaluaciones, sistematización de resultados y trámite administrativo para el reconocimiento económico, durante el periodo 2026-1. 6. Apoyar en la administración, actualización y depuración de manera permanente las bases de datos y repositorios de información del CIARP, garantizando consistencia y trazabilidad de la información, durante el periodo 2026-1. 7. Apoyar en la organización administrativa y logísticamente las sesiones del CIARP y demás reuniones requeridas, así como realizar la gestión y organización del archivo digital asociado a dichos procesos, durante el periodo 2026-1 8. Apoyar en las actividades administrativas y operativas requeridas para la adecuada realización de reuniones y o eventos de la Vicerrectoría Académica, incluyendo la gestión de convocatorias, el registro y control de asistencias y la coordinación logística necesaria para su desarrollo, durante el periodo 2026-1. </t>
  </si>
  <si>
    <t>CO1.REQ.9715312</t>
  </si>
  <si>
    <t>OPSP-VAD-0069-2026</t>
  </si>
  <si>
    <t>https://community.secop.gov.co/Public/Tendering/OpportunityDetail/Index?noticeUID=CO1.NTC.9560647</t>
  </si>
  <si>
    <t>ROBERT FRANKLIN BECERRA ORTEGA</t>
  </si>
  <si>
    <t>La presente orden tiene por objeto: 1. Brindar asesoría jurídica, emitir conceptos y absolver consultas en las áreas del derecho que le sean requeridas por el Rector, el Vicerrector Administrativo, el Jefe de la Oficina Asesora Jurídica y demás autoridades del área administrativa y directiva de la Universidad. 2. Asesorar y apoyar la elaboración y respuesta oportuna de derechos de petición y demás actuaciones administrativas que sean formuladas a la Universidad del Magdalena, dentro de los términos legales establecidos. 3. Asesorar y apoyar el seguimiento jurídico de procedimientos administrativos, actuaciones administrativas, requerimientos especiales, pliegos de cargos y demás procesos o acciones públicas que le sean encomendadas, en especial aquellos relacionados con el cumplimiento de la normativa aplicable a tributos nacionales y territoriales y al recaudo de la estampilla. 4. Apoyar la formulación, revisión y actualización de procesos y procedimientos jurídicos requeridos por las autoridades directivas de la Universidad, relacionados con la aplicación de la Ley 654 de 2001, la Ordenanza 019 de 2001 y demás normas concordantes. 5. Elaborar y revisar minutas de contratos, convenios, procesos de convocatoria y demás documentos jurídicos que requiera la Universidad del Magdalena, conforme a la normatividad vigente. 6. Presentar informes periódicos de las actividades desarrolladas, en cumplimiento del objeto del contrato de prestación de servicios profesionales.</t>
  </si>
  <si>
    <t>CO1.REQ.9714936</t>
  </si>
  <si>
    <t>OPSP-VAD-0068-2026</t>
  </si>
  <si>
    <t>https://community.secop.gov.co/Public/Tendering/OpportunityDetail/Index?noticeUID=CO1.NTC.9553410</t>
  </si>
  <si>
    <t>MARTHA MILENA OROZCO MARTINEZ</t>
  </si>
  <si>
    <t xml:space="preserve">La presente orden tiene por objeto: 1. Apoyar en la elaboración de certificados contractuales que sean solicitados por los diferentes usuarios. 2. Apoyar en el proceso de implementación del módulo de trámite de certificaciones de vinculaciones contractuales virtuales - CERTICON. 3. Apoyar en el cargue y actualización de información precontractual, contractual y postcontractual en las plataformas del SIA OBSERVA Auditoría, SECOP II, SIGEP II y CERTICON de las ordenes suscritas por el Vicerrector Administrativo y/o Director Administrativo. 4. Apoyar en la organización del archivo digital de las órdenes de servicios profesionales y de apoyo a la gestión suscritas por el Vicerrector Administrativo y el Director Administrativo. 5. Apoyar en la verificación de solicitudes de embargo para la Dirección Financiera o Grupo de Tesorería a través de los diferentes canales institucionales. 6. Apoyar en la validación y/o verificación de certificados y/o referencias de los contratistas a través del correo del Certificado Contratos. 7. Apoyar en la actualización del cuadro de seguimiento de las solicitudes de certificados contractuales recibidas a través de los diferentes canales institucionales. 7. Apoyar en la revisión de los documentos para trámite de liquidación de honorarios de los contratistas por prestación de servicios profesionales y de apoyo a la gestión de la Vicerrectoría Administrativa y Dirección Administrativa. 8. Rendir informes mensuales o cuando el supervisor así lo requiera, sobre las actividades desarrolladas en cumplimiento de la orden de prestación de servicios profesionales. </t>
  </si>
  <si>
    <t>CO1.REQ.9707158</t>
  </si>
  <si>
    <t>OAG-VAD-0067-2026</t>
  </si>
  <si>
    <t>https://community.secop.gov.co/Public/Tendering/OpportunityDetail/Index?noticeUID=CO1.NTC.9560094</t>
  </si>
  <si>
    <t>ANA MARIA DEL CARMEN GONZALEZ ROJAS</t>
  </si>
  <si>
    <t xml:space="preserve">La presente orden tiene por objeto: 1 .Atender y resolver las consultas jurídicas que le sean asignadas por la Vicerrectoría Académica y la Oficina Asesora Jurídica, en el marco de sus competencias. 2. Proyectar los conceptos jurídicos que le sean solicitados por la Oficina Asesora Jurídica o la Vicerrectoría Académica, para firma de la autoridad competente. 3. Resolver las peticiones que sean trasladadas a la Vicerrectoría Académica o a la Oficina Asesora Jurídica, dentro de los plazos y términos establecidos en la ley. 4. Elaborar minutas para contratos, convenios, procesos de convocatorias y demás actos administrativos que requieran la Vicerrectoría Académica o la Oficina Asesora Jurídica. 5. Apoyar en la proyección, revisión, corrección y ajustes de actos administrativos, minutas y documentos previamente elaborados, cuando así lo soliciten la Vicerrectoría Académica o la Oficina Asesora Jurídica. 6. Hacer seguimiento a los derechos de petición que deban ser resueltos por otras dependencias, cuando le sean asignados. 7. Rendir informes mensuales, o cuando así lo requiera el supervisor, sobre las actividades desarrolladas en cumplimiento de la presente orden de prestación de servicios </t>
  </si>
  <si>
    <t>CO1.REQ.9714666</t>
  </si>
  <si>
    <t>OPSP-VAD-0066-2026</t>
  </si>
  <si>
    <t>https://community.secop.gov.co/Public/Tendering/OpportunityDetail/Index?noticeUID=CO1.NTC.9560373</t>
  </si>
  <si>
    <t>KAREN LORENA POLO MALDONADO</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</si>
  <si>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la revisión en la plataforma del GEDOCO y SIGEP II de los documentos precontractuales necesarios para la elaboración de órdenes de servicios profesionales y de apoyo a la gestión del Vicerrector Administrativo y/o Director Administrativo.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OBSERVAAuditoria, SIGEP II, SECOP II por los diferentes ordenadores del gasto delegados.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 lo requiera, sobre las actividades desarrolladas en cumplimiento de la orden de prestación de servicios. 8. Apoyar en la activación de usuarios en la plataforma del SIGEP II.</t>
  </si>
  <si>
    <t>CO1.REQ.9714391</t>
  </si>
  <si>
    <t>OPSP-VAD-0065-2026</t>
  </si>
  <si>
    <t>https://community.secop.gov.co/Public/Tendering/OpportunityDetail/Index?noticeUID=CO1.NTC.9534614</t>
  </si>
  <si>
    <t>TATIANA MARGARITA TERNERA OROZCO</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</si>
  <si>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gestión del Repositorio Digital Institucional y en los procesos de digitalización de documentos, contribuyendo a la accesibilidad, preservación y difusión de los recursos digitales de la Biblioteca. 5. Apoyar en la planificación, logística y ejecución de eventos culturales, académicos y de promoción de la lectura, así como en la difusión de servicios y actividades de la Biblioteca a través de redes sociales y otros medios institucionales. 6. Apoyar en la aplicación de estrategias para la recuperación de materiales en mora, mediante la comunicación con los usuarios y el seguimiento a los procesos de devolución de recursos. 7. Apoyar en la gestión, organización y promoción de la Casita del Libro Libre UNIMAGDALENA, fomentando el intercambio de libros y la cultura lectora en la comunidad universitaria. 8. Apoyar en los procesos técnicos de preparación de materiales bibliográficos, incluyendo actividades de catalogación, clasificación, etiquetado, asignación de códigos de barras, bandas magnéticas y demás métodos de identificación y seguridad. 9.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</si>
  <si>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CO1.REQ.9688622</t>
  </si>
  <si>
    <t>OAG-VAD-0064-2026</t>
  </si>
  <si>
    <t>https://community.secop.gov.co/Public/Tendering/OpportunityDetail/Index?noticeUID=CO1.NTC.9534137</t>
  </si>
  <si>
    <t>CLARIBEL VARGAS GUETTE</t>
  </si>
  <si>
    <t>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del Repositorio Digital Institucional y en los procesos de digitalización de documentos, contribuyendo a la accesibilidad, preservación y difusión de los recursos digitales de la Biblioteca. 3. Apoyar en la planificación, logística y ejecución de eventos culturales, académicos y de promoción de la lectura, así como en la difusión de servicios y actividades de la Biblioteca a través de redes sociales y otros medios institucionales. 4. Apoyar en los procesos de formación de usuarios, mediante capacitaciones presenciales y virtuales sobre el uso de bases de datos académicas y de investigación, gestores bibliográficos, Leganto y otras herramientas y plataformas tecnológicas de la Biblioteca. 5. Apoyar en el proceso de selección y adquisición de material bibliográfico físico y electrónico, asegurando que los recursos respondan a las necesidades de la comunidad universitaria y a los planes académicos e investigativos. 6. Apoyar en las etapas de catalogación que hacen parte del flujo de trabajo configurado en el sistema Alma, y en la gestión de adquisiciones desde el módulo correspondiente, incluyendo actividades como la gestión de fondos, configuración de políticas y apoyo en la relación con proveedores, con el fin de asegurar un procesamiento técnico y una adquisición eficiente de los recursos bibliográficos. 7.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t>
  </si>
  <si>
    <t>CO1.REQ.9688094</t>
  </si>
  <si>
    <t>OAG-VAD-0063-2026</t>
  </si>
  <si>
    <t>https://community.secop.gov.co/Public/Tendering/OpportunityDetail/Index?noticeUID=CO1.NTC.9533651</t>
  </si>
  <si>
    <t>GLORIA MARINA FLORIAN MARTINEZ</t>
  </si>
  <si>
    <t xml:space="preserve">La presente orden tiene por objeto: 1. Desarrollar actividades en el marco del Plan de Acción para la inclusión de comunidades indígenas 2. Desarrollar y hacer seguimiento a los convenios y programas con los poblaciones indígenas establecidos por la Rectoría a través del Centro de Interculturalidad, Territorio y Sostenibilidad - CITS 3. Realizar acompañamiento con los pueblos indígenas, desarrollando reuniones y seguimiento a las mismas 4. Apoyar en la generación de informes y documentos técnicos 5. Apoyar en la realización de reuniones en el marco de la misionalidad del CITS </t>
  </si>
  <si>
    <t>CO1.REQ.9688016</t>
  </si>
  <si>
    <t>OPSP-VAD-0062-2026</t>
  </si>
  <si>
    <t>https://community.secop.gov.co/Public/Tendering/OpportunityDetail/Index?noticeUID=CO1.NTC.9532628</t>
  </si>
  <si>
    <t>GUSTAVO MANUEL LOPEZ GOMEZ</t>
  </si>
  <si>
    <t>CO1.REQ.9686533</t>
  </si>
  <si>
    <t>OAG-VAD-0061-2026</t>
  </si>
  <si>
    <t>https://community.secop.gov.co/Public/Tendering/OpportunityDetail/Index?noticeUID=CO1.NTC.9531872</t>
  </si>
  <si>
    <t>JUAN CARLOS MAESTRE DOMINGUEZ</t>
  </si>
  <si>
    <t>CO1.REQ.9685939</t>
  </si>
  <si>
    <t>OAG-VAD-0060-2026</t>
  </si>
  <si>
    <t>https://community.secop.gov.co/Public/Tendering/OpportunityDetail/Index?noticeUID=CO1.NTC.9533668</t>
  </si>
  <si>
    <t>SANDRA PATRICIA ZAPATA FRAGOSO</t>
  </si>
  <si>
    <t xml:space="preserve">La presente orden tiene por objeto: 1. Apoyar en la planificación y ejecución de estrategias para la organización académica y administrativa. 2. Elaborar informes sobre programas, actividades y el cumplimiento de metas estratégicas. 3. Preparar reportes detallados sobre las horas laboradas por docentes y coordinadores. 4. Apoyar en el diseño y desarrollo de estrategias para la promoción y oferta de cursos de idiomas. 5. Participar en la planificación y formulación de propuestas para programas de formación. 6. Coordinar la administración y asignación del presupuesto disponible. 7. Apoyar en la proyección y organización de los cronogramas de actividades del Centro de Plurilingüismo. 8. Apoyar en la creación de planes de acción para la obtención y manejo de recursos del CDPL. 9. Apoyar en el diseño, implementación y monitoreo del plan estratégico del Centro de Plurilingüismo. 10. Apoyar en el proceso de contratación de personal docente y de apoyo, garantizandose una adecuada distribución de cargas y funciones. 11. Apoyar la coordinación y revisión de la programación de los cronogramas académicos para los cursos. 12. Apoyar en la verificación del cumplimiento de metas e indicadores establecidos. 13. Apoyar en la organización y seguimiento a las actividades académicas en conjunto con las áreas pertinentes. 14. Apoyar en la gestión de trámites administrativos, como ajustes presupuestarios, actas, resoluciones. 15. Diseñar presupuestos, considerando estimaciones para eventos, recursos y actividades específicas. 16. Elaborar y mantener actualizados los cronogramas administrativos y académicos. 17. Generar reportes sobre exámenes de suficiencia, planificación y estadísticas generales. 18. Apoyar en la realización de exámenes del CDPL. </t>
  </si>
  <si>
    <t>CO1.REQ.9688132</t>
  </si>
  <si>
    <t>OPSP-VAD-0059-2026</t>
  </si>
  <si>
    <t>https://community.secop.gov.co/Public/Tendering/OpportunityDetail/Index?noticeUID=CO1.NTC.9532968</t>
  </si>
  <si>
    <t>LEIDY ESTEPHANIA CANEDO PEDROZO</t>
  </si>
  <si>
    <t xml:space="preserve">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proyección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t>
  </si>
  <si>
    <t>CO1.REQ.9686865</t>
  </si>
  <si>
    <t>OAG-VAD-0058-2026</t>
  </si>
  <si>
    <t>https://community.secop.gov.co/Public/Tendering/OpportunityDetail/Index?noticeUID=CO1.NTC.9533391</t>
  </si>
  <si>
    <t>DIDIER TRUJILLO HOYOS</t>
  </si>
  <si>
    <t xml:space="preserve">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t>
  </si>
  <si>
    <t>CO1.REQ.9687387</t>
  </si>
  <si>
    <t>OPSP-VAD-0057-2026</t>
  </si>
  <si>
    <t>https://community.secop.gov.co/Public/Tendering/OpportunityDetail/Index?noticeUID=CO1.NTC.9532164</t>
  </si>
  <si>
    <t>LEON ANTONIO BERNIER ABONDANO</t>
  </si>
  <si>
    <t>CO1.REQ.9686415</t>
  </si>
  <si>
    <t>OAG-VAD-0056-2026</t>
  </si>
  <si>
    <t>https://community.secop.gov.co/Public/Tendering/OpportunityDetail/Index?noticeUID=CO1.NTC.9531656</t>
  </si>
  <si>
    <t>VICTOR ALBERTO LARA MARTINEZ</t>
  </si>
  <si>
    <t>CO1.REQ.9685394</t>
  </si>
  <si>
    <t>OAG-VAD-0055-2026</t>
  </si>
  <si>
    <t>https://community.secop.gov.co/Public/Tendering/OpportunityDetail/Index?noticeUID=CO1.NTC.9533438</t>
  </si>
  <si>
    <t>EVERT SEGUNDO CHARRIS GRANADOS</t>
  </si>
  <si>
    <t>CO1.REQ.9687730</t>
  </si>
  <si>
    <t>OAG-VAD-0054-2026</t>
  </si>
  <si>
    <t>https://community.secop.gov.co/Public/Tendering/OpportunityDetail/Index?noticeUID=CO1.NTC.9533094</t>
  </si>
  <si>
    <t>CO1.REQ.9687522</t>
  </si>
  <si>
    <t>OAG-VAD-0053-2026</t>
  </si>
  <si>
    <t>https://community.secop.gov.co/Public/Tendering/OpportunityDetail/Index?noticeUID=CO1.NTC.9533067</t>
  </si>
  <si>
    <t>LEONARDO DE JESUS MORON GRANADOS</t>
  </si>
  <si>
    <t>CO1.REQ.9687172</t>
  </si>
  <si>
    <t>OAG-VAD-0052-2026</t>
  </si>
  <si>
    <t>https://community.secop.gov.co/Public/Tendering/OpportunityDetail/Index?noticeUID=CO1.NTC.9533010</t>
  </si>
  <si>
    <t>JOSE FRANCISCO SABAN DIAZ GRANADOS</t>
  </si>
  <si>
    <t>CO1.REQ.9686832</t>
  </si>
  <si>
    <t>OAG-VAD-0051-2026</t>
  </si>
  <si>
    <t>https://community.secop.gov.co/Public/Tendering/OpportunityDetail/Index?noticeUID=CO1.NTC.9531864</t>
  </si>
  <si>
    <t>ALEJANDRO JAVIER LIZCANO OROZCO</t>
  </si>
  <si>
    <t>CO1.REQ.9685768</t>
  </si>
  <si>
    <t>OAG-VAD-0050-2026</t>
  </si>
  <si>
    <t>https://community.secop.gov.co/Public/Tendering/OpportunityDetail/Index?noticeUID=CO1.NTC.9530857</t>
  </si>
  <si>
    <t>DANNA CAROLINA CERVANTES CASTILLO</t>
  </si>
  <si>
    <t xml:space="preserve">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t>
  </si>
  <si>
    <t>CO1.REQ.9684931</t>
  </si>
  <si>
    <t>OPSP-VAD-0049-2026</t>
  </si>
  <si>
    <t>https://community.secop.gov.co/Public/Tendering/OpportunityDetail/Index?noticeUID=CO1.NTC.9530446</t>
  </si>
  <si>
    <t>MANUEL GUILLERMO PALACIO ROSETTE</t>
  </si>
  <si>
    <t>CO1.REQ.9684057</t>
  </si>
  <si>
    <t>OAG-VAD-0048-2026</t>
  </si>
  <si>
    <t>https://community.secop.gov.co/Public/Tendering/OpportunityDetail/Index?noticeUID=CO1.NTC.9529677</t>
  </si>
  <si>
    <t>SHIRLEY MILENA HERRERA LLANES</t>
  </si>
  <si>
    <t xml:space="preserve">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t>
  </si>
  <si>
    <t>CO1.REQ.9683720</t>
  </si>
  <si>
    <t>OPSP-VAD-0047-2026</t>
  </si>
  <si>
    <t>https://community.secop.gov.co/Public/Tendering/OpportunityDetail/Index?noticeUID=CO1.NTC.9542531</t>
  </si>
  <si>
    <t>MARIO ALBERTO MENDEZ VASQUEZ</t>
  </si>
  <si>
    <t>La presente orden tiene por objeto: 1. Apoyar a la Dirección Administrativa en la administración y seguimiento de la prestación de los servicios de apoyo, con el fin de garantizar la atención oportuna y eficiente de las necesidades de los procesos y dependencias misionales y de apoyo. 2. Apoyar a la Dirección Administrativa en la formulación, implementación y seguimiento de mejoras a los procesos y procedimientos a su cargo. 3. Apoyar la supervisión técnica, administrativa y financiera de los contratos a cargo del Director Administrativo. 4. Apoyar y articular la gestión de los grupos de trabajo adscritos a la Dirección Administrativa, acompañando el desarrollo de sus proyectos, planes y actividades. 5. Realizar monitoreo y seguimiento a los proyectos, procesos y funciones desarrollados por la Dirección Administrativa y los grupos funcionales de la Dirección Administrativa. 6. Elaborar y consolidar informes técnicos, administrativos y de gestión sobre el funcionamiento y desempeño de los distintos procesos administrativos. 7. Apoyar y hacer seguimiento a los procesos administrativos y contractuales de la Dirección Administrativa, de los grupos de trabajo adscritos a esta y de las demás dependencias que actúen como unidad gestora. 8. Apoyar en la elaboración, recopilación y preparación de informes requeridos para la gestión interna, instancias de control, auditorías y procesos de mejora institucional. 9. Apoyar en la planificación, coordinación y desarrollo de eventos institucionales en los que participe la Dirección Administrativa. 10. Apoyar en la realización de sondeos de mercado y análisis preliminares para los procesos de compra y adquisición de bienes y servicios. 11. Apoyar la gestión de comunicaciones de la Dirección Administrativa.</t>
  </si>
  <si>
    <t>CO1.REQ.9696288</t>
  </si>
  <si>
    <t>OPSP-VAD-0046-2026</t>
  </si>
  <si>
    <t>https://community.secop.gov.co/Public/Tendering/OpportunityDetail/Index?noticeUID=CO1.NTC.9529501</t>
  </si>
  <si>
    <t>SERGIO ANDRES CRESPO PALMERA</t>
  </si>
  <si>
    <t>CO1.REQ.9683042</t>
  </si>
  <si>
    <t>OAG-VAD-0045-2026</t>
  </si>
  <si>
    <t>https://community.secop.gov.co/Public/Tendering/OpportunityDetail/Index?noticeUID=CO1.NTC.9530295</t>
  </si>
  <si>
    <t>DAVID MANUEL LOBELO VALENCIA</t>
  </si>
  <si>
    <t>CO1.REQ.9684173</t>
  </si>
  <si>
    <t>OAG-VAD-0044-2026</t>
  </si>
  <si>
    <t>https://community.secop.gov.co/Public/Tendering/OpportunityDetail/Index?noticeUID=CO1.NTC.9535156</t>
  </si>
  <si>
    <t>LUIS FELIPE FUENTES MONTES</t>
  </si>
  <si>
    <t xml:space="preserve">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t>
  </si>
  <si>
    <t>CO1.REQ.9689452</t>
  </si>
  <si>
    <t>OPSP-VAD-0043-2026</t>
  </si>
  <si>
    <t>https://community.secop.gov.co/Public/Tendering/OpportunityDetail/Index?noticeUID=CO1.NTC.9530025</t>
  </si>
  <si>
    <t>HERNANDO JUNIOR BRAVO LLANOS</t>
  </si>
  <si>
    <t>CO1.REQ.9683655</t>
  </si>
  <si>
    <t>OAG-VAD-0042-2026</t>
  </si>
  <si>
    <t>https://community.secop.gov.co/Public/Tendering/OpportunityDetail/Index?noticeUID=CO1.NTC.9535137</t>
  </si>
  <si>
    <t>LILIANA PAULINA NOGUERA BARRIOS</t>
  </si>
  <si>
    <t xml:space="preserve">La presente orden tiene por objeto: 1. Apoyar la planeación, evaluación y control de los procesos asociados a la gestión de tesorería y al trámite de obligaciones presupuestales, de conformidad con las directrices impartidas por la Vicerrectoría Administrativa. 2. Apoyar la revisión y validación de las obligaciones financieras que se generen dentro del procedimiento de trámite de pagos, conforme a la normatividad y procedimientos internos vigentes. 3. Apoyar la formulación, análisis y propuesta de mejoras a los procesos y procedimientos a cargo de la Vicerrectoría Administrativa y de sus unidades adscritas. 4. Realizar seguimiento a los proyectos asignados a la Dirección Financiera y a los Grupos de Trabajo adscritos a dicha dependencia, elaborando los informes que se requieran. 5. Apoyar en la elaboración y revisión de informes financieros elaborados por la Vicerrectoría Administrativa y/o la Dirección Financiera. 6. Apoyar a la Vicerrectoría Administrativa en el diligenciamiento y revisión de trámites presupuestales, tales como solicitudes de CDP, afectaciones presupuestales, traslados internos y seguimiento a los compromisos derivados de la gestión administrativa. </t>
  </si>
  <si>
    <t>CO1.REQ.9689412</t>
  </si>
  <si>
    <t>OPSP-VAD-0041-2026</t>
  </si>
  <si>
    <t>https://community.secop.gov.co/Public/Tendering/OpportunityDetail/Index?noticeUID=CO1.NTC.9535104</t>
  </si>
  <si>
    <t>LUIS ALBERTO COTES YANET</t>
  </si>
  <si>
    <t xml:space="preserve">La presente orden tiene por objeto: 1. Prestar Asesoría y apoyar en la revisión de los documentos precontractuales y contractuales que le sean trasladados de los procesos de contratación adelantados por la Dirección Administrativa y la Vicerrectoría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Dirección Administrativa y la Vicerrectoría Administrativa en la plataforma SIA Observa de la Auditora General de la República. 7. Apoyar en la revisión de la información contractual cargada en las plataformas del SIA OBSERVA- Auditoria, SIGEP II SECOP I y II. 8. Apoyar los temas jurídicos de la Dirección Administrativa, y sus grupos adscritos, teniendo en cuenta las necesidades que se presenten en la presetación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t>
  </si>
  <si>
    <t>CO1.REQ.9689281</t>
  </si>
  <si>
    <t>OPSP-VAD-0040-2026</t>
  </si>
  <si>
    <t>https://community.secop.gov.co/Public/Tendering/OpportunityDetail/Index?noticeUID=CO1.NTC.9534396</t>
  </si>
  <si>
    <t xml:space="preserve">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3. Apoyar en la publicación de contenidos y/o Objetos Virtuales de Aprendizaje en la plataforma de Ambientes virtuales. 4. Apoyar en la proyeccion las respuestas relacionadas con las inquietudes, solicitudes y requerimientos técnicos de los usuarios. 5. Apoyar las actividades de formación de los usuarios en sus diferentes roles, sobre el uso de la plataforma. 6. Apoyar la activación de usuarios y cursos en la plataforma académica. 7. Apoyar la estructuración de las políticas de seguridad de las TIC y/o Propiedad Intelectual conforme a las necesidades, procedimientos y estándares existentes e informar la existencia de anomalías en las actividades de la plataforma. 8. Asesorar en el diseño e implementación de mecanismos de interoperabilidad entre la plataforma de ambientes virtuales y otros sistemas de información y/o tecnologías que permitan mejorar los procesos de enseñanza, aprendizaje y gestión curricular. </t>
  </si>
  <si>
    <t>CO1.REQ.9689017</t>
  </si>
  <si>
    <t>OPSP-VAD-0039-2026</t>
  </si>
  <si>
    <t>https://community.secop.gov.co/Public/Tendering/OpportunityDetail/Index?noticeUID=CO1.NTC.9529270</t>
  </si>
  <si>
    <t>ARLINTHONG JOSE PEREZ CAMPO</t>
  </si>
  <si>
    <t xml:space="preserve">La presente orden tiene por objeto: 1. 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Centro INNOVA. 5. Apoyar en la implementación de sistemas gestores de contenidos con Wordpress. 6. Apoyar la conectividad de procesos entre dependencias, mediante el uso de plataformas tecnológicas. </t>
  </si>
  <si>
    <t>CO1.REQ.9683308</t>
  </si>
  <si>
    <t>OAG-VAD-0038-2026</t>
  </si>
  <si>
    <t>https://community.secop.gov.co/Public/Tendering/OpportunityDetail/Index?noticeUID=CO1.NTC.9534489</t>
  </si>
  <si>
    <t>FELIX ANAYA CASTRO</t>
  </si>
  <si>
    <t>La presente orden tiene por objeto: 1. Asesorar en la revisión, registro y seguimiento del Mapa de Riesgos, Acciones de Mejora, Indicadores y Planes de Mejoramiento de competencia del Grupo de Contabilidad. 2. Asesorar al Grupo de Contabilidad en la depuración de los avances entregados, Fondo de Computadores, Fondo de Bicicletas, Filsmar y Feria Artesanal. 3. Asesorar al Grupo de Contabilidad en la depuración de las licencias e incapacidades registradas en la liquidación de nómina. 4. Asesorar al Grupo de Contabilidad en el reporte y conciliaciones de las operaciones recíprocas que deben presentarse a la Contaduría General de la Nación . 5. Apoyar en el proceso de presentación de documentos solicitud recuperación de IVA. 6. Apoyar en la coordinación de la revisión de la codificación contable de las Cuentas Por Pagar y Obligaciones Presupuestales elaboradas para proceso de pago.</t>
  </si>
  <si>
    <t>CO1.REQ.9688907</t>
  </si>
  <si>
    <t>OPSP-VAD-0037-2026</t>
  </si>
  <si>
    <t>https://community.secop.gov.co/Public/Tendering/OpportunityDetail/Index?noticeUID=CO1.NTC.9529041</t>
  </si>
  <si>
    <t>JUAN CARLOS TORRES SANMARTIN</t>
  </si>
  <si>
    <t xml:space="preserve">La presente orden tiene por objeto: 1. Apoyar al Grupo Interno de Servicios Generales en la supervisión de los espacios físicos de la Casa Museo Gabriel García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su supervisor de Orden de Servicio. 5. Apoyar al GSG en la revisión de elementos y bienes en la sede tales como computadores, sillas, video beam, motobombas, aires acondicionados, reflectores externos, bienes de museología de fácil tránsito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 </t>
  </si>
  <si>
    <t>CO1.REQ.9682958</t>
  </si>
  <si>
    <t>OAG-VAD-0036-2026</t>
  </si>
  <si>
    <t>https://community.secop.gov.co/Public/Tendering/OpportunityDetail/Index?noticeUID=CO1.NTC.9534292</t>
  </si>
  <si>
    <t>ANDRES FELIPE MEJIA QUINTERO</t>
  </si>
  <si>
    <t>La presente orden tiene por objeto: 1. Asesorar al Grupo de Contabilidad en el Cálculo del porcentaje fijo de retención en la fuente a través del procedimiento establecido por el Estatuto Tributario, para empleados. 2. Asesorar al Grupo de Contabilidad en la aplicación de normas y conceptos emitidos por la Contaduría General de la Nación, DIAN y demás órganos de control . 3. Asesorar al Grupo de Contabilidad en la implementación de los sistemas de facturación electrónica establecidos por la DIAN. 4. Asesorar al Grupo de Contabilidad en el Diseño de formatos para el cálculo de retenciones y deducciones en pagos de proveedores y servicios profesionales. 5. Apoyar al Grupo de Contabilidad en la elaboración de informes a los entes de control. 6. Apoyar al Grupo de Contabilidad en los procesos de cierre mensual. 7. Apoyar en la coordinación de la revisión de la codificación contable de las Cuentas Por Pagar y Obligaciones Presupuestales elaboradas para proceso de pago.8, Asesorar en la construcción de procedimientos contables y actualización de políticas contables.</t>
  </si>
  <si>
    <t>CO1.REQ.9688638</t>
  </si>
  <si>
    <t>OPSP-VAD-0035-2026</t>
  </si>
  <si>
    <t>https://community.secop.gov.co/Public/Tendering/OpportunityDetail/Index?noticeUID=CO1.NTC.9528016</t>
  </si>
  <si>
    <t>La presente orden tiene por objeto: 1. Asesorar en la coordinación de la preparación y presentación de las diferentes declaraciones tributarias (Impuestos nacionales y territoriales) que corresponde presentar a la Universidad del Magdalena. 2. Asesorar en la coordinación de la revisión de la codificación contable de las Cuentas Por Pagar y Obligaciones Presupuestales elaboradas para proceso de pago. 3. Asesorar en la coordinación de la elaboración de enlaces de contables y creación de cuentas contables. 4. Apoyar en la coordinación de la elaboración, revisión, conciliación y presentación de los diferentes informes que se deben enviar a los entes de control (Contaduría General de la Nación, Contraloría Departamental del Magdalena, Contraloría General de la República). 5. Apoyar al Grupo de Contabilidad en el proceso de Conciliación de Cartera, con el grupo de Facturación, Crédito y Cartera y conciliación de la Propiedad, Planta y Equipo. 6. Asesorar al Grupo de Contabilidad en el proceso de actividades de cierre mensual. 7. Apoyar en los trámites de diligenciamiento formatos que requieren información tributaria y/o contable.</t>
  </si>
  <si>
    <t>CO1.REQ.9681649</t>
  </si>
  <si>
    <t>OPSP-VAD-0034-2026</t>
  </si>
  <si>
    <t>https://community.secop.gov.co/Public/Tendering/OpportunityDetail/Index?noticeUID=CO1.NTC.9533638</t>
  </si>
  <si>
    <t>JHON EDISON PINILLA ACEVEDO</t>
  </si>
  <si>
    <t>La presente orden tiene por objeto: 1-Realizar revisión, verificación y seguimiento a perfiles inscritos en el Sistema de Información: Base de Datos de hoja de vida de aspirante a profesor hora Cátedra de la Universidad del Magdalena-BDC- 2- Realizar revisión, seguimiento y ajuste de hojas de vida de profesores hora cátedra en la plataforma SIGEP II 3- Apoyar en el proceso de generación de actas de vinculación de profesores hora cátedra y sus correspondientes modificaciones como (Adiciones, disminuciones y terminaciones anticipadas) 4- Apoar en el cargue en la plataforma GEDOCO de actas de vinculación y sus respectivos modificatorios.</t>
  </si>
  <si>
    <t>CO1.REQ.9687815</t>
  </si>
  <si>
    <t>OPSP-VAD-0033-2026</t>
  </si>
  <si>
    <t>https://community.secop.gov.co/Public/Tendering/OpportunityDetail/Index?noticeUID=CO1.NTC.9533199</t>
  </si>
  <si>
    <t>ELVIRA MARIA ATIA BELLO</t>
  </si>
  <si>
    <t xml:space="preserve">La presente orden tiene por objeto: 1. Prestar Asesoría y apoyar la revisión de los documentos precontractuales y contractuales que le sean trasladados de los procesos de contratación de obras, bienes y servicios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precontractuales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Rendir informes mensuales o cuando el supervisor así lo requiera, sobre las actividades desarrolladas en cumplimiento de la orden de prestación de servicios. </t>
  </si>
  <si>
    <t>CO1.REQ.9687374</t>
  </si>
  <si>
    <t>OPSP-VAD-0032-2026</t>
  </si>
  <si>
    <t>https://community.secop.gov.co/Public/Tendering/OpportunityDetail/Index?noticeUID=CO1.NTC.9533302</t>
  </si>
  <si>
    <t>BELKYS PATRICIA MANGA BLANCO</t>
  </si>
  <si>
    <t xml:space="preserve">La presente orden tiene por objeto: 1- Apoyar en la elaboración de cuadros maestros e informes presentados a la Oficina de Aseguramiento de la calidad relacionados con los procesos de acreditación de alta calidad de los programas académicos y visita de Pares Académicos Nacionales. 2- Apoyar en la elaboración de solicitudes y en el seguimiento al mantenimiento de las instalaciones físicas de la Vicerrectoría Académica y la Dirección Curricular, así como en el control, seguimiento y mantenimiento de los equipos y del inventario de la oficina. 3- Apoyar la verificación y reporte de cumplimiento actividades contratistas de la Vicerrectoría académica y elaboración de documentos de carácter contractual. 4- Apoyar en las actividades requeridas para la adecuada realización de los eventos realizados por la Vicerrectoría académica como el reconocimiento a la labor docente e ingreso y ascenso en el escalafón docente y reincorporación a la labor docente. 5- Apoyar con la organización de reuniones de la Vicerrectoría Académica, realizando registro y control de asistencias, redacción de actas de reunión y solicitudes de requerimientos. 6- Apoyar en la recopilación, organización y consolidación de la información requerida para la elaboración, revisión y presentación de informes dirigidos a la Oficina de Planeación, relacionados con el seguimiento, avance y cumplimiento de los proyectos contemplados en el Plan de Acción Institucional. 7- Apoyar en la elaboración y el envío de comunicaciones institucionales conmemorativas, a través del correo institucional, dirigidas al personal docente. </t>
  </si>
  <si>
    <t>CO1.REQ.9687245</t>
  </si>
  <si>
    <t>OPSP-VAD-0031-2026</t>
  </si>
  <si>
    <t>https://community.secop.gov.co/Public/Tendering/OpportunityDetail/Index?noticeUID=CO1.NTC.9532913</t>
  </si>
  <si>
    <t>WENDY PAOLA MERCADO RODRIGUEZ</t>
  </si>
  <si>
    <t xml:space="preserve">La presente orden tiene por objeto: 1-Apoyar la revisión, actualización y control de la documentación del Proceso de Gestión Académica, incluyendo formatos, guías, instructivos y procedimientos, garantizando su correcta publicación y trazabilidad en el Sistema de Gestión de la Calidad COGUI. 2-Ejecutar actividades técnicas y administrativas asociadas a la Gestión de la Calidad del Proceso de Gestión Académica, tales como la recopilación, medición y sistematización de información para indicadores de gestión; la actualización y seguimiento de las matrices de Riesgos de Gestión y Riesgos de Corrupción; el registro y actualización de información en la plataforma ISOLUCION; y el apoyo en la preparación, desarrollo y atención de auditorías de calidad, incluyendo la organización de evidencias y soportes documentales. 3-Apoyar la revisión, seguimiento y consolidación del Plan de Compromisos del Profesor (PCP) de docentes de planta y ocasionales de la Universidad del Magdalena, conforme a los lineamientos institucionales vigentes. 4-Apoyar la revisión, seguimiento y consolidación de la información requerida para el trámite de pago de la bonificación no constitutiva de salario a funcionarios administrativos y docentes de planta de la Universidad del Magdalena, derivada de las actividades académicas desarrolladas en la modalidad de cátedra. 5-Apoyar la elaboración y gestión de actos administrativos relacionados con la vinculación, modificación y finalización de la contratación de profesores por hora cátedra. 6-Apoyar el rol de administración y seguimiento de contratos en la plataforma SIGEP II, de conformidad con los procedimientos y lineamientos institucionales establecidos. 7-Apoyar los procedimientos del Proceso de Gestión Académica asociados a la revisión, verificación y actualización de la matriz de prácticas de campo, garantizando la consistencia y trazabilidad de la información. 8- Apoyar en el desarrollo de las actividades requeridas para la planeación y ejecución de reuniones y/o eventos organizados por la Dirección Curricular y de Docencia, incluyendo la gestión de convocatorias, el registro y control de asistencias y la coordinación logística necesaria para su adecuado desarrollo. 9-Apoyar la verificación, seguimiento y reporte del cumplimiento de las actividades contractuales de los contratistas adscritos a la Dirección Curricular y de Docencia. 10- Apoyar la gestión administrativa integral de la Dirección Curricular y de Docencia mediante la administración del correo electrónico institucional, realizando la recepción, organización y oportuna respuesta a las solicitudes, así como la elaboración, consolidación y entrega de los informes del Proceso de Gestión Académica requeridos por la dependencia. </t>
  </si>
  <si>
    <t>CO1.REQ.9687013</t>
  </si>
  <si>
    <t>OPSP-VAD-0030-2026</t>
  </si>
  <si>
    <t>https://community.secop.gov.co/Public/Tendering/OpportunityDetail/Index?noticeUID=CO1.NTC.9544434</t>
  </si>
  <si>
    <t>Mercedes de la Torre Hasbun</t>
  </si>
  <si>
    <t>JEIN ALEJANDRA MORA ZAMBRANO</t>
  </si>
  <si>
    <t xml:space="preserve">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administrativos. 6. Apoyar en el Comité de Correspondencia del Consejo Académico. 7. Apoyar en las solicitudes recibidas para la Comisión del Mérito. 8. Apoyar en la organización de las normas que la secretaría requiera de manera impresa. </t>
  </si>
  <si>
    <t>CO1.REQ.9686134</t>
  </si>
  <si>
    <t>OPSP-VAD-0029-2026</t>
  </si>
  <si>
    <t>https://community.secop.gov.co/Public/Tendering/OpportunityDetail/Index?noticeUID=CO1.NTC.9528801</t>
  </si>
  <si>
    <t>ADRIANA PAOLA PEREIRA RIZZO</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</si>
  <si>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la revisión de los documentos para trámite de liquidación de honorarios de las órdenes de prestación de servicios profesionales y de apoyo a la gestión. 3. Apoyar en el cargue y actualización de información precontractual, contractual y postcontractual en las plataformas del SIA OBSERVA, SECOP II y SIGEP II de las ordenes suscritas por el Vicerrector Administrativo y/o director Administrativo. 4. Apoyar en la revisión de la información contractual cargada en las plataformas del SIA OBSERVA- Auditoria, SIGEP II y SECOP II por los diferentes ordenadores del gasto delegados. 6. Apoyar en elaboración de certificados contractuales que sean solicitados por los diferentes usuarios. 7. Apoyar en el proceso de implementación del módulo de trámite de certificaciones de vinculaciones contractuales virtuales en línea. 8. Apoyar en la organización del archivo digital de las órdenes de servicios profesionales y de apoyo a la gestión suscritas por el Vicerrector Administrativo y el director Administrativo. 9. Rendir informes mensuales o cuando el supervisor así lo requiera, sobre las actividades desarrolladas en cumplimiento de la orden de prestación de servicios. 10. Apoyar en la activación de usuarios en la plataforma del SIGEP II.</t>
  </si>
  <si>
    <t>CO1.REQ.9682611</t>
  </si>
  <si>
    <t>OAG-VAD-0028-2026</t>
  </si>
  <si>
    <t>https://community.secop.gov.co/Public/Tendering/OpportunityDetail/Index?noticeUID=CO1.NTC.9531768</t>
  </si>
  <si>
    <t>LIZETH CAROLINA DE LA HOZ COTES</t>
  </si>
  <si>
    <t xml:space="preserve">La presente orden tiene por objeto: 1. Apoyar los procedimientos administrativos y financieros que requieren el uso del software administrativo y financiero de la Universidad. 2. Apoyar la elaboración de informes financieros de rendición y demás reportes que sean solicitados. 3. Apoyar la actualización de los formatos de solicitudes de CDP de Regalías en la Oficina de Presupuesto, así como la capacitación a las dependencias sobre su correcto diligenciamiento. 4. Apoyar la actualización de los formatos de solicitudes de adiciones al presupuesto en la Oficina de Presupuesto y la capacitación a las dependencias sobre su adecuado diligenciamiento. 5. Apoyar la actualización de los diferentes formatos utilizados en la dependencia de la Dirección Financiera. 6. Apoyar el soporte a los usuarios del nuevo aplicativo solicitudcdp.unimagdalena.edu.co, atendiendo inconvenientes técnicos y actualizando la información cuando sea requerido. 7. Apoyar la atención de solicitudes realizadas por la Dirección Financiera relacionadas con inconvenientes del sistema de información que afecten las actividades diarias de los grupos en la plataforma Sinap V6. 8. Apoyar el seguimiento a las solicitudes de soporte realizadas a la empresa Sinap a través de la herramienta JTRAC. 9. Apoyar la administración del software financiero Sinap V6. 10. Apoyar la revisión y homologación masiva de variables requeridas por los rubros creados en el sistema Sinap V6, necesarias para la generación de informes dirigidos a los entes de control. 11. Apoyar el análisis de requerimientos funcionales para la implementación de mejoras en el sistema Sinap V6 y en los demás procesos de la Dirección Financiera. 12. Apoyar la ejecución de pruebas de funcionamiento del sistema Sinap V6. </t>
  </si>
  <si>
    <t>CO1.REQ.9685850</t>
  </si>
  <si>
    <t>OPSP-VAD-0027-2026</t>
  </si>
  <si>
    <t>https://community.secop.gov.co/Public/Tendering/OpportunityDetail/Index?noticeUID=CO1.NTC.9528456</t>
  </si>
  <si>
    <t>JENNIFER PAOLA SALCEDO ROMERO</t>
  </si>
  <si>
    <t xml:space="preserve">La presente orden tiene por objeto: 1. Apoyar a la Dirección Financiera en la recepción y organización de solicitudes de soporte en el sistema de información financiero por parte de los usuarios. 2. Apoyar a la Dirección Financiera en la creación y publicación dentro del módulo de pagos unimagdalena de los servicios y derechos pecuniarios prestados por la universidad. 3.Apoyar a la Dirección Financiera en el soporte a los procedimientos administrativos y financieros que requieren uso del software administrativo y financiero de la universidad en el proyecto. 4. Apoyar a la Dirección Financiera en el seguimiento a las solicitudes de soporte realizadas a la empresa Sinap a través de la herramienta jtrac </t>
  </si>
  <si>
    <t>CO1.REQ.9681976</t>
  </si>
  <si>
    <t>OAG-VAD-0026-2026</t>
  </si>
  <si>
    <t>https://community.secop.gov.co/Public/Tendering/OpportunityDetail/Index?noticeUID=CO1.NTC.9531316</t>
  </si>
  <si>
    <t xml:space="preserve">ANDREA CAROLINA QUIMBAYO SANCHEZ              </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</si>
  <si>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Proyectar respuestas a las peticiones que le sean trasladadas, con el fin que las mismas se resuelvan dentro de los plazos y/o términos establecidos en la Ley. 4. Prestar Asesoría y Apoyar en la revisión de los documentos precontractuales y proyección de minutas de órdenes, contratos, convenios, procesos de convocatorias, términos de referencia, actos administrativos, actas de inicio, terminación, suspensión, reinicio y liquidación. 5. Asesorar y apoyar el proceso de revisión de garantías contractuales para aprobación por parte del ordenador del gasto. 6. Apoyar en el cargue y actualización de información precontractual, contractual y postcontractual en las plataformas del SIA OBSERVA, SECOP II y SIGEP II de las ordenes suscritas por el Vicerrector Administrativo y/o Director Administrativo. 7. Apoyar en la revisión de la información contractual cargada por los diferentes ordenadores del gasto delegados, en las plataformas del SIA OBSERVA- Auditoría, SIGEP II y SECOP II. 8. Apoyar al Grupo Interno de Contratación en la organización del archivo digital de las órdenes de servicios profesionales y de apoyo a la gestión suscritas por el Vicerrector Administrativo y el Director Administrativo. 9. Rendir informes mensuales o cuando el supervisor así lo requiera, sobre las actividades desarrolladas en cumplimiento de la orden de prestación de servicios.</t>
  </si>
  <si>
    <t>CO1.REQ.9685150</t>
  </si>
  <si>
    <t>OPSP-VAD-0025-2026</t>
  </si>
  <si>
    <t>https://community.secop.gov.co/Public/Tendering/OpportunityDetail/Index?noticeUID=CO1.NTC.9530558</t>
  </si>
  <si>
    <t>La presente orden tiene por objeto: 1. Apoyar en el proceso de recuperación de IVA 2. Revisar los soportes correspondientes para la solicitud de devolución de IVA de la Universidad. 3. Apoyar en el seguimiento a los pagos ordenados por la dirección financiera y realizar informe mensual del comportamiento de los mismos.</t>
  </si>
  <si>
    <t>CO1.REQ.9684741</t>
  </si>
  <si>
    <t>OPSP-VAD-0024-2026</t>
  </si>
  <si>
    <t>https://community.secop.gov.co/Public/Tendering/OpportunityDetail/Index?noticeUID=CO1.NTC.9528350</t>
  </si>
  <si>
    <t>TISSIANA JULIETH RODRIGUEZ ORTIZ</t>
  </si>
  <si>
    <t xml:space="preserve">La presente orden tiene por objeto: 1. Apoyar en las actividades de organización de las ceremonias de graduación colectivas y especiales de pregrado presencial, a distancia y postgrados. 2. Apoyar en la expedición de certificados de diplomados y en la actualización de la base de datos de los diplomados realizados por las facultades y programas académicos. 3. Apoyar en la remisión del listado de los graduados que se reportan ante las dependencias de la universidad y las entidades pertinentes para la expedición de tarjetas profesionales. 4. Apoyar en la expedición de los certificados de egresados 5. Apoyar en la organización del archivo digital generado de cada ceremonia de grado. </t>
  </si>
  <si>
    <t>CO1.REQ.9682261</t>
  </si>
  <si>
    <t>OAG-VAD-0023-2026</t>
  </si>
  <si>
    <t>https://community.secop.gov.co/Public/Tendering/OpportunityDetail/Index?noticeUID=CO1.NTC.9539695</t>
  </si>
  <si>
    <t>JAIME FRANCISCO LLANOS ESCOBAR</t>
  </si>
  <si>
    <t>La presente orden tiene por objeto: 1. Apoyar en la revisión de pagos y amortización de anticipos. 2. Apoyar en el envío de las obligaciones presupuestales que tengan anticipo a la Tesorería para programación de pago.3 Apoyar en la realización de informe de anticipos mensual. 4. Apoyar en el seguimiento de cronograma de la dirección financiera.</t>
  </si>
  <si>
    <t>CO1.REQ.9694439</t>
  </si>
  <si>
    <t>OPSP-VAD-0022-2026</t>
  </si>
  <si>
    <t>https://community.secop.gov.co/Public/Tendering/OpportunityDetail/Index?noticeUID=CO1.NTC.9539536</t>
  </si>
  <si>
    <t>JUAN CARLOS BLANCO NAVARRO</t>
  </si>
  <si>
    <t xml:space="preserve">La presente orden tiene por objeto: 1. Apoyar en la revisión de las obligaciones presupuestales, para verificar su legalidad. 2. Enviar a Tesorería las obligaciones presupuestales para programación de pago. 3. Hacer seguimiento a los actos administrativos de ordenación del gasto que sean devueltos para corrección. 4. Apoyar en las solicitudes de información de trámites realizadas por Proveedores, Docentes Empleados, Directores, Supervisores para dar información sobre el estado de los Pagos. </t>
  </si>
  <si>
    <t>CO1.REQ.9694132</t>
  </si>
  <si>
    <t>OPSP-VAD-0021-2026</t>
  </si>
  <si>
    <t>https://community.secop.gov.co/Public/Tendering/OpportunityDetail/Index?noticeUID=CO1.NTC.9539157</t>
  </si>
  <si>
    <t>ANDREA PAOLA HERNANDEZ CORVACHO</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</si>
  <si>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t>
  </si>
  <si>
    <t>CO1.REQ.9693278</t>
  </si>
  <si>
    <t>OPSP-VAD-0020-2026</t>
  </si>
  <si>
    <t>https://community.secop.gov.co/Public/Tendering/OpportunityDetail/Index?noticeUID=CO1.NTC.9539064</t>
  </si>
  <si>
    <t>KATERINE GUIUMAR DIAZ VALERA</t>
  </si>
  <si>
    <t xml:space="preserve">La presente orden tiene por objeto: 1. Apoyar en la verificación de los títulos, certificados de aptitud por competencias otorgados por la universidad y antecedentes disciplinarios para la expedición de los certificados solicitados por los usuarios. 2. Apoyar en el trámite para la expedición de duplicados de diplomas y actas de grados de acuerdo con las solicitudes que reciba la secretaría. 3. Apoyar en la radicación, publicación y archivo de los convenios interinstitucionales suscritos por la universidad. 4. Apoyar en la recepción, revisión y respuesta a las solicitudes de autenticación de documentos solicitados ante la secretaría general. 5. Apoyar en la recepción y seguimiento de la correspondencia recibida en la secretaría general. </t>
  </si>
  <si>
    <t>CO1.REQ.9691884</t>
  </si>
  <si>
    <t>OPSP-VAD-0019-2026</t>
  </si>
  <si>
    <t>https://community.secop.gov.co/Public/Tendering/OpportunityDetail/Index?noticeUID=CO1.NTC.9536883</t>
  </si>
  <si>
    <t>ROSALIA LEONOR ESTRADA LOMBARDI</t>
  </si>
  <si>
    <t xml:space="preserve">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gasto.7. Apoyar con los reportes de compromisos a los diferentes ordenadores y realizar depuración de compromisos mediante liberaciones de saldos en el Sistema de Información financiero SINAP. </t>
  </si>
  <si>
    <t>CO1.REQ.9691172</t>
  </si>
  <si>
    <t>OPSP-VAD-0018-2026</t>
  </si>
  <si>
    <t>https://community.secop.gov.co/Public/Tendering/OpportunityDetail/Index?noticeUID=CO1.NTC.9546366</t>
  </si>
  <si>
    <t>MARCIO POLO HURTADO</t>
  </si>
  <si>
    <t xml:space="preserve">La presente orden tiene por objeto: 1. Apoyar en la Creación de Rubros de Ingresos. 2. Apoyar en la Creación de Rubros de Egresos. 3. Apoyar en los movimientos de Adiciones Presupuestales. 4. Apoyar en los movimientos de Traslados Presupuestales. 5.Apoyar en la Creación de los CUIPO. 6. Apoyar en la Creación de Fuentes de Ingresos. 7.Apoyar en la Creación de Fuentes de Egresos. 8. Apoyar en la Creación de centro de costos. </t>
  </si>
  <si>
    <t>CO1.REQ.9700528</t>
  </si>
  <si>
    <t>OPSP-VAD-0017-2026</t>
  </si>
  <si>
    <t>https://community.secop.gov.co/Public/Tendering/OpportunityDetail/Index?noticeUID=CO1.NTC.9546422</t>
  </si>
  <si>
    <t>FABIAN DE JESUS RAMIREZ NUÑEZ</t>
  </si>
  <si>
    <t xml:space="preserve">La presente orden tiene por objeto: 1. Apoyar en la recepción, revisión y elaboración de certificados de disponibilidad presupuestal, 2. Apoyar en el recepción, revisión y elaboración de adicionales a certificados de disponibilidad presupuestal, 3, Apoyar en la recepción, revisión y elaboración de disminuciones a certificados de disponibilidad presupuestal, 4. Apoyar en la recepción, revisión y elaboración de compromisos presupuestales, 5. Apoyar en la recepción, revisión y elaboración de adiciones a compromisos presupuestales, 6. Apoyar en la recepción, revisión y elaboración de disminuciones de compromisos presupuestales. Todas estas actividades se desarrollarán en el sistema de información Financiero SINAP. </t>
  </si>
  <si>
    <t>CO1.REQ.9700070</t>
  </si>
  <si>
    <t>OPSP-VAD-0016-2026</t>
  </si>
  <si>
    <t>https://community.secop.gov.co/Public/Tendering/OpportunityDetail/Index?noticeUID=CO1.NTC.9545741</t>
  </si>
  <si>
    <t>VIVIANA ANDREA CARDENAS ARIAS</t>
  </si>
  <si>
    <t xml:space="preserve">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firmados en la vicerrectoría administrativa. 4. Apoyar el control de los actos administrativos firmados, adjuntarlos en el sistema de información financiero SINAP con los soportes respectivos y archivarlos de manera cronológica para consulta y reportes del grupo de presupuesto. </t>
  </si>
  <si>
    <t>CO1.REQ.9699901</t>
  </si>
  <si>
    <t>OPSP-VAD-0015-2026</t>
  </si>
  <si>
    <t>https://community.secop.gov.co/Public/Tendering/OpportunityDetail/Index?noticeUID=CO1.NTC.9545068</t>
  </si>
  <si>
    <t>VIALYS LINEYS MOLINARES CAMPO</t>
  </si>
  <si>
    <t xml:space="preserve">La presente orden tiene por objeto: 1. Brindar apoyo en la implementación, seguimiento y mejora del Sistema de Gestión de Calidad de la Secretaría General, de conformidad con los lineamientos institucionales y la normatividad vigente. 2. Elaborar las actas y demás documentos derivados de las sesiones de la Comisión del Mérito Universitario, en cumplimiento de lo establecido en el Acuerdo Superior N° 10 de 2017 y las directrices impartidas por la Secretaría General. 3. Apoyar el desarrollo y ejecución de las actividades estratégicas de la Secretaría General, orientadas al cumplimiento de los objetivos misionales, planes institucionales y requerimientos de los órganos de gobierno universitario. 4. Realizar apoyo en la organización, sistematización y actualización de la documentación oficial de la Secretaría General, garantizando su adecuada custodia, trazabilidad y disponibilidad conforme a las normas archivísticas institucionales. 5. Prestar apoyo en la elaboración, revisión y seguimiento de comunicaciones oficiales, informes y documentos administrativos que sean requeridos por la Secretaría General. </t>
  </si>
  <si>
    <t>CO1.REQ.9698900</t>
  </si>
  <si>
    <t>OPSP-VAD-0014-2026</t>
  </si>
  <si>
    <t>https://community.secop.gov.co/Public/Tendering/OpportunityDetail/Index?noticeUID=CO1.NTC.9544758</t>
  </si>
  <si>
    <t>CAROL DAYANA ESCORCIA GALVIZ</t>
  </si>
  <si>
    <t xml:space="preserve">La presente orden tiene por objeto: 1. Prestar Asesoría y apoyar en la revisión de los documentos precontractuales y contractuales que le sean trasladados de los procesos de contratación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precontractuales y proyección de minutas de órdenes, contratos, convenios, procesos de convocatorias, términos de referencia, actos administrativos, actas de inicio, suspensión, reinicio, otrosí, actas finales, de terminación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Apoyar al Grupo Interno de Contratación en capacitaciones a los diferentes usuarios relacionadas con las plataformas SIA OBSERVA AUDITORIA, SECOP II, SIGEP II y GEDOCO. 11. Rendir informes mensuales o cuando el supervisor así lo requiera, sobre las actividades desarrolladas en cumplimiento de la orden de prestación de servicios. 12. Emitir los conceptos jurídicos que le hayan sido trasladados y que tengan relación con el ámbito de competencia del Grupo de Contratación. </t>
  </si>
  <si>
    <t>CO1.REQ.9698716</t>
  </si>
  <si>
    <t>OPSP-VAD-0013-2026</t>
  </si>
  <si>
    <t>https://community.secop.gov.co/Public/Tendering/OpportunityDetail/Index?noticeUID=CO1.NTC.9544375</t>
  </si>
  <si>
    <t>JONATAN JOSE BUENABER WISMAN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</si>
  <si>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SECOP II y SIGEP II de las ordenes suscritas por el Vicerrector Administrativo y/o Director Administrativo. 3. Apoyar en la revisión de la información contractual cargada en las plataformas del SIA OBSERVA Auditoria, SIGEP II, SECOP II por los diferentes ordenadores del gasto delegados. 4. Apoyar al Grupo Interno de Contratación en la elaboración de los certificados contractuales a través del módulo CERTICON. 5. Asesorar y apoyar al Grupo de Contratación en la atención a las diferentes auditorías internas o externas del sistema de gestión de la calidad. 6. Asesorar y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ordenes de servicios profesionales y de apoyo a la gestión suscritas por el Vicerrector Administrativo y/o el Director Administrativo. 10. Apoyar en la revisión de los documentos para trámite de liquidación de honorarios de órdenes de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12. Apoyar en la creación de material audiovisual e infografías referentes a cada uno de los procesos y/o procedimientos a cargo del Grupo Interno de Contratación. 13. Rendir informes mensuales o cuando el supervisor así lo requiera, sobre las actividades desarrolladas en cumplimiento de la orden de prestación de servicios. 14. Apoyar en la activación de usuarios y roles en las plataformas del SIGEP II y GEDOCO. 15. Apoyar al Grupo Interno de Contratación en capacitaciones a los diferentes usuarios relacionadas con las plataformas SIA OBSERVA AUDITORIA, SECOP II, SIGEP II y GEDOCO.16. Apoyar en el registro de la vinculación y desvinculación de contratistas extranjeros en la plataforma SIRE de migración Colombia.</t>
  </si>
  <si>
    <t>CO1.REQ.9697999</t>
  </si>
  <si>
    <t>OPSP-VAD-0012-2026</t>
  </si>
  <si>
    <t>https://community.secop.gov.co/Public/Tendering/OpportunityDetail/Index?noticeUID=CO1.NTC.9544125</t>
  </si>
  <si>
    <t>MILENA MARIA CIFUENTES GARCIA</t>
  </si>
  <si>
    <t xml:space="preserve">La presente orden tiene por objeto: 1). Apoyar la planificación, estructuración, ejecución y seguimiento del calendario anual de exposiciones, talleres, charlas, conferencias, ciclos de cine y demás programas culturales y educativos desarrollados por la Dirección de Proyección Cultural en la Casa Museo GGM, garantizando su coherencia con los lineamientos curatoriales y misionales. 2). Planear y orientar el recorrido turístico de los visitantes de la Casa Museo Gabriel García Márquez. 3). Contribuir a la formulación de la estrategia de divulgación de las actividades culturales de la Casa Museo Gabriel García Márquez. 4). Participar en la ejecución de las actividades culturales de la Casa Museo Gabriel García Márquez. 5). Verificar, sistematizar, clasificar y remitir de manera oportuna los insumos requeridos para la elaboración del reporte de indicadores, relacionados con las acciones, actividades y visitas de la Casa Museo Gabriel García Márquez, que aporten al proyecto asociado al Plan de Acción de la Vicerrectoría, al Plan de Desarrollo Institucional y a los demás planes de gestión institucional. </t>
  </si>
  <si>
    <t>CO1.REQ.9698111</t>
  </si>
  <si>
    <t>OAG-VAD-0011-2026</t>
  </si>
  <si>
    <t>https://community.secop.gov.co/Public/Tendering/OpportunityDetail/Index?noticeUID=CO1.NTC.9536442</t>
  </si>
  <si>
    <t>EYIS ADALBERTO TORO RODRIGUEZ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</si>
  <si>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Apoyar en la revisión de los documentos precontractules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en las plataformas del SIA OBSERVA Auditoria, SIGEP II y SECOP II por los diferentes ordenadores del gasto delegados. 6. Apoyar al Grupo de Contratación en la organización del archivo digital de las ordenes de servicios profesionales y de apoyo a la gestión suscritas por el Vicerrector Administrativo y/o el director Administrativo. 7. Emitir los conceptos jurídicos que le hayan sido trasladados y que tengan relación con el ámbito de competencia del Grupo de Contratación. 8. Proyectar respuestas a las peticiones que le sean trasladadas, con el fin que las mismas se resuelvan dentro de los plazos y/o términos establecidos en la Ley. 9.Prestar Asesoría y apoyar en la revisión de los documentos contractuales y postcontractuales que le sean trasladados de los procesos de contratación de obra, bienes y servicios adelantados por UNIMAGDALENA. 10. Asesorar y apoyar el proceso de revisión de garantías contractuales para aprobación por parte del ordenador del gasto. 11. Rendir informes mensuales o cuando el supervisor así lo requiera, sobre las actividades desarrolladas en cumplimiento de la orden de prestación de servicios</t>
  </si>
  <si>
    <t>CO1.REQ.9690715</t>
  </si>
  <si>
    <t>OPSP-VAD-0010-2026</t>
  </si>
  <si>
    <t>https://community.secop.gov.co/Public/Tendering/OpportunityDetail/Index?noticeUID=CO1.NTC.9536058</t>
  </si>
  <si>
    <t>RAMON ANDRES GAMEZ DAZA</t>
  </si>
  <si>
    <t xml:space="preserve">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Resolver las peticiones que le correspondan dentro de los plazos y/o términos establecidos en la ley que le sean asignadas. 3. Hacer seguimiento a los derechos de petición que deben ser resueltos por otras dependencias cuando estos le sean asignados. 4. Proyectar acuerdos superiores, acuerdos académicos y demás actos administrativos que le sean asignados. 5. Asesorar y elaborar minutas para contratos, convenios, procesos de convocatorias y demás que requiera la Universidad del Magdalena 6. Proyectar minutas para la suscripción de nuevos convenios, actas, alianzas, memorando de entendimiento entre otros 7. Rendir informes mensuales o cuando el supervisor así lo requiera, sobre las actividades desarrolladas en cumplimiento de la orden de prestación de servicios. </t>
  </si>
  <si>
    <t>CO1.REQ.9690303</t>
  </si>
  <si>
    <t>OPSP-VAD-0009-2026</t>
  </si>
  <si>
    <t>https://community.secop.gov.co/Public/Tendering/OpportunityDetail/Index?noticeUID=CO1.NTC.9535736</t>
  </si>
  <si>
    <t>CARLOS MARIO DE JESUS VIVES HASBUN</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</si>
  <si>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Apoyar en la realización de capacitaciones en el marco de los procesos del sistema de Gestión de la Calidad. 11. Rendir informes mensuales o cuando el supervisor así lo requiera, sobre las actividades desarrolladas en cumplimiento de la orden de prestación de servicios</t>
  </si>
  <si>
    <t>CO1.REQ.9689748</t>
  </si>
  <si>
    <t>OPSP-VAD-0008-2026</t>
  </si>
  <si>
    <t>https://community.secop.gov.co/Public/Tendering/OpportunityDetail/Index?noticeUID=CO1.NTC.9535444</t>
  </si>
  <si>
    <t>ANDREA CAROLINA MARTINEZ GUERRERO</t>
  </si>
  <si>
    <t xml:space="preserve">La presente orden tiene por objeto: 1. Apoyar con la revisión en la plataforma del GEDOCO y SIGEP II de los documentos precontractuales necesarios para la elaboración de órdenes de servicios profesionales y de apoyo a la gestión del Vicerrector Administrativo y/o director Administrativo. 2. Apoyar en la revisión de la información contractual cargada en las plataformas del SIA OBSERVA Auditoría, SIGEP II y SECOP II. 3. Apoyar en el cargue y actualización de información precontractual, contractual y postcontractual en las plataformas del SIA OBSERVA, SECOP II y SIGEP II de las ordenes suscritas por el Vicerrector Administrativo y/o director Administrativo. 4. Apoyar al Grupo de Contratación en la organización del archivo digital de las órdenes de servicios profesionales y de apoyo a la gestión suscritas por el Vicerrector Administrativo y/o el director Administrativo. 5.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órdenes y/o contratos que suscriba el Vicerrector administrativo y el director Administrativo. 6. Apoyar en la elaboración y envió de la información concerniente a las órdenes de prestación de servicios profesionales y de apoyo a la gestión suscritas por Unimagdalena, que sea solicitada por las diferentes Entidades del Estado y demás Dependencias de la Universidad. 7. Apoyar la generación de informes del estado de cargue de documentos en las plataformas: SIA OBSERVA AUDITORIA, SIGEP I y II, SECOP I y II, SIA OBSERVA CONTRALORÍA, por parte de cada uno de los ordenadores del gasto delegados. 8. Apoyar el Procesos de Revisión Interna de las plataformas SIA OBSERVA AUDITORIA, SIGEP I y II, SECOP I y II, SIA OBSERVA CONTRALORÍA, del cargue de los contratos y matriz de legalidad. 9. Apoyar al Grupo Interno de Contratación en la recolección de evidencias de las acciones establecidas para la presentación de informes de los indicadores de gestión, Plan Anticorrupción, Plan de Riesgos de Corrupción, Plan de Riesgos de Gestión, Planes de mejora, en lo correspondiente a las plataformas del estado. 10. Rendir informes mensuales o cuando el supervisor así lo requiera, sobre las actividades desarrolladas en cumplimiento de la orden de prestación de servicios profesionales. 11. Apoyar el proceso de gestión del trámite de liquidación de honorarios de los contratistas por prestación de servicios profesionales y de apoyo a la gestión. </t>
  </si>
  <si>
    <t>CO1.REQ.9689526</t>
  </si>
  <si>
    <t>OPSP-VAD-0007-2026</t>
  </si>
  <si>
    <t>https://community.secop.gov.co/Public/Tendering/OpportunityDetail/Index?noticeUID=CO1.NTC.9535029</t>
  </si>
  <si>
    <t>SUSANA PAOLA JIMENEZ DE LEON</t>
  </si>
  <si>
    <t xml:space="preserve">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el cargue y actualización de información precontractual, contractual y postcontractual en las plataformas del SIA OBSERVA, SECOP II y SIGEP II de las ordenes suscritas por el Vicerrector Administrativo y/o director Administrativo. 6. Apoyar al Grupo de Contratación en la organización del archivo digital de las ordenes de servicios profesionales y de apoyo a la gestión suscritas por el Vicerrector Administrativo y/o el director Administrativo. 7. Proyectar y revisar las resoluciones que le sean asignadas por el jefe de la Oficina Asesora Jurídica. 8. Representar a la universidad en las actuaciones administrativas que se inicien ante otras instituciones o entidades estatales. 9. Rendir informes mensuales o cuando el supervisor así lo requiera, sobre las actividades desarrolladas en cumplimiento de la orden de prestación de servicios </t>
  </si>
  <si>
    <t>CO1.REQ.9688940</t>
  </si>
  <si>
    <t>OPSP-VAD-0006-2026</t>
  </si>
  <si>
    <t>https://community.secop.gov.co/Public/Tendering/OpportunityDetail/Index?noticeUID=CO1.NTC.9534381</t>
  </si>
  <si>
    <t>MELISSA PAOLA RODRIGUEZ MARIN</t>
  </si>
  <si>
    <t xml:space="preserve">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t>
  </si>
  <si>
    <t>CO1.REQ.9688595</t>
  </si>
  <si>
    <t>OPSP-VAD-0005-2026</t>
  </si>
  <si>
    <t>https://community.secop.gov.co/Public/Tendering/OpportunityDetail/Index?noticeUID=CO1.NTC.9534460</t>
  </si>
  <si>
    <t>OLIVER JOSE GREGORIO OROZCO SANJUANELO</t>
  </si>
  <si>
    <t>La presente orden tiene por objeto: 1. Apoyar a la Vicerrectoría Administrativa y/o Dirección Administrativa en la gestión integral de las órdenes de prestación de servicios profesionales y de apoyo a la gestión, incluyendo los trámites de adición, modificación, suspensión, terminación, reinicio, resciliación y liquidación. 2. Apoyar la revisión y verificación de la documentación precontractual, contractual y postcontractual, requerida para la elaboración y seguimiento de las órdenes de prestación de servicios profesionales y de apoyo a la gestión suscrita por el Vicerrector Administrativo y/o Director Administrativo. 3. Apoyar la proyección, organización y seguimiento de la matriz contractual, así como la gestión de minutas, remisión para revisión jurídica, firma de las partes y registro presupuestal, conforme a la normatividad vigente. 4. Apoyar el registro, cargue, actualización y verificación de información relacionada con las órdenes de prestación de servicios profesionales y de apoyo a la gestión en las plataformas GEDOCO, SIGEP II, SECOP II y SIA OBSERVA, de conformidad con los lineamientos institucionales y legales. 5. Apoyar a la Vicerrectoría Administrativa en el diligenciamiento y revisión de trámites presupuestales, tales como solicitudes de CDP, afectaciones presupuestales, traslados internos y seguimiento a los compromisos derivados de las órdenes de prestación de servicios. 6. Apoyar la coordinación y seguimiento del cumplimiento de los cargues de información en las plataformas de contratación SIA OBSERVA, SECOP II y SIGEP II, garantizando oportunidad, integridad y trazabilidad de los procesos adelantados por la Vicerrectoría Administrativa y/o Dirección Administrativa. 7. Apoyar la elaboración de informes y reportes relacionados con el estado de los procesos contractuales y el cargue de información en las plataformas institucionales y de control (SIA OBSERVA, SECOP II y SIGEP II). 8. Apoyar la elaboración y remisión de información requerida por entidades del Estado, organismos de control y dependencias internas de la Universidad, relacionada con los procesos de contratación a cargo de la Vicerrectoría Administrativa y/o Dirección Administrativa. 9. Apoyar los trámites de verificación de requisitos y condiciones legales aplicables a los contratistas, incluyendo aquellos relacionados con la prevención y atención de conductas asociadas a violencia de género, conforme a la normativa vigente. 10. Apoyar en la activación de usuarios en las plataformas del GEDOCO y SIGEP II de los de las personas a vincular mediante órdenes de prestación de servicios profesionales y de apoyo a la gestión suscritas por el Vicerrector Administrativo y/o el Director Administrativo.</t>
  </si>
  <si>
    <t>CO1.REQ.9688479</t>
  </si>
  <si>
    <t>OPSP-VAD-0004-2026</t>
  </si>
  <si>
    <t>https://community.secop.gov.co/Public/Tendering/OpportunityDetail/Index?noticeUID=CO1.NTC.9534098</t>
  </si>
  <si>
    <t>LEIDY VANESA FUENTES TAVERA</t>
  </si>
  <si>
    <t>CO1.REQ.9688408</t>
  </si>
  <si>
    <t>OPSP-VAD-0003-2026</t>
  </si>
  <si>
    <t>https://community.secop.gov.co/Public/Tendering/OpportunityDetail/Index?noticeUID=CO1.NTC.9534031</t>
  </si>
  <si>
    <t>OSCAR SAID DURAN QUINTERO</t>
  </si>
  <si>
    <t xml:space="preserve">La presente orden tiene por objeto: 1. Asesorar a la Vicerrectoría Administrativa y dependencias adscritas en la estructuración de procesos de selección en materia contractual conforme a la cuantía y las modalidades de selección establecidas por el Estatuto de Contratación de la Universidad y demás normas concordantes en la materia. 2. Proyectar documentos y/o contratos relacionados con los procesos contractuales en las diferentes modalidades de selección establecidas por la Universidad. 3. Apoyar al Grupo Interno de Contratación y/o a la Vicerrectoría Administrativa en la elaboración y proyección de respuestas a peticiones, solicitudes o requerimientos que se formulen, dentro de los términos y plazos establecidos en la normatividad vigente en materia legal. 4. Proyectar respuestas, conceptos jurídicos y/o actos administrativos relacionados con actividades contractuales o administrativas propias de la Vicerrectoría Administrativa. 5. Apoyar el proceso de control y seguimiento a procesos contractuales que adelanta la Vicerrectoría Administrativa. 6. Apoyar la revisión jurídica de las garantías contractuales exigidas en los diferentes procesos de contratación que adelanta la Universidad. 7. Apoyar la sustanciación, proyección de actos administrativos y elaboración de respuestas relacionadas con los procesos administrativos sancionatorios que adelante la Vicerrectoría Administrativa contra contratistas y/o proveedores, derivados de incumplimientos contractuales. </t>
  </si>
  <si>
    <t>CO1.REQ.9688045</t>
  </si>
  <si>
    <t>OPSP-VAD-0002-2026</t>
  </si>
  <si>
    <t>https://community.secop.gov.co/Public/Tendering/OpportunityDetail/Index?noticeUID=CO1.NTC.9533330</t>
  </si>
  <si>
    <t>CRISTINA ISABEL VELASQUEZ ESCOBAR</t>
  </si>
  <si>
    <t xml:space="preserve">La presente orden tiene por objeto: 1. Apoyar el recibo en medio digital de los estudios de conveniencia y oportunidad para contratar, así como de las solicitudes de adición, terminación, suspensión y demás novedades de las órdenes de prestación de servicios profesionales y de apoyo a la gestión suscritas por el Vicerrector Administrativo y/o el Director Administrativo. 2. Apoyar los trámites de afiliación a la Administradora de Riesgos Laborales (ARL) correspondiente de los contratistas vinculados por la Vicerrectoría Administrativa y/o la Dirección Administrativa. 3. Apoyar los trámites de verificación de requisitos y condiciones legales aplicables a los contratistas, incluyendo aquellos relacionados con la prevención y atención de conductas asociadas a violencia de género, conforme a la normativa vigente. 4. Apoyar la revisión y verificación de antecedentes fiscales, disciplinarios, profesionales, penales y del Registro Nacional de Medidas Correctivas (RNMC) de las personas a vincular mediante órdenes de prestación de servicios profesionales y de apoyo a la gestión de la Vicerrectoría Administrativa y/o la Dirección Administrativa. 5. Apoyar la activación de usuarios y la revisión de documentos en las plataformas GEDOCO y SIGEP II, relacionados con los requisitos precontractuales necesarios para la elaboración de órdenes de prestación de servicios profesionales y de apoyo a la gestión de la Vicerrectoría Administrativa y/o la Dirección Administrativa. 6. Apoyar la organización, actualización y custodia del archivo digital de las órdenes de prestación de servicios profesionales y de apoyo a la gestión suscritas por la Vicerrectoría Administrativa y/o la Dirección Administrativa. 7. Apoyar la proyección de minutas de contratos u órdenes de prestación de servicios profesionales y de apoyo a la gestión, así como su remisión para revisión jurídica, trámite de firma de las partes, elaboración de matriz de cargue, ingreso a plataforma y gestión del registro presupuestal en el sistema GEDOCO, cuando a ello haya lugar. 8. Apoyar la elaboración de informes y envío de información relacionada con las órdenes de prestación de servicios profesionales y de apoyo a la gestión suscritas por el Vicerrector Administrativo y/o el Director Administrativo, que sea requerida por entidades del Estado o por las diferentes dependencias de la Universidad. 9. Apoyar el cargue, revisión y verificación de la información precontractual, contractual y poscontractual en la plataforma SECOP II de los procesos de contratación que adelante la Universidad a través de la Vicerrectoría Administrativa y la Dirección Administrativa. 10. Apoyar a la Vicerrectoría Administrativa en el diligenciamiento y revisión de trámites presupuestales, tales como solicitudes de CDP, afectaciones presupuestales, traslados internos y seguimiento a los compromisos derivados de las órdenes de prestación de servicios. </t>
  </si>
  <si>
    <t>CO1.REQ.9686896</t>
  </si>
  <si>
    <t>OPSP-VAD-0001-2026</t>
  </si>
  <si>
    <r>
      <t xml:space="preserve">Valor Salario Minimo en pesos </t>
    </r>
    <r>
      <rPr>
        <b/>
        <sz val="10"/>
        <color rgb="FFFF0000"/>
        <rFont val="Calibri"/>
        <family val="2"/>
        <scheme val="minor"/>
      </rPr>
      <t>(2026)</t>
    </r>
  </si>
  <si>
    <t>VICERRECTOR ADMINISTRATIVO</t>
  </si>
  <si>
    <t>OPSP-VEX-1214-2026</t>
  </si>
  <si>
    <t>ODC-VAD-0001-2026</t>
  </si>
  <si>
    <t>CO1.REQ.9975109</t>
  </si>
  <si>
    <t>COMPRA DE HORMONAS PARA ENSAYOS DE REPRODUCCION</t>
  </si>
  <si>
    <t xml:space="preserve">ACUAGRANJA SAS </t>
  </si>
  <si>
    <t>ADRIANA RODRIGUEZ FORERO</t>
  </si>
  <si>
    <t>https://community.secop.gov.co/Public/Tendering/ContractNoticePhases/View?PPI=CO1.PPI.45502265&amp;isFromPublicArea=True&amp;isModal=False</t>
  </si>
  <si>
    <t>ODC-VAD-0002-2026</t>
  </si>
  <si>
    <t>CO1.REQ.10021899</t>
  </si>
  <si>
    <t>COMPRA DE INSUMOS (KITS HORMONALES)</t>
  </si>
  <si>
    <t>ANNAR DIAGNOSTICA IMPORT SAS</t>
  </si>
  <si>
    <t>https://community.secop.gov.co/Public/Tendering/ContractNoticePhases/View?PPI=CO1.PPI.45619894&amp;isFromPublicArea=True&amp;isModal=False</t>
  </si>
  <si>
    <t>ODC-VAD-0003-2026</t>
  </si>
  <si>
    <t>CO1.REQ.10090622</t>
  </si>
  <si>
    <t>COMPRA DE COMPUTADORES PORTATILES, TABLETAS, FUNDAS E IMPRESORAS</t>
  </si>
  <si>
    <t>COMREDES DE COLOMBIA SAS</t>
  </si>
  <si>
    <t>HILDEMAR QUINTANA</t>
  </si>
  <si>
    <t>Https://community.secop.gov.co/Public/Tendering/ContractNoticePhases/View?PPI=CO1.PPI.45789589&amp;isFromPublicArea=True&amp;isModal=False</t>
  </si>
  <si>
    <t>ODC-VAD-0004-2026</t>
  </si>
  <si>
    <t>CO1.REQ.10066255</t>
  </si>
  <si>
    <t>COMPRA DE ALIMENTO PARA PECES</t>
  </si>
  <si>
    <t>https://community.secop.gov.co/Public/Tendering/ContractNoticePhases/View?PPI=CO1.PPI.45725035&amp;isFromPublicArea=True&amp;isModal=False</t>
  </si>
  <si>
    <t>CPS-VAD-0001-2026</t>
  </si>
  <si>
    <t>CO1.REQ.9798494</t>
  </si>
  <si>
    <t>SERVICIO DE ACOMPAÑAMIENTO TERAPEUTICO INTEGRAL EN SALUD MENTAL PARA MIEMBROS DE LA COMUNIDAD UNIVERSITARIA</t>
  </si>
  <si>
    <t>FUNDACION PARA EL CUIDADO Y PROTECCION DE NIÑOS Y ADULTOS MAYORES FUNPRONIMA</t>
  </si>
  <si>
    <t>16//01/2026</t>
  </si>
  <si>
    <t>OSCAR ANDRADE</t>
  </si>
  <si>
    <t>https://community.secop.gov.co/Public/Tendering/ContractNoticePhases/View?PPI=CO1.PPI.45059531&amp;isFromPublicArea=True&amp;isModal=False</t>
  </si>
  <si>
    <t>CPS-VAD-0002-2026</t>
  </si>
  <si>
    <t>CO1.REQ.9801960</t>
  </si>
  <si>
    <t>SERVICIO DE TRANSPORTE TERRESTRE EN VEHÍCULOS TALES COMO: BUSES, BUSETAS, MICROBUSES (VANS), CAMIONETAS Y CAMPEROS DE DOBLE TRACCIÓN, NECESARIOS PARA LA REALIZACIÓN DE PRÁCTICAS ACADÉMICAS Y EVENTOS INSTITUCIONALES, DEPORTIVOS Y CULTURALES DE LA UNIVERSIDAD DEL MAGDALENA</t>
  </si>
  <si>
    <t>TRANSPORTES SENSACION SAS</t>
  </si>
  <si>
    <t>WILBERTO GALVIS</t>
  </si>
  <si>
    <t>https://community.secop.gov.co/Public/Tendering/ContractNoticePhases/View?PPI=CO1.PPI.45067165&amp;isFromPublicArea=True&amp;isModal=False</t>
  </si>
  <si>
    <t>CCO-VAD-0003-2026</t>
  </si>
  <si>
    <t>CO1.REQ.9843800</t>
  </si>
  <si>
    <t>COMPRA DE CUARENTA MIL AGENDAS ACADEMICAS</t>
  </si>
  <si>
    <t>EDITORA DE MEDIOS  SAS</t>
  </si>
  <si>
    <t>WILSON PACHECO</t>
  </si>
  <si>
    <t>https://community.secop.gov.co/Public/Tendering/ContractNoticePhases/View?PPI=CO1.PPI.45170183&amp;isFromPublicArea=True&amp;isModal=False</t>
  </si>
  <si>
    <t>CA-VAD-0004-2026</t>
  </si>
  <si>
    <t>CO1.REQ.9844750</t>
  </si>
  <si>
    <t>ARRIENDO DE TRECE LOCALES COMERCIALES UBICADOS EN LA CALLE 14 N 15-117</t>
  </si>
  <si>
    <t>INMOBILIARIA SANTA MARTA SAS</t>
  </si>
  <si>
    <t>https://community.secop.gov.co/Public/Tendering/ContractNoticePhases/View?PPI=CO1.PPI.45172663&amp;isFromPublicArea=True&amp;isModal=False</t>
  </si>
  <si>
    <t>CDO-VAD-0005-2026</t>
  </si>
  <si>
    <t>CO1.REQ.9501910</t>
  </si>
  <si>
    <t>OBRAS CIVILES PARA LA ADECUACIÓN, MEJORAMIENTO Y MODERNIZACIÓN DE LAS BATERÍAS DE BAÑOS DE LA UNIVERSIDAD DEL MAGDALENA ETAPA I. (EDIFICIO DE AULAS SIERRA NEVADA)</t>
  </si>
  <si>
    <t>SADAG INGENIERIA SAS</t>
  </si>
  <si>
    <t>HECTOR VARGAS</t>
  </si>
  <si>
    <t>https://community.secop.gov.co/Public/Tendering/ContractNoticePhases/View?PPI=CO1.PPI.44354209&amp;isFromPublicArea=True&amp;isModal=False</t>
  </si>
  <si>
    <t>CPS-VAD-0006-2026</t>
  </si>
  <si>
    <t>CO1.REQ.9886549</t>
  </si>
  <si>
    <t>SERVICIO DE USO DE LICENCIAS DE SOFTWARE MICROSOFT DESTINADAS A LOS EQUIPOS DE COMPUTO, SERVIDORES Y PLATAFORMAS TECNOLOGICAS DE LA UNIVERSIDAD DEL MAGDALENA, CON EL FIN DE GARANTIZAR LA CONTINUIDAD, SEGURIDAD Y EFICIENCIA DE LOS  SERVICIOS INSTITUCIONALES DE TECNOLOGIA DE LA INFORMACION EN APOYO A LAS FUNCIONES MISIONALES Y ADMINISTRATIVAS</t>
  </si>
  <si>
    <t>ALF TECHNOLOGIES SAS</t>
  </si>
  <si>
    <t>HERMIDES JEREZ</t>
  </si>
  <si>
    <t>https://community.secop.gov.co/Public/Tendering/ContractNoticePhases/View?PPI=CO1.PPI.45281664&amp;isFromPublicArea=True&amp;isModal=False</t>
  </si>
  <si>
    <t>CSM-VAD-0007-2026</t>
  </si>
  <si>
    <t>CO1.REQ.9941995</t>
  </si>
  <si>
    <t xml:space="preserve">SUMINISTRO Y ENTREGA DE MÁXIMO (3550) ALMUERZOS Y TRES MIL QUINIENTOS CINCUENTA (3550) REFRIGERIOS DIARIOS, DIRIGIDO A ESTUDIANTES DE PREGRADO PRESENCIAL Y A DISTANCIA </t>
  </si>
  <si>
    <t>INTERLUD SAS</t>
  </si>
  <si>
    <t>https://community.secop.gov.co/Public/Tendering/ContractNoticePhases/View?PPI=CO1.PPI.45420681&amp;isFromPublicArea=True&amp;isModal=False</t>
  </si>
  <si>
    <t>CDO-VAD-0008-2026</t>
  </si>
  <si>
    <t>CO1.REQ.9501973</t>
  </si>
  <si>
    <t>OBRAS CIVILES DE CONSTRUCCION PARA LAS AREAS DE TRABAJO DE LA ESTRATEGIA ALUNA IA Y EL GRUPO DE INVESTIGACION TECNOS</t>
  </si>
  <si>
    <t>SAISEI SAS ZOMAC</t>
  </si>
  <si>
    <t>https://community.secop.gov.co/Public/Tendering/ContractNoticePhases/View?PPI=CO1.PPI.44354618&amp;isFromPublicArea=True&amp;isModal=False</t>
  </si>
  <si>
    <t>CCO-VAD-0009-2026</t>
  </si>
  <si>
    <t>CO1.REQ.9933501</t>
  </si>
  <si>
    <t>COMPRA DE 55 COMPUTADORES Y EQUIPOS ELEMENTOS PARA EL DESARROLLO DE ACTIVIDADES ACADEMICAS</t>
  </si>
  <si>
    <t>ADVANCED TECHNOLOGIES SOLUTIONS SAS</t>
  </si>
  <si>
    <t>https://community.secop.gov.co/Public/Tendering/ContractNoticePhases/View?PPI=CO1.PPI.45397830&amp;isFromPublicArea=True&amp;isModal=False</t>
  </si>
  <si>
    <t>CPS-VAD-0010-2026</t>
  </si>
  <si>
    <t>CO1.REQ.9958433</t>
  </si>
  <si>
    <t>SERVICIO PARA LA IMPLEMENTACIÓN Y MIGRACIÓN DE CAMPUS E-LEARNING EN MOODLE, INCLUYENDO REDISEÑO DE INTERFAZ GRÁFICA, IMPLEMENTACIÓN DE MÉTRICAS Y DASHBOARDS, CAPACITACIÓN DEL EQUIPO INSTITUCIONAL, GARANTÍA Y SOPORTE TÉCNICO</t>
  </si>
  <si>
    <t>DOKUMA CREATIVIDAD &amp;TECNOLOGIAS SAS</t>
  </si>
  <si>
    <t>MAURICIO ARRIETA</t>
  </si>
  <si>
    <t>https://community.secop.gov.co/Public/Tendering/ContractNoticePhases/View?PPI=CO1.PPI.45460613&amp;isFromPublicArea=True&amp;isModal=False</t>
  </si>
  <si>
    <t>CA-VAD-0011-2026</t>
  </si>
  <si>
    <t>CO1.REQ.9962186</t>
  </si>
  <si>
    <t>ARRIENDO DE UN LOTE UBICADO EN  EL CERRO ZIRUMA</t>
  </si>
  <si>
    <t>CRISTINA ISABEL AHUMADA MELENDEZ</t>
  </si>
  <si>
    <t>https://community.secop.gov.co/Public/Tendering/ContractNoticePhases/View?PPI=CO1.PPI.45471519&amp;isFromPublicArea=True&amp;isModal=False</t>
  </si>
  <si>
    <t>CCO-VAD-0012-2026</t>
  </si>
  <si>
    <t>CO1.REQ.9991697</t>
  </si>
  <si>
    <t>COMPRA DE (400) COMPUTADORES PARA ESTUDIANTES BENEFICIARIOS DEL PROGRAMA TALENTO MAGDALENA Y TALENTO SANTA MARTA 2026-I</t>
  </si>
  <si>
    <t>https://community.secop.gov.co/Public/Tendering/ContractNoticePhases/View?PPI=CO1.PPI.45545501&amp;isFromPublicArea=True&amp;isModal=False</t>
  </si>
  <si>
    <t>CPS-VAD-0013-2026</t>
  </si>
  <si>
    <t>CO1.REQ.10008766</t>
  </si>
  <si>
    <t>SERVICIO DE DIVULGACION DE INFORMACldN INSTITUCIONAL EN DIFERENTES MEDIOS DE COMUNICACION A NIVEL REGIONAL Y NACIONAL DESDE LA DIRECCION DE COMUNICACIONES DE LA UNIVERSIDAD DEL MAGDALENA.</t>
  </si>
  <si>
    <t xml:space="preserve">CENTRO DE INVESTIGACIÓN  PARA EL FORTALECIMIENTO HUMANO Y EMPRESARIAL SAS </t>
  </si>
  <si>
    <t>https://community.secop.gov.co/Public/Tendering/ContractNoticePhases/View?PPI=CO1.PPI.45587261&amp;isFromPublicArea=True&amp;isModal=False</t>
  </si>
  <si>
    <t>CDO-VAD-0014-2026</t>
  </si>
  <si>
    <t>OBRAS CIVILES PARA LA ADECUACIÓN, MEJORAMIENTO Y MODERNIZACIÓN DE LAS BATERÍAS DE BAÑOS DE LA UNIVERSIDAD DEL MAGDALENA ETAPA I. (EDIFICIO DE AULAS CIÉNAGA GRANDE Y BLOQUE VIII</t>
  </si>
  <si>
    <t>CONSORCIO HACER AIC-2026</t>
  </si>
  <si>
    <t>CPS-VAD-0015-2026</t>
  </si>
  <si>
    <t>CO1.REQ.10007434</t>
  </si>
  <si>
    <t>SERVICIO DE CANAL DEDICADO SECUNDARIO EN EL CAMPUS A 7 GBPS Y SERVICIO DE INTERNET PARA SEDES ALTERNAS, TALES COMO: SEDE VILLA COUNTRY, CLAUSTRO SAN JUAN 
NEPOMUCENO, SEDE ZIRUMA EMISORA, RESIDENCES BOLIVARIANA - MANZANA 16 CASA  10 URB. BOLIVARIANA, RESIDENCES LAURELES - KR 21D CL 29J1 - 20 LOS LAURELES, SEDE 
ZONAL PIVIJAY, SEDE ZONAL FUNDACION, SEDE ZONAL COPEY Y SEDE ZONAL EL BANCO Y  BOLSA DE CONEXIONES PARA LOS EVENTOS A REALIZAR EN LOCACIONES DISTINTAS A LAS 
SEDES DE LA UNIVERSIDAD</t>
  </si>
  <si>
    <t>DIALNET DE COLOMBIA SA ESP</t>
  </si>
  <si>
    <t>RODNEL DE LA ROSA</t>
  </si>
  <si>
    <t>https://community.secop.gov.co/Public/Tendering/ContractNoticePhases/View?PPI=CO1.PPI.45583497&amp;isFromPublicArea=True&amp;isModal=False</t>
  </si>
  <si>
    <t>CCO-VAD-0016-2026</t>
  </si>
  <si>
    <t>CO1.REQ.10008068</t>
  </si>
  <si>
    <t>COMPRA DE TREINTA MIL (30.000) MORRALES INSTITUCIONALES PARA LOS ESTUDIANTES DE LA UNIVERSIDAD DEL MAGDALENA</t>
  </si>
  <si>
    <t>CANAL POPULAR SAS</t>
  </si>
  <si>
    <t>https://community.secop.gov.co/Public/Tendering/ContractNoticePhases/View?PPI=CO1.PPI.45585871&amp;isFromPublicArea=True&amp;isModal=False</t>
  </si>
  <si>
    <t>CPS-VAD-0017-2026</t>
  </si>
  <si>
    <t>CO1.REQ.9670474</t>
  </si>
  <si>
    <t>SERVICIO DE MANTENIMIENTO PREVENTIVO Y CORRECTIVO DE LOS EQUIPOS DE AIRES ACONDICIONADOS CONVENCIONALES Y NEVERAS, CONGELADORES Y REFRIGERADORES PERTENECIENTES A LA UNIVERSIDAD DEL MAGDALENA, UBICADOS EN LA SEDE PRINCIPAL Y SUS SEDES ALTERNAS EN LA CATEGORIA DE CONVENCIONALES</t>
  </si>
  <si>
    <t>REFRIMAGUS LTDA</t>
  </si>
  <si>
    <t>https://community.secop.gov.co/Public/Tendering/ContractNoticePhases/View?PPI=CO1.PPI.44746077&amp;isFromPublicArea=True&amp;isModal=False</t>
  </si>
  <si>
    <t>CPS-VAD-0018-2026</t>
  </si>
  <si>
    <t>SERVICIO DE MANTENIMIENTO PREVENTIVO Y CORRECTIVO DE EQUIPOS DE AIRES ACONDICIONADOS ESPECIALIZADOS Y CONDENSADORAS TIPO VRF PERTENECIENTES A LA UNIVERSIDAD DEL MAGDALENA, UBICADOS EN LA SEDE PRINCIPAL Y SUS SEDES ALTERNAS CATEGORIA ESPECIALIZADOS</t>
  </si>
  <si>
    <t>SERVICIOS DE INGENIERIA GLOBAL SAS</t>
  </si>
  <si>
    <t>CPS-VAD-0019-2026</t>
  </si>
  <si>
    <t>CO1.REQ.10040025</t>
  </si>
  <si>
    <t>SERVICIO DE PRODUCCION TECNICA Y ALQUILER DE EQUIPOS ESPECIALIZADOS Y DE ULTIMA GENERACION QUE INCLUYE AMBIENTACION, ESCENOGRAFIA, SHOW DE LASER Y 
ENTRETENIMIENTO, ELEMENTOS DE PRODUCCION TECNICA, AMBIENTACION, EQUIPOS DE VIDEO PARA STREAMING Y SOPORTE ENTRE OTROS, PARA EL 
DESARROLLO DE LA VIGESIMA SEXTA SEMANA CULTURAL 2026 Y LA REALIZACION DE CINCO (05) CEREMONIAS DE GRADUACION DE LA UNIVERSIDAD DEL MAGDALENA</t>
  </si>
  <si>
    <t xml:space="preserve">IMPACTA PRODUCCIONES SAS </t>
  </si>
  <si>
    <t>https://community.secop.gov.co/Public/Tendering/ContractNoticePhases/View?PPI=CO1.PPI.45661476&amp;isFromPublicArea=True&amp;isModal=False</t>
  </si>
  <si>
    <t>CPS-VAD-0020-2026</t>
  </si>
  <si>
    <t>CO1.REQ.10084389</t>
  </si>
  <si>
    <t xml:space="preserve">SERVICIO DE CANAL DEDICADO SECUNDARIO EN EL CAMPUS A 7 GBPS Y SERVICIO DE INTERNET PARA SEDES ALTERNAS DE SEDE CREO, PLANTA PILOTO TAGANGA, SEDE ZONAL PLATO, CASA MUSEO  </t>
  </si>
  <si>
    <t>CONSORCIO INTERFIBRA LAU</t>
  </si>
  <si>
    <t>https://community.secop.gov.co/Public/Tendering/ContractNoticePhases/View?PPI=CO1.PPI.45774807&amp;isFromPublicArea=True&amp;isModal=False</t>
  </si>
  <si>
    <t>CPS-VAD-0021-2026</t>
  </si>
  <si>
    <t>CO1.REQ.10063640</t>
  </si>
  <si>
    <t>SERVICIO DE COORDINACION Y ORGANIZACION DE ARTISTAS INVITADOS Y AGRUPACIONES MUSICALES PARA EL DESARROLLO DE LAS ACTIVIDADES 
CULTURALES EN EL MARCO DE LA SEMANA CULTURAL 2026</t>
  </si>
  <si>
    <t>INTEGRACARIBE SAS</t>
  </si>
  <si>
    <t>https://community.secop.gov.co/Public/Tendering/ContractNoticePhases/View?PPI=CO1.PPI.45719011&amp;isFromPublicArea=True&amp;isModal=False</t>
  </si>
  <si>
    <t>OPS-VAD-0186-2026</t>
  </si>
  <si>
    <t>CO1.REQ.9692725</t>
  </si>
  <si>
    <t>SERVICIO DE ORIENTACIÓN PROFESIONAL PARA LOS DIÁLOGOS Y GENERACIÓN DE DEBATES SIGNIFICATIVOS BAJO METODOLOGÍAS ÁGILES
EN EL MARCO DE LA JORNADA INSTITUCIONAL “UNIMAGDALENA AGIL 2026"</t>
  </si>
  <si>
    <t>JACOBSEN APARICIO ASOCIADOS SAS</t>
  </si>
  <si>
    <t>CARLOS CAMACHO</t>
  </si>
  <si>
    <t>https://community.secop.gov.co/Public/Tendering/ContractNoticePhases/View?PPI=CO1.PPI.44799959&amp;isFromPublicArea=True&amp;isModal=False</t>
  </si>
  <si>
    <t>OPS-VAD-0218-2026</t>
  </si>
  <si>
    <t>CO1.REQ.9711841</t>
  </si>
  <si>
    <t>SERVICIO DE ALQUILER DE AUDITORIO CON UNA CAPACIDAD MÍNIMA DE 200 PERSONAS; INCLUYENDO EL APOYO AUDIOVISUAL, CONECTIVIDAD Y LOGÍSTICO, SERVICIO DE ALIMENTACIÓN Y SERVICIO DE HOSPEDAJE PARA EL DESARROLLO DE LA JORNADA ÁGIL UNIMAGDALENA 2026</t>
  </si>
  <si>
    <t>CB HOTELES Y RESORTS SA</t>
  </si>
  <si>
    <t>https://community.secop.gov.co/Public/Tendering/ContractNoticePhases/View?PPI=CO1.PPI.44848379&amp;isFromPublicArea=True&amp;isModal=False</t>
  </si>
  <si>
    <t>OPS-VAD-0492-2026</t>
  </si>
  <si>
    <t>CO1.REQ.9908610</t>
  </si>
  <si>
    <t>SERVICIO DE CONSULTORÍA PARA LA "REVISIÓN, ACTUALIZACIÓN, AJUSTE Y COMPLEMENTACIÓN DE LOS ESTUDIOS Y DISEÑOS DEL PROYECTO INNOVATECA – CENTRO ALUNA IA 1.0 DE LA UNIVERSIDAD DEL MAGDALENA</t>
  </si>
  <si>
    <t>A I C CONTRUCCIONES E INGENIERIA SAS</t>
  </si>
  <si>
    <t>https://community.secop.gov.co/Public/Tendering/ContractNoticePhases/View?PPI=CO1.PPI.45334239&amp;isFromPublicArea=True&amp;isModal=False</t>
  </si>
  <si>
    <t>OPS-VAD-0514-2026</t>
  </si>
  <si>
    <t>CO1.REQ.9932037</t>
  </si>
  <si>
    <t>SERVICIO DE ACTUALIZACION, SOPORTE Y MANTENIMIENTO DEL SOFTWARE V6 PARA EL AÑO 2026</t>
  </si>
  <si>
    <t>INTEGRAL V6 SAS</t>
  </si>
  <si>
    <t>RONALD ROJAS</t>
  </si>
  <si>
    <t>https://community.secop.gov.co/Public/Tendering/ContractNoticePhases/View?PPI=CO1.PPI.45394422&amp;isFromPublicArea=True&amp;isModal=False</t>
  </si>
  <si>
    <t>OPS-VAD-0515-2026</t>
  </si>
  <si>
    <t>CO1.REQ.9959338</t>
  </si>
  <si>
    <t>SERVICIO DE HOSPEDAJE Y ALIMENTACIÓN PARA PERSONAL QUE REQUIERA LA INSTITUCIÓN TALES COMO DOCENTES, INVITADOS, ESTUDIANTES Y DEMÁS REQUERIDOS PARA ELDESARROLLO DE ACTIVIDADES ACADÉMICAS, ADMINISTRATIVAS, DE INVESTIGACIÓN O EXTENSIÓN EN LA UNIMAGDALENA</t>
  </si>
  <si>
    <t>STANZIA SANTA MARTA SAS</t>
  </si>
  <si>
    <t>https://community.secop.gov.co/Public/Tendering/ContractNoticePhases/View?PPI=CO1.PPI.45463132&amp;isFromPublicArea=True&amp;isModal=False</t>
  </si>
  <si>
    <t>OPS-VAD-0516-2026</t>
  </si>
  <si>
    <t>CO1.REQ.9959533</t>
  </si>
  <si>
    <t>ALESTUR LIMITADA</t>
  </si>
  <si>
    <t>https://community.secop.gov.co/Public/Tendering/ContractNoticePhases/View?PPI=CO1.PPI.45463772&amp;isFromPublicArea=True&amp;isModal=False</t>
  </si>
  <si>
    <t>OPSP-VAD-0517-2026</t>
  </si>
  <si>
    <t>CO1.REQ.9960296</t>
  </si>
  <si>
    <t>SUPERVISIÓN TÉCNICA INDEPENDIENTE PARA LA CONSTRUCCCIÓN DE UN EDIFICIO DE AULAS “RIO MAGDALENA” PARA LA DOCENCIA ESPECIALIZADA EN LA UNIVERSIDAD DEL MAGDALENA</t>
  </si>
  <si>
    <t>ISMAEL ENRIQUE MEZA SERMEÑO</t>
  </si>
  <si>
    <t>https://community.secop.gov.co/Public/Tendering/OpportunityDetail/Index?noticeUID=CO1.NTC.9854446</t>
  </si>
  <si>
    <t>OPS-VAD-0518-2026</t>
  </si>
  <si>
    <t>CO1.REQ.9961218</t>
  </si>
  <si>
    <t>SERVICIO DE COMIDAS Y BEBIDAS PREPARADAS Y SERVICIO DE CATERING PARA EL DESARROLLO DE LAS SESIONES DEL CONSEJO SUPERIOR, CONSEJOACADÉMICO, CONSEJODEPLANEACIÓN, REUNIONES CON INVITADOS NACIONALES, INTERNACIONALES, MESAS DE TRABAJO CON DOCENTES, ADMINISTRATIVOS, ESTUDIANTES, PERSONAS EXTERNAS ,CUERPO DIRECTIVO DE LA UNIVERSIDAD Y DEMÁS FUNCIONARIOS QUE CONCURRAN A LAS MISMAS, EN LAS INSTALACIONES DE LA UNIVERSIDAD Y FUERA DE ELLA CUANDO SE TRATE DE UNA ACTIVIDAD INSTITUCIONAL</t>
  </si>
  <si>
    <t>GLENDA ACOSTA MOLINA</t>
  </si>
  <si>
    <t>https://community.secop.gov.co/Public/Tendering/OpportunityDetail/Index?noticeUID=CO1.NTC.9811784</t>
  </si>
  <si>
    <t>OPS-VAD-0519-2026</t>
  </si>
  <si>
    <t>CO1.REQ.9961729</t>
  </si>
  <si>
    <t>SUMINISTRO Y ENTREGA DE PRODUCTOS ALIMENTICIOS PREPARADOS Y BEBIDAS DESTINADOS A LOS MIEMBROS DE LA COMUNIDAD UNIVERSITARIA, EGRESADOS Y PERSONAL EXTERNO QUE PARTICIPEN EN EVENTOS DE CARÁCTER INSTITUCIONAL; IGUALMENTE, COMPRENDE EL SUMINISTRO Y ENTREGA DIARIA DE UN BENEFICIO ALIMENTICIO (REFRIGERIO) PARA LOS FUNCIONARIOS AFILIADOS AL SINDICATO QUE CUMPLAN JORNADAS LABORALES ESPECIALES</t>
  </si>
  <si>
    <t>https://community.secop.gov.co/Public/Tendering/OpportunityDetail/Index?noticeUID=CO1.NTC.9823842</t>
  </si>
  <si>
    <t>OPS-VAD-0658-2026</t>
  </si>
  <si>
    <t>CO1.REQ.10007971</t>
  </si>
  <si>
    <t>SERVICIO DE ALQUILER DE AUDITORIO CON UNA CAPACIDAD DE MIL (1.000) PERSONAS APROXIMADAMENTE, SERVICIO DE MESEROS,EQUIPO, DECORACIÓN,  ALIMENTACIÓN Y AMPLIFICACIÓN DE SONIDO PARA LA CELEBRACIÓN DE LAS CEREMONIAS DE GRADO EN LA UNIVERSIDAD DEL MAGDALENA</t>
  </si>
  <si>
    <t>HOTELES ESTELAR SA</t>
  </si>
  <si>
    <t>https://community.secop.gov.co/Public/Tendering/ContractNoticePhases/View?PPI=CO1.PPI.45585318&amp;isFromPublicArea=True&amp;isModal=False</t>
  </si>
  <si>
    <t>OPS-VAD-0695-2026</t>
  </si>
  <si>
    <t>CO1.REQ.10040736</t>
  </si>
  <si>
    <t>SERVICIO DE ASESORÍA JURÍDICA ESPECIALIZADA EN DERECHO DE LA EDUCACIÓN SUPERIOR, INTERPRETACIÓN Y APLICACIÓN DE LA NORMATIVA VIGENTE DEL SECTOR, ASÍ COMO LA ACTUALIZACIÓN Y ARMONIZACIÓN DE LAS NORMAS INTERNAS DE LA UNIVERSIDAD DEL MAGDALENA, INCLUYENDO ESTATUTOS, REGLAMENTOS Y DEMÁS ACTOS ADMINISTRATIVOS INSTITUCIONALES. LA ASESORÍA TAMBIÉN ABARCARÁ LA APLICACIÓN DE HERRAMIENTAS JURÍDICAS DE INTELIGENCIA ARTIFICIAL, BLOCKCHAIN Y TECNOLOGÍAS LEGALES (LEGALTECH), CON EL FIN DE PROMOVER LA OPTIMIZACIÓN DE LOS PROCESOS NORMATIVOS Y ADMINISTRATIVOS DE LA INSTITUCIÓN</t>
  </si>
  <si>
    <t>SOCIEDAD DE INNOVACION JURIDICA Y ECONOMICA LEGAX SAS</t>
  </si>
  <si>
    <t>MERCEDES DE LA TORRE</t>
  </si>
  <si>
    <t>https://community.secop.gov.co/Public/Tendering/OpportunityDetail/Index?noticeUID=CO1.NTC.9945777</t>
  </si>
  <si>
    <t>OPS-VAD-0696-2026</t>
  </si>
  <si>
    <t>CO1.REQ.10059768</t>
  </si>
  <si>
    <t>SERVICIO DE ASESORÍA TÉCNICA Y COMERCIAL ESPECIALIZADA PARA LA REVISIÓN INTEGRAL DEL CONTRATO DE SUMINISTRO DE ENERGÍA ELÉCTRICA Y LA DEFINICIÓN DE LAS CONDICIONES REQUERIDAS PARA LA IMPLEMENTACIÓN DEL PROYECTO SOLAR FOTOVOLTAICO</t>
  </si>
  <si>
    <t>ENERGY VIRTUAL INTELLIGENCE S.A.S</t>
  </si>
  <si>
    <t>https://community.secop.gov.co/Public/Tendering/ContractNoticePhases/View?PPI=CO1.PPI.45666619&amp;isFromPublicArea=True&amp;isModal=False</t>
  </si>
  <si>
    <t>OPS-VAD-0715-2026</t>
  </si>
  <si>
    <t>CO1.REQ.10061415</t>
  </si>
  <si>
    <t>SERVICIO DE PRODUCCIÓN LOGÍSTICA QUE INCLUYA ALQUILER DE LUGAR, SERVICIO DE COMEDOR Y BEBIDAS, AMBIENTACIÓN Y ATENCIÓN PERSONAL (MESEROS) PARA EL EVENTO DE CONMEMORACIÓN DEL DÍA DE LA MUJER UNIMAGDALENA 2026</t>
  </si>
  <si>
    <t>https://community.secop.gov.co/Public/Tendering/ContractNoticePhases/View?PPI=CO1.PPI.45713639&amp;isFromPublicArea=True&amp;isModal=False</t>
  </si>
  <si>
    <t>OPS-VAD-0716-2026</t>
  </si>
  <si>
    <t>CO1.REQ.10082531</t>
  </si>
  <si>
    <t>SERVICIO DE LOGÍSTICA CON EL FIN DE GARANTIZAR LA NORMAL Y CORRECTA REALIZACIÓN DE LAS JORNADAS DE CAPACITACIÓN DENTRO DEL MARCO DE LA EJECUCIÓN DEL CONTRATO INTERADMINISTRATIVO No.CI-002902-2025 SUSCRITO ENTRE LA UNIVERSIDAD DEL MAGDALENA Y LA ALCALDÍA DISTRITAL DE SANTA MARTA QUE TIENE COMO OBJETO: “FORMULACIÓN PARTICIPATIVA DE POLÍTICAS PARA LA TRANSFORMACIÓN DEL SISTEMA EDUCATIVO PÚBLICO EN LOS NIVELES DE PREESCOLAR, BÁSICA Y MEDIA HACIA EL DESARROLLO SOSTENIBLE EN SANTA MARTA</t>
  </si>
  <si>
    <t>30/01/20226</t>
  </si>
  <si>
    <t>ROBERTO AGUAS NUÑEZ</t>
  </si>
  <si>
    <t>https://community.secop.gov.co/Public/Tendering/ContractNoticePhases/View?PPI=CO1.PPI.45767367&amp;isFromPublicArea=True&amp;isModal=False</t>
  </si>
  <si>
    <t>OPS-VAD-0752-2026</t>
  </si>
  <si>
    <t>CO1.REQ.10102221</t>
  </si>
  <si>
    <t>SERVICIO DE DISEÑO, ESTRUCTURCIÓN EIMPLEMENTACIÓN DE UN MODELO INSTITUCIONAL DE MEDICIÓN DE IMPACTO DE LAUNIVERSIDAD DEL MAGDALENA, ORIENTADO A MEDIR, DEMOSTRAR Y GESTIONAR IMPACTOINSTITUCIONAL REAL, VERIFICABLE Y ATRIBUIBLE, EN COHERENCIA CON EL PLAN DE ACCIÓN2026, LOS LINEAMIENTOS DE CALIDAD INSTITUCIONAL Y EL MODELO VIGENTE DEACREDITACIÓN DEL CNA, CON ÉNFASIS EN LOS CRITERIOS ASOCIADOS A RESULTADOSIMPACTO, SOSTENIBILIDAD Y MEJORA CONTINUA</t>
  </si>
  <si>
    <t>ECOTRANSICION SAS</t>
  </si>
  <si>
    <t>https://community.secop.gov.co/Public/Tendering/OpportunityDetail/Index?noticeUID=CO1.NTC.9967813</t>
  </si>
  <si>
    <t>OPS-VAD-0753-2026</t>
  </si>
  <si>
    <t>CO1.REQ.10102255</t>
  </si>
  <si>
    <t>SERVICIO DE ASESORÍA EN ACTUALIZACIÓN Y FORMULACIÓN DE PROYECTOS DE INVERSIÓN PÚBLICA, Y ASÍ MISMO, ACOMPAÑAMIENTO EN MESAS TÉCNICAS PARA LA GESTIÓN DE RECURSOS DEL ORDEN NACIONAL, CON EL PROPÓSITO DE CANALIZAR RECURSOS A NIVEL NACIONAL E INTERNACIONAL, COMO PARTE DE LA ESTRATEGIA DEL PLAN DE DESARROLLO UNIVERSITARIO "UNIMAGDALENA COMPROMETIDA 2030" ORIENTADA A LA GESTIÓN DE RECURSOS, EN LA BÚSQUEDA DE FORTALECER LA CAPACIDAD FINANCIERA INSTITUCIONAL, RESPALDANDO EL CRECIMIENTO DE LA UNIVERSIDAD Y ATENDIENDO LAS NECESIDADES DE INVERSIÓN</t>
  </si>
  <si>
    <t>FUNDACION PARA LA PLANEACION Y EL DESARROLLO TERRITORIAL FUNPDETER</t>
  </si>
  <si>
    <t>https://community.secop.gov.co/Public/Tendering/OpportunityDetail/Index?noticeUID=CO1.NTC.9967692</t>
  </si>
  <si>
    <t>OPS-VAD-0754-2026</t>
  </si>
  <si>
    <t>CO1.REQ.10110706</t>
  </si>
  <si>
    <t>SERVICIO DE ELABORACION DE MANUAL DE PROCESOS FINANCIEROS Y DEPURACION DE CONVENIOS INSTITUCIONALES Y CUENTAS POR PAGAR PARA EL FORTALECIMIENTO DE LA GESTION FINANCIERA Y LA MODERNIZACION DE LA TESORERIA</t>
  </si>
  <si>
    <t>CR CONSULTORES SAS</t>
  </si>
  <si>
    <t>https://community.secop.gov.co/Public/Tendering/OpportunityDetail/Index?noticeUID=CO1.NTC.9967553</t>
  </si>
  <si>
    <t>OPSP-VAD-0287-2026</t>
  </si>
  <si>
    <t>CO1.REQ.9771868</t>
  </si>
  <si>
    <t>EMITIR CONCEPTOS Y RESOLVER CONSULTAS JURIDICAS</t>
  </si>
  <si>
    <t>RODRIGUEZ CASTAÑO ABOGADOS SAS</t>
  </si>
  <si>
    <t>OSCAR CASTILLO</t>
  </si>
  <si>
    <t>https://community.secop.gov.co/Public/Tendering/OpportunityDetail/Index?noticeUID=CO1.NTC.9636161</t>
  </si>
  <si>
    <t>OPSP-VAD-0338-2026</t>
  </si>
  <si>
    <t>CO1.REQ.9875142</t>
  </si>
  <si>
    <t>SERVICIOS PROFESIONALES INDEPENDIENTES PARA EL PROYECTO 2021000100084</t>
  </si>
  <si>
    <t>ARLETH ESTHER MANJARREZ TETE</t>
  </si>
  <si>
    <t>ADRIANA RODRIGUEZ</t>
  </si>
  <si>
    <t>https://community.secop.gov.co/Public/Tendering/OpportunityDetail/Index?noticeUID=CO1.NTC.9737111</t>
  </si>
  <si>
    <t>OPSP-VAD-0440-2026</t>
  </si>
  <si>
    <t>CO1.REQ.9889895</t>
  </si>
  <si>
    <t>SERVICIOS PROFESIONALES PARA BRINDAR APOYO A LA GESTION JURIDICA EN MATERIA LABORAL Y ADMINISTRATIVA</t>
  </si>
  <si>
    <t>M&amp;M CONSULTORES Y ABOGADOS SAS</t>
  </si>
  <si>
    <t>YELINE GRANADOS</t>
  </si>
  <si>
    <t>https://community.secop.gov.co/Public/Tendering/OpportunityDetail/Index?noticeUID=CO1.NTC.9739215</t>
  </si>
  <si>
    <t>OPSP-VAD-0513-2026</t>
  </si>
  <si>
    <t>CO1.REQ.9910669</t>
  </si>
  <si>
    <t>SERVICIOS PROFESIONALES PARA BRINDAR APOYO A LA GESTION JURIDICA CON EL FIN DE EMITIR CONCEPTOS Y RESOLVER CONSULTAS JURIDICAS DEL RECTOR</t>
  </si>
  <si>
    <t>ASESORIAS Y CONSULTORIAS AVANZAR SAS</t>
  </si>
  <si>
    <t>https://community.secop.gov.co/Public/Tendering/OpportunityDetail/Index?noticeUID=CO1.NTC.9781485</t>
  </si>
  <si>
    <t>OPS-VAD-0717-2026</t>
  </si>
  <si>
    <t>CO1.REQ.10089872</t>
  </si>
  <si>
    <t xml:space="preserve"> DESARROLLAR UN SISTEMA DE INFORMACIÓN WEB QUE FACILITE LA GESTIÓN, CAPTURA, SEGUIMIENTO Y DIVULGACIÓN DE LOS AVANCES Y ACCIONES DEL PLAN DECENAL DE EDUCACIÓN DE LA CIUDAD DE SANTA MARTA</t>
  </si>
  <si>
    <t>SOFTSIMULATION SAS SOFTS SAS</t>
  </si>
  <si>
    <t>https://community.secop.gov.co/Public/Tendering/OpportunityDetail/Index?noticeUID=CO1.NTC.9946136</t>
  </si>
  <si>
    <t>OPSP-VAD-0751-2026</t>
  </si>
  <si>
    <t>CO1.REQ.10089995</t>
  </si>
  <si>
    <t>SERVICIO DE CALIFICACION DE RIESGO CREDITICIO</t>
  </si>
  <si>
    <t>FITCH RATINGS COLOMBIA SA SOCIEDAD CALIFICADORA DE VALORES</t>
  </si>
  <si>
    <t>https://community.secop.gov.co/Public/Tendering/OpportunityDetail/Index?noticeUID=CO1.NTC.9965883</t>
  </si>
  <si>
    <t>OSM-VAD-0001-2026</t>
  </si>
  <si>
    <t>CO1.REQ.9800654</t>
  </si>
  <si>
    <t>SUMINISTRO DE ALIMENTOS PREPARADOS Y BEBIDAS</t>
  </si>
  <si>
    <t>OLGA DE LA ROSA</t>
  </si>
  <si>
    <t>https://community.secop.gov.co/Public/Tendering/OpportunityDetail/Index?noticeUID=CO1.NTC.9663269</t>
  </si>
  <si>
    <t>OSM-VAD-0002-2026</t>
  </si>
  <si>
    <t>CO1.REQ.9828640</t>
  </si>
  <si>
    <t>SUMINISTRO DE 7000 EMPAQUES PLASTICOS PARA DIPLOMAS</t>
  </si>
  <si>
    <t>CARLOS DANIEL RODRIGUEZ J</t>
  </si>
  <si>
    <t>https://community.secop.gov.co/Public/Tendering/OpportunityDetail/Index?noticeUID=CO1.NTC.9674700&amp;isFromPublicArea=True&amp;isModal=False</t>
  </si>
  <si>
    <t>OSM-VAD-0003-2026</t>
  </si>
  <si>
    <t>CO1.REQ.9887290</t>
  </si>
  <si>
    <t>SUMINISTRO DE BEBIDAS Y ALIMENTOS PREPARADOS</t>
  </si>
  <si>
    <t>CLAUDIA DEL SOCORRO ABELLO ZORRO</t>
  </si>
  <si>
    <t>https://community.secop.gov.co/Public/Tendering/OpportunityDetail/Index?noticeUID=CO1.NTC.9737945</t>
  </si>
  <si>
    <t>OSM-VAD-0004-2026</t>
  </si>
  <si>
    <t>CO1.REQ.9901910</t>
  </si>
  <si>
    <t>SUMINISTRO Y ENTREGA DE COLACIONES PARA ESTUDIANTES</t>
  </si>
  <si>
    <t>JULIO VEGA</t>
  </si>
  <si>
    <t>https://community.secop.gov.co/Public/Tendering/OpportunityDetail/Index?noticeUID=CO1.NTC.9781059</t>
  </si>
  <si>
    <t>OSM-VAD-0005-2026</t>
  </si>
  <si>
    <t>CO1.REQ.10116975</t>
  </si>
  <si>
    <t>SUMINISTRO DE BONOS Y / O TARJETAS PARA DONACION DEL PERSONAL</t>
  </si>
  <si>
    <t>PLUXEE COLOMBIA SAS</t>
  </si>
  <si>
    <t>MAITE CAÑATE</t>
  </si>
  <si>
    <t>https://community.secop.gov.co/Public/Tendering/OpportunityDetail/Index?noticeUID=CO1.NTC.9974380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</si>
</sst>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_-&quot;$&quot;\ * #,##0.00_-;\-&quot;$&quot;\ * #,##0.00_-;_-&quot;$&quot;\ * &quot;-&quot;??_-;_-@_-"/>
    <numFmt numFmtId="165" formatCode="_(* #,##0_);_(* \(#,##0\);_(* &quot;-&quot;??_);_(@_)"/>
    <numFmt numFmtId="166" formatCode="yyyy\/mm\/dd"/>
    <numFmt numFmtId="167" formatCode="[$-F800]dddd\,\ mmmm\ dd\,\ yyyy"/>
    <numFmt numFmtId="168" formatCode="yyyy\-mm\-dd"/>
    <numFmt numFmtId="169" formatCode="_-&quot;$&quot;\ * #,##0_-;\-&quot;$&quot;\ * #,##0_-;_-&quot;$&quot;\ * &quot;-&quot;??_-;_-@_-"/>
    <numFmt numFmtId="171" formatCode="_-&quot;$&quot;\ * #,##0_-;\-&quot;$&quot;\ * #,##0_-;_-&quot;$&quot;\ * &quot;-&quot;_-;_-@_-"/>
    <numFmt numFmtId="172" formatCode="yyyy\-mm\-dd;@"/>
    <numFmt numFmtId="173" formatCode="_-* #,##0.00_-;\-* #,##0.00_-;_-* &quot;-&quot;??_-;_-@_-"/>
  </numFmts>
  <fonts count="55" x14ac:knownFonts="1">
    <font>
      <sz val="11"/>
      <color theme="1"/>
      <name val="Calibri"/>
      <family val="2"/>
      <scheme val="minor"/>
    </font>
    <font>
      <sz val="11"/>
      <color theme="1"/>
      <name val="Calibri"/>
      <family val="2"/>
      <scheme val="minor"/>
    </font>
    <font>
      <b/>
      <sz val="11"/>
      <color theme="1"/>
      <name val="Calibri"/>
      <family val="2"/>
      <scheme val="minor"/>
    </font>
    <font>
      <b/>
      <sz val="26"/>
      <color theme="1"/>
      <name val="Calibri"/>
      <family val="2"/>
      <scheme val="minor"/>
    </font>
    <font>
      <b/>
      <sz val="10"/>
      <color theme="1"/>
      <name val="Calibri"/>
      <family val="2"/>
      <scheme val="minor"/>
    </font>
    <font>
      <sz val="10"/>
      <color theme="1"/>
      <name val="Calibri"/>
      <family val="2"/>
      <scheme val="minor"/>
    </font>
    <font>
      <b/>
      <sz val="11"/>
      <color rgb="FFFF0000"/>
      <name val="Calibri"/>
      <family val="2"/>
      <scheme val="minor"/>
    </font>
    <font>
      <b/>
      <sz val="10"/>
      <color theme="0" tint="-4.9989318521683403E-2"/>
      <name val="Calibri"/>
      <family val="2"/>
      <scheme val="minor"/>
    </font>
    <font>
      <sz val="10"/>
      <name val="Arial"/>
      <family val="2"/>
    </font>
    <font>
      <b/>
      <u val="double"/>
      <sz val="10"/>
      <color theme="0" tint="-4.9989318521683403E-2"/>
      <name val="Calibri"/>
      <family val="2"/>
      <scheme val="minor"/>
    </font>
    <font>
      <sz val="10"/>
      <color theme="0" tint="-4.9989318521683403E-2"/>
      <name val="Calibri"/>
      <family val="2"/>
      <scheme val="minor"/>
    </font>
    <font>
      <sz val="10"/>
      <name val="Calibri"/>
      <family val="2"/>
      <scheme val="minor"/>
    </font>
    <font>
      <b/>
      <sz val="10"/>
      <name val="Calibri"/>
      <family val="2"/>
      <scheme val="minor"/>
    </font>
    <font>
      <b/>
      <sz val="10"/>
      <color theme="1"/>
      <name val="Arial"/>
      <family val="2"/>
    </font>
    <font>
      <sz val="10"/>
      <color theme="1"/>
      <name val="Arial"/>
      <family val="2"/>
    </font>
    <font>
      <u/>
      <sz val="11"/>
      <color theme="10"/>
      <name val="Calibri"/>
      <family val="2"/>
      <scheme val="minor"/>
    </font>
    <font>
      <u/>
      <sz val="11"/>
      <name val="Calibri"/>
      <family val="2"/>
      <scheme val="minor"/>
    </font>
    <font>
      <u/>
      <sz val="10"/>
      <name val="Calibri"/>
      <family val="2"/>
      <scheme val="minor"/>
    </font>
    <font>
      <sz val="10"/>
      <color rgb="FF000000"/>
      <name val="Calibri"/>
      <family val="2"/>
    </font>
    <font>
      <sz val="10"/>
      <name val="Calibri"/>
      <family val="2"/>
    </font>
    <font>
      <b/>
      <sz val="10"/>
      <name val="Arial"/>
      <family val="2"/>
    </font>
    <font>
      <i/>
      <sz val="10"/>
      <name val="Arial"/>
      <family val="2"/>
    </font>
    <font>
      <sz val="11"/>
      <name val="Calibri"/>
      <family val="2"/>
      <scheme val="minor"/>
    </font>
    <font>
      <b/>
      <sz val="8"/>
      <name val="Calibri"/>
      <family val="2"/>
      <scheme val="minor"/>
    </font>
    <font>
      <b/>
      <sz val="9"/>
      <name val="Calibri"/>
      <family val="2"/>
      <scheme val="minor"/>
    </font>
    <font>
      <b/>
      <sz val="11"/>
      <name val="Calibri"/>
      <family val="2"/>
      <scheme val="minor"/>
    </font>
    <font>
      <b/>
      <sz val="26"/>
      <name val="Calibri"/>
      <family val="2"/>
      <scheme val="minor"/>
    </font>
    <font>
      <sz val="10"/>
      <color rgb="FFFF0000"/>
      <name val="Calibri"/>
      <family val="2"/>
      <scheme val="minor"/>
    </font>
    <font>
      <b/>
      <sz val="10"/>
      <color rgb="FFFF0000"/>
      <name val="Calibri"/>
      <family val="2"/>
      <scheme val="minor"/>
    </font>
    <font>
      <sz val="11"/>
      <name val="Candara"/>
      <family val="2"/>
    </font>
    <font>
      <sz val="11"/>
      <color rgb="FF000000"/>
      <name val="Calibri"/>
      <family val="2"/>
    </font>
    <font>
      <sz val="11"/>
      <color rgb="FF000000"/>
      <name val="Aptos Narrow"/>
      <family val="2"/>
    </font>
    <font>
      <sz val="12"/>
      <color rgb="FF000000"/>
      <name val="Calibri"/>
      <family val="2"/>
    </font>
    <font>
      <sz val="11"/>
      <color rgb="FFFF0000"/>
      <name val="Aptos Narrow"/>
      <family val="2"/>
    </font>
    <font>
      <sz val="11"/>
      <color theme="1"/>
      <name val="Arial"/>
      <family val="2"/>
    </font>
    <font>
      <sz val="11"/>
      <color rgb="FF000000"/>
      <name val="Arial"/>
      <family val="2"/>
    </font>
    <font>
      <sz val="11"/>
      <name val="Arial"/>
      <family val="2"/>
    </font>
    <font>
      <sz val="11"/>
      <color rgb="FF000000"/>
      <name val="Aptos"/>
      <family val="2"/>
    </font>
    <font>
      <sz val="11"/>
      <name val="Aptos Narrow"/>
      <family val="2"/>
    </font>
    <font>
      <sz val="11"/>
      <color rgb="FF000000"/>
      <name val="Nunito"/>
    </font>
    <font>
      <b/>
      <sz val="11"/>
      <name val="Candara"/>
      <family val="2"/>
    </font>
    <font>
      <sz val="11"/>
      <color rgb="FF000000"/>
      <name val="Calibri"/>
      <family val="2"/>
      <charset val="1"/>
    </font>
    <font>
      <sz val="11"/>
      <color theme="1"/>
      <name val="Candara"/>
      <family val="2"/>
    </font>
    <font>
      <sz val="11"/>
      <color theme="1"/>
      <name val="Calibri"/>
      <family val="2"/>
    </font>
    <font>
      <sz val="11"/>
      <name val="Calibri"/>
      <family val="2"/>
    </font>
    <font>
      <sz val="11"/>
      <color rgb="FF000000"/>
      <name val="Calibri"/>
      <family val="2"/>
      <scheme val="minor"/>
    </font>
    <font>
      <sz val="11"/>
      <color rgb="FFFF0000"/>
      <name val="Calibri"/>
      <family val="2"/>
    </font>
    <font>
      <sz val="11"/>
      <color rgb="FF4F4F4F"/>
      <name val="Arial"/>
      <family val="2"/>
    </font>
    <font>
      <sz val="9"/>
      <name val="Calibri"/>
      <family val="2"/>
    </font>
    <font>
      <sz val="9"/>
      <name val="Arial"/>
      <family val="2"/>
    </font>
    <font>
      <b/>
      <sz val="9"/>
      <color indexed="81"/>
      <name val="Tahoma"/>
      <family val="2"/>
    </font>
    <font>
      <sz val="9"/>
      <color indexed="81"/>
      <name val="Tahoma"/>
      <family val="2"/>
    </font>
    <font>
      <sz val="8"/>
      <color theme="1"/>
      <name val="Posterama"/>
      <family val="2"/>
    </font>
    <font>
      <sz val="8"/>
      <name val="Posterama"/>
      <family val="2"/>
    </font>
    <font>
      <sz val="8"/>
      <color rgb="FFFF0000"/>
      <name val="Posterama"/>
      <family val="2"/>
    </font>
  </fonts>
  <fills count="15">
    <fill>
      <patternFill patternType="none"/>
    </fill>
    <fill>
      <patternFill patternType="gray125"/>
    </fill>
    <fill>
      <patternFill patternType="solid">
        <fgColor theme="8" tint="0.79998168889431442"/>
        <bgColor indexed="64"/>
      </patternFill>
    </fill>
    <fill>
      <patternFill patternType="solid">
        <fgColor theme="2"/>
        <bgColor indexed="64"/>
      </patternFill>
    </fill>
    <fill>
      <patternFill patternType="gray125">
        <bgColor theme="0" tint="-0.14993743705557422"/>
      </patternFill>
    </fill>
    <fill>
      <patternFill patternType="lightGrid">
        <fgColor theme="0" tint="-4.9989318521683403E-2"/>
        <bgColor theme="0" tint="-0.14996795556505021"/>
      </patternFill>
    </fill>
    <fill>
      <patternFill patternType="solid">
        <fgColor theme="0" tint="-4.9989318521683403E-2"/>
        <bgColor indexed="64"/>
      </patternFill>
    </fill>
    <fill>
      <patternFill patternType="solid">
        <fgColor rgb="FF1B55F9"/>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lightGrid">
        <fgColor theme="0" tint="-4.9989318521683403E-2"/>
        <bgColor theme="2" tint="-0.499984740745262"/>
      </patternFill>
    </fill>
    <fill>
      <patternFill patternType="solid">
        <fgColor theme="0"/>
        <bgColor indexed="64"/>
      </patternFill>
    </fill>
    <fill>
      <patternFill patternType="solid">
        <fgColor rgb="FFF9F9F9"/>
        <bgColor indexed="64"/>
      </patternFill>
    </fill>
    <fill>
      <patternFill patternType="gray125">
        <bgColor theme="0" tint="-0.14996795556505021"/>
      </patternFill>
    </fill>
  </fills>
  <borders count="4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style="thin">
        <color rgb="FF000000"/>
      </left>
      <right style="thin">
        <color rgb="FF000000"/>
      </right>
      <top/>
      <bottom style="thin">
        <color rgb="FF000000"/>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double">
        <color rgb="FF000000"/>
      </bottom>
      <diagonal/>
    </border>
  </borders>
  <cellStyleXfs count="10">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8" fillId="0" borderId="0"/>
    <xf numFmtId="0" fontId="15" fillId="0" borderId="0" applyNumberFormat="0" applyFill="0" applyBorder="0" applyAlignment="0" applyProtection="0"/>
    <xf numFmtId="0" fontId="15" fillId="0" borderId="0" applyNumberFormat="0" applyFill="0" applyBorder="0" applyAlignment="0" applyProtection="0"/>
    <xf numFmtId="171" fontId="1" fillId="0" borderId="0" applyFont="0" applyFill="0" applyBorder="0" applyAlignment="0" applyProtection="0"/>
    <xf numFmtId="0" fontId="44" fillId="0" borderId="0"/>
    <xf numFmtId="173" fontId="1" fillId="0" borderId="0" applyFont="0" applyFill="0" applyBorder="0" applyAlignment="0" applyProtection="0"/>
  </cellStyleXfs>
  <cellXfs count="683">
    <xf numFmtId="0" fontId="0" fillId="0" borderId="0" xfId="0"/>
    <xf numFmtId="9" fontId="0" fillId="0" borderId="0" xfId="3" applyFont="1" applyAlignment="1">
      <alignment horizontal="center"/>
    </xf>
    <xf numFmtId="0" fontId="3" fillId="0" borderId="0" xfId="0" applyFont="1" applyAlignment="1">
      <alignment vertical="center"/>
    </xf>
    <xf numFmtId="0" fontId="2" fillId="2" borderId="3" xfId="0" applyFont="1" applyFill="1" applyBorder="1" applyAlignment="1">
      <alignment horizontal="center" vertical="center" wrapText="1"/>
    </xf>
    <xf numFmtId="0" fontId="2" fillId="3" borderId="4" xfId="0" applyFont="1" applyFill="1" applyBorder="1" applyAlignment="1">
      <alignment horizontal="center" vertical="center"/>
    </xf>
    <xf numFmtId="0" fontId="0" fillId="0" borderId="3" xfId="0" applyBorder="1"/>
    <xf numFmtId="0" fontId="0" fillId="4" borderId="0" xfId="0" applyFill="1"/>
    <xf numFmtId="9" fontId="0" fillId="4" borderId="0" xfId="3" applyFont="1" applyFill="1" applyAlignment="1">
      <alignment horizontal="center"/>
    </xf>
    <xf numFmtId="0" fontId="0" fillId="0" borderId="0" xfId="0" applyAlignment="1">
      <alignment horizontal="center"/>
    </xf>
    <xf numFmtId="0" fontId="2" fillId="2" borderId="9" xfId="0" applyFont="1" applyFill="1" applyBorder="1" applyAlignment="1">
      <alignment horizontal="center" vertical="center" wrapText="1"/>
    </xf>
    <xf numFmtId="165" fontId="2" fillId="5" borderId="4" xfId="1" applyNumberFormat="1" applyFont="1" applyFill="1" applyBorder="1" applyAlignment="1">
      <alignment horizontal="center" vertical="center"/>
    </xf>
    <xf numFmtId="0" fontId="2" fillId="0" borderId="1" xfId="0" applyFont="1" applyBorder="1" applyAlignment="1">
      <alignment vertical="center"/>
    </xf>
    <xf numFmtId="0" fontId="2" fillId="0" borderId="2" xfId="0" applyFont="1" applyBorder="1" applyAlignment="1">
      <alignment vertical="center"/>
    </xf>
    <xf numFmtId="165" fontId="4" fillId="5" borderId="10" xfId="1" applyNumberFormat="1" applyFont="1" applyFill="1" applyBorder="1" applyAlignment="1">
      <alignment vertical="center"/>
    </xf>
    <xf numFmtId="0" fontId="4" fillId="3" borderId="10" xfId="0" applyFont="1" applyFill="1" applyBorder="1" applyAlignment="1">
      <alignment horizontal="center" vertical="center"/>
    </xf>
    <xf numFmtId="0" fontId="5" fillId="0" borderId="0" xfId="0" applyFont="1"/>
    <xf numFmtId="0" fontId="2" fillId="0" borderId="6" xfId="0" applyFont="1" applyBorder="1" applyAlignment="1">
      <alignment vertical="center"/>
    </xf>
    <xf numFmtId="44" fontId="4" fillId="6" borderId="4" xfId="0" applyNumberFormat="1" applyFont="1" applyFill="1" applyBorder="1" applyAlignment="1">
      <alignment vertical="center"/>
    </xf>
    <xf numFmtId="0" fontId="7" fillId="0" borderId="0" xfId="0" applyFont="1" applyAlignment="1">
      <alignment horizontal="center" vertical="center" wrapText="1"/>
    </xf>
    <xf numFmtId="0" fontId="7" fillId="7" borderId="4" xfId="4"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4" xfId="0" applyFont="1" applyFill="1" applyBorder="1" applyAlignment="1">
      <alignment horizontal="center" vertical="center" wrapText="1"/>
    </xf>
    <xf numFmtId="0" fontId="7" fillId="7" borderId="14" xfId="4" applyFont="1" applyFill="1" applyBorder="1" applyAlignment="1">
      <alignment horizontal="center" vertical="center" wrapText="1"/>
    </xf>
    <xf numFmtId="166" fontId="7" fillId="7" borderId="4" xfId="0" applyNumberFormat="1" applyFont="1" applyFill="1" applyBorder="1" applyAlignment="1">
      <alignment horizontal="center" vertical="center" wrapText="1"/>
    </xf>
    <xf numFmtId="0" fontId="9" fillId="7" borderId="4" xfId="4" applyFont="1" applyFill="1" applyBorder="1" applyAlignment="1">
      <alignment horizontal="center" vertical="center" wrapText="1"/>
    </xf>
    <xf numFmtId="5" fontId="7" fillId="7" borderId="4" xfId="2" applyNumberFormat="1" applyFont="1" applyFill="1" applyBorder="1" applyAlignment="1">
      <alignment horizontal="center" vertical="center" wrapText="1"/>
    </xf>
    <xf numFmtId="5" fontId="9" fillId="7" borderId="4" xfId="2" applyNumberFormat="1" applyFont="1" applyFill="1" applyBorder="1" applyAlignment="1">
      <alignment horizontal="center" vertical="center" wrapText="1"/>
    </xf>
    <xf numFmtId="9" fontId="9" fillId="7" borderId="4" xfId="3" applyFont="1" applyFill="1" applyBorder="1" applyAlignment="1">
      <alignment horizontal="center" vertical="center" wrapText="1"/>
    </xf>
    <xf numFmtId="0" fontId="10" fillId="0" borderId="0" xfId="0" applyFont="1" applyAlignment="1">
      <alignment horizontal="center" vertical="center"/>
    </xf>
    <xf numFmtId="0" fontId="7" fillId="8" borderId="0" xfId="0" applyFont="1" applyFill="1" applyAlignment="1">
      <alignment horizontal="center" vertical="center" wrapText="1"/>
    </xf>
    <xf numFmtId="0" fontId="11" fillId="0" borderId="15" xfId="0" applyFont="1" applyBorder="1" applyAlignment="1" applyProtection="1">
      <alignment horizontal="center" vertical="center"/>
      <protection locked="0"/>
    </xf>
    <xf numFmtId="0" fontId="11" fillId="0" borderId="15" xfId="0" applyFont="1" applyBorder="1" applyAlignment="1" applyProtection="1">
      <alignment horizontal="left"/>
      <protection locked="0"/>
    </xf>
    <xf numFmtId="0" fontId="11" fillId="0" borderId="15" xfId="0" applyFont="1" applyBorder="1" applyAlignment="1" applyProtection="1">
      <alignment horizontal="center"/>
      <protection locked="0"/>
    </xf>
    <xf numFmtId="0" fontId="11" fillId="0" borderId="15" xfId="0" applyFont="1" applyBorder="1" applyAlignment="1" applyProtection="1">
      <alignment horizontal="left" vertical="center"/>
      <protection locked="0"/>
    </xf>
    <xf numFmtId="0" fontId="11" fillId="0" borderId="15" xfId="0" applyFont="1" applyBorder="1" applyAlignment="1" applyProtection="1">
      <alignment vertical="center"/>
      <protection locked="0"/>
    </xf>
    <xf numFmtId="0" fontId="11" fillId="0" borderId="15" xfId="0" applyFont="1" applyBorder="1" applyAlignment="1" applyProtection="1">
      <alignment horizontal="right"/>
      <protection locked="0"/>
    </xf>
    <xf numFmtId="0" fontId="11" fillId="0" borderId="15" xfId="0" applyFont="1" applyBorder="1" applyProtection="1">
      <protection locked="0"/>
    </xf>
    <xf numFmtId="14" fontId="11" fillId="0" borderId="15" xfId="0" applyNumberFormat="1" applyFont="1" applyBorder="1" applyAlignment="1" applyProtection="1">
      <alignment horizontal="center" vertical="center"/>
      <protection locked="0"/>
    </xf>
    <xf numFmtId="14" fontId="11" fillId="0" borderId="15" xfId="0" applyNumberFormat="1" applyFont="1" applyBorder="1" applyAlignment="1" applyProtection="1">
      <alignment horizontal="center"/>
      <protection locked="0"/>
    </xf>
    <xf numFmtId="0" fontId="12" fillId="9" borderId="15" xfId="0" applyFont="1" applyFill="1" applyBorder="1"/>
    <xf numFmtId="166" fontId="11" fillId="0" borderId="15" xfId="0" applyNumberFormat="1" applyFont="1" applyBorder="1" applyAlignment="1" applyProtection="1">
      <alignment horizontal="center" vertical="center"/>
      <protection locked="0"/>
    </xf>
    <xf numFmtId="0" fontId="11" fillId="0" borderId="15" xfId="0" applyFont="1" applyBorder="1"/>
    <xf numFmtId="167" fontId="11" fillId="0" borderId="15" xfId="0" applyNumberFormat="1" applyFont="1" applyBorder="1" applyAlignment="1" applyProtection="1">
      <alignment horizontal="center" vertical="center"/>
      <protection locked="0"/>
    </xf>
    <xf numFmtId="0" fontId="11" fillId="0" borderId="15" xfId="1" applyNumberFormat="1" applyFont="1" applyFill="1" applyBorder="1" applyAlignment="1" applyProtection="1">
      <alignment horizontal="right" vertical="center"/>
      <protection locked="0"/>
    </xf>
    <xf numFmtId="0" fontId="11" fillId="0" borderId="15" xfId="1" applyNumberFormat="1" applyFont="1" applyFill="1" applyBorder="1" applyAlignment="1">
      <alignment horizontal="right" vertical="center"/>
    </xf>
    <xf numFmtId="9" fontId="11" fillId="0" borderId="15" xfId="3" applyFont="1" applyFill="1" applyBorder="1" applyAlignment="1">
      <alignment horizontal="center" vertical="center"/>
    </xf>
    <xf numFmtId="9" fontId="12" fillId="0" borderId="15" xfId="3" applyFont="1" applyFill="1" applyBorder="1" applyAlignment="1">
      <alignment horizontal="center" vertical="center"/>
    </xf>
    <xf numFmtId="0" fontId="5" fillId="0" borderId="16" xfId="0" applyFont="1" applyBorder="1" applyAlignment="1" applyProtection="1">
      <alignment horizontal="center"/>
      <protection locked="0"/>
    </xf>
    <xf numFmtId="0" fontId="5" fillId="0" borderId="16" xfId="0" applyFont="1" applyBorder="1" applyAlignment="1" applyProtection="1">
      <alignment horizontal="left"/>
      <protection locked="0"/>
    </xf>
    <xf numFmtId="0" fontId="11" fillId="0" borderId="17" xfId="0" applyFont="1" applyBorder="1" applyAlignment="1" applyProtection="1">
      <alignment vertical="center"/>
      <protection locked="0"/>
    </xf>
    <xf numFmtId="0" fontId="5" fillId="0" borderId="16" xfId="0" applyFont="1" applyBorder="1" applyAlignment="1" applyProtection="1">
      <alignment horizontal="right"/>
      <protection locked="0"/>
    </xf>
    <xf numFmtId="0" fontId="11" fillId="0" borderId="16" xfId="0" applyFont="1" applyBorder="1" applyAlignment="1" applyProtection="1">
      <alignment horizontal="center" vertical="center"/>
      <protection locked="0"/>
    </xf>
    <xf numFmtId="0" fontId="5" fillId="0" borderId="16" xfId="0" applyFont="1" applyBorder="1" applyProtection="1">
      <protection locked="0"/>
    </xf>
    <xf numFmtId="14" fontId="5" fillId="0" borderId="16" xfId="0" applyNumberFormat="1" applyFont="1" applyBorder="1" applyAlignment="1" applyProtection="1">
      <alignment horizontal="center"/>
      <protection locked="0"/>
    </xf>
    <xf numFmtId="0" fontId="11" fillId="0" borderId="16" xfId="0" applyFont="1" applyBorder="1"/>
    <xf numFmtId="0" fontId="5" fillId="0" borderId="16" xfId="0" applyFont="1" applyBorder="1"/>
    <xf numFmtId="0" fontId="11" fillId="0" borderId="16" xfId="0" applyFont="1" applyBorder="1" applyAlignment="1" applyProtection="1">
      <alignment horizontal="center"/>
      <protection locked="0"/>
    </xf>
    <xf numFmtId="0" fontId="5" fillId="0" borderId="16" xfId="1" applyNumberFormat="1" applyFont="1" applyBorder="1" applyAlignment="1" applyProtection="1">
      <alignment horizontal="right"/>
      <protection locked="0"/>
    </xf>
    <xf numFmtId="0" fontId="11" fillId="0" borderId="16" xfId="1" applyNumberFormat="1" applyFont="1" applyFill="1" applyBorder="1" applyAlignment="1">
      <alignment horizontal="right" vertical="center"/>
    </xf>
    <xf numFmtId="9" fontId="12" fillId="9" borderId="16" xfId="3" applyFont="1" applyFill="1" applyBorder="1" applyAlignment="1">
      <alignment horizontal="center" vertical="center"/>
    </xf>
    <xf numFmtId="9" fontId="4" fillId="0" borderId="16" xfId="3" applyFont="1" applyFill="1" applyBorder="1" applyAlignment="1">
      <alignment horizontal="center" vertical="center"/>
    </xf>
    <xf numFmtId="0" fontId="5" fillId="0" borderId="18" xfId="0" applyFont="1" applyBorder="1" applyAlignment="1" applyProtection="1">
      <alignment horizontal="center"/>
      <protection locked="0"/>
    </xf>
    <xf numFmtId="0" fontId="5" fillId="0" borderId="18" xfId="0" applyFont="1" applyBorder="1" applyAlignment="1" applyProtection="1">
      <alignment horizontal="left"/>
      <protection locked="0"/>
    </xf>
    <xf numFmtId="0" fontId="5" fillId="0" borderId="18" xfId="0" applyFont="1" applyBorder="1" applyProtection="1">
      <protection locked="0"/>
    </xf>
    <xf numFmtId="0" fontId="5" fillId="0" borderId="18" xfId="0" applyFont="1" applyBorder="1" applyAlignment="1" applyProtection="1">
      <alignment horizontal="right"/>
      <protection locked="0"/>
    </xf>
    <xf numFmtId="0" fontId="11" fillId="0" borderId="18" xfId="0" applyFont="1" applyBorder="1" applyAlignment="1" applyProtection="1">
      <alignment horizontal="center" vertical="center"/>
      <protection locked="0"/>
    </xf>
    <xf numFmtId="14" fontId="5" fillId="0" borderId="18" xfId="0" applyNumberFormat="1" applyFont="1" applyBorder="1" applyAlignment="1" applyProtection="1">
      <alignment horizontal="center"/>
      <protection locked="0"/>
    </xf>
    <xf numFmtId="0" fontId="11" fillId="0" borderId="18" xfId="0" applyFont="1" applyBorder="1"/>
    <xf numFmtId="0" fontId="5" fillId="0" borderId="18" xfId="0" applyFont="1" applyBorder="1"/>
    <xf numFmtId="0" fontId="11" fillId="0" borderId="18" xfId="0" applyFont="1" applyBorder="1" applyAlignment="1" applyProtection="1">
      <alignment horizontal="center"/>
      <protection locked="0"/>
    </xf>
    <xf numFmtId="0" fontId="5" fillId="0" borderId="18" xfId="1" applyNumberFormat="1" applyFont="1" applyBorder="1" applyAlignment="1" applyProtection="1">
      <alignment horizontal="right"/>
      <protection locked="0"/>
    </xf>
    <xf numFmtId="0" fontId="5" fillId="0" borderId="18" xfId="1" applyNumberFormat="1" applyFont="1" applyFill="1" applyBorder="1" applyAlignment="1">
      <alignment horizontal="right" vertical="center"/>
    </xf>
    <xf numFmtId="9" fontId="12" fillId="9" borderId="18" xfId="3" applyFont="1" applyFill="1" applyBorder="1" applyAlignment="1">
      <alignment horizontal="center" vertical="center"/>
    </xf>
    <xf numFmtId="9" fontId="4" fillId="0" borderId="18" xfId="3" applyFont="1" applyFill="1" applyBorder="1" applyAlignment="1">
      <alignment horizontal="center" vertical="center"/>
    </xf>
    <xf numFmtId="0" fontId="2" fillId="0" borderId="0" xfId="0" applyFont="1"/>
    <xf numFmtId="0" fontId="2" fillId="10" borderId="4" xfId="0" applyFont="1" applyFill="1" applyBorder="1" applyAlignment="1">
      <alignment horizontal="center"/>
    </xf>
    <xf numFmtId="0" fontId="12" fillId="11" borderId="11" xfId="0" applyFont="1" applyFill="1" applyBorder="1" applyAlignment="1">
      <alignment horizontal="center" vertical="center"/>
    </xf>
    <xf numFmtId="0" fontId="12" fillId="11" borderId="12" xfId="0" applyFont="1" applyFill="1" applyBorder="1" applyAlignment="1">
      <alignment horizontal="center" vertical="center"/>
    </xf>
    <xf numFmtId="0" fontId="12" fillId="11" borderId="12" xfId="0" applyFont="1" applyFill="1" applyBorder="1" applyAlignment="1">
      <alignment horizontal="left" vertical="center"/>
    </xf>
    <xf numFmtId="0" fontId="12" fillId="11" borderId="12" xfId="0" applyFont="1" applyFill="1" applyBorder="1" applyAlignment="1">
      <alignment vertical="center"/>
    </xf>
    <xf numFmtId="0" fontId="2" fillId="10" borderId="4" xfId="0" applyFont="1" applyFill="1" applyBorder="1" applyAlignment="1">
      <alignment horizontal="right"/>
    </xf>
    <xf numFmtId="0" fontId="2" fillId="10" borderId="19" xfId="0" applyFont="1" applyFill="1" applyBorder="1"/>
    <xf numFmtId="0" fontId="2" fillId="10" borderId="20" xfId="0" applyFont="1" applyFill="1" applyBorder="1"/>
    <xf numFmtId="0" fontId="12" fillId="11" borderId="13" xfId="0" applyFont="1" applyFill="1" applyBorder="1" applyAlignment="1">
      <alignment vertical="center"/>
    </xf>
    <xf numFmtId="0" fontId="2" fillId="10" borderId="21" xfId="0" applyFont="1" applyFill="1" applyBorder="1"/>
    <xf numFmtId="0" fontId="2" fillId="10" borderId="21" xfId="0" applyFont="1" applyFill="1" applyBorder="1" applyAlignment="1">
      <alignment horizontal="center"/>
    </xf>
    <xf numFmtId="0" fontId="2" fillId="10" borderId="11" xfId="0" applyFont="1" applyFill="1" applyBorder="1"/>
    <xf numFmtId="0" fontId="2" fillId="10" borderId="19" xfId="1" applyNumberFormat="1" applyFont="1" applyFill="1" applyBorder="1" applyAlignment="1">
      <alignment horizontal="right"/>
    </xf>
    <xf numFmtId="0" fontId="2" fillId="10" borderId="21" xfId="1" applyNumberFormat="1" applyFont="1" applyFill="1" applyBorder="1" applyAlignment="1">
      <alignment horizontal="right"/>
    </xf>
    <xf numFmtId="0" fontId="0" fillId="0" borderId="0" xfId="0" applyAlignment="1">
      <alignment horizontal="left"/>
    </xf>
    <xf numFmtId="0" fontId="2" fillId="10" borderId="21" xfId="0" applyFont="1" applyFill="1" applyBorder="1" applyAlignment="1">
      <alignment horizontal="right"/>
    </xf>
    <xf numFmtId="0" fontId="2" fillId="10" borderId="20" xfId="0" applyFont="1" applyFill="1" applyBorder="1" applyAlignment="1">
      <alignment horizontal="right"/>
    </xf>
    <xf numFmtId="0" fontId="2" fillId="10" borderId="19" xfId="0" applyFont="1" applyFill="1" applyBorder="1" applyAlignment="1">
      <alignment horizontal="right"/>
    </xf>
    <xf numFmtId="0" fontId="11" fillId="0" borderId="18" xfId="0" applyFont="1" applyBorder="1" applyProtection="1">
      <protection locked="0"/>
    </xf>
    <xf numFmtId="0" fontId="16" fillId="0" borderId="18" xfId="5" applyFont="1" applyFill="1" applyBorder="1"/>
    <xf numFmtId="167" fontId="11" fillId="0" borderId="18" xfId="0" applyNumberFormat="1" applyFont="1" applyBorder="1" applyAlignment="1" applyProtection="1">
      <alignment horizontal="center" vertical="center"/>
      <protection locked="0"/>
    </xf>
    <xf numFmtId="9" fontId="11" fillId="0" borderId="18" xfId="3" applyFont="1" applyFill="1" applyBorder="1" applyAlignment="1">
      <alignment horizontal="center" vertical="center"/>
    </xf>
    <xf numFmtId="0" fontId="11" fillId="0" borderId="18" xfId="1" applyNumberFormat="1" applyFont="1" applyFill="1" applyBorder="1" applyAlignment="1">
      <alignment horizontal="right" vertical="center"/>
    </xf>
    <xf numFmtId="0" fontId="11" fillId="0" borderId="18" xfId="1" applyNumberFormat="1" applyFont="1" applyFill="1" applyBorder="1" applyAlignment="1" applyProtection="1">
      <alignment horizontal="right" vertical="center"/>
      <protection locked="0"/>
    </xf>
    <xf numFmtId="0" fontId="11" fillId="0" borderId="18" xfId="0" applyFont="1" applyBorder="1" applyAlignment="1" applyProtection="1">
      <alignment horizontal="right"/>
      <protection locked="0"/>
    </xf>
    <xf numFmtId="0" fontId="11" fillId="0" borderId="18" xfId="0" applyFont="1" applyBorder="1" applyAlignment="1" applyProtection="1">
      <alignment horizontal="right" vertical="center"/>
      <protection locked="0"/>
    </xf>
    <xf numFmtId="14" fontId="11" fillId="0" borderId="18" xfId="0" applyNumberFormat="1" applyFont="1" applyBorder="1" applyAlignment="1" applyProtection="1">
      <alignment horizontal="center" vertical="center"/>
      <protection locked="0"/>
    </xf>
    <xf numFmtId="0" fontId="11" fillId="0" borderId="18" xfId="0" applyFont="1" applyBorder="1" applyAlignment="1">
      <alignment horizontal="right"/>
    </xf>
    <xf numFmtId="166" fontId="11" fillId="0" borderId="18" xfId="0" applyNumberFormat="1" applyFont="1" applyBorder="1" applyAlignment="1" applyProtection="1">
      <alignment horizontal="center" vertical="center"/>
      <protection locked="0"/>
    </xf>
    <xf numFmtId="14" fontId="11" fillId="0" borderId="18" xfId="0" applyNumberFormat="1" applyFont="1" applyBorder="1" applyAlignment="1">
      <alignment horizontal="center"/>
    </xf>
    <xf numFmtId="14" fontId="11" fillId="0" borderId="18" xfId="0" applyNumberFormat="1" applyFont="1" applyBorder="1" applyAlignment="1" applyProtection="1">
      <alignment horizontal="center"/>
      <protection locked="0"/>
    </xf>
    <xf numFmtId="0" fontId="11" fillId="0" borderId="18" xfId="0" applyFont="1" applyBorder="1" applyAlignment="1" applyProtection="1">
      <alignment horizontal="left" vertical="center"/>
      <protection locked="0"/>
    </xf>
    <xf numFmtId="0" fontId="11" fillId="0" borderId="18" xfId="0" applyFont="1" applyBorder="1" applyAlignment="1">
      <alignment horizontal="center"/>
    </xf>
    <xf numFmtId="0" fontId="11" fillId="0" borderId="18" xfId="0" applyFont="1" applyBorder="1" applyAlignment="1">
      <alignment horizontal="left"/>
    </xf>
    <xf numFmtId="0" fontId="11" fillId="0" borderId="16" xfId="0" applyFont="1" applyBorder="1" applyProtection="1">
      <protection locked="0"/>
    </xf>
    <xf numFmtId="0" fontId="16" fillId="0" borderId="16" xfId="5" applyFont="1" applyFill="1" applyBorder="1"/>
    <xf numFmtId="167" fontId="11" fillId="0" borderId="16" xfId="0" applyNumberFormat="1" applyFont="1" applyBorder="1" applyAlignment="1" applyProtection="1">
      <alignment horizontal="center" vertical="center"/>
      <protection locked="0"/>
    </xf>
    <xf numFmtId="9" fontId="11" fillId="0" borderId="16" xfId="3" applyFont="1" applyFill="1" applyBorder="1" applyAlignment="1">
      <alignment horizontal="center" vertical="center"/>
    </xf>
    <xf numFmtId="0" fontId="11" fillId="0" borderId="16" xfId="1" applyNumberFormat="1" applyFont="1" applyFill="1" applyBorder="1" applyAlignment="1" applyProtection="1">
      <alignment horizontal="right" vertical="center"/>
      <protection locked="0"/>
    </xf>
    <xf numFmtId="0" fontId="11" fillId="0" borderId="16" xfId="0" applyFont="1" applyBorder="1" applyAlignment="1" applyProtection="1">
      <alignment horizontal="right"/>
      <protection locked="0"/>
    </xf>
    <xf numFmtId="0" fontId="11" fillId="0" borderId="16" xfId="0" applyFont="1" applyBorder="1" applyAlignment="1" applyProtection="1">
      <alignment horizontal="right" vertical="center"/>
      <protection locked="0"/>
    </xf>
    <xf numFmtId="14" fontId="11" fillId="0" borderId="16" xfId="0" applyNumberFormat="1" applyFont="1" applyBorder="1" applyAlignment="1" applyProtection="1">
      <alignment horizontal="center" vertical="center"/>
      <protection locked="0"/>
    </xf>
    <xf numFmtId="0" fontId="11" fillId="0" borderId="16" xfId="0" applyFont="1" applyBorder="1" applyAlignment="1">
      <alignment horizontal="right"/>
    </xf>
    <xf numFmtId="166" fontId="11" fillId="0" borderId="16" xfId="0" applyNumberFormat="1" applyFont="1" applyBorder="1" applyAlignment="1" applyProtection="1">
      <alignment horizontal="center" vertical="center"/>
      <protection locked="0"/>
    </xf>
    <xf numFmtId="14" fontId="11" fillId="0" borderId="16" xfId="0" applyNumberFormat="1" applyFont="1" applyBorder="1" applyAlignment="1">
      <alignment horizontal="center"/>
    </xf>
    <xf numFmtId="14" fontId="11" fillId="0" borderId="16" xfId="0" applyNumberFormat="1" applyFont="1" applyBorder="1" applyAlignment="1" applyProtection="1">
      <alignment horizontal="center"/>
      <protection locked="0"/>
    </xf>
    <xf numFmtId="0" fontId="11" fillId="0" borderId="16" xfId="0" applyFont="1" applyBorder="1" applyAlignment="1" applyProtection="1">
      <alignment horizontal="left" vertical="center"/>
      <protection locked="0"/>
    </xf>
    <xf numFmtId="0" fontId="16" fillId="0" borderId="16" xfId="5" applyFont="1" applyFill="1" applyBorder="1" applyAlignment="1" applyProtection="1">
      <alignment horizontal="left"/>
      <protection locked="0"/>
    </xf>
    <xf numFmtId="0" fontId="11" fillId="0" borderId="16" xfId="0" applyFont="1" applyBorder="1" applyAlignment="1">
      <alignment horizontal="center"/>
    </xf>
    <xf numFmtId="0" fontId="11" fillId="0" borderId="16" xfId="0" applyFont="1" applyBorder="1" applyAlignment="1">
      <alignment horizontal="left"/>
    </xf>
    <xf numFmtId="0" fontId="16" fillId="0" borderId="16" xfId="5" applyFont="1" applyFill="1" applyBorder="1" applyAlignment="1"/>
    <xf numFmtId="14" fontId="11" fillId="0" borderId="16" xfId="0" applyNumberFormat="1" applyFont="1" applyBorder="1" applyAlignment="1">
      <alignment horizontal="center" vertical="center"/>
    </xf>
    <xf numFmtId="0" fontId="16" fillId="0" borderId="15" xfId="5" applyFont="1" applyFill="1" applyBorder="1" applyAlignment="1"/>
    <xf numFmtId="0" fontId="11" fillId="12" borderId="15" xfId="1" applyNumberFormat="1" applyFont="1" applyFill="1" applyBorder="1" applyAlignment="1" applyProtection="1">
      <alignment horizontal="right" vertical="center"/>
      <protection locked="0"/>
    </xf>
    <xf numFmtId="0" fontId="11" fillId="0" borderId="15" xfId="0" applyFont="1" applyBorder="1" applyAlignment="1" applyProtection="1">
      <alignment horizontal="right" vertical="center"/>
      <protection locked="0"/>
    </xf>
    <xf numFmtId="0" fontId="11" fillId="0" borderId="15" xfId="0" applyFont="1" applyBorder="1" applyAlignment="1">
      <alignment horizontal="right"/>
    </xf>
    <xf numFmtId="14" fontId="11" fillId="0" borderId="15" xfId="0" applyNumberFormat="1" applyFont="1" applyBorder="1" applyAlignment="1">
      <alignment horizontal="center"/>
    </xf>
    <xf numFmtId="0" fontId="11" fillId="0" borderId="15" xfId="0" applyFont="1" applyBorder="1" applyAlignment="1">
      <alignment horizontal="center"/>
    </xf>
    <xf numFmtId="0" fontId="11" fillId="0" borderId="15" xfId="0" applyFont="1" applyBorder="1" applyAlignment="1">
      <alignment horizontal="left"/>
    </xf>
    <xf numFmtId="0" fontId="12" fillId="11" borderId="8" xfId="0" applyFont="1" applyFill="1" applyBorder="1" applyAlignment="1">
      <alignment vertical="center"/>
    </xf>
    <xf numFmtId="0" fontId="12" fillId="11" borderId="7" xfId="0" applyFont="1" applyFill="1" applyBorder="1" applyAlignment="1">
      <alignment horizontal="center" vertical="center"/>
    </xf>
    <xf numFmtId="0" fontId="12" fillId="11" borderId="6" xfId="0" applyFont="1" applyFill="1" applyBorder="1" applyAlignment="1">
      <alignment horizontal="center" vertical="center"/>
    </xf>
    <xf numFmtId="0" fontId="2" fillId="10" borderId="22" xfId="1" applyNumberFormat="1" applyFont="1" applyFill="1" applyBorder="1" applyAlignment="1">
      <alignment horizontal="right"/>
    </xf>
    <xf numFmtId="0" fontId="2" fillId="10" borderId="23" xfId="1" applyNumberFormat="1" applyFont="1" applyFill="1" applyBorder="1" applyAlignment="1">
      <alignment horizontal="right"/>
    </xf>
    <xf numFmtId="0" fontId="2" fillId="10" borderId="24" xfId="0" applyFont="1" applyFill="1" applyBorder="1"/>
    <xf numFmtId="0" fontId="2" fillId="10" borderId="6" xfId="0" applyFont="1" applyFill="1" applyBorder="1"/>
    <xf numFmtId="0" fontId="2" fillId="10" borderId="23" xfId="0" applyFont="1" applyFill="1" applyBorder="1"/>
    <xf numFmtId="0" fontId="2" fillId="10" borderId="22" xfId="0" applyFont="1" applyFill="1" applyBorder="1" applyAlignment="1">
      <alignment horizontal="right"/>
    </xf>
    <xf numFmtId="0" fontId="2" fillId="10" borderId="22" xfId="0" applyFont="1" applyFill="1" applyBorder="1"/>
    <xf numFmtId="0" fontId="2" fillId="10" borderId="24" xfId="0" applyFont="1" applyFill="1" applyBorder="1" applyAlignment="1">
      <alignment horizontal="right"/>
    </xf>
    <xf numFmtId="0" fontId="2" fillId="10" borderId="23" xfId="0" applyFont="1" applyFill="1" applyBorder="1" applyAlignment="1">
      <alignment horizontal="right"/>
    </xf>
    <xf numFmtId="0" fontId="2" fillId="10" borderId="14" xfId="0" applyFont="1" applyFill="1" applyBorder="1" applyAlignment="1">
      <alignment horizontal="right"/>
    </xf>
    <xf numFmtId="0" fontId="12" fillId="11" borderId="7" xfId="0" applyFont="1" applyFill="1" applyBorder="1" applyAlignment="1">
      <alignment vertical="center"/>
    </xf>
    <xf numFmtId="0" fontId="12" fillId="11" borderId="7" xfId="0" applyFont="1" applyFill="1" applyBorder="1" applyAlignment="1">
      <alignment horizontal="left" vertical="center"/>
    </xf>
    <xf numFmtId="0" fontId="2" fillId="10" borderId="14" xfId="0" applyFont="1" applyFill="1" applyBorder="1" applyAlignment="1">
      <alignment horizontal="center"/>
    </xf>
    <xf numFmtId="0" fontId="17" fillId="0" borderId="18" xfId="5" applyFont="1" applyBorder="1" applyProtection="1">
      <protection locked="0"/>
    </xf>
    <xf numFmtId="9" fontId="12" fillId="0" borderId="18" xfId="3" applyFont="1" applyFill="1" applyBorder="1" applyAlignment="1">
      <alignment horizontal="center" vertical="center"/>
    </xf>
    <xf numFmtId="0" fontId="11" fillId="0" borderId="16" xfId="0" applyFont="1" applyBorder="1" applyAlignment="1">
      <alignment vertical="center"/>
    </xf>
    <xf numFmtId="1" fontId="11" fillId="0" borderId="16" xfId="0" applyNumberFormat="1" applyFont="1" applyBorder="1" applyAlignment="1">
      <alignment vertical="center"/>
    </xf>
    <xf numFmtId="0" fontId="11" fillId="12" borderId="18" xfId="0" applyFont="1" applyFill="1" applyBorder="1" applyAlignment="1" applyProtection="1">
      <alignment horizontal="right"/>
      <protection locked="0"/>
    </xf>
    <xf numFmtId="0" fontId="11" fillId="0" borderId="18" xfId="0" applyFont="1" applyBorder="1" applyAlignment="1" applyProtection="1">
      <alignment horizontal="left"/>
      <protection locked="0"/>
    </xf>
    <xf numFmtId="1" fontId="11" fillId="0" borderId="16" xfId="0" applyNumberFormat="1" applyFont="1" applyBorder="1" applyProtection="1">
      <protection locked="0"/>
    </xf>
    <xf numFmtId="0" fontId="18" fillId="0" borderId="18" xfId="0" applyFont="1" applyBorder="1" applyAlignment="1">
      <alignment horizontal="center"/>
    </xf>
    <xf numFmtId="0" fontId="17" fillId="0" borderId="16" xfId="5" applyFont="1" applyBorder="1" applyProtection="1">
      <protection locked="0"/>
    </xf>
    <xf numFmtId="9" fontId="12" fillId="0" borderId="16" xfId="3" applyFont="1" applyFill="1" applyBorder="1" applyAlignment="1">
      <alignment horizontal="center" vertical="center"/>
    </xf>
    <xf numFmtId="0" fontId="11" fillId="12" borderId="16" xfId="0" applyFont="1" applyFill="1" applyBorder="1" applyAlignment="1" applyProtection="1">
      <alignment horizontal="right"/>
      <protection locked="0"/>
    </xf>
    <xf numFmtId="0" fontId="11" fillId="0" borderId="16" xfId="0" applyFont="1" applyBorder="1" applyAlignment="1" applyProtection="1">
      <alignment horizontal="left"/>
      <protection locked="0"/>
    </xf>
    <xf numFmtId="0" fontId="19" fillId="0" borderId="16" xfId="0" applyFont="1" applyBorder="1" applyAlignment="1" applyProtection="1">
      <alignment horizontal="center"/>
      <protection locked="0"/>
    </xf>
    <xf numFmtId="0" fontId="18" fillId="0" borderId="16" xfId="0" applyFont="1" applyBorder="1" applyAlignment="1">
      <alignment horizontal="center"/>
    </xf>
    <xf numFmtId="1" fontId="11" fillId="0" borderId="16" xfId="1" applyNumberFormat="1" applyFont="1" applyFill="1" applyBorder="1" applyProtection="1">
      <protection locked="0"/>
    </xf>
    <xf numFmtId="1" fontId="11" fillId="0" borderId="16" xfId="0" applyNumberFormat="1" applyFont="1" applyBorder="1"/>
    <xf numFmtId="0" fontId="0" fillId="0" borderId="25" xfId="0" applyBorder="1"/>
    <xf numFmtId="0" fontId="11" fillId="0" borderId="16" xfId="0" applyFont="1" applyBorder="1" applyAlignment="1" applyProtection="1">
      <alignment wrapText="1"/>
      <protection locked="0"/>
    </xf>
    <xf numFmtId="1" fontId="11" fillId="0" borderId="16" xfId="0" applyNumberFormat="1" applyFont="1" applyBorder="1" applyAlignment="1">
      <alignment horizontal="right"/>
    </xf>
    <xf numFmtId="0" fontId="19" fillId="0" borderId="16" xfId="0" applyFont="1" applyBorder="1" applyAlignment="1">
      <alignment horizontal="center"/>
    </xf>
    <xf numFmtId="0" fontId="8" fillId="0" borderId="16" xfId="0" applyFont="1" applyBorder="1"/>
    <xf numFmtId="0" fontId="11" fillId="0" borderId="16" xfId="0" applyFont="1" applyBorder="1" applyAlignment="1">
      <alignment horizontal="left" vertical="center"/>
    </xf>
    <xf numFmtId="0" fontId="11" fillId="0" borderId="16" xfId="0" applyFont="1" applyBorder="1" applyAlignment="1">
      <alignment horizontal="right" vertical="center" wrapText="1"/>
    </xf>
    <xf numFmtId="0" fontId="11" fillId="0" borderId="16" xfId="0" applyFont="1" applyBorder="1" applyAlignment="1" applyProtection="1">
      <alignment vertical="center"/>
      <protection locked="0"/>
    </xf>
    <xf numFmtId="1" fontId="11" fillId="0" borderId="15" xfId="0" applyNumberFormat="1" applyFont="1" applyBorder="1"/>
    <xf numFmtId="0" fontId="11" fillId="12" borderId="15" xfId="0" applyFont="1" applyFill="1" applyBorder="1" applyAlignment="1" applyProtection="1">
      <alignment horizontal="right"/>
      <protection locked="0"/>
    </xf>
    <xf numFmtId="0" fontId="19" fillId="0" borderId="15" xfId="0" applyFont="1" applyBorder="1" applyAlignment="1">
      <alignment horizontal="center"/>
    </xf>
    <xf numFmtId="0" fontId="7" fillId="7" borderId="10" xfId="4" applyFont="1" applyFill="1" applyBorder="1" applyAlignment="1">
      <alignment horizontal="center" vertical="center" wrapText="1"/>
    </xf>
    <xf numFmtId="0" fontId="7" fillId="7" borderId="10" xfId="0" applyFont="1" applyFill="1" applyBorder="1" applyAlignment="1">
      <alignment horizontal="center" vertical="center" wrapText="1"/>
    </xf>
    <xf numFmtId="9" fontId="9" fillId="7" borderId="10" xfId="3" applyFont="1" applyFill="1" applyBorder="1" applyAlignment="1">
      <alignment horizontal="center" vertical="center" wrapText="1"/>
    </xf>
    <xf numFmtId="5" fontId="9" fillId="7" borderId="10" xfId="2" applyNumberFormat="1" applyFont="1" applyFill="1" applyBorder="1" applyAlignment="1">
      <alignment horizontal="center" vertical="center" wrapText="1"/>
    </xf>
    <xf numFmtId="5" fontId="7" fillId="7" borderId="10" xfId="2" applyNumberFormat="1" applyFont="1" applyFill="1" applyBorder="1" applyAlignment="1">
      <alignment horizontal="center" vertical="center" wrapText="1"/>
    </xf>
    <xf numFmtId="0" fontId="9" fillId="7" borderId="10" xfId="4" applyFont="1" applyFill="1" applyBorder="1" applyAlignment="1">
      <alignment horizontal="center" vertical="center" wrapText="1"/>
    </xf>
    <xf numFmtId="166" fontId="7" fillId="7" borderId="10" xfId="0" applyNumberFormat="1" applyFont="1" applyFill="1" applyBorder="1" applyAlignment="1">
      <alignment horizontal="center" vertical="center" wrapText="1"/>
    </xf>
    <xf numFmtId="0" fontId="7" fillId="7" borderId="28" xfId="0" applyFont="1" applyFill="1" applyBorder="1" applyAlignment="1">
      <alignment horizontal="center" vertical="center" wrapText="1"/>
    </xf>
    <xf numFmtId="0" fontId="7" fillId="7" borderId="28" xfId="4" applyFont="1" applyFill="1" applyBorder="1" applyAlignment="1">
      <alignment horizontal="center" vertical="center" wrapText="1"/>
    </xf>
    <xf numFmtId="0" fontId="22" fillId="0" borderId="0" xfId="0" applyFont="1"/>
    <xf numFmtId="164" fontId="22" fillId="0" borderId="0" xfId="2" applyFont="1" applyFill="1"/>
    <xf numFmtId="0" fontId="22" fillId="0" borderId="0" xfId="0" applyFont="1" applyAlignment="1">
      <alignment horizontal="center"/>
    </xf>
    <xf numFmtId="164" fontId="22" fillId="0" borderId="0" xfId="2" applyFont="1"/>
    <xf numFmtId="0" fontId="22" fillId="0" borderId="0" xfId="0" applyFont="1" applyAlignment="1">
      <alignment horizontal="right"/>
    </xf>
    <xf numFmtId="168" fontId="22" fillId="0" borderId="0" xfId="0" applyNumberFormat="1" applyFont="1"/>
    <xf numFmtId="168" fontId="22" fillId="0" borderId="0" xfId="0" applyNumberFormat="1" applyFont="1" applyAlignment="1">
      <alignment horizontal="center"/>
    </xf>
    <xf numFmtId="169" fontId="22" fillId="0" borderId="0" xfId="2" applyNumberFormat="1" applyFont="1" applyFill="1"/>
    <xf numFmtId="1" fontId="22" fillId="0" borderId="0" xfId="0" applyNumberFormat="1" applyFont="1"/>
    <xf numFmtId="0" fontId="12" fillId="11" borderId="14" xfId="0" applyFont="1" applyFill="1" applyBorder="1" applyAlignment="1">
      <alignment vertical="center"/>
    </xf>
    <xf numFmtId="0" fontId="12" fillId="11" borderId="8" xfId="0" applyFont="1" applyFill="1" applyBorder="1" applyAlignment="1">
      <alignment horizontal="right" vertical="center"/>
    </xf>
    <xf numFmtId="0" fontId="23" fillId="11" borderId="7" xfId="0" applyFont="1" applyFill="1" applyBorder="1" applyAlignment="1">
      <alignment horizontal="left" vertical="center"/>
    </xf>
    <xf numFmtId="0" fontId="23" fillId="11" borderId="7" xfId="0" applyFont="1" applyFill="1" applyBorder="1" applyAlignment="1">
      <alignment horizontal="center" vertical="center"/>
    </xf>
    <xf numFmtId="0" fontId="24" fillId="11" borderId="7" xfId="0" applyFont="1" applyFill="1" applyBorder="1" applyAlignment="1">
      <alignment horizontal="center" vertical="center"/>
    </xf>
    <xf numFmtId="0" fontId="4" fillId="10" borderId="14" xfId="0" applyFont="1" applyFill="1" applyBorder="1" applyAlignment="1">
      <alignment horizontal="center"/>
    </xf>
    <xf numFmtId="0" fontId="11" fillId="0" borderId="0" xfId="0" applyFont="1"/>
    <xf numFmtId="168" fontId="11" fillId="0" borderId="29" xfId="0" applyNumberFormat="1" applyFont="1" applyBorder="1" applyAlignment="1">
      <alignment horizontal="center" vertical="center"/>
    </xf>
    <xf numFmtId="0" fontId="11" fillId="0" borderId="18" xfId="2" applyNumberFormat="1" applyFont="1" applyFill="1" applyBorder="1" applyAlignment="1" applyProtection="1">
      <alignment horizontal="right"/>
      <protection locked="0"/>
    </xf>
    <xf numFmtId="0" fontId="11" fillId="12" borderId="0" xfId="0" applyFont="1" applyFill="1"/>
    <xf numFmtId="0" fontId="11" fillId="0" borderId="16" xfId="2" applyNumberFormat="1" applyFont="1" applyFill="1" applyBorder="1" applyAlignment="1" applyProtection="1">
      <alignment horizontal="right"/>
      <protection locked="0"/>
    </xf>
    <xf numFmtId="0" fontId="11" fillId="0" borderId="15" xfId="2" applyNumberFormat="1" applyFont="1" applyFill="1" applyBorder="1" applyAlignment="1" applyProtection="1">
      <alignment horizontal="right"/>
      <protection locked="0"/>
    </xf>
    <xf numFmtId="0" fontId="7" fillId="7" borderId="32" xfId="0" applyFont="1" applyFill="1" applyBorder="1" applyAlignment="1">
      <alignment horizontal="center" vertical="center" wrapText="1"/>
    </xf>
    <xf numFmtId="0" fontId="7" fillId="7" borderId="31" xfId="4" applyFont="1" applyFill="1" applyBorder="1" applyAlignment="1">
      <alignment horizontal="center" vertical="center" wrapText="1"/>
    </xf>
    <xf numFmtId="9" fontId="9" fillId="7" borderId="31" xfId="3" applyFont="1" applyFill="1" applyBorder="1" applyAlignment="1">
      <alignment horizontal="center" vertical="center" wrapText="1"/>
    </xf>
    <xf numFmtId="5" fontId="9" fillId="7" borderId="31" xfId="2" applyNumberFormat="1" applyFont="1" applyFill="1" applyBorder="1" applyAlignment="1">
      <alignment horizontal="center" vertical="center" wrapText="1"/>
    </xf>
    <xf numFmtId="164" fontId="9" fillId="7" borderId="31" xfId="2" applyFont="1" applyFill="1" applyBorder="1" applyAlignment="1">
      <alignment horizontal="center" vertical="center" wrapText="1"/>
    </xf>
    <xf numFmtId="164" fontId="7" fillId="7" borderId="31" xfId="2" applyFont="1" applyFill="1" applyBorder="1" applyAlignment="1">
      <alignment horizontal="center" vertical="center" wrapText="1"/>
    </xf>
    <xf numFmtId="0" fontId="9" fillId="7" borderId="31" xfId="4" applyFont="1" applyFill="1" applyBorder="1" applyAlignment="1">
      <alignment horizontal="center" vertical="center" wrapText="1"/>
    </xf>
    <xf numFmtId="166" fontId="7" fillId="7" borderId="31" xfId="0" applyNumberFormat="1" applyFont="1" applyFill="1" applyBorder="1" applyAlignment="1">
      <alignment horizontal="center" vertical="center" wrapText="1"/>
    </xf>
    <xf numFmtId="0" fontId="7" fillId="7" borderId="31" xfId="4" applyFont="1" applyFill="1" applyBorder="1" applyAlignment="1">
      <alignment horizontal="right" vertical="center" wrapText="1"/>
    </xf>
    <xf numFmtId="0" fontId="9" fillId="7" borderId="31" xfId="4" applyFont="1" applyFill="1" applyBorder="1" applyAlignment="1">
      <alignment horizontal="right" vertical="center" wrapText="1"/>
    </xf>
    <xf numFmtId="166" fontId="7" fillId="7" borderId="31" xfId="0" applyNumberFormat="1" applyFont="1" applyFill="1" applyBorder="1" applyAlignment="1">
      <alignment horizontal="right" vertical="center" wrapText="1"/>
    </xf>
    <xf numFmtId="0" fontId="7" fillId="7" borderId="31" xfId="0" applyFont="1" applyFill="1" applyBorder="1" applyAlignment="1">
      <alignment horizontal="right" vertical="center" wrapText="1"/>
    </xf>
    <xf numFmtId="172" fontId="7" fillId="7" borderId="31" xfId="4" applyNumberFormat="1" applyFont="1" applyFill="1" applyBorder="1" applyAlignment="1">
      <alignment horizontal="center" vertical="center" wrapText="1"/>
    </xf>
    <xf numFmtId="0" fontId="7" fillId="7" borderId="31" xfId="0" applyFont="1" applyFill="1" applyBorder="1" applyAlignment="1">
      <alignment horizontal="center" vertical="center" wrapText="1"/>
    </xf>
    <xf numFmtId="164" fontId="12" fillId="0" borderId="4" xfId="2" applyFont="1" applyBorder="1" applyAlignment="1">
      <alignment vertical="center"/>
    </xf>
    <xf numFmtId="0" fontId="25" fillId="0" borderId="6" xfId="0" applyFont="1" applyBorder="1" applyAlignment="1">
      <alignment vertical="center"/>
    </xf>
    <xf numFmtId="164" fontId="0" fillId="4" borderId="0" xfId="2" applyFont="1" applyFill="1"/>
    <xf numFmtId="0" fontId="0" fillId="4" borderId="0" xfId="0" applyFill="1" applyAlignment="1">
      <alignment horizontal="center"/>
    </xf>
    <xf numFmtId="164" fontId="2" fillId="4" borderId="0" xfId="2" applyFont="1" applyFill="1"/>
    <xf numFmtId="0" fontId="2" fillId="4" borderId="0" xfId="0" applyFont="1" applyFill="1"/>
    <xf numFmtId="0" fontId="0" fillId="4" borderId="0" xfId="0" applyFill="1" applyAlignment="1">
      <alignment horizontal="right"/>
    </xf>
    <xf numFmtId="164" fontId="12" fillId="0" borderId="10" xfId="2" applyFont="1" applyBorder="1" applyAlignment="1">
      <alignment horizontal="center" vertical="center"/>
    </xf>
    <xf numFmtId="165" fontId="12" fillId="0" borderId="10" xfId="1" applyNumberFormat="1" applyFont="1" applyFill="1" applyBorder="1" applyAlignment="1">
      <alignment horizontal="center" vertical="center"/>
    </xf>
    <xf numFmtId="0" fontId="25" fillId="0" borderId="9" xfId="0" applyFont="1" applyBorder="1" applyAlignment="1">
      <alignment horizontal="center" vertical="center" wrapText="1"/>
    </xf>
    <xf numFmtId="0" fontId="25" fillId="0" borderId="2" xfId="0" applyFont="1" applyBorder="1" applyAlignment="1">
      <alignment vertical="center"/>
    </xf>
    <xf numFmtId="0" fontId="25" fillId="0" borderId="1" xfId="0" applyFont="1" applyBorder="1" applyAlignment="1">
      <alignment vertical="center"/>
    </xf>
    <xf numFmtId="164" fontId="25" fillId="0" borderId="4" xfId="2" applyFont="1" applyBorder="1" applyAlignment="1">
      <alignment horizontal="center" vertical="center"/>
    </xf>
    <xf numFmtId="165" fontId="25" fillId="0" borderId="4" xfId="1" applyNumberFormat="1" applyFont="1" applyFill="1" applyBorder="1" applyAlignment="1">
      <alignment horizontal="center" vertical="center"/>
    </xf>
    <xf numFmtId="164" fontId="22" fillId="0" borderId="3" xfId="2" applyFont="1" applyBorder="1"/>
    <xf numFmtId="0" fontId="25" fillId="0" borderId="4" xfId="0" applyFont="1" applyBorder="1" applyAlignment="1">
      <alignment horizontal="center" vertical="center"/>
    </xf>
    <xf numFmtId="0" fontId="25" fillId="0" borderId="3" xfId="0" applyFont="1" applyBorder="1" applyAlignment="1">
      <alignment horizontal="center" vertical="center" wrapText="1"/>
    </xf>
    <xf numFmtId="9" fontId="22" fillId="0" borderId="0" xfId="3" applyFont="1" applyFill="1" applyAlignment="1">
      <alignment horizontal="center"/>
    </xf>
    <xf numFmtId="0" fontId="26" fillId="0" borderId="0" xfId="0" applyFont="1" applyAlignment="1">
      <alignment vertical="center"/>
    </xf>
    <xf numFmtId="0" fontId="17" fillId="0" borderId="18" xfId="5" applyFont="1" applyBorder="1"/>
    <xf numFmtId="0" fontId="11" fillId="0" borderId="18" xfId="1" applyNumberFormat="1" applyFont="1" applyBorder="1" applyAlignment="1" applyProtection="1">
      <alignment horizontal="right"/>
      <protection locked="0"/>
    </xf>
    <xf numFmtId="0" fontId="11" fillId="0" borderId="18" xfId="0" applyFont="1" applyBorder="1" applyAlignment="1">
      <alignment vertical="center"/>
    </xf>
    <xf numFmtId="0" fontId="17" fillId="0" borderId="16" xfId="5" applyFont="1" applyBorder="1"/>
    <xf numFmtId="0" fontId="11" fillId="0" borderId="16" xfId="1" applyNumberFormat="1" applyFont="1" applyBorder="1" applyAlignment="1" applyProtection="1">
      <alignment horizontal="right"/>
      <protection locked="0"/>
    </xf>
    <xf numFmtId="14" fontId="27" fillId="0" borderId="16" xfId="0" applyNumberFormat="1" applyFont="1" applyBorder="1" applyAlignment="1" applyProtection="1">
      <alignment horizontal="center" vertical="center"/>
      <protection locked="0"/>
    </xf>
    <xf numFmtId="0" fontId="11" fillId="13" borderId="16" xfId="0" applyFont="1" applyFill="1" applyBorder="1" applyAlignment="1">
      <alignment horizontal="right" vertical="center" wrapText="1"/>
    </xf>
    <xf numFmtId="0" fontId="11" fillId="0" borderId="16" xfId="1" applyNumberFormat="1" applyFont="1" applyFill="1" applyBorder="1" applyAlignment="1" applyProtection="1">
      <alignment horizontal="right"/>
      <protection locked="0"/>
    </xf>
    <xf numFmtId="0" fontId="17" fillId="0" borderId="16" xfId="5" applyFont="1" applyFill="1" applyBorder="1" applyProtection="1">
      <protection locked="0"/>
    </xf>
    <xf numFmtId="0" fontId="17" fillId="0" borderId="15" xfId="5" applyFont="1" applyBorder="1"/>
    <xf numFmtId="0" fontId="11" fillId="0" borderId="15" xfId="1" applyNumberFormat="1" applyFont="1" applyBorder="1" applyAlignment="1" applyProtection="1">
      <alignment horizontal="right"/>
      <protection locked="0"/>
    </xf>
    <xf numFmtId="0" fontId="11" fillId="0" borderId="15" xfId="0" applyFont="1" applyBorder="1" applyAlignment="1">
      <alignment vertical="center"/>
    </xf>
    <xf numFmtId="0" fontId="11" fillId="0" borderId="15" xfId="0" applyFont="1" applyBorder="1" applyAlignment="1">
      <alignment horizontal="right" vertical="center" wrapText="1"/>
    </xf>
    <xf numFmtId="0" fontId="29" fillId="12" borderId="25" xfId="4" applyFont="1" applyFill="1" applyBorder="1" applyAlignment="1">
      <alignment vertical="center"/>
    </xf>
    <xf numFmtId="0" fontId="30" fillId="0" borderId="33" xfId="0" applyFont="1" applyBorder="1"/>
    <xf numFmtId="1" fontId="0" fillId="12" borderId="34" xfId="0" applyNumberFormat="1" applyFill="1" applyBorder="1"/>
    <xf numFmtId="3" fontId="0" fillId="0" borderId="32" xfId="0" applyNumberFormat="1" applyBorder="1"/>
    <xf numFmtId="0" fontId="0" fillId="12" borderId="34" xfId="0" applyFill="1" applyBorder="1"/>
    <xf numFmtId="1" fontId="0" fillId="0" borderId="31" xfId="0" applyNumberFormat="1" applyBorder="1"/>
    <xf numFmtId="0" fontId="0" fillId="12" borderId="33" xfId="0" applyFill="1" applyBorder="1"/>
    <xf numFmtId="1" fontId="30" fillId="12" borderId="34" xfId="0" applyNumberFormat="1" applyFont="1" applyFill="1" applyBorder="1" applyAlignment="1">
      <alignment wrapText="1"/>
    </xf>
    <xf numFmtId="0" fontId="0" fillId="0" borderId="31" xfId="0" applyBorder="1" applyAlignment="1">
      <alignment vertical="center"/>
    </xf>
    <xf numFmtId="0" fontId="29" fillId="0" borderId="25" xfId="0" applyFont="1" applyBorder="1"/>
    <xf numFmtId="0" fontId="29" fillId="0" borderId="31" xfId="0" applyFont="1" applyBorder="1"/>
    <xf numFmtId="3" fontId="0" fillId="0" borderId="25" xfId="0" applyNumberFormat="1" applyBorder="1"/>
    <xf numFmtId="1" fontId="0" fillId="0" borderId="25" xfId="0" applyNumberFormat="1" applyBorder="1"/>
    <xf numFmtId="1" fontId="31" fillId="0" borderId="25" xfId="0" applyNumberFormat="1" applyFont="1" applyBorder="1" applyAlignment="1">
      <alignment wrapText="1"/>
    </xf>
    <xf numFmtId="0" fontId="31" fillId="0" borderId="25" xfId="0" applyFont="1" applyBorder="1"/>
    <xf numFmtId="0" fontId="0" fillId="12" borderId="25" xfId="0" applyFill="1" applyBorder="1"/>
    <xf numFmtId="1" fontId="30" fillId="0" borderId="25" xfId="0" applyNumberFormat="1" applyFont="1" applyBorder="1"/>
    <xf numFmtId="0" fontId="30" fillId="0" borderId="25" xfId="0" applyFont="1" applyBorder="1"/>
    <xf numFmtId="1" fontId="0" fillId="0" borderId="33" xfId="0" applyNumberFormat="1" applyBorder="1"/>
    <xf numFmtId="0" fontId="30" fillId="12" borderId="34" xfId="0" applyFont="1" applyFill="1" applyBorder="1"/>
    <xf numFmtId="0" fontId="30" fillId="12" borderId="31" xfId="0" applyFont="1" applyFill="1" applyBorder="1"/>
    <xf numFmtId="0" fontId="30" fillId="12" borderId="25" xfId="0" applyFont="1" applyFill="1" applyBorder="1"/>
    <xf numFmtId="1" fontId="0" fillId="0" borderId="25" xfId="0" applyNumberFormat="1" applyBorder="1" applyAlignment="1">
      <alignment horizontal="right"/>
    </xf>
    <xf numFmtId="1" fontId="0" fillId="12" borderId="25" xfId="0" applyNumberFormat="1" applyFill="1" applyBorder="1"/>
    <xf numFmtId="0" fontId="31" fillId="12" borderId="25" xfId="0" applyFont="1" applyFill="1" applyBorder="1"/>
    <xf numFmtId="0" fontId="32" fillId="12" borderId="25" xfId="0" applyFont="1" applyFill="1" applyBorder="1"/>
    <xf numFmtId="0" fontId="0" fillId="0" borderId="25" xfId="0" applyBorder="1" applyAlignment="1">
      <alignment vertical="center"/>
    </xf>
    <xf numFmtId="0" fontId="33" fillId="0" borderId="25" xfId="0" applyFont="1" applyBorder="1"/>
    <xf numFmtId="0" fontId="34" fillId="0" borderId="25" xfId="0" applyFont="1" applyBorder="1"/>
    <xf numFmtId="0" fontId="35" fillId="0" borderId="25" xfId="0" applyFont="1" applyBorder="1"/>
    <xf numFmtId="0" fontId="29" fillId="0" borderId="25" xfId="4" applyFont="1" applyBorder="1" applyAlignment="1">
      <alignment vertical="center"/>
    </xf>
    <xf numFmtId="0" fontId="0" fillId="0" borderId="33" xfId="0" applyBorder="1" applyAlignment="1">
      <alignment vertical="center"/>
    </xf>
    <xf numFmtId="0" fontId="29" fillId="0" borderId="31" xfId="4" applyFont="1" applyBorder="1" applyAlignment="1">
      <alignment vertical="center"/>
    </xf>
    <xf numFmtId="3" fontId="36" fillId="0" borderId="25" xfId="4" applyNumberFormat="1" applyFont="1" applyBorder="1" applyAlignment="1">
      <alignment vertical="center"/>
    </xf>
    <xf numFmtId="0" fontId="36" fillId="0" borderId="25" xfId="0" applyFont="1" applyBorder="1"/>
    <xf numFmtId="0" fontId="29" fillId="10" borderId="25" xfId="4" applyFont="1" applyFill="1" applyBorder="1" applyAlignment="1">
      <alignment horizontal="left" vertical="center"/>
    </xf>
    <xf numFmtId="0" fontId="36" fillId="10" borderId="25" xfId="0" applyFont="1" applyFill="1" applyBorder="1" applyAlignment="1">
      <alignment horizontal="left" vertical="center"/>
    </xf>
    <xf numFmtId="3" fontId="0" fillId="0" borderId="33" xfId="0" applyNumberFormat="1" applyBorder="1"/>
    <xf numFmtId="0" fontId="29" fillId="12" borderId="34" xfId="4" applyFont="1" applyFill="1" applyBorder="1" applyAlignment="1">
      <alignment vertical="center"/>
    </xf>
    <xf numFmtId="0" fontId="30" fillId="0" borderId="32" xfId="0" applyFont="1" applyBorder="1"/>
    <xf numFmtId="0" fontId="31" fillId="12" borderId="34" xfId="0" applyFont="1" applyFill="1" applyBorder="1"/>
    <xf numFmtId="0" fontId="30" fillId="0" borderId="31" xfId="0" applyFont="1" applyBorder="1"/>
    <xf numFmtId="0" fontId="36" fillId="0" borderId="25" xfId="4" applyFont="1" applyBorder="1" applyAlignment="1">
      <alignment vertical="center"/>
    </xf>
    <xf numFmtId="0" fontId="31" fillId="0" borderId="25" xfId="0" applyFont="1" applyBorder="1" applyAlignment="1">
      <alignment horizontal="left"/>
    </xf>
    <xf numFmtId="1" fontId="0" fillId="0" borderId="25" xfId="0" applyNumberFormat="1" applyBorder="1" applyAlignment="1">
      <alignment horizontal="left"/>
    </xf>
    <xf numFmtId="0" fontId="37" fillId="12" borderId="34" xfId="0" applyFont="1" applyFill="1" applyBorder="1"/>
    <xf numFmtId="0" fontId="35" fillId="12" borderId="34" xfId="0" applyFont="1" applyFill="1" applyBorder="1"/>
    <xf numFmtId="0" fontId="29" fillId="12" borderId="0" xfId="4" applyFont="1" applyFill="1" applyAlignment="1">
      <alignment vertical="center"/>
    </xf>
    <xf numFmtId="0" fontId="29" fillId="12" borderId="33" xfId="4" applyFont="1" applyFill="1" applyBorder="1" applyAlignment="1">
      <alignment vertical="center"/>
    </xf>
    <xf numFmtId="1" fontId="31" fillId="0" borderId="31" xfId="0" applyNumberFormat="1" applyFont="1" applyBorder="1" applyAlignment="1">
      <alignment wrapText="1"/>
    </xf>
    <xf numFmtId="0" fontId="30" fillId="0" borderId="25" xfId="0" applyFont="1" applyBorder="1" applyAlignment="1">
      <alignment wrapText="1"/>
    </xf>
    <xf numFmtId="1" fontId="30" fillId="0" borderId="25" xfId="0" applyNumberFormat="1" applyFont="1" applyBorder="1" applyAlignment="1">
      <alignment wrapText="1"/>
    </xf>
    <xf numFmtId="1" fontId="34" fillId="0" borderId="25" xfId="0" applyNumberFormat="1" applyFont="1" applyBorder="1" applyAlignment="1">
      <alignment readingOrder="1"/>
    </xf>
    <xf numFmtId="0" fontId="38" fillId="0" borderId="25" xfId="0" applyFont="1" applyBorder="1"/>
    <xf numFmtId="0" fontId="39" fillId="0" borderId="25" xfId="0" applyFont="1" applyBorder="1"/>
    <xf numFmtId="3" fontId="30" fillId="0" borderId="25" xfId="0" applyNumberFormat="1" applyFont="1" applyBorder="1"/>
    <xf numFmtId="0" fontId="38" fillId="0" borderId="35" xfId="0" applyFont="1" applyBorder="1"/>
    <xf numFmtId="0" fontId="29" fillId="0" borderId="33" xfId="0" applyFont="1" applyBorder="1"/>
    <xf numFmtId="3" fontId="30" fillId="0" borderId="36" xfId="0" applyNumberFormat="1" applyFont="1" applyBorder="1"/>
    <xf numFmtId="3" fontId="30" fillId="12" borderId="34" xfId="0" applyNumberFormat="1" applyFont="1" applyFill="1" applyBorder="1"/>
    <xf numFmtId="3" fontId="29" fillId="0" borderId="25" xfId="4" applyNumberFormat="1" applyFont="1" applyBorder="1" applyAlignment="1">
      <alignment vertical="center"/>
    </xf>
    <xf numFmtId="1" fontId="34" fillId="12" borderId="25" xfId="0" applyNumberFormat="1" applyFont="1" applyFill="1" applyBorder="1" applyAlignment="1">
      <alignment readingOrder="1"/>
    </xf>
    <xf numFmtId="0" fontId="35" fillId="12" borderId="25" xfId="0" applyFont="1" applyFill="1" applyBorder="1"/>
    <xf numFmtId="0" fontId="30" fillId="0" borderId="35" xfId="0" applyFont="1" applyBorder="1"/>
    <xf numFmtId="1" fontId="0" fillId="0" borderId="34" xfId="0" applyNumberFormat="1" applyBorder="1"/>
    <xf numFmtId="0" fontId="0" fillId="0" borderId="31" xfId="0" applyBorder="1"/>
    <xf numFmtId="3" fontId="29" fillId="12" borderId="25" xfId="4" applyNumberFormat="1" applyFont="1" applyFill="1" applyBorder="1" applyAlignment="1">
      <alignment vertical="center"/>
    </xf>
    <xf numFmtId="0" fontId="40" fillId="12" borderId="25" xfId="0" applyFont="1" applyFill="1" applyBorder="1"/>
    <xf numFmtId="1" fontId="39" fillId="0" borderId="25" xfId="0" applyNumberFormat="1" applyFont="1" applyBorder="1"/>
    <xf numFmtId="1" fontId="34" fillId="0" borderId="25" xfId="0" applyNumberFormat="1" applyFont="1" applyBorder="1"/>
    <xf numFmtId="0" fontId="29" fillId="12" borderId="35" xfId="4" applyFont="1" applyFill="1" applyBorder="1" applyAlignment="1">
      <alignment vertical="center"/>
    </xf>
    <xf numFmtId="1" fontId="30" fillId="12" borderId="25" xfId="0" applyNumberFormat="1" applyFont="1" applyFill="1" applyBorder="1"/>
    <xf numFmtId="0" fontId="41" fillId="12" borderId="25" xfId="0" applyFont="1" applyFill="1" applyBorder="1"/>
    <xf numFmtId="1" fontId="34" fillId="12" borderId="25" xfId="0" applyNumberFormat="1" applyFont="1" applyFill="1" applyBorder="1"/>
    <xf numFmtId="0" fontId="30" fillId="0" borderId="25" xfId="0" applyFont="1" applyBorder="1" applyAlignment="1">
      <alignment horizontal="right"/>
    </xf>
    <xf numFmtId="0" fontId="30" fillId="0" borderId="0" xfId="0" applyFont="1"/>
    <xf numFmtId="0" fontId="30" fillId="0" borderId="0" xfId="0" applyFont="1" applyAlignment="1">
      <alignment horizontal="right"/>
    </xf>
    <xf numFmtId="1" fontId="30" fillId="0" borderId="0" xfId="0" applyNumberFormat="1" applyFont="1"/>
    <xf numFmtId="0" fontId="0" fillId="12" borderId="0" xfId="0" applyFill="1"/>
    <xf numFmtId="1" fontId="0" fillId="12" borderId="0" xfId="0" applyNumberFormat="1" applyFill="1"/>
    <xf numFmtId="0" fontId="30" fillId="12" borderId="0" xfId="0" applyFont="1" applyFill="1"/>
    <xf numFmtId="1" fontId="30" fillId="12" borderId="0" xfId="0" applyNumberFormat="1" applyFont="1" applyFill="1"/>
    <xf numFmtId="0" fontId="29" fillId="0" borderId="0" xfId="4" applyFont="1" applyAlignment="1">
      <alignment vertical="center"/>
    </xf>
    <xf numFmtId="0" fontId="39" fillId="0" borderId="0" xfId="0" applyFont="1"/>
    <xf numFmtId="0" fontId="42" fillId="0" borderId="0" xfId="4" applyFont="1" applyAlignment="1">
      <alignment vertical="center"/>
    </xf>
    <xf numFmtId="0" fontId="43" fillId="0" borderId="0" xfId="0" applyFont="1" applyAlignment="1">
      <alignment readingOrder="1"/>
    </xf>
    <xf numFmtId="0" fontId="31" fillId="0" borderId="0" xfId="0" applyFont="1"/>
    <xf numFmtId="1" fontId="30" fillId="0" borderId="0" xfId="0" applyNumberFormat="1" applyFont="1" applyAlignment="1">
      <alignment wrapText="1"/>
    </xf>
    <xf numFmtId="0" fontId="39" fillId="12" borderId="0" xfId="0" applyFont="1" applyFill="1"/>
    <xf numFmtId="1" fontId="0" fillId="0" borderId="0" xfId="0" applyNumberFormat="1"/>
    <xf numFmtId="1" fontId="0" fillId="0" borderId="0" xfId="0" applyNumberFormat="1" applyAlignment="1">
      <alignment horizontal="right"/>
    </xf>
    <xf numFmtId="0" fontId="29" fillId="0" borderId="0" xfId="0" applyFont="1"/>
    <xf numFmtId="0" fontId="0" fillId="0" borderId="0" xfId="0" applyAlignment="1">
      <alignment vertical="center"/>
    </xf>
    <xf numFmtId="0" fontId="36" fillId="12" borderId="0" xfId="0" applyFont="1" applyFill="1" applyAlignment="1">
      <alignment horizontal="right" vertical="center"/>
    </xf>
    <xf numFmtId="0" fontId="29" fillId="12" borderId="0" xfId="0" applyFont="1" applyFill="1"/>
    <xf numFmtId="1" fontId="34" fillId="12" borderId="0" xfId="0" applyNumberFormat="1" applyFont="1" applyFill="1" applyAlignment="1">
      <alignment readingOrder="1"/>
    </xf>
    <xf numFmtId="0" fontId="30" fillId="0" borderId="0" xfId="0" applyFont="1" applyAlignment="1">
      <alignment vertical="center"/>
    </xf>
    <xf numFmtId="0" fontId="35" fillId="0" borderId="0" xfId="0" applyFont="1"/>
    <xf numFmtId="3" fontId="0" fillId="0" borderId="0" xfId="0" applyNumberFormat="1" applyAlignment="1">
      <alignment vertical="center"/>
    </xf>
    <xf numFmtId="0" fontId="44" fillId="0" borderId="0" xfId="0" applyFont="1"/>
    <xf numFmtId="0" fontId="31" fillId="12" borderId="0" xfId="0" applyFont="1" applyFill="1"/>
    <xf numFmtId="1" fontId="0" fillId="12" borderId="0" xfId="0" applyNumberFormat="1" applyFill="1" applyAlignment="1">
      <alignment horizontal="right"/>
    </xf>
    <xf numFmtId="1" fontId="45" fillId="12" borderId="0" xfId="0" applyNumberFormat="1" applyFont="1" applyFill="1"/>
    <xf numFmtId="0" fontId="0" fillId="12" borderId="0" xfId="0" applyFill="1" applyAlignment="1">
      <alignment horizontal="right"/>
    </xf>
    <xf numFmtId="1" fontId="45" fillId="0" borderId="0" xfId="0" applyNumberFormat="1" applyFont="1"/>
    <xf numFmtId="3" fontId="46" fillId="0" borderId="0" xfId="0" applyNumberFormat="1" applyFont="1"/>
    <xf numFmtId="0" fontId="30" fillId="0" borderId="0" xfId="0" applyFont="1" applyAlignment="1">
      <alignment horizontal="left"/>
    </xf>
    <xf numFmtId="0" fontId="42" fillId="12" borderId="0" xfId="4" applyFont="1" applyFill="1" applyAlignment="1">
      <alignment vertical="center"/>
    </xf>
    <xf numFmtId="0" fontId="36" fillId="12" borderId="0" xfId="4" applyFont="1" applyFill="1" applyAlignment="1">
      <alignment vertical="center"/>
    </xf>
    <xf numFmtId="0" fontId="31" fillId="0" borderId="0" xfId="0" applyFont="1" applyAlignment="1">
      <alignment wrapText="1"/>
    </xf>
    <xf numFmtId="0" fontId="47" fillId="12" borderId="0" xfId="0" applyFont="1" applyFill="1"/>
    <xf numFmtId="1" fontId="30" fillId="12" borderId="0" xfId="0" applyNumberFormat="1" applyFont="1" applyFill="1" applyAlignment="1">
      <alignment wrapText="1"/>
    </xf>
    <xf numFmtId="1" fontId="34" fillId="0" borderId="0" xfId="0" applyNumberFormat="1" applyFont="1" applyAlignment="1">
      <alignment readingOrder="1"/>
    </xf>
    <xf numFmtId="1" fontId="35" fillId="12" borderId="0" xfId="0" applyNumberFormat="1" applyFont="1" applyFill="1"/>
    <xf numFmtId="1" fontId="34" fillId="12" borderId="0" xfId="0" applyNumberFormat="1" applyFont="1" applyFill="1"/>
    <xf numFmtId="0" fontId="32" fillId="12" borderId="0" xfId="0" applyFont="1" applyFill="1"/>
    <xf numFmtId="1" fontId="35" fillId="0" borderId="0" xfId="0" applyNumberFormat="1" applyFont="1"/>
    <xf numFmtId="0" fontId="35" fillId="12" borderId="0" xfId="0" applyFont="1" applyFill="1"/>
    <xf numFmtId="0" fontId="36" fillId="0" borderId="0" xfId="4" applyFont="1" applyAlignment="1">
      <alignment vertical="center"/>
    </xf>
    <xf numFmtId="0" fontId="43" fillId="12" borderId="0" xfId="0" applyFont="1" applyFill="1" applyAlignment="1">
      <alignment wrapText="1"/>
    </xf>
    <xf numFmtId="0" fontId="30" fillId="12" borderId="0" xfId="0" applyFont="1" applyFill="1" applyAlignment="1">
      <alignment wrapText="1"/>
    </xf>
    <xf numFmtId="0" fontId="35" fillId="0" borderId="0" xfId="0" applyFont="1" applyAlignment="1">
      <alignment readingOrder="1"/>
    </xf>
    <xf numFmtId="0" fontId="15" fillId="0" borderId="0" xfId="5" applyBorder="1"/>
    <xf numFmtId="0" fontId="0" fillId="0" borderId="0" xfId="0" applyAlignment="1">
      <alignment wrapText="1"/>
    </xf>
    <xf numFmtId="0" fontId="12" fillId="11" borderId="26" xfId="0" applyFont="1" applyFill="1" applyBorder="1" applyAlignment="1">
      <alignment vertical="center"/>
    </xf>
    <xf numFmtId="0" fontId="12" fillId="11" borderId="30" xfId="0" applyFont="1" applyFill="1" applyBorder="1" applyAlignment="1">
      <alignment horizontal="center" vertical="center"/>
    </xf>
    <xf numFmtId="0" fontId="12" fillId="11" borderId="27" xfId="0" applyFont="1" applyFill="1" applyBorder="1" applyAlignment="1">
      <alignment horizontal="center" vertical="center"/>
    </xf>
    <xf numFmtId="0" fontId="2" fillId="10" borderId="37" xfId="1" applyNumberFormat="1" applyFont="1" applyFill="1" applyBorder="1" applyAlignment="1">
      <alignment horizontal="right"/>
    </xf>
    <xf numFmtId="0" fontId="2" fillId="10" borderId="38" xfId="1" applyNumberFormat="1" applyFont="1" applyFill="1" applyBorder="1" applyAlignment="1">
      <alignment horizontal="right"/>
    </xf>
    <xf numFmtId="0" fontId="2" fillId="10" borderId="39" xfId="0" applyFont="1" applyFill="1" applyBorder="1"/>
    <xf numFmtId="0" fontId="2" fillId="10" borderId="27" xfId="0" applyFont="1" applyFill="1" applyBorder="1"/>
    <xf numFmtId="0" fontId="2" fillId="10" borderId="38" xfId="0" applyFont="1" applyFill="1" applyBorder="1"/>
    <xf numFmtId="0" fontId="2" fillId="10" borderId="37" xfId="0" applyFont="1" applyFill="1" applyBorder="1" applyAlignment="1">
      <alignment horizontal="center"/>
    </xf>
    <xf numFmtId="0" fontId="2" fillId="10" borderId="37" xfId="0" applyFont="1" applyFill="1" applyBorder="1"/>
    <xf numFmtId="0" fontId="2" fillId="10" borderId="15" xfId="0" applyFont="1" applyFill="1" applyBorder="1" applyAlignment="1">
      <alignment horizontal="right"/>
    </xf>
    <xf numFmtId="0" fontId="12" fillId="11" borderId="30" xfId="0" applyFont="1" applyFill="1" applyBorder="1" applyAlignment="1">
      <alignment vertical="center"/>
    </xf>
    <xf numFmtId="0" fontId="12" fillId="11" borderId="30" xfId="0" applyFont="1" applyFill="1" applyBorder="1" applyAlignment="1">
      <alignment horizontal="left" vertical="center"/>
    </xf>
    <xf numFmtId="0" fontId="2" fillId="10" borderId="15" xfId="0" applyFont="1" applyFill="1" applyBorder="1" applyAlignment="1">
      <alignment horizontal="center"/>
    </xf>
    <xf numFmtId="0" fontId="45" fillId="0" borderId="0" xfId="0" applyFont="1"/>
    <xf numFmtId="0" fontId="11" fillId="0" borderId="16" xfId="0" applyFont="1" applyBorder="1" applyAlignment="1" applyProtection="1">
      <alignment horizontal="center" wrapText="1"/>
      <protection locked="0"/>
    </xf>
    <xf numFmtId="0" fontId="5" fillId="0" borderId="16" xfId="1" applyNumberFormat="1" applyFont="1" applyFill="1" applyBorder="1" applyAlignment="1">
      <alignment horizontal="right" vertical="center"/>
    </xf>
    <xf numFmtId="9" fontId="11" fillId="0" borderId="17" xfId="3" applyFont="1" applyFill="1" applyBorder="1" applyAlignment="1">
      <alignment horizontal="center" vertical="center"/>
    </xf>
    <xf numFmtId="0" fontId="0" fillId="0" borderId="40" xfId="0" applyBorder="1"/>
    <xf numFmtId="0" fontId="7" fillId="0" borderId="0" xfId="0" applyFont="1" applyAlignment="1">
      <alignment horizontal="center" vertical="center"/>
    </xf>
    <xf numFmtId="0" fontId="4" fillId="0" borderId="0" xfId="0" applyFont="1" applyAlignment="1">
      <alignment horizontal="center" vertical="center" wrapText="1"/>
    </xf>
    <xf numFmtId="0" fontId="5" fillId="0" borderId="0" xfId="0" applyFont="1" applyAlignment="1">
      <alignment horizontal="center" vertical="center"/>
    </xf>
    <xf numFmtId="0" fontId="7" fillId="7" borderId="4" xfId="0" applyFont="1" applyFill="1" applyBorder="1" applyAlignment="1">
      <alignment horizontal="center" vertical="center"/>
    </xf>
    <xf numFmtId="0" fontId="2" fillId="0" borderId="2" xfId="0" applyFont="1" applyBorder="1" applyAlignment="1">
      <alignment horizontal="center" vertical="center"/>
    </xf>
    <xf numFmtId="0" fontId="16" fillId="0" borderId="15" xfId="5" applyFont="1" applyFill="1" applyBorder="1" applyAlignment="1" applyProtection="1">
      <alignment horizontal="left"/>
      <protection locked="0"/>
    </xf>
    <xf numFmtId="0" fontId="16" fillId="0" borderId="15" xfId="5" applyFont="1" applyFill="1" applyBorder="1" applyAlignment="1">
      <alignment horizontal="left" vertical="center"/>
    </xf>
    <xf numFmtId="0" fontId="16" fillId="0" borderId="16" xfId="5" applyFont="1" applyFill="1" applyBorder="1" applyAlignment="1">
      <alignment horizontal="left" vertical="center"/>
    </xf>
    <xf numFmtId="0" fontId="16" fillId="0" borderId="18" xfId="5" applyFont="1" applyFill="1" applyBorder="1" applyAlignment="1">
      <alignment horizontal="left" vertical="center"/>
    </xf>
    <xf numFmtId="0" fontId="19" fillId="0" borderId="16" xfId="0" applyFont="1" applyBorder="1"/>
    <xf numFmtId="3" fontId="11" fillId="0" borderId="16" xfId="0" applyNumberFormat="1" applyFont="1" applyBorder="1" applyAlignment="1" applyProtection="1">
      <alignment horizontal="right"/>
      <protection locked="0"/>
    </xf>
    <xf numFmtId="0" fontId="48" fillId="0" borderId="16" xfId="0" applyFont="1" applyBorder="1"/>
    <xf numFmtId="0" fontId="49" fillId="0" borderId="16" xfId="0" applyFont="1" applyBorder="1" applyAlignment="1">
      <alignment horizontal="center"/>
    </xf>
    <xf numFmtId="0" fontId="49" fillId="0" borderId="16" xfId="0" applyFont="1" applyBorder="1"/>
    <xf numFmtId="0" fontId="22" fillId="0" borderId="16" xfId="0" applyFont="1" applyBorder="1"/>
    <xf numFmtId="0" fontId="22" fillId="0" borderId="16" xfId="0" applyFont="1" applyBorder="1" applyAlignment="1" applyProtection="1">
      <alignment horizontal="center"/>
      <protection locked="0"/>
    </xf>
    <xf numFmtId="1" fontId="22" fillId="0" borderId="16" xfId="0" applyNumberFormat="1" applyFont="1" applyBorder="1"/>
    <xf numFmtId="4" fontId="11" fillId="0" borderId="16" xfId="0" applyNumberFormat="1" applyFont="1" applyBorder="1" applyAlignment="1" applyProtection="1">
      <alignment horizontal="center"/>
      <protection locked="0"/>
    </xf>
    <xf numFmtId="0" fontId="38" fillId="0" borderId="16" xfId="0" applyFont="1" applyBorder="1"/>
    <xf numFmtId="14" fontId="11" fillId="0" borderId="16" xfId="0" applyNumberFormat="1" applyFont="1" applyBorder="1" applyAlignment="1" applyProtection="1">
      <alignment horizontal="right"/>
      <protection locked="0"/>
    </xf>
    <xf numFmtId="1" fontId="11" fillId="0" borderId="16" xfId="0" applyNumberFormat="1" applyFont="1" applyBorder="1" applyAlignment="1" applyProtection="1">
      <alignment horizontal="right"/>
      <protection locked="0"/>
    </xf>
    <xf numFmtId="0" fontId="11" fillId="0" borderId="16" xfId="0" applyFont="1" applyBorder="1" applyAlignment="1" applyProtection="1">
      <alignment horizontal="right" wrapText="1"/>
      <protection locked="0"/>
    </xf>
    <xf numFmtId="0" fontId="22" fillId="0" borderId="16" xfId="0" applyFont="1" applyBorder="1" applyAlignment="1">
      <alignment horizontal="center"/>
    </xf>
    <xf numFmtId="3" fontId="11" fillId="0" borderId="16" xfId="0" applyNumberFormat="1" applyFont="1" applyBorder="1" applyProtection="1">
      <protection locked="0"/>
    </xf>
    <xf numFmtId="1" fontId="11" fillId="0" borderId="16" xfId="0" applyNumberFormat="1" applyFont="1" applyBorder="1" applyAlignment="1" applyProtection="1">
      <alignment horizontal="center"/>
      <protection locked="0"/>
    </xf>
    <xf numFmtId="0" fontId="22" fillId="0" borderId="16" xfId="0" applyFont="1" applyBorder="1" applyAlignment="1">
      <alignment horizontal="left"/>
    </xf>
    <xf numFmtId="0" fontId="22" fillId="0" borderId="16" xfId="0" applyFont="1" applyBorder="1" applyAlignment="1">
      <alignment horizontal="right"/>
    </xf>
    <xf numFmtId="2" fontId="11" fillId="0" borderId="16" xfId="0" applyNumberFormat="1" applyFont="1" applyBorder="1" applyAlignment="1" applyProtection="1">
      <alignment horizontal="right"/>
      <protection locked="0"/>
    </xf>
    <xf numFmtId="2" fontId="11" fillId="0" borderId="16" xfId="0" applyNumberFormat="1" applyFont="1" applyBorder="1" applyProtection="1">
      <protection locked="0"/>
    </xf>
    <xf numFmtId="1" fontId="11" fillId="0" borderId="18" xfId="0" applyNumberFormat="1" applyFont="1" applyBorder="1" applyAlignment="1" applyProtection="1">
      <alignment horizontal="right"/>
      <protection locked="0"/>
    </xf>
    <xf numFmtId="1" fontId="11" fillId="0" borderId="18" xfId="0" applyNumberFormat="1" applyFont="1" applyBorder="1" applyProtection="1">
      <protection locked="0"/>
    </xf>
    <xf numFmtId="1" fontId="11" fillId="0" borderId="15" xfId="0" applyNumberFormat="1" applyFont="1" applyBorder="1" applyAlignment="1" applyProtection="1">
      <alignment horizontal="center"/>
      <protection locked="0"/>
    </xf>
    <xf numFmtId="0" fontId="11" fillId="0" borderId="15" xfId="0" applyFont="1" applyBorder="1" applyAlignment="1">
      <alignment horizontal="center" vertical="center" wrapText="1"/>
    </xf>
    <xf numFmtId="168" fontId="11" fillId="0" borderId="15" xfId="0" applyNumberFormat="1" applyFont="1" applyBorder="1" applyAlignment="1">
      <alignment horizontal="center" vertical="center" wrapText="1"/>
    </xf>
    <xf numFmtId="168" fontId="11" fillId="0" borderId="15" xfId="0" applyNumberFormat="1" applyFont="1" applyBorder="1" applyAlignment="1" applyProtection="1">
      <alignment horizontal="center"/>
      <protection locked="0"/>
    </xf>
    <xf numFmtId="168" fontId="11" fillId="0" borderId="15" xfId="0" applyNumberFormat="1" applyFont="1" applyBorder="1" applyAlignment="1">
      <alignment horizontal="center" vertical="center"/>
    </xf>
    <xf numFmtId="168" fontId="11" fillId="0" borderId="15" xfId="0" applyNumberFormat="1" applyFont="1" applyBorder="1" applyAlignment="1" applyProtection="1">
      <alignment horizontal="right" vertical="center"/>
      <protection locked="0"/>
    </xf>
    <xf numFmtId="168" fontId="11" fillId="0" borderId="15" xfId="0" applyNumberFormat="1" applyFont="1" applyBorder="1" applyAlignment="1" applyProtection="1">
      <alignment horizontal="center" vertical="center"/>
      <protection locked="0"/>
    </xf>
    <xf numFmtId="0" fontId="11" fillId="0" borderId="16" xfId="0" applyFont="1" applyBorder="1" applyAlignment="1">
      <alignment horizontal="center" vertical="center"/>
    </xf>
    <xf numFmtId="168" fontId="11" fillId="0" borderId="16" xfId="0" applyNumberFormat="1" applyFont="1" applyBorder="1" applyAlignment="1">
      <alignment horizontal="center" vertical="center"/>
    </xf>
    <xf numFmtId="168" fontId="11" fillId="0" borderId="16" xfId="0" applyNumberFormat="1" applyFont="1" applyBorder="1" applyAlignment="1" applyProtection="1">
      <alignment horizontal="center"/>
      <protection locked="0"/>
    </xf>
    <xf numFmtId="168" fontId="11" fillId="0" borderId="16" xfId="0" applyNumberFormat="1" applyFont="1" applyBorder="1" applyAlignment="1" applyProtection="1">
      <alignment horizontal="right" vertical="center"/>
      <protection locked="0"/>
    </xf>
    <xf numFmtId="168" fontId="11" fillId="0" borderId="16" xfId="0" applyNumberFormat="1" applyFont="1" applyBorder="1" applyAlignment="1" applyProtection="1">
      <alignment horizontal="center" vertical="center"/>
      <protection locked="0"/>
    </xf>
    <xf numFmtId="168" fontId="11" fillId="0" borderId="16" xfId="0" applyNumberFormat="1" applyFont="1" applyBorder="1" applyAlignment="1">
      <alignment horizontal="center"/>
    </xf>
    <xf numFmtId="0" fontId="11" fillId="0" borderId="16" xfId="0" applyFont="1" applyBorder="1" applyAlignment="1">
      <alignment horizontal="center" vertical="center" wrapText="1"/>
    </xf>
    <xf numFmtId="168" fontId="11" fillId="0" borderId="16" xfId="0" applyNumberFormat="1" applyFont="1" applyBorder="1" applyAlignment="1">
      <alignment horizontal="center" vertical="center" wrapText="1"/>
    </xf>
    <xf numFmtId="1" fontId="11" fillId="0" borderId="16" xfId="0" applyNumberFormat="1" applyFont="1" applyBorder="1" applyAlignment="1">
      <alignment horizontal="right" vertical="center"/>
    </xf>
    <xf numFmtId="1" fontId="11" fillId="0" borderId="18" xfId="0" applyNumberFormat="1" applyFont="1" applyBorder="1" applyAlignment="1" applyProtection="1">
      <alignment horizontal="center"/>
      <protection locked="0"/>
    </xf>
    <xf numFmtId="0" fontId="11" fillId="0" borderId="18" xfId="0" applyFont="1" applyBorder="1" applyAlignment="1">
      <alignment horizontal="center" vertical="center" wrapText="1"/>
    </xf>
    <xf numFmtId="168" fontId="11" fillId="0" borderId="18" xfId="0" applyNumberFormat="1" applyFont="1" applyBorder="1" applyAlignment="1">
      <alignment horizontal="center" vertical="center" wrapText="1"/>
    </xf>
    <xf numFmtId="168" fontId="11" fillId="0" borderId="18" xfId="0" applyNumberFormat="1" applyFont="1" applyBorder="1" applyAlignment="1" applyProtection="1">
      <alignment horizontal="center"/>
      <protection locked="0"/>
    </xf>
    <xf numFmtId="168" fontId="11" fillId="0" borderId="18" xfId="0" applyNumberFormat="1" applyFont="1" applyBorder="1" applyAlignment="1">
      <alignment horizontal="center" vertical="center"/>
    </xf>
    <xf numFmtId="168" fontId="11" fillId="0" borderId="18" xfId="0" applyNumberFormat="1" applyFont="1" applyBorder="1" applyAlignment="1" applyProtection="1">
      <alignment horizontal="right" vertical="center"/>
      <protection locked="0"/>
    </xf>
    <xf numFmtId="168" fontId="11" fillId="0" borderId="18" xfId="0" applyNumberFormat="1" applyFont="1" applyBorder="1" applyAlignment="1" applyProtection="1">
      <alignment horizontal="center" vertical="center"/>
      <protection locked="0"/>
    </xf>
    <xf numFmtId="168" fontId="11" fillId="0" borderId="0" xfId="0" applyNumberFormat="1" applyFont="1" applyAlignment="1">
      <alignment horizontal="center" vertical="center"/>
    </xf>
    <xf numFmtId="0" fontId="11" fillId="0" borderId="15" xfId="2" applyNumberFormat="1" applyFont="1" applyFill="1" applyBorder="1" applyAlignment="1">
      <alignment horizontal="right"/>
    </xf>
    <xf numFmtId="0" fontId="11" fillId="0" borderId="15" xfId="2" applyNumberFormat="1" applyFont="1" applyFill="1" applyBorder="1" applyAlignment="1">
      <alignment horizontal="right" vertical="center"/>
    </xf>
    <xf numFmtId="0" fontId="11" fillId="0" borderId="16" xfId="2" applyNumberFormat="1" applyFont="1" applyFill="1" applyBorder="1" applyAlignment="1">
      <alignment horizontal="right"/>
    </xf>
    <xf numFmtId="0" fontId="11" fillId="0" borderId="16" xfId="2" applyNumberFormat="1" applyFont="1" applyFill="1" applyBorder="1" applyAlignment="1">
      <alignment horizontal="right" vertical="center"/>
    </xf>
    <xf numFmtId="0" fontId="11" fillId="0" borderId="16" xfId="2" applyNumberFormat="1" applyFont="1" applyFill="1" applyBorder="1" applyAlignment="1">
      <alignment horizontal="right" vertical="center" wrapText="1"/>
    </xf>
    <xf numFmtId="0" fontId="11" fillId="0" borderId="16" xfId="2" applyNumberFormat="1" applyFont="1" applyFill="1" applyBorder="1"/>
    <xf numFmtId="0" fontId="11" fillId="0" borderId="16" xfId="2" applyNumberFormat="1" applyFont="1" applyFill="1" applyBorder="1" applyAlignment="1">
      <alignment horizontal="center" vertical="center"/>
    </xf>
    <xf numFmtId="0" fontId="11" fillId="0" borderId="18" xfId="2" applyNumberFormat="1" applyFont="1" applyFill="1" applyBorder="1" applyAlignment="1">
      <alignment horizontal="right"/>
    </xf>
    <xf numFmtId="0" fontId="11" fillId="0" borderId="18" xfId="2" applyNumberFormat="1" applyFont="1" applyFill="1" applyBorder="1" applyAlignment="1">
      <alignment horizontal="right" vertical="center"/>
    </xf>
    <xf numFmtId="0" fontId="2" fillId="10" borderId="23" xfId="2" applyNumberFormat="1" applyFont="1" applyFill="1" applyBorder="1" applyAlignment="1">
      <alignment horizontal="right"/>
    </xf>
    <xf numFmtId="0" fontId="2" fillId="10" borderId="23" xfId="0" applyFont="1" applyFill="1" applyBorder="1" applyAlignment="1">
      <alignment horizontal="center"/>
    </xf>
    <xf numFmtId="0" fontId="2" fillId="10" borderId="14" xfId="2" applyNumberFormat="1" applyFont="1" applyFill="1" applyBorder="1" applyAlignment="1">
      <alignment horizontal="right"/>
    </xf>
    <xf numFmtId="0" fontId="16" fillId="0" borderId="16" xfId="5" applyFont="1" applyBorder="1" applyProtection="1">
      <protection locked="0"/>
    </xf>
    <xf numFmtId="172" fontId="11" fillId="0" borderId="16" xfId="0" applyNumberFormat="1" applyFont="1" applyBorder="1" applyAlignment="1" applyProtection="1">
      <alignment horizontal="center"/>
      <protection locked="0"/>
    </xf>
    <xf numFmtId="0" fontId="16" fillId="0" borderId="15" xfId="5" applyFont="1" applyBorder="1" applyAlignment="1" applyProtection="1">
      <alignment vertical="center"/>
      <protection locked="0"/>
    </xf>
    <xf numFmtId="172" fontId="11" fillId="0" borderId="15" xfId="0" applyNumberFormat="1" applyFont="1" applyBorder="1" applyAlignment="1" applyProtection="1">
      <alignment horizontal="center"/>
      <protection locked="0"/>
    </xf>
    <xf numFmtId="172" fontId="11" fillId="0" borderId="15" xfId="0" applyNumberFormat="1" applyFont="1" applyBorder="1" applyAlignment="1" applyProtection="1">
      <alignment horizontal="center" vertical="center"/>
      <protection locked="0"/>
    </xf>
    <xf numFmtId="0" fontId="16" fillId="0" borderId="18" xfId="5" applyFont="1" applyFill="1" applyBorder="1" applyProtection="1">
      <protection locked="0"/>
    </xf>
    <xf numFmtId="0" fontId="11" fillId="0" borderId="18" xfId="1" applyNumberFormat="1" applyFont="1" applyFill="1" applyBorder="1" applyAlignment="1" applyProtection="1">
      <alignment horizontal="right"/>
      <protection locked="0"/>
    </xf>
    <xf numFmtId="0" fontId="11" fillId="10" borderId="18" xfId="0" applyFont="1" applyFill="1" applyBorder="1"/>
    <xf numFmtId="0" fontId="16" fillId="0" borderId="16" xfId="5" applyFont="1" applyFill="1" applyBorder="1" applyProtection="1">
      <protection locked="0"/>
    </xf>
    <xf numFmtId="0" fontId="11" fillId="10" borderId="16" xfId="0" applyFont="1" applyFill="1" applyBorder="1"/>
    <xf numFmtId="0" fontId="11" fillId="0" borderId="15" xfId="1" applyNumberFormat="1" applyFont="1" applyFill="1" applyBorder="1" applyAlignment="1" applyProtection="1">
      <alignment horizontal="right"/>
      <protection locked="0"/>
    </xf>
    <xf numFmtId="0" fontId="11" fillId="10" borderId="15" xfId="0" applyFont="1" applyFill="1" applyBorder="1"/>
    <xf numFmtId="0" fontId="11" fillId="0" borderId="15" xfId="0" applyFont="1" applyBorder="1" applyAlignment="1" applyProtection="1">
      <alignment horizontal="center" wrapText="1"/>
      <protection locked="0"/>
    </xf>
    <xf numFmtId="0" fontId="11" fillId="10" borderId="16" xfId="1" applyNumberFormat="1" applyFont="1" applyFill="1" applyBorder="1" applyAlignment="1">
      <alignment horizontal="right" vertical="center"/>
    </xf>
    <xf numFmtId="0" fontId="11" fillId="0" borderId="16" xfId="0" applyFont="1" applyBorder="1" applyAlignment="1">
      <alignment horizontal="right" vertical="center"/>
    </xf>
    <xf numFmtId="0" fontId="11" fillId="0" borderId="16" xfId="0" applyFont="1" applyBorder="1" applyAlignment="1" applyProtection="1">
      <alignment horizontal="center" vertical="center" wrapText="1"/>
      <protection locked="0"/>
    </xf>
    <xf numFmtId="0" fontId="17" fillId="0" borderId="15" xfId="5" applyFont="1" applyBorder="1" applyAlignment="1" applyProtection="1">
      <alignment vertical="center"/>
      <protection locked="0"/>
    </xf>
    <xf numFmtId="0" fontId="5" fillId="0" borderId="0" xfId="0" applyFont="1" applyAlignment="1">
      <alignment horizontal="left" vertical="center"/>
    </xf>
    <xf numFmtId="0" fontId="16" fillId="0" borderId="15" xfId="5" applyFont="1" applyBorder="1" applyAlignment="1" applyProtection="1">
      <alignment horizontal="left" vertical="center"/>
      <protection locked="0"/>
    </xf>
    <xf numFmtId="0" fontId="11" fillId="0" borderId="15" xfId="0" applyFont="1" applyBorder="1" applyAlignment="1">
      <alignment horizontal="right" vertical="center"/>
    </xf>
    <xf numFmtId="0" fontId="11" fillId="0" borderId="15" xfId="0" applyFont="1" applyBorder="1" applyAlignment="1">
      <alignment horizontal="left" vertical="center"/>
    </xf>
    <xf numFmtId="14" fontId="11" fillId="0" borderId="15" xfId="0" applyNumberFormat="1" applyFont="1" applyBorder="1" applyAlignment="1" applyProtection="1">
      <alignment horizontal="left" vertical="center"/>
      <protection locked="0"/>
    </xf>
    <xf numFmtId="0" fontId="11" fillId="0" borderId="39" xfId="0" applyFont="1" applyBorder="1" applyAlignment="1" applyProtection="1">
      <alignment horizontal="right" vertical="center"/>
      <protection locked="0"/>
    </xf>
    <xf numFmtId="0" fontId="11" fillId="0" borderId="39" xfId="0" applyFont="1" applyBorder="1" applyAlignment="1" applyProtection="1">
      <alignment horizontal="left" vertical="center"/>
      <protection locked="0"/>
    </xf>
    <xf numFmtId="0" fontId="11" fillId="0" borderId="0" xfId="0" applyFont="1" applyAlignment="1">
      <alignment horizontal="center"/>
    </xf>
    <xf numFmtId="0" fontId="22" fillId="0" borderId="0" xfId="0" applyFont="1" applyAlignment="1">
      <alignment horizontal="left"/>
    </xf>
    <xf numFmtId="3" fontId="0" fillId="0" borderId="16" xfId="0" applyNumberFormat="1" applyBorder="1"/>
    <xf numFmtId="0" fontId="17" fillId="0" borderId="16" xfId="5" applyFont="1" applyFill="1" applyBorder="1"/>
    <xf numFmtId="0" fontId="11" fillId="0" borderId="16" xfId="9" applyNumberFormat="1" applyFont="1" applyFill="1" applyBorder="1" applyAlignment="1" applyProtection="1">
      <alignment horizontal="right" vertical="center"/>
      <protection locked="0"/>
    </xf>
    <xf numFmtId="0" fontId="11" fillId="0" borderId="16" xfId="8" applyFont="1" applyBorder="1"/>
    <xf numFmtId="0" fontId="11" fillId="0" borderId="18" xfId="0" applyFont="1" applyBorder="1" applyAlignment="1" applyProtection="1">
      <alignment vertical="center"/>
      <protection locked="0"/>
    </xf>
    <xf numFmtId="0" fontId="11" fillId="0" borderId="18" xfId="8" applyFont="1" applyBorder="1"/>
    <xf numFmtId="0" fontId="25" fillId="10" borderId="23" xfId="1" applyNumberFormat="1" applyFont="1" applyFill="1" applyBorder="1" applyAlignment="1">
      <alignment horizontal="right"/>
    </xf>
    <xf numFmtId="0" fontId="25" fillId="10" borderId="22" xfId="1" applyNumberFormat="1" applyFont="1" applyFill="1" applyBorder="1" applyAlignment="1">
      <alignment horizontal="right"/>
    </xf>
    <xf numFmtId="0" fontId="25" fillId="0" borderId="0" xfId="0" applyFont="1"/>
    <xf numFmtId="0" fontId="4" fillId="10" borderId="21" xfId="1" applyNumberFormat="1" applyFont="1" applyFill="1" applyBorder="1" applyAlignment="1">
      <alignment horizontal="right"/>
    </xf>
    <xf numFmtId="0" fontId="4" fillId="10" borderId="19" xfId="1" applyNumberFormat="1" applyFont="1" applyFill="1" applyBorder="1" applyAlignment="1">
      <alignment horizontal="right"/>
    </xf>
    <xf numFmtId="0" fontId="4" fillId="10" borderId="20" xfId="0" applyFont="1" applyFill="1" applyBorder="1"/>
    <xf numFmtId="0" fontId="4" fillId="10" borderId="11" xfId="0" applyFont="1" applyFill="1" applyBorder="1"/>
    <xf numFmtId="0" fontId="4" fillId="10" borderId="19" xfId="0" applyFont="1" applyFill="1" applyBorder="1"/>
    <xf numFmtId="0" fontId="4" fillId="10" borderId="21" xfId="0" applyFont="1" applyFill="1" applyBorder="1" applyAlignment="1">
      <alignment horizontal="center"/>
    </xf>
    <xf numFmtId="0" fontId="4" fillId="10" borderId="21" xfId="0" applyFont="1" applyFill="1" applyBorder="1"/>
    <xf numFmtId="0" fontId="4" fillId="10" borderId="4" xfId="0" applyFont="1" applyFill="1" applyBorder="1" applyAlignment="1">
      <alignment horizontal="right"/>
    </xf>
    <xf numFmtId="0" fontId="4" fillId="10" borderId="4" xfId="0" applyFont="1" applyFill="1" applyBorder="1" applyAlignment="1">
      <alignment horizontal="center"/>
    </xf>
    <xf numFmtId="0" fontId="17" fillId="0" borderId="18" xfId="5" applyFont="1" applyFill="1" applyBorder="1" applyProtection="1">
      <protection locked="0"/>
    </xf>
    <xf numFmtId="0" fontId="11" fillId="0" borderId="18" xfId="0" applyFont="1" applyBorder="1" applyAlignment="1" applyProtection="1">
      <alignment horizontal="left" wrapText="1"/>
      <protection locked="0"/>
    </xf>
    <xf numFmtId="0" fontId="11" fillId="0" borderId="16" xfId="0" applyFont="1" applyBorder="1" applyAlignment="1" applyProtection="1">
      <alignment horizontal="left" wrapText="1"/>
      <protection locked="0"/>
    </xf>
    <xf numFmtId="0" fontId="17" fillId="0" borderId="15" xfId="5" applyFont="1" applyFill="1" applyBorder="1" applyAlignment="1" applyProtection="1">
      <alignment vertical="center"/>
      <protection locked="0"/>
    </xf>
    <xf numFmtId="0" fontId="11" fillId="0" borderId="15" xfId="0" applyFont="1" applyBorder="1" applyAlignment="1" applyProtection="1">
      <alignment horizontal="left" wrapText="1"/>
      <protection locked="0"/>
    </xf>
    <xf numFmtId="0" fontId="5" fillId="0" borderId="0" xfId="0" applyFont="1" applyAlignment="1">
      <alignment horizontal="center"/>
    </xf>
    <xf numFmtId="172" fontId="5" fillId="0" borderId="0" xfId="0" applyNumberFormat="1" applyFont="1"/>
    <xf numFmtId="0" fontId="5" fillId="0" borderId="0" xfId="0" applyFont="1" applyAlignment="1">
      <alignment horizontal="left"/>
    </xf>
    <xf numFmtId="0" fontId="52" fillId="0" borderId="0" xfId="0" applyFont="1" applyAlignment="1">
      <alignment horizontal="left"/>
    </xf>
    <xf numFmtId="0" fontId="17" fillId="0" borderId="15" xfId="5" applyFont="1" applyFill="1" applyBorder="1" applyProtection="1">
      <protection locked="0"/>
    </xf>
    <xf numFmtId="5" fontId="7" fillId="7" borderId="31" xfId="2" applyNumberFormat="1" applyFont="1" applyFill="1" applyBorder="1" applyAlignment="1">
      <alignment horizontal="center" vertical="center" wrapText="1"/>
    </xf>
    <xf numFmtId="0" fontId="5" fillId="4" borderId="0" xfId="0" applyFont="1" applyFill="1"/>
    <xf numFmtId="44" fontId="4" fillId="6" borderId="10" xfId="0" applyNumberFormat="1" applyFont="1" applyFill="1" applyBorder="1" applyAlignment="1">
      <alignment vertical="center"/>
    </xf>
    <xf numFmtId="0" fontId="4" fillId="0" borderId="5" xfId="0" applyFont="1" applyBorder="1" applyAlignment="1">
      <alignment vertical="center"/>
    </xf>
    <xf numFmtId="9" fontId="5" fillId="4" borderId="0" xfId="3" applyFont="1" applyFill="1" applyAlignment="1">
      <alignment horizontal="center"/>
    </xf>
    <xf numFmtId="172" fontId="5" fillId="4" borderId="0" xfId="0" applyNumberFormat="1" applyFont="1" applyFill="1"/>
    <xf numFmtId="0" fontId="4" fillId="2" borderId="9" xfId="0" applyFont="1" applyFill="1" applyBorder="1" applyAlignment="1">
      <alignment horizontal="center" vertical="center" wrapText="1"/>
    </xf>
    <xf numFmtId="0" fontId="4" fillId="0" borderId="2" xfId="0" applyFont="1" applyBorder="1" applyAlignment="1">
      <alignment vertical="center"/>
    </xf>
    <xf numFmtId="0" fontId="4" fillId="0" borderId="1" xfId="0" applyFont="1" applyBorder="1" applyAlignment="1">
      <alignment vertical="center"/>
    </xf>
    <xf numFmtId="0" fontId="4" fillId="3" borderId="4" xfId="0" applyFont="1" applyFill="1" applyBorder="1" applyAlignment="1">
      <alignment horizontal="center" vertical="center"/>
    </xf>
    <xf numFmtId="165" fontId="4" fillId="5" borderId="4" xfId="1" applyNumberFormat="1" applyFont="1" applyFill="1" applyBorder="1" applyAlignment="1">
      <alignment horizontal="center" vertical="center"/>
    </xf>
    <xf numFmtId="0" fontId="5" fillId="0" borderId="3" xfId="0" applyFont="1" applyBorder="1"/>
    <xf numFmtId="0" fontId="4" fillId="2" borderId="3" xfId="0" applyFont="1" applyFill="1" applyBorder="1" applyAlignment="1">
      <alignment horizontal="center" vertical="center" wrapText="1"/>
    </xf>
    <xf numFmtId="9" fontId="5" fillId="0" borderId="0" xfId="3" applyFont="1" applyAlignment="1">
      <alignment horizontal="center"/>
    </xf>
    <xf numFmtId="0" fontId="4" fillId="0" borderId="0" xfId="0" applyFont="1" applyAlignment="1">
      <alignment vertical="center"/>
    </xf>
    <xf numFmtId="0" fontId="49" fillId="0" borderId="16" xfId="0" applyFont="1" applyBorder="1" applyAlignment="1">
      <alignment horizontal="left"/>
    </xf>
    <xf numFmtId="0" fontId="0" fillId="0" borderId="16" xfId="0" applyBorder="1"/>
    <xf numFmtId="0" fontId="53" fillId="0" borderId="0" xfId="0" applyFont="1" applyAlignment="1">
      <alignment horizontal="left"/>
    </xf>
    <xf numFmtId="0" fontId="0" fillId="10" borderId="0" xfId="0" applyFill="1"/>
    <xf numFmtId="0" fontId="0" fillId="2" borderId="0" xfId="0" applyFill="1"/>
    <xf numFmtId="0" fontId="53" fillId="10" borderId="0" xfId="0" applyFont="1" applyFill="1" applyAlignment="1">
      <alignment horizontal="left"/>
    </xf>
    <xf numFmtId="0" fontId="54" fillId="0" borderId="0" xfId="0" applyFont="1" applyAlignment="1">
      <alignment horizontal="left"/>
    </xf>
    <xf numFmtId="0" fontId="11" fillId="10" borderId="0" xfId="0" applyFont="1" applyFill="1"/>
    <xf numFmtId="172" fontId="7" fillId="7" borderId="31" xfId="0" applyNumberFormat="1" applyFont="1" applyFill="1" applyBorder="1" applyAlignment="1">
      <alignment horizontal="center" vertical="center" wrapText="1"/>
    </xf>
    <xf numFmtId="172" fontId="5" fillId="4" borderId="0" xfId="3" applyNumberFormat="1" applyFont="1" applyFill="1" applyAlignment="1">
      <alignment horizontal="center"/>
    </xf>
    <xf numFmtId="172" fontId="11" fillId="0" borderId="16" xfId="0" applyNumberFormat="1" applyFont="1" applyBorder="1"/>
    <xf numFmtId="172" fontId="11" fillId="0" borderId="18" xfId="0" applyNumberFormat="1" applyFont="1" applyBorder="1"/>
    <xf numFmtId="172" fontId="11" fillId="0" borderId="18" xfId="0" applyNumberFormat="1" applyFont="1" applyBorder="1" applyAlignment="1" applyProtection="1">
      <alignment horizontal="center"/>
      <protection locked="0"/>
    </xf>
    <xf numFmtId="1" fontId="11" fillId="0" borderId="18" xfId="0" applyNumberFormat="1" applyFont="1" applyBorder="1" applyAlignment="1">
      <alignment vertical="center"/>
    </xf>
    <xf numFmtId="0" fontId="17" fillId="0" borderId="15" xfId="5" applyFont="1" applyFill="1" applyBorder="1"/>
    <xf numFmtId="165" fontId="11" fillId="0" borderId="16" xfId="1" applyNumberFormat="1" applyFont="1" applyFill="1" applyBorder="1" applyAlignment="1" applyProtection="1">
      <alignment horizontal="right"/>
      <protection locked="0"/>
    </xf>
    <xf numFmtId="0" fontId="17" fillId="0" borderId="0" xfId="5" applyFont="1" applyFill="1"/>
    <xf numFmtId="1" fontId="11" fillId="0" borderId="18" xfId="0" applyNumberFormat="1" applyFont="1" applyBorder="1"/>
    <xf numFmtId="0" fontId="2" fillId="10" borderId="22" xfId="0" applyFont="1" applyFill="1" applyBorder="1" applyAlignment="1">
      <alignment horizontal="center"/>
    </xf>
    <xf numFmtId="0" fontId="2" fillId="10" borderId="11" xfId="1" applyNumberFormat="1" applyFont="1" applyFill="1" applyBorder="1" applyAlignment="1">
      <alignment horizontal="right"/>
    </xf>
    <xf numFmtId="0" fontId="2" fillId="10" borderId="4" xfId="1" applyNumberFormat="1" applyFont="1" applyFill="1" applyBorder="1" applyAlignment="1">
      <alignment horizontal="right"/>
    </xf>
    <xf numFmtId="0" fontId="2" fillId="4" borderId="11" xfId="0" applyFont="1" applyFill="1" applyBorder="1" applyAlignment="1">
      <alignment horizontal="center" vertical="center"/>
    </xf>
    <xf numFmtId="0" fontId="2" fillId="4" borderId="12" xfId="0" applyFont="1" applyFill="1" applyBorder="1" applyAlignment="1">
      <alignment horizontal="center" vertical="center"/>
    </xf>
    <xf numFmtId="0" fontId="2" fillId="4" borderId="13" xfId="0" applyFont="1" applyFill="1" applyBorder="1" applyAlignment="1">
      <alignment horizontal="center" vertical="center"/>
    </xf>
    <xf numFmtId="0" fontId="2" fillId="10" borderId="11" xfId="0" applyFont="1" applyFill="1" applyBorder="1" applyAlignment="1">
      <alignment horizontal="center"/>
    </xf>
    <xf numFmtId="0" fontId="2" fillId="10" borderId="12" xfId="0" applyFont="1" applyFill="1" applyBorder="1" applyAlignment="1">
      <alignment horizontal="center"/>
    </xf>
    <xf numFmtId="0" fontId="2" fillId="10" borderId="13" xfId="0" applyFont="1" applyFill="1" applyBorder="1" applyAlignment="1">
      <alignment horizontal="center"/>
    </xf>
    <xf numFmtId="0" fontId="12" fillId="11" borderId="11" xfId="0" applyFont="1" applyFill="1" applyBorder="1" applyAlignment="1">
      <alignment horizontal="center" vertical="center"/>
    </xf>
    <xf numFmtId="0" fontId="12" fillId="11" borderId="12" xfId="0" applyFont="1" applyFill="1" applyBorder="1" applyAlignment="1">
      <alignment horizontal="center" vertical="center"/>
    </xf>
    <xf numFmtId="0" fontId="12" fillId="11" borderId="13" xfId="0" applyFont="1" applyFill="1" applyBorder="1" applyAlignment="1">
      <alignment horizontal="center" vertical="center"/>
    </xf>
    <xf numFmtId="9" fontId="2" fillId="4" borderId="11" xfId="3" applyFont="1" applyFill="1" applyBorder="1" applyAlignment="1">
      <alignment horizontal="center" vertical="center"/>
    </xf>
    <xf numFmtId="9" fontId="2" fillId="4" borderId="12" xfId="3" applyFont="1" applyFill="1" applyBorder="1" applyAlignment="1">
      <alignment horizontal="center" vertical="center"/>
    </xf>
    <xf numFmtId="9" fontId="2" fillId="4" borderId="13" xfId="3" applyFont="1" applyFill="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6" borderId="11" xfId="0" applyFont="1" applyFill="1" applyBorder="1" applyAlignment="1">
      <alignment horizontal="center" vertical="center"/>
    </xf>
    <xf numFmtId="0" fontId="2" fillId="6" borderId="12" xfId="0" applyFont="1" applyFill="1" applyBorder="1" applyAlignment="1">
      <alignment horizontal="center" vertical="center"/>
    </xf>
    <xf numFmtId="0" fontId="2" fillId="6" borderId="13" xfId="0" applyFont="1" applyFill="1" applyBorder="1" applyAlignment="1">
      <alignment horizontal="center" vertical="center"/>
    </xf>
    <xf numFmtId="0" fontId="2" fillId="4" borderId="11"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0" fillId="0" borderId="1"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0" fillId="0" borderId="7" xfId="0" applyBorder="1" applyAlignment="1">
      <alignment horizont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0" borderId="2" xfId="0" applyFont="1" applyBorder="1" applyAlignment="1">
      <alignment horizontal="left" vertical="center"/>
    </xf>
    <xf numFmtId="0" fontId="2" fillId="10" borderId="6" xfId="0" applyFont="1" applyFill="1" applyBorder="1" applyAlignment="1">
      <alignment horizontal="center"/>
    </xf>
    <xf numFmtId="0" fontId="2" fillId="10" borderId="7" xfId="0" applyFont="1" applyFill="1" applyBorder="1" applyAlignment="1">
      <alignment horizontal="center"/>
    </xf>
    <xf numFmtId="0" fontId="2" fillId="10" borderId="8" xfId="0" applyFont="1" applyFill="1" applyBorder="1" applyAlignment="1">
      <alignment horizontal="center"/>
    </xf>
    <xf numFmtId="0" fontId="12" fillId="11" borderId="6" xfId="0" applyFont="1" applyFill="1" applyBorder="1" applyAlignment="1">
      <alignment horizontal="center" vertical="center"/>
    </xf>
    <xf numFmtId="0" fontId="12" fillId="11" borderId="7" xfId="0" applyFont="1" applyFill="1" applyBorder="1" applyAlignment="1">
      <alignment horizontal="center" vertical="center"/>
    </xf>
    <xf numFmtId="0" fontId="12" fillId="11" borderId="8" xfId="0" applyFont="1" applyFill="1" applyBorder="1" applyAlignment="1">
      <alignment horizontal="center" vertical="center"/>
    </xf>
    <xf numFmtId="0" fontId="2" fillId="0" borderId="7" xfId="0" applyFont="1" applyBorder="1" applyAlignment="1">
      <alignment horizontal="center" vertical="top" wrapText="1"/>
    </xf>
    <xf numFmtId="0" fontId="2" fillId="0" borderId="8" xfId="0" applyFont="1" applyBorder="1" applyAlignment="1">
      <alignment horizontal="center" vertical="top" wrapText="1"/>
    </xf>
    <xf numFmtId="0" fontId="4" fillId="10" borderId="11" xfId="0" applyFont="1" applyFill="1" applyBorder="1" applyAlignment="1">
      <alignment horizontal="center"/>
    </xf>
    <xf numFmtId="0" fontId="4" fillId="10" borderId="12" xfId="0" applyFont="1" applyFill="1" applyBorder="1" applyAlignment="1">
      <alignment horizontal="center"/>
    </xf>
    <xf numFmtId="0" fontId="4" fillId="10" borderId="13" xfId="0" applyFont="1" applyFill="1" applyBorder="1" applyAlignment="1">
      <alignment horizont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9" fontId="4" fillId="4" borderId="11" xfId="3" applyFont="1" applyFill="1" applyBorder="1" applyAlignment="1">
      <alignment horizontal="center" vertical="center"/>
    </xf>
    <xf numFmtId="9" fontId="4" fillId="4" borderId="12" xfId="3" applyFont="1" applyFill="1" applyBorder="1" applyAlignment="1">
      <alignment horizontal="center" vertical="center"/>
    </xf>
    <xf numFmtId="172" fontId="4" fillId="4" borderId="12" xfId="3" applyNumberFormat="1" applyFont="1" applyFill="1" applyBorder="1" applyAlignment="1">
      <alignment horizontal="center" vertical="center"/>
    </xf>
    <xf numFmtId="9" fontId="4" fillId="4" borderId="13" xfId="3" applyFont="1" applyFill="1" applyBorder="1" applyAlignment="1">
      <alignment horizontal="center" vertical="center"/>
    </xf>
    <xf numFmtId="0" fontId="4" fillId="6" borderId="1" xfId="0" applyFont="1" applyFill="1" applyBorder="1" applyAlignment="1">
      <alignment horizontal="center" vertical="center"/>
    </xf>
    <xf numFmtId="0" fontId="4" fillId="6" borderId="2" xfId="0" applyFont="1" applyFill="1" applyBorder="1" applyAlignment="1">
      <alignment horizontal="center" vertical="center"/>
    </xf>
    <xf numFmtId="0" fontId="4" fillId="6" borderId="3"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2"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27" xfId="0" applyFont="1" applyFill="1" applyBorder="1" applyAlignment="1">
      <alignment horizontal="center" vertical="center" wrapText="1"/>
    </xf>
    <xf numFmtId="0" fontId="4" fillId="4" borderId="30" xfId="0" applyFont="1" applyFill="1" applyBorder="1" applyAlignment="1">
      <alignment horizontal="center" vertical="center" wrapText="1"/>
    </xf>
    <xf numFmtId="0" fontId="4" fillId="4" borderId="26" xfId="0" applyFont="1" applyFill="1" applyBorder="1" applyAlignment="1">
      <alignment horizontal="center" vertical="center" wrapText="1"/>
    </xf>
    <xf numFmtId="9" fontId="4" fillId="4" borderId="1" xfId="3" applyFont="1" applyFill="1" applyBorder="1" applyAlignment="1">
      <alignment horizontal="center" vertical="center"/>
    </xf>
    <xf numFmtId="9" fontId="4" fillId="4" borderId="2" xfId="3" applyFont="1" applyFill="1" applyBorder="1" applyAlignment="1">
      <alignment horizontal="center" vertical="center"/>
    </xf>
    <xf numFmtId="172" fontId="4" fillId="4" borderId="2" xfId="3" applyNumberFormat="1" applyFont="1" applyFill="1" applyBorder="1" applyAlignment="1">
      <alignment horizontal="center" vertical="center"/>
    </xf>
    <xf numFmtId="9" fontId="4" fillId="4" borderId="3" xfId="3" applyFont="1" applyFill="1" applyBorder="1" applyAlignment="1">
      <alignment horizontal="center" vertical="center"/>
    </xf>
    <xf numFmtId="14" fontId="12" fillId="11" borderId="7" xfId="0" applyNumberFormat="1" applyFont="1" applyFill="1" applyBorder="1" applyAlignment="1">
      <alignment horizontal="center" vertical="center"/>
    </xf>
    <xf numFmtId="0" fontId="4" fillId="0" borderId="0" xfId="0" applyFont="1" applyAlignment="1">
      <alignment horizontal="center" vertical="center"/>
    </xf>
    <xf numFmtId="0" fontId="4" fillId="0" borderId="9" xfId="0" applyFont="1" applyBorder="1" applyAlignment="1">
      <alignment horizontal="center" vertical="center"/>
    </xf>
    <xf numFmtId="0" fontId="5" fillId="0" borderId="1" xfId="0" applyFont="1" applyBorder="1" applyAlignment="1">
      <alignment horizontal="center"/>
    </xf>
    <xf numFmtId="0" fontId="5" fillId="0" borderId="2" xfId="0" applyFont="1" applyBorder="1" applyAlignment="1">
      <alignment horizontal="center"/>
    </xf>
    <xf numFmtId="0" fontId="5" fillId="0" borderId="5" xfId="0" applyFont="1" applyBorder="1" applyAlignment="1">
      <alignment horizontal="center"/>
    </xf>
    <xf numFmtId="0" fontId="5" fillId="0" borderId="0" xfId="0" applyFont="1" applyAlignment="1">
      <alignment horizont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6" xfId="0" applyFont="1" applyBorder="1" applyAlignment="1">
      <alignment horizontal="center" vertical="center"/>
    </xf>
    <xf numFmtId="0" fontId="4" fillId="2" borderId="1"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0" borderId="2" xfId="0" applyFont="1" applyBorder="1" applyAlignment="1">
      <alignment horizontal="left" vertical="center"/>
    </xf>
    <xf numFmtId="0" fontId="12" fillId="11" borderId="27" xfId="0" applyFont="1" applyFill="1" applyBorder="1" applyAlignment="1">
      <alignment horizontal="center" vertical="center"/>
    </xf>
    <xf numFmtId="0" fontId="12" fillId="11" borderId="30" xfId="0" applyFont="1" applyFill="1" applyBorder="1" applyAlignment="1">
      <alignment horizontal="center" vertical="center"/>
    </xf>
    <xf numFmtId="0" fontId="12" fillId="11" borderId="26" xfId="0" applyFont="1" applyFill="1" applyBorder="1" applyAlignment="1">
      <alignment horizontal="center" vertical="center"/>
    </xf>
    <xf numFmtId="0" fontId="2" fillId="10" borderId="27" xfId="0" applyFont="1" applyFill="1" applyBorder="1" applyAlignment="1">
      <alignment horizontal="center"/>
    </xf>
    <xf numFmtId="0" fontId="2" fillId="10" borderId="30" xfId="0" applyFont="1" applyFill="1" applyBorder="1" applyAlignment="1">
      <alignment horizontal="center"/>
    </xf>
    <xf numFmtId="0" fontId="2" fillId="10" borderId="26" xfId="0" applyFont="1" applyFill="1" applyBorder="1" applyAlignment="1">
      <alignment horizontal="center"/>
    </xf>
    <xf numFmtId="0" fontId="22" fillId="0" borderId="1" xfId="0" applyFont="1" applyBorder="1" applyAlignment="1">
      <alignment horizontal="center"/>
    </xf>
    <xf numFmtId="0" fontId="22" fillId="0" borderId="2" xfId="0" applyFont="1" applyBorder="1" applyAlignment="1">
      <alignment horizontal="center"/>
    </xf>
    <xf numFmtId="0" fontId="22" fillId="0" borderId="5" xfId="0" applyFont="1" applyBorder="1" applyAlignment="1">
      <alignment horizontal="center"/>
    </xf>
    <xf numFmtId="0" fontId="22" fillId="0" borderId="0" xfId="0" applyFont="1" applyAlignment="1">
      <alignment horizontal="center"/>
    </xf>
    <xf numFmtId="0" fontId="22" fillId="0" borderId="6" xfId="0" applyFont="1" applyBorder="1" applyAlignment="1">
      <alignment horizontal="center"/>
    </xf>
    <xf numFmtId="0" fontId="22" fillId="0" borderId="7" xfId="0" applyFont="1" applyBorder="1" applyAlignment="1">
      <alignment horizontal="center"/>
    </xf>
    <xf numFmtId="0" fontId="26" fillId="0" borderId="1" xfId="0" applyFont="1" applyBorder="1" applyAlignment="1">
      <alignment horizontal="center" vertical="center"/>
    </xf>
    <xf numFmtId="0" fontId="26" fillId="0" borderId="2" xfId="0" applyFont="1" applyBorder="1" applyAlignment="1">
      <alignment horizontal="center" vertical="center"/>
    </xf>
    <xf numFmtId="0" fontId="26" fillId="0" borderId="3" xfId="0" applyFont="1" applyBorder="1" applyAlignment="1">
      <alignment horizontal="center" vertical="center"/>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25" fillId="0" borderId="1"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5"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2" xfId="0" applyFont="1" applyBorder="1" applyAlignment="1">
      <alignment horizontal="left"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25" fillId="0" borderId="11" xfId="0" applyFont="1" applyBorder="1" applyAlignment="1">
      <alignment horizontal="center" vertical="center"/>
    </xf>
    <xf numFmtId="0" fontId="25" fillId="0" borderId="12" xfId="0" applyFont="1" applyBorder="1" applyAlignment="1">
      <alignment horizontal="center" vertical="center"/>
    </xf>
    <xf numFmtId="0" fontId="25" fillId="0" borderId="13" xfId="0" applyFont="1" applyBorder="1" applyAlignment="1">
      <alignment horizontal="center" vertical="center"/>
    </xf>
    <xf numFmtId="0" fontId="11" fillId="9" borderId="15" xfId="0" applyFont="1" applyFill="1" applyBorder="1"/>
    <xf numFmtId="0" fontId="11" fillId="9" borderId="16" xfId="0" applyFont="1" applyFill="1" applyBorder="1"/>
    <xf numFmtId="0" fontId="11" fillId="9" borderId="18" xfId="0" applyFont="1" applyFill="1" applyBorder="1"/>
    <xf numFmtId="0" fontId="25" fillId="14" borderId="11" xfId="0" applyFont="1" applyFill="1" applyBorder="1" applyAlignment="1">
      <alignment horizontal="center" vertical="center"/>
    </xf>
    <xf numFmtId="0" fontId="25" fillId="14" borderId="12" xfId="0" applyFont="1" applyFill="1" applyBorder="1" applyAlignment="1">
      <alignment horizontal="center" vertical="center"/>
    </xf>
    <xf numFmtId="0" fontId="25" fillId="14" borderId="13" xfId="0" applyFont="1" applyFill="1" applyBorder="1" applyAlignment="1">
      <alignment horizontal="center" vertical="center"/>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5" fillId="14" borderId="13" xfId="0" applyFont="1" applyFill="1" applyBorder="1" applyAlignment="1">
      <alignment horizontal="center" vertical="center" wrapText="1"/>
    </xf>
    <xf numFmtId="9" fontId="25" fillId="14" borderId="11" xfId="3" applyFont="1" applyFill="1" applyBorder="1" applyAlignment="1">
      <alignment horizontal="center" vertical="center"/>
    </xf>
    <xf numFmtId="9" fontId="25" fillId="14" borderId="12" xfId="3" applyFont="1" applyFill="1" applyBorder="1" applyAlignment="1">
      <alignment horizontal="center" vertical="center"/>
    </xf>
    <xf numFmtId="9" fontId="25" fillId="14" borderId="13" xfId="3" applyFont="1" applyFill="1" applyBorder="1" applyAlignment="1">
      <alignment horizontal="center" vertical="center"/>
    </xf>
    <xf numFmtId="164" fontId="0" fillId="14" borderId="0" xfId="2" applyFont="1" applyFill="1"/>
  </cellXfs>
  <cellStyles count="10">
    <cellStyle name="Hipervínculo" xfId="5" builtinId="8"/>
    <cellStyle name="Hyperlink" xfId="6" xr:uid="{E4575DBC-7EB1-4A0C-844B-79BDA56AA8F6}"/>
    <cellStyle name="Millares" xfId="1" builtinId="3"/>
    <cellStyle name="Millares 2" xfId="9" xr:uid="{7D34966D-A41D-493E-8252-D00D069762A0}"/>
    <cellStyle name="Moneda" xfId="2" builtinId="4"/>
    <cellStyle name="Moneda [0] 2" xfId="7" xr:uid="{6C849183-8E60-42D7-92A3-C405E729B1FA}"/>
    <cellStyle name="Normal" xfId="0" builtinId="0"/>
    <cellStyle name="Normal 2" xfId="4" xr:uid="{168E4009-2257-4896-827D-B70BE188D205}"/>
    <cellStyle name="Normal 3" xfId="8" xr:uid="{B1329B45-0B81-497D-BCAF-501107A824E2}"/>
    <cellStyle name="Porcentaje" xfId="3" builtinId="5"/>
  </cellStyles>
  <dxfs count="221">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ill>
        <patternFill>
          <bgColor rgb="FFFF99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FF"/>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09580"/>
    <xdr:pic>
      <xdr:nvPicPr>
        <xdr:cNvPr id="2" name="Imagen 1">
          <a:extLst>
            <a:ext uri="{FF2B5EF4-FFF2-40B4-BE49-F238E27FC236}">
              <a16:creationId xmlns:a16="http://schemas.microsoft.com/office/drawing/2014/main" id="{60378AA0-4FBA-4D92-AB0F-EA8735588702}"/>
            </a:ext>
          </a:extLst>
        </xdr:cNvPr>
        <xdr:cNvPicPr>
          <a:picLocks noChangeAspect="1"/>
        </xdr:cNvPicPr>
      </xdr:nvPicPr>
      <xdr:blipFill>
        <a:blip xmlns:r="http://schemas.openxmlformats.org/officeDocument/2006/relationships" r:embed="rId1"/>
        <a:stretch>
          <a:fillRect/>
        </a:stretch>
      </xdr:blipFill>
      <xdr:spPr>
        <a:xfrm>
          <a:off x="1085850" y="571500"/>
          <a:ext cx="981075" cy="90958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42359"/>
    <xdr:pic>
      <xdr:nvPicPr>
        <xdr:cNvPr id="2" name="Imagen 1">
          <a:extLst>
            <a:ext uri="{FF2B5EF4-FFF2-40B4-BE49-F238E27FC236}">
              <a16:creationId xmlns:a16="http://schemas.microsoft.com/office/drawing/2014/main" id="{54D8DE63-4D38-459F-97EA-9C9EE3332D68}"/>
            </a:ext>
          </a:extLst>
        </xdr:cNvPr>
        <xdr:cNvPicPr>
          <a:picLocks noChangeAspect="1"/>
        </xdr:cNvPicPr>
      </xdr:nvPicPr>
      <xdr:blipFill>
        <a:blip xmlns:r="http://schemas.openxmlformats.org/officeDocument/2006/relationships" r:embed="rId1"/>
        <a:stretch>
          <a:fillRect/>
        </a:stretch>
      </xdr:blipFill>
      <xdr:spPr>
        <a:xfrm>
          <a:off x="1085850" y="571500"/>
          <a:ext cx="981075" cy="94235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381000</xdr:colOff>
      <xdr:row>1</xdr:row>
      <xdr:rowOff>190500</xdr:rowOff>
    </xdr:from>
    <xdr:ext cx="1000125" cy="825346"/>
    <xdr:pic>
      <xdr:nvPicPr>
        <xdr:cNvPr id="2" name="Imagen 1">
          <a:extLst>
            <a:ext uri="{FF2B5EF4-FFF2-40B4-BE49-F238E27FC236}">
              <a16:creationId xmlns:a16="http://schemas.microsoft.com/office/drawing/2014/main" id="{743BC277-F5AC-4B22-A2B4-2552C8A0874D}"/>
            </a:ext>
          </a:extLst>
        </xdr:cNvPr>
        <xdr:cNvPicPr>
          <a:picLocks noChangeAspect="1"/>
        </xdr:cNvPicPr>
      </xdr:nvPicPr>
      <xdr:blipFill>
        <a:blip xmlns:r="http://schemas.openxmlformats.org/officeDocument/2006/relationships" r:embed="rId1"/>
        <a:stretch>
          <a:fillRect/>
        </a:stretch>
      </xdr:blipFill>
      <xdr:spPr>
        <a:xfrm>
          <a:off x="590550" y="390525"/>
          <a:ext cx="1000125" cy="825346"/>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190500</xdr:colOff>
      <xdr:row>2</xdr:row>
      <xdr:rowOff>152400</xdr:rowOff>
    </xdr:from>
    <xdr:ext cx="1246542" cy="1028700"/>
    <xdr:pic>
      <xdr:nvPicPr>
        <xdr:cNvPr id="2" name="Imagen 1">
          <a:extLst>
            <a:ext uri="{FF2B5EF4-FFF2-40B4-BE49-F238E27FC236}">
              <a16:creationId xmlns:a16="http://schemas.microsoft.com/office/drawing/2014/main" id="{71357C2F-25F2-4435-9B0A-1FC890F891EB}"/>
            </a:ext>
          </a:extLst>
        </xdr:cNvPr>
        <xdr:cNvPicPr>
          <a:picLocks noChangeAspect="1"/>
        </xdr:cNvPicPr>
      </xdr:nvPicPr>
      <xdr:blipFill>
        <a:blip xmlns:r="http://schemas.openxmlformats.org/officeDocument/2006/relationships" r:embed="rId1"/>
        <a:stretch>
          <a:fillRect/>
        </a:stretch>
      </xdr:blipFill>
      <xdr:spPr>
        <a:xfrm>
          <a:off x="914400" y="533400"/>
          <a:ext cx="1246542" cy="102870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327743</xdr:colOff>
      <xdr:row>2</xdr:row>
      <xdr:rowOff>67421</xdr:rowOff>
    </xdr:from>
    <xdr:ext cx="977691" cy="926393"/>
    <xdr:pic>
      <xdr:nvPicPr>
        <xdr:cNvPr id="2" name="Imagen 1">
          <a:extLst>
            <a:ext uri="{FF2B5EF4-FFF2-40B4-BE49-F238E27FC236}">
              <a16:creationId xmlns:a16="http://schemas.microsoft.com/office/drawing/2014/main" id="{9920A024-D63F-490C-9741-3415C12B0242}"/>
            </a:ext>
          </a:extLst>
        </xdr:cNvPr>
        <xdr:cNvPicPr>
          <a:picLocks noChangeAspect="1"/>
        </xdr:cNvPicPr>
      </xdr:nvPicPr>
      <xdr:blipFill>
        <a:blip xmlns:r="http://schemas.openxmlformats.org/officeDocument/2006/relationships" r:embed="rId1"/>
        <a:stretch>
          <a:fillRect/>
        </a:stretch>
      </xdr:blipFill>
      <xdr:spPr>
        <a:xfrm>
          <a:off x="422993" y="391271"/>
          <a:ext cx="977691" cy="926393"/>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2157B7D8-6E26-4529-BD8A-56B2013AE3B8}"/>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0511F6EC-01BB-46B7-BBE7-58EAB2355884}"/>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266700</xdr:colOff>
      <xdr:row>1</xdr:row>
      <xdr:rowOff>161925</xdr:rowOff>
    </xdr:from>
    <xdr:ext cx="987496" cy="936625"/>
    <xdr:pic>
      <xdr:nvPicPr>
        <xdr:cNvPr id="2" name="Imagen 1">
          <a:extLst>
            <a:ext uri="{FF2B5EF4-FFF2-40B4-BE49-F238E27FC236}">
              <a16:creationId xmlns:a16="http://schemas.microsoft.com/office/drawing/2014/main" id="{493EDE2E-23E6-4AEB-A972-213BE80F7E1C}"/>
            </a:ext>
          </a:extLst>
        </xdr:cNvPr>
        <xdr:cNvPicPr>
          <a:picLocks noChangeAspect="1"/>
        </xdr:cNvPicPr>
      </xdr:nvPicPr>
      <xdr:blipFill>
        <a:blip xmlns:r="http://schemas.openxmlformats.org/officeDocument/2006/relationships" r:embed="rId1"/>
        <a:stretch>
          <a:fillRect/>
        </a:stretch>
      </xdr:blipFill>
      <xdr:spPr>
        <a:xfrm>
          <a:off x="266700" y="361950"/>
          <a:ext cx="987496" cy="9366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E0BEF25B-78DC-49BA-BDCF-CFD7CBEC01CB}"/>
            </a:ext>
          </a:extLst>
        </xdr:cNvPr>
        <xdr:cNvPicPr>
          <a:picLocks noChangeAspect="1"/>
        </xdr:cNvPicPr>
      </xdr:nvPicPr>
      <xdr:blipFill>
        <a:blip xmlns:r="http://schemas.openxmlformats.org/officeDocument/2006/relationships" r:embed="rId1"/>
        <a:stretch>
          <a:fillRect/>
        </a:stretch>
      </xdr:blipFill>
      <xdr:spPr>
        <a:xfrm>
          <a:off x="495300" y="428625"/>
          <a:ext cx="981075" cy="9305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77036983-B04A-41FA-B7FA-16F28B9F6939}"/>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37932366-94E3-4F86-A329-8914A497C695}"/>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285750</xdr:colOff>
      <xdr:row>1</xdr:row>
      <xdr:rowOff>149225</xdr:rowOff>
    </xdr:from>
    <xdr:ext cx="981075" cy="978160"/>
    <xdr:pic>
      <xdr:nvPicPr>
        <xdr:cNvPr id="2" name="Imagen 1">
          <a:extLst>
            <a:ext uri="{FF2B5EF4-FFF2-40B4-BE49-F238E27FC236}">
              <a16:creationId xmlns:a16="http://schemas.microsoft.com/office/drawing/2014/main" id="{9CA2068C-9278-4A61-8B3D-6B585AE88DF5}"/>
            </a:ext>
          </a:extLst>
        </xdr:cNvPr>
        <xdr:cNvPicPr>
          <a:picLocks noChangeAspect="1"/>
        </xdr:cNvPicPr>
      </xdr:nvPicPr>
      <xdr:blipFill>
        <a:blip xmlns:r="http://schemas.openxmlformats.org/officeDocument/2006/relationships" r:embed="rId1"/>
        <a:stretch>
          <a:fillRect/>
        </a:stretch>
      </xdr:blipFill>
      <xdr:spPr>
        <a:xfrm>
          <a:off x="1047750" y="339725"/>
          <a:ext cx="981075" cy="97816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295275</xdr:colOff>
      <xdr:row>2</xdr:row>
      <xdr:rowOff>200025</xdr:rowOff>
    </xdr:from>
    <xdr:ext cx="981075" cy="935297"/>
    <xdr:pic>
      <xdr:nvPicPr>
        <xdr:cNvPr id="2" name="Imagen 1">
          <a:extLst>
            <a:ext uri="{FF2B5EF4-FFF2-40B4-BE49-F238E27FC236}">
              <a16:creationId xmlns:a16="http://schemas.microsoft.com/office/drawing/2014/main" id="{D452CAF7-6286-4766-8E4D-9127858AA73A}"/>
            </a:ext>
          </a:extLst>
        </xdr:cNvPr>
        <xdr:cNvPicPr>
          <a:picLocks noChangeAspect="1"/>
        </xdr:cNvPicPr>
      </xdr:nvPicPr>
      <xdr:blipFill>
        <a:blip xmlns:r="http://schemas.openxmlformats.org/officeDocument/2006/relationships" r:embed="rId1"/>
        <a:stretch>
          <a:fillRect/>
        </a:stretch>
      </xdr:blipFill>
      <xdr:spPr>
        <a:xfrm>
          <a:off x="1057275" y="571500"/>
          <a:ext cx="981075" cy="93529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892CF239-93FD-4705-BBA6-8BC9AF35D930}"/>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file:///C:\Users\HOGAR\Pictures\PLATAFORMAS\1.%20PROCESOS%20CONTRACTUALES\FORMATO-PROCESOS%20DE%20CONTRATACION%20ACTUALIZADO%20DIARI%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sharepoint.com/Users/HOGAR/Pictures/PLATAFORMAS/1.%20PROCESOS%20CONTRACTUALES/FORMATO-PROCESOS%20DE%20CONTRATACION%20ACTUALIZADO%20DIARI%20202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Users/HOGAR/Pictures/PLATAFORMAS/1.%20PROCESOS%20CONTRACTUALES/FORMATO-PROCESOS%20DE%20CONTRATACION%20ACTUALIZADO%20DIARI%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695468&amp;isFromPublicArea=True&amp;isModal=False" TargetMode="External"/><Relationship Id="rId13" Type="http://schemas.openxmlformats.org/officeDocument/2006/relationships/hyperlink" Target="https://community.secop.gov.co/Public/Tendering/OpportunityDetail/Index?noticeUID=CO1.NTC.9708369&amp;isFromPublicArea=True&amp;isModal=False" TargetMode="External"/><Relationship Id="rId18" Type="http://schemas.openxmlformats.org/officeDocument/2006/relationships/hyperlink" Target="https://community.secop.gov.co/Public/Tendering/OpportunityDetail/Index?noticeUID=CO1.NTC.9820771&amp;isFromPublicArea=True&amp;isModal=False" TargetMode="External"/><Relationship Id="rId26" Type="http://schemas.openxmlformats.org/officeDocument/2006/relationships/drawing" Target="../drawings/drawing1.xml"/><Relationship Id="rId3" Type="http://schemas.openxmlformats.org/officeDocument/2006/relationships/hyperlink" Target="https://community.secop.gov.co/Public/Tendering/OpportunityDetail/Index?noticeUID=CO1.NTC.9658748&amp;isFromPublicArea=True&amp;isModal=False" TargetMode="External"/><Relationship Id="rId21" Type="http://schemas.openxmlformats.org/officeDocument/2006/relationships/hyperlink" Target="https://community.secop.gov.co/Public/Tendering/OpportunityDetail/Index?noticeUID=CO1.NTC.9887716&amp;isFromPublicArea=True&amp;isModal=False" TargetMode="External"/><Relationship Id="rId7" Type="http://schemas.openxmlformats.org/officeDocument/2006/relationships/hyperlink" Target="https://community.secop.gov.co/Public/Tendering/OpportunityDetail/Index?noticeUID=CO1.NTC.9691558&amp;isFromPublicArea=True&amp;isModal=False" TargetMode="External"/><Relationship Id="rId12" Type="http://schemas.openxmlformats.org/officeDocument/2006/relationships/hyperlink" Target="https://community.secop.gov.co/Public/Tendering/OpportunityDetail/Index?noticeUID=CO1.NTC.9704903&amp;isFromPublicArea=True&amp;isModal=False" TargetMode="External"/><Relationship Id="rId17" Type="http://schemas.openxmlformats.org/officeDocument/2006/relationships/hyperlink" Target="https://community.secop.gov.co/Public/Tendering/OpportunityDetail/Index?noticeUID=CO1.NTC.9819154&amp;isFromPublicArea=True&amp;isModal=False" TargetMode="External"/><Relationship Id="rId25" Type="http://schemas.openxmlformats.org/officeDocument/2006/relationships/printerSettings" Target="../printerSettings/printerSettings1.bin"/><Relationship Id="rId2" Type="http://schemas.openxmlformats.org/officeDocument/2006/relationships/hyperlink" Target="https://community.secop.gov.co/Public/Tendering/OpportunityDetail/Index?noticeUID=CO1.NTC.9656265&amp;isFromPublicArea=True&amp;isModal=False" TargetMode="External"/><Relationship Id="rId16" Type="http://schemas.openxmlformats.org/officeDocument/2006/relationships/hyperlink" Target="https://community.secop.gov.co/Public/Tendering/OpportunityDetail/Index?noticeUID=CO1.NTC.9817955&amp;isFromPublicArea=True&amp;isModal=False" TargetMode="External"/><Relationship Id="rId20" Type="http://schemas.openxmlformats.org/officeDocument/2006/relationships/hyperlink" Target="https://community.secop.gov.co/Public/Tendering/OpportunityDetail/Index?noticeUID=CO1.NTC.9883379&amp;isFromPublicArea=True&amp;isModal=False" TargetMode="External"/><Relationship Id="rId1" Type="http://schemas.openxmlformats.org/officeDocument/2006/relationships/hyperlink" Target="https://community.secop.gov.co/Public/Tendering/OpportunityDetail/Index?noticeUID=CO1.NTC.9660541&amp;isFromPublicArea=True&amp;isModal=False" TargetMode="External"/><Relationship Id="rId6" Type="http://schemas.openxmlformats.org/officeDocument/2006/relationships/hyperlink" Target="https://community.secop.gov.co/Public/Tendering/OpportunityDetail/Index?noticeUID=CO1.NTC.9659971&amp;isFromPublicArea=True&amp;isModal=False" TargetMode="External"/><Relationship Id="rId11" Type="http://schemas.openxmlformats.org/officeDocument/2006/relationships/hyperlink" Target="https://community.secop.gov.co/Public/Tendering/OpportunityDetail/Index?noticeUID=CO1.NTC.9701084&amp;isFromPublicArea=True&amp;isModal=False" TargetMode="External"/><Relationship Id="rId24" Type="http://schemas.openxmlformats.org/officeDocument/2006/relationships/hyperlink" Target="https://community.secop.gov.co/Public/Tendering/OpportunityDetail/Index?noticeUID=CO1.NTC.9961096&amp;isFromPublicArea=True&amp;isModal=False" TargetMode="External"/><Relationship Id="rId5" Type="http://schemas.openxmlformats.org/officeDocument/2006/relationships/hyperlink" Target="https://community.secop.gov.co/Public/Tendering/OpportunityDetail/Index?noticeUID=CO1.NTC.9659691&amp;isFromPublicArea=True&amp;isModal=False" TargetMode="External"/><Relationship Id="rId15" Type="http://schemas.openxmlformats.org/officeDocument/2006/relationships/hyperlink" Target="https://community.secop.gov.co/Public/Tendering/OpportunityDetail/Index?noticeUID=CO1.NTC.9817392&amp;isFromPublicArea=True&amp;isModal=False" TargetMode="External"/><Relationship Id="rId23" Type="http://schemas.openxmlformats.org/officeDocument/2006/relationships/hyperlink" Target="https://community.secop.gov.co/Public/Tendering/OpportunityDetail/Index?noticeUID=CO1.NTC.9960947&amp;isFromPublicArea=True&amp;isModal=False" TargetMode="External"/><Relationship Id="rId10" Type="http://schemas.openxmlformats.org/officeDocument/2006/relationships/hyperlink" Target="https://community.secop.gov.co/Public/Tendering/OpportunityDetail/Index?noticeUID=CO1.NTC.9699222&amp;isFromPublicArea=True&amp;isModal=False" TargetMode="External"/><Relationship Id="rId19" Type="http://schemas.openxmlformats.org/officeDocument/2006/relationships/hyperlink" Target="https://community.secop.gov.co/Public/Tendering/OpportunityDetail/Index?noticeUID=CO1.NTC.9822974&amp;isFromPublicArea=True&amp;isModal=False" TargetMode="External"/><Relationship Id="rId4" Type="http://schemas.openxmlformats.org/officeDocument/2006/relationships/hyperlink" Target="https://community.secop.gov.co/Public/Tendering/OpportunityDetail/Index?noticeUID=CO1.NTC.9659501&amp;isFromPublicArea=True&amp;isModal=False" TargetMode="External"/><Relationship Id="rId9" Type="http://schemas.openxmlformats.org/officeDocument/2006/relationships/hyperlink" Target="https://community.secop.gov.co/Public/Tendering/OpportunityDetail/Index?noticeUID=CO1.NTC.9884855&amp;isFromPublicArea=True&amp;isModal=False" TargetMode="External"/><Relationship Id="rId14" Type="http://schemas.openxmlformats.org/officeDocument/2006/relationships/hyperlink" Target="https://community.secop.gov.co/Public/Tendering/OpportunityDetail/Index?noticeUID=CO1.NTC.9960055&amp;isFromPublicArea=True&amp;isModal=False" TargetMode="External"/><Relationship Id="rId22" Type="http://schemas.openxmlformats.org/officeDocument/2006/relationships/hyperlink" Target="https://community.secop.gov.co/Public/Tendering/OpportunityDetail/Index?noticeUID=CO1.NTC.9918147&amp;isFromPublicArea=True&amp;isModal=False"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community.secop.gov.co/Public/Tendering/OpportunityDetail/Index?noticeUID=CO1.NTC.9876641&amp;isFromPublicArea=True&amp;isModal=False"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community.secop.gov.co/Public/Tendering/ContractNoticePhases/View?PPI=CO1.PPI.44354209&amp;isFromPublicArea=True&amp;isModal=False" TargetMode="External"/><Relationship Id="rId18" Type="http://schemas.openxmlformats.org/officeDocument/2006/relationships/hyperlink" Target="https://community.secop.gov.co/Public/Tendering/ContractNoticePhases/View?PPI=CO1.PPI.45545501&amp;isFromPublicArea=True&amp;isModal=False" TargetMode="External"/><Relationship Id="rId26" Type="http://schemas.openxmlformats.org/officeDocument/2006/relationships/hyperlink" Target="https://community.secop.gov.co/Public/Tendering/ContractNoticePhases/View?PPI=CO1.PPI.44799959&amp;isFromPublicArea=True&amp;isModal=False" TargetMode="External"/><Relationship Id="rId39" Type="http://schemas.openxmlformats.org/officeDocument/2006/relationships/hyperlink" Target="https://community.secop.gov.co/Public/Tendering/OpportunityDetail/Index?noticeUID=CO1.NTC.9967813" TargetMode="External"/><Relationship Id="rId3" Type="http://schemas.openxmlformats.org/officeDocument/2006/relationships/hyperlink" Target="https://community.secop.gov.co/Public/Tendering/ContractNoticePhases/View?PPI=CO1.PPI.45661476&amp;isFromPublicArea=True&amp;isModal=False" TargetMode="External"/><Relationship Id="rId21" Type="http://schemas.openxmlformats.org/officeDocument/2006/relationships/hyperlink" Target="https://community.secop.gov.co/Public/Tendering/ContractNoticePhases/View?PPI=CO1.PPI.45585871&amp;isFromPublicArea=True&amp;isModal=False" TargetMode="External"/><Relationship Id="rId34" Type="http://schemas.openxmlformats.org/officeDocument/2006/relationships/hyperlink" Target="https://community.secop.gov.co/Public/Tendering/OpportunityDetail/Index?noticeUID=CO1.NTC.9823842" TargetMode="External"/><Relationship Id="rId42" Type="http://schemas.openxmlformats.org/officeDocument/2006/relationships/hyperlink" Target="https://community.secop.gov.co/Public/Tendering/OpportunityDetail/Index?noticeUID=CO1.NTC.9636161" TargetMode="External"/><Relationship Id="rId47" Type="http://schemas.openxmlformats.org/officeDocument/2006/relationships/hyperlink" Target="https://community.secop.gov.co/Public/Tendering/OpportunityDetail/Index?noticeUID=CO1.NTC.9965883" TargetMode="External"/><Relationship Id="rId50" Type="http://schemas.openxmlformats.org/officeDocument/2006/relationships/hyperlink" Target="https://community.secop.gov.co/Public/Tendering/OpportunityDetail/Index?noticeUID=CO1.NTC.9781059" TargetMode="External"/><Relationship Id="rId7" Type="http://schemas.openxmlformats.org/officeDocument/2006/relationships/hyperlink" Target="https://community.secop.gov.co/Public/Tendering/ContractNoticePhases/View?PPI=CO1.PPI.45619894&amp;isFromPublicArea=True&amp;isModal=False" TargetMode="External"/><Relationship Id="rId12" Type="http://schemas.openxmlformats.org/officeDocument/2006/relationships/hyperlink" Target="https://community.secop.gov.co/Public/Tendering/ContractNoticePhases/View?PPI=CO1.PPI.45067165&amp;isFromPublicArea=True&amp;isModal=False" TargetMode="External"/><Relationship Id="rId17" Type="http://schemas.openxmlformats.org/officeDocument/2006/relationships/hyperlink" Target="https://community.secop.gov.co/Public/Tendering/ContractNoticePhases/View?PPI=CO1.PPI.45460613&amp;isFromPublicArea=True&amp;isModal=False" TargetMode="External"/><Relationship Id="rId25" Type="http://schemas.openxmlformats.org/officeDocument/2006/relationships/hyperlink" Target="https://community.secop.gov.co/Public/Tendering/ContractNoticePhases/View?PPI=CO1.PPI.45719011&amp;isFromPublicArea=True&amp;isModal=False" TargetMode="External"/><Relationship Id="rId33" Type="http://schemas.openxmlformats.org/officeDocument/2006/relationships/hyperlink" Target="https://community.secop.gov.co/Public/Tendering/ContractNoticePhases/View?PPI=CO1.PPI.45585318&amp;isFromPublicArea=True&amp;isModal=False" TargetMode="External"/><Relationship Id="rId38" Type="http://schemas.openxmlformats.org/officeDocument/2006/relationships/hyperlink" Target="https://community.secop.gov.co/Public/Tendering/ContractNoticePhases/View?PPI=CO1.PPI.45767367&amp;isFromPublicArea=True&amp;isModal=False" TargetMode="External"/><Relationship Id="rId46" Type="http://schemas.openxmlformats.org/officeDocument/2006/relationships/hyperlink" Target="https://community.secop.gov.co/Public/Tendering/OpportunityDetail/Index?noticeUID=CO1.NTC.9946136" TargetMode="External"/><Relationship Id="rId2" Type="http://schemas.openxmlformats.org/officeDocument/2006/relationships/hyperlink" Target="https://community.secop.gov.co/Public/Tendering/ContractNoticePhases/View?PPI=CO1.PPI.45471519&amp;isFromPublicArea=True&amp;isModal=False" TargetMode="External"/><Relationship Id="rId16" Type="http://schemas.openxmlformats.org/officeDocument/2006/relationships/hyperlink" Target="https://community.secop.gov.co/Public/Tendering/ContractNoticePhases/View?PPI=CO1.PPI.45397830&amp;isFromPublicArea=True&amp;isModal=False" TargetMode="External"/><Relationship Id="rId20" Type="http://schemas.openxmlformats.org/officeDocument/2006/relationships/hyperlink" Target="https://community.secop.gov.co/Public/Tendering/ContractNoticePhases/View?PPI=CO1.PPI.45583497&amp;isFromPublicArea=True&amp;isModal=False" TargetMode="External"/><Relationship Id="rId29" Type="http://schemas.openxmlformats.org/officeDocument/2006/relationships/hyperlink" Target="https://community.secop.gov.co/Public/Tendering/ContractNoticePhases/View?PPI=CO1.PPI.45394422&amp;isFromPublicArea=True&amp;isModal=False" TargetMode="External"/><Relationship Id="rId41" Type="http://schemas.openxmlformats.org/officeDocument/2006/relationships/hyperlink" Target="https://community.secop.gov.co/Public/Tendering/OpportunityDetail/Index?noticeUID=CO1.NTC.9967553" TargetMode="External"/><Relationship Id="rId54" Type="http://schemas.openxmlformats.org/officeDocument/2006/relationships/drawing" Target="../drawings/drawing11.xml"/><Relationship Id="rId1" Type="http://schemas.openxmlformats.org/officeDocument/2006/relationships/hyperlink" Target="https://community.secop.gov.co/Public/Tendering/ContractNoticePhases/View?PPI=CO1.PPI.45059531&amp;isFromPublicArea=True&amp;isModal=False" TargetMode="External"/><Relationship Id="rId6" Type="http://schemas.openxmlformats.org/officeDocument/2006/relationships/hyperlink" Target="https://community.secop.gov.co/Public/Tendering/ContractNoticePhases/View?PPI=CO1.PPI.45502265&amp;isFromPublicArea=True&amp;isModal=False" TargetMode="External"/><Relationship Id="rId11" Type="http://schemas.openxmlformats.org/officeDocument/2006/relationships/hyperlink" Target="https://community.secop.gov.co/Public/Tendering/ContractNoticePhases/View?PPI=CO1.PPI.45172663&amp;isFromPublicArea=True&amp;isModal=False" TargetMode="External"/><Relationship Id="rId24" Type="http://schemas.openxmlformats.org/officeDocument/2006/relationships/hyperlink" Target="https://community.secop.gov.co/Public/Tendering/ContractNoticePhases/View?PPI=CO1.PPI.45774807&amp;isFromPublicArea=True&amp;isModal=False" TargetMode="External"/><Relationship Id="rId32" Type="http://schemas.openxmlformats.org/officeDocument/2006/relationships/hyperlink" Target="https://community.secop.gov.co/Public/Tendering/OpportunityDetail/Index?noticeUID=CO1.NTC.9811784" TargetMode="External"/><Relationship Id="rId37" Type="http://schemas.openxmlformats.org/officeDocument/2006/relationships/hyperlink" Target="https://community.secop.gov.co/Public/Tendering/ContractNoticePhases/View?PPI=CO1.PPI.45713639&amp;isFromPublicArea=True&amp;isModal=False" TargetMode="External"/><Relationship Id="rId40" Type="http://schemas.openxmlformats.org/officeDocument/2006/relationships/hyperlink" Target="https://community.secop.gov.co/Public/Tendering/OpportunityDetail/Index?noticeUID=CO1.NTC.9967692" TargetMode="External"/><Relationship Id="rId45" Type="http://schemas.openxmlformats.org/officeDocument/2006/relationships/hyperlink" Target="https://community.secop.gov.co/Public/Tendering/OpportunityDetail/Index?noticeUID=CO1.NTC.9781485" TargetMode="External"/><Relationship Id="rId53" Type="http://schemas.openxmlformats.org/officeDocument/2006/relationships/printerSettings" Target="../printerSettings/printerSettings11.bin"/><Relationship Id="rId5" Type="http://schemas.openxmlformats.org/officeDocument/2006/relationships/hyperlink" Target="https://community.secop.gov.co/Public/Tendering/ContractNoticePhases/View?PPI=CO1.PPI.44354618&amp;isFromPublicArea=True&amp;isModal=False" TargetMode="External"/><Relationship Id="rId15" Type="http://schemas.openxmlformats.org/officeDocument/2006/relationships/hyperlink" Target="https://community.secop.gov.co/Public/Tendering/ContractNoticePhases/View?PPI=CO1.PPI.45420681&amp;isFromPublicArea=True&amp;isModal=False" TargetMode="External"/><Relationship Id="rId23" Type="http://schemas.openxmlformats.org/officeDocument/2006/relationships/hyperlink" Target="https://community.secop.gov.co/Public/Tendering/ContractNoticePhases/View?PPI=CO1.PPI.44746077&amp;isFromPublicArea=True&amp;isModal=False" TargetMode="External"/><Relationship Id="rId28" Type="http://schemas.openxmlformats.org/officeDocument/2006/relationships/hyperlink" Target="https://community.secop.gov.co/Public/Tendering/ContractNoticePhases/View?PPI=CO1.PPI.45334239&amp;isFromPublicArea=True&amp;isModal=False" TargetMode="External"/><Relationship Id="rId36" Type="http://schemas.openxmlformats.org/officeDocument/2006/relationships/hyperlink" Target="https://community.secop.gov.co/Public/Tendering/OpportunityDetail/Index?noticeUID=CO1.NTC.9945777" TargetMode="External"/><Relationship Id="rId49" Type="http://schemas.openxmlformats.org/officeDocument/2006/relationships/hyperlink" Target="https://community.secop.gov.co/Public/Tendering/OpportunityDetail/Index?noticeUID=CO1.NTC.9737945" TargetMode="External"/><Relationship Id="rId10" Type="http://schemas.openxmlformats.org/officeDocument/2006/relationships/hyperlink" Target="https://community.secop.gov.co/Public/Tendering/ContractNoticePhases/View?PPI=CO1.PPI.45170183&amp;isFromPublicArea=True&amp;isModal=False" TargetMode="External"/><Relationship Id="rId19" Type="http://schemas.openxmlformats.org/officeDocument/2006/relationships/hyperlink" Target="https://community.secop.gov.co/Public/Tendering/ContractNoticePhases/View?PPI=CO1.PPI.45587261&amp;isFromPublicArea=True&amp;isModal=False" TargetMode="External"/><Relationship Id="rId31" Type="http://schemas.openxmlformats.org/officeDocument/2006/relationships/hyperlink" Target="https://community.secop.gov.co/Public/Tendering/ContractNoticePhases/View?PPI=CO1.PPI.45463772&amp;isFromPublicArea=True&amp;isModal=False" TargetMode="External"/><Relationship Id="rId44" Type="http://schemas.openxmlformats.org/officeDocument/2006/relationships/hyperlink" Target="https://community.secop.gov.co/Public/Tendering/OpportunityDetail/Index?noticeUID=CO1.NTC.9739215" TargetMode="External"/><Relationship Id="rId52" Type="http://schemas.openxmlformats.org/officeDocument/2006/relationships/hyperlink" Target="https://community.secop.gov.co/Public/Tendering/OpportunityDetail/Index?noticeUID=CO1.NTC.9674700&amp;isFromPublicArea=True&amp;isModal=False" TargetMode="External"/><Relationship Id="rId4" Type="http://schemas.openxmlformats.org/officeDocument/2006/relationships/hyperlink" Target="https://community.secop.gov.co/Public/Tendering/ContractNoticePhases/View?PPI=CO1.PPI.44354209&amp;isFromPublicArea=True&amp;isModal=False" TargetMode="External"/><Relationship Id="rId9" Type="http://schemas.openxmlformats.org/officeDocument/2006/relationships/hyperlink" Target="https://community.secop.gov.co/Public/Tendering/ContractNoticePhases/View?PPI=CO1.PPI.45725035&amp;isFromPublicArea=True&amp;isModal=False" TargetMode="External"/><Relationship Id="rId14" Type="http://schemas.openxmlformats.org/officeDocument/2006/relationships/hyperlink" Target="https://community.secop.gov.co/Public/Tendering/ContractNoticePhases/View?PPI=CO1.PPI.45281664&amp;isFromPublicArea=True&amp;isModal=False" TargetMode="External"/><Relationship Id="rId22" Type="http://schemas.openxmlformats.org/officeDocument/2006/relationships/hyperlink" Target="https://community.secop.gov.co/Public/Tendering/ContractNoticePhases/View?PPI=CO1.PPI.44746077&amp;isFromPublicArea=True&amp;isModal=False" TargetMode="External"/><Relationship Id="rId27" Type="http://schemas.openxmlformats.org/officeDocument/2006/relationships/hyperlink" Target="https://community.secop.gov.co/Public/Tendering/ContractNoticePhases/View?PPI=CO1.PPI.44848379&amp;isFromPublicArea=True&amp;isModal=False" TargetMode="External"/><Relationship Id="rId30" Type="http://schemas.openxmlformats.org/officeDocument/2006/relationships/hyperlink" Target="https://community.secop.gov.co/Public/Tendering/ContractNoticePhases/View?PPI=CO1.PPI.45463132&amp;isFromPublicArea=True&amp;isModal=False" TargetMode="External"/><Relationship Id="rId35" Type="http://schemas.openxmlformats.org/officeDocument/2006/relationships/hyperlink" Target="https://community.secop.gov.co/Public/Tendering/ContractNoticePhases/View?PPI=CO1.PPI.45666619&amp;isFromPublicArea=True&amp;isModal=False" TargetMode="External"/><Relationship Id="rId43" Type="http://schemas.openxmlformats.org/officeDocument/2006/relationships/hyperlink" Target="https://community.secop.gov.co/Public/Tendering/OpportunityDetail/Index?noticeUID=CO1.NTC.9737111" TargetMode="External"/><Relationship Id="rId48" Type="http://schemas.openxmlformats.org/officeDocument/2006/relationships/hyperlink" Target="https://community.secop.gov.co/Public/Tendering/OpportunityDetail/Index?noticeUID=CO1.NTC.9663269" TargetMode="External"/><Relationship Id="rId8" Type="http://schemas.openxmlformats.org/officeDocument/2006/relationships/hyperlink" Target="https://community.secop.gov.co/Public/Tendering/ContractNoticePhases/View?PPI=CO1.PPI.45789589&amp;isFromPublicArea=True&amp;isModal=False" TargetMode="External"/><Relationship Id="rId51" Type="http://schemas.openxmlformats.org/officeDocument/2006/relationships/hyperlink" Target="https://community.secop.gov.co/Public/Tendering/OpportunityDetail/Index?noticeUID=CO1.NTC.9974380"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community.secop.gov.co/Public/Tendering/OpportunityDetail/Index?noticeUID=CO1.NTC.9533330"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701928&amp;isFromPublicArea=True&amp;isModal=False" TargetMode="External"/><Relationship Id="rId13" Type="http://schemas.openxmlformats.org/officeDocument/2006/relationships/hyperlink" Target="https://community.secop.gov.co/Public/Tendering/OpportunityDetail/Index?noticeUID=CO1.NTC.9988428&amp;isFromPublicArea=True&amp;isModal=False" TargetMode="External"/><Relationship Id="rId18" Type="http://schemas.openxmlformats.org/officeDocument/2006/relationships/hyperlink" Target="https://community.secop.gov.co/Public/Tendering/OpportunityDetail/Index?noticeUID=CO1.NTC.9970166" TargetMode="External"/><Relationship Id="rId26" Type="http://schemas.openxmlformats.org/officeDocument/2006/relationships/hyperlink" Target="https://community.secop.gov.co/Public/Tendering/ContractNoticePhases/View?PPI=CO1.PPI.47505432&amp;isFromPublicArea=True&amp;isModal=False" TargetMode="External"/><Relationship Id="rId3" Type="http://schemas.openxmlformats.org/officeDocument/2006/relationships/hyperlink" Target="https://community.secop.gov.co/Public/Tendering/ContractNoticePhases/View?PPI=CO1.PPI.46111139&amp;isFromPublicArea=True&amp;isModal=False" TargetMode="External"/><Relationship Id="rId21" Type="http://schemas.openxmlformats.org/officeDocument/2006/relationships/hyperlink" Target="https://community.secop.gov.co/Public/Tendering/OpportunityDetail/Index?noticeUID=CO1.NTC.9980040" TargetMode="External"/><Relationship Id="rId7" Type="http://schemas.openxmlformats.org/officeDocument/2006/relationships/hyperlink" Target="https://community.secop.gov.co/Public/Tendering/ContractNoticePhases/View?PPI=CO1.PPI.45212454&amp;isFromPublicArea=True&amp;isModal=False" TargetMode="External"/><Relationship Id="rId12" Type="http://schemas.openxmlformats.org/officeDocument/2006/relationships/hyperlink" Target="https://community.secop.gov.co/Public/Tendering/OpportunityDetail/Index?noticeUID=CO1.NTC.10013258&amp;isFromPublicArea=True&amp;isModal=False" TargetMode="External"/><Relationship Id="rId17" Type="http://schemas.openxmlformats.org/officeDocument/2006/relationships/hyperlink" Target="https://community.secop.gov.co/Public/Tendering/OpportunityDetail/Index?noticeUID=CO1.NTC.9958983" TargetMode="External"/><Relationship Id="rId25" Type="http://schemas.openxmlformats.org/officeDocument/2006/relationships/hyperlink" Target="https://community.secop.gov.co/Public/Tendering/ContractNoticePhases/View?PPI=CO1.PPI.47483142&amp;isFromPublicArea=True&amp;isModal=False" TargetMode="External"/><Relationship Id="rId2" Type="http://schemas.openxmlformats.org/officeDocument/2006/relationships/hyperlink" Target="https://community.secop.gov.co/Public/Tendering/ContractNoticePhases/View?PPI=CO1.PPI.46111013&amp;isFromPublicArea=True&amp;isModal=False" TargetMode="External"/><Relationship Id="rId16" Type="http://schemas.openxmlformats.org/officeDocument/2006/relationships/hyperlink" Target="https://community.secop.gov.co/Public/Tendering/OpportunityDetail/Index?noticeUID=CO1.NTC.9958955" TargetMode="External"/><Relationship Id="rId20" Type="http://schemas.openxmlformats.org/officeDocument/2006/relationships/hyperlink" Target="https://community.secop.gov.co/Public/Tendering/OpportunityDetail/Index?noticeUID=CO1.NTC.9978374" TargetMode="External"/><Relationship Id="rId1" Type="http://schemas.openxmlformats.org/officeDocument/2006/relationships/hyperlink" Target="https://community.secop.gov.co/Public/Tendering/ContractNoticePhases/View?PPI=CO1.PPI.46109002&amp;isFromPublicArea=True&amp;isModal=False" TargetMode="External"/><Relationship Id="rId6" Type="http://schemas.openxmlformats.org/officeDocument/2006/relationships/hyperlink" Target="https://community.secop.gov.co/Public/Tendering/ContractNoticePhases/View?PPI=CO1.PPI.46689394&amp;isFromPublicArea=True&amp;isModal=False" TargetMode="External"/><Relationship Id="rId11" Type="http://schemas.openxmlformats.org/officeDocument/2006/relationships/hyperlink" Target="https://community.secop.gov.co/Public/Tendering/OpportunityDetail/Index?noticeUID=CO1.NTC.9986367&amp;isFromPublicArea=True&amp;isModal=False" TargetMode="External"/><Relationship Id="rId24" Type="http://schemas.openxmlformats.org/officeDocument/2006/relationships/hyperlink" Target="https://community.secop.gov.co/Public/Tendering/ContractNoticePhases/View?PPI=CO1.PPI.47368527&amp;isFromPublicArea=True&amp;isModal=False" TargetMode="External"/><Relationship Id="rId5" Type="http://schemas.openxmlformats.org/officeDocument/2006/relationships/hyperlink" Target="https://community.secop.gov.co/Public/Tendering/ContractNoticePhases/View?PPI=CO1.PPI.45988399&amp;isFromPublicArea=True&amp;isModal=False" TargetMode="External"/><Relationship Id="rId15" Type="http://schemas.openxmlformats.org/officeDocument/2006/relationships/hyperlink" Target="https://community.secop.gov.co/Public/Tendering/OpportunityDetail/Index?noticeUID=CO1.NTC.9959190" TargetMode="External"/><Relationship Id="rId23" Type="http://schemas.openxmlformats.org/officeDocument/2006/relationships/hyperlink" Target="https://community.secop.gov.co/Public/Tendering/OpportunityDetail/Index?noticeUID=CO1.NTC.9988477" TargetMode="External"/><Relationship Id="rId28" Type="http://schemas.openxmlformats.org/officeDocument/2006/relationships/drawing" Target="../drawings/drawing13.xml"/><Relationship Id="rId10" Type="http://schemas.openxmlformats.org/officeDocument/2006/relationships/hyperlink" Target="https://community.secop.gov.co/Public/Tendering/OpportunityDetail/Index?noticeUID=CO1.NTC.9986110&amp;isFromPublicArea=True&amp;isModal=False" TargetMode="External"/><Relationship Id="rId19" Type="http://schemas.openxmlformats.org/officeDocument/2006/relationships/hyperlink" Target="https://community.secop.gov.co/Public/Tendering/OpportunityDetail/Index?noticeUID=CO1.NTC.9977242" TargetMode="External"/><Relationship Id="rId4" Type="http://schemas.openxmlformats.org/officeDocument/2006/relationships/hyperlink" Target="https://community.secop.gov.co/Public/Tendering/ContractNoticePhases/View?PPI=CO1.PPI.46111031&amp;isFromPublicArea=True&amp;isModal=False" TargetMode="External"/><Relationship Id="rId9" Type="http://schemas.openxmlformats.org/officeDocument/2006/relationships/hyperlink" Target="https://community.secop.gov.co/Public/Tendering/OpportunityDetail/Index?noticeUID=CO1.NTC.9756563&amp;isFromPublicArea=True&amp;isModal=False" TargetMode="External"/><Relationship Id="rId14" Type="http://schemas.openxmlformats.org/officeDocument/2006/relationships/hyperlink" Target="https://community.secop.gov.co/Public/Tendering/OpportunityDetail/Index?noticeUID=CO1.NTC.9958915" TargetMode="External"/><Relationship Id="rId22" Type="http://schemas.openxmlformats.org/officeDocument/2006/relationships/hyperlink" Target="https://community.secop.gov.co/Public/Tendering/OpportunityDetail/Index?noticeUID=CO1.NTC.9984481" TargetMode="External"/><Relationship Id="rId27"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800125&amp;isFromPublicArea=True&amp;isModal=False" TargetMode="External"/><Relationship Id="rId3" Type="http://schemas.openxmlformats.org/officeDocument/2006/relationships/hyperlink" Target="https://community.secop.gov.co/Public/Tendering/OpportunityDetail/Index?noticeUID=CO1.NTC.9739286&amp;isFromPublicArea=True&amp;isModal=False" TargetMode="External"/><Relationship Id="rId7" Type="http://schemas.openxmlformats.org/officeDocument/2006/relationships/hyperlink" Target="https://community.secop.gov.co/Public/Tendering/OpportunityDetail/Index?noticeUID=CO1.NTC.9798863&amp;isFromPublicArea=True&amp;isModal=False" TargetMode="External"/><Relationship Id="rId12" Type="http://schemas.openxmlformats.org/officeDocument/2006/relationships/drawing" Target="../drawings/drawing2.xml"/><Relationship Id="rId2" Type="http://schemas.openxmlformats.org/officeDocument/2006/relationships/hyperlink" Target="https://community.secop.gov.co/Public/Tendering/OpportunityDetail/Index?noticeUID=CO1.NTC.9738605&amp;isFromPublicArea=True&amp;isModal=False" TargetMode="External"/><Relationship Id="rId1" Type="http://schemas.openxmlformats.org/officeDocument/2006/relationships/hyperlink" Target="https://community.secop.gov.co/Public/Tendering/OpportunityDetail/Index?noticeUID=CO1.NTC.9737511&amp;isFromPublicArea=True&amp;isModal=False" TargetMode="External"/><Relationship Id="rId6" Type="http://schemas.openxmlformats.org/officeDocument/2006/relationships/hyperlink" Target="https://community.secop.gov.co/Public/Tendering/OpportunityDetail/Index?noticeUID=CO1.NTC.9798331&amp;isFromPublicArea=True&amp;isModal=False" TargetMode="External"/><Relationship Id="rId11" Type="http://schemas.openxmlformats.org/officeDocument/2006/relationships/printerSettings" Target="../printerSettings/printerSettings2.bin"/><Relationship Id="rId5" Type="http://schemas.openxmlformats.org/officeDocument/2006/relationships/hyperlink" Target="https://community.secop.gov.co/Public/Tendering/OpportunityDetail/Index?noticeUID=CO1.NTC.9740611&amp;isFromPublicArea=True&amp;isModal=False" TargetMode="External"/><Relationship Id="rId10" Type="http://schemas.openxmlformats.org/officeDocument/2006/relationships/hyperlink" Target="https://community.secop.gov.co/Public/Tendering/OpportunityDetail/Index?noticeUID=CO1.NTC.9801071&amp;isFromPublicArea=True&amp;isModal=False" TargetMode="External"/><Relationship Id="rId4" Type="http://schemas.openxmlformats.org/officeDocument/2006/relationships/hyperlink" Target="https://community.secop.gov.co/Public/Tendering/OpportunityDetail/Index?noticeUID=CO1.NTC.9739949&amp;isFromPublicArea=True&amp;isModal=False" TargetMode="External"/><Relationship Id="rId9" Type="http://schemas.openxmlformats.org/officeDocument/2006/relationships/hyperlink" Target="https://community.secop.gov.co/Public/Tendering/OpportunityDetail/Index?noticeUID=CO1.NTC.9800384&amp;isFromPublicArea=True&amp;isModal=Fal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700892&amp;isFromPublicArea=True&amp;isModal=False" TargetMode="External"/><Relationship Id="rId13" Type="http://schemas.openxmlformats.org/officeDocument/2006/relationships/hyperlink" Target="https://community.secop.gov.co/Public/Tendering/ContractNoticePhases/View?PPI=CO1.PPI.45539483&amp;isFromPublicArea=True&amp;isModal=False" TargetMode="External"/><Relationship Id="rId18" Type="http://schemas.openxmlformats.org/officeDocument/2006/relationships/hyperlink" Target="https://community.secop.gov.co/Public/Tendering/OpportunityDetail/Index?noticeUID=CO1.NTC.9916738&amp;isFromPublicArea=True&amp;isModal=False" TargetMode="External"/><Relationship Id="rId3" Type="http://schemas.openxmlformats.org/officeDocument/2006/relationships/hyperlink" Target="https://community.secop.gov.co/Public/Tendering/OpportunityDetail/Index?noticeUID=CO1.NTC.9670508&amp;isFromPublicArea=True&amp;isModal=False" TargetMode="External"/><Relationship Id="rId21" Type="http://schemas.openxmlformats.org/officeDocument/2006/relationships/printerSettings" Target="../printerSettings/printerSettings5.bin"/><Relationship Id="rId7" Type="http://schemas.openxmlformats.org/officeDocument/2006/relationships/hyperlink" Target="https://community.secop.gov.co/Public/Tendering/OpportunityDetail/Index?noticeUID=CO1.NTC.9700441&amp;isFromPublicArea=True&amp;isModal=False" TargetMode="External"/><Relationship Id="rId12" Type="http://schemas.openxmlformats.org/officeDocument/2006/relationships/hyperlink" Target="https://community.secop.gov.co/Public/Tendering/OpportunityDetail/Index?noticeUID=CO1.NTC.9725624&amp;isFromPublicArea=True&amp;isModal=False" TargetMode="External"/><Relationship Id="rId17" Type="http://schemas.openxmlformats.org/officeDocument/2006/relationships/hyperlink" Target="https://community.secop.gov.co/Public/Tendering/OpportunityDetail/Index?noticeUID=CO1.NTC.9916029&amp;isFromPublicArea=True&amp;isModal=False" TargetMode="External"/><Relationship Id="rId2" Type="http://schemas.openxmlformats.org/officeDocument/2006/relationships/hyperlink" Target="https://community.secop.gov.co/Public/Tendering/OpportunityDetail/Index?noticeUID=CO1.NTC.9670410&amp;isFromPublicArea=True&amp;isModal=False" TargetMode="External"/><Relationship Id="rId16" Type="http://schemas.openxmlformats.org/officeDocument/2006/relationships/hyperlink" Target="https://community.secop.gov.co/Public/Tendering/OpportunityDetail/Index?noticeUID=CO1.NTC.9861462&amp;isFromPublicArea=True&amp;isModal=False" TargetMode="External"/><Relationship Id="rId20" Type="http://schemas.openxmlformats.org/officeDocument/2006/relationships/hyperlink" Target="https://community.secop.gov.co/Public/Tendering/OpportunityDetail/Index?noticeUID=CO1.NTC.9954928&amp;isFromPublicArea=True&amp;isModal=False" TargetMode="External"/><Relationship Id="rId1" Type="http://schemas.openxmlformats.org/officeDocument/2006/relationships/hyperlink" Target="https://community.secop.gov.co/Public/Tendering/OpportunityDetail/Index?noticeUID=CO1.NTC.9669976&amp;isFromPublicArea=True&amp;isModal=False" TargetMode="External"/><Relationship Id="rId6" Type="http://schemas.openxmlformats.org/officeDocument/2006/relationships/hyperlink" Target="https://community.secop.gov.co/Public/Tendering/OpportunityDetail/Index?noticeUID=CO1.NTC.9697327&amp;isFromPublicArea=True&amp;isModal=False" TargetMode="External"/><Relationship Id="rId11" Type="http://schemas.openxmlformats.org/officeDocument/2006/relationships/hyperlink" Target="https://community.secop.gov.co/Public/Tendering/OpportunityDetail/Index?noticeUID=CO1.NTC.9721899&amp;isFromPublicArea=True&amp;isModal=False" TargetMode="External"/><Relationship Id="rId5" Type="http://schemas.openxmlformats.org/officeDocument/2006/relationships/hyperlink" Target="https://community.secop.gov.co/Public/Tendering/OpportunityDetail/Index?noticeUID=CO1.NTC.9691135&amp;isFromPublicArea=True&amp;isModal=False" TargetMode="External"/><Relationship Id="rId15" Type="http://schemas.openxmlformats.org/officeDocument/2006/relationships/hyperlink" Target="https://community.secop.gov.co/Public/Tendering/OpportunityDetail/Index?noticeUID=CO1.NTC.9851883&amp;isFromPublicArea=True&amp;isModal=False" TargetMode="External"/><Relationship Id="rId10" Type="http://schemas.openxmlformats.org/officeDocument/2006/relationships/hyperlink" Target="https://community.secop.gov.co/Public/Tendering/OpportunityDetail/Index?noticeUID=CO1.NTC.9726278&amp;isFromPublicArea=True&amp;isModal=False" TargetMode="External"/><Relationship Id="rId19" Type="http://schemas.openxmlformats.org/officeDocument/2006/relationships/hyperlink" Target="https://community.secop.gov.co/Public/Tendering/OpportunityDetail/Index?noticeUID=CO1.NTC.9947231&amp;isFromPublicArea=True&amp;isModal=False" TargetMode="External"/><Relationship Id="rId4" Type="http://schemas.openxmlformats.org/officeDocument/2006/relationships/hyperlink" Target="https://community.secop.gov.co/Public/Tendering/OpportunityDetail/Index?noticeUID=CO1.NTC.9670802&amp;isFromPublicArea=True&amp;isModal=False" TargetMode="External"/><Relationship Id="rId9" Type="http://schemas.openxmlformats.org/officeDocument/2006/relationships/hyperlink" Target="https://community.secop.gov.co/Public/Tendering/OpportunityDetail/Index?noticeUID=CO1.NTC.9721340&amp;isFromPublicArea=True&amp;isModal=False" TargetMode="External"/><Relationship Id="rId14" Type="http://schemas.openxmlformats.org/officeDocument/2006/relationships/hyperlink" Target="https://community.secop.gov.co/Public/Tendering/OpportunityDetail/Index?noticeUID=CO1.NTC.9842109&amp;isFromPublicArea=True&amp;isModal=False" TargetMode="External"/><Relationship Id="rId2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45846412&amp;isFromPublicArea=True&amp;isModal=False" TargetMode="External"/><Relationship Id="rId13" Type="http://schemas.openxmlformats.org/officeDocument/2006/relationships/hyperlink" Target="https://community.secop.gov.co/Public/Tendering/ContractNoticePhases/View?PPI=CO1.PPI.45273656&amp;isFromPublicArea=True&amp;isModal=False" TargetMode="External"/><Relationship Id="rId3" Type="http://schemas.openxmlformats.org/officeDocument/2006/relationships/hyperlink" Target="https://community.secop.gov.co/Public/Tendering/ContractNoticePhases/View?PPI=CO1.PPI.45811693&amp;isFromPublicArea=True&amp;isModal=False" TargetMode="External"/><Relationship Id="rId7" Type="http://schemas.openxmlformats.org/officeDocument/2006/relationships/hyperlink" Target="https://community.secop.gov.co/Public/Tendering/ContractNoticePhases/View?PPI=CO1.PPI.45845004&amp;isFromPublicArea=True&amp;isModal=False" TargetMode="External"/><Relationship Id="rId12" Type="http://schemas.openxmlformats.org/officeDocument/2006/relationships/hyperlink" Target="https://community.secop.gov.co/Public/Tendering/ContractNoticePhases/View?PPI=CO1.PPI.45174999&amp;isFromPublicArea=True&amp;isModal=False" TargetMode="External"/><Relationship Id="rId2" Type="http://schemas.openxmlformats.org/officeDocument/2006/relationships/hyperlink" Target="https://community.secop.gov.co/Public/Tendering/ContractNoticePhases/View?PPI=CO1.PPI.45279327&amp;isFromPublicArea=True&amp;isModal=False" TargetMode="External"/><Relationship Id="rId16" Type="http://schemas.openxmlformats.org/officeDocument/2006/relationships/drawing" Target="../drawings/drawing6.xml"/><Relationship Id="rId1" Type="http://schemas.openxmlformats.org/officeDocument/2006/relationships/hyperlink" Target="https://community.secop.gov.co/Public/Tendering/ContractNoticePhases/View?PPI=CO1.PPI.45469919&amp;isFromPublicArea=True&amp;isModal=False" TargetMode="External"/><Relationship Id="rId6" Type="http://schemas.openxmlformats.org/officeDocument/2006/relationships/hyperlink" Target="https://community.secop.gov.co/Public/Tendering/ContractNoticePhases/View?PPI=CO1.PPI.45835868&amp;isFromPublicArea=True&amp;isModal=False" TargetMode="External"/><Relationship Id="rId11" Type="http://schemas.openxmlformats.org/officeDocument/2006/relationships/hyperlink" Target="https://community.secop.gov.co/Public/Tendering/ContractNoticePhases/View?PPI=CO1.PPI.45270348&amp;isFromPublicArea=True&amp;isModal=False" TargetMode="External"/><Relationship Id="rId5" Type="http://schemas.openxmlformats.org/officeDocument/2006/relationships/hyperlink" Target="https://community.secop.gov.co/Public/Tendering/ContractNoticePhases/View?PPI=CO1.PPI.45823433&amp;isFromPublicArea=True&amp;isModal=False" TargetMode="External"/><Relationship Id="rId15" Type="http://schemas.openxmlformats.org/officeDocument/2006/relationships/printerSettings" Target="../printerSettings/printerSettings6.bin"/><Relationship Id="rId10" Type="http://schemas.openxmlformats.org/officeDocument/2006/relationships/hyperlink" Target="https://community.secop.gov.co/Public/Tendering/ContractNoticePhases/View?PPI=CO1.PPI.45055401&amp;isFromPublicArea=True&amp;isModal=False" TargetMode="External"/><Relationship Id="rId4" Type="http://schemas.openxmlformats.org/officeDocument/2006/relationships/hyperlink" Target="https://community.secop.gov.co/Public/Tendering/ContractNoticePhases/View?PPI=CO1.PPI.45821737&amp;isFromPublicArea=True&amp;isModal=False" TargetMode="External"/><Relationship Id="rId9" Type="http://schemas.openxmlformats.org/officeDocument/2006/relationships/hyperlink" Target="https://community.secop.gov.co/Public/Tendering/ContractNoticePhases/View?PPI=CO1.PPI.44990653&amp;isFromPublicArea=True&amp;isModal=False" TargetMode="External"/><Relationship Id="rId14" Type="http://schemas.openxmlformats.org/officeDocument/2006/relationships/hyperlink" Target="https://community.secop.gov.co/Public/Tendering/ContractNoticePhases/View?PPI=CO1.PPI.45859657&amp;isFromPublicArea=True&amp;isModal=False"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850990&amp;isFromPublicArea=True&amp;isModal=False" TargetMode="External"/><Relationship Id="rId13" Type="http://schemas.openxmlformats.org/officeDocument/2006/relationships/hyperlink" Target="https://community.secop.gov.co/Public/Tendering/OpportunityDetail/Index?noticeUID=CO1.NTC.9958378&amp;isFromPublicArea=True&amp;isModal=False" TargetMode="External"/><Relationship Id="rId18" Type="http://schemas.openxmlformats.org/officeDocument/2006/relationships/hyperlink" Target="https://community.secop.gov.co/Public/Tendering/OpportunityDetail/Index?noticeUID=CO1.NTC.9975175&amp;isFromPublicArea=True&amp;isModal=False" TargetMode="External"/><Relationship Id="rId3" Type="http://schemas.openxmlformats.org/officeDocument/2006/relationships/hyperlink" Target="https://community.secop.gov.co/Public/Tendering/OpportunityDetail/Index?noticeUID=CO1.NTC.9739664&amp;isFromPublicArea=True&amp;isModal=False" TargetMode="External"/><Relationship Id="rId7" Type="http://schemas.openxmlformats.org/officeDocument/2006/relationships/hyperlink" Target="https://community.secop.gov.co/Public/Tendering/OpportunityDetail/Index?noticeUID=CO1.NTC.9824573&amp;isFromPublicArea=True&amp;isModal=False" TargetMode="External"/><Relationship Id="rId12" Type="http://schemas.openxmlformats.org/officeDocument/2006/relationships/hyperlink" Target="https://community.secop.gov.co/Public/Tendering/OpportunityDetail/Index?noticeUID=CO1.NTC.9958312&amp;isFromPublicArea=True&amp;isModal=False" TargetMode="External"/><Relationship Id="rId17" Type="http://schemas.openxmlformats.org/officeDocument/2006/relationships/hyperlink" Target="https://community.secop.gov.co/Public/Tendering/OpportunityDetail/Index?noticeUID=CO1.NTC.9967246&amp;isFromPublicArea=True&amp;isModal=False" TargetMode="External"/><Relationship Id="rId2" Type="http://schemas.openxmlformats.org/officeDocument/2006/relationships/hyperlink" Target="https://community.secop.gov.co/Public/Tendering/OpportunityDetail/Index?noticeUID=CO1.NTC.9739158&amp;isFromPublicArea=True&amp;isModal=False" TargetMode="External"/><Relationship Id="rId16" Type="http://schemas.openxmlformats.org/officeDocument/2006/relationships/hyperlink" Target="https://community.secop.gov.co/Public/Tendering/OpportunityDetail/Index?noticeUID=CO1.NTC.9966869&amp;isFromPublicArea=True&amp;isModal=False" TargetMode="External"/><Relationship Id="rId20" Type="http://schemas.openxmlformats.org/officeDocument/2006/relationships/drawing" Target="../drawings/drawing7.xml"/><Relationship Id="rId1" Type="http://schemas.openxmlformats.org/officeDocument/2006/relationships/hyperlink" Target="https://community.secop.gov.co/Public/Tendering/OpportunityDetail/Index?noticeUID=CO1.NTC.9723261&amp;isFromPublicArea=True&amp;isModal=False" TargetMode="External"/><Relationship Id="rId6" Type="http://schemas.openxmlformats.org/officeDocument/2006/relationships/hyperlink" Target="https://community.secop.gov.co/Public/Tendering/OpportunityDetail/Index?noticeUID=CO1.NTC.9825138&amp;isFromPublicArea=True&amp;isModal=False" TargetMode="External"/><Relationship Id="rId11" Type="http://schemas.openxmlformats.org/officeDocument/2006/relationships/hyperlink" Target="https://community.secop.gov.co/Public/Tendering/OpportunityDetail/Index?noticeUID=CO1.NTC.9954703&amp;isFromPublicArea=True&amp;isModal=False" TargetMode="External"/><Relationship Id="rId5" Type="http://schemas.openxmlformats.org/officeDocument/2006/relationships/hyperlink" Target="https://community.secop.gov.co/Public/Tendering/OpportunityDetail/Index?noticeUID=CO1.NTC.9791504&amp;isFromPublicArea=True&amp;isModal=False" TargetMode="External"/><Relationship Id="rId15" Type="http://schemas.openxmlformats.org/officeDocument/2006/relationships/hyperlink" Target="https://community.secop.gov.co/Public/Tendering/OpportunityDetail/Index?noticeUID=CO1.NTC.9966630&amp;isFromPublicArea=True&amp;isModal=False" TargetMode="External"/><Relationship Id="rId10" Type="http://schemas.openxmlformats.org/officeDocument/2006/relationships/hyperlink" Target="https://community.secop.gov.co/Public/Tendering/OpportunityDetail/Index?noticeUID=CO1.NTC.9854831&amp;isFromPublicArea=True&amp;isModal=False" TargetMode="External"/><Relationship Id="rId19" Type="http://schemas.openxmlformats.org/officeDocument/2006/relationships/printerSettings" Target="../printerSettings/printerSettings7.bin"/><Relationship Id="rId4" Type="http://schemas.openxmlformats.org/officeDocument/2006/relationships/hyperlink" Target="https://community.secop.gov.co/Public/Tendering/OpportunityDetail/Index?noticeUID=CO1.NTC.9788345&amp;isFromPublicArea=True&amp;isModal=False" TargetMode="External"/><Relationship Id="rId9" Type="http://schemas.openxmlformats.org/officeDocument/2006/relationships/hyperlink" Target="https://community.secop.gov.co/Public/Tendering/OpportunityDetail/Index?noticeUID=CO1.NTC.9854403&amp;isFromPublicArea=True&amp;isModal=False" TargetMode="External"/><Relationship Id="rId14" Type="http://schemas.openxmlformats.org/officeDocument/2006/relationships/hyperlink" Target="https://community.secop.gov.co/Public/Tendering/ContractNoticePhases/View?PPI=CO1.PPI.45843921&amp;isFromPublicArea=True&amp;isModal=False"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809793&amp;isFromPublicArea=True&amp;isModal=False" TargetMode="External"/><Relationship Id="rId3" Type="http://schemas.openxmlformats.org/officeDocument/2006/relationships/hyperlink" Target="https://community.secop.gov.co/Public/Tendering/OpportunityDetail/Index?noticeUID=CO1.NTC.9790239&amp;isFromPublicArea=True&amp;isModal=False" TargetMode="External"/><Relationship Id="rId7" Type="http://schemas.openxmlformats.org/officeDocument/2006/relationships/hyperlink" Target="https://community.secop.gov.co/Public/Tendering/OpportunityDetail/Index?noticeUID=CO1.NTC.9792820&amp;isFromPublicArea=True&amp;isModal=False" TargetMode="External"/><Relationship Id="rId12" Type="http://schemas.openxmlformats.org/officeDocument/2006/relationships/drawing" Target="../drawings/drawing8.xml"/><Relationship Id="rId2" Type="http://schemas.openxmlformats.org/officeDocument/2006/relationships/hyperlink" Target="https://community.secop.gov.co/Public/Tendering/OpportunityDetail/Index?noticeUID=CO1.NTC.9789613&amp;isFromPublicArea=True&amp;isModal=False" TargetMode="External"/><Relationship Id="rId1" Type="http://schemas.openxmlformats.org/officeDocument/2006/relationships/hyperlink" Target="https://community.secop.gov.co/Public/Tendering/OpportunityDetail/Index?noticeUID=CO1.NTC.9789793&amp;isFromPublicArea=True&amp;isModal=False" TargetMode="External"/><Relationship Id="rId6" Type="http://schemas.openxmlformats.org/officeDocument/2006/relationships/hyperlink" Target="https://community.secop.gov.co/Public/Tendering/OpportunityDetail/Index?noticeUID=CO1.NTC.9791843&amp;isFromPublicArea=True&amp;isModal=False" TargetMode="External"/><Relationship Id="rId11" Type="http://schemas.openxmlformats.org/officeDocument/2006/relationships/printerSettings" Target="../printerSettings/printerSettings8.bin"/><Relationship Id="rId5" Type="http://schemas.openxmlformats.org/officeDocument/2006/relationships/hyperlink" Target="https://community.secop.gov.co/Public/Tendering/OpportunityDetail/Index?noticeUID=CO1.NTC.9791528&amp;isFromPublicArea=True&amp;isModal=False" TargetMode="External"/><Relationship Id="rId10" Type="http://schemas.openxmlformats.org/officeDocument/2006/relationships/hyperlink" Target="https://community.secop.gov.co/Public/Tendering/OpportunityDetail/Index?noticeUID=CO1.NTC.9957516&amp;isFromPublicArea=True&amp;isModal=False" TargetMode="External"/><Relationship Id="rId4" Type="http://schemas.openxmlformats.org/officeDocument/2006/relationships/hyperlink" Target="https://community.secop.gov.co/Public/Tendering/OpportunityDetail/Index?noticeUID=CO1.NTC.9790771&amp;isFromPublicArea=True&amp;isModal=False" TargetMode="External"/><Relationship Id="rId9" Type="http://schemas.openxmlformats.org/officeDocument/2006/relationships/hyperlink" Target="https://community.secop.gov.co/Public/Tendering/OpportunityDetail/Index?noticeUID=CO1.NTC.9912338&amp;isFromPublicArea=True&amp;isModal=False"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45494538&amp;isFromPublicArea=True&amp;isModal=False" TargetMode="External"/><Relationship Id="rId3" Type="http://schemas.openxmlformats.org/officeDocument/2006/relationships/hyperlink" Target="https://community.secop.gov.co/Public/Tendering/ContractNoticePhases/View?PPI=CO1.PPI.45482642&amp;isFromPublicArea=True&amp;isModal=False" TargetMode="External"/><Relationship Id="rId7" Type="http://schemas.openxmlformats.org/officeDocument/2006/relationships/hyperlink" Target="https://community.secop.gov.co/Public/Tendering/ContractNoticePhases/View?PPI=CO1.PPI.45493183&amp;isFromPublicArea=True&amp;isModal=False" TargetMode="External"/><Relationship Id="rId2" Type="http://schemas.openxmlformats.org/officeDocument/2006/relationships/hyperlink" Target="https://community.secop.gov.co/Public/Tendering/ContractNoticePhases/View?PPI=CO1.PPI.45481248&amp;isFromPublicArea=True&amp;isModal=False" TargetMode="External"/><Relationship Id="rId1" Type="http://schemas.openxmlformats.org/officeDocument/2006/relationships/hyperlink" Target="https://community.secop.gov.co/Public/Tendering/ContractNoticePhases/View?PPI=CO1.PPI.45412088&amp;isFromPublicArea=True&amp;isModal=False" TargetMode="External"/><Relationship Id="rId6" Type="http://schemas.openxmlformats.org/officeDocument/2006/relationships/hyperlink" Target="https://community.secop.gov.co/Public/Tendering/ContractNoticePhases/View?PPI=CO1.PPI.45491921&amp;isFromPublicArea=True&amp;isModal=False" TargetMode="External"/><Relationship Id="rId5" Type="http://schemas.openxmlformats.org/officeDocument/2006/relationships/hyperlink" Target="https://community.secop.gov.co/Public/Tendering/ContractNoticePhases/View?PPI=CO1.PPI.45489804&amp;isFromPublicArea=True&amp;isModal=False" TargetMode="External"/><Relationship Id="rId10" Type="http://schemas.openxmlformats.org/officeDocument/2006/relationships/drawing" Target="../drawings/drawing9.xml"/><Relationship Id="rId4" Type="http://schemas.openxmlformats.org/officeDocument/2006/relationships/hyperlink" Target="https://community.secop.gov.co/Public/Tendering/ContractNoticePhases/View?PPI=CO1.PPI.45486610&amp;isFromPublicArea=True&amp;isModal=False" TargetMode="External"/><Relationship Id="rId9"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8F613-38E8-40F6-8CED-3A4CA42C1F9A}">
  <dimension ref="A1:BW32"/>
  <sheetViews>
    <sheetView showGridLines="0" tabSelected="1" workbookViewId="0">
      <selection activeCell="G10" sqref="G10"/>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 customWidth="1"/>
    <col min="6" max="6" width="17.140625" style="8" customWidth="1"/>
    <col min="7" max="7" width="15.85546875" style="8" customWidth="1"/>
    <col min="8" max="8" width="16.5703125" style="8" customWidth="1"/>
    <col min="9" max="9" width="17.42578125" style="8" customWidth="1"/>
    <col min="10" max="10" width="22.28515625" style="89" customWidth="1"/>
    <col min="11" max="11" width="18.42578125" customWidth="1"/>
    <col min="12" max="13" width="13.42578125" customWidth="1"/>
    <col min="14" max="14" width="18.28515625" customWidth="1"/>
    <col min="15" max="15" width="16.42578125" customWidth="1"/>
    <col min="16" max="16" width="11.42578125" customWidth="1"/>
    <col min="17" max="17" width="12.42578125" customWidth="1"/>
    <col min="18" max="18" width="11.42578125" customWidth="1"/>
    <col min="19" max="19" width="11.28515625" customWidth="1"/>
    <col min="20" max="20" width="14.7109375" customWidth="1"/>
    <col min="21" max="21" width="16.140625" customWidth="1"/>
    <col min="22" max="22" width="14.140625" customWidth="1"/>
    <col min="23" max="23" width="14.42578125" customWidth="1"/>
    <col min="24" max="24" width="21.710937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8"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 min="58" max="58" width="19.5703125" customWidth="1"/>
  </cols>
  <sheetData>
    <row r="1" spans="1:75" ht="26.45" customHeight="1" x14ac:dyDescent="0.25">
      <c r="F1"/>
      <c r="G1"/>
      <c r="H1"/>
      <c r="I1"/>
      <c r="J1"/>
      <c r="X1" s="1"/>
      <c r="AK1"/>
    </row>
    <row r="2" spans="1:75" ht="22.15" customHeight="1" thickBot="1" x14ac:dyDescent="0.3">
      <c r="F2"/>
      <c r="G2"/>
      <c r="H2" s="2"/>
      <c r="I2"/>
      <c r="J2"/>
      <c r="X2" s="1"/>
      <c r="AK2"/>
    </row>
    <row r="3" spans="1:75" ht="21.6" customHeight="1" thickBot="1" x14ac:dyDescent="0.3">
      <c r="B3" s="573"/>
      <c r="C3" s="574"/>
      <c r="D3" s="579" t="s">
        <v>0</v>
      </c>
      <c r="E3" s="580"/>
      <c r="F3" s="580"/>
      <c r="G3" s="581"/>
      <c r="H3" s="585" t="s">
        <v>1</v>
      </c>
      <c r="I3" s="586"/>
      <c r="J3" s="3"/>
      <c r="K3" s="4" t="s">
        <v>2</v>
      </c>
      <c r="L3" s="5"/>
      <c r="M3" s="6"/>
      <c r="N3" s="6"/>
      <c r="O3" s="6"/>
      <c r="P3" s="6"/>
      <c r="Q3" s="6"/>
      <c r="R3" s="6"/>
      <c r="S3" s="6"/>
      <c r="T3" s="6"/>
      <c r="U3" s="6"/>
      <c r="V3" s="6"/>
      <c r="W3" s="6"/>
      <c r="X3" s="7"/>
      <c r="Y3" s="7"/>
      <c r="Z3" s="6"/>
      <c r="AA3" s="7"/>
      <c r="AB3" s="6"/>
      <c r="AC3" s="7"/>
      <c r="AD3" s="6"/>
      <c r="AE3" s="7"/>
      <c r="AF3" s="6"/>
      <c r="AG3" s="7"/>
      <c r="AH3" s="6"/>
      <c r="AI3" s="7"/>
      <c r="AJ3" s="6"/>
      <c r="AK3" s="6"/>
      <c r="AL3" s="7"/>
      <c r="AM3" s="6"/>
      <c r="AN3" s="7"/>
      <c r="AO3" s="6"/>
      <c r="AP3" s="6"/>
      <c r="AQ3" s="7"/>
      <c r="AR3" s="6"/>
      <c r="AS3" s="6"/>
      <c r="AT3" s="6"/>
      <c r="AU3" s="6"/>
      <c r="AV3" s="6"/>
      <c r="AW3" s="6"/>
      <c r="AX3" s="7"/>
      <c r="AY3" s="6"/>
      <c r="AZ3" s="6"/>
      <c r="BA3" s="7"/>
      <c r="BB3" s="6"/>
      <c r="BC3" s="7"/>
      <c r="BD3" s="6"/>
      <c r="BE3" s="7"/>
      <c r="BF3" s="6"/>
    </row>
    <row r="4" spans="1:75" ht="20.45" customHeight="1" thickBot="1" x14ac:dyDescent="0.3">
      <c r="B4" s="575"/>
      <c r="C4" s="576"/>
      <c r="D4" s="582"/>
      <c r="E4" s="583"/>
      <c r="F4" s="583"/>
      <c r="G4" s="584"/>
      <c r="H4" s="587"/>
      <c r="I4" s="588"/>
      <c r="J4" s="9"/>
      <c r="K4" s="10">
        <v>3000</v>
      </c>
      <c r="L4" s="4" t="s">
        <v>3</v>
      </c>
      <c r="M4" s="6"/>
      <c r="N4" s="6"/>
      <c r="O4" s="6"/>
      <c r="P4" s="6"/>
      <c r="Q4" s="6"/>
      <c r="R4" s="6"/>
      <c r="S4" s="6"/>
      <c r="T4" s="6"/>
      <c r="U4" s="6"/>
      <c r="V4" s="6"/>
      <c r="W4" s="6"/>
      <c r="X4" s="7"/>
      <c r="Y4" s="7"/>
      <c r="Z4" s="6"/>
      <c r="AA4" s="7"/>
      <c r="AB4" s="6"/>
      <c r="AC4" s="7"/>
      <c r="AD4" s="6"/>
      <c r="AE4" s="7"/>
      <c r="AF4" s="6"/>
      <c r="AG4" s="7"/>
      <c r="AH4" s="6"/>
      <c r="AI4" s="7"/>
      <c r="AJ4" s="6"/>
      <c r="AK4" s="6"/>
      <c r="AL4" s="7"/>
      <c r="AM4" s="6"/>
      <c r="AN4" s="7"/>
      <c r="AO4" s="6"/>
      <c r="AP4" s="6"/>
      <c r="AQ4" s="7"/>
      <c r="AR4" s="6"/>
      <c r="AS4" s="6"/>
      <c r="AT4" s="6"/>
      <c r="AU4" s="6"/>
      <c r="AV4" s="6"/>
      <c r="AW4" s="6"/>
      <c r="AX4" s="7"/>
      <c r="AY4" s="6"/>
      <c r="AZ4" s="6"/>
      <c r="BA4" s="7"/>
      <c r="BB4" s="6"/>
      <c r="BC4" s="7"/>
      <c r="BD4" s="6"/>
      <c r="BE4" s="7"/>
      <c r="BF4" s="6"/>
    </row>
    <row r="5" spans="1:75" ht="22.9" customHeight="1" thickBot="1" x14ac:dyDescent="0.3">
      <c r="B5" s="575"/>
      <c r="C5" s="576"/>
      <c r="D5" s="11" t="s">
        <v>4</v>
      </c>
      <c r="E5" s="12"/>
      <c r="F5" s="591" t="s">
        <v>106</v>
      </c>
      <c r="G5" s="591"/>
      <c r="H5" s="589"/>
      <c r="I5" s="590"/>
      <c r="J5" s="9"/>
      <c r="K5" s="13">
        <f>+L6*K4</f>
        <v>5252715000</v>
      </c>
      <c r="L5" s="14" t="s">
        <v>5</v>
      </c>
      <c r="M5" s="6"/>
      <c r="N5" s="6"/>
      <c r="O5" s="6"/>
      <c r="P5" s="6"/>
      <c r="Q5" s="6"/>
      <c r="R5" s="6"/>
      <c r="S5" s="6"/>
      <c r="T5" s="6"/>
      <c r="U5" s="6"/>
      <c r="V5" s="6"/>
      <c r="W5" s="6"/>
      <c r="X5" s="7"/>
      <c r="Y5" s="7"/>
      <c r="Z5" s="7"/>
      <c r="AA5" s="7"/>
      <c r="AB5" s="7"/>
      <c r="AC5" s="7"/>
      <c r="AD5" s="562" t="s">
        <v>6</v>
      </c>
      <c r="AE5" s="563"/>
      <c r="AF5" s="563"/>
      <c r="AG5" s="563"/>
      <c r="AH5" s="563"/>
      <c r="AI5" s="563"/>
      <c r="AJ5" s="563"/>
      <c r="AK5" s="563"/>
      <c r="AL5" s="563"/>
      <c r="AM5" s="563"/>
      <c r="AN5" s="563"/>
      <c r="AO5" s="563"/>
      <c r="AP5" s="563"/>
      <c r="AQ5" s="564"/>
      <c r="AR5" s="6"/>
      <c r="AS5" s="6"/>
      <c r="AT5" s="6"/>
      <c r="AU5" s="6"/>
      <c r="AV5" s="6"/>
      <c r="AW5" s="6"/>
      <c r="AX5" s="6"/>
      <c r="AY5" s="6"/>
      <c r="AZ5" s="6"/>
      <c r="BA5" s="6"/>
      <c r="BB5" s="6"/>
      <c r="BC5" s="6"/>
      <c r="BD5" s="6"/>
      <c r="BE5" s="6"/>
      <c r="BF5" s="6"/>
    </row>
    <row r="6" spans="1:75" s="15" customFormat="1" ht="34.5" customHeight="1" thickBot="1" x14ac:dyDescent="0.3">
      <c r="B6" s="577"/>
      <c r="C6" s="578"/>
      <c r="D6" s="16" t="s">
        <v>7</v>
      </c>
      <c r="E6" s="565" t="s">
        <v>1942</v>
      </c>
      <c r="F6" s="565"/>
      <c r="G6" s="566"/>
      <c r="H6" s="567" t="s">
        <v>9</v>
      </c>
      <c r="I6" s="568"/>
      <c r="J6" s="568"/>
      <c r="K6" s="569"/>
      <c r="L6" s="17">
        <v>1750905</v>
      </c>
      <c r="M6" s="6"/>
      <c r="N6" s="553" t="s">
        <v>10</v>
      </c>
      <c r="O6" s="554"/>
      <c r="P6" s="553" t="s">
        <v>11</v>
      </c>
      <c r="Q6" s="554"/>
      <c r="R6" s="555"/>
      <c r="S6" s="570" t="s">
        <v>12</v>
      </c>
      <c r="T6" s="571"/>
      <c r="U6" s="572"/>
      <c r="V6" s="553" t="s">
        <v>13</v>
      </c>
      <c r="W6" s="554"/>
      <c r="X6" s="554"/>
      <c r="Y6" s="562" t="s">
        <v>14</v>
      </c>
      <c r="Z6" s="563"/>
      <c r="AA6" s="563"/>
      <c r="AB6" s="563"/>
      <c r="AC6" s="564"/>
      <c r="AD6" s="562" t="s">
        <v>15</v>
      </c>
      <c r="AE6" s="563"/>
      <c r="AF6" s="563"/>
      <c r="AG6" s="563"/>
      <c r="AH6" s="564"/>
      <c r="AI6" s="553" t="s">
        <v>16</v>
      </c>
      <c r="AJ6" s="554"/>
      <c r="AK6" s="554"/>
      <c r="AL6" s="555"/>
      <c r="AM6" s="553" t="s">
        <v>17</v>
      </c>
      <c r="AN6" s="554"/>
      <c r="AO6" s="554"/>
      <c r="AP6" s="554"/>
      <c r="AQ6" s="555"/>
      <c r="AR6" s="6"/>
      <c r="AS6" s="553" t="s">
        <v>18</v>
      </c>
      <c r="AT6" s="555"/>
      <c r="AU6" s="553" t="s">
        <v>19</v>
      </c>
      <c r="AV6" s="554"/>
      <c r="AW6" s="554"/>
      <c r="AX6" s="554"/>
      <c r="AY6" s="554"/>
      <c r="AZ6" s="555"/>
      <c r="BA6" s="553" t="s">
        <v>20</v>
      </c>
      <c r="BB6" s="554"/>
      <c r="BC6" s="555"/>
      <c r="BD6" s="553" t="s">
        <v>21</v>
      </c>
      <c r="BE6" s="554"/>
      <c r="BF6" s="555"/>
    </row>
    <row r="7" spans="1:75" s="29" customFormat="1" ht="77.25" thickBot="1" x14ac:dyDescent="0.3">
      <c r="A7" s="18"/>
      <c r="B7" s="19" t="s">
        <v>22</v>
      </c>
      <c r="C7" s="20" t="s">
        <v>23</v>
      </c>
      <c r="D7" s="21" t="s">
        <v>24</v>
      </c>
      <c r="E7" s="22" t="s">
        <v>25</v>
      </c>
      <c r="F7" s="22" t="s">
        <v>26</v>
      </c>
      <c r="G7" s="21" t="s">
        <v>27</v>
      </c>
      <c r="H7" s="19" t="s">
        <v>28</v>
      </c>
      <c r="I7" s="19" t="s">
        <v>29</v>
      </c>
      <c r="J7" s="19" t="s">
        <v>30</v>
      </c>
      <c r="K7" s="19" t="s">
        <v>31</v>
      </c>
      <c r="L7" s="19" t="s">
        <v>32</v>
      </c>
      <c r="M7" s="19" t="s">
        <v>33</v>
      </c>
      <c r="N7" s="19" t="s">
        <v>34</v>
      </c>
      <c r="O7" s="20" t="s">
        <v>35</v>
      </c>
      <c r="P7" s="20" t="s">
        <v>36</v>
      </c>
      <c r="Q7" s="19" t="s">
        <v>37</v>
      </c>
      <c r="R7" s="19" t="s">
        <v>38</v>
      </c>
      <c r="S7" s="20" t="s">
        <v>39</v>
      </c>
      <c r="T7" s="19" t="s">
        <v>40</v>
      </c>
      <c r="U7" s="19" t="s">
        <v>41</v>
      </c>
      <c r="V7" s="19" t="s">
        <v>42</v>
      </c>
      <c r="W7" s="20" t="s">
        <v>43</v>
      </c>
      <c r="X7" s="19" t="s">
        <v>44</v>
      </c>
      <c r="Y7" s="19" t="s">
        <v>45</v>
      </c>
      <c r="Z7" s="19" t="s">
        <v>46</v>
      </c>
      <c r="AA7" s="19" t="s">
        <v>47</v>
      </c>
      <c r="AB7" s="23" t="s">
        <v>48</v>
      </c>
      <c r="AC7" s="24" t="s">
        <v>49</v>
      </c>
      <c r="AD7" s="19" t="s">
        <v>50</v>
      </c>
      <c r="AE7" s="19" t="s">
        <v>51</v>
      </c>
      <c r="AF7" s="19" t="s">
        <v>52</v>
      </c>
      <c r="AG7" s="23" t="s">
        <v>53</v>
      </c>
      <c r="AH7" s="24" t="s">
        <v>54</v>
      </c>
      <c r="AI7" s="19" t="s">
        <v>55</v>
      </c>
      <c r="AJ7" s="19" t="s">
        <v>56</v>
      </c>
      <c r="AK7" s="23" t="s">
        <v>57</v>
      </c>
      <c r="AL7" s="23" t="s">
        <v>58</v>
      </c>
      <c r="AM7" s="19" t="s">
        <v>59</v>
      </c>
      <c r="AN7" s="23" t="s">
        <v>60</v>
      </c>
      <c r="AO7" s="23" t="s">
        <v>61</v>
      </c>
      <c r="AP7" s="23" t="s">
        <v>62</v>
      </c>
      <c r="AQ7" s="24" t="s">
        <v>63</v>
      </c>
      <c r="AR7" s="24" t="s">
        <v>64</v>
      </c>
      <c r="AS7" s="19" t="s">
        <v>65</v>
      </c>
      <c r="AT7" s="19" t="s">
        <v>66</v>
      </c>
      <c r="AU7" s="19" t="s">
        <v>67</v>
      </c>
      <c r="AV7" s="19" t="s">
        <v>68</v>
      </c>
      <c r="AW7" s="19" t="s">
        <v>69</v>
      </c>
      <c r="AX7" s="25" t="s">
        <v>70</v>
      </c>
      <c r="AY7" s="26" t="s">
        <v>71</v>
      </c>
      <c r="AZ7" s="26" t="s">
        <v>72</v>
      </c>
      <c r="BA7" s="27" t="s">
        <v>73</v>
      </c>
      <c r="BB7" s="19" t="s">
        <v>74</v>
      </c>
      <c r="BC7" s="19" t="s">
        <v>75</v>
      </c>
      <c r="BD7" s="20" t="s">
        <v>76</v>
      </c>
      <c r="BE7" s="20" t="s">
        <v>77</v>
      </c>
      <c r="BF7" s="20" t="s">
        <v>78</v>
      </c>
      <c r="BG7" s="28"/>
      <c r="BH7" s="28"/>
      <c r="BI7" s="28"/>
      <c r="BJ7" s="28"/>
      <c r="BK7" s="28"/>
      <c r="BL7" s="28"/>
      <c r="BM7" s="28"/>
      <c r="BN7" s="28"/>
      <c r="BO7" s="28"/>
      <c r="BP7" s="28"/>
      <c r="BQ7" s="28"/>
      <c r="BR7" s="28"/>
      <c r="BS7" s="28"/>
      <c r="BT7" s="28"/>
      <c r="BU7" s="28"/>
      <c r="BV7" s="28"/>
      <c r="BW7" s="28"/>
    </row>
    <row r="8" spans="1:75" x14ac:dyDescent="0.25">
      <c r="B8" s="30">
        <v>2026</v>
      </c>
      <c r="C8" s="30">
        <v>891780111</v>
      </c>
      <c r="D8" s="30" t="s">
        <v>79</v>
      </c>
      <c r="E8" s="41" t="s">
        <v>1941</v>
      </c>
      <c r="F8" s="41" t="s">
        <v>1940</v>
      </c>
      <c r="G8" s="32">
        <v>0</v>
      </c>
      <c r="H8" s="32" t="s">
        <v>82</v>
      </c>
      <c r="I8" s="32" t="s">
        <v>83</v>
      </c>
      <c r="J8" s="31" t="s">
        <v>84</v>
      </c>
      <c r="K8" s="36" t="s">
        <v>1939</v>
      </c>
      <c r="L8" s="35">
        <v>26946000</v>
      </c>
      <c r="M8" s="30" t="s">
        <v>86</v>
      </c>
      <c r="N8" s="251" t="s">
        <v>1938</v>
      </c>
      <c r="O8" s="252">
        <v>57442105</v>
      </c>
      <c r="P8" s="36">
        <v>135</v>
      </c>
      <c r="Q8" s="37">
        <v>46038</v>
      </c>
      <c r="R8" s="36">
        <v>383000000</v>
      </c>
      <c r="S8" s="35">
        <v>994</v>
      </c>
      <c r="T8" s="37">
        <v>46041</v>
      </c>
      <c r="U8" s="35">
        <v>26946000</v>
      </c>
      <c r="V8" s="32" t="s">
        <v>88</v>
      </c>
      <c r="W8" s="41">
        <v>37331294</v>
      </c>
      <c r="X8" s="251" t="s">
        <v>1836</v>
      </c>
      <c r="Y8" s="38">
        <v>46041</v>
      </c>
      <c r="Z8" s="38">
        <v>46041</v>
      </c>
      <c r="AA8" s="38" t="s">
        <v>90</v>
      </c>
      <c r="AB8" s="38">
        <v>46203</v>
      </c>
      <c r="AC8" s="41">
        <f t="shared" ref="AC8:AC31" si="0">+IF(AA8="1800-01-01",AB8-Z8,AB8-AA8)</f>
        <v>162</v>
      </c>
      <c r="AD8" s="32">
        <v>0</v>
      </c>
      <c r="AE8" s="35">
        <v>0</v>
      </c>
      <c r="AF8" s="32">
        <v>0</v>
      </c>
      <c r="AG8" s="40" t="s">
        <v>90</v>
      </c>
      <c r="AH8" s="41">
        <f t="shared" ref="AH8:AH31" si="1">+IF(AG8="1800-01-01",0,AG8-AB8)</f>
        <v>0</v>
      </c>
      <c r="AI8" s="32">
        <v>0</v>
      </c>
      <c r="AJ8" s="35">
        <v>0</v>
      </c>
      <c r="AK8" s="32" t="s">
        <v>90</v>
      </c>
      <c r="AL8" s="37" t="s">
        <v>90</v>
      </c>
      <c r="AM8" s="32">
        <v>0</v>
      </c>
      <c r="AN8" s="37" t="s">
        <v>90</v>
      </c>
      <c r="AO8" s="37" t="s">
        <v>90</v>
      </c>
      <c r="AP8" s="37" t="s">
        <v>90</v>
      </c>
      <c r="AQ8" s="41">
        <f t="shared" ref="AQ8:AQ31" si="2">+IF(AN8="1800-01-01",0,AO8-AN8)</f>
        <v>0</v>
      </c>
      <c r="AR8" s="41">
        <f>+L8+AE8-AJ8</f>
        <v>26946000</v>
      </c>
      <c r="AS8" s="32" t="s">
        <v>88</v>
      </c>
      <c r="AT8" s="35">
        <v>26946000</v>
      </c>
      <c r="AU8" s="32" t="s">
        <v>91</v>
      </c>
      <c r="AV8" s="35">
        <v>0</v>
      </c>
      <c r="AW8" s="32" t="s">
        <v>90</v>
      </c>
      <c r="AX8" s="250">
        <v>22246000</v>
      </c>
      <c r="AY8" s="44">
        <f t="shared" ref="AY8:AY31" si="3">AR8-AX8</f>
        <v>4700000</v>
      </c>
      <c r="AZ8" s="45">
        <f t="shared" ref="AZ8:AZ31" si="4">+IFERROR(AX8/AR8,"_")</f>
        <v>0.82557708008609809</v>
      </c>
      <c r="BA8" s="46">
        <v>0.9</v>
      </c>
      <c r="BB8" s="32" t="s">
        <v>90</v>
      </c>
      <c r="BC8" s="32" t="s">
        <v>92</v>
      </c>
      <c r="BD8" s="249" t="s">
        <v>1937</v>
      </c>
      <c r="BE8" s="32" t="s">
        <v>88</v>
      </c>
      <c r="BF8" s="30" t="s">
        <v>88</v>
      </c>
    </row>
    <row r="9" spans="1:75" x14ac:dyDescent="0.25">
      <c r="B9" s="51">
        <v>2026</v>
      </c>
      <c r="C9" s="51">
        <v>891780111</v>
      </c>
      <c r="D9" s="51" t="s">
        <v>79</v>
      </c>
      <c r="E9" s="54" t="s">
        <v>1936</v>
      </c>
      <c r="F9" s="54" t="s">
        <v>1935</v>
      </c>
      <c r="G9" s="56">
        <v>0</v>
      </c>
      <c r="H9" s="56" t="s">
        <v>82</v>
      </c>
      <c r="I9" s="56" t="s">
        <v>83</v>
      </c>
      <c r="J9" s="161" t="s">
        <v>84</v>
      </c>
      <c r="K9" s="109" t="s">
        <v>1934</v>
      </c>
      <c r="L9" s="114">
        <v>15669500</v>
      </c>
      <c r="M9" s="51" t="s">
        <v>86</v>
      </c>
      <c r="N9" s="152" t="s">
        <v>1933</v>
      </c>
      <c r="O9" s="54">
        <v>1083047004</v>
      </c>
      <c r="P9" s="109">
        <v>112</v>
      </c>
      <c r="Q9" s="116">
        <v>46037</v>
      </c>
      <c r="R9" s="109">
        <v>72000000</v>
      </c>
      <c r="S9" s="114">
        <v>995</v>
      </c>
      <c r="T9" s="116">
        <v>46041</v>
      </c>
      <c r="U9" s="114">
        <v>15669500</v>
      </c>
      <c r="V9" s="56" t="s">
        <v>88</v>
      </c>
      <c r="W9" s="54">
        <v>37511267</v>
      </c>
      <c r="X9" s="152" t="s">
        <v>1852</v>
      </c>
      <c r="Y9" s="120">
        <v>46041</v>
      </c>
      <c r="Z9" s="120">
        <v>46041</v>
      </c>
      <c r="AA9" s="120" t="s">
        <v>90</v>
      </c>
      <c r="AB9" s="120">
        <v>46203</v>
      </c>
      <c r="AC9" s="54">
        <f t="shared" si="0"/>
        <v>162</v>
      </c>
      <c r="AD9" s="56">
        <v>0</v>
      </c>
      <c r="AE9" s="114">
        <v>0</v>
      </c>
      <c r="AF9" s="56">
        <v>0</v>
      </c>
      <c r="AG9" s="118" t="s">
        <v>90</v>
      </c>
      <c r="AH9" s="54">
        <f t="shared" si="1"/>
        <v>0</v>
      </c>
      <c r="AI9" s="56">
        <v>0</v>
      </c>
      <c r="AJ9" s="114">
        <v>0</v>
      </c>
      <c r="AK9" s="56" t="s">
        <v>90</v>
      </c>
      <c r="AL9" s="116" t="s">
        <v>90</v>
      </c>
      <c r="AM9" s="56">
        <v>0</v>
      </c>
      <c r="AN9" s="116" t="s">
        <v>90</v>
      </c>
      <c r="AO9" s="116" t="s">
        <v>90</v>
      </c>
      <c r="AP9" s="116" t="s">
        <v>90</v>
      </c>
      <c r="AQ9" s="54">
        <f t="shared" si="2"/>
        <v>0</v>
      </c>
      <c r="AR9" s="54">
        <f>+L9+AE9-AJ9</f>
        <v>15669500</v>
      </c>
      <c r="AS9" s="56" t="s">
        <v>88</v>
      </c>
      <c r="AT9" s="114">
        <v>15669500</v>
      </c>
      <c r="AU9" s="56" t="s">
        <v>91</v>
      </c>
      <c r="AV9" s="114">
        <v>0</v>
      </c>
      <c r="AW9" s="56" t="s">
        <v>90</v>
      </c>
      <c r="AX9" s="244">
        <v>12869500</v>
      </c>
      <c r="AY9" s="58">
        <f t="shared" si="3"/>
        <v>2800000</v>
      </c>
      <c r="AZ9" s="112">
        <f t="shared" si="4"/>
        <v>0.82130891221800317</v>
      </c>
      <c r="BA9" s="159">
        <v>0.9</v>
      </c>
      <c r="BB9" s="56" t="s">
        <v>90</v>
      </c>
      <c r="BC9" s="56" t="s">
        <v>92</v>
      </c>
      <c r="BD9" s="243" t="s">
        <v>1932</v>
      </c>
      <c r="BE9" s="56" t="s">
        <v>88</v>
      </c>
      <c r="BF9" s="51" t="s">
        <v>88</v>
      </c>
    </row>
    <row r="10" spans="1:75" x14ac:dyDescent="0.25">
      <c r="B10" s="51">
        <v>2026</v>
      </c>
      <c r="C10" s="51">
        <v>891780111</v>
      </c>
      <c r="D10" s="51" t="s">
        <v>79</v>
      </c>
      <c r="E10" s="54" t="s">
        <v>1931</v>
      </c>
      <c r="F10" s="54" t="s">
        <v>1930</v>
      </c>
      <c r="G10" s="56">
        <v>0</v>
      </c>
      <c r="H10" s="56" t="s">
        <v>82</v>
      </c>
      <c r="I10" s="56" t="s">
        <v>83</v>
      </c>
      <c r="J10" s="161" t="s">
        <v>84</v>
      </c>
      <c r="K10" s="109" t="s">
        <v>1929</v>
      </c>
      <c r="L10" s="114">
        <v>29700000</v>
      </c>
      <c r="M10" s="51" t="s">
        <v>86</v>
      </c>
      <c r="N10" s="152" t="s">
        <v>1928</v>
      </c>
      <c r="O10" s="54">
        <v>26669944</v>
      </c>
      <c r="P10" s="109">
        <v>135</v>
      </c>
      <c r="Q10" s="116">
        <v>46038</v>
      </c>
      <c r="R10" s="109">
        <v>383000000</v>
      </c>
      <c r="S10" s="114">
        <v>996</v>
      </c>
      <c r="T10" s="116">
        <v>46041</v>
      </c>
      <c r="U10" s="114">
        <v>29700000</v>
      </c>
      <c r="V10" s="56" t="s">
        <v>88</v>
      </c>
      <c r="W10" s="54">
        <v>37511267</v>
      </c>
      <c r="X10" s="152" t="s">
        <v>1852</v>
      </c>
      <c r="Y10" s="120">
        <v>46041</v>
      </c>
      <c r="Z10" s="120">
        <v>46041</v>
      </c>
      <c r="AA10" s="120" t="s">
        <v>90</v>
      </c>
      <c r="AB10" s="120">
        <v>46203</v>
      </c>
      <c r="AC10" s="54">
        <f t="shared" si="0"/>
        <v>162</v>
      </c>
      <c r="AD10" s="56">
        <v>0</v>
      </c>
      <c r="AE10" s="114">
        <v>0</v>
      </c>
      <c r="AF10" s="56">
        <v>0</v>
      </c>
      <c r="AG10" s="118" t="s">
        <v>90</v>
      </c>
      <c r="AH10" s="54">
        <f t="shared" si="1"/>
        <v>0</v>
      </c>
      <c r="AI10" s="56">
        <v>0</v>
      </c>
      <c r="AJ10" s="114">
        <v>0</v>
      </c>
      <c r="AK10" s="56" t="s">
        <v>90</v>
      </c>
      <c r="AL10" s="116" t="s">
        <v>90</v>
      </c>
      <c r="AM10" s="56">
        <v>0</v>
      </c>
      <c r="AN10" s="116" t="s">
        <v>90</v>
      </c>
      <c r="AO10" s="116" t="s">
        <v>90</v>
      </c>
      <c r="AP10" s="116" t="s">
        <v>90</v>
      </c>
      <c r="AQ10" s="54">
        <f t="shared" si="2"/>
        <v>0</v>
      </c>
      <c r="AR10" s="54">
        <f>+L10+AE10-AJ10</f>
        <v>29700000</v>
      </c>
      <c r="AS10" s="56" t="s">
        <v>88</v>
      </c>
      <c r="AT10" s="114">
        <v>29700000</v>
      </c>
      <c r="AU10" s="56" t="s">
        <v>91</v>
      </c>
      <c r="AV10" s="114">
        <v>0</v>
      </c>
      <c r="AW10" s="56" t="s">
        <v>90</v>
      </c>
      <c r="AX10" s="244">
        <v>24300000</v>
      </c>
      <c r="AY10" s="58">
        <f t="shared" si="3"/>
        <v>5400000</v>
      </c>
      <c r="AZ10" s="112">
        <f t="shared" si="4"/>
        <v>0.81818181818181823</v>
      </c>
      <c r="BA10" s="159">
        <v>0.9</v>
      </c>
      <c r="BB10" s="56" t="s">
        <v>90</v>
      </c>
      <c r="BC10" s="56" t="s">
        <v>92</v>
      </c>
      <c r="BD10" s="243" t="s">
        <v>1927</v>
      </c>
      <c r="BE10" s="56" t="s">
        <v>88</v>
      </c>
      <c r="BF10" s="51" t="s">
        <v>88</v>
      </c>
    </row>
    <row r="11" spans="1:75" x14ac:dyDescent="0.25">
      <c r="B11" s="51">
        <v>2026</v>
      </c>
      <c r="C11" s="51">
        <v>891780111</v>
      </c>
      <c r="D11" s="51" t="s">
        <v>79</v>
      </c>
      <c r="E11" s="54" t="s">
        <v>1926</v>
      </c>
      <c r="F11" s="54" t="s">
        <v>1925</v>
      </c>
      <c r="G11" s="56">
        <v>0</v>
      </c>
      <c r="H11" s="56" t="s">
        <v>82</v>
      </c>
      <c r="I11" s="56" t="s">
        <v>83</v>
      </c>
      <c r="J11" s="161" t="s">
        <v>84</v>
      </c>
      <c r="K11" s="109" t="s">
        <v>1924</v>
      </c>
      <c r="L11" s="114">
        <v>34100000</v>
      </c>
      <c r="M11" s="51" t="s">
        <v>86</v>
      </c>
      <c r="N11" s="152" t="s">
        <v>1923</v>
      </c>
      <c r="O11" s="54">
        <v>57291132</v>
      </c>
      <c r="P11" s="109">
        <v>135</v>
      </c>
      <c r="Q11" s="116">
        <v>46038</v>
      </c>
      <c r="R11" s="109">
        <v>383000000</v>
      </c>
      <c r="S11" s="114">
        <v>999</v>
      </c>
      <c r="T11" s="116">
        <v>46041</v>
      </c>
      <c r="U11" s="114">
        <v>34100000</v>
      </c>
      <c r="V11" s="56" t="s">
        <v>88</v>
      </c>
      <c r="W11" s="54">
        <v>57426458</v>
      </c>
      <c r="X11" s="152" t="s">
        <v>1820</v>
      </c>
      <c r="Y11" s="120">
        <v>46041</v>
      </c>
      <c r="Z11" s="120">
        <v>46041</v>
      </c>
      <c r="AA11" s="120" t="s">
        <v>90</v>
      </c>
      <c r="AB11" s="120">
        <v>46203</v>
      </c>
      <c r="AC11" s="54">
        <f t="shared" si="0"/>
        <v>162</v>
      </c>
      <c r="AD11" s="56">
        <v>0</v>
      </c>
      <c r="AE11" s="114">
        <v>0</v>
      </c>
      <c r="AF11" s="56">
        <v>0</v>
      </c>
      <c r="AG11" s="118" t="s">
        <v>90</v>
      </c>
      <c r="AH11" s="54">
        <f t="shared" si="1"/>
        <v>0</v>
      </c>
      <c r="AI11" s="56">
        <v>0</v>
      </c>
      <c r="AJ11" s="114">
        <v>0</v>
      </c>
      <c r="AK11" s="56" t="s">
        <v>90</v>
      </c>
      <c r="AL11" s="116" t="s">
        <v>90</v>
      </c>
      <c r="AM11" s="56">
        <v>0</v>
      </c>
      <c r="AN11" s="116" t="s">
        <v>90</v>
      </c>
      <c r="AO11" s="116" t="s">
        <v>90</v>
      </c>
      <c r="AP11" s="116" t="s">
        <v>90</v>
      </c>
      <c r="AQ11" s="54">
        <f t="shared" si="2"/>
        <v>0</v>
      </c>
      <c r="AR11" s="54">
        <f>+L11+AE11-AJ11</f>
        <v>34100000</v>
      </c>
      <c r="AS11" s="56" t="s">
        <v>88</v>
      </c>
      <c r="AT11" s="114">
        <v>34100000</v>
      </c>
      <c r="AU11" s="56" t="s">
        <v>91</v>
      </c>
      <c r="AV11" s="114">
        <v>0</v>
      </c>
      <c r="AW11" s="56" t="s">
        <v>90</v>
      </c>
      <c r="AX11" s="244">
        <v>27900000</v>
      </c>
      <c r="AY11" s="58">
        <f t="shared" si="3"/>
        <v>6200000</v>
      </c>
      <c r="AZ11" s="112">
        <f t="shared" si="4"/>
        <v>0.81818181818181823</v>
      </c>
      <c r="BA11" s="159">
        <v>0.9</v>
      </c>
      <c r="BB11" s="56" t="s">
        <v>90</v>
      </c>
      <c r="BC11" s="56" t="s">
        <v>92</v>
      </c>
      <c r="BD11" s="243" t="s">
        <v>1922</v>
      </c>
      <c r="BE11" s="56" t="s">
        <v>88</v>
      </c>
      <c r="BF11" s="51" t="s">
        <v>88</v>
      </c>
    </row>
    <row r="12" spans="1:75" x14ac:dyDescent="0.25">
      <c r="B12" s="51">
        <v>2026</v>
      </c>
      <c r="C12" s="51">
        <v>891780111</v>
      </c>
      <c r="D12" s="51" t="s">
        <v>79</v>
      </c>
      <c r="E12" s="54" t="s">
        <v>1921</v>
      </c>
      <c r="F12" s="54" t="s">
        <v>1920</v>
      </c>
      <c r="G12" s="56">
        <v>0</v>
      </c>
      <c r="H12" s="56" t="s">
        <v>82</v>
      </c>
      <c r="I12" s="56" t="s">
        <v>83</v>
      </c>
      <c r="J12" s="161" t="s">
        <v>84</v>
      </c>
      <c r="K12" s="109" t="s">
        <v>1919</v>
      </c>
      <c r="L12" s="114">
        <v>23100000</v>
      </c>
      <c r="M12" s="51" t="s">
        <v>86</v>
      </c>
      <c r="N12" s="152" t="s">
        <v>1918</v>
      </c>
      <c r="O12" s="172">
        <v>57443718</v>
      </c>
      <c r="P12" s="109">
        <v>135</v>
      </c>
      <c r="Q12" s="116">
        <v>46038</v>
      </c>
      <c r="R12" s="109">
        <v>383000000</v>
      </c>
      <c r="S12" s="114">
        <v>998</v>
      </c>
      <c r="T12" s="116">
        <v>46041</v>
      </c>
      <c r="U12" s="114">
        <v>23100000</v>
      </c>
      <c r="V12" s="56" t="s">
        <v>88</v>
      </c>
      <c r="W12" s="54">
        <v>37331294</v>
      </c>
      <c r="X12" s="152" t="s">
        <v>1836</v>
      </c>
      <c r="Y12" s="120">
        <v>46041</v>
      </c>
      <c r="Z12" s="120">
        <v>46041</v>
      </c>
      <c r="AA12" s="120" t="s">
        <v>90</v>
      </c>
      <c r="AB12" s="120">
        <v>46203</v>
      </c>
      <c r="AC12" s="54">
        <f t="shared" si="0"/>
        <v>162</v>
      </c>
      <c r="AD12" s="56">
        <v>0</v>
      </c>
      <c r="AE12" s="114">
        <v>0</v>
      </c>
      <c r="AF12" s="56">
        <v>0</v>
      </c>
      <c r="AG12" s="118" t="s">
        <v>90</v>
      </c>
      <c r="AH12" s="54">
        <f t="shared" si="1"/>
        <v>0</v>
      </c>
      <c r="AI12" s="56">
        <v>0</v>
      </c>
      <c r="AJ12" s="114">
        <v>0</v>
      </c>
      <c r="AK12" s="56" t="s">
        <v>90</v>
      </c>
      <c r="AL12" s="116" t="s">
        <v>90</v>
      </c>
      <c r="AM12" s="56">
        <v>0</v>
      </c>
      <c r="AN12" s="116" t="s">
        <v>90</v>
      </c>
      <c r="AO12" s="116" t="s">
        <v>90</v>
      </c>
      <c r="AP12" s="116" t="s">
        <v>90</v>
      </c>
      <c r="AQ12" s="54">
        <f t="shared" si="2"/>
        <v>0</v>
      </c>
      <c r="AR12" s="54">
        <f>+L12+AE12-AJ12</f>
        <v>23100000</v>
      </c>
      <c r="AS12" s="56" t="s">
        <v>88</v>
      </c>
      <c r="AT12" s="114">
        <v>23100000</v>
      </c>
      <c r="AU12" s="56" t="s">
        <v>91</v>
      </c>
      <c r="AV12" s="114">
        <v>0</v>
      </c>
      <c r="AW12" s="56" t="s">
        <v>90</v>
      </c>
      <c r="AX12" s="244">
        <v>18900000</v>
      </c>
      <c r="AY12" s="58">
        <f t="shared" si="3"/>
        <v>4200000</v>
      </c>
      <c r="AZ12" s="112">
        <f t="shared" si="4"/>
        <v>0.81818181818181823</v>
      </c>
      <c r="BA12" s="159">
        <v>0.9</v>
      </c>
      <c r="BB12" s="56" t="s">
        <v>90</v>
      </c>
      <c r="BC12" s="56" t="s">
        <v>92</v>
      </c>
      <c r="BD12" s="243" t="s">
        <v>1917</v>
      </c>
      <c r="BE12" s="56" t="s">
        <v>88</v>
      </c>
      <c r="BF12" s="51" t="s">
        <v>88</v>
      </c>
    </row>
    <row r="13" spans="1:75" x14ac:dyDescent="0.25">
      <c r="B13" s="51">
        <v>2026</v>
      </c>
      <c r="C13" s="51">
        <v>891780111</v>
      </c>
      <c r="D13" s="51" t="s">
        <v>79</v>
      </c>
      <c r="E13" s="54" t="s">
        <v>1916</v>
      </c>
      <c r="F13" s="54" t="s">
        <v>1915</v>
      </c>
      <c r="G13" s="56">
        <v>0</v>
      </c>
      <c r="H13" s="56" t="s">
        <v>82</v>
      </c>
      <c r="I13" s="56" t="s">
        <v>83</v>
      </c>
      <c r="J13" s="161" t="s">
        <v>84</v>
      </c>
      <c r="K13" s="109" t="s">
        <v>1914</v>
      </c>
      <c r="L13" s="114">
        <v>17875000</v>
      </c>
      <c r="M13" s="51" t="s">
        <v>86</v>
      </c>
      <c r="N13" s="152" t="s">
        <v>1913</v>
      </c>
      <c r="O13" s="172">
        <v>1082852286</v>
      </c>
      <c r="P13" s="109">
        <v>135</v>
      </c>
      <c r="Q13" s="116">
        <v>46038</v>
      </c>
      <c r="R13" s="109">
        <v>383000000</v>
      </c>
      <c r="S13" s="114">
        <v>1000</v>
      </c>
      <c r="T13" s="116">
        <v>46041</v>
      </c>
      <c r="U13" s="114">
        <v>17875000</v>
      </c>
      <c r="V13" s="56" t="s">
        <v>88</v>
      </c>
      <c r="W13" s="54">
        <v>37331294</v>
      </c>
      <c r="X13" s="152" t="s">
        <v>1836</v>
      </c>
      <c r="Y13" s="120">
        <v>46041</v>
      </c>
      <c r="Z13" s="120">
        <v>46041</v>
      </c>
      <c r="AA13" s="120" t="s">
        <v>90</v>
      </c>
      <c r="AB13" s="120">
        <v>46203</v>
      </c>
      <c r="AC13" s="54">
        <f t="shared" si="0"/>
        <v>162</v>
      </c>
      <c r="AD13" s="56">
        <v>0</v>
      </c>
      <c r="AE13" s="114">
        <v>0</v>
      </c>
      <c r="AF13" s="56">
        <v>0</v>
      </c>
      <c r="AG13" s="118" t="s">
        <v>90</v>
      </c>
      <c r="AH13" s="54">
        <f t="shared" si="1"/>
        <v>0</v>
      </c>
      <c r="AI13" s="56">
        <v>0</v>
      </c>
      <c r="AJ13" s="114">
        <v>0</v>
      </c>
      <c r="AK13" s="56" t="s">
        <v>90</v>
      </c>
      <c r="AL13" s="116" t="s">
        <v>90</v>
      </c>
      <c r="AM13" s="56">
        <v>0</v>
      </c>
      <c r="AN13" s="116" t="s">
        <v>90</v>
      </c>
      <c r="AO13" s="116" t="s">
        <v>90</v>
      </c>
      <c r="AP13" s="116" t="s">
        <v>90</v>
      </c>
      <c r="AQ13" s="54">
        <f t="shared" si="2"/>
        <v>0</v>
      </c>
      <c r="AR13" s="54">
        <f>+L13+AE13-AJ13</f>
        <v>17875000</v>
      </c>
      <c r="AS13" s="56" t="s">
        <v>88</v>
      </c>
      <c r="AT13" s="114">
        <v>17875000</v>
      </c>
      <c r="AU13" s="56" t="s">
        <v>91</v>
      </c>
      <c r="AV13" s="114">
        <v>0</v>
      </c>
      <c r="AW13" s="56" t="s">
        <v>90</v>
      </c>
      <c r="AX13" s="244">
        <v>14625000</v>
      </c>
      <c r="AY13" s="58">
        <f t="shared" si="3"/>
        <v>3250000</v>
      </c>
      <c r="AZ13" s="112">
        <f t="shared" si="4"/>
        <v>0.81818181818181823</v>
      </c>
      <c r="BA13" s="159">
        <v>0.9</v>
      </c>
      <c r="BB13" s="56" t="s">
        <v>90</v>
      </c>
      <c r="BC13" s="56" t="s">
        <v>92</v>
      </c>
      <c r="BD13" s="243" t="s">
        <v>1912</v>
      </c>
      <c r="BE13" s="56" t="s">
        <v>88</v>
      </c>
      <c r="BF13" s="51" t="s">
        <v>88</v>
      </c>
    </row>
    <row r="14" spans="1:75" x14ac:dyDescent="0.25">
      <c r="B14" s="51">
        <v>2026</v>
      </c>
      <c r="C14" s="51">
        <v>891780111</v>
      </c>
      <c r="D14" s="51" t="s">
        <v>79</v>
      </c>
      <c r="E14" s="54" t="s">
        <v>1911</v>
      </c>
      <c r="F14" s="54" t="s">
        <v>1910</v>
      </c>
      <c r="G14" s="56">
        <v>0</v>
      </c>
      <c r="H14" s="56" t="s">
        <v>82</v>
      </c>
      <c r="I14" s="56" t="s">
        <v>83</v>
      </c>
      <c r="J14" s="161" t="s">
        <v>84</v>
      </c>
      <c r="K14" s="109" t="s">
        <v>1909</v>
      </c>
      <c r="L14" s="114">
        <v>15669500</v>
      </c>
      <c r="M14" s="51" t="s">
        <v>86</v>
      </c>
      <c r="N14" s="152" t="s">
        <v>1908</v>
      </c>
      <c r="O14" s="246">
        <v>36669007</v>
      </c>
      <c r="P14" s="109">
        <v>112</v>
      </c>
      <c r="Q14" s="116">
        <v>46037</v>
      </c>
      <c r="R14" s="109">
        <v>72000000</v>
      </c>
      <c r="S14" s="114">
        <v>1180</v>
      </c>
      <c r="T14" s="116">
        <v>46042</v>
      </c>
      <c r="U14" s="114">
        <v>15669500</v>
      </c>
      <c r="V14" s="56" t="s">
        <v>88</v>
      </c>
      <c r="W14" s="54">
        <v>37331294</v>
      </c>
      <c r="X14" s="152" t="s">
        <v>1836</v>
      </c>
      <c r="Y14" s="120">
        <v>46041</v>
      </c>
      <c r="Z14" s="120">
        <v>46042</v>
      </c>
      <c r="AA14" s="120" t="s">
        <v>90</v>
      </c>
      <c r="AB14" s="120">
        <v>46203</v>
      </c>
      <c r="AC14" s="54">
        <f t="shared" si="0"/>
        <v>161</v>
      </c>
      <c r="AD14" s="56">
        <v>0</v>
      </c>
      <c r="AE14" s="114">
        <v>0</v>
      </c>
      <c r="AF14" s="56">
        <v>0</v>
      </c>
      <c r="AG14" s="118" t="s">
        <v>90</v>
      </c>
      <c r="AH14" s="54">
        <f t="shared" si="1"/>
        <v>0</v>
      </c>
      <c r="AI14" s="56">
        <v>0</v>
      </c>
      <c r="AJ14" s="114">
        <v>0</v>
      </c>
      <c r="AK14" s="56" t="s">
        <v>90</v>
      </c>
      <c r="AL14" s="116" t="s">
        <v>90</v>
      </c>
      <c r="AM14" s="56">
        <v>0</v>
      </c>
      <c r="AN14" s="116" t="s">
        <v>90</v>
      </c>
      <c r="AO14" s="116" t="s">
        <v>90</v>
      </c>
      <c r="AP14" s="116" t="s">
        <v>90</v>
      </c>
      <c r="AQ14" s="54">
        <f t="shared" si="2"/>
        <v>0</v>
      </c>
      <c r="AR14" s="54">
        <f>+L14+AE14-AJ14</f>
        <v>15669500</v>
      </c>
      <c r="AS14" s="56" t="s">
        <v>88</v>
      </c>
      <c r="AT14" s="114">
        <v>15669500</v>
      </c>
      <c r="AU14" s="56" t="s">
        <v>91</v>
      </c>
      <c r="AV14" s="114">
        <v>0</v>
      </c>
      <c r="AW14" s="56" t="s">
        <v>90</v>
      </c>
      <c r="AX14" s="244">
        <v>12820500</v>
      </c>
      <c r="AY14" s="58">
        <f t="shared" si="3"/>
        <v>2849000</v>
      </c>
      <c r="AZ14" s="112">
        <f t="shared" si="4"/>
        <v>0.81818181818181823</v>
      </c>
      <c r="BA14" s="159">
        <v>0.9</v>
      </c>
      <c r="BB14" s="56" t="s">
        <v>90</v>
      </c>
      <c r="BC14" s="56" t="s">
        <v>92</v>
      </c>
      <c r="BD14" s="243" t="s">
        <v>1907</v>
      </c>
      <c r="BE14" s="56" t="s">
        <v>88</v>
      </c>
      <c r="BF14" s="51" t="s">
        <v>88</v>
      </c>
    </row>
    <row r="15" spans="1:75" x14ac:dyDescent="0.25">
      <c r="B15" s="51">
        <v>2026</v>
      </c>
      <c r="C15" s="51">
        <v>891780111</v>
      </c>
      <c r="D15" s="51" t="s">
        <v>79</v>
      </c>
      <c r="E15" s="54" t="s">
        <v>1906</v>
      </c>
      <c r="F15" s="54" t="s">
        <v>1905</v>
      </c>
      <c r="G15" s="56">
        <v>0</v>
      </c>
      <c r="H15" s="56" t="s">
        <v>82</v>
      </c>
      <c r="I15" s="56" t="s">
        <v>83</v>
      </c>
      <c r="J15" s="161" t="s">
        <v>84</v>
      </c>
      <c r="K15" s="109" t="s">
        <v>1904</v>
      </c>
      <c r="L15" s="114">
        <v>21296000</v>
      </c>
      <c r="M15" s="51" t="s">
        <v>86</v>
      </c>
      <c r="N15" s="152" t="s">
        <v>1903</v>
      </c>
      <c r="O15" s="117">
        <v>57437563</v>
      </c>
      <c r="P15" s="109">
        <v>135</v>
      </c>
      <c r="Q15" s="116">
        <v>46038</v>
      </c>
      <c r="R15" s="109">
        <v>383000000</v>
      </c>
      <c r="S15" s="114">
        <v>1179</v>
      </c>
      <c r="T15" s="116">
        <v>46042</v>
      </c>
      <c r="U15" s="114">
        <v>21296000</v>
      </c>
      <c r="V15" s="56" t="s">
        <v>88</v>
      </c>
      <c r="W15" s="54">
        <v>37331294</v>
      </c>
      <c r="X15" s="152" t="s">
        <v>1836</v>
      </c>
      <c r="Y15" s="120">
        <v>46041</v>
      </c>
      <c r="Z15" s="120">
        <v>46042</v>
      </c>
      <c r="AA15" s="120" t="s">
        <v>90</v>
      </c>
      <c r="AB15" s="120">
        <v>46203</v>
      </c>
      <c r="AC15" s="54">
        <f t="shared" si="0"/>
        <v>161</v>
      </c>
      <c r="AD15" s="56">
        <v>0</v>
      </c>
      <c r="AE15" s="114">
        <v>0</v>
      </c>
      <c r="AF15" s="56">
        <v>0</v>
      </c>
      <c r="AG15" s="118" t="s">
        <v>90</v>
      </c>
      <c r="AH15" s="54">
        <f t="shared" si="1"/>
        <v>0</v>
      </c>
      <c r="AI15" s="56">
        <v>0</v>
      </c>
      <c r="AJ15" s="114">
        <v>0</v>
      </c>
      <c r="AK15" s="56" t="s">
        <v>90</v>
      </c>
      <c r="AL15" s="116" t="s">
        <v>90</v>
      </c>
      <c r="AM15" s="56">
        <v>0</v>
      </c>
      <c r="AN15" s="116" t="s">
        <v>90</v>
      </c>
      <c r="AO15" s="116" t="s">
        <v>90</v>
      </c>
      <c r="AP15" s="116" t="s">
        <v>90</v>
      </c>
      <c r="AQ15" s="54">
        <f t="shared" si="2"/>
        <v>0</v>
      </c>
      <c r="AR15" s="54">
        <f>+L15+AE15-AJ15</f>
        <v>21296000</v>
      </c>
      <c r="AS15" s="56" t="s">
        <v>88</v>
      </c>
      <c r="AT15" s="114">
        <v>21296000</v>
      </c>
      <c r="AU15" s="56" t="s">
        <v>91</v>
      </c>
      <c r="AV15" s="114">
        <v>0</v>
      </c>
      <c r="AW15" s="56" t="s">
        <v>90</v>
      </c>
      <c r="AX15" s="244">
        <v>17424000</v>
      </c>
      <c r="AY15" s="58">
        <f t="shared" si="3"/>
        <v>3872000</v>
      </c>
      <c r="AZ15" s="112">
        <f t="shared" si="4"/>
        <v>0.81818181818181823</v>
      </c>
      <c r="BA15" s="159">
        <v>0.9</v>
      </c>
      <c r="BB15" s="56" t="s">
        <v>90</v>
      </c>
      <c r="BC15" s="56" t="s">
        <v>92</v>
      </c>
      <c r="BD15" s="243" t="s">
        <v>1902</v>
      </c>
      <c r="BE15" s="56" t="s">
        <v>88</v>
      </c>
      <c r="BF15" s="51" t="s">
        <v>88</v>
      </c>
    </row>
    <row r="16" spans="1:75" x14ac:dyDescent="0.25">
      <c r="B16" s="51">
        <v>2026</v>
      </c>
      <c r="C16" s="51">
        <v>891780111</v>
      </c>
      <c r="D16" s="51" t="s">
        <v>79</v>
      </c>
      <c r="E16" s="54" t="s">
        <v>1901</v>
      </c>
      <c r="F16" s="54" t="s">
        <v>1900</v>
      </c>
      <c r="G16" s="56">
        <v>0</v>
      </c>
      <c r="H16" s="56" t="s">
        <v>82</v>
      </c>
      <c r="I16" s="56" t="s">
        <v>83</v>
      </c>
      <c r="J16" s="161" t="s">
        <v>84</v>
      </c>
      <c r="K16" s="109" t="s">
        <v>1899</v>
      </c>
      <c r="L16" s="114">
        <v>19558000</v>
      </c>
      <c r="M16" s="51" t="s">
        <v>86</v>
      </c>
      <c r="N16" s="152" t="s">
        <v>1898</v>
      </c>
      <c r="O16" s="246">
        <v>1082947568</v>
      </c>
      <c r="P16" s="109">
        <v>135</v>
      </c>
      <c r="Q16" s="116">
        <v>46038</v>
      </c>
      <c r="R16" s="109">
        <v>383000000</v>
      </c>
      <c r="S16" s="114">
        <v>1378</v>
      </c>
      <c r="T16" s="116">
        <v>46043</v>
      </c>
      <c r="U16" s="114">
        <v>19558000</v>
      </c>
      <c r="V16" s="56" t="s">
        <v>88</v>
      </c>
      <c r="W16" s="54">
        <v>57426458</v>
      </c>
      <c r="X16" s="152" t="s">
        <v>1820</v>
      </c>
      <c r="Y16" s="120">
        <v>46042</v>
      </c>
      <c r="Z16" s="120">
        <v>46043</v>
      </c>
      <c r="AA16" s="120" t="s">
        <v>90</v>
      </c>
      <c r="AB16" s="120">
        <v>46203</v>
      </c>
      <c r="AC16" s="54">
        <f t="shared" si="0"/>
        <v>160</v>
      </c>
      <c r="AD16" s="56">
        <v>0</v>
      </c>
      <c r="AE16" s="114">
        <v>0</v>
      </c>
      <c r="AF16" s="56">
        <v>0</v>
      </c>
      <c r="AG16" s="118" t="s">
        <v>90</v>
      </c>
      <c r="AH16" s="54">
        <f t="shared" si="1"/>
        <v>0</v>
      </c>
      <c r="AI16" s="56">
        <v>0</v>
      </c>
      <c r="AJ16" s="114">
        <v>0</v>
      </c>
      <c r="AK16" s="56" t="s">
        <v>90</v>
      </c>
      <c r="AL16" s="116" t="s">
        <v>90</v>
      </c>
      <c r="AM16" s="56">
        <v>0</v>
      </c>
      <c r="AN16" s="116" t="s">
        <v>90</v>
      </c>
      <c r="AO16" s="116" t="s">
        <v>90</v>
      </c>
      <c r="AP16" s="116" t="s">
        <v>90</v>
      </c>
      <c r="AQ16" s="54">
        <f t="shared" si="2"/>
        <v>0</v>
      </c>
      <c r="AR16" s="54">
        <f>+L16+AE16-AJ16</f>
        <v>19558000</v>
      </c>
      <c r="AS16" s="56" t="s">
        <v>88</v>
      </c>
      <c r="AT16" s="114">
        <v>19558000</v>
      </c>
      <c r="AU16" s="56" t="s">
        <v>91</v>
      </c>
      <c r="AV16" s="114">
        <v>0</v>
      </c>
      <c r="AW16" s="56" t="s">
        <v>90</v>
      </c>
      <c r="AX16" s="244">
        <v>16002000</v>
      </c>
      <c r="AY16" s="58">
        <f t="shared" si="3"/>
        <v>3556000</v>
      </c>
      <c r="AZ16" s="112">
        <f t="shared" si="4"/>
        <v>0.81818181818181823</v>
      </c>
      <c r="BA16" s="159">
        <v>0.9</v>
      </c>
      <c r="BB16" s="56" t="s">
        <v>90</v>
      </c>
      <c r="BC16" s="56" t="s">
        <v>92</v>
      </c>
      <c r="BD16" s="243" t="s">
        <v>1897</v>
      </c>
      <c r="BE16" s="56" t="s">
        <v>88</v>
      </c>
      <c r="BF16" s="51" t="s">
        <v>88</v>
      </c>
    </row>
    <row r="17" spans="2:58" x14ac:dyDescent="0.25">
      <c r="B17" s="51">
        <v>2026</v>
      </c>
      <c r="C17" s="51">
        <v>891780111</v>
      </c>
      <c r="D17" s="51" t="s">
        <v>79</v>
      </c>
      <c r="E17" s="54" t="s">
        <v>1896</v>
      </c>
      <c r="F17" s="54" t="s">
        <v>1895</v>
      </c>
      <c r="G17" s="56">
        <v>0</v>
      </c>
      <c r="H17" s="56" t="s">
        <v>82</v>
      </c>
      <c r="I17" s="56" t="s">
        <v>83</v>
      </c>
      <c r="J17" s="161" t="s">
        <v>84</v>
      </c>
      <c r="K17" s="109" t="s">
        <v>1894</v>
      </c>
      <c r="L17" s="114">
        <v>16538500</v>
      </c>
      <c r="M17" s="51" t="s">
        <v>86</v>
      </c>
      <c r="N17" s="152" t="s">
        <v>1893</v>
      </c>
      <c r="O17" s="117">
        <v>51839142</v>
      </c>
      <c r="P17" s="109">
        <v>135</v>
      </c>
      <c r="Q17" s="116">
        <v>46038</v>
      </c>
      <c r="R17" s="109">
        <v>383000000</v>
      </c>
      <c r="S17" s="114">
        <v>1379</v>
      </c>
      <c r="T17" s="116">
        <v>46043</v>
      </c>
      <c r="U17" s="114">
        <v>16538500</v>
      </c>
      <c r="V17" s="56" t="s">
        <v>88</v>
      </c>
      <c r="W17" s="54">
        <v>57426458</v>
      </c>
      <c r="X17" s="152" t="s">
        <v>1820</v>
      </c>
      <c r="Y17" s="120">
        <v>46042</v>
      </c>
      <c r="Z17" s="120">
        <v>46043</v>
      </c>
      <c r="AA17" s="120" t="s">
        <v>90</v>
      </c>
      <c r="AB17" s="120">
        <v>46203</v>
      </c>
      <c r="AC17" s="54">
        <f t="shared" si="0"/>
        <v>160</v>
      </c>
      <c r="AD17" s="56">
        <v>0</v>
      </c>
      <c r="AE17" s="114">
        <v>0</v>
      </c>
      <c r="AF17" s="56">
        <v>0</v>
      </c>
      <c r="AG17" s="118" t="s">
        <v>90</v>
      </c>
      <c r="AH17" s="54">
        <f t="shared" si="1"/>
        <v>0</v>
      </c>
      <c r="AI17" s="56">
        <v>0</v>
      </c>
      <c r="AJ17" s="114">
        <v>0</v>
      </c>
      <c r="AK17" s="56" t="s">
        <v>90</v>
      </c>
      <c r="AL17" s="116" t="s">
        <v>90</v>
      </c>
      <c r="AM17" s="56">
        <v>0</v>
      </c>
      <c r="AN17" s="116" t="s">
        <v>90</v>
      </c>
      <c r="AO17" s="116" t="s">
        <v>90</v>
      </c>
      <c r="AP17" s="116" t="s">
        <v>90</v>
      </c>
      <c r="AQ17" s="54">
        <f t="shared" si="2"/>
        <v>0</v>
      </c>
      <c r="AR17" s="54">
        <f>+L17+AE17-AJ17</f>
        <v>16538500</v>
      </c>
      <c r="AS17" s="56" t="s">
        <v>88</v>
      </c>
      <c r="AT17" s="114">
        <v>16538500</v>
      </c>
      <c r="AU17" s="56" t="s">
        <v>91</v>
      </c>
      <c r="AV17" s="114">
        <v>0</v>
      </c>
      <c r="AW17" s="56" t="s">
        <v>90</v>
      </c>
      <c r="AX17" s="247">
        <v>14191500</v>
      </c>
      <c r="AY17" s="58">
        <f t="shared" si="3"/>
        <v>2347000</v>
      </c>
      <c r="AZ17" s="112">
        <f t="shared" si="4"/>
        <v>0.85808870211929744</v>
      </c>
      <c r="BA17" s="159">
        <v>0.9</v>
      </c>
      <c r="BB17" s="56" t="s">
        <v>90</v>
      </c>
      <c r="BC17" s="56" t="s">
        <v>92</v>
      </c>
      <c r="BD17" s="243" t="s">
        <v>1892</v>
      </c>
      <c r="BE17" s="56" t="s">
        <v>88</v>
      </c>
      <c r="BF17" s="51" t="s">
        <v>88</v>
      </c>
    </row>
    <row r="18" spans="2:58" x14ac:dyDescent="0.25">
      <c r="B18" s="51">
        <v>2026</v>
      </c>
      <c r="C18" s="51">
        <v>891780111</v>
      </c>
      <c r="D18" s="51" t="s">
        <v>79</v>
      </c>
      <c r="E18" s="54" t="s">
        <v>1891</v>
      </c>
      <c r="F18" s="54" t="s">
        <v>1890</v>
      </c>
      <c r="G18" s="56">
        <v>0</v>
      </c>
      <c r="H18" s="56" t="s">
        <v>82</v>
      </c>
      <c r="I18" s="56" t="s">
        <v>83</v>
      </c>
      <c r="J18" s="161" t="s">
        <v>84</v>
      </c>
      <c r="K18" s="109" t="s">
        <v>1889</v>
      </c>
      <c r="L18" s="114">
        <v>21296000</v>
      </c>
      <c r="M18" s="51" t="s">
        <v>86</v>
      </c>
      <c r="N18" s="152" t="s">
        <v>1888</v>
      </c>
      <c r="O18" s="246">
        <v>1082991569</v>
      </c>
      <c r="P18" s="109">
        <v>135</v>
      </c>
      <c r="Q18" s="116">
        <v>46038</v>
      </c>
      <c r="R18" s="109">
        <v>383000000</v>
      </c>
      <c r="S18" s="114">
        <v>1380</v>
      </c>
      <c r="T18" s="116">
        <v>46043</v>
      </c>
      <c r="U18" s="114">
        <v>21296000</v>
      </c>
      <c r="V18" s="56" t="s">
        <v>88</v>
      </c>
      <c r="W18" s="54">
        <v>37331294</v>
      </c>
      <c r="X18" s="152" t="s">
        <v>1836</v>
      </c>
      <c r="Y18" s="120">
        <v>46042</v>
      </c>
      <c r="Z18" s="120">
        <v>46043</v>
      </c>
      <c r="AA18" s="120" t="s">
        <v>90</v>
      </c>
      <c r="AB18" s="120">
        <v>46203</v>
      </c>
      <c r="AC18" s="54">
        <f t="shared" si="0"/>
        <v>160</v>
      </c>
      <c r="AD18" s="56">
        <v>0</v>
      </c>
      <c r="AE18" s="114">
        <v>0</v>
      </c>
      <c r="AF18" s="56">
        <v>0</v>
      </c>
      <c r="AG18" s="118" t="s">
        <v>90</v>
      </c>
      <c r="AH18" s="54">
        <f t="shared" si="1"/>
        <v>0</v>
      </c>
      <c r="AI18" s="56">
        <v>0</v>
      </c>
      <c r="AJ18" s="114">
        <v>0</v>
      </c>
      <c r="AK18" s="56" t="s">
        <v>90</v>
      </c>
      <c r="AL18" s="116" t="s">
        <v>90</v>
      </c>
      <c r="AM18" s="56">
        <v>0</v>
      </c>
      <c r="AN18" s="116" t="s">
        <v>90</v>
      </c>
      <c r="AO18" s="116" t="s">
        <v>90</v>
      </c>
      <c r="AP18" s="116" t="s">
        <v>90</v>
      </c>
      <c r="AQ18" s="54">
        <f t="shared" si="2"/>
        <v>0</v>
      </c>
      <c r="AR18" s="54">
        <f>+L18+AE18-AJ18</f>
        <v>21296000</v>
      </c>
      <c r="AS18" s="56" t="s">
        <v>88</v>
      </c>
      <c r="AT18" s="114">
        <v>21296000</v>
      </c>
      <c r="AU18" s="56" t="s">
        <v>91</v>
      </c>
      <c r="AV18" s="114">
        <v>0</v>
      </c>
      <c r="AW18" s="56" t="s">
        <v>90</v>
      </c>
      <c r="AX18" s="244">
        <v>17424000</v>
      </c>
      <c r="AY18" s="58">
        <f t="shared" si="3"/>
        <v>3872000</v>
      </c>
      <c r="AZ18" s="112">
        <f t="shared" si="4"/>
        <v>0.81818181818181823</v>
      </c>
      <c r="BA18" s="159">
        <v>0.9</v>
      </c>
      <c r="BB18" s="56" t="s">
        <v>90</v>
      </c>
      <c r="BC18" s="56" t="s">
        <v>92</v>
      </c>
      <c r="BD18" s="243" t="s">
        <v>1887</v>
      </c>
      <c r="BE18" s="56" t="s">
        <v>88</v>
      </c>
      <c r="BF18" s="51" t="s">
        <v>88</v>
      </c>
    </row>
    <row r="19" spans="2:58" x14ac:dyDescent="0.25">
      <c r="B19" s="51">
        <v>2026</v>
      </c>
      <c r="C19" s="51">
        <v>891780111</v>
      </c>
      <c r="D19" s="51" t="s">
        <v>79</v>
      </c>
      <c r="E19" s="54" t="s">
        <v>1886</v>
      </c>
      <c r="F19" s="54" t="s">
        <v>1885</v>
      </c>
      <c r="G19" s="56">
        <v>0</v>
      </c>
      <c r="H19" s="56" t="s">
        <v>82</v>
      </c>
      <c r="I19" s="56" t="s">
        <v>83</v>
      </c>
      <c r="J19" s="161" t="s">
        <v>84</v>
      </c>
      <c r="K19" s="109" t="s">
        <v>1884</v>
      </c>
      <c r="L19" s="114">
        <v>37200000</v>
      </c>
      <c r="M19" s="51" t="s">
        <v>86</v>
      </c>
      <c r="N19" s="152" t="s">
        <v>1883</v>
      </c>
      <c r="O19" s="117">
        <v>1082841477</v>
      </c>
      <c r="P19" s="109">
        <v>135</v>
      </c>
      <c r="Q19" s="116">
        <v>46038</v>
      </c>
      <c r="R19" s="109">
        <v>383000000</v>
      </c>
      <c r="S19" s="114">
        <v>1381</v>
      </c>
      <c r="T19" s="116">
        <v>46043</v>
      </c>
      <c r="U19" s="114">
        <v>37200000</v>
      </c>
      <c r="V19" s="56" t="s">
        <v>88</v>
      </c>
      <c r="W19" s="54">
        <v>57426458</v>
      </c>
      <c r="X19" s="152" t="s">
        <v>1820</v>
      </c>
      <c r="Y19" s="120">
        <v>46043</v>
      </c>
      <c r="Z19" s="120">
        <v>46043</v>
      </c>
      <c r="AA19" s="120" t="s">
        <v>90</v>
      </c>
      <c r="AB19" s="120">
        <v>46203</v>
      </c>
      <c r="AC19" s="54">
        <f t="shared" si="0"/>
        <v>160</v>
      </c>
      <c r="AD19" s="56">
        <v>0</v>
      </c>
      <c r="AE19" s="114">
        <v>0</v>
      </c>
      <c r="AF19" s="56">
        <v>0</v>
      </c>
      <c r="AG19" s="118" t="s">
        <v>90</v>
      </c>
      <c r="AH19" s="54">
        <f t="shared" si="1"/>
        <v>0</v>
      </c>
      <c r="AI19" s="56">
        <v>0</v>
      </c>
      <c r="AJ19" s="114">
        <v>0</v>
      </c>
      <c r="AK19" s="56" t="s">
        <v>90</v>
      </c>
      <c r="AL19" s="116" t="s">
        <v>90</v>
      </c>
      <c r="AM19" s="56">
        <v>0</v>
      </c>
      <c r="AN19" s="116" t="s">
        <v>90</v>
      </c>
      <c r="AO19" s="116" t="s">
        <v>90</v>
      </c>
      <c r="AP19" s="116" t="s">
        <v>90</v>
      </c>
      <c r="AQ19" s="54">
        <f t="shared" si="2"/>
        <v>0</v>
      </c>
      <c r="AR19" s="54">
        <f>+L19+AE19-AJ19</f>
        <v>37200000</v>
      </c>
      <c r="AS19" s="56" t="s">
        <v>88</v>
      </c>
      <c r="AT19" s="114">
        <v>37200000</v>
      </c>
      <c r="AU19" s="56" t="s">
        <v>91</v>
      </c>
      <c r="AV19" s="114">
        <v>0</v>
      </c>
      <c r="AW19" s="56" t="s">
        <v>90</v>
      </c>
      <c r="AX19" s="244">
        <v>30436362</v>
      </c>
      <c r="AY19" s="58">
        <f t="shared" si="3"/>
        <v>6763638</v>
      </c>
      <c r="AZ19" s="112">
        <f t="shared" si="4"/>
        <v>0.81818177419354843</v>
      </c>
      <c r="BA19" s="159">
        <v>0.85</v>
      </c>
      <c r="BB19" s="56" t="s">
        <v>90</v>
      </c>
      <c r="BC19" s="56" t="s">
        <v>92</v>
      </c>
      <c r="BD19" s="243" t="s">
        <v>1882</v>
      </c>
      <c r="BE19" s="56" t="s">
        <v>88</v>
      </c>
      <c r="BF19" s="51" t="s">
        <v>88</v>
      </c>
    </row>
    <row r="20" spans="2:58" x14ac:dyDescent="0.25">
      <c r="B20" s="51">
        <v>2026</v>
      </c>
      <c r="C20" s="51">
        <v>891780111</v>
      </c>
      <c r="D20" s="51" t="s">
        <v>79</v>
      </c>
      <c r="E20" s="54" t="s">
        <v>1881</v>
      </c>
      <c r="F20" s="54" t="s">
        <v>1880</v>
      </c>
      <c r="G20" s="56">
        <v>0</v>
      </c>
      <c r="H20" s="56" t="s">
        <v>82</v>
      </c>
      <c r="I20" s="56" t="s">
        <v>83</v>
      </c>
      <c r="J20" s="161" t="s">
        <v>84</v>
      </c>
      <c r="K20" s="109" t="s">
        <v>1879</v>
      </c>
      <c r="L20" s="114">
        <v>29030000</v>
      </c>
      <c r="M20" s="51" t="s">
        <v>86</v>
      </c>
      <c r="N20" s="152" t="s">
        <v>1878</v>
      </c>
      <c r="O20" s="246">
        <v>1083033623</v>
      </c>
      <c r="P20" s="109">
        <v>135</v>
      </c>
      <c r="Q20" s="116">
        <v>46038</v>
      </c>
      <c r="R20" s="109">
        <v>383000000</v>
      </c>
      <c r="S20" s="114">
        <v>2293</v>
      </c>
      <c r="T20" s="120">
        <v>46048</v>
      </c>
      <c r="U20" s="114">
        <v>29030000</v>
      </c>
      <c r="V20" s="56" t="s">
        <v>88</v>
      </c>
      <c r="W20" s="54">
        <v>57426458</v>
      </c>
      <c r="X20" s="152" t="s">
        <v>1820</v>
      </c>
      <c r="Y20" s="120">
        <v>46048</v>
      </c>
      <c r="Z20" s="120">
        <v>46055</v>
      </c>
      <c r="AA20" s="120" t="s">
        <v>90</v>
      </c>
      <c r="AB20" s="120">
        <v>46203</v>
      </c>
      <c r="AC20" s="54">
        <f t="shared" si="0"/>
        <v>148</v>
      </c>
      <c r="AD20" s="56">
        <v>0</v>
      </c>
      <c r="AE20" s="114">
        <v>0</v>
      </c>
      <c r="AF20" s="56">
        <v>0</v>
      </c>
      <c r="AG20" s="118" t="s">
        <v>90</v>
      </c>
      <c r="AH20" s="54">
        <f t="shared" si="1"/>
        <v>0</v>
      </c>
      <c r="AI20" s="56">
        <v>0</v>
      </c>
      <c r="AJ20" s="114">
        <v>0</v>
      </c>
      <c r="AK20" s="56" t="s">
        <v>90</v>
      </c>
      <c r="AL20" s="116" t="s">
        <v>90</v>
      </c>
      <c r="AM20" s="56">
        <v>0</v>
      </c>
      <c r="AN20" s="116" t="s">
        <v>90</v>
      </c>
      <c r="AO20" s="116" t="s">
        <v>90</v>
      </c>
      <c r="AP20" s="116" t="s">
        <v>90</v>
      </c>
      <c r="AQ20" s="54">
        <f t="shared" si="2"/>
        <v>0</v>
      </c>
      <c r="AR20" s="54">
        <f>+L20+AE20-AJ20</f>
        <v>29030000</v>
      </c>
      <c r="AS20" s="56" t="s">
        <v>88</v>
      </c>
      <c r="AT20" s="114">
        <v>29030000</v>
      </c>
      <c r="AU20" s="56" t="s">
        <v>91</v>
      </c>
      <c r="AV20" s="114">
        <v>0</v>
      </c>
      <c r="AW20" s="56" t="s">
        <v>90</v>
      </c>
      <c r="AX20" s="244">
        <v>23224000</v>
      </c>
      <c r="AY20" s="58">
        <f t="shared" si="3"/>
        <v>5806000</v>
      </c>
      <c r="AZ20" s="112">
        <f t="shared" si="4"/>
        <v>0.8</v>
      </c>
      <c r="BA20" s="159">
        <v>0.85</v>
      </c>
      <c r="BB20" s="56" t="s">
        <v>90</v>
      </c>
      <c r="BC20" s="56" t="s">
        <v>92</v>
      </c>
      <c r="BD20" s="243" t="s">
        <v>1877</v>
      </c>
      <c r="BE20" s="56" t="s">
        <v>88</v>
      </c>
      <c r="BF20" s="51" t="s">
        <v>88</v>
      </c>
    </row>
    <row r="21" spans="2:58" x14ac:dyDescent="0.25">
      <c r="B21" s="51">
        <v>2026</v>
      </c>
      <c r="C21" s="51">
        <v>891780111</v>
      </c>
      <c r="D21" s="51" t="s">
        <v>79</v>
      </c>
      <c r="E21" s="54" t="s">
        <v>1876</v>
      </c>
      <c r="F21" s="54" t="s">
        <v>1875</v>
      </c>
      <c r="G21" s="56">
        <v>0</v>
      </c>
      <c r="H21" s="56" t="s">
        <v>82</v>
      </c>
      <c r="I21" s="56" t="s">
        <v>83</v>
      </c>
      <c r="J21" s="161" t="s">
        <v>84</v>
      </c>
      <c r="K21" s="109" t="s">
        <v>1874</v>
      </c>
      <c r="L21" s="114">
        <v>21500000</v>
      </c>
      <c r="M21" s="51" t="s">
        <v>86</v>
      </c>
      <c r="N21" s="152" t="s">
        <v>1873</v>
      </c>
      <c r="O21" s="117">
        <v>1082992557</v>
      </c>
      <c r="P21" s="109">
        <v>135</v>
      </c>
      <c r="Q21" s="116">
        <v>46038</v>
      </c>
      <c r="R21" s="109">
        <v>383000000</v>
      </c>
      <c r="S21" s="114">
        <v>2294</v>
      </c>
      <c r="T21" s="120">
        <v>46048</v>
      </c>
      <c r="U21" s="114">
        <v>21500000</v>
      </c>
      <c r="V21" s="56" t="s">
        <v>88</v>
      </c>
      <c r="W21" s="54">
        <v>37511267</v>
      </c>
      <c r="X21" s="152" t="s">
        <v>1852</v>
      </c>
      <c r="Y21" s="120">
        <v>46048</v>
      </c>
      <c r="Z21" s="120">
        <v>46055</v>
      </c>
      <c r="AA21" s="120" t="s">
        <v>90</v>
      </c>
      <c r="AB21" s="120">
        <v>46203</v>
      </c>
      <c r="AC21" s="54">
        <f t="shared" si="0"/>
        <v>148</v>
      </c>
      <c r="AD21" s="56">
        <v>0</v>
      </c>
      <c r="AE21" s="114">
        <v>0</v>
      </c>
      <c r="AF21" s="56">
        <v>0</v>
      </c>
      <c r="AG21" s="118" t="s">
        <v>90</v>
      </c>
      <c r="AH21" s="54">
        <f t="shared" si="1"/>
        <v>0</v>
      </c>
      <c r="AI21" s="56">
        <v>0</v>
      </c>
      <c r="AJ21" s="114">
        <v>0</v>
      </c>
      <c r="AK21" s="56" t="s">
        <v>90</v>
      </c>
      <c r="AL21" s="116" t="s">
        <v>90</v>
      </c>
      <c r="AM21" s="56">
        <v>0</v>
      </c>
      <c r="AN21" s="116" t="s">
        <v>90</v>
      </c>
      <c r="AO21" s="116" t="s">
        <v>90</v>
      </c>
      <c r="AP21" s="116" t="s">
        <v>90</v>
      </c>
      <c r="AQ21" s="54">
        <f t="shared" si="2"/>
        <v>0</v>
      </c>
      <c r="AR21" s="54">
        <f>+L21+AE21-AJ21</f>
        <v>21500000</v>
      </c>
      <c r="AS21" s="56" t="s">
        <v>88</v>
      </c>
      <c r="AT21" s="114">
        <v>21500000</v>
      </c>
      <c r="AU21" s="56" t="s">
        <v>91</v>
      </c>
      <c r="AV21" s="114">
        <v>0</v>
      </c>
      <c r="AW21" s="56" t="s">
        <v>90</v>
      </c>
      <c r="AX21" s="244">
        <v>17200000</v>
      </c>
      <c r="AY21" s="58">
        <f t="shared" si="3"/>
        <v>4300000</v>
      </c>
      <c r="AZ21" s="112">
        <f t="shared" si="4"/>
        <v>0.8</v>
      </c>
      <c r="BA21" s="159">
        <v>0.85</v>
      </c>
      <c r="BB21" s="56" t="s">
        <v>90</v>
      </c>
      <c r="BC21" s="56" t="s">
        <v>92</v>
      </c>
      <c r="BD21" s="243" t="s">
        <v>1872</v>
      </c>
      <c r="BE21" s="56" t="s">
        <v>88</v>
      </c>
      <c r="BF21" s="51" t="s">
        <v>88</v>
      </c>
    </row>
    <row r="22" spans="2:58" x14ac:dyDescent="0.25">
      <c r="B22" s="51">
        <v>2026</v>
      </c>
      <c r="C22" s="51">
        <v>891780111</v>
      </c>
      <c r="D22" s="51" t="s">
        <v>79</v>
      </c>
      <c r="E22" s="54" t="s">
        <v>1871</v>
      </c>
      <c r="F22" s="54" t="s">
        <v>1870</v>
      </c>
      <c r="G22" s="56">
        <v>0</v>
      </c>
      <c r="H22" s="56" t="s">
        <v>82</v>
      </c>
      <c r="I22" s="56" t="s">
        <v>83</v>
      </c>
      <c r="J22" s="161" t="s">
        <v>84</v>
      </c>
      <c r="K22" s="109" t="s">
        <v>1869</v>
      </c>
      <c r="L22" s="114">
        <v>21500000</v>
      </c>
      <c r="M22" s="51" t="s">
        <v>86</v>
      </c>
      <c r="N22" s="152" t="s">
        <v>1868</v>
      </c>
      <c r="O22" s="117">
        <v>1140839086</v>
      </c>
      <c r="P22" s="109">
        <v>135</v>
      </c>
      <c r="Q22" s="116">
        <v>46038</v>
      </c>
      <c r="R22" s="109">
        <v>383000000</v>
      </c>
      <c r="S22" s="114">
        <v>2291</v>
      </c>
      <c r="T22" s="120">
        <v>46048</v>
      </c>
      <c r="U22" s="114">
        <v>21500000</v>
      </c>
      <c r="V22" s="56" t="s">
        <v>88</v>
      </c>
      <c r="W22" s="54">
        <v>37331294</v>
      </c>
      <c r="X22" s="152" t="s">
        <v>1836</v>
      </c>
      <c r="Y22" s="120">
        <v>46048</v>
      </c>
      <c r="Z22" s="120">
        <v>46055</v>
      </c>
      <c r="AA22" s="120" t="s">
        <v>90</v>
      </c>
      <c r="AB22" s="120">
        <v>46203</v>
      </c>
      <c r="AC22" s="54">
        <f t="shared" si="0"/>
        <v>148</v>
      </c>
      <c r="AD22" s="56">
        <v>0</v>
      </c>
      <c r="AE22" s="114">
        <v>0</v>
      </c>
      <c r="AF22" s="56">
        <v>0</v>
      </c>
      <c r="AG22" s="118" t="s">
        <v>90</v>
      </c>
      <c r="AH22" s="54">
        <f t="shared" si="1"/>
        <v>0</v>
      </c>
      <c r="AI22" s="56">
        <v>0</v>
      </c>
      <c r="AJ22" s="114">
        <v>0</v>
      </c>
      <c r="AK22" s="56" t="s">
        <v>90</v>
      </c>
      <c r="AL22" s="116" t="s">
        <v>90</v>
      </c>
      <c r="AM22" s="56">
        <v>0</v>
      </c>
      <c r="AN22" s="116" t="s">
        <v>90</v>
      </c>
      <c r="AO22" s="116" t="s">
        <v>90</v>
      </c>
      <c r="AP22" s="116" t="s">
        <v>90</v>
      </c>
      <c r="AQ22" s="54">
        <f t="shared" si="2"/>
        <v>0</v>
      </c>
      <c r="AR22" s="54">
        <f>+L22+AE22-AJ22</f>
        <v>21500000</v>
      </c>
      <c r="AS22" s="56" t="s">
        <v>88</v>
      </c>
      <c r="AT22" s="114">
        <v>21500000</v>
      </c>
      <c r="AU22" s="56" t="s">
        <v>91</v>
      </c>
      <c r="AV22" s="114">
        <v>0</v>
      </c>
      <c r="AW22" s="56" t="s">
        <v>90</v>
      </c>
      <c r="AX22" s="244">
        <v>17200000</v>
      </c>
      <c r="AY22" s="58">
        <f t="shared" si="3"/>
        <v>4300000</v>
      </c>
      <c r="AZ22" s="112">
        <f t="shared" si="4"/>
        <v>0.8</v>
      </c>
      <c r="BA22" s="159">
        <v>0.85</v>
      </c>
      <c r="BB22" s="56" t="s">
        <v>90</v>
      </c>
      <c r="BC22" s="56" t="s">
        <v>92</v>
      </c>
      <c r="BD22" s="243" t="s">
        <v>1867</v>
      </c>
      <c r="BE22" s="56" t="s">
        <v>88</v>
      </c>
      <c r="BF22" s="51" t="s">
        <v>88</v>
      </c>
    </row>
    <row r="23" spans="2:58" x14ac:dyDescent="0.25">
      <c r="B23" s="51">
        <v>2026</v>
      </c>
      <c r="C23" s="51">
        <v>891780111</v>
      </c>
      <c r="D23" s="51" t="s">
        <v>79</v>
      </c>
      <c r="E23" s="54" t="s">
        <v>1866</v>
      </c>
      <c r="F23" s="54" t="s">
        <v>1865</v>
      </c>
      <c r="G23" s="56">
        <v>0</v>
      </c>
      <c r="H23" s="56" t="s">
        <v>82</v>
      </c>
      <c r="I23" s="56" t="s">
        <v>83</v>
      </c>
      <c r="J23" s="161" t="s">
        <v>84</v>
      </c>
      <c r="K23" s="109" t="s">
        <v>1864</v>
      </c>
      <c r="L23" s="114">
        <v>21500000</v>
      </c>
      <c r="M23" s="51" t="s">
        <v>86</v>
      </c>
      <c r="N23" s="152" t="s">
        <v>1863</v>
      </c>
      <c r="O23" s="117">
        <v>1193472437</v>
      </c>
      <c r="P23" s="109">
        <v>135</v>
      </c>
      <c r="Q23" s="116">
        <v>46038</v>
      </c>
      <c r="R23" s="109">
        <v>383000000</v>
      </c>
      <c r="S23" s="114">
        <v>2295</v>
      </c>
      <c r="T23" s="120">
        <v>46048</v>
      </c>
      <c r="U23" s="114">
        <v>21500000</v>
      </c>
      <c r="V23" s="56" t="s">
        <v>88</v>
      </c>
      <c r="W23" s="54">
        <v>57426458</v>
      </c>
      <c r="X23" s="152" t="s">
        <v>1820</v>
      </c>
      <c r="Y23" s="120">
        <v>46048</v>
      </c>
      <c r="Z23" s="120">
        <v>46055</v>
      </c>
      <c r="AA23" s="120" t="s">
        <v>90</v>
      </c>
      <c r="AB23" s="120">
        <v>46203</v>
      </c>
      <c r="AC23" s="54">
        <f t="shared" si="0"/>
        <v>148</v>
      </c>
      <c r="AD23" s="56">
        <v>0</v>
      </c>
      <c r="AE23" s="114">
        <v>0</v>
      </c>
      <c r="AF23" s="56">
        <v>0</v>
      </c>
      <c r="AG23" s="118" t="s">
        <v>90</v>
      </c>
      <c r="AH23" s="54">
        <f t="shared" si="1"/>
        <v>0</v>
      </c>
      <c r="AI23" s="56">
        <v>0</v>
      </c>
      <c r="AJ23" s="114">
        <v>0</v>
      </c>
      <c r="AK23" s="56" t="s">
        <v>90</v>
      </c>
      <c r="AL23" s="116" t="s">
        <v>90</v>
      </c>
      <c r="AM23" s="56">
        <v>0</v>
      </c>
      <c r="AN23" s="116" t="s">
        <v>90</v>
      </c>
      <c r="AO23" s="116" t="s">
        <v>90</v>
      </c>
      <c r="AP23" s="116" t="s">
        <v>90</v>
      </c>
      <c r="AQ23" s="54">
        <f t="shared" si="2"/>
        <v>0</v>
      </c>
      <c r="AR23" s="54">
        <f>+L23+AE23-AJ23</f>
        <v>21500000</v>
      </c>
      <c r="AS23" s="56" t="s">
        <v>88</v>
      </c>
      <c r="AT23" s="114">
        <v>21500000</v>
      </c>
      <c r="AU23" s="56" t="s">
        <v>91</v>
      </c>
      <c r="AV23" s="114">
        <v>0</v>
      </c>
      <c r="AW23" s="56" t="s">
        <v>90</v>
      </c>
      <c r="AX23" s="244">
        <v>17200000</v>
      </c>
      <c r="AY23" s="58">
        <f t="shared" si="3"/>
        <v>4300000</v>
      </c>
      <c r="AZ23" s="112">
        <f t="shared" si="4"/>
        <v>0.8</v>
      </c>
      <c r="BA23" s="159">
        <v>0.85</v>
      </c>
      <c r="BB23" s="56" t="s">
        <v>90</v>
      </c>
      <c r="BC23" s="56" t="s">
        <v>92</v>
      </c>
      <c r="BD23" s="243" t="s">
        <v>1862</v>
      </c>
      <c r="BE23" s="56" t="s">
        <v>88</v>
      </c>
      <c r="BF23" s="51" t="s">
        <v>88</v>
      </c>
    </row>
    <row r="24" spans="2:58" x14ac:dyDescent="0.25">
      <c r="B24" s="51">
        <v>2026</v>
      </c>
      <c r="C24" s="51">
        <v>891780111</v>
      </c>
      <c r="D24" s="51" t="s">
        <v>79</v>
      </c>
      <c r="E24" s="54" t="s">
        <v>1861</v>
      </c>
      <c r="F24" s="54" t="s">
        <v>1860</v>
      </c>
      <c r="G24" s="56">
        <v>0</v>
      </c>
      <c r="H24" s="56" t="s">
        <v>82</v>
      </c>
      <c r="I24" s="56" t="s">
        <v>83</v>
      </c>
      <c r="J24" s="161" t="s">
        <v>84</v>
      </c>
      <c r="K24" s="109" t="s">
        <v>1859</v>
      </c>
      <c r="L24" s="114">
        <v>12595000</v>
      </c>
      <c r="M24" s="51" t="s">
        <v>86</v>
      </c>
      <c r="N24" s="152" t="s">
        <v>1858</v>
      </c>
      <c r="O24" s="117">
        <v>1082849405</v>
      </c>
      <c r="P24" s="109">
        <v>112</v>
      </c>
      <c r="Q24" s="116">
        <v>46037</v>
      </c>
      <c r="R24" s="109">
        <v>72000000</v>
      </c>
      <c r="S24" s="114">
        <v>2292</v>
      </c>
      <c r="T24" s="120">
        <v>46048</v>
      </c>
      <c r="U24" s="114">
        <v>12595000</v>
      </c>
      <c r="V24" s="56" t="s">
        <v>88</v>
      </c>
      <c r="W24" s="54">
        <v>37331294</v>
      </c>
      <c r="X24" s="152" t="s">
        <v>1836</v>
      </c>
      <c r="Y24" s="120">
        <v>46048</v>
      </c>
      <c r="Z24" s="120">
        <v>46055</v>
      </c>
      <c r="AA24" s="120" t="s">
        <v>90</v>
      </c>
      <c r="AB24" s="120">
        <v>46203</v>
      </c>
      <c r="AC24" s="54">
        <f t="shared" si="0"/>
        <v>148</v>
      </c>
      <c r="AD24" s="56">
        <v>0</v>
      </c>
      <c r="AE24" s="114">
        <v>0</v>
      </c>
      <c r="AF24" s="56">
        <v>0</v>
      </c>
      <c r="AG24" s="118" t="s">
        <v>90</v>
      </c>
      <c r="AH24" s="54">
        <f t="shared" si="1"/>
        <v>0</v>
      </c>
      <c r="AI24" s="56">
        <v>0</v>
      </c>
      <c r="AJ24" s="114">
        <v>0</v>
      </c>
      <c r="AK24" s="56" t="s">
        <v>90</v>
      </c>
      <c r="AL24" s="116" t="s">
        <v>90</v>
      </c>
      <c r="AM24" s="56">
        <v>0</v>
      </c>
      <c r="AN24" s="116" t="s">
        <v>90</v>
      </c>
      <c r="AO24" s="116" t="s">
        <v>90</v>
      </c>
      <c r="AP24" s="116" t="s">
        <v>90</v>
      </c>
      <c r="AQ24" s="54">
        <f t="shared" si="2"/>
        <v>0</v>
      </c>
      <c r="AR24" s="54">
        <f>+L24+AE24-AJ24</f>
        <v>12595000</v>
      </c>
      <c r="AS24" s="56" t="s">
        <v>88</v>
      </c>
      <c r="AT24" s="114">
        <v>12595000</v>
      </c>
      <c r="AU24" s="56" t="s">
        <v>91</v>
      </c>
      <c r="AV24" s="114">
        <v>0</v>
      </c>
      <c r="AW24" s="56" t="s">
        <v>90</v>
      </c>
      <c r="AX24" s="244">
        <v>10076000</v>
      </c>
      <c r="AY24" s="58">
        <f t="shared" si="3"/>
        <v>2519000</v>
      </c>
      <c r="AZ24" s="112">
        <f t="shared" si="4"/>
        <v>0.8</v>
      </c>
      <c r="BA24" s="159">
        <v>0.85</v>
      </c>
      <c r="BB24" s="56" t="s">
        <v>90</v>
      </c>
      <c r="BC24" s="56" t="s">
        <v>92</v>
      </c>
      <c r="BD24" s="243" t="s">
        <v>1857</v>
      </c>
      <c r="BE24" s="56" t="s">
        <v>88</v>
      </c>
      <c r="BF24" s="51" t="s">
        <v>88</v>
      </c>
    </row>
    <row r="25" spans="2:58" x14ac:dyDescent="0.25">
      <c r="B25" s="51">
        <v>2026</v>
      </c>
      <c r="C25" s="51">
        <v>891780111</v>
      </c>
      <c r="D25" s="51" t="s">
        <v>79</v>
      </c>
      <c r="E25" s="54" t="s">
        <v>1856</v>
      </c>
      <c r="F25" s="54" t="s">
        <v>1855</v>
      </c>
      <c r="G25" s="56">
        <v>0</v>
      </c>
      <c r="H25" s="56" t="s">
        <v>82</v>
      </c>
      <c r="I25" s="56" t="s">
        <v>83</v>
      </c>
      <c r="J25" s="161" t="s">
        <v>84</v>
      </c>
      <c r="K25" s="109" t="s">
        <v>1854</v>
      </c>
      <c r="L25" s="114">
        <v>14245000</v>
      </c>
      <c r="M25" s="51" t="s">
        <v>86</v>
      </c>
      <c r="N25" s="152" t="s">
        <v>1853</v>
      </c>
      <c r="O25" s="54">
        <v>84457212</v>
      </c>
      <c r="P25" s="109">
        <v>112</v>
      </c>
      <c r="Q25" s="116">
        <v>46037</v>
      </c>
      <c r="R25" s="109">
        <v>72000000</v>
      </c>
      <c r="S25" s="114">
        <v>3071</v>
      </c>
      <c r="T25" s="120">
        <v>46049</v>
      </c>
      <c r="U25" s="114">
        <v>14245000</v>
      </c>
      <c r="V25" s="56" t="s">
        <v>88</v>
      </c>
      <c r="W25" s="54">
        <v>37511267</v>
      </c>
      <c r="X25" s="152" t="s">
        <v>1852</v>
      </c>
      <c r="Y25" s="120">
        <v>46049</v>
      </c>
      <c r="Z25" s="120">
        <v>46055</v>
      </c>
      <c r="AA25" s="120" t="s">
        <v>90</v>
      </c>
      <c r="AB25" s="120">
        <v>46203</v>
      </c>
      <c r="AC25" s="54">
        <f t="shared" si="0"/>
        <v>148</v>
      </c>
      <c r="AD25" s="56">
        <v>0</v>
      </c>
      <c r="AE25" s="114">
        <v>0</v>
      </c>
      <c r="AF25" s="56">
        <v>0</v>
      </c>
      <c r="AG25" s="118" t="s">
        <v>90</v>
      </c>
      <c r="AH25" s="54">
        <f t="shared" si="1"/>
        <v>0</v>
      </c>
      <c r="AI25" s="56">
        <v>0</v>
      </c>
      <c r="AJ25" s="114">
        <v>0</v>
      </c>
      <c r="AK25" s="56" t="s">
        <v>90</v>
      </c>
      <c r="AL25" s="116" t="s">
        <v>90</v>
      </c>
      <c r="AM25" s="56">
        <v>0</v>
      </c>
      <c r="AN25" s="116" t="s">
        <v>90</v>
      </c>
      <c r="AO25" s="116" t="s">
        <v>90</v>
      </c>
      <c r="AP25" s="116" t="s">
        <v>90</v>
      </c>
      <c r="AQ25" s="54">
        <f t="shared" si="2"/>
        <v>0</v>
      </c>
      <c r="AR25" s="54">
        <f>+L25+AE25-AJ25</f>
        <v>14245000</v>
      </c>
      <c r="AS25" s="56" t="s">
        <v>88</v>
      </c>
      <c r="AT25" s="114">
        <v>14245000</v>
      </c>
      <c r="AU25" s="56" t="s">
        <v>91</v>
      </c>
      <c r="AV25" s="114">
        <v>0</v>
      </c>
      <c r="AW25" s="56" t="s">
        <v>90</v>
      </c>
      <c r="AX25" s="244">
        <v>11396000</v>
      </c>
      <c r="AY25" s="58">
        <f t="shared" si="3"/>
        <v>2849000</v>
      </c>
      <c r="AZ25" s="112">
        <f t="shared" si="4"/>
        <v>0.8</v>
      </c>
      <c r="BA25" s="159">
        <v>0.85</v>
      </c>
      <c r="BB25" s="56" t="s">
        <v>90</v>
      </c>
      <c r="BC25" s="56" t="s">
        <v>92</v>
      </c>
      <c r="BD25" s="243" t="s">
        <v>1851</v>
      </c>
      <c r="BE25" s="56" t="s">
        <v>88</v>
      </c>
      <c r="BF25" s="51" t="s">
        <v>88</v>
      </c>
    </row>
    <row r="26" spans="2:58" x14ac:dyDescent="0.25">
      <c r="B26" s="51">
        <v>2026</v>
      </c>
      <c r="C26" s="51">
        <v>891780111</v>
      </c>
      <c r="D26" s="51" t="s">
        <v>79</v>
      </c>
      <c r="E26" s="54" t="s">
        <v>1850</v>
      </c>
      <c r="F26" s="54" t="s">
        <v>1849</v>
      </c>
      <c r="G26" s="56">
        <v>0</v>
      </c>
      <c r="H26" s="56" t="s">
        <v>82</v>
      </c>
      <c r="I26" s="56" t="s">
        <v>83</v>
      </c>
      <c r="J26" s="161" t="s">
        <v>84</v>
      </c>
      <c r="K26" s="109" t="s">
        <v>1848</v>
      </c>
      <c r="L26" s="114">
        <v>12095000</v>
      </c>
      <c r="M26" s="51" t="s">
        <v>86</v>
      </c>
      <c r="N26" s="152" t="s">
        <v>1847</v>
      </c>
      <c r="O26" s="109">
        <v>1083032334</v>
      </c>
      <c r="P26" s="109">
        <v>112</v>
      </c>
      <c r="Q26" s="116">
        <v>46037</v>
      </c>
      <c r="R26" s="109">
        <v>72000000</v>
      </c>
      <c r="S26" s="114">
        <v>3072</v>
      </c>
      <c r="T26" s="120">
        <v>46049</v>
      </c>
      <c r="U26" s="114">
        <v>12095000</v>
      </c>
      <c r="V26" s="56" t="s">
        <v>88</v>
      </c>
      <c r="W26" s="54">
        <v>57426458</v>
      </c>
      <c r="X26" s="152" t="s">
        <v>1820</v>
      </c>
      <c r="Y26" s="120">
        <v>46049</v>
      </c>
      <c r="Z26" s="120">
        <v>46055</v>
      </c>
      <c r="AA26" s="120" t="s">
        <v>90</v>
      </c>
      <c r="AB26" s="120">
        <v>46203</v>
      </c>
      <c r="AC26" s="54">
        <f t="shared" si="0"/>
        <v>148</v>
      </c>
      <c r="AD26" s="56">
        <v>0</v>
      </c>
      <c r="AE26" s="114">
        <v>0</v>
      </c>
      <c r="AF26" s="56">
        <v>0</v>
      </c>
      <c r="AG26" s="118" t="s">
        <v>90</v>
      </c>
      <c r="AH26" s="54">
        <f t="shared" si="1"/>
        <v>0</v>
      </c>
      <c r="AI26" s="56">
        <v>0</v>
      </c>
      <c r="AJ26" s="114">
        <v>0</v>
      </c>
      <c r="AK26" s="56" t="s">
        <v>90</v>
      </c>
      <c r="AL26" s="116" t="s">
        <v>90</v>
      </c>
      <c r="AM26" s="56">
        <v>0</v>
      </c>
      <c r="AN26" s="116" t="s">
        <v>90</v>
      </c>
      <c r="AO26" s="116" t="s">
        <v>90</v>
      </c>
      <c r="AP26" s="116" t="s">
        <v>90</v>
      </c>
      <c r="AQ26" s="54">
        <f t="shared" si="2"/>
        <v>0</v>
      </c>
      <c r="AR26" s="54">
        <f>+L26+AE26-AJ26</f>
        <v>12095000</v>
      </c>
      <c r="AS26" s="56" t="s">
        <v>88</v>
      </c>
      <c r="AT26" s="114">
        <v>12095000</v>
      </c>
      <c r="AU26" s="56" t="s">
        <v>91</v>
      </c>
      <c r="AV26" s="114">
        <v>0</v>
      </c>
      <c r="AW26" s="56" t="s">
        <v>90</v>
      </c>
      <c r="AX26" s="244">
        <v>9676000</v>
      </c>
      <c r="AY26" s="58">
        <f t="shared" si="3"/>
        <v>2419000</v>
      </c>
      <c r="AZ26" s="112">
        <f t="shared" si="4"/>
        <v>0.8</v>
      </c>
      <c r="BA26" s="159">
        <v>0.85</v>
      </c>
      <c r="BB26" s="56" t="s">
        <v>90</v>
      </c>
      <c r="BC26" s="56" t="s">
        <v>92</v>
      </c>
      <c r="BD26" s="243" t="s">
        <v>1846</v>
      </c>
      <c r="BE26" s="56" t="s">
        <v>88</v>
      </c>
      <c r="BF26" s="51" t="s">
        <v>88</v>
      </c>
    </row>
    <row r="27" spans="2:58" x14ac:dyDescent="0.25">
      <c r="B27" s="51">
        <v>2026</v>
      </c>
      <c r="C27" s="51">
        <v>891780111</v>
      </c>
      <c r="D27" s="51" t="s">
        <v>79</v>
      </c>
      <c r="E27" s="54" t="s">
        <v>1845</v>
      </c>
      <c r="F27" s="54" t="s">
        <v>1844</v>
      </c>
      <c r="G27" s="56">
        <v>0</v>
      </c>
      <c r="H27" s="56" t="s">
        <v>82</v>
      </c>
      <c r="I27" s="56" t="s">
        <v>83</v>
      </c>
      <c r="J27" s="161" t="s">
        <v>84</v>
      </c>
      <c r="K27" s="109" t="s">
        <v>1843</v>
      </c>
      <c r="L27" s="114">
        <v>21000000</v>
      </c>
      <c r="M27" s="51" t="s">
        <v>86</v>
      </c>
      <c r="N27" s="152" t="s">
        <v>1842</v>
      </c>
      <c r="O27" s="246">
        <v>1151184718</v>
      </c>
      <c r="P27" s="109">
        <v>135</v>
      </c>
      <c r="Q27" s="116">
        <v>46038</v>
      </c>
      <c r="R27" s="109">
        <v>383000000</v>
      </c>
      <c r="S27" s="114">
        <v>3073</v>
      </c>
      <c r="T27" s="120">
        <v>46049</v>
      </c>
      <c r="U27" s="114">
        <v>21000000</v>
      </c>
      <c r="V27" s="56" t="s">
        <v>88</v>
      </c>
      <c r="W27" s="54">
        <v>57426458</v>
      </c>
      <c r="X27" s="152" t="s">
        <v>1820</v>
      </c>
      <c r="Y27" s="120">
        <v>46049</v>
      </c>
      <c r="Z27" s="120">
        <v>46055</v>
      </c>
      <c r="AA27" s="120" t="s">
        <v>90</v>
      </c>
      <c r="AB27" s="120">
        <v>46203</v>
      </c>
      <c r="AC27" s="54">
        <f t="shared" si="0"/>
        <v>148</v>
      </c>
      <c r="AD27" s="56">
        <v>0</v>
      </c>
      <c r="AE27" s="114">
        <v>0</v>
      </c>
      <c r="AF27" s="56">
        <v>0</v>
      </c>
      <c r="AG27" s="118" t="s">
        <v>90</v>
      </c>
      <c r="AH27" s="54">
        <f t="shared" si="1"/>
        <v>0</v>
      </c>
      <c r="AI27" s="56">
        <v>0</v>
      </c>
      <c r="AJ27" s="114">
        <v>0</v>
      </c>
      <c r="AK27" s="56" t="s">
        <v>90</v>
      </c>
      <c r="AL27" s="116" t="s">
        <v>90</v>
      </c>
      <c r="AM27" s="56">
        <v>0</v>
      </c>
      <c r="AN27" s="116" t="s">
        <v>90</v>
      </c>
      <c r="AO27" s="116" t="s">
        <v>90</v>
      </c>
      <c r="AP27" s="116" t="s">
        <v>90</v>
      </c>
      <c r="AQ27" s="54">
        <f t="shared" si="2"/>
        <v>0</v>
      </c>
      <c r="AR27" s="54">
        <f>+L27+AE27-AJ27</f>
        <v>21000000</v>
      </c>
      <c r="AS27" s="56" t="s">
        <v>88</v>
      </c>
      <c r="AT27" s="114">
        <v>21000000</v>
      </c>
      <c r="AU27" s="56" t="s">
        <v>91</v>
      </c>
      <c r="AV27" s="114">
        <v>0</v>
      </c>
      <c r="AW27" s="56" t="s">
        <v>90</v>
      </c>
      <c r="AX27" s="244">
        <v>16800000</v>
      </c>
      <c r="AY27" s="58">
        <f t="shared" si="3"/>
        <v>4200000</v>
      </c>
      <c r="AZ27" s="112">
        <f t="shared" si="4"/>
        <v>0.8</v>
      </c>
      <c r="BA27" s="159">
        <v>0.85</v>
      </c>
      <c r="BB27" s="56" t="s">
        <v>90</v>
      </c>
      <c r="BC27" s="56" t="s">
        <v>92</v>
      </c>
      <c r="BD27" s="243" t="s">
        <v>1841</v>
      </c>
      <c r="BE27" s="56" t="s">
        <v>88</v>
      </c>
      <c r="BF27" s="51" t="s">
        <v>88</v>
      </c>
    </row>
    <row r="28" spans="2:58" s="186" customFormat="1" x14ac:dyDescent="0.25">
      <c r="B28" s="51">
        <v>2026</v>
      </c>
      <c r="C28" s="51">
        <v>891780111</v>
      </c>
      <c r="D28" s="51" t="s">
        <v>79</v>
      </c>
      <c r="E28" s="54" t="s">
        <v>1840</v>
      </c>
      <c r="F28" s="54" t="s">
        <v>1839</v>
      </c>
      <c r="G28" s="56">
        <v>0</v>
      </c>
      <c r="H28" s="56" t="s">
        <v>82</v>
      </c>
      <c r="I28" s="56" t="s">
        <v>83</v>
      </c>
      <c r="J28" s="161" t="s">
        <v>84</v>
      </c>
      <c r="K28" s="109" t="s">
        <v>1838</v>
      </c>
      <c r="L28" s="114">
        <v>16000000</v>
      </c>
      <c r="M28" s="51" t="s">
        <v>86</v>
      </c>
      <c r="N28" s="152" t="s">
        <v>1837</v>
      </c>
      <c r="O28" s="54">
        <v>1083034025</v>
      </c>
      <c r="P28" s="109">
        <v>135</v>
      </c>
      <c r="Q28" s="116">
        <v>46038</v>
      </c>
      <c r="R28" s="109">
        <v>383000000</v>
      </c>
      <c r="S28" s="114">
        <v>3330</v>
      </c>
      <c r="T28" s="116">
        <v>46051</v>
      </c>
      <c r="U28" s="114">
        <v>16000000</v>
      </c>
      <c r="V28" s="56" t="s">
        <v>88</v>
      </c>
      <c r="W28" s="54">
        <v>37331294</v>
      </c>
      <c r="X28" s="152" t="s">
        <v>1836</v>
      </c>
      <c r="Y28" s="120">
        <v>46051</v>
      </c>
      <c r="Z28" s="120">
        <v>46055</v>
      </c>
      <c r="AA28" s="120" t="s">
        <v>90</v>
      </c>
      <c r="AB28" s="120">
        <v>46172</v>
      </c>
      <c r="AC28" s="54">
        <f t="shared" si="0"/>
        <v>117</v>
      </c>
      <c r="AD28" s="56">
        <v>1</v>
      </c>
      <c r="AE28" s="114">
        <v>4000000</v>
      </c>
      <c r="AF28" s="56">
        <v>1</v>
      </c>
      <c r="AG28" s="118">
        <v>46203</v>
      </c>
      <c r="AH28" s="54">
        <f t="shared" si="1"/>
        <v>31</v>
      </c>
      <c r="AI28" s="56">
        <v>0</v>
      </c>
      <c r="AJ28" s="114">
        <v>0</v>
      </c>
      <c r="AK28" s="56" t="s">
        <v>90</v>
      </c>
      <c r="AL28" s="116" t="s">
        <v>90</v>
      </c>
      <c r="AM28" s="56">
        <v>0</v>
      </c>
      <c r="AN28" s="116" t="s">
        <v>90</v>
      </c>
      <c r="AO28" s="116" t="s">
        <v>90</v>
      </c>
      <c r="AP28" s="116" t="s">
        <v>90</v>
      </c>
      <c r="AQ28" s="54">
        <f t="shared" si="2"/>
        <v>0</v>
      </c>
      <c r="AR28" s="54">
        <f>+L28+AE28-AJ28</f>
        <v>20000000</v>
      </c>
      <c r="AS28" s="56" t="s">
        <v>88</v>
      </c>
      <c r="AT28" s="114">
        <v>20000000</v>
      </c>
      <c r="AU28" s="56" t="s">
        <v>91</v>
      </c>
      <c r="AV28" s="114">
        <v>0</v>
      </c>
      <c r="AW28" s="56" t="s">
        <v>90</v>
      </c>
      <c r="AX28" s="244">
        <v>16000000</v>
      </c>
      <c r="AY28" s="58">
        <f t="shared" si="3"/>
        <v>4000000</v>
      </c>
      <c r="AZ28" s="112">
        <f t="shared" si="4"/>
        <v>0.8</v>
      </c>
      <c r="BA28" s="159">
        <v>0.85</v>
      </c>
      <c r="BB28" s="56" t="s">
        <v>90</v>
      </c>
      <c r="BC28" s="56" t="s">
        <v>92</v>
      </c>
      <c r="BD28" s="243" t="s">
        <v>1835</v>
      </c>
      <c r="BE28" s="56" t="s">
        <v>88</v>
      </c>
      <c r="BF28" s="51" t="s">
        <v>88</v>
      </c>
    </row>
    <row r="29" spans="2:58" s="186" customFormat="1" x14ac:dyDescent="0.25">
      <c r="B29" s="51">
        <v>2026</v>
      </c>
      <c r="C29" s="51">
        <v>891780111</v>
      </c>
      <c r="D29" s="51" t="s">
        <v>79</v>
      </c>
      <c r="E29" s="54" t="s">
        <v>1834</v>
      </c>
      <c r="F29" s="54" t="s">
        <v>1833</v>
      </c>
      <c r="G29" s="56">
        <v>0</v>
      </c>
      <c r="H29" s="56" t="s">
        <v>82</v>
      </c>
      <c r="I29" s="56" t="s">
        <v>83</v>
      </c>
      <c r="J29" s="161" t="s">
        <v>84</v>
      </c>
      <c r="K29" s="109" t="s">
        <v>1832</v>
      </c>
      <c r="L29" s="114">
        <v>4152005</v>
      </c>
      <c r="M29" s="51" t="s">
        <v>86</v>
      </c>
      <c r="N29" s="152" t="s">
        <v>1831</v>
      </c>
      <c r="O29" s="117">
        <v>901128687</v>
      </c>
      <c r="P29" s="109">
        <v>522</v>
      </c>
      <c r="Q29" s="116">
        <v>46052</v>
      </c>
      <c r="R29" s="109">
        <v>4250000</v>
      </c>
      <c r="S29" s="114">
        <v>3631</v>
      </c>
      <c r="T29" s="116">
        <v>46052</v>
      </c>
      <c r="U29" s="114">
        <v>4152005</v>
      </c>
      <c r="V29" s="56" t="s">
        <v>88</v>
      </c>
      <c r="W29" s="54">
        <v>57426458</v>
      </c>
      <c r="X29" s="152" t="s">
        <v>1820</v>
      </c>
      <c r="Y29" s="120">
        <v>46052</v>
      </c>
      <c r="Z29" s="120">
        <v>46052</v>
      </c>
      <c r="AA29" s="120" t="s">
        <v>90</v>
      </c>
      <c r="AB29" s="120">
        <v>46086</v>
      </c>
      <c r="AC29" s="54">
        <f t="shared" si="0"/>
        <v>34</v>
      </c>
      <c r="AD29" s="56">
        <v>0</v>
      </c>
      <c r="AE29" s="114">
        <v>0</v>
      </c>
      <c r="AF29" s="56">
        <v>0</v>
      </c>
      <c r="AG29" s="118" t="s">
        <v>90</v>
      </c>
      <c r="AH29" s="54">
        <f t="shared" si="1"/>
        <v>0</v>
      </c>
      <c r="AI29" s="56">
        <v>1</v>
      </c>
      <c r="AJ29" s="114">
        <v>4152005</v>
      </c>
      <c r="AK29" s="56" t="s">
        <v>90</v>
      </c>
      <c r="AL29" s="116" t="s">
        <v>90</v>
      </c>
      <c r="AM29" s="56">
        <v>0</v>
      </c>
      <c r="AN29" s="116" t="s">
        <v>90</v>
      </c>
      <c r="AO29" s="116" t="s">
        <v>90</v>
      </c>
      <c r="AP29" s="116" t="s">
        <v>90</v>
      </c>
      <c r="AQ29" s="54">
        <f t="shared" si="2"/>
        <v>0</v>
      </c>
      <c r="AR29" s="54">
        <f>+L29+AE29-AJ29</f>
        <v>0</v>
      </c>
      <c r="AS29" s="56" t="s">
        <v>88</v>
      </c>
      <c r="AT29" s="114">
        <v>4152005</v>
      </c>
      <c r="AU29" s="56" t="s">
        <v>91</v>
      </c>
      <c r="AV29" s="114">
        <v>0</v>
      </c>
      <c r="AW29" s="56" t="s">
        <v>90</v>
      </c>
      <c r="AX29" s="244">
        <v>0</v>
      </c>
      <c r="AY29" s="58">
        <f t="shared" si="3"/>
        <v>0</v>
      </c>
      <c r="AZ29" s="112" t="str">
        <f t="shared" si="4"/>
        <v>_</v>
      </c>
      <c r="BA29" s="159">
        <v>0</v>
      </c>
      <c r="BB29" s="56" t="s">
        <v>90</v>
      </c>
      <c r="BC29" s="56" t="s">
        <v>591</v>
      </c>
      <c r="BD29" s="243" t="s">
        <v>1830</v>
      </c>
      <c r="BE29" s="56" t="s">
        <v>88</v>
      </c>
      <c r="BF29" s="51" t="s">
        <v>147</v>
      </c>
    </row>
    <row r="30" spans="2:58" s="186" customFormat="1" x14ac:dyDescent="0.25">
      <c r="B30" s="51">
        <v>2026</v>
      </c>
      <c r="C30" s="51">
        <v>891780111</v>
      </c>
      <c r="D30" s="51" t="s">
        <v>79</v>
      </c>
      <c r="E30" s="54" t="s">
        <v>1829</v>
      </c>
      <c r="F30" s="54" t="s">
        <v>1828</v>
      </c>
      <c r="G30" s="56">
        <v>0</v>
      </c>
      <c r="H30" s="56" t="s">
        <v>82</v>
      </c>
      <c r="I30" s="56" t="s">
        <v>83</v>
      </c>
      <c r="J30" s="161" t="s">
        <v>191</v>
      </c>
      <c r="K30" s="109" t="s">
        <v>1827</v>
      </c>
      <c r="L30" s="114">
        <v>20000000</v>
      </c>
      <c r="M30" s="51" t="s">
        <v>86</v>
      </c>
      <c r="N30" s="152" t="s">
        <v>1826</v>
      </c>
      <c r="O30" s="117">
        <v>7144967</v>
      </c>
      <c r="P30" s="109">
        <v>423</v>
      </c>
      <c r="Q30" s="116">
        <v>46049</v>
      </c>
      <c r="R30" s="109">
        <v>20000000</v>
      </c>
      <c r="S30" s="114">
        <v>3625</v>
      </c>
      <c r="T30" s="116">
        <v>46052</v>
      </c>
      <c r="U30" s="114">
        <v>20000000</v>
      </c>
      <c r="V30" s="56" t="s">
        <v>88</v>
      </c>
      <c r="W30" s="54">
        <v>57426458</v>
      </c>
      <c r="X30" s="152" t="s">
        <v>1820</v>
      </c>
      <c r="Y30" s="120">
        <v>46052</v>
      </c>
      <c r="Z30" s="120">
        <v>46055</v>
      </c>
      <c r="AA30" s="120" t="s">
        <v>90</v>
      </c>
      <c r="AB30" s="120">
        <v>46386</v>
      </c>
      <c r="AC30" s="54">
        <f t="shared" si="0"/>
        <v>331</v>
      </c>
      <c r="AD30" s="56">
        <v>0</v>
      </c>
      <c r="AE30" s="114">
        <v>0</v>
      </c>
      <c r="AF30" s="56">
        <v>0</v>
      </c>
      <c r="AG30" s="118" t="s">
        <v>90</v>
      </c>
      <c r="AH30" s="54">
        <f t="shared" si="1"/>
        <v>0</v>
      </c>
      <c r="AI30" s="56">
        <v>0</v>
      </c>
      <c r="AJ30" s="114">
        <v>0</v>
      </c>
      <c r="AK30" s="56" t="s">
        <v>90</v>
      </c>
      <c r="AL30" s="116" t="s">
        <v>90</v>
      </c>
      <c r="AM30" s="56">
        <v>0</v>
      </c>
      <c r="AN30" s="116" t="s">
        <v>90</v>
      </c>
      <c r="AO30" s="116" t="s">
        <v>90</v>
      </c>
      <c r="AP30" s="116" t="s">
        <v>90</v>
      </c>
      <c r="AQ30" s="54">
        <f t="shared" si="2"/>
        <v>0</v>
      </c>
      <c r="AR30" s="54">
        <f>+L30+AE30-AJ30</f>
        <v>20000000</v>
      </c>
      <c r="AS30" s="56" t="s">
        <v>88</v>
      </c>
      <c r="AT30" s="114">
        <v>20000000</v>
      </c>
      <c r="AU30" s="56" t="s">
        <v>91</v>
      </c>
      <c r="AV30" s="114">
        <v>0</v>
      </c>
      <c r="AW30" s="56" t="s">
        <v>90</v>
      </c>
      <c r="AX30" s="244">
        <v>3802788</v>
      </c>
      <c r="AY30" s="58">
        <f t="shared" si="3"/>
        <v>16197212</v>
      </c>
      <c r="AZ30" s="112">
        <f t="shared" si="4"/>
        <v>0.19013939999999999</v>
      </c>
      <c r="BA30" s="159">
        <v>0.35</v>
      </c>
      <c r="BB30" s="56" t="s">
        <v>90</v>
      </c>
      <c r="BC30" s="56" t="s">
        <v>92</v>
      </c>
      <c r="BD30" s="243" t="s">
        <v>1825</v>
      </c>
      <c r="BE30" s="56" t="s">
        <v>88</v>
      </c>
      <c r="BF30" s="51" t="s">
        <v>147</v>
      </c>
    </row>
    <row r="31" spans="2:58" ht="15.75" thickBot="1" x14ac:dyDescent="0.3">
      <c r="B31" s="65">
        <v>2026</v>
      </c>
      <c r="C31" s="65">
        <v>891780111</v>
      </c>
      <c r="D31" s="65" t="s">
        <v>79</v>
      </c>
      <c r="E31" s="67" t="s">
        <v>1824</v>
      </c>
      <c r="F31" s="67" t="s">
        <v>1823</v>
      </c>
      <c r="G31" s="69">
        <v>0</v>
      </c>
      <c r="H31" s="69" t="s">
        <v>82</v>
      </c>
      <c r="I31" s="69" t="s">
        <v>83</v>
      </c>
      <c r="J31" s="155" t="s">
        <v>191</v>
      </c>
      <c r="K31" s="93" t="s">
        <v>1822</v>
      </c>
      <c r="L31" s="99">
        <v>49997900</v>
      </c>
      <c r="M31" s="65" t="s">
        <v>86</v>
      </c>
      <c r="N31" s="242" t="s">
        <v>1821</v>
      </c>
      <c r="O31" s="67">
        <v>12561035</v>
      </c>
      <c r="P31" s="93">
        <v>424</v>
      </c>
      <c r="Q31" s="101">
        <v>46049</v>
      </c>
      <c r="R31" s="93">
        <v>49997900</v>
      </c>
      <c r="S31" s="99">
        <v>3626</v>
      </c>
      <c r="T31" s="101">
        <v>46052</v>
      </c>
      <c r="U31" s="99">
        <v>49997900</v>
      </c>
      <c r="V31" s="69" t="s">
        <v>88</v>
      </c>
      <c r="W31" s="67">
        <v>57426458</v>
      </c>
      <c r="X31" s="242" t="s">
        <v>1820</v>
      </c>
      <c r="Y31" s="105">
        <v>46052</v>
      </c>
      <c r="Z31" s="105">
        <v>46055</v>
      </c>
      <c r="AA31" s="105" t="s">
        <v>90</v>
      </c>
      <c r="AB31" s="105">
        <v>46386</v>
      </c>
      <c r="AC31" s="67">
        <f t="shared" si="0"/>
        <v>331</v>
      </c>
      <c r="AD31" s="69">
        <v>0</v>
      </c>
      <c r="AE31" s="99">
        <v>0</v>
      </c>
      <c r="AF31" s="69">
        <v>0</v>
      </c>
      <c r="AG31" s="103" t="s">
        <v>90</v>
      </c>
      <c r="AH31" s="67">
        <f t="shared" si="1"/>
        <v>0</v>
      </c>
      <c r="AI31" s="69">
        <v>0</v>
      </c>
      <c r="AJ31" s="99">
        <v>0</v>
      </c>
      <c r="AK31" s="69" t="s">
        <v>90</v>
      </c>
      <c r="AL31" s="101" t="s">
        <v>90</v>
      </c>
      <c r="AM31" s="69">
        <v>0</v>
      </c>
      <c r="AN31" s="101" t="s">
        <v>90</v>
      </c>
      <c r="AO31" s="101" t="s">
        <v>90</v>
      </c>
      <c r="AP31" s="101" t="s">
        <v>90</v>
      </c>
      <c r="AQ31" s="67">
        <f t="shared" si="2"/>
        <v>0</v>
      </c>
      <c r="AR31" s="67">
        <f>+L31+AE31-AJ31</f>
        <v>49997900</v>
      </c>
      <c r="AS31" s="69" t="s">
        <v>88</v>
      </c>
      <c r="AT31" s="99">
        <v>49997900</v>
      </c>
      <c r="AU31" s="69" t="s">
        <v>91</v>
      </c>
      <c r="AV31" s="99">
        <v>0</v>
      </c>
      <c r="AW31" s="69" t="s">
        <v>90</v>
      </c>
      <c r="AX31" s="241">
        <v>0</v>
      </c>
      <c r="AY31" s="97">
        <f t="shared" si="3"/>
        <v>49997900</v>
      </c>
      <c r="AZ31" s="96">
        <f t="shared" si="4"/>
        <v>0</v>
      </c>
      <c r="BA31" s="151">
        <v>0.55000000000000004</v>
      </c>
      <c r="BB31" s="69" t="s">
        <v>90</v>
      </c>
      <c r="BC31" s="69" t="s">
        <v>92</v>
      </c>
      <c r="BD31" s="240" t="s">
        <v>1819</v>
      </c>
      <c r="BE31" s="69" t="s">
        <v>88</v>
      </c>
      <c r="BF31" s="65" t="s">
        <v>147</v>
      </c>
    </row>
    <row r="32" spans="2:58" s="74" customFormat="1" ht="15.75" thickBot="1" x14ac:dyDescent="0.3">
      <c r="B32" s="556" t="s">
        <v>105</v>
      </c>
      <c r="C32" s="557"/>
      <c r="D32" s="558"/>
      <c r="E32" s="75">
        <f>+SUBTOTAL(3,E8:E31)</f>
        <v>24</v>
      </c>
      <c r="F32" s="76"/>
      <c r="G32" s="77"/>
      <c r="H32" s="77"/>
      <c r="I32" s="77"/>
      <c r="J32" s="78"/>
      <c r="K32" s="79"/>
      <c r="L32" s="80">
        <f>SUM(L8:L31)</f>
        <v>522563405</v>
      </c>
      <c r="M32" s="559"/>
      <c r="N32" s="560"/>
      <c r="O32" s="560"/>
      <c r="P32" s="560"/>
      <c r="Q32" s="560"/>
      <c r="R32" s="560"/>
      <c r="S32" s="560"/>
      <c r="T32" s="560"/>
      <c r="U32" s="560"/>
      <c r="V32" s="560"/>
      <c r="W32" s="560"/>
      <c r="X32" s="560"/>
      <c r="Y32" s="560"/>
      <c r="Z32" s="560"/>
      <c r="AA32" s="560"/>
      <c r="AB32" s="560"/>
      <c r="AC32" s="561"/>
      <c r="AD32" s="81">
        <f>SUM(AD8:AD31)</f>
        <v>1</v>
      </c>
      <c r="AE32" s="82">
        <f>SUM(AE8:AE31)</f>
        <v>4000000</v>
      </c>
      <c r="AF32" s="82">
        <f>SUM(AF8:AF31)</f>
        <v>1</v>
      </c>
      <c r="AG32" s="83"/>
      <c r="AH32" s="82">
        <f>SUM(AH8:AH31)</f>
        <v>31</v>
      </c>
      <c r="AI32" s="82">
        <f>SUM(AI8:AI31)</f>
        <v>1</v>
      </c>
      <c r="AJ32" s="84">
        <f>SUM(AJ8:AJ31)</f>
        <v>4152005</v>
      </c>
      <c r="AK32" s="83"/>
      <c r="AL32" s="83"/>
      <c r="AM32" s="85">
        <f>SUM(AM8:AM31)</f>
        <v>0</v>
      </c>
      <c r="AN32" s="559"/>
      <c r="AO32" s="560"/>
      <c r="AP32" s="560"/>
      <c r="AQ32" s="561"/>
      <c r="AR32" s="81">
        <f>SUM(AR8:AR31)</f>
        <v>522411400</v>
      </c>
      <c r="AS32" s="83"/>
      <c r="AT32" s="86">
        <f>SUM(AR32:AS32)</f>
        <v>522411400</v>
      </c>
      <c r="AU32" s="83"/>
      <c r="AV32" s="82">
        <f>SUM(AV8:AV31)</f>
        <v>0</v>
      </c>
      <c r="AW32" s="83"/>
      <c r="AX32" s="87">
        <f>SUM(AX8:AX31)</f>
        <v>371713650</v>
      </c>
      <c r="AY32" s="88">
        <f>SUM(AY8:AY31)</f>
        <v>150697750</v>
      </c>
      <c r="AZ32" s="559"/>
      <c r="BA32" s="560"/>
      <c r="BB32" s="560"/>
      <c r="BC32" s="560"/>
      <c r="BD32" s="560"/>
      <c r="BE32" s="560"/>
      <c r="BF32" s="560"/>
    </row>
  </sheetData>
  <sheetProtection formatCells="0" formatColumns="0" formatRows="0" insertRows="0" deleteRows="0" autoFilter="0"/>
  <mergeCells count="23">
    <mergeCell ref="AS6:AT6"/>
    <mergeCell ref="B3:C6"/>
    <mergeCell ref="D3:G4"/>
    <mergeCell ref="H3:I5"/>
    <mergeCell ref="AU6:AZ6"/>
    <mergeCell ref="F5:G5"/>
    <mergeCell ref="AD5:AQ5"/>
    <mergeCell ref="AM6:AQ6"/>
    <mergeCell ref="BA6:BC6"/>
    <mergeCell ref="BD6:BF6"/>
    <mergeCell ref="B32:D32"/>
    <mergeCell ref="M32:AC32"/>
    <mergeCell ref="AN32:AQ32"/>
    <mergeCell ref="AZ32:BF32"/>
    <mergeCell ref="V6:X6"/>
    <mergeCell ref="Y6:AC6"/>
    <mergeCell ref="E6:G6"/>
    <mergeCell ref="H6:K6"/>
    <mergeCell ref="N6:O6"/>
    <mergeCell ref="P6:R6"/>
    <mergeCell ref="S6:U6"/>
    <mergeCell ref="AD6:AH6"/>
    <mergeCell ref="AI6:AL6"/>
  </mergeCells>
  <conditionalFormatting sqref="F5 E6">
    <cfRule type="containsText" dxfId="220" priority="8" operator="containsText" text="Seleccione Ordenador">
      <formula>NOT(ISERROR(SEARCH("Seleccione Ordenador",E5)))</formula>
    </cfRule>
  </conditionalFormatting>
  <conditionalFormatting sqref="F11">
    <cfRule type="colorScale" priority="6">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31">
    <cfRule type="cellIs" dxfId="219" priority="4" operator="greaterThan">
      <formula>$K$5</formula>
    </cfRule>
  </conditionalFormatting>
  <conditionalFormatting sqref="AC8:AC31 AH8:AH31 AQ8:AS31 AY8:BA31">
    <cfRule type="expression" dxfId="218" priority="5">
      <formula>+_xlfn.ISFORMULA(AC8)</formula>
    </cfRule>
  </conditionalFormatting>
  <conditionalFormatting sqref="AE8:AE31">
    <cfRule type="cellIs" dxfId="217" priority="1" operator="greaterThan">
      <formula>L8/2</formula>
    </cfRule>
  </conditionalFormatting>
  <dataValidations count="10">
    <dataValidation type="list" allowBlank="1" showInputMessage="1" showErrorMessage="1" sqref="K4" xr:uid="{5E54B548-CA34-498B-93FF-E76348A4CBBA}">
      <formula1>"42,250,3000"</formula1>
    </dataValidation>
    <dataValidation type="list" allowBlank="1" showInputMessage="1" showErrorMessage="1" errorTitle="ERROR" error="SOLO VALIDO LISTA DESPLEGABLE" promptTitle="ESCOJA EL PERIODO" sqref="F5" xr:uid="{ECB3F7F3-D181-41D6-B90B-282559D34ED3}">
      <formula1>"Seleccione el periodo a presentar,ENERO,FEBRERO,MARZO,ABRIL,MAYO,JUNIO,JULIO,AGOSTO,SEPTIEMBRE,OCTUBRE,NOVIEMBRE,DICIEMBRE"</formula1>
    </dataValidation>
    <dataValidation type="list" allowBlank="1" showInputMessage="1" showErrorMessage="1" sqref="V8:V31 AU8:AU31" xr:uid="{0B771B61-EC48-43CC-9206-A4C7A4E965F4}">
      <formula1>"SI,NO"</formula1>
    </dataValidation>
    <dataValidation type="list" allowBlank="1" showInputMessage="1" showErrorMessage="1" sqref="BF8:BF31" xr:uid="{65E53E4E-91C8-4325-B5C6-FC914C33C939}">
      <formula1>"SI,NA por TIPO Contrato"</formula1>
    </dataValidation>
    <dataValidation type="list" allowBlank="1" showInputMessage="1" showErrorMessage="1" sqref="I8:I31" xr:uid="{A9E3033F-3EB8-4BC6-BAE6-864C020AE4AF}">
      <formula1>"FUNCIONAMIENTO,INVERSION,OTROS"</formula1>
    </dataValidation>
    <dataValidation type="list" allowBlank="1" showInputMessage="1" showErrorMessage="1" sqref="H8:H31" xr:uid="{22D83542-9F41-472F-8695-5E876AE300DC}">
      <formula1>"OTRO SECTOR"</formula1>
    </dataValidation>
    <dataValidation type="list" allowBlank="1" showInputMessage="1" showErrorMessage="1" sqref="J8:J31" xr:uid="{69B563D6-9862-4CD3-B5F4-F6E884A23722}">
      <formula1>"CONTRATO DE OBRAS, OTROS TIPOS, PRESTACIÓN DE SERVICIOS, SUMINISTROS"</formula1>
    </dataValidation>
    <dataValidation type="list" allowBlank="1" showInputMessage="1" showErrorMessage="1" sqref="M8:M31" xr:uid="{5901B442-C36A-4FE9-9807-46BE6CBEE18A}">
      <formula1>"DIRECTA,CONVOCATORIA"</formula1>
    </dataValidation>
    <dataValidation type="list" allowBlank="1" showInputMessage="1" showErrorMessage="1" sqref="BC8:BC31" xr:uid="{F5147AC8-7FA3-4EB9-9245-7A6140849582}">
      <formula1>"Por iniciar,En ejecucion,Suspendido,Terminado,Liquidado"</formula1>
    </dataValidation>
    <dataValidation type="list" allowBlank="1" showInputMessage="1" showErrorMessage="1" sqref="AS8:AS31" xr:uid="{A705046E-C327-4EE8-AB3D-AA05D581C3C7}">
      <formula1>"SI,DE REGALIAS, DE CONVENIOS,NO"</formula1>
    </dataValidation>
  </dataValidations>
  <hyperlinks>
    <hyperlink ref="BD13" r:id="rId1" xr:uid="{3CF0275C-F989-4714-9FA8-C1EAC80F5534}"/>
    <hyperlink ref="BD8" r:id="rId2" xr:uid="{C952AEEF-6848-4BE2-9A64-AB84B0DE85F4}"/>
    <hyperlink ref="BD9" r:id="rId3" xr:uid="{E2A62500-B26F-4382-AB95-8F671B2C459A}"/>
    <hyperlink ref="BD10" r:id="rId4" xr:uid="{08958F9D-FA1F-4D1A-B8C2-79AED828D304}"/>
    <hyperlink ref="BD11" r:id="rId5" xr:uid="{A95B5B8A-46EB-4F5C-93ED-EDFE7A8B9A81}"/>
    <hyperlink ref="BD12" r:id="rId6" xr:uid="{9145B149-3C7D-4AB8-B165-693293AE8DA7}"/>
    <hyperlink ref="BD14" r:id="rId7" xr:uid="{0627C1D7-1273-4B07-84D1-07B80B4261FA}"/>
    <hyperlink ref="BD15" r:id="rId8" xr:uid="{ABB605F6-CB11-4E7D-BE20-3310A594EFD7}"/>
    <hyperlink ref="BD26" r:id="rId9" xr:uid="{2D5D24B3-AAEB-4BA6-95E7-1350607FFF1D}"/>
    <hyperlink ref="BD16" r:id="rId10" xr:uid="{0AA8A37A-86B7-40C9-AF4D-B6E51123A8A3}"/>
    <hyperlink ref="BD17" r:id="rId11" xr:uid="{EAB531A8-BD69-457D-A637-DDDFE5E9F8EF}"/>
    <hyperlink ref="BD18" r:id="rId12" xr:uid="{1C99D110-EE29-41C3-B499-52AFCD7C9ECC}"/>
    <hyperlink ref="BD19" r:id="rId13" xr:uid="{CC0B76BD-478E-4BB9-BE85-94F03B1D882A}"/>
    <hyperlink ref="BD29" r:id="rId14" xr:uid="{6B2BFCEC-6EA2-4525-963A-A0A2ABB4D489}"/>
    <hyperlink ref="BD20" r:id="rId15" xr:uid="{21C61635-670E-4A9D-93E0-56F2E15CBABD}"/>
    <hyperlink ref="BD21" r:id="rId16" xr:uid="{E156A956-0C7F-4D9E-9C0B-A94ACDE9B1F6}"/>
    <hyperlink ref="BD22" r:id="rId17" xr:uid="{0F191115-29C0-4D38-ADC6-EC2724C60E30}"/>
    <hyperlink ref="BD23" r:id="rId18" xr:uid="{F685CCDD-16EC-4CAF-9F1A-E1EEBE99F3C6}"/>
    <hyperlink ref="BD24" r:id="rId19" xr:uid="{A5EC22F7-0AD1-4F6B-9E15-9905DBDF4E41}"/>
    <hyperlink ref="BD25" r:id="rId20" xr:uid="{1865FA81-A6D6-420F-9EDB-8C23FDEC315C}"/>
    <hyperlink ref="BD27" r:id="rId21" xr:uid="{EB0207C3-76B8-4183-B47F-1E47D1C3CF54}"/>
    <hyperlink ref="BD28" r:id="rId22" xr:uid="{49F797F0-CD0F-4CF4-872A-E5D467C6BD55}"/>
    <hyperlink ref="BD30" r:id="rId23" xr:uid="{5FC33236-27EB-4E71-B94F-D2C0E37FF59C}"/>
    <hyperlink ref="BD31" r:id="rId24" xr:uid="{8FBBB1E8-B1DF-410A-BC0E-919F7E1B22BE}"/>
  </hyperlinks>
  <pageMargins left="0.7" right="0.7" top="0.75" bottom="0.75" header="0.3" footer="0.3"/>
  <pageSetup orientation="portrait" horizontalDpi="300" verticalDpi="300" r:id="rId25"/>
  <drawing r:id="rId2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8A664-6BE3-47FB-8B92-4DAB6E831ADC}">
  <dimension ref="A1:BW9"/>
  <sheetViews>
    <sheetView showGridLines="0" zoomScaleNormal="100" workbookViewId="0">
      <selection activeCell="E12" sqref="E12"/>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8" customWidth="1"/>
    <col min="7" max="7" width="15.85546875" style="8" customWidth="1"/>
    <col min="8" max="8" width="16.5703125" style="8" customWidth="1"/>
    <col min="9" max="9" width="17.42578125" style="8" customWidth="1"/>
    <col min="10" max="10" width="17.42578125" style="89"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9" width="11.42578125" customWidth="1"/>
    <col min="20" max="20" width="14.7109375" customWidth="1"/>
    <col min="21" max="21" width="16.140625" customWidth="1"/>
    <col min="22"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8"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 min="58" max="58" width="19.85546875" customWidth="1"/>
  </cols>
  <sheetData>
    <row r="1" spans="1:75" x14ac:dyDescent="0.25">
      <c r="F1"/>
      <c r="G1"/>
      <c r="H1"/>
      <c r="I1"/>
      <c r="J1"/>
      <c r="X1" s="1"/>
      <c r="AK1"/>
    </row>
    <row r="2" spans="1:75" ht="34.5" thickBot="1" x14ac:dyDescent="0.3">
      <c r="F2"/>
      <c r="G2"/>
      <c r="H2" s="2"/>
      <c r="I2"/>
      <c r="J2"/>
      <c r="X2" s="1"/>
      <c r="AK2"/>
    </row>
    <row r="3" spans="1:75" ht="15.75" thickBot="1" x14ac:dyDescent="0.3">
      <c r="B3" s="573"/>
      <c r="C3" s="574"/>
      <c r="D3" s="579" t="s">
        <v>0</v>
      </c>
      <c r="E3" s="580"/>
      <c r="F3" s="580"/>
      <c r="G3" s="581"/>
      <c r="H3" s="585" t="s">
        <v>1</v>
      </c>
      <c r="I3" s="586"/>
      <c r="J3" s="3"/>
      <c r="K3" s="4" t="s">
        <v>2</v>
      </c>
      <c r="L3" s="5"/>
      <c r="M3" s="6"/>
      <c r="N3" s="6"/>
      <c r="O3" s="6"/>
      <c r="P3" s="6"/>
      <c r="Q3" s="6"/>
      <c r="R3" s="6"/>
      <c r="S3" s="6"/>
      <c r="T3" s="6"/>
      <c r="U3" s="6"/>
      <c r="V3" s="6"/>
      <c r="W3" s="6"/>
      <c r="X3" s="7"/>
      <c r="Y3" s="7"/>
      <c r="Z3" s="6"/>
      <c r="AA3" s="7"/>
      <c r="AB3" s="6"/>
      <c r="AC3" s="7"/>
      <c r="AD3" s="6"/>
      <c r="AE3" s="7"/>
      <c r="AF3" s="6"/>
      <c r="AG3" s="7"/>
      <c r="AH3" s="6"/>
      <c r="AI3" s="7"/>
      <c r="AJ3" s="6"/>
      <c r="AK3" s="6"/>
      <c r="AL3" s="7"/>
      <c r="AM3" s="6"/>
      <c r="AN3" s="7"/>
      <c r="AO3" s="6"/>
      <c r="AP3" s="6"/>
      <c r="AQ3" s="7"/>
      <c r="AR3" s="6"/>
      <c r="AS3" s="6"/>
      <c r="AT3" s="6"/>
      <c r="AU3" s="6"/>
      <c r="AV3" s="6"/>
      <c r="AW3" s="6"/>
      <c r="AX3" s="7"/>
      <c r="AY3" s="6"/>
      <c r="AZ3" s="6"/>
      <c r="BA3" s="7"/>
      <c r="BB3" s="6"/>
      <c r="BC3" s="7"/>
      <c r="BD3" s="6"/>
      <c r="BE3" s="7"/>
      <c r="BF3" s="6"/>
    </row>
    <row r="4" spans="1:75" ht="15.75" thickBot="1" x14ac:dyDescent="0.3">
      <c r="B4" s="575"/>
      <c r="C4" s="576"/>
      <c r="D4" s="582"/>
      <c r="E4" s="583"/>
      <c r="F4" s="583"/>
      <c r="G4" s="584"/>
      <c r="H4" s="587"/>
      <c r="I4" s="588"/>
      <c r="J4" s="9"/>
      <c r="K4" s="10">
        <v>250</v>
      </c>
      <c r="L4" s="4" t="s">
        <v>3</v>
      </c>
      <c r="M4" s="6"/>
      <c r="N4" s="6"/>
      <c r="O4" s="6"/>
      <c r="P4" s="6"/>
      <c r="Q4" s="6"/>
      <c r="R4" s="6"/>
      <c r="S4" s="6"/>
      <c r="T4" s="6"/>
      <c r="U4" s="6"/>
      <c r="V4" s="6"/>
      <c r="W4" s="6"/>
      <c r="X4" s="7"/>
      <c r="Y4" s="7"/>
      <c r="Z4" s="6"/>
      <c r="AA4" s="7"/>
      <c r="AB4" s="6"/>
      <c r="AC4" s="7"/>
      <c r="AD4" s="6"/>
      <c r="AE4" s="7"/>
      <c r="AF4" s="6"/>
      <c r="AG4" s="7"/>
      <c r="AH4" s="6"/>
      <c r="AI4" s="7"/>
      <c r="AJ4" s="6"/>
      <c r="AK4" s="6"/>
      <c r="AL4" s="7"/>
      <c r="AM4" s="6"/>
      <c r="AN4" s="7"/>
      <c r="AO4" s="6"/>
      <c r="AP4" s="6"/>
      <c r="AQ4" s="7"/>
      <c r="AR4" s="6"/>
      <c r="AS4" s="6"/>
      <c r="AT4" s="6"/>
      <c r="AU4" s="6"/>
      <c r="AV4" s="6"/>
      <c r="AW4" s="6"/>
      <c r="AX4" s="7"/>
      <c r="AY4" s="6"/>
      <c r="AZ4" s="6"/>
      <c r="BA4" s="7"/>
      <c r="BB4" s="6"/>
      <c r="BC4" s="7"/>
      <c r="BD4" s="6"/>
      <c r="BE4" s="7"/>
      <c r="BF4" s="6"/>
    </row>
    <row r="5" spans="1:75" ht="15.75" thickBot="1" x14ac:dyDescent="0.3">
      <c r="B5" s="575"/>
      <c r="C5" s="576"/>
      <c r="D5" s="11" t="s">
        <v>4</v>
      </c>
      <c r="E5" s="12"/>
      <c r="F5" s="591" t="s">
        <v>106</v>
      </c>
      <c r="G5" s="591"/>
      <c r="H5" s="589"/>
      <c r="I5" s="590"/>
      <c r="J5" s="9"/>
      <c r="K5" s="13">
        <f>+L6*K4</f>
        <v>437726250</v>
      </c>
      <c r="L5" s="14" t="s">
        <v>5</v>
      </c>
      <c r="M5" s="6"/>
      <c r="N5" s="6"/>
      <c r="O5" s="6"/>
      <c r="P5" s="6"/>
      <c r="Q5" s="6"/>
      <c r="R5" s="6"/>
      <c r="S5" s="6"/>
      <c r="T5" s="6"/>
      <c r="U5" s="6"/>
      <c r="V5" s="6"/>
      <c r="W5" s="6"/>
      <c r="X5" s="7"/>
      <c r="Y5" s="7"/>
      <c r="Z5" s="7"/>
      <c r="AA5" s="7"/>
      <c r="AB5" s="7"/>
      <c r="AC5" s="7"/>
      <c r="AD5" s="562" t="s">
        <v>6</v>
      </c>
      <c r="AE5" s="563"/>
      <c r="AF5" s="563"/>
      <c r="AG5" s="563"/>
      <c r="AH5" s="563"/>
      <c r="AI5" s="563"/>
      <c r="AJ5" s="563"/>
      <c r="AK5" s="563"/>
      <c r="AL5" s="563"/>
      <c r="AM5" s="563"/>
      <c r="AN5" s="563"/>
      <c r="AO5" s="563"/>
      <c r="AP5" s="563"/>
      <c r="AQ5" s="564"/>
      <c r="AR5" s="6"/>
      <c r="AS5" s="6"/>
      <c r="AT5" s="6"/>
      <c r="AU5" s="6"/>
      <c r="AV5" s="6"/>
      <c r="AW5" s="6"/>
      <c r="AX5" s="6"/>
      <c r="AY5" s="6"/>
      <c r="AZ5" s="6"/>
      <c r="BA5" s="6"/>
      <c r="BB5" s="6"/>
      <c r="BC5" s="6"/>
      <c r="BD5" s="6"/>
      <c r="BE5" s="6"/>
      <c r="BF5" s="6"/>
    </row>
    <row r="6" spans="1:75" s="15" customFormat="1" ht="46.5" customHeight="1" thickBot="1" x14ac:dyDescent="0.3">
      <c r="B6" s="577"/>
      <c r="C6" s="578"/>
      <c r="D6" s="16" t="s">
        <v>7</v>
      </c>
      <c r="E6" s="565" t="s">
        <v>7422</v>
      </c>
      <c r="F6" s="565"/>
      <c r="G6" s="566"/>
      <c r="H6" s="567" t="s">
        <v>9</v>
      </c>
      <c r="I6" s="568"/>
      <c r="J6" s="568"/>
      <c r="K6" s="569"/>
      <c r="L6" s="17">
        <v>1750905</v>
      </c>
      <c r="M6" s="6"/>
      <c r="N6" s="553" t="s">
        <v>10</v>
      </c>
      <c r="O6" s="554"/>
      <c r="P6" s="553" t="s">
        <v>11</v>
      </c>
      <c r="Q6" s="554"/>
      <c r="R6" s="555"/>
      <c r="S6" s="570" t="s">
        <v>12</v>
      </c>
      <c r="T6" s="571"/>
      <c r="U6" s="572"/>
      <c r="V6" s="553" t="s">
        <v>13</v>
      </c>
      <c r="W6" s="554"/>
      <c r="X6" s="554"/>
      <c r="Y6" s="562" t="s">
        <v>14</v>
      </c>
      <c r="Z6" s="563"/>
      <c r="AA6" s="563"/>
      <c r="AB6" s="563"/>
      <c r="AC6" s="564"/>
      <c r="AD6" s="562" t="s">
        <v>15</v>
      </c>
      <c r="AE6" s="563"/>
      <c r="AF6" s="563"/>
      <c r="AG6" s="563"/>
      <c r="AH6" s="564"/>
      <c r="AI6" s="553" t="s">
        <v>16</v>
      </c>
      <c r="AJ6" s="554"/>
      <c r="AK6" s="554"/>
      <c r="AL6" s="555"/>
      <c r="AM6" s="553" t="s">
        <v>17</v>
      </c>
      <c r="AN6" s="554"/>
      <c r="AO6" s="554"/>
      <c r="AP6" s="554"/>
      <c r="AQ6" s="555"/>
      <c r="AR6" s="6"/>
      <c r="AS6" s="553" t="s">
        <v>18</v>
      </c>
      <c r="AT6" s="555"/>
      <c r="AU6" s="553" t="s">
        <v>19</v>
      </c>
      <c r="AV6" s="554"/>
      <c r="AW6" s="554"/>
      <c r="AX6" s="554"/>
      <c r="AY6" s="554"/>
      <c r="AZ6" s="555"/>
      <c r="BA6" s="553" t="s">
        <v>20</v>
      </c>
      <c r="BB6" s="554"/>
      <c r="BC6" s="555"/>
      <c r="BD6" s="553" t="s">
        <v>21</v>
      </c>
      <c r="BE6" s="554"/>
      <c r="BF6" s="555"/>
    </row>
    <row r="7" spans="1:75" s="29" customFormat="1" ht="77.25" thickBot="1" x14ac:dyDescent="0.3">
      <c r="A7" s="18"/>
      <c r="B7" s="19" t="s">
        <v>22</v>
      </c>
      <c r="C7" s="20" t="s">
        <v>23</v>
      </c>
      <c r="D7" s="21" t="s">
        <v>24</v>
      </c>
      <c r="E7" s="22" t="s">
        <v>25</v>
      </c>
      <c r="F7" s="22" t="s">
        <v>26</v>
      </c>
      <c r="G7" s="21" t="s">
        <v>27</v>
      </c>
      <c r="H7" s="19" t="s">
        <v>28</v>
      </c>
      <c r="I7" s="19" t="s">
        <v>29</v>
      </c>
      <c r="J7" s="19" t="s">
        <v>30</v>
      </c>
      <c r="K7" s="19" t="s">
        <v>31</v>
      </c>
      <c r="L7" s="19" t="s">
        <v>32</v>
      </c>
      <c r="M7" s="19" t="s">
        <v>33</v>
      </c>
      <c r="N7" s="19" t="s">
        <v>34</v>
      </c>
      <c r="O7" s="20" t="s">
        <v>35</v>
      </c>
      <c r="P7" s="20" t="s">
        <v>36</v>
      </c>
      <c r="Q7" s="19" t="s">
        <v>37</v>
      </c>
      <c r="R7" s="19" t="s">
        <v>38</v>
      </c>
      <c r="S7" s="19" t="s">
        <v>39</v>
      </c>
      <c r="T7" s="19" t="s">
        <v>40</v>
      </c>
      <c r="U7" s="19" t="s">
        <v>41</v>
      </c>
      <c r="V7" s="19" t="s">
        <v>42</v>
      </c>
      <c r="W7" s="20" t="s">
        <v>43</v>
      </c>
      <c r="X7" s="19" t="s">
        <v>44</v>
      </c>
      <c r="Y7" s="19" t="s">
        <v>45</v>
      </c>
      <c r="Z7" s="19" t="s">
        <v>46</v>
      </c>
      <c r="AA7" s="19" t="s">
        <v>47</v>
      </c>
      <c r="AB7" s="23" t="s">
        <v>48</v>
      </c>
      <c r="AC7" s="24" t="s">
        <v>49</v>
      </c>
      <c r="AD7" s="19" t="s">
        <v>50</v>
      </c>
      <c r="AE7" s="19" t="s">
        <v>51</v>
      </c>
      <c r="AF7" s="19" t="s">
        <v>52</v>
      </c>
      <c r="AG7" s="23" t="s">
        <v>53</v>
      </c>
      <c r="AH7" s="24" t="s">
        <v>54</v>
      </c>
      <c r="AI7" s="19" t="s">
        <v>55</v>
      </c>
      <c r="AJ7" s="19" t="s">
        <v>56</v>
      </c>
      <c r="AK7" s="23" t="s">
        <v>57</v>
      </c>
      <c r="AL7" s="23" t="s">
        <v>58</v>
      </c>
      <c r="AM7" s="19" t="s">
        <v>59</v>
      </c>
      <c r="AN7" s="23" t="s">
        <v>60</v>
      </c>
      <c r="AO7" s="23" t="s">
        <v>61</v>
      </c>
      <c r="AP7" s="23" t="s">
        <v>62</v>
      </c>
      <c r="AQ7" s="24" t="s">
        <v>63</v>
      </c>
      <c r="AR7" s="24" t="s">
        <v>64</v>
      </c>
      <c r="AS7" s="19" t="s">
        <v>65</v>
      </c>
      <c r="AT7" s="19" t="s">
        <v>66</v>
      </c>
      <c r="AU7" s="19" t="s">
        <v>67</v>
      </c>
      <c r="AV7" s="19" t="s">
        <v>68</v>
      </c>
      <c r="AW7" s="19" t="s">
        <v>69</v>
      </c>
      <c r="AX7" s="25" t="s">
        <v>70</v>
      </c>
      <c r="AY7" s="26" t="s">
        <v>71</v>
      </c>
      <c r="AZ7" s="26" t="s">
        <v>72</v>
      </c>
      <c r="BA7" s="27" t="s">
        <v>73</v>
      </c>
      <c r="BB7" s="19" t="s">
        <v>74</v>
      </c>
      <c r="BC7" s="19" t="s">
        <v>75</v>
      </c>
      <c r="BD7" s="20" t="s">
        <v>76</v>
      </c>
      <c r="BE7" s="20" t="s">
        <v>77</v>
      </c>
      <c r="BF7" s="20" t="s">
        <v>78</v>
      </c>
      <c r="BG7" s="28"/>
      <c r="BH7" s="28"/>
      <c r="BI7" s="28"/>
      <c r="BJ7" s="28"/>
      <c r="BK7" s="28"/>
      <c r="BL7" s="28"/>
      <c r="BM7" s="28"/>
      <c r="BN7" s="28"/>
      <c r="BO7" s="28"/>
      <c r="BP7" s="28"/>
      <c r="BQ7" s="28"/>
      <c r="BR7" s="28"/>
      <c r="BS7" s="28"/>
      <c r="BT7" s="28"/>
      <c r="BU7" s="28"/>
      <c r="BV7" s="28"/>
      <c r="BW7" s="28"/>
    </row>
    <row r="8" spans="1:75" s="480" customFormat="1" ht="15.75" thickBot="1" x14ac:dyDescent="0.3">
      <c r="B8" s="30">
        <v>2026</v>
      </c>
      <c r="C8" s="33">
        <v>891780111</v>
      </c>
      <c r="D8" s="33" t="s">
        <v>79</v>
      </c>
      <c r="E8" s="33" t="s">
        <v>7421</v>
      </c>
      <c r="F8" s="33" t="s">
        <v>7420</v>
      </c>
      <c r="G8" s="129">
        <v>0</v>
      </c>
      <c r="H8" s="30" t="s">
        <v>82</v>
      </c>
      <c r="I8" s="33" t="s">
        <v>83</v>
      </c>
      <c r="J8" s="30" t="s">
        <v>191</v>
      </c>
      <c r="K8" s="486" t="s">
        <v>7419</v>
      </c>
      <c r="L8" s="129">
        <v>50000000</v>
      </c>
      <c r="M8" s="30" t="s">
        <v>86</v>
      </c>
      <c r="N8" s="486" t="s">
        <v>7418</v>
      </c>
      <c r="O8" s="129">
        <v>7144967</v>
      </c>
      <c r="P8" s="485">
        <v>229</v>
      </c>
      <c r="Q8" s="37">
        <v>46041</v>
      </c>
      <c r="R8" s="129">
        <v>50000000</v>
      </c>
      <c r="S8" s="129">
        <v>2297</v>
      </c>
      <c r="T8" s="37">
        <v>46048</v>
      </c>
      <c r="U8" s="129">
        <v>50000000</v>
      </c>
      <c r="V8" s="30" t="s">
        <v>88</v>
      </c>
      <c r="W8" s="33">
        <v>36718996</v>
      </c>
      <c r="X8" s="33" t="s">
        <v>7417</v>
      </c>
      <c r="Y8" s="37">
        <v>46048</v>
      </c>
      <c r="Z8" s="37">
        <v>46048</v>
      </c>
      <c r="AA8" s="37">
        <v>46048</v>
      </c>
      <c r="AB8" s="37">
        <v>46387</v>
      </c>
      <c r="AC8" s="482">
        <f>+IF(AA8="1800-01-01",AB8-Z8,AB8-AA8)</f>
        <v>339</v>
      </c>
      <c r="AD8" s="129">
        <v>0</v>
      </c>
      <c r="AE8" s="129">
        <v>0</v>
      </c>
      <c r="AF8" s="129">
        <v>0</v>
      </c>
      <c r="AG8" s="40" t="s">
        <v>90</v>
      </c>
      <c r="AH8" s="482">
        <f>+IF(AG8="1800-01-01",0,AG8-AB8)</f>
        <v>0</v>
      </c>
      <c r="AI8" s="129">
        <v>0</v>
      </c>
      <c r="AJ8" s="129">
        <v>0</v>
      </c>
      <c r="AK8" s="30" t="s">
        <v>90</v>
      </c>
      <c r="AL8" s="37" t="s">
        <v>90</v>
      </c>
      <c r="AM8" s="33">
        <v>0</v>
      </c>
      <c r="AN8" s="484" t="s">
        <v>90</v>
      </c>
      <c r="AO8" s="484" t="s">
        <v>90</v>
      </c>
      <c r="AP8" s="484" t="s">
        <v>90</v>
      </c>
      <c r="AQ8" s="483">
        <f>+IF(AN8="1800-01-01",0,AO8-AN8)</f>
        <v>0</v>
      </c>
      <c r="AR8" s="482">
        <f>+L8+AE8-AJ8</f>
        <v>50000000</v>
      </c>
      <c r="AS8" s="30" t="s">
        <v>88</v>
      </c>
      <c r="AT8" s="129">
        <v>50000000</v>
      </c>
      <c r="AU8" s="30" t="s">
        <v>91</v>
      </c>
      <c r="AV8" s="129">
        <v>0</v>
      </c>
      <c r="AW8" s="42" t="s">
        <v>90</v>
      </c>
      <c r="AX8" s="482">
        <v>30829980</v>
      </c>
      <c r="AY8" s="44">
        <f>AR8-AX8</f>
        <v>19170020</v>
      </c>
      <c r="AZ8" s="45">
        <f>+IFERROR(AX8/AR8,"_")</f>
        <v>0.61659960000000003</v>
      </c>
      <c r="BA8" s="46">
        <v>0.62</v>
      </c>
      <c r="BB8" s="42" t="s">
        <v>90</v>
      </c>
      <c r="BC8" s="33" t="s">
        <v>92</v>
      </c>
      <c r="BD8" s="481" t="s">
        <v>7416</v>
      </c>
      <c r="BE8" s="30" t="s">
        <v>88</v>
      </c>
      <c r="BF8" s="33" t="s">
        <v>147</v>
      </c>
    </row>
    <row r="9" spans="1:75" s="74" customFormat="1" ht="15.75" thickBot="1" x14ac:dyDescent="0.3">
      <c r="B9" s="556" t="s">
        <v>105</v>
      </c>
      <c r="C9" s="557"/>
      <c r="D9" s="558"/>
      <c r="E9" s="75">
        <f>+SUBTOTAL(3,E8:E8)</f>
        <v>1</v>
      </c>
      <c r="F9" s="76"/>
      <c r="G9" s="77"/>
      <c r="H9" s="77"/>
      <c r="I9" s="77"/>
      <c r="J9" s="78"/>
      <c r="K9" s="79"/>
      <c r="L9" s="80">
        <f>SUM(L8:L8)</f>
        <v>50000000</v>
      </c>
      <c r="M9" s="559"/>
      <c r="N9" s="560"/>
      <c r="O9" s="560"/>
      <c r="P9" s="560"/>
      <c r="Q9" s="560"/>
      <c r="R9" s="560"/>
      <c r="S9" s="560"/>
      <c r="T9" s="560"/>
      <c r="U9" s="560"/>
      <c r="V9" s="560"/>
      <c r="W9" s="560"/>
      <c r="X9" s="560"/>
      <c r="Y9" s="560"/>
      <c r="Z9" s="560"/>
      <c r="AA9" s="560"/>
      <c r="AB9" s="560"/>
      <c r="AC9" s="561"/>
      <c r="AD9" s="81">
        <f>SUM(AD8:AD8)</f>
        <v>0</v>
      </c>
      <c r="AE9" s="82">
        <f>SUM(AE8:AE8)</f>
        <v>0</v>
      </c>
      <c r="AF9" s="82">
        <f>SUM(AF8:AF8)</f>
        <v>0</v>
      </c>
      <c r="AG9" s="83"/>
      <c r="AH9" s="82">
        <f>SUM(AH8:AH8)</f>
        <v>0</v>
      </c>
      <c r="AI9" s="82">
        <f>SUM(AI8:AI8)</f>
        <v>0</v>
      </c>
      <c r="AJ9" s="84">
        <f>SUM(AJ8:AJ8)</f>
        <v>0</v>
      </c>
      <c r="AK9" s="83"/>
      <c r="AL9" s="83"/>
      <c r="AM9" s="85">
        <f>SUM(AM8:AM8)</f>
        <v>0</v>
      </c>
      <c r="AN9" s="559"/>
      <c r="AO9" s="560"/>
      <c r="AP9" s="560"/>
      <c r="AQ9" s="561"/>
      <c r="AR9" s="81">
        <f>SUM(AR8:AR8)</f>
        <v>50000000</v>
      </c>
      <c r="AS9" s="83"/>
      <c r="AT9" s="86">
        <f>SUM(AR9:AS9)</f>
        <v>50000000</v>
      </c>
      <c r="AU9" s="83"/>
      <c r="AV9" s="82">
        <f>SUM(AV8:AV8)</f>
        <v>0</v>
      </c>
      <c r="AW9" s="83"/>
      <c r="AX9" s="87">
        <f>SUM(AX8:AX8)</f>
        <v>30829980</v>
      </c>
      <c r="AY9" s="88">
        <f>SUM(AY8:AY8)</f>
        <v>19170020</v>
      </c>
      <c r="AZ9" s="559"/>
      <c r="BA9" s="560"/>
      <c r="BB9" s="560"/>
      <c r="BC9" s="560"/>
      <c r="BD9" s="560"/>
      <c r="BE9" s="560"/>
      <c r="BF9" s="560"/>
    </row>
  </sheetData>
  <sheetProtection formatCells="0" formatColumns="0" formatRows="0" insertRows="0" deleteRows="0" autoFilter="0"/>
  <mergeCells count="23">
    <mergeCell ref="AM6:AQ6"/>
    <mergeCell ref="AS6:AT6"/>
    <mergeCell ref="B3:C6"/>
    <mergeCell ref="D3:G4"/>
    <mergeCell ref="AU6:AZ6"/>
    <mergeCell ref="H3:I5"/>
    <mergeCell ref="F5:G5"/>
    <mergeCell ref="AD5:AQ5"/>
    <mergeCell ref="BA6:BC6"/>
    <mergeCell ref="BD6:BF6"/>
    <mergeCell ref="B9:D9"/>
    <mergeCell ref="M9:AC9"/>
    <mergeCell ref="AN9:AQ9"/>
    <mergeCell ref="AZ9:BF9"/>
    <mergeCell ref="V6:X6"/>
    <mergeCell ref="Y6:AC6"/>
    <mergeCell ref="E6:G6"/>
    <mergeCell ref="H6:K6"/>
    <mergeCell ref="N6:O6"/>
    <mergeCell ref="P6:R6"/>
    <mergeCell ref="S6:U6"/>
    <mergeCell ref="AD6:AH6"/>
    <mergeCell ref="AI6:AL6"/>
  </mergeCells>
  <conditionalFormatting sqref="F5 E6">
    <cfRule type="containsText" dxfId="172"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
    <cfRule type="cellIs" dxfId="171" priority="4" operator="greaterThan">
      <formula>$K$5</formula>
    </cfRule>
  </conditionalFormatting>
  <conditionalFormatting sqref="AC8 AH8 AQ8:AT8 AX8:BA8">
    <cfRule type="expression" dxfId="170" priority="5">
      <formula>+_xlfn.ISFORMULA(AC8)</formula>
    </cfRule>
  </conditionalFormatting>
  <conditionalFormatting sqref="AE8">
    <cfRule type="cellIs" dxfId="169" priority="1" operator="greaterThan">
      <formula>L8/2</formula>
    </cfRule>
  </conditionalFormatting>
  <dataValidations count="11">
    <dataValidation type="list" allowBlank="1" showInputMessage="1" showErrorMessage="1" sqref="AS8" xr:uid="{CD53BD12-B32E-4B80-BAA5-E4CE719339BF}">
      <formula1>"SI,DE REGALIAS, DE CONVENIOS,NO"</formula1>
    </dataValidation>
    <dataValidation type="list" allowBlank="1" showInputMessage="1" showErrorMessage="1" sqref="J8" xr:uid="{05248230-5A46-41EC-9F40-E729F4D9F3B4}">
      <formula1>"CONTRATO DE OBRAS, OTROS TIPOS, PRESTACIÓN DE SERVICIOS, SUMINISTROS"</formula1>
    </dataValidation>
    <dataValidation type="list" allowBlank="1" showInputMessage="1" showErrorMessage="1" sqref="BC8" xr:uid="{E5F83196-1A1A-4433-B912-B13DDAC384AF}">
      <formula1>"Por iniciar,En ejecucion,Suspendido,Terminado,Liquidado"</formula1>
    </dataValidation>
    <dataValidation type="list" allowBlank="1" showInputMessage="1" showErrorMessage="1" sqref="H8" xr:uid="{330534AA-3545-4C81-AB2B-D90394B51ECA}">
      <formula1>"OTRO SECTOR"</formula1>
    </dataValidation>
    <dataValidation type="list" allowBlank="1" showInputMessage="1" showErrorMessage="1" sqref="M8" xr:uid="{26A834D5-A14E-4D50-A6AB-FCE8CC05B406}">
      <formula1>"DIRECTA,CONVOCATORIA"</formula1>
    </dataValidation>
    <dataValidation type="list" allowBlank="1" showInputMessage="1" showErrorMessage="1" sqref="I8" xr:uid="{7C317639-AC81-4E11-9998-49B97D6CDAC5}">
      <formula1>"FUNCIONAMIENTO,INVERSION,OTROS"</formula1>
    </dataValidation>
    <dataValidation type="list" allowBlank="1" showInputMessage="1" showErrorMessage="1" sqref="BF8" xr:uid="{1E295F68-2E9B-4F08-8168-37B6D80206ED}">
      <formula1>"SI,NA por TIPO Contrato"</formula1>
    </dataValidation>
    <dataValidation type="list" allowBlank="1" showInputMessage="1" showErrorMessage="1" sqref="BE8" xr:uid="{05E729BC-17C9-4017-9DF3-727F2BD40B03}">
      <formula1>"SI,NO HA INICIADO"</formula1>
    </dataValidation>
    <dataValidation type="list" allowBlank="1" showInputMessage="1" showErrorMessage="1" errorTitle="ERROR" error="SOLO VALIDO LISTA DESPLEGABLE" promptTitle="ESCOJA EL PERIODO" sqref="F5" xr:uid="{F86B98E5-1C0A-4AE8-88AC-8CD40281AB0B}">
      <formula1>"Seleccione el periodo a presentar,ENERO,FEBRERO,MARZO,ABRIL,MAYO,JUNIO,JULIO,AGOSTO,SEPTIEMBRE,OCTUBRE,NOVIEMBRE,DICIEMBRE"</formula1>
    </dataValidation>
    <dataValidation type="list" allowBlank="1" showInputMessage="1" showErrorMessage="1" sqref="K4" xr:uid="{12F1E84C-D9BF-4C3A-B104-E46EB1DF959E}">
      <formula1>"42,250,3000"</formula1>
    </dataValidation>
    <dataValidation type="list" allowBlank="1" showInputMessage="1" showErrorMessage="1" sqref="V8 AU8" xr:uid="{D6E25E48-987A-4C45-B772-A480A971C2B5}">
      <formula1>"SI,NO"</formula1>
    </dataValidation>
  </dataValidations>
  <hyperlinks>
    <hyperlink ref="BD8" r:id="rId1" xr:uid="{E03D33D9-FC23-4F4B-8964-F50CCE711950}"/>
  </hyperlinks>
  <pageMargins left="0.7" right="0.7" top="0.75" bottom="0.75" header="0.3" footer="0.3"/>
  <pageSetup orientation="portrait" horizontalDpi="300" verticalDpi="30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C9060-2F17-44E1-B810-C9F1B18F674D}">
  <dimension ref="B1:BF60"/>
  <sheetViews>
    <sheetView workbookViewId="0">
      <selection activeCell="F13" sqref="F13"/>
    </sheetView>
  </sheetViews>
  <sheetFormatPr baseColWidth="10" defaultRowHeight="15" x14ac:dyDescent="0.25"/>
  <cols>
    <col min="1" max="1" width="3.140625" customWidth="1"/>
    <col min="2" max="3" width="11.5703125" bestFit="1" customWidth="1"/>
    <col min="4" max="4" width="26.28515625" customWidth="1"/>
    <col min="5" max="5" width="19.7109375" customWidth="1"/>
    <col min="6" max="7" width="16.140625" customWidth="1"/>
    <col min="8" max="8" width="16.85546875" customWidth="1"/>
    <col min="9" max="9" width="16.7109375" customWidth="1"/>
    <col min="10" max="10" width="11.42578125" customWidth="1"/>
    <col min="11" max="12" width="15.28515625" customWidth="1"/>
    <col min="13" max="13" width="14.85546875" customWidth="1"/>
    <col min="14" max="14" width="18.5703125" customWidth="1"/>
    <col min="15" max="15" width="13.7109375" customWidth="1"/>
    <col min="16" max="19" width="11.5703125" customWidth="1"/>
    <col min="20" max="20" width="14.42578125" customWidth="1"/>
    <col min="21" max="21" width="14.28515625" customWidth="1"/>
    <col min="22" max="22" width="14.85546875" customWidth="1"/>
    <col min="23" max="23" width="15" customWidth="1"/>
    <col min="24" max="24" width="14" customWidth="1"/>
    <col min="25" max="25" width="13.42578125" customWidth="1"/>
    <col min="26" max="26" width="13.5703125" customWidth="1"/>
    <col min="27" max="27" width="14" customWidth="1"/>
    <col min="28" max="28" width="13.42578125" customWidth="1"/>
    <col min="29" max="32" width="11.5703125" customWidth="1"/>
    <col min="33" max="33" width="14.5703125" customWidth="1"/>
    <col min="34" max="34" width="12" customWidth="1"/>
    <col min="35" max="35" width="15.42578125" customWidth="1"/>
    <col min="36" max="36" width="11.5703125" customWidth="1"/>
    <col min="37" max="37" width="14.28515625" customWidth="1"/>
    <col min="38" max="38" width="14.7109375" customWidth="1"/>
    <col min="39" max="39" width="13.5703125" customWidth="1"/>
    <col min="40" max="40" width="14.28515625" customWidth="1"/>
    <col min="41" max="41" width="15.42578125" customWidth="1"/>
    <col min="42" max="42" width="13.85546875" customWidth="1"/>
    <col min="43" max="43" width="13.5703125" customWidth="1"/>
    <col min="44" max="44" width="14.140625" customWidth="1"/>
    <col min="45" max="46" width="14.5703125" customWidth="1"/>
    <col min="47" max="47" width="11.42578125" customWidth="1"/>
    <col min="48" max="48" width="12" customWidth="1"/>
    <col min="49" max="49" width="13.5703125" customWidth="1"/>
    <col min="50" max="50" width="14.5703125" customWidth="1"/>
    <col min="51" max="51" width="15.28515625" customWidth="1"/>
    <col min="52" max="52" width="12.5703125" customWidth="1"/>
    <col min="53" max="53" width="13.140625" customWidth="1"/>
    <col min="54" max="54" width="13.5703125" customWidth="1"/>
    <col min="55" max="55" width="11.42578125" customWidth="1"/>
    <col min="58" max="58" width="20.85546875" customWidth="1"/>
  </cols>
  <sheetData>
    <row r="1" spans="2:58" ht="15.75" thickBot="1" x14ac:dyDescent="0.3"/>
    <row r="2" spans="2:58" ht="15.75" thickBot="1" x14ac:dyDescent="0.3">
      <c r="B2" s="573"/>
      <c r="C2" s="574"/>
      <c r="D2" s="579" t="s">
        <v>0</v>
      </c>
      <c r="E2" s="580"/>
      <c r="F2" s="580"/>
      <c r="G2" s="581"/>
      <c r="H2" s="585" t="s">
        <v>1</v>
      </c>
      <c r="I2" s="586"/>
      <c r="J2" s="3"/>
      <c r="K2" s="4" t="s">
        <v>2</v>
      </c>
      <c r="L2" s="5"/>
      <c r="M2" s="6"/>
      <c r="N2" s="6"/>
      <c r="O2" s="6"/>
      <c r="P2" s="6"/>
      <c r="Q2" s="6"/>
      <c r="R2" s="6"/>
      <c r="S2" s="6"/>
      <c r="T2" s="6"/>
      <c r="U2" s="6"/>
      <c r="V2" s="6"/>
      <c r="W2" s="6"/>
      <c r="X2" s="7"/>
      <c r="Y2" s="7"/>
      <c r="Z2" s="6"/>
      <c r="AA2" s="7"/>
      <c r="AB2" s="6"/>
      <c r="AC2" s="7"/>
      <c r="AD2" s="6"/>
      <c r="AE2" s="7"/>
      <c r="AF2" s="6"/>
      <c r="AG2" s="7"/>
      <c r="AH2" s="6"/>
      <c r="AI2" s="7"/>
      <c r="AJ2" s="6"/>
      <c r="AK2" s="6"/>
      <c r="AL2" s="7"/>
      <c r="AM2" s="6"/>
      <c r="AN2" s="7"/>
      <c r="AO2" s="6"/>
      <c r="AP2" s="6"/>
      <c r="AQ2" s="7"/>
      <c r="AR2" s="6"/>
      <c r="AS2" s="6"/>
      <c r="AT2" s="6"/>
      <c r="AU2" s="6"/>
      <c r="AV2" s="6"/>
      <c r="AW2" s="6"/>
      <c r="AX2" s="7"/>
      <c r="AY2" s="6"/>
      <c r="AZ2" s="6"/>
      <c r="BA2" s="7"/>
      <c r="BB2" s="6"/>
      <c r="BC2" s="7"/>
      <c r="BD2" s="6"/>
      <c r="BE2" s="7"/>
      <c r="BF2" s="6"/>
    </row>
    <row r="3" spans="2:58" ht="15.75" thickBot="1" x14ac:dyDescent="0.3">
      <c r="B3" s="575"/>
      <c r="C3" s="576"/>
      <c r="D3" s="582"/>
      <c r="E3" s="583"/>
      <c r="F3" s="583"/>
      <c r="G3" s="584"/>
      <c r="H3" s="587"/>
      <c r="I3" s="588"/>
      <c r="J3" s="9"/>
      <c r="K3" s="10">
        <v>3000</v>
      </c>
      <c r="L3" s="4" t="s">
        <v>3</v>
      </c>
      <c r="M3" s="6"/>
      <c r="N3" s="6"/>
      <c r="O3" s="6"/>
      <c r="P3" s="6"/>
      <c r="Q3" s="6"/>
      <c r="R3" s="6"/>
      <c r="S3" s="6"/>
      <c r="T3" s="6"/>
      <c r="U3" s="6"/>
      <c r="V3" s="6"/>
      <c r="W3" s="6"/>
      <c r="X3" s="7"/>
      <c r="Y3" s="7"/>
      <c r="Z3" s="6"/>
      <c r="AA3" s="7"/>
      <c r="AB3" s="6"/>
      <c r="AC3" s="7"/>
      <c r="AD3" s="6"/>
      <c r="AE3" s="7"/>
      <c r="AF3" s="6"/>
      <c r="AG3" s="7"/>
      <c r="AH3" s="6"/>
      <c r="AI3" s="7"/>
      <c r="AJ3" s="6"/>
      <c r="AK3" s="6"/>
      <c r="AL3" s="7"/>
      <c r="AM3" s="6"/>
      <c r="AN3" s="7"/>
      <c r="AO3" s="6"/>
      <c r="AP3" s="6"/>
      <c r="AQ3" s="7"/>
      <c r="AR3" s="6"/>
      <c r="AS3" s="6"/>
      <c r="AT3" s="6"/>
      <c r="AU3" s="6"/>
      <c r="AV3" s="6"/>
      <c r="AW3" s="6"/>
      <c r="AX3" s="7"/>
      <c r="AY3" s="6"/>
      <c r="AZ3" s="6"/>
      <c r="BA3" s="7"/>
      <c r="BB3" s="6"/>
      <c r="BC3" s="7"/>
      <c r="BD3" s="6"/>
      <c r="BE3" s="7"/>
      <c r="BF3" s="6"/>
    </row>
    <row r="4" spans="2:58" ht="30" customHeight="1" thickBot="1" x14ac:dyDescent="0.3">
      <c r="B4" s="575"/>
      <c r="C4" s="576"/>
      <c r="D4" s="11" t="s">
        <v>4</v>
      </c>
      <c r="E4" s="12"/>
      <c r="F4" s="591" t="s">
        <v>106</v>
      </c>
      <c r="G4" s="591"/>
      <c r="H4" s="589"/>
      <c r="I4" s="590"/>
      <c r="J4" s="9"/>
      <c r="K4" s="13">
        <f>+L5*K3</f>
        <v>5252715000</v>
      </c>
      <c r="L4" s="14" t="s">
        <v>5</v>
      </c>
      <c r="M4" s="6"/>
      <c r="N4" s="6"/>
      <c r="O4" s="6"/>
      <c r="P4" s="6"/>
      <c r="Q4" s="6"/>
      <c r="R4" s="6"/>
      <c r="S4" s="6"/>
      <c r="T4" s="6"/>
      <c r="U4" s="6"/>
      <c r="V4" s="6"/>
      <c r="W4" s="6"/>
      <c r="X4" s="7"/>
      <c r="Y4" s="7"/>
      <c r="Z4" s="7"/>
      <c r="AA4" s="7"/>
      <c r="AB4" s="7"/>
      <c r="AC4" s="7"/>
      <c r="AD4" s="562" t="s">
        <v>6</v>
      </c>
      <c r="AE4" s="563"/>
      <c r="AF4" s="563"/>
      <c r="AG4" s="563"/>
      <c r="AH4" s="563"/>
      <c r="AI4" s="563"/>
      <c r="AJ4" s="563"/>
      <c r="AK4" s="563"/>
      <c r="AL4" s="563"/>
      <c r="AM4" s="563"/>
      <c r="AN4" s="563"/>
      <c r="AO4" s="563"/>
      <c r="AP4" s="563"/>
      <c r="AQ4" s="564"/>
      <c r="AR4" s="6"/>
      <c r="AS4" s="6"/>
      <c r="AT4" s="6"/>
      <c r="AU4" s="6"/>
      <c r="AV4" s="6"/>
      <c r="AW4" s="6"/>
      <c r="AX4" s="6"/>
      <c r="AY4" s="6"/>
      <c r="AZ4" s="6"/>
      <c r="BA4" s="6"/>
      <c r="BB4" s="6"/>
      <c r="BC4" s="6"/>
      <c r="BD4" s="6"/>
      <c r="BE4" s="6"/>
      <c r="BF4" s="6"/>
    </row>
    <row r="5" spans="2:58" ht="33" customHeight="1" thickBot="1" x14ac:dyDescent="0.3">
      <c r="B5" s="577"/>
      <c r="C5" s="578"/>
      <c r="D5" s="16" t="s">
        <v>7</v>
      </c>
      <c r="E5" s="565" t="s">
        <v>12433</v>
      </c>
      <c r="F5" s="565"/>
      <c r="G5" s="566"/>
      <c r="H5" s="567" t="s">
        <v>9</v>
      </c>
      <c r="I5" s="568"/>
      <c r="J5" s="568"/>
      <c r="K5" s="569"/>
      <c r="L5" s="17">
        <v>1750905</v>
      </c>
      <c r="M5" s="6"/>
      <c r="N5" s="553" t="s">
        <v>10</v>
      </c>
      <c r="O5" s="554"/>
      <c r="P5" s="553" t="s">
        <v>11</v>
      </c>
      <c r="Q5" s="554"/>
      <c r="R5" s="555"/>
      <c r="S5" s="570" t="s">
        <v>12</v>
      </c>
      <c r="T5" s="571"/>
      <c r="U5" s="572"/>
      <c r="V5" s="553" t="s">
        <v>13</v>
      </c>
      <c r="W5" s="554"/>
      <c r="X5" s="554"/>
      <c r="Y5" s="562" t="s">
        <v>14</v>
      </c>
      <c r="Z5" s="563"/>
      <c r="AA5" s="563"/>
      <c r="AB5" s="563"/>
      <c r="AC5" s="564"/>
      <c r="AD5" s="562" t="s">
        <v>15</v>
      </c>
      <c r="AE5" s="563"/>
      <c r="AF5" s="563"/>
      <c r="AG5" s="563"/>
      <c r="AH5" s="564"/>
      <c r="AI5" s="553" t="s">
        <v>16</v>
      </c>
      <c r="AJ5" s="554"/>
      <c r="AK5" s="554"/>
      <c r="AL5" s="555"/>
      <c r="AM5" s="553" t="s">
        <v>17</v>
      </c>
      <c r="AN5" s="554"/>
      <c r="AO5" s="554"/>
      <c r="AP5" s="554"/>
      <c r="AQ5" s="555"/>
      <c r="AR5" s="6"/>
      <c r="AS5" s="553" t="s">
        <v>18</v>
      </c>
      <c r="AT5" s="555"/>
      <c r="AU5" s="553" t="s">
        <v>19</v>
      </c>
      <c r="AV5" s="554"/>
      <c r="AW5" s="554"/>
      <c r="AX5" s="554"/>
      <c r="AY5" s="554"/>
      <c r="AZ5" s="555"/>
      <c r="BA5" s="553" t="s">
        <v>20</v>
      </c>
      <c r="BB5" s="554"/>
      <c r="BC5" s="555"/>
      <c r="BD5" s="553" t="s">
        <v>21</v>
      </c>
      <c r="BE5" s="554"/>
      <c r="BF5" s="555"/>
    </row>
    <row r="6" spans="2:58" ht="85.5" customHeight="1" thickBot="1" x14ac:dyDescent="0.3">
      <c r="B6" s="177" t="s">
        <v>22</v>
      </c>
      <c r="C6" s="177" t="s">
        <v>23</v>
      </c>
      <c r="D6" s="177" t="s">
        <v>24</v>
      </c>
      <c r="E6" s="177" t="s">
        <v>25</v>
      </c>
      <c r="F6" s="177" t="s">
        <v>26</v>
      </c>
      <c r="G6" s="177" t="s">
        <v>27</v>
      </c>
      <c r="H6" s="177" t="s">
        <v>28</v>
      </c>
      <c r="I6" s="177" t="s">
        <v>29</v>
      </c>
      <c r="J6" s="177" t="s">
        <v>30</v>
      </c>
      <c r="K6" s="177" t="s">
        <v>31</v>
      </c>
      <c r="L6" s="177" t="s">
        <v>32</v>
      </c>
      <c r="M6" s="177" t="s">
        <v>33</v>
      </c>
      <c r="N6" s="177" t="s">
        <v>34</v>
      </c>
      <c r="O6" s="177" t="s">
        <v>35</v>
      </c>
      <c r="P6" s="177" t="s">
        <v>36</v>
      </c>
      <c r="Q6" s="177" t="s">
        <v>37</v>
      </c>
      <c r="R6" s="177" t="s">
        <v>38</v>
      </c>
      <c r="S6" s="19" t="s">
        <v>39</v>
      </c>
      <c r="T6" s="177" t="s">
        <v>40</v>
      </c>
      <c r="U6" s="177" t="s">
        <v>41</v>
      </c>
      <c r="V6" s="177" t="s">
        <v>42</v>
      </c>
      <c r="W6" s="177" t="s">
        <v>43</v>
      </c>
      <c r="X6" s="177" t="s">
        <v>44</v>
      </c>
      <c r="Y6" s="177" t="s">
        <v>45</v>
      </c>
      <c r="Z6" s="177" t="s">
        <v>46</v>
      </c>
      <c r="AA6" s="177" t="s">
        <v>47</v>
      </c>
      <c r="AB6" s="177" t="s">
        <v>48</v>
      </c>
      <c r="AC6" s="177" t="s">
        <v>49</v>
      </c>
      <c r="AD6" s="177" t="s">
        <v>50</v>
      </c>
      <c r="AE6" s="177" t="s">
        <v>51</v>
      </c>
      <c r="AF6" s="177" t="s">
        <v>52</v>
      </c>
      <c r="AG6" s="177" t="s">
        <v>53</v>
      </c>
      <c r="AH6" s="177" t="s">
        <v>54</v>
      </c>
      <c r="AI6" s="177" t="s">
        <v>55</v>
      </c>
      <c r="AJ6" s="177" t="s">
        <v>56</v>
      </c>
      <c r="AK6" s="177" t="s">
        <v>57</v>
      </c>
      <c r="AL6" s="177" t="s">
        <v>58</v>
      </c>
      <c r="AM6" s="177" t="s">
        <v>59</v>
      </c>
      <c r="AN6" s="177" t="s">
        <v>60</v>
      </c>
      <c r="AO6" s="177" t="s">
        <v>61</v>
      </c>
      <c r="AP6" s="177" t="s">
        <v>62</v>
      </c>
      <c r="AQ6" s="177" t="s">
        <v>63</v>
      </c>
      <c r="AR6" s="177" t="s">
        <v>64</v>
      </c>
      <c r="AS6" s="177" t="s">
        <v>65</v>
      </c>
      <c r="AT6" s="177" t="s">
        <v>66</v>
      </c>
      <c r="AU6" s="177" t="s">
        <v>67</v>
      </c>
      <c r="AV6" s="177" t="s">
        <v>68</v>
      </c>
      <c r="AW6" s="177" t="s">
        <v>69</v>
      </c>
      <c r="AX6" s="177" t="s">
        <v>70</v>
      </c>
      <c r="AY6" s="177" t="s">
        <v>71</v>
      </c>
      <c r="AZ6" s="177" t="s">
        <v>72</v>
      </c>
      <c r="BA6" s="177" t="s">
        <v>73</v>
      </c>
      <c r="BB6" s="177" t="s">
        <v>74</v>
      </c>
      <c r="BC6" s="177" t="s">
        <v>75</v>
      </c>
      <c r="BD6" s="177" t="s">
        <v>76</v>
      </c>
      <c r="BE6" s="177" t="s">
        <v>77</v>
      </c>
      <c r="BF6" s="177" t="s">
        <v>78</v>
      </c>
    </row>
    <row r="7" spans="2:58" x14ac:dyDescent="0.25">
      <c r="B7" s="32">
        <v>2026</v>
      </c>
      <c r="C7" s="32">
        <v>891780111</v>
      </c>
      <c r="D7" s="32" t="s">
        <v>79</v>
      </c>
      <c r="E7" s="31" t="s">
        <v>12435</v>
      </c>
      <c r="F7" s="31" t="s">
        <v>12436</v>
      </c>
      <c r="G7" s="427">
        <v>2021000100084</v>
      </c>
      <c r="H7" s="32" t="s">
        <v>82</v>
      </c>
      <c r="I7" s="32" t="s">
        <v>530</v>
      </c>
      <c r="J7" s="31" t="s">
        <v>198</v>
      </c>
      <c r="K7" s="34" t="s">
        <v>12437</v>
      </c>
      <c r="L7" s="34">
        <v>8330000</v>
      </c>
      <c r="M7" s="30" t="s">
        <v>86</v>
      </c>
      <c r="N7" s="36" t="s">
        <v>12438</v>
      </c>
      <c r="O7" s="36">
        <v>890324487</v>
      </c>
      <c r="P7" s="36">
        <v>50</v>
      </c>
      <c r="Q7" s="38">
        <v>45688</v>
      </c>
      <c r="R7" s="36">
        <v>52517363.140000001</v>
      </c>
      <c r="S7" s="36">
        <v>762</v>
      </c>
      <c r="T7" s="37">
        <v>46050</v>
      </c>
      <c r="U7" s="35">
        <v>8330000</v>
      </c>
      <c r="V7" s="32" t="s">
        <v>88</v>
      </c>
      <c r="W7" s="174">
        <v>51913961</v>
      </c>
      <c r="X7" s="31" t="s">
        <v>12439</v>
      </c>
      <c r="Y7" s="38">
        <v>46049</v>
      </c>
      <c r="Z7" s="430">
        <v>46055</v>
      </c>
      <c r="AA7" s="38" t="s">
        <v>90</v>
      </c>
      <c r="AB7" s="430">
        <v>46062</v>
      </c>
      <c r="AC7" s="41">
        <f t="shared" ref="AC7:AC59" si="0">+IF(AA7="1800-01-01",AB7-Z7,AB7-AA7)</f>
        <v>7</v>
      </c>
      <c r="AD7" s="32">
        <v>0</v>
      </c>
      <c r="AE7" s="35">
        <v>0</v>
      </c>
      <c r="AF7" s="32">
        <v>0</v>
      </c>
      <c r="AG7" s="37" t="s">
        <v>90</v>
      </c>
      <c r="AH7" s="41">
        <f t="shared" ref="AH7:AH59" si="1">+IF(AG7="1800-01-01",0,AG7-AB7)</f>
        <v>0</v>
      </c>
      <c r="AI7" s="32">
        <v>0</v>
      </c>
      <c r="AJ7" s="35">
        <v>0</v>
      </c>
      <c r="AK7" s="32" t="s">
        <v>90</v>
      </c>
      <c r="AL7" s="37" t="s">
        <v>90</v>
      </c>
      <c r="AM7" s="32">
        <v>0</v>
      </c>
      <c r="AN7" s="37" t="s">
        <v>90</v>
      </c>
      <c r="AO7" s="37" t="s">
        <v>90</v>
      </c>
      <c r="AP7" s="37" t="s">
        <v>90</v>
      </c>
      <c r="AQ7" s="41">
        <f t="shared" ref="AQ7:AQ59" si="2">+IF(AN7="1800-01-01",0,AO7-AN7)</f>
        <v>0</v>
      </c>
      <c r="AR7" s="41">
        <f>+L7+AE7-AJ7</f>
        <v>8330000</v>
      </c>
      <c r="AS7" s="32" t="s">
        <v>526</v>
      </c>
      <c r="AT7" s="35">
        <v>0</v>
      </c>
      <c r="AU7" s="32" t="s">
        <v>91</v>
      </c>
      <c r="AV7" s="35">
        <v>0</v>
      </c>
      <c r="AW7" s="433" t="s">
        <v>90</v>
      </c>
      <c r="AX7" s="43">
        <v>8330000</v>
      </c>
      <c r="AY7" s="44">
        <f t="shared" ref="AY7:AY59" si="3">AR7-AX7</f>
        <v>0</v>
      </c>
      <c r="AZ7" s="45">
        <f t="shared" ref="AZ7:AZ59" si="4">+IFERROR(AX7/AR7,"_")</f>
        <v>1</v>
      </c>
      <c r="BA7" s="46">
        <v>1</v>
      </c>
      <c r="BB7" s="42" t="s">
        <v>90</v>
      </c>
      <c r="BC7" s="32" t="s">
        <v>149</v>
      </c>
      <c r="BD7" s="546" t="s">
        <v>12440</v>
      </c>
      <c r="BE7" s="30" t="s">
        <v>88</v>
      </c>
      <c r="BF7" s="30" t="s">
        <v>147</v>
      </c>
    </row>
    <row r="8" spans="2:58" x14ac:dyDescent="0.25">
      <c r="B8" s="56">
        <v>2026</v>
      </c>
      <c r="C8" s="56">
        <v>891780111</v>
      </c>
      <c r="D8" s="56" t="s">
        <v>79</v>
      </c>
      <c r="E8" s="161" t="s">
        <v>12441</v>
      </c>
      <c r="F8" s="161" t="s">
        <v>12442</v>
      </c>
      <c r="G8" s="420">
        <v>2021000100084</v>
      </c>
      <c r="H8" s="56" t="s">
        <v>82</v>
      </c>
      <c r="I8" s="56" t="s">
        <v>530</v>
      </c>
      <c r="J8" s="161" t="s">
        <v>198</v>
      </c>
      <c r="K8" s="109" t="s">
        <v>12443</v>
      </c>
      <c r="L8" s="114">
        <v>10992000</v>
      </c>
      <c r="M8" s="51" t="s">
        <v>86</v>
      </c>
      <c r="N8" s="109" t="s">
        <v>12444</v>
      </c>
      <c r="O8" s="109">
        <v>830025281</v>
      </c>
      <c r="P8" s="109">
        <v>50</v>
      </c>
      <c r="Q8" s="120">
        <v>45688</v>
      </c>
      <c r="R8" s="109">
        <v>52517363.140000001</v>
      </c>
      <c r="S8" s="109">
        <v>768</v>
      </c>
      <c r="T8" s="116">
        <v>46051</v>
      </c>
      <c r="U8" s="114">
        <v>10992000</v>
      </c>
      <c r="V8" s="56" t="s">
        <v>88</v>
      </c>
      <c r="W8" s="165">
        <v>51913961</v>
      </c>
      <c r="X8" s="161" t="s">
        <v>12439</v>
      </c>
      <c r="Y8" s="120">
        <v>46051</v>
      </c>
      <c r="Z8" s="436">
        <v>46055</v>
      </c>
      <c r="AA8" s="120" t="s">
        <v>90</v>
      </c>
      <c r="AB8" s="436">
        <v>46064</v>
      </c>
      <c r="AC8" s="54">
        <f t="shared" si="0"/>
        <v>9</v>
      </c>
      <c r="AD8" s="56">
        <v>0</v>
      </c>
      <c r="AE8" s="114">
        <v>0</v>
      </c>
      <c r="AF8" s="56">
        <v>0</v>
      </c>
      <c r="AG8" s="116" t="s">
        <v>90</v>
      </c>
      <c r="AH8" s="54">
        <f t="shared" si="1"/>
        <v>0</v>
      </c>
      <c r="AI8" s="56">
        <v>0</v>
      </c>
      <c r="AJ8" s="114">
        <v>0</v>
      </c>
      <c r="AK8" s="56" t="s">
        <v>90</v>
      </c>
      <c r="AL8" s="116" t="s">
        <v>90</v>
      </c>
      <c r="AM8" s="56">
        <v>0</v>
      </c>
      <c r="AN8" s="116" t="s">
        <v>90</v>
      </c>
      <c r="AO8" s="116" t="s">
        <v>90</v>
      </c>
      <c r="AP8" s="116" t="s">
        <v>90</v>
      </c>
      <c r="AQ8" s="54">
        <f t="shared" si="2"/>
        <v>0</v>
      </c>
      <c r="AR8" s="54">
        <f>+L8+AE8-AJ8</f>
        <v>10992000</v>
      </c>
      <c r="AS8" s="56" t="s">
        <v>526</v>
      </c>
      <c r="AT8" s="114">
        <v>0</v>
      </c>
      <c r="AU8" s="56" t="s">
        <v>91</v>
      </c>
      <c r="AV8" s="114">
        <v>0</v>
      </c>
      <c r="AW8" s="438" t="s">
        <v>90</v>
      </c>
      <c r="AX8" s="113">
        <v>10992000</v>
      </c>
      <c r="AY8" s="58">
        <f t="shared" si="3"/>
        <v>0</v>
      </c>
      <c r="AZ8" s="112">
        <f t="shared" si="4"/>
        <v>1</v>
      </c>
      <c r="BA8" s="159">
        <v>1</v>
      </c>
      <c r="BB8" s="111" t="s">
        <v>90</v>
      </c>
      <c r="BC8" s="56" t="s">
        <v>149</v>
      </c>
      <c r="BD8" s="490" t="s">
        <v>12445</v>
      </c>
      <c r="BE8" s="51" t="s">
        <v>88</v>
      </c>
      <c r="BF8" s="51" t="s">
        <v>147</v>
      </c>
    </row>
    <row r="9" spans="2:58" x14ac:dyDescent="0.25">
      <c r="B9" s="56">
        <v>2026</v>
      </c>
      <c r="C9" s="56">
        <v>891780111</v>
      </c>
      <c r="D9" s="56" t="s">
        <v>79</v>
      </c>
      <c r="E9" s="161" t="s">
        <v>12446</v>
      </c>
      <c r="F9" s="161" t="s">
        <v>12447</v>
      </c>
      <c r="G9" s="56">
        <v>0</v>
      </c>
      <c r="H9" s="56" t="s">
        <v>82</v>
      </c>
      <c r="I9" s="56" t="s">
        <v>174</v>
      </c>
      <c r="J9" s="161" t="s">
        <v>198</v>
      </c>
      <c r="K9" s="109" t="s">
        <v>12448</v>
      </c>
      <c r="L9" s="114">
        <v>178083950</v>
      </c>
      <c r="M9" s="51" t="s">
        <v>86</v>
      </c>
      <c r="N9" s="109" t="s">
        <v>12449</v>
      </c>
      <c r="O9" s="109">
        <v>900199867</v>
      </c>
      <c r="P9" s="109">
        <v>502</v>
      </c>
      <c r="Q9" s="120">
        <v>46043</v>
      </c>
      <c r="R9" s="109">
        <v>178083950</v>
      </c>
      <c r="S9" s="109">
        <v>3563</v>
      </c>
      <c r="T9" s="116">
        <v>46051</v>
      </c>
      <c r="U9" s="114">
        <v>178083950</v>
      </c>
      <c r="V9" s="56" t="s">
        <v>88</v>
      </c>
      <c r="W9" s="114">
        <v>85465146</v>
      </c>
      <c r="X9" s="161" t="s">
        <v>12450</v>
      </c>
      <c r="Y9" s="120">
        <v>46051</v>
      </c>
      <c r="Z9" s="436">
        <v>46056</v>
      </c>
      <c r="AA9" s="436">
        <v>46056</v>
      </c>
      <c r="AB9" s="436">
        <v>46076</v>
      </c>
      <c r="AC9" s="54">
        <f t="shared" si="0"/>
        <v>20</v>
      </c>
      <c r="AD9" s="56">
        <v>1</v>
      </c>
      <c r="AE9" s="114">
        <v>26983250</v>
      </c>
      <c r="AF9" s="56">
        <v>0</v>
      </c>
      <c r="AG9" s="116" t="s">
        <v>90</v>
      </c>
      <c r="AH9" s="54">
        <f t="shared" si="1"/>
        <v>0</v>
      </c>
      <c r="AI9" s="56">
        <v>0</v>
      </c>
      <c r="AJ9" s="114">
        <v>0</v>
      </c>
      <c r="AK9" s="56" t="s">
        <v>90</v>
      </c>
      <c r="AL9" s="116" t="s">
        <v>90</v>
      </c>
      <c r="AM9" s="56">
        <v>0</v>
      </c>
      <c r="AN9" s="116" t="s">
        <v>90</v>
      </c>
      <c r="AO9" s="116" t="s">
        <v>90</v>
      </c>
      <c r="AP9" s="116" t="s">
        <v>90</v>
      </c>
      <c r="AQ9" s="54">
        <f t="shared" si="2"/>
        <v>0</v>
      </c>
      <c r="AR9" s="54">
        <f>+L9+AE9-AJ9</f>
        <v>205067200</v>
      </c>
      <c r="AS9" s="56" t="s">
        <v>91</v>
      </c>
      <c r="AT9" s="114">
        <v>0</v>
      </c>
      <c r="AU9" s="56" t="s">
        <v>91</v>
      </c>
      <c r="AV9" s="114">
        <v>0</v>
      </c>
      <c r="AW9" s="438" t="s">
        <v>90</v>
      </c>
      <c r="AX9" s="113">
        <v>205067200</v>
      </c>
      <c r="AY9" s="58">
        <f t="shared" si="3"/>
        <v>0</v>
      </c>
      <c r="AZ9" s="112">
        <f t="shared" si="4"/>
        <v>1</v>
      </c>
      <c r="BA9" s="159">
        <v>1</v>
      </c>
      <c r="BB9" s="111" t="s">
        <v>90</v>
      </c>
      <c r="BC9" s="56" t="s">
        <v>149</v>
      </c>
      <c r="BD9" s="490" t="s">
        <v>12451</v>
      </c>
      <c r="BE9" s="51" t="s">
        <v>88</v>
      </c>
      <c r="BF9" s="51" t="s">
        <v>147</v>
      </c>
    </row>
    <row r="10" spans="2:58" x14ac:dyDescent="0.25">
      <c r="B10" s="56">
        <v>2026</v>
      </c>
      <c r="C10" s="56">
        <v>891780111</v>
      </c>
      <c r="D10" s="56" t="s">
        <v>79</v>
      </c>
      <c r="E10" s="161" t="s">
        <v>12452</v>
      </c>
      <c r="F10" s="161" t="s">
        <v>12453</v>
      </c>
      <c r="G10" s="420">
        <v>2021000100084</v>
      </c>
      <c r="H10" s="56" t="s">
        <v>82</v>
      </c>
      <c r="I10" s="56" t="s">
        <v>530</v>
      </c>
      <c r="J10" s="161" t="s">
        <v>198</v>
      </c>
      <c r="K10" s="109" t="s">
        <v>12454</v>
      </c>
      <c r="L10" s="114">
        <v>7429275</v>
      </c>
      <c r="M10" s="51" t="s">
        <v>86</v>
      </c>
      <c r="N10" s="109" t="s">
        <v>8297</v>
      </c>
      <c r="O10" s="109">
        <v>900763287</v>
      </c>
      <c r="P10" s="109">
        <v>50</v>
      </c>
      <c r="Q10" s="120">
        <v>45688</v>
      </c>
      <c r="R10" s="109">
        <v>52517363.140000001</v>
      </c>
      <c r="S10" s="109">
        <v>784</v>
      </c>
      <c r="T10" s="116">
        <v>46052</v>
      </c>
      <c r="U10" s="114">
        <v>7429275</v>
      </c>
      <c r="V10" s="56" t="s">
        <v>88</v>
      </c>
      <c r="W10" s="165">
        <v>51913961</v>
      </c>
      <c r="X10" s="161" t="s">
        <v>12439</v>
      </c>
      <c r="Y10" s="120">
        <v>46052</v>
      </c>
      <c r="Z10" s="436">
        <v>46055</v>
      </c>
      <c r="AA10" s="120" t="s">
        <v>90</v>
      </c>
      <c r="AB10" s="436">
        <v>46095</v>
      </c>
      <c r="AC10" s="54">
        <f t="shared" si="0"/>
        <v>40</v>
      </c>
      <c r="AD10" s="56">
        <v>0</v>
      </c>
      <c r="AE10" s="114">
        <v>0</v>
      </c>
      <c r="AF10" s="56">
        <v>0</v>
      </c>
      <c r="AG10" s="116" t="s">
        <v>90</v>
      </c>
      <c r="AH10" s="54">
        <f t="shared" si="1"/>
        <v>0</v>
      </c>
      <c r="AI10" s="56">
        <v>0</v>
      </c>
      <c r="AJ10" s="114">
        <v>0</v>
      </c>
      <c r="AK10" s="56" t="s">
        <v>90</v>
      </c>
      <c r="AL10" s="116" t="s">
        <v>90</v>
      </c>
      <c r="AM10" s="56">
        <v>0</v>
      </c>
      <c r="AN10" s="116" t="s">
        <v>90</v>
      </c>
      <c r="AO10" s="116" t="s">
        <v>90</v>
      </c>
      <c r="AP10" s="116" t="s">
        <v>90</v>
      </c>
      <c r="AQ10" s="54">
        <f t="shared" si="2"/>
        <v>0</v>
      </c>
      <c r="AR10" s="54">
        <f>+L10+AE10-AJ10</f>
        <v>7429275</v>
      </c>
      <c r="AS10" s="56" t="s">
        <v>526</v>
      </c>
      <c r="AT10" s="114">
        <v>0</v>
      </c>
      <c r="AU10" s="56" t="s">
        <v>91</v>
      </c>
      <c r="AV10" s="114">
        <v>0</v>
      </c>
      <c r="AW10" s="438" t="s">
        <v>90</v>
      </c>
      <c r="AX10" s="113">
        <v>7429275</v>
      </c>
      <c r="AY10" s="58">
        <f t="shared" si="3"/>
        <v>0</v>
      </c>
      <c r="AZ10" s="112">
        <f t="shared" si="4"/>
        <v>1</v>
      </c>
      <c r="BA10" s="159">
        <v>1</v>
      </c>
      <c r="BB10" s="111" t="s">
        <v>90</v>
      </c>
      <c r="BC10" s="56" t="s">
        <v>149</v>
      </c>
      <c r="BD10" s="490" t="s">
        <v>12455</v>
      </c>
      <c r="BE10" s="51" t="s">
        <v>88</v>
      </c>
      <c r="BF10" s="51" t="s">
        <v>147</v>
      </c>
    </row>
    <row r="11" spans="2:58" x14ac:dyDescent="0.25">
      <c r="B11" s="56">
        <v>2026</v>
      </c>
      <c r="C11" s="56">
        <v>891780111</v>
      </c>
      <c r="D11" s="56" t="s">
        <v>79</v>
      </c>
      <c r="E11" s="161" t="s">
        <v>12456</v>
      </c>
      <c r="F11" s="161" t="s">
        <v>12457</v>
      </c>
      <c r="G11" s="56">
        <v>0</v>
      </c>
      <c r="H11" s="56" t="s">
        <v>82</v>
      </c>
      <c r="I11" s="56" t="s">
        <v>174</v>
      </c>
      <c r="J11" s="161" t="s">
        <v>198</v>
      </c>
      <c r="K11" s="109" t="s">
        <v>12458</v>
      </c>
      <c r="L11" s="114">
        <v>750050000</v>
      </c>
      <c r="M11" s="51" t="s">
        <v>86</v>
      </c>
      <c r="N11" s="173" t="s">
        <v>12459</v>
      </c>
      <c r="O11" s="109">
        <v>900827433</v>
      </c>
      <c r="P11" s="109">
        <v>173</v>
      </c>
      <c r="Q11" s="56" t="s">
        <v>12460</v>
      </c>
      <c r="R11" s="109">
        <v>750050000</v>
      </c>
      <c r="S11" s="109">
        <v>1178</v>
      </c>
      <c r="T11" s="116">
        <v>46042</v>
      </c>
      <c r="U11" s="114">
        <v>750050000</v>
      </c>
      <c r="V11" s="56" t="s">
        <v>88</v>
      </c>
      <c r="W11" s="114">
        <v>1082990998</v>
      </c>
      <c r="X11" s="161" t="s">
        <v>12461</v>
      </c>
      <c r="Y11" s="120">
        <v>46042</v>
      </c>
      <c r="Z11" s="436">
        <v>46048</v>
      </c>
      <c r="AA11" s="436">
        <v>46045</v>
      </c>
      <c r="AB11" s="436">
        <v>46233</v>
      </c>
      <c r="AC11" s="54">
        <f t="shared" si="0"/>
        <v>188</v>
      </c>
      <c r="AD11" s="56">
        <v>0</v>
      </c>
      <c r="AE11" s="114">
        <v>0</v>
      </c>
      <c r="AF11" s="56">
        <v>0</v>
      </c>
      <c r="AG11" s="116" t="s">
        <v>90</v>
      </c>
      <c r="AH11" s="54">
        <f t="shared" si="1"/>
        <v>0</v>
      </c>
      <c r="AI11" s="56">
        <v>0</v>
      </c>
      <c r="AJ11" s="114">
        <v>0</v>
      </c>
      <c r="AK11" s="56" t="s">
        <v>90</v>
      </c>
      <c r="AL11" s="116" t="s">
        <v>90</v>
      </c>
      <c r="AM11" s="56">
        <v>0</v>
      </c>
      <c r="AN11" s="116" t="s">
        <v>90</v>
      </c>
      <c r="AO11" s="116" t="s">
        <v>90</v>
      </c>
      <c r="AP11" s="116" t="s">
        <v>90</v>
      </c>
      <c r="AQ11" s="54">
        <f t="shared" si="2"/>
        <v>0</v>
      </c>
      <c r="AR11" s="54">
        <f>+L11+AE11-AJ11</f>
        <v>750050000</v>
      </c>
      <c r="AS11" s="56" t="s">
        <v>88</v>
      </c>
      <c r="AT11" s="114">
        <v>750050000</v>
      </c>
      <c r="AU11" s="56" t="s">
        <v>88</v>
      </c>
      <c r="AV11" s="547">
        <v>150010000</v>
      </c>
      <c r="AW11" s="438">
        <v>46057</v>
      </c>
      <c r="AX11" s="113">
        <v>665820000</v>
      </c>
      <c r="AY11" s="58">
        <f t="shared" si="3"/>
        <v>84230000</v>
      </c>
      <c r="AZ11" s="112">
        <f t="shared" si="4"/>
        <v>0.88770081994533701</v>
      </c>
      <c r="BA11" s="159">
        <v>0.89</v>
      </c>
      <c r="BB11" s="111" t="s">
        <v>90</v>
      </c>
      <c r="BC11" s="56" t="s">
        <v>92</v>
      </c>
      <c r="BD11" s="490" t="s">
        <v>12462</v>
      </c>
      <c r="BE11" s="51" t="s">
        <v>88</v>
      </c>
      <c r="BF11" s="51" t="s">
        <v>147</v>
      </c>
    </row>
    <row r="12" spans="2:58" x14ac:dyDescent="0.25">
      <c r="B12" s="56">
        <v>2026</v>
      </c>
      <c r="C12" s="56">
        <v>891780111</v>
      </c>
      <c r="D12" s="56" t="s">
        <v>79</v>
      </c>
      <c r="E12" s="161" t="s">
        <v>12463</v>
      </c>
      <c r="F12" s="161" t="s">
        <v>12464</v>
      </c>
      <c r="G12" s="56">
        <v>0</v>
      </c>
      <c r="H12" s="56" t="s">
        <v>82</v>
      </c>
      <c r="I12" s="56" t="s">
        <v>83</v>
      </c>
      <c r="J12" s="161" t="s">
        <v>198</v>
      </c>
      <c r="K12" s="109" t="s">
        <v>12465</v>
      </c>
      <c r="L12" s="114">
        <v>2200000000</v>
      </c>
      <c r="M12" s="51" t="s">
        <v>86</v>
      </c>
      <c r="N12" s="109" t="s">
        <v>12466</v>
      </c>
      <c r="O12" s="109">
        <v>819000635</v>
      </c>
      <c r="P12" s="109">
        <v>167</v>
      </c>
      <c r="Q12" s="120">
        <v>46038</v>
      </c>
      <c r="R12" s="109">
        <v>2080000000</v>
      </c>
      <c r="S12" s="109">
        <v>1183</v>
      </c>
      <c r="T12" s="116">
        <v>46042</v>
      </c>
      <c r="U12" s="114">
        <v>2200000000</v>
      </c>
      <c r="V12" s="56" t="s">
        <v>88</v>
      </c>
      <c r="W12" s="165">
        <v>85459497</v>
      </c>
      <c r="X12" s="161" t="s">
        <v>12467</v>
      </c>
      <c r="Y12" s="120">
        <v>46042</v>
      </c>
      <c r="Z12" s="436">
        <v>46048</v>
      </c>
      <c r="AA12" s="436">
        <v>46044</v>
      </c>
      <c r="AB12" s="436">
        <v>46387</v>
      </c>
      <c r="AC12" s="54">
        <f t="shared" si="0"/>
        <v>343</v>
      </c>
      <c r="AD12" s="56">
        <v>0</v>
      </c>
      <c r="AE12" s="114">
        <v>0</v>
      </c>
      <c r="AF12" s="56">
        <v>0</v>
      </c>
      <c r="AG12" s="116" t="s">
        <v>90</v>
      </c>
      <c r="AH12" s="54">
        <f t="shared" si="1"/>
        <v>0</v>
      </c>
      <c r="AI12" s="56">
        <v>0</v>
      </c>
      <c r="AJ12" s="114">
        <v>0</v>
      </c>
      <c r="AK12" s="56" t="s">
        <v>90</v>
      </c>
      <c r="AL12" s="116" t="s">
        <v>90</v>
      </c>
      <c r="AM12" s="56">
        <v>0</v>
      </c>
      <c r="AN12" s="116" t="s">
        <v>90</v>
      </c>
      <c r="AO12" s="116" t="s">
        <v>90</v>
      </c>
      <c r="AP12" s="116" t="s">
        <v>90</v>
      </c>
      <c r="AQ12" s="54">
        <f t="shared" si="2"/>
        <v>0</v>
      </c>
      <c r="AR12" s="54">
        <f>+L12+AE12-AJ12</f>
        <v>2200000000</v>
      </c>
      <c r="AS12" s="56" t="s">
        <v>88</v>
      </c>
      <c r="AT12" s="114">
        <v>1970000000</v>
      </c>
      <c r="AU12" s="56" t="s">
        <v>88</v>
      </c>
      <c r="AV12" s="114">
        <v>880000000</v>
      </c>
      <c r="AW12" s="438">
        <v>46045</v>
      </c>
      <c r="AX12" s="113">
        <v>1686899191</v>
      </c>
      <c r="AY12" s="58">
        <f t="shared" si="3"/>
        <v>513100809</v>
      </c>
      <c r="AZ12" s="112">
        <f t="shared" si="4"/>
        <v>0.76677235954545453</v>
      </c>
      <c r="BA12" s="159">
        <v>0.77</v>
      </c>
      <c r="BB12" s="111" t="s">
        <v>90</v>
      </c>
      <c r="BC12" s="56" t="s">
        <v>92</v>
      </c>
      <c r="BD12" s="490" t="s">
        <v>12468</v>
      </c>
      <c r="BE12" s="51" t="s">
        <v>88</v>
      </c>
      <c r="BF12" s="51" t="s">
        <v>147</v>
      </c>
    </row>
    <row r="13" spans="2:58" x14ac:dyDescent="0.25">
      <c r="B13" s="56">
        <v>2026</v>
      </c>
      <c r="C13" s="56">
        <v>891780111</v>
      </c>
      <c r="D13" s="56" t="s">
        <v>79</v>
      </c>
      <c r="E13" s="161" t="s">
        <v>12469</v>
      </c>
      <c r="F13" s="161" t="s">
        <v>12470</v>
      </c>
      <c r="G13" s="56">
        <v>0</v>
      </c>
      <c r="H13" s="56" t="s">
        <v>82</v>
      </c>
      <c r="I13" s="56" t="s">
        <v>83</v>
      </c>
      <c r="J13" s="161" t="s">
        <v>198</v>
      </c>
      <c r="K13" s="109" t="s">
        <v>12471</v>
      </c>
      <c r="L13" s="114">
        <v>1251200000</v>
      </c>
      <c r="M13" s="51" t="s">
        <v>86</v>
      </c>
      <c r="N13" s="109" t="s">
        <v>12472</v>
      </c>
      <c r="O13" s="109">
        <v>819004091</v>
      </c>
      <c r="P13" s="109">
        <v>165</v>
      </c>
      <c r="Q13" s="120">
        <v>46038</v>
      </c>
      <c r="R13" s="109">
        <v>1251200000</v>
      </c>
      <c r="S13" s="109">
        <v>1387</v>
      </c>
      <c r="T13" s="116">
        <v>46043</v>
      </c>
      <c r="U13" s="114">
        <v>1251200000</v>
      </c>
      <c r="V13" s="56" t="s">
        <v>88</v>
      </c>
      <c r="W13" s="114">
        <v>72175281</v>
      </c>
      <c r="X13" s="161" t="s">
        <v>12473</v>
      </c>
      <c r="Y13" s="120">
        <v>46043</v>
      </c>
      <c r="Z13" s="436">
        <v>46055</v>
      </c>
      <c r="AA13" s="436">
        <v>46044</v>
      </c>
      <c r="AB13" s="436">
        <v>46189</v>
      </c>
      <c r="AC13" s="54">
        <f t="shared" si="0"/>
        <v>145</v>
      </c>
      <c r="AD13" s="56">
        <v>0</v>
      </c>
      <c r="AE13" s="114">
        <v>0</v>
      </c>
      <c r="AF13" s="56">
        <v>1</v>
      </c>
      <c r="AG13" s="116">
        <v>46249</v>
      </c>
      <c r="AH13" s="54">
        <f t="shared" si="1"/>
        <v>60</v>
      </c>
      <c r="AI13" s="56">
        <v>0</v>
      </c>
      <c r="AJ13" s="114">
        <v>0</v>
      </c>
      <c r="AK13" s="56" t="s">
        <v>90</v>
      </c>
      <c r="AL13" s="116" t="s">
        <v>90</v>
      </c>
      <c r="AM13" s="56">
        <v>0</v>
      </c>
      <c r="AN13" s="116" t="s">
        <v>90</v>
      </c>
      <c r="AO13" s="116" t="s">
        <v>90</v>
      </c>
      <c r="AP13" s="116" t="s">
        <v>90</v>
      </c>
      <c r="AQ13" s="54">
        <f t="shared" si="2"/>
        <v>0</v>
      </c>
      <c r="AR13" s="54">
        <f>+L13+AE13-AJ13</f>
        <v>1251200000</v>
      </c>
      <c r="AS13" s="56" t="s">
        <v>88</v>
      </c>
      <c r="AT13" s="114">
        <v>744582569</v>
      </c>
      <c r="AU13" s="56" t="s">
        <v>88</v>
      </c>
      <c r="AV13" s="114">
        <v>625600000</v>
      </c>
      <c r="AW13" s="438">
        <v>46049</v>
      </c>
      <c r="AX13" s="113">
        <v>0</v>
      </c>
      <c r="AY13" s="58">
        <f t="shared" si="3"/>
        <v>1251200000</v>
      </c>
      <c r="AZ13" s="112">
        <f t="shared" si="4"/>
        <v>0</v>
      </c>
      <c r="BA13" s="159">
        <v>0</v>
      </c>
      <c r="BB13" s="111" t="s">
        <v>90</v>
      </c>
      <c r="BC13" s="56" t="s">
        <v>92</v>
      </c>
      <c r="BD13" s="490" t="s">
        <v>12474</v>
      </c>
      <c r="BE13" s="51" t="s">
        <v>88</v>
      </c>
      <c r="BF13" s="51" t="s">
        <v>147</v>
      </c>
    </row>
    <row r="14" spans="2:58" x14ac:dyDescent="0.25">
      <c r="B14" s="56">
        <v>2026</v>
      </c>
      <c r="C14" s="56">
        <v>891780111</v>
      </c>
      <c r="D14" s="56" t="s">
        <v>79</v>
      </c>
      <c r="E14" s="161" t="s">
        <v>12475</v>
      </c>
      <c r="F14" s="161" t="s">
        <v>12476</v>
      </c>
      <c r="G14" s="56">
        <v>0</v>
      </c>
      <c r="H14" s="56" t="s">
        <v>82</v>
      </c>
      <c r="I14" s="56" t="s">
        <v>83</v>
      </c>
      <c r="J14" s="161" t="s">
        <v>198</v>
      </c>
      <c r="K14" s="109" t="s">
        <v>12477</v>
      </c>
      <c r="L14" s="114">
        <v>625191714</v>
      </c>
      <c r="M14" s="51" t="s">
        <v>86</v>
      </c>
      <c r="N14" s="109" t="s">
        <v>12478</v>
      </c>
      <c r="O14" s="109">
        <v>900864404</v>
      </c>
      <c r="P14" s="109">
        <v>66</v>
      </c>
      <c r="Q14" s="120">
        <v>46036</v>
      </c>
      <c r="R14" s="109">
        <v>625191715</v>
      </c>
      <c r="S14" s="109">
        <v>1377</v>
      </c>
      <c r="T14" s="116">
        <v>46043</v>
      </c>
      <c r="U14" s="114">
        <v>625191714</v>
      </c>
      <c r="V14" s="56" t="s">
        <v>88</v>
      </c>
      <c r="W14" s="165">
        <v>85459497</v>
      </c>
      <c r="X14" s="161" t="s">
        <v>12467</v>
      </c>
      <c r="Y14" s="120">
        <v>46043</v>
      </c>
      <c r="Z14" s="436">
        <v>46054</v>
      </c>
      <c r="AA14" s="120" t="s">
        <v>90</v>
      </c>
      <c r="AB14" s="436">
        <v>46418</v>
      </c>
      <c r="AC14" s="54">
        <f t="shared" si="0"/>
        <v>364</v>
      </c>
      <c r="AD14" s="56">
        <v>0</v>
      </c>
      <c r="AE14" s="114">
        <v>0</v>
      </c>
      <c r="AF14" s="56">
        <v>0</v>
      </c>
      <c r="AG14" s="116" t="s">
        <v>90</v>
      </c>
      <c r="AH14" s="54">
        <f t="shared" si="1"/>
        <v>0</v>
      </c>
      <c r="AI14" s="56">
        <v>0</v>
      </c>
      <c r="AJ14" s="114">
        <v>0</v>
      </c>
      <c r="AK14" s="56" t="s">
        <v>90</v>
      </c>
      <c r="AL14" s="116" t="s">
        <v>90</v>
      </c>
      <c r="AM14" s="56">
        <v>0</v>
      </c>
      <c r="AN14" s="116" t="s">
        <v>90</v>
      </c>
      <c r="AO14" s="116" t="s">
        <v>90</v>
      </c>
      <c r="AP14" s="116" t="s">
        <v>90</v>
      </c>
      <c r="AQ14" s="54">
        <f t="shared" si="2"/>
        <v>0</v>
      </c>
      <c r="AR14" s="54">
        <f>+L14+AE14-AJ14</f>
        <v>625191714</v>
      </c>
      <c r="AS14" s="56" t="s">
        <v>88</v>
      </c>
      <c r="AT14" s="54">
        <v>625191714</v>
      </c>
      <c r="AU14" s="56" t="s">
        <v>91</v>
      </c>
      <c r="AV14" s="114">
        <v>0</v>
      </c>
      <c r="AW14" s="438" t="s">
        <v>90</v>
      </c>
      <c r="AX14" s="113">
        <v>260496547</v>
      </c>
      <c r="AY14" s="58">
        <f t="shared" si="3"/>
        <v>364695167</v>
      </c>
      <c r="AZ14" s="112">
        <f t="shared" si="4"/>
        <v>0.41666666586691198</v>
      </c>
      <c r="BA14" s="159">
        <v>0.42</v>
      </c>
      <c r="BB14" s="111" t="s">
        <v>90</v>
      </c>
      <c r="BC14" s="56" t="s">
        <v>92</v>
      </c>
      <c r="BD14" s="490" t="s">
        <v>12479</v>
      </c>
      <c r="BE14" s="51" t="s">
        <v>88</v>
      </c>
      <c r="BF14" s="51" t="s">
        <v>147</v>
      </c>
    </row>
    <row r="15" spans="2:58" x14ac:dyDescent="0.25">
      <c r="B15" s="56">
        <v>2026</v>
      </c>
      <c r="C15" s="56">
        <v>891780111</v>
      </c>
      <c r="D15" s="56" t="s">
        <v>79</v>
      </c>
      <c r="E15" s="161" t="s">
        <v>12480</v>
      </c>
      <c r="F15" s="161" t="s">
        <v>12481</v>
      </c>
      <c r="G15" s="56">
        <v>0</v>
      </c>
      <c r="H15" s="56" t="s">
        <v>82</v>
      </c>
      <c r="I15" s="56" t="s">
        <v>174</v>
      </c>
      <c r="J15" s="161" t="s">
        <v>198</v>
      </c>
      <c r="K15" s="109" t="s">
        <v>12482</v>
      </c>
      <c r="L15" s="114">
        <v>688968151</v>
      </c>
      <c r="M15" s="51" t="s">
        <v>1945</v>
      </c>
      <c r="N15" s="109" t="s">
        <v>12483</v>
      </c>
      <c r="O15" s="109">
        <v>901753214</v>
      </c>
      <c r="P15" s="109">
        <v>5</v>
      </c>
      <c r="Q15" s="120">
        <v>46024</v>
      </c>
      <c r="R15" s="109">
        <v>1698042277</v>
      </c>
      <c r="S15" s="109">
        <v>1576</v>
      </c>
      <c r="T15" s="116">
        <v>46044</v>
      </c>
      <c r="U15" s="114">
        <v>688968151</v>
      </c>
      <c r="V15" s="56" t="s">
        <v>88</v>
      </c>
      <c r="W15" s="114">
        <v>15443332</v>
      </c>
      <c r="X15" s="161" t="s">
        <v>12484</v>
      </c>
      <c r="Y15" s="120">
        <v>46044</v>
      </c>
      <c r="Z15" s="436">
        <v>46079</v>
      </c>
      <c r="AA15" s="436">
        <v>46064</v>
      </c>
      <c r="AB15" s="436">
        <v>46168</v>
      </c>
      <c r="AC15" s="54">
        <f t="shared" si="0"/>
        <v>104</v>
      </c>
      <c r="AD15" s="56">
        <v>0</v>
      </c>
      <c r="AE15" s="114">
        <v>0</v>
      </c>
      <c r="AF15" s="56">
        <v>1</v>
      </c>
      <c r="AG15" s="116">
        <v>46200</v>
      </c>
      <c r="AH15" s="54">
        <f t="shared" si="1"/>
        <v>32</v>
      </c>
      <c r="AI15" s="56">
        <v>0</v>
      </c>
      <c r="AJ15" s="114">
        <v>0</v>
      </c>
      <c r="AK15" s="56" t="s">
        <v>90</v>
      </c>
      <c r="AL15" s="116" t="s">
        <v>90</v>
      </c>
      <c r="AM15" s="56">
        <v>0</v>
      </c>
      <c r="AN15" s="116" t="s">
        <v>90</v>
      </c>
      <c r="AO15" s="116" t="s">
        <v>90</v>
      </c>
      <c r="AP15" s="116" t="s">
        <v>90</v>
      </c>
      <c r="AQ15" s="54">
        <f t="shared" si="2"/>
        <v>0</v>
      </c>
      <c r="AR15" s="54">
        <f>+L15+AE15-AJ15</f>
        <v>688968151</v>
      </c>
      <c r="AS15" s="56" t="s">
        <v>91</v>
      </c>
      <c r="AT15" s="114">
        <v>0</v>
      </c>
      <c r="AU15" s="56" t="s">
        <v>88</v>
      </c>
      <c r="AV15" s="114">
        <v>206690445.30000001</v>
      </c>
      <c r="AW15" s="438">
        <v>46076</v>
      </c>
      <c r="AX15" s="113">
        <v>0</v>
      </c>
      <c r="AY15" s="58">
        <f t="shared" si="3"/>
        <v>688968151</v>
      </c>
      <c r="AZ15" s="112">
        <f t="shared" si="4"/>
        <v>0</v>
      </c>
      <c r="BA15" s="159">
        <v>0.2</v>
      </c>
      <c r="BB15" s="111" t="s">
        <v>90</v>
      </c>
      <c r="BC15" s="56" t="s">
        <v>92</v>
      </c>
      <c r="BD15" s="490" t="s">
        <v>12485</v>
      </c>
      <c r="BE15" s="51" t="s">
        <v>88</v>
      </c>
      <c r="BF15" s="51" t="s">
        <v>147</v>
      </c>
    </row>
    <row r="16" spans="2:58" x14ac:dyDescent="0.25">
      <c r="B16" s="56">
        <v>2026</v>
      </c>
      <c r="C16" s="56">
        <v>891780111</v>
      </c>
      <c r="D16" s="56" t="s">
        <v>79</v>
      </c>
      <c r="E16" s="161" t="s">
        <v>12486</v>
      </c>
      <c r="F16" s="161" t="s">
        <v>12487</v>
      </c>
      <c r="G16" s="56">
        <v>0</v>
      </c>
      <c r="H16" s="56" t="s">
        <v>82</v>
      </c>
      <c r="I16" s="56" t="s">
        <v>83</v>
      </c>
      <c r="J16" s="161" t="s">
        <v>198</v>
      </c>
      <c r="K16" s="109" t="s">
        <v>12488</v>
      </c>
      <c r="L16" s="114">
        <v>2399391680</v>
      </c>
      <c r="M16" s="51" t="s">
        <v>86</v>
      </c>
      <c r="N16" s="109" t="s">
        <v>12489</v>
      </c>
      <c r="O16" s="109">
        <v>901572832</v>
      </c>
      <c r="P16" s="109">
        <v>268</v>
      </c>
      <c r="Q16" s="120">
        <v>46043</v>
      </c>
      <c r="R16" s="109">
        <v>2399391680</v>
      </c>
      <c r="S16" s="109">
        <v>1853</v>
      </c>
      <c r="T16" s="116">
        <v>46045</v>
      </c>
      <c r="U16" s="114">
        <v>2399391680</v>
      </c>
      <c r="V16" s="56" t="s">
        <v>88</v>
      </c>
      <c r="W16" s="165">
        <v>84452087</v>
      </c>
      <c r="X16" s="161" t="s">
        <v>12490</v>
      </c>
      <c r="Y16" s="120">
        <v>46045</v>
      </c>
      <c r="Z16" s="436">
        <v>46062</v>
      </c>
      <c r="AA16" s="436">
        <v>46048</v>
      </c>
      <c r="AB16" s="436">
        <v>46066</v>
      </c>
      <c r="AC16" s="54">
        <f t="shared" si="0"/>
        <v>18</v>
      </c>
      <c r="AD16" s="56">
        <v>0</v>
      </c>
      <c r="AE16" s="114">
        <v>0</v>
      </c>
      <c r="AF16" s="56">
        <v>1</v>
      </c>
      <c r="AG16" s="116">
        <v>46091</v>
      </c>
      <c r="AH16" s="54">
        <f t="shared" si="1"/>
        <v>25</v>
      </c>
      <c r="AI16" s="56">
        <v>0</v>
      </c>
      <c r="AJ16" s="114">
        <v>0</v>
      </c>
      <c r="AK16" s="56" t="s">
        <v>90</v>
      </c>
      <c r="AL16" s="116" t="s">
        <v>90</v>
      </c>
      <c r="AM16" s="56">
        <v>0</v>
      </c>
      <c r="AN16" s="116" t="s">
        <v>90</v>
      </c>
      <c r="AO16" s="116" t="s">
        <v>90</v>
      </c>
      <c r="AP16" s="116" t="s">
        <v>90</v>
      </c>
      <c r="AQ16" s="54">
        <f t="shared" si="2"/>
        <v>0</v>
      </c>
      <c r="AR16" s="54">
        <f>+L16+AE16-AJ16</f>
        <v>2399391680</v>
      </c>
      <c r="AS16" s="56" t="s">
        <v>88</v>
      </c>
      <c r="AT16" s="114">
        <v>2399391680</v>
      </c>
      <c r="AU16" s="56" t="s">
        <v>91</v>
      </c>
      <c r="AV16" s="114">
        <v>0</v>
      </c>
      <c r="AW16" s="438" t="s">
        <v>90</v>
      </c>
      <c r="AX16" s="113">
        <v>2399391680</v>
      </c>
      <c r="AY16" s="58">
        <f t="shared" si="3"/>
        <v>0</v>
      </c>
      <c r="AZ16" s="112">
        <f t="shared" si="4"/>
        <v>1</v>
      </c>
      <c r="BA16" s="159">
        <v>1</v>
      </c>
      <c r="BB16" s="111" t="s">
        <v>90</v>
      </c>
      <c r="BC16" s="56" t="s">
        <v>149</v>
      </c>
      <c r="BD16" s="490" t="s">
        <v>12491</v>
      </c>
      <c r="BE16" s="51" t="s">
        <v>88</v>
      </c>
      <c r="BF16" s="51" t="s">
        <v>147</v>
      </c>
    </row>
    <row r="17" spans="2:58" x14ac:dyDescent="0.25">
      <c r="B17" s="56">
        <v>2026</v>
      </c>
      <c r="C17" s="56">
        <v>891780111</v>
      </c>
      <c r="D17" s="56" t="s">
        <v>79</v>
      </c>
      <c r="E17" s="161" t="s">
        <v>12492</v>
      </c>
      <c r="F17" s="161" t="s">
        <v>12493</v>
      </c>
      <c r="G17" s="56">
        <v>0</v>
      </c>
      <c r="H17" s="56" t="s">
        <v>82</v>
      </c>
      <c r="I17" s="56" t="s">
        <v>174</v>
      </c>
      <c r="J17" s="161" t="s">
        <v>198</v>
      </c>
      <c r="K17" s="109" t="s">
        <v>12494</v>
      </c>
      <c r="L17" s="114">
        <v>5075779150</v>
      </c>
      <c r="M17" s="51" t="s">
        <v>86</v>
      </c>
      <c r="N17" s="109" t="s">
        <v>12495</v>
      </c>
      <c r="O17" s="109">
        <v>900173983</v>
      </c>
      <c r="P17" s="109">
        <v>267</v>
      </c>
      <c r="Q17" s="120">
        <v>46043</v>
      </c>
      <c r="R17" s="109">
        <v>5075779150</v>
      </c>
      <c r="S17" s="109">
        <v>2311</v>
      </c>
      <c r="T17" s="116">
        <v>46048</v>
      </c>
      <c r="U17" s="114">
        <v>5075779150</v>
      </c>
      <c r="V17" s="56" t="s">
        <v>88</v>
      </c>
      <c r="W17" s="114">
        <v>1082990998</v>
      </c>
      <c r="X17" s="161" t="s">
        <v>12461</v>
      </c>
      <c r="Y17" s="120">
        <v>46048</v>
      </c>
      <c r="Z17" s="436">
        <v>46055</v>
      </c>
      <c r="AA17" s="436">
        <v>46048</v>
      </c>
      <c r="AB17" s="436">
        <v>46172</v>
      </c>
      <c r="AC17" s="54">
        <f t="shared" si="0"/>
        <v>124</v>
      </c>
      <c r="AD17" s="56">
        <v>0</v>
      </c>
      <c r="AE17" s="114">
        <v>0</v>
      </c>
      <c r="AF17" s="56">
        <v>1</v>
      </c>
      <c r="AG17" s="116">
        <v>46252</v>
      </c>
      <c r="AH17" s="54">
        <f t="shared" si="1"/>
        <v>80</v>
      </c>
      <c r="AI17" s="56">
        <v>0</v>
      </c>
      <c r="AJ17" s="114">
        <v>0</v>
      </c>
      <c r="AK17" s="56" t="s">
        <v>90</v>
      </c>
      <c r="AL17" s="116" t="s">
        <v>90</v>
      </c>
      <c r="AM17" s="56">
        <v>0</v>
      </c>
      <c r="AN17" s="116" t="s">
        <v>90</v>
      </c>
      <c r="AO17" s="116" t="s">
        <v>90</v>
      </c>
      <c r="AP17" s="116" t="s">
        <v>90</v>
      </c>
      <c r="AQ17" s="54">
        <f t="shared" si="2"/>
        <v>0</v>
      </c>
      <c r="AR17" s="54">
        <f>+L17+AE17-AJ17</f>
        <v>5075779150</v>
      </c>
      <c r="AS17" s="56" t="s">
        <v>88</v>
      </c>
      <c r="AT17" s="114">
        <v>2075779150</v>
      </c>
      <c r="AU17" s="56" t="s">
        <v>91</v>
      </c>
      <c r="AV17" s="114">
        <v>0</v>
      </c>
      <c r="AW17" s="438" t="s">
        <v>90</v>
      </c>
      <c r="AX17" s="113">
        <v>4421425445</v>
      </c>
      <c r="AY17" s="58">
        <f t="shared" si="3"/>
        <v>654353705</v>
      </c>
      <c r="AZ17" s="112">
        <f t="shared" si="4"/>
        <v>0.87108310159633329</v>
      </c>
      <c r="BA17" s="159">
        <v>0.87</v>
      </c>
      <c r="BB17" s="111" t="s">
        <v>90</v>
      </c>
      <c r="BC17" s="56" t="s">
        <v>92</v>
      </c>
      <c r="BD17" s="490" t="s">
        <v>12496</v>
      </c>
      <c r="BE17" s="51" t="s">
        <v>88</v>
      </c>
      <c r="BF17" s="51" t="s">
        <v>147</v>
      </c>
    </row>
    <row r="18" spans="2:58" x14ac:dyDescent="0.25">
      <c r="B18" s="56">
        <v>2026</v>
      </c>
      <c r="C18" s="56">
        <v>891780111</v>
      </c>
      <c r="D18" s="56" t="s">
        <v>79</v>
      </c>
      <c r="E18" s="161" t="s">
        <v>12497</v>
      </c>
      <c r="F18" s="161" t="s">
        <v>12498</v>
      </c>
      <c r="G18" s="56">
        <v>0</v>
      </c>
      <c r="H18" s="56" t="s">
        <v>82</v>
      </c>
      <c r="I18" s="56" t="s">
        <v>174</v>
      </c>
      <c r="J18" s="161" t="s">
        <v>198</v>
      </c>
      <c r="K18" s="109" t="s">
        <v>12499</v>
      </c>
      <c r="L18" s="114">
        <v>685356575</v>
      </c>
      <c r="M18" s="51" t="s">
        <v>1945</v>
      </c>
      <c r="N18" s="109" t="s">
        <v>12500</v>
      </c>
      <c r="O18" s="109">
        <v>901650772</v>
      </c>
      <c r="P18" s="109">
        <v>13</v>
      </c>
      <c r="Q18" s="120">
        <v>46055</v>
      </c>
      <c r="R18" s="109">
        <v>688092874</v>
      </c>
      <c r="S18" s="109">
        <v>2310</v>
      </c>
      <c r="T18" s="116">
        <v>46048</v>
      </c>
      <c r="U18" s="114">
        <v>470000000</v>
      </c>
      <c r="V18" s="56" t="s">
        <v>88</v>
      </c>
      <c r="W18" s="114">
        <v>15443332</v>
      </c>
      <c r="X18" s="161" t="s">
        <v>12484</v>
      </c>
      <c r="Y18" s="120">
        <v>46048</v>
      </c>
      <c r="Z18" s="436">
        <v>46079</v>
      </c>
      <c r="AA18" s="436">
        <v>46063</v>
      </c>
      <c r="AB18" s="436">
        <v>46153</v>
      </c>
      <c r="AC18" s="54">
        <f t="shared" si="0"/>
        <v>90</v>
      </c>
      <c r="AD18" s="56">
        <v>0</v>
      </c>
      <c r="AE18" s="114">
        <v>0</v>
      </c>
      <c r="AF18" s="56">
        <v>1</v>
      </c>
      <c r="AG18" s="116">
        <v>46213</v>
      </c>
      <c r="AH18" s="54">
        <f t="shared" si="1"/>
        <v>60</v>
      </c>
      <c r="AI18" s="56">
        <v>0</v>
      </c>
      <c r="AJ18" s="114">
        <v>0</v>
      </c>
      <c r="AK18" s="56" t="s">
        <v>90</v>
      </c>
      <c r="AL18" s="116" t="s">
        <v>90</v>
      </c>
      <c r="AM18" s="56">
        <v>0</v>
      </c>
      <c r="AN18" s="116" t="s">
        <v>90</v>
      </c>
      <c r="AO18" s="116" t="s">
        <v>90</v>
      </c>
      <c r="AP18" s="116" t="s">
        <v>90</v>
      </c>
      <c r="AQ18" s="54">
        <f t="shared" si="2"/>
        <v>0</v>
      </c>
      <c r="AR18" s="54">
        <f>+L18+AE18-AJ18</f>
        <v>685356575</v>
      </c>
      <c r="AS18" s="56" t="s">
        <v>91</v>
      </c>
      <c r="AT18" s="114">
        <v>0</v>
      </c>
      <c r="AU18" s="56" t="s">
        <v>88</v>
      </c>
      <c r="AV18" s="114">
        <v>205606972.5</v>
      </c>
      <c r="AW18" s="438">
        <v>46073</v>
      </c>
      <c r="AX18" s="113">
        <v>0</v>
      </c>
      <c r="AY18" s="58">
        <f t="shared" si="3"/>
        <v>685356575</v>
      </c>
      <c r="AZ18" s="112">
        <f t="shared" si="4"/>
        <v>0</v>
      </c>
      <c r="BA18" s="159">
        <v>0.1</v>
      </c>
      <c r="BB18" s="111" t="s">
        <v>90</v>
      </c>
      <c r="BC18" s="56" t="s">
        <v>92</v>
      </c>
      <c r="BD18" s="490" t="s">
        <v>12501</v>
      </c>
      <c r="BE18" s="51" t="s">
        <v>88</v>
      </c>
      <c r="BF18" s="51" t="s">
        <v>147</v>
      </c>
    </row>
    <row r="19" spans="2:58" x14ac:dyDescent="0.25">
      <c r="B19" s="56">
        <v>2026</v>
      </c>
      <c r="C19" s="56">
        <v>891780111</v>
      </c>
      <c r="D19" s="56" t="s">
        <v>79</v>
      </c>
      <c r="E19" s="161" t="s">
        <v>12502</v>
      </c>
      <c r="F19" s="161" t="s">
        <v>12503</v>
      </c>
      <c r="G19" s="56">
        <v>0</v>
      </c>
      <c r="H19" s="56" t="s">
        <v>82</v>
      </c>
      <c r="I19" s="56" t="s">
        <v>174</v>
      </c>
      <c r="J19" s="161" t="s">
        <v>198</v>
      </c>
      <c r="K19" s="109" t="s">
        <v>12504</v>
      </c>
      <c r="L19" s="114">
        <v>531941900</v>
      </c>
      <c r="M19" s="51" t="s">
        <v>86</v>
      </c>
      <c r="N19" s="109" t="s">
        <v>12505</v>
      </c>
      <c r="O19" s="109">
        <v>901039840</v>
      </c>
      <c r="P19" s="109">
        <v>367</v>
      </c>
      <c r="Q19" s="120">
        <v>46045</v>
      </c>
      <c r="R19" s="109">
        <v>526586900</v>
      </c>
      <c r="S19" s="109">
        <v>2308</v>
      </c>
      <c r="T19" s="116">
        <v>46048</v>
      </c>
      <c r="U19" s="114">
        <v>531941900</v>
      </c>
      <c r="V19" s="56" t="s">
        <v>88</v>
      </c>
      <c r="W19" s="114">
        <v>85465146</v>
      </c>
      <c r="X19" s="161" t="s">
        <v>12450</v>
      </c>
      <c r="Y19" s="120">
        <v>46048</v>
      </c>
      <c r="Z19" s="436">
        <v>46052</v>
      </c>
      <c r="AA19" s="436">
        <v>46048</v>
      </c>
      <c r="AB19" s="436">
        <v>46058</v>
      </c>
      <c r="AC19" s="54">
        <f t="shared" si="0"/>
        <v>10</v>
      </c>
      <c r="AD19" s="56">
        <v>0</v>
      </c>
      <c r="AE19" s="114">
        <v>0</v>
      </c>
      <c r="AF19" s="56">
        <v>0</v>
      </c>
      <c r="AG19" s="116" t="s">
        <v>90</v>
      </c>
      <c r="AH19" s="54">
        <f t="shared" si="1"/>
        <v>0</v>
      </c>
      <c r="AI19" s="56">
        <v>0</v>
      </c>
      <c r="AJ19" s="114">
        <v>0</v>
      </c>
      <c r="AK19" s="56" t="s">
        <v>90</v>
      </c>
      <c r="AL19" s="116" t="s">
        <v>90</v>
      </c>
      <c r="AM19" s="56">
        <v>0</v>
      </c>
      <c r="AN19" s="116" t="s">
        <v>90</v>
      </c>
      <c r="AO19" s="116" t="s">
        <v>90</v>
      </c>
      <c r="AP19" s="116" t="s">
        <v>90</v>
      </c>
      <c r="AQ19" s="54">
        <f t="shared" si="2"/>
        <v>0</v>
      </c>
      <c r="AR19" s="54">
        <f>+L19+AE19-AJ19</f>
        <v>531941900</v>
      </c>
      <c r="AS19" s="56" t="s">
        <v>91</v>
      </c>
      <c r="AT19" s="114">
        <v>0</v>
      </c>
      <c r="AU19" s="56" t="s">
        <v>88</v>
      </c>
      <c r="AV19" s="114">
        <v>265970950</v>
      </c>
      <c r="AW19" s="438">
        <v>46050</v>
      </c>
      <c r="AX19" s="113">
        <v>531941900</v>
      </c>
      <c r="AY19" s="58">
        <f t="shared" si="3"/>
        <v>0</v>
      </c>
      <c r="AZ19" s="112">
        <f t="shared" si="4"/>
        <v>1</v>
      </c>
      <c r="BA19" s="159">
        <v>1</v>
      </c>
      <c r="BB19" s="111" t="s">
        <v>90</v>
      </c>
      <c r="BC19" s="56" t="s">
        <v>149</v>
      </c>
      <c r="BD19" s="490" t="s">
        <v>12506</v>
      </c>
      <c r="BE19" s="51" t="s">
        <v>88</v>
      </c>
      <c r="BF19" s="51" t="s">
        <v>147</v>
      </c>
    </row>
    <row r="20" spans="2:58" x14ac:dyDescent="0.25">
      <c r="B20" s="56">
        <v>2026</v>
      </c>
      <c r="C20" s="56">
        <v>891780111</v>
      </c>
      <c r="D20" s="56" t="s">
        <v>79</v>
      </c>
      <c r="E20" s="161" t="s">
        <v>12507</v>
      </c>
      <c r="F20" s="161" t="s">
        <v>12508</v>
      </c>
      <c r="G20" s="56">
        <v>0</v>
      </c>
      <c r="H20" s="56" t="s">
        <v>82</v>
      </c>
      <c r="I20" s="56" t="s">
        <v>83</v>
      </c>
      <c r="J20" s="161" t="s">
        <v>198</v>
      </c>
      <c r="K20" s="109" t="s">
        <v>12509</v>
      </c>
      <c r="L20" s="114">
        <v>582141500</v>
      </c>
      <c r="M20" s="51" t="s">
        <v>86</v>
      </c>
      <c r="N20" s="109" t="s">
        <v>12510</v>
      </c>
      <c r="O20" s="109">
        <v>901189368</v>
      </c>
      <c r="P20" s="109">
        <v>59</v>
      </c>
      <c r="Q20" s="120">
        <v>46035</v>
      </c>
      <c r="R20" s="109">
        <v>582141500</v>
      </c>
      <c r="S20" s="109">
        <v>2703</v>
      </c>
      <c r="T20" s="116">
        <v>46048</v>
      </c>
      <c r="U20" s="114">
        <v>582141500</v>
      </c>
      <c r="V20" s="56" t="s">
        <v>91</v>
      </c>
      <c r="W20" s="114">
        <v>1082868728</v>
      </c>
      <c r="X20" s="161" t="s">
        <v>12511</v>
      </c>
      <c r="Y20" s="120">
        <v>46048</v>
      </c>
      <c r="Z20" s="436">
        <v>46055</v>
      </c>
      <c r="AA20" s="436">
        <v>46052</v>
      </c>
      <c r="AB20" s="436">
        <v>46419</v>
      </c>
      <c r="AC20" s="54">
        <f t="shared" si="0"/>
        <v>367</v>
      </c>
      <c r="AD20" s="56">
        <v>0</v>
      </c>
      <c r="AE20" s="114">
        <v>0</v>
      </c>
      <c r="AF20" s="56">
        <v>0</v>
      </c>
      <c r="AG20" s="116" t="s">
        <v>90</v>
      </c>
      <c r="AH20" s="54">
        <f t="shared" si="1"/>
        <v>0</v>
      </c>
      <c r="AI20" s="56">
        <v>0</v>
      </c>
      <c r="AJ20" s="114">
        <v>0</v>
      </c>
      <c r="AK20" s="56" t="s">
        <v>90</v>
      </c>
      <c r="AL20" s="116" t="s">
        <v>90</v>
      </c>
      <c r="AM20" s="56">
        <v>0</v>
      </c>
      <c r="AN20" s="116" t="s">
        <v>90</v>
      </c>
      <c r="AO20" s="116" t="s">
        <v>90</v>
      </c>
      <c r="AP20" s="116" t="s">
        <v>90</v>
      </c>
      <c r="AQ20" s="54">
        <f t="shared" si="2"/>
        <v>0</v>
      </c>
      <c r="AR20" s="54">
        <f>+L20+AE20-AJ20</f>
        <v>582141500</v>
      </c>
      <c r="AS20" s="56" t="s">
        <v>91</v>
      </c>
      <c r="AT20" s="114">
        <v>0</v>
      </c>
      <c r="AU20" s="56" t="s">
        <v>91</v>
      </c>
      <c r="AV20" s="114">
        <v>0</v>
      </c>
      <c r="AW20" s="438" t="s">
        <v>90</v>
      </c>
      <c r="AX20" s="113">
        <v>0</v>
      </c>
      <c r="AY20" s="58">
        <f t="shared" si="3"/>
        <v>582141500</v>
      </c>
      <c r="AZ20" s="112">
        <f t="shared" si="4"/>
        <v>0</v>
      </c>
      <c r="BA20" s="159">
        <v>0.2</v>
      </c>
      <c r="BB20" s="111" t="s">
        <v>90</v>
      </c>
      <c r="BC20" s="56" t="s">
        <v>92</v>
      </c>
      <c r="BD20" s="490" t="s">
        <v>12512</v>
      </c>
      <c r="BE20" s="51" t="s">
        <v>88</v>
      </c>
      <c r="BF20" s="51" t="s">
        <v>147</v>
      </c>
    </row>
    <row r="21" spans="2:58" x14ac:dyDescent="0.25">
      <c r="B21" s="56">
        <v>2026</v>
      </c>
      <c r="C21" s="56">
        <v>891780111</v>
      </c>
      <c r="D21" s="56" t="s">
        <v>79</v>
      </c>
      <c r="E21" s="161" t="s">
        <v>12513</v>
      </c>
      <c r="F21" s="161" t="s">
        <v>12514</v>
      </c>
      <c r="G21" s="56">
        <v>0</v>
      </c>
      <c r="H21" s="56" t="s">
        <v>82</v>
      </c>
      <c r="I21" s="56" t="s">
        <v>83</v>
      </c>
      <c r="J21" s="161" t="s">
        <v>198</v>
      </c>
      <c r="K21" s="109" t="s">
        <v>12515</v>
      </c>
      <c r="L21" s="114">
        <v>56655146</v>
      </c>
      <c r="M21" s="51" t="s">
        <v>86</v>
      </c>
      <c r="N21" s="109" t="s">
        <v>12516</v>
      </c>
      <c r="O21" s="109">
        <v>57461792</v>
      </c>
      <c r="P21" s="109">
        <v>210</v>
      </c>
      <c r="Q21" s="120">
        <v>46041</v>
      </c>
      <c r="R21" s="109">
        <v>56655147</v>
      </c>
      <c r="S21" s="109">
        <v>3100</v>
      </c>
      <c r="T21" s="116">
        <v>46049</v>
      </c>
      <c r="U21" s="114">
        <v>56655146</v>
      </c>
      <c r="V21" s="56" t="s">
        <v>88</v>
      </c>
      <c r="W21" s="54">
        <v>72175281</v>
      </c>
      <c r="X21" s="161" t="s">
        <v>12473</v>
      </c>
      <c r="Y21" s="120">
        <v>46049</v>
      </c>
      <c r="Z21" s="436">
        <v>46055</v>
      </c>
      <c r="AA21" s="120" t="s">
        <v>90</v>
      </c>
      <c r="AB21" s="436">
        <v>46387</v>
      </c>
      <c r="AC21" s="54">
        <f t="shared" si="0"/>
        <v>332</v>
      </c>
      <c r="AD21" s="56">
        <v>0</v>
      </c>
      <c r="AE21" s="114">
        <v>0</v>
      </c>
      <c r="AF21" s="56">
        <v>0</v>
      </c>
      <c r="AG21" s="116" t="s">
        <v>90</v>
      </c>
      <c r="AH21" s="54">
        <f t="shared" si="1"/>
        <v>0</v>
      </c>
      <c r="AI21" s="56">
        <v>0</v>
      </c>
      <c r="AJ21" s="114">
        <v>0</v>
      </c>
      <c r="AK21" s="56" t="s">
        <v>90</v>
      </c>
      <c r="AL21" s="116" t="s">
        <v>90</v>
      </c>
      <c r="AM21" s="56">
        <v>0</v>
      </c>
      <c r="AN21" s="116" t="s">
        <v>90</v>
      </c>
      <c r="AO21" s="116" t="s">
        <v>90</v>
      </c>
      <c r="AP21" s="116" t="s">
        <v>90</v>
      </c>
      <c r="AQ21" s="54">
        <f t="shared" si="2"/>
        <v>0</v>
      </c>
      <c r="AR21" s="54">
        <f>+L21+AE21-AJ21</f>
        <v>56655146</v>
      </c>
      <c r="AS21" s="56" t="s">
        <v>88</v>
      </c>
      <c r="AT21" s="114">
        <v>56655146</v>
      </c>
      <c r="AU21" s="56" t="s">
        <v>91</v>
      </c>
      <c r="AV21" s="114">
        <v>0</v>
      </c>
      <c r="AW21" s="438" t="s">
        <v>90</v>
      </c>
      <c r="AX21" s="113">
        <v>0</v>
      </c>
      <c r="AY21" s="58">
        <f t="shared" si="3"/>
        <v>56655146</v>
      </c>
      <c r="AZ21" s="112">
        <f t="shared" si="4"/>
        <v>0</v>
      </c>
      <c r="BA21" s="159">
        <v>0.4</v>
      </c>
      <c r="BB21" s="111" t="s">
        <v>90</v>
      </c>
      <c r="BC21" s="56" t="s">
        <v>92</v>
      </c>
      <c r="BD21" s="490" t="s">
        <v>12517</v>
      </c>
      <c r="BE21" s="51" t="s">
        <v>88</v>
      </c>
      <c r="BF21" s="51" t="s">
        <v>147</v>
      </c>
    </row>
    <row r="22" spans="2:58" x14ac:dyDescent="0.25">
      <c r="B22" s="56">
        <v>2026</v>
      </c>
      <c r="C22" s="56">
        <v>891780111</v>
      </c>
      <c r="D22" s="56" t="s">
        <v>79</v>
      </c>
      <c r="E22" s="161" t="s">
        <v>12518</v>
      </c>
      <c r="F22" s="161" t="s">
        <v>12519</v>
      </c>
      <c r="G22" s="56">
        <v>0</v>
      </c>
      <c r="H22" s="56" t="s">
        <v>82</v>
      </c>
      <c r="I22" s="56" t="s">
        <v>174</v>
      </c>
      <c r="J22" s="161" t="s">
        <v>198</v>
      </c>
      <c r="K22" s="109" t="s">
        <v>12520</v>
      </c>
      <c r="L22" s="114">
        <v>978000000</v>
      </c>
      <c r="M22" s="51" t="s">
        <v>86</v>
      </c>
      <c r="N22" s="109" t="s">
        <v>12449</v>
      </c>
      <c r="O22" s="109">
        <v>900199867</v>
      </c>
      <c r="P22" s="109">
        <v>445</v>
      </c>
      <c r="Q22" s="120">
        <v>46049</v>
      </c>
      <c r="R22" s="109">
        <v>978000000</v>
      </c>
      <c r="S22" s="109">
        <v>3274</v>
      </c>
      <c r="T22" s="116">
        <v>46050</v>
      </c>
      <c r="U22" s="114">
        <v>978000000</v>
      </c>
      <c r="V22" s="56" t="s">
        <v>88</v>
      </c>
      <c r="W22" s="114">
        <v>85465146</v>
      </c>
      <c r="X22" s="161" t="s">
        <v>12450</v>
      </c>
      <c r="Y22" s="120">
        <v>46050</v>
      </c>
      <c r="Z22" s="436">
        <v>46055</v>
      </c>
      <c r="AA22" s="436">
        <v>46052</v>
      </c>
      <c r="AB22" s="436">
        <v>46070</v>
      </c>
      <c r="AC22" s="54">
        <f t="shared" si="0"/>
        <v>18</v>
      </c>
      <c r="AD22" s="56">
        <v>0</v>
      </c>
      <c r="AE22" s="114">
        <v>0</v>
      </c>
      <c r="AF22" s="56">
        <v>0</v>
      </c>
      <c r="AG22" s="116" t="s">
        <v>90</v>
      </c>
      <c r="AH22" s="54">
        <f t="shared" si="1"/>
        <v>0</v>
      </c>
      <c r="AI22" s="56">
        <v>0</v>
      </c>
      <c r="AJ22" s="114">
        <v>0</v>
      </c>
      <c r="AK22" s="56" t="s">
        <v>90</v>
      </c>
      <c r="AL22" s="116" t="s">
        <v>90</v>
      </c>
      <c r="AM22" s="56">
        <v>0</v>
      </c>
      <c r="AN22" s="116" t="s">
        <v>90</v>
      </c>
      <c r="AO22" s="116" t="s">
        <v>90</v>
      </c>
      <c r="AP22" s="116" t="s">
        <v>90</v>
      </c>
      <c r="AQ22" s="54">
        <f t="shared" si="2"/>
        <v>0</v>
      </c>
      <c r="AR22" s="54">
        <f>+L22+AE22-AJ22</f>
        <v>978000000</v>
      </c>
      <c r="AS22" s="56" t="s">
        <v>91</v>
      </c>
      <c r="AT22" s="114">
        <v>0</v>
      </c>
      <c r="AU22" s="56" t="s">
        <v>91</v>
      </c>
      <c r="AV22" s="114">
        <v>0</v>
      </c>
      <c r="AW22" s="438" t="s">
        <v>90</v>
      </c>
      <c r="AX22" s="113">
        <v>745725000</v>
      </c>
      <c r="AY22" s="58">
        <f t="shared" si="3"/>
        <v>232275000</v>
      </c>
      <c r="AZ22" s="112">
        <f t="shared" si="4"/>
        <v>0.76249999999999996</v>
      </c>
      <c r="BA22" s="159">
        <v>1</v>
      </c>
      <c r="BB22" s="111" t="s">
        <v>90</v>
      </c>
      <c r="BC22" s="56" t="s">
        <v>149</v>
      </c>
      <c r="BD22" s="490" t="s">
        <v>12521</v>
      </c>
      <c r="BE22" s="51" t="s">
        <v>88</v>
      </c>
      <c r="BF22" s="51" t="s">
        <v>147</v>
      </c>
    </row>
    <row r="23" spans="2:58" x14ac:dyDescent="0.25">
      <c r="B23" s="56">
        <v>2026</v>
      </c>
      <c r="C23" s="56">
        <v>891780111</v>
      </c>
      <c r="D23" s="56" t="s">
        <v>79</v>
      </c>
      <c r="E23" s="161" t="s">
        <v>12522</v>
      </c>
      <c r="F23" s="161" t="s">
        <v>12523</v>
      </c>
      <c r="G23" s="56">
        <v>0</v>
      </c>
      <c r="H23" s="56" t="s">
        <v>82</v>
      </c>
      <c r="I23" s="56" t="s">
        <v>174</v>
      </c>
      <c r="J23" s="161" t="s">
        <v>198</v>
      </c>
      <c r="K23" s="109" t="s">
        <v>12524</v>
      </c>
      <c r="L23" s="114">
        <v>373000000</v>
      </c>
      <c r="M23" s="51" t="s">
        <v>86</v>
      </c>
      <c r="N23" s="109" t="s">
        <v>12525</v>
      </c>
      <c r="O23" s="109">
        <v>900965852</v>
      </c>
      <c r="P23" s="109">
        <v>418</v>
      </c>
      <c r="Q23" s="120">
        <v>46049</v>
      </c>
      <c r="R23" s="109">
        <v>373000000</v>
      </c>
      <c r="S23" s="109">
        <v>3275</v>
      </c>
      <c r="T23" s="116">
        <v>46050</v>
      </c>
      <c r="U23" s="114">
        <v>373000000</v>
      </c>
      <c r="V23" s="56" t="s">
        <v>88</v>
      </c>
      <c r="W23" s="54">
        <v>72175281</v>
      </c>
      <c r="X23" s="161" t="s">
        <v>12473</v>
      </c>
      <c r="Y23" s="120">
        <v>46050</v>
      </c>
      <c r="Z23" s="436">
        <v>46066</v>
      </c>
      <c r="AA23" s="436">
        <v>46050</v>
      </c>
      <c r="AB23" s="436">
        <v>46203</v>
      </c>
      <c r="AC23" s="54">
        <f t="shared" si="0"/>
        <v>153</v>
      </c>
      <c r="AD23" s="56">
        <v>0</v>
      </c>
      <c r="AE23" s="114">
        <v>0</v>
      </c>
      <c r="AF23" s="56">
        <v>0</v>
      </c>
      <c r="AG23" s="116" t="s">
        <v>90</v>
      </c>
      <c r="AH23" s="54">
        <f t="shared" si="1"/>
        <v>0</v>
      </c>
      <c r="AI23" s="56">
        <v>0</v>
      </c>
      <c r="AJ23" s="114">
        <v>0</v>
      </c>
      <c r="AK23" s="56" t="s">
        <v>90</v>
      </c>
      <c r="AL23" s="116" t="s">
        <v>90</v>
      </c>
      <c r="AM23" s="56">
        <v>0</v>
      </c>
      <c r="AN23" s="116" t="s">
        <v>90</v>
      </c>
      <c r="AO23" s="116" t="s">
        <v>90</v>
      </c>
      <c r="AP23" s="116" t="s">
        <v>90</v>
      </c>
      <c r="AQ23" s="54">
        <f t="shared" si="2"/>
        <v>0</v>
      </c>
      <c r="AR23" s="54">
        <f>+L23+AE23-AJ23</f>
        <v>373000000</v>
      </c>
      <c r="AS23" s="56" t="s">
        <v>88</v>
      </c>
      <c r="AT23" s="114">
        <v>373000000</v>
      </c>
      <c r="AU23" s="56" t="s">
        <v>88</v>
      </c>
      <c r="AV23" s="114">
        <v>167850000</v>
      </c>
      <c r="AW23" s="438">
        <v>46065</v>
      </c>
      <c r="AX23" s="113">
        <v>0</v>
      </c>
      <c r="AY23" s="58">
        <f t="shared" si="3"/>
        <v>373000000</v>
      </c>
      <c r="AZ23" s="112">
        <f t="shared" si="4"/>
        <v>0</v>
      </c>
      <c r="BA23" s="159">
        <v>0.3</v>
      </c>
      <c r="BB23" s="111" t="s">
        <v>90</v>
      </c>
      <c r="BC23" s="56" t="s">
        <v>92</v>
      </c>
      <c r="BD23" s="490" t="s">
        <v>12526</v>
      </c>
      <c r="BE23" s="51" t="s">
        <v>88</v>
      </c>
      <c r="BF23" s="51" t="s">
        <v>147</v>
      </c>
    </row>
    <row r="24" spans="2:58" x14ac:dyDescent="0.25">
      <c r="B24" s="56">
        <v>2026</v>
      </c>
      <c r="C24" s="56">
        <v>891780111</v>
      </c>
      <c r="D24" s="56" t="s">
        <v>79</v>
      </c>
      <c r="E24" s="161" t="s">
        <v>12527</v>
      </c>
      <c r="F24" s="161" t="s">
        <v>12481</v>
      </c>
      <c r="G24" s="56">
        <v>0</v>
      </c>
      <c r="H24" s="56" t="s">
        <v>82</v>
      </c>
      <c r="I24" s="56" t="s">
        <v>174</v>
      </c>
      <c r="J24" s="161" t="s">
        <v>198</v>
      </c>
      <c r="K24" s="109" t="s">
        <v>12528</v>
      </c>
      <c r="L24" s="114">
        <v>1009005639</v>
      </c>
      <c r="M24" s="51" t="s">
        <v>1945</v>
      </c>
      <c r="N24" s="109" t="s">
        <v>12529</v>
      </c>
      <c r="O24" s="109">
        <v>902028839</v>
      </c>
      <c r="P24" s="109">
        <v>12</v>
      </c>
      <c r="Q24" s="120">
        <v>46024</v>
      </c>
      <c r="R24" s="109">
        <v>1698042277</v>
      </c>
      <c r="S24" s="109">
        <v>3562</v>
      </c>
      <c r="T24" s="116">
        <v>46051</v>
      </c>
      <c r="U24" s="114">
        <v>1009074126</v>
      </c>
      <c r="V24" s="56" t="s">
        <v>88</v>
      </c>
      <c r="W24" s="114">
        <v>15443332</v>
      </c>
      <c r="X24" s="161" t="s">
        <v>12484</v>
      </c>
      <c r="Y24" s="120">
        <v>46050</v>
      </c>
      <c r="Z24" s="436">
        <v>46083</v>
      </c>
      <c r="AA24" s="436">
        <v>46063</v>
      </c>
      <c r="AB24" s="436">
        <v>46182</v>
      </c>
      <c r="AC24" s="54">
        <f t="shared" si="0"/>
        <v>119</v>
      </c>
      <c r="AD24" s="56">
        <v>0</v>
      </c>
      <c r="AE24" s="114">
        <v>0</v>
      </c>
      <c r="AF24" s="56">
        <v>0</v>
      </c>
      <c r="AG24" s="116" t="s">
        <v>90</v>
      </c>
      <c r="AH24" s="54">
        <f t="shared" si="1"/>
        <v>0</v>
      </c>
      <c r="AI24" s="56">
        <v>0</v>
      </c>
      <c r="AJ24" s="114">
        <v>0</v>
      </c>
      <c r="AK24" s="56" t="s">
        <v>90</v>
      </c>
      <c r="AL24" s="116" t="s">
        <v>90</v>
      </c>
      <c r="AM24" s="56">
        <v>0</v>
      </c>
      <c r="AN24" s="116" t="s">
        <v>90</v>
      </c>
      <c r="AO24" s="116" t="s">
        <v>90</v>
      </c>
      <c r="AP24" s="116" t="s">
        <v>90</v>
      </c>
      <c r="AQ24" s="54">
        <f t="shared" si="2"/>
        <v>0</v>
      </c>
      <c r="AR24" s="54">
        <f>+L24+AE24-AJ24</f>
        <v>1009005639</v>
      </c>
      <c r="AS24" s="56" t="s">
        <v>88</v>
      </c>
      <c r="AT24" s="114">
        <v>665153578</v>
      </c>
      <c r="AU24" s="56" t="s">
        <v>88</v>
      </c>
      <c r="AV24" s="114">
        <v>0</v>
      </c>
      <c r="AW24" s="438" t="s">
        <v>90</v>
      </c>
      <c r="AX24" s="113">
        <v>0</v>
      </c>
      <c r="AY24" s="58">
        <f t="shared" si="3"/>
        <v>1009005639</v>
      </c>
      <c r="AZ24" s="112">
        <f t="shared" si="4"/>
        <v>0</v>
      </c>
      <c r="BA24" s="159">
        <v>0.1</v>
      </c>
      <c r="BB24" s="111" t="s">
        <v>90</v>
      </c>
      <c r="BC24" s="56" t="s">
        <v>92</v>
      </c>
      <c r="BD24" s="490" t="s">
        <v>12485</v>
      </c>
      <c r="BE24" s="51" t="s">
        <v>88</v>
      </c>
      <c r="BF24" s="51" t="s">
        <v>147</v>
      </c>
    </row>
    <row r="25" spans="2:58" x14ac:dyDescent="0.25">
      <c r="B25" s="56">
        <v>2026</v>
      </c>
      <c r="C25" s="56">
        <v>891780111</v>
      </c>
      <c r="D25" s="56" t="s">
        <v>79</v>
      </c>
      <c r="E25" s="161" t="s">
        <v>12530</v>
      </c>
      <c r="F25" s="161" t="s">
        <v>12531</v>
      </c>
      <c r="G25" s="56">
        <v>0</v>
      </c>
      <c r="H25" s="56" t="s">
        <v>82</v>
      </c>
      <c r="I25" s="56" t="s">
        <v>83</v>
      </c>
      <c r="J25" s="161" t="s">
        <v>198</v>
      </c>
      <c r="K25" s="109" t="s">
        <v>12532</v>
      </c>
      <c r="L25" s="114">
        <v>527805602</v>
      </c>
      <c r="M25" s="51" t="s">
        <v>86</v>
      </c>
      <c r="N25" s="109" t="s">
        <v>12533</v>
      </c>
      <c r="O25" s="109">
        <v>819003851</v>
      </c>
      <c r="P25" s="109">
        <v>392</v>
      </c>
      <c r="Q25" s="120">
        <v>46045</v>
      </c>
      <c r="R25" s="109">
        <v>1057308003</v>
      </c>
      <c r="S25" s="109">
        <v>3472</v>
      </c>
      <c r="T25" s="116">
        <v>46050</v>
      </c>
      <c r="U25" s="114">
        <v>527805602</v>
      </c>
      <c r="V25" s="56" t="s">
        <v>88</v>
      </c>
      <c r="W25" s="114">
        <v>84457182</v>
      </c>
      <c r="X25" s="161" t="s">
        <v>12534</v>
      </c>
      <c r="Y25" s="120">
        <v>46050</v>
      </c>
      <c r="Z25" s="436">
        <v>46143</v>
      </c>
      <c r="AA25" s="436">
        <v>46056</v>
      </c>
      <c r="AB25" s="436">
        <v>46538</v>
      </c>
      <c r="AC25" s="54">
        <f t="shared" si="0"/>
        <v>482</v>
      </c>
      <c r="AD25" s="56">
        <v>0</v>
      </c>
      <c r="AE25" s="114">
        <v>0</v>
      </c>
      <c r="AF25" s="56">
        <v>0</v>
      </c>
      <c r="AG25" s="116" t="s">
        <v>90</v>
      </c>
      <c r="AH25" s="54">
        <f t="shared" si="1"/>
        <v>0</v>
      </c>
      <c r="AI25" s="56">
        <v>0</v>
      </c>
      <c r="AJ25" s="114">
        <v>0</v>
      </c>
      <c r="AK25" s="56" t="s">
        <v>90</v>
      </c>
      <c r="AL25" s="116" t="s">
        <v>90</v>
      </c>
      <c r="AM25" s="56">
        <v>0</v>
      </c>
      <c r="AN25" s="116" t="s">
        <v>90</v>
      </c>
      <c r="AO25" s="116" t="s">
        <v>90</v>
      </c>
      <c r="AP25" s="116" t="s">
        <v>90</v>
      </c>
      <c r="AQ25" s="54">
        <f t="shared" si="2"/>
        <v>0</v>
      </c>
      <c r="AR25" s="54">
        <f>+L25+AE25-AJ25</f>
        <v>527805602</v>
      </c>
      <c r="AS25" s="56" t="s">
        <v>91</v>
      </c>
      <c r="AT25" s="114">
        <v>0</v>
      </c>
      <c r="AU25" s="56" t="s">
        <v>91</v>
      </c>
      <c r="AV25" s="114">
        <v>0</v>
      </c>
      <c r="AW25" s="438" t="s">
        <v>90</v>
      </c>
      <c r="AX25" s="113">
        <v>0</v>
      </c>
      <c r="AY25" s="58">
        <f t="shared" si="3"/>
        <v>527805602</v>
      </c>
      <c r="AZ25" s="112">
        <f t="shared" si="4"/>
        <v>0</v>
      </c>
      <c r="BA25" s="159">
        <v>0.1</v>
      </c>
      <c r="BB25" s="111" t="s">
        <v>90</v>
      </c>
      <c r="BC25" s="56" t="s">
        <v>92</v>
      </c>
      <c r="BD25" s="490" t="s">
        <v>12535</v>
      </c>
      <c r="BE25" s="51" t="s">
        <v>88</v>
      </c>
      <c r="BF25" s="51" t="s">
        <v>147</v>
      </c>
    </row>
    <row r="26" spans="2:58" x14ac:dyDescent="0.25">
      <c r="B26" s="56">
        <v>2026</v>
      </c>
      <c r="C26" s="56">
        <v>891780111</v>
      </c>
      <c r="D26" s="56" t="s">
        <v>79</v>
      </c>
      <c r="E26" s="161" t="s">
        <v>12536</v>
      </c>
      <c r="F26" s="161" t="s">
        <v>12537</v>
      </c>
      <c r="G26" s="56">
        <v>0</v>
      </c>
      <c r="H26" s="56" t="s">
        <v>82</v>
      </c>
      <c r="I26" s="56" t="s">
        <v>174</v>
      </c>
      <c r="J26" s="161" t="s">
        <v>198</v>
      </c>
      <c r="K26" s="109" t="s">
        <v>12538</v>
      </c>
      <c r="L26" s="114">
        <v>1578404100</v>
      </c>
      <c r="M26" s="51" t="s">
        <v>86</v>
      </c>
      <c r="N26" s="109" t="s">
        <v>12539</v>
      </c>
      <c r="O26" s="109">
        <v>901085153</v>
      </c>
      <c r="P26" s="109">
        <v>440</v>
      </c>
      <c r="Q26" s="120">
        <v>46049</v>
      </c>
      <c r="R26" s="109">
        <v>1578404100</v>
      </c>
      <c r="S26" s="109">
        <v>3473</v>
      </c>
      <c r="T26" s="116">
        <v>46050</v>
      </c>
      <c r="U26" s="114">
        <v>1578404100</v>
      </c>
      <c r="V26" s="56" t="s">
        <v>88</v>
      </c>
      <c r="W26" s="114">
        <v>1082990998</v>
      </c>
      <c r="X26" s="161" t="s">
        <v>12461</v>
      </c>
      <c r="Y26" s="120">
        <v>46050</v>
      </c>
      <c r="Z26" s="436">
        <v>46066</v>
      </c>
      <c r="AA26" s="436">
        <v>46055</v>
      </c>
      <c r="AB26" s="436">
        <v>46203</v>
      </c>
      <c r="AC26" s="54">
        <f t="shared" si="0"/>
        <v>148</v>
      </c>
      <c r="AD26" s="56">
        <v>1</v>
      </c>
      <c r="AE26" s="114">
        <v>387940000</v>
      </c>
      <c r="AF26" s="56">
        <v>1</v>
      </c>
      <c r="AG26" s="116">
        <v>46336</v>
      </c>
      <c r="AH26" s="54">
        <f t="shared" si="1"/>
        <v>133</v>
      </c>
      <c r="AI26" s="56">
        <v>0</v>
      </c>
      <c r="AJ26" s="114">
        <v>0</v>
      </c>
      <c r="AK26" s="56" t="s">
        <v>90</v>
      </c>
      <c r="AL26" s="116" t="s">
        <v>90</v>
      </c>
      <c r="AM26" s="56">
        <v>0</v>
      </c>
      <c r="AN26" s="116" t="s">
        <v>90</v>
      </c>
      <c r="AO26" s="116" t="s">
        <v>90</v>
      </c>
      <c r="AP26" s="116" t="s">
        <v>90</v>
      </c>
      <c r="AQ26" s="54">
        <f t="shared" si="2"/>
        <v>0</v>
      </c>
      <c r="AR26" s="54">
        <f>+L26+AE26-AJ26</f>
        <v>1966344100</v>
      </c>
      <c r="AS26" s="56" t="s">
        <v>88</v>
      </c>
      <c r="AT26" s="114">
        <v>1578404100</v>
      </c>
      <c r="AU26" s="56" t="s">
        <v>88</v>
      </c>
      <c r="AV26" s="114">
        <v>789202050</v>
      </c>
      <c r="AW26" s="438">
        <v>46066</v>
      </c>
      <c r="AX26" s="113">
        <v>0</v>
      </c>
      <c r="AY26" s="58">
        <f t="shared" si="3"/>
        <v>1966344100</v>
      </c>
      <c r="AZ26" s="112">
        <f t="shared" si="4"/>
        <v>0</v>
      </c>
      <c r="BA26" s="159">
        <v>0</v>
      </c>
      <c r="BB26" s="111" t="s">
        <v>90</v>
      </c>
      <c r="BC26" s="56" t="s">
        <v>92</v>
      </c>
      <c r="BD26" s="490" t="s">
        <v>12540</v>
      </c>
      <c r="BE26" s="51" t="s">
        <v>88</v>
      </c>
      <c r="BF26" s="51" t="s">
        <v>147</v>
      </c>
    </row>
    <row r="27" spans="2:58" x14ac:dyDescent="0.25">
      <c r="B27" s="56">
        <v>2026</v>
      </c>
      <c r="C27" s="56">
        <v>891780111</v>
      </c>
      <c r="D27" s="56" t="s">
        <v>79</v>
      </c>
      <c r="E27" s="161" t="s">
        <v>12541</v>
      </c>
      <c r="F27" s="161" t="s">
        <v>12542</v>
      </c>
      <c r="G27" s="56">
        <v>0</v>
      </c>
      <c r="H27" s="56" t="s">
        <v>82</v>
      </c>
      <c r="I27" s="56" t="s">
        <v>83</v>
      </c>
      <c r="J27" s="161" t="s">
        <v>198</v>
      </c>
      <c r="K27" s="109" t="s">
        <v>12543</v>
      </c>
      <c r="L27" s="114">
        <v>709663313</v>
      </c>
      <c r="M27" s="51" t="s">
        <v>1945</v>
      </c>
      <c r="N27" s="109" t="s">
        <v>12544</v>
      </c>
      <c r="O27" s="109">
        <v>819007190</v>
      </c>
      <c r="P27" s="109">
        <v>20</v>
      </c>
      <c r="Q27" s="120">
        <v>46024</v>
      </c>
      <c r="R27" s="109">
        <v>1577029584</v>
      </c>
      <c r="S27" s="109">
        <v>3482</v>
      </c>
      <c r="T27" s="116">
        <v>46051</v>
      </c>
      <c r="U27" s="114">
        <v>709663313</v>
      </c>
      <c r="V27" s="56" t="s">
        <v>88</v>
      </c>
      <c r="W27" s="165">
        <v>85459497</v>
      </c>
      <c r="X27" s="161" t="s">
        <v>12467</v>
      </c>
      <c r="Y27" s="120">
        <v>46051</v>
      </c>
      <c r="Z27" s="436">
        <v>46062</v>
      </c>
      <c r="AA27" s="436">
        <v>46052</v>
      </c>
      <c r="AB27" s="436">
        <v>46387</v>
      </c>
      <c r="AC27" s="54">
        <f t="shared" si="0"/>
        <v>335</v>
      </c>
      <c r="AD27" s="56">
        <v>0</v>
      </c>
      <c r="AE27" s="114">
        <v>0</v>
      </c>
      <c r="AF27" s="56">
        <v>0</v>
      </c>
      <c r="AG27" s="116" t="s">
        <v>90</v>
      </c>
      <c r="AH27" s="54">
        <f t="shared" si="1"/>
        <v>0</v>
      </c>
      <c r="AI27" s="56">
        <v>0</v>
      </c>
      <c r="AJ27" s="114">
        <v>0</v>
      </c>
      <c r="AK27" s="56" t="s">
        <v>90</v>
      </c>
      <c r="AL27" s="116" t="s">
        <v>90</v>
      </c>
      <c r="AM27" s="56">
        <v>0</v>
      </c>
      <c r="AN27" s="116" t="s">
        <v>90</v>
      </c>
      <c r="AO27" s="116" t="s">
        <v>90</v>
      </c>
      <c r="AP27" s="116" t="s">
        <v>90</v>
      </c>
      <c r="AQ27" s="54">
        <f t="shared" si="2"/>
        <v>0</v>
      </c>
      <c r="AR27" s="54">
        <f>+L27+AE27-AJ27</f>
        <v>709663313</v>
      </c>
      <c r="AS27" s="56" t="s">
        <v>88</v>
      </c>
      <c r="AT27" s="114">
        <v>709663313</v>
      </c>
      <c r="AU27" s="56" t="s">
        <v>88</v>
      </c>
      <c r="AV27" s="114">
        <v>212898994</v>
      </c>
      <c r="AW27" s="438">
        <v>46062</v>
      </c>
      <c r="AX27" s="113">
        <v>0</v>
      </c>
      <c r="AY27" s="58">
        <f t="shared" si="3"/>
        <v>709663313</v>
      </c>
      <c r="AZ27" s="112">
        <f t="shared" si="4"/>
        <v>0</v>
      </c>
      <c r="BA27" s="159">
        <v>0.2</v>
      </c>
      <c r="BB27" s="111" t="s">
        <v>90</v>
      </c>
      <c r="BC27" s="56" t="s">
        <v>92</v>
      </c>
      <c r="BD27" s="490" t="s">
        <v>12545</v>
      </c>
      <c r="BE27" s="51" t="s">
        <v>88</v>
      </c>
      <c r="BF27" s="51" t="s">
        <v>147</v>
      </c>
    </row>
    <row r="28" spans="2:58" x14ac:dyDescent="0.25">
      <c r="B28" s="56">
        <v>2026</v>
      </c>
      <c r="C28" s="56">
        <v>891780111</v>
      </c>
      <c r="D28" s="56" t="s">
        <v>79</v>
      </c>
      <c r="E28" s="161" t="s">
        <v>12546</v>
      </c>
      <c r="F28" s="161" t="s">
        <v>12542</v>
      </c>
      <c r="G28" s="56">
        <v>0</v>
      </c>
      <c r="H28" s="56" t="s">
        <v>82</v>
      </c>
      <c r="I28" s="56" t="s">
        <v>83</v>
      </c>
      <c r="J28" s="161" t="s">
        <v>198</v>
      </c>
      <c r="K28" s="109" t="s">
        <v>12547</v>
      </c>
      <c r="L28" s="114">
        <v>867366271</v>
      </c>
      <c r="M28" s="51" t="s">
        <v>1945</v>
      </c>
      <c r="N28" s="109" t="s">
        <v>12548</v>
      </c>
      <c r="O28" s="109">
        <v>900200085</v>
      </c>
      <c r="P28" s="109">
        <v>20</v>
      </c>
      <c r="Q28" s="120">
        <v>46024</v>
      </c>
      <c r="R28" s="109">
        <v>1577029584</v>
      </c>
      <c r="S28" s="109">
        <v>3487</v>
      </c>
      <c r="T28" s="116">
        <v>46051</v>
      </c>
      <c r="U28" s="114">
        <v>867366271</v>
      </c>
      <c r="V28" s="56" t="s">
        <v>88</v>
      </c>
      <c r="W28" s="165">
        <v>85459497</v>
      </c>
      <c r="X28" s="161" t="s">
        <v>12467</v>
      </c>
      <c r="Y28" s="120">
        <v>46051</v>
      </c>
      <c r="Z28" s="436">
        <v>46062</v>
      </c>
      <c r="AA28" s="436">
        <v>46056</v>
      </c>
      <c r="AB28" s="436">
        <v>46387</v>
      </c>
      <c r="AC28" s="54">
        <f t="shared" si="0"/>
        <v>331</v>
      </c>
      <c r="AD28" s="56">
        <v>0</v>
      </c>
      <c r="AE28" s="114">
        <v>0</v>
      </c>
      <c r="AF28" s="56">
        <v>0</v>
      </c>
      <c r="AG28" s="116" t="s">
        <v>90</v>
      </c>
      <c r="AH28" s="54">
        <f t="shared" si="1"/>
        <v>0</v>
      </c>
      <c r="AI28" s="56">
        <v>0</v>
      </c>
      <c r="AJ28" s="114">
        <v>0</v>
      </c>
      <c r="AK28" s="56" t="s">
        <v>90</v>
      </c>
      <c r="AL28" s="116" t="s">
        <v>90</v>
      </c>
      <c r="AM28" s="56">
        <v>0</v>
      </c>
      <c r="AN28" s="116" t="s">
        <v>90</v>
      </c>
      <c r="AO28" s="116" t="s">
        <v>90</v>
      </c>
      <c r="AP28" s="116" t="s">
        <v>90</v>
      </c>
      <c r="AQ28" s="54">
        <f t="shared" si="2"/>
        <v>0</v>
      </c>
      <c r="AR28" s="54">
        <f>+L28+AE28-AJ28</f>
        <v>867366271</v>
      </c>
      <c r="AS28" s="56" t="s">
        <v>88</v>
      </c>
      <c r="AT28" s="114">
        <v>867366271</v>
      </c>
      <c r="AU28" s="56" t="s">
        <v>88</v>
      </c>
      <c r="AV28" s="114">
        <v>260209881</v>
      </c>
      <c r="AW28" s="438">
        <v>46062</v>
      </c>
      <c r="AX28" s="113">
        <v>0</v>
      </c>
      <c r="AY28" s="58">
        <f t="shared" si="3"/>
        <v>867366271</v>
      </c>
      <c r="AZ28" s="112">
        <f t="shared" si="4"/>
        <v>0</v>
      </c>
      <c r="BA28" s="159">
        <v>0.2</v>
      </c>
      <c r="BB28" s="111" t="s">
        <v>90</v>
      </c>
      <c r="BC28" s="56" t="s">
        <v>92</v>
      </c>
      <c r="BD28" s="490" t="s">
        <v>12545</v>
      </c>
      <c r="BE28" s="51" t="s">
        <v>88</v>
      </c>
      <c r="BF28" s="51" t="s">
        <v>147</v>
      </c>
    </row>
    <row r="29" spans="2:58" x14ac:dyDescent="0.25">
      <c r="B29" s="56">
        <v>2026</v>
      </c>
      <c r="C29" s="56">
        <v>891780111</v>
      </c>
      <c r="D29" s="56" t="s">
        <v>79</v>
      </c>
      <c r="E29" s="161" t="s">
        <v>12549</v>
      </c>
      <c r="F29" s="161" t="s">
        <v>12550</v>
      </c>
      <c r="G29" s="56">
        <v>0</v>
      </c>
      <c r="H29" s="56" t="s">
        <v>82</v>
      </c>
      <c r="I29" s="56" t="s">
        <v>83</v>
      </c>
      <c r="J29" s="161" t="s">
        <v>198</v>
      </c>
      <c r="K29" s="109" t="s">
        <v>12551</v>
      </c>
      <c r="L29" s="114">
        <v>1427153726</v>
      </c>
      <c r="M29" s="51" t="s">
        <v>86</v>
      </c>
      <c r="N29" s="109" t="s">
        <v>12552</v>
      </c>
      <c r="O29" s="109">
        <v>900692909</v>
      </c>
      <c r="P29" s="109">
        <v>65</v>
      </c>
      <c r="Q29" s="120">
        <v>46036</v>
      </c>
      <c r="R29" s="109">
        <v>219619472</v>
      </c>
      <c r="S29" s="109">
        <v>3564</v>
      </c>
      <c r="T29" s="116">
        <v>46051</v>
      </c>
      <c r="U29" s="114">
        <v>1427153726</v>
      </c>
      <c r="V29" s="56" t="s">
        <v>88</v>
      </c>
      <c r="W29" s="114">
        <v>1082990998</v>
      </c>
      <c r="X29" s="161" t="s">
        <v>12461</v>
      </c>
      <c r="Y29" s="120">
        <v>46051</v>
      </c>
      <c r="Z29" s="436">
        <v>46118</v>
      </c>
      <c r="AA29" s="436">
        <v>46051</v>
      </c>
      <c r="AB29" s="436">
        <v>46234</v>
      </c>
      <c r="AC29" s="54">
        <f t="shared" si="0"/>
        <v>183</v>
      </c>
      <c r="AD29" s="56">
        <v>2</v>
      </c>
      <c r="AE29" s="114">
        <v>153876659</v>
      </c>
      <c r="AF29" s="56">
        <v>0</v>
      </c>
      <c r="AG29" s="116" t="s">
        <v>90</v>
      </c>
      <c r="AH29" s="54">
        <f t="shared" si="1"/>
        <v>0</v>
      </c>
      <c r="AI29" s="56">
        <v>0</v>
      </c>
      <c r="AJ29" s="114">
        <v>0</v>
      </c>
      <c r="AK29" s="56" t="s">
        <v>90</v>
      </c>
      <c r="AL29" s="116" t="s">
        <v>90</v>
      </c>
      <c r="AM29" s="56">
        <v>0</v>
      </c>
      <c r="AN29" s="116" t="s">
        <v>90</v>
      </c>
      <c r="AO29" s="116" t="s">
        <v>90</v>
      </c>
      <c r="AP29" s="116" t="s">
        <v>90</v>
      </c>
      <c r="AQ29" s="54">
        <f t="shared" si="2"/>
        <v>0</v>
      </c>
      <c r="AR29" s="54">
        <f>+L29+AE29-AJ29</f>
        <v>1581030385</v>
      </c>
      <c r="AS29" s="56" t="s">
        <v>88</v>
      </c>
      <c r="AT29" s="114">
        <v>1427153726</v>
      </c>
      <c r="AU29" s="56" t="s">
        <v>88</v>
      </c>
      <c r="AV29" s="114">
        <v>0</v>
      </c>
      <c r="AW29" s="438" t="s">
        <v>90</v>
      </c>
      <c r="AX29" s="113">
        <v>0</v>
      </c>
      <c r="AY29" s="58">
        <f t="shared" si="3"/>
        <v>1581030385</v>
      </c>
      <c r="AZ29" s="112">
        <f t="shared" si="4"/>
        <v>0</v>
      </c>
      <c r="BA29" s="159">
        <v>1</v>
      </c>
      <c r="BB29" s="111" t="s">
        <v>90</v>
      </c>
      <c r="BC29" s="56" t="s">
        <v>149</v>
      </c>
      <c r="BD29" s="490" t="s">
        <v>12553</v>
      </c>
      <c r="BE29" s="51" t="s">
        <v>88</v>
      </c>
      <c r="BF29" s="51" t="s">
        <v>147</v>
      </c>
    </row>
    <row r="30" spans="2:58" x14ac:dyDescent="0.25">
      <c r="B30" s="56">
        <v>2026</v>
      </c>
      <c r="C30" s="56">
        <v>891780111</v>
      </c>
      <c r="D30" s="56" t="s">
        <v>79</v>
      </c>
      <c r="E30" s="161" t="s">
        <v>12554</v>
      </c>
      <c r="F30" s="161" t="s">
        <v>12555</v>
      </c>
      <c r="G30" s="56">
        <v>0</v>
      </c>
      <c r="H30" s="56" t="s">
        <v>82</v>
      </c>
      <c r="I30" s="56" t="s">
        <v>83</v>
      </c>
      <c r="J30" s="161" t="s">
        <v>198</v>
      </c>
      <c r="K30" s="109" t="s">
        <v>12556</v>
      </c>
      <c r="L30" s="114">
        <v>496944000</v>
      </c>
      <c r="M30" s="51" t="s">
        <v>86</v>
      </c>
      <c r="N30" s="109" t="s">
        <v>12557</v>
      </c>
      <c r="O30" s="109">
        <v>901717018</v>
      </c>
      <c r="P30" s="109">
        <v>65</v>
      </c>
      <c r="Q30" s="120">
        <v>46036</v>
      </c>
      <c r="R30" s="109">
        <v>219619472</v>
      </c>
      <c r="S30" s="109">
        <v>3483</v>
      </c>
      <c r="T30" s="116">
        <v>46051</v>
      </c>
      <c r="U30" s="114">
        <v>496944000</v>
      </c>
      <c r="V30" s="56" t="s">
        <v>88</v>
      </c>
      <c r="W30" s="114">
        <v>84457182</v>
      </c>
      <c r="X30" s="161" t="s">
        <v>12534</v>
      </c>
      <c r="Y30" s="120">
        <v>46051</v>
      </c>
      <c r="Z30" s="436">
        <v>46147</v>
      </c>
      <c r="AA30" s="436">
        <v>46059</v>
      </c>
      <c r="AB30" s="436">
        <v>46538</v>
      </c>
      <c r="AC30" s="54">
        <f t="shared" si="0"/>
        <v>479</v>
      </c>
      <c r="AD30" s="56">
        <v>0</v>
      </c>
      <c r="AE30" s="114">
        <v>0</v>
      </c>
      <c r="AF30" s="56">
        <v>0</v>
      </c>
      <c r="AG30" s="116" t="s">
        <v>90</v>
      </c>
      <c r="AH30" s="54">
        <f t="shared" si="1"/>
        <v>0</v>
      </c>
      <c r="AI30" s="56">
        <v>0</v>
      </c>
      <c r="AJ30" s="114">
        <v>0</v>
      </c>
      <c r="AK30" s="56" t="s">
        <v>90</v>
      </c>
      <c r="AL30" s="116" t="s">
        <v>90</v>
      </c>
      <c r="AM30" s="56">
        <v>0</v>
      </c>
      <c r="AN30" s="116" t="s">
        <v>90</v>
      </c>
      <c r="AO30" s="116" t="s">
        <v>90</v>
      </c>
      <c r="AP30" s="116" t="s">
        <v>90</v>
      </c>
      <c r="AQ30" s="54">
        <f t="shared" si="2"/>
        <v>0</v>
      </c>
      <c r="AR30" s="54">
        <f>+L30+AE30-AJ30</f>
        <v>496944000</v>
      </c>
      <c r="AS30" s="56" t="s">
        <v>91</v>
      </c>
      <c r="AT30" s="114">
        <v>0</v>
      </c>
      <c r="AU30" s="56" t="s">
        <v>91</v>
      </c>
      <c r="AV30" s="114">
        <v>0</v>
      </c>
      <c r="AW30" s="438" t="s">
        <v>90</v>
      </c>
      <c r="AX30" s="113">
        <v>0</v>
      </c>
      <c r="AY30" s="58">
        <f t="shared" si="3"/>
        <v>496944000</v>
      </c>
      <c r="AZ30" s="112">
        <f t="shared" si="4"/>
        <v>0</v>
      </c>
      <c r="BA30" s="159">
        <v>0.1</v>
      </c>
      <c r="BB30" s="111" t="s">
        <v>90</v>
      </c>
      <c r="BC30" s="56" t="s">
        <v>92</v>
      </c>
      <c r="BD30" s="490" t="s">
        <v>12558</v>
      </c>
      <c r="BE30" s="51" t="s">
        <v>88</v>
      </c>
      <c r="BF30" s="51" t="s">
        <v>147</v>
      </c>
    </row>
    <row r="31" spans="2:58" x14ac:dyDescent="0.25">
      <c r="B31" s="56">
        <v>2026</v>
      </c>
      <c r="C31" s="56">
        <v>891780111</v>
      </c>
      <c r="D31" s="56" t="s">
        <v>79</v>
      </c>
      <c r="E31" s="161" t="s">
        <v>12559</v>
      </c>
      <c r="F31" s="161" t="s">
        <v>12560</v>
      </c>
      <c r="G31" s="56">
        <v>0</v>
      </c>
      <c r="H31" s="56" t="s">
        <v>82</v>
      </c>
      <c r="I31" s="56" t="s">
        <v>174</v>
      </c>
      <c r="J31" s="161" t="s">
        <v>198</v>
      </c>
      <c r="K31" s="109" t="s">
        <v>12561</v>
      </c>
      <c r="L31" s="114">
        <v>724392592</v>
      </c>
      <c r="M31" s="51" t="s">
        <v>86</v>
      </c>
      <c r="N31" s="109" t="s">
        <v>12562</v>
      </c>
      <c r="O31" s="109">
        <v>901367311</v>
      </c>
      <c r="P31" s="109">
        <v>360</v>
      </c>
      <c r="Q31" s="120">
        <v>46045</v>
      </c>
      <c r="R31" s="109">
        <v>724392592</v>
      </c>
      <c r="S31" s="109">
        <v>3596</v>
      </c>
      <c r="T31" s="116">
        <v>46052</v>
      </c>
      <c r="U31" s="114">
        <v>724392592</v>
      </c>
      <c r="V31" s="56" t="s">
        <v>88</v>
      </c>
      <c r="W31" s="114">
        <v>1082990998</v>
      </c>
      <c r="X31" s="161" t="s">
        <v>12461</v>
      </c>
      <c r="Y31" s="120">
        <v>46052</v>
      </c>
      <c r="Z31" s="436">
        <v>46153</v>
      </c>
      <c r="AA31" s="436">
        <v>46052</v>
      </c>
      <c r="AB31" s="436">
        <v>46157</v>
      </c>
      <c r="AC31" s="54">
        <f t="shared" si="0"/>
        <v>105</v>
      </c>
      <c r="AD31" s="56">
        <v>1</v>
      </c>
      <c r="AE31" s="114">
        <v>85590428</v>
      </c>
      <c r="AF31" s="56">
        <v>1</v>
      </c>
      <c r="AG31" s="116">
        <v>46157</v>
      </c>
      <c r="AH31" s="54">
        <f t="shared" si="1"/>
        <v>0</v>
      </c>
      <c r="AI31" s="56">
        <v>0</v>
      </c>
      <c r="AJ31" s="114">
        <v>0</v>
      </c>
      <c r="AK31" s="56" t="s">
        <v>90</v>
      </c>
      <c r="AL31" s="116" t="s">
        <v>90</v>
      </c>
      <c r="AM31" s="56">
        <v>0</v>
      </c>
      <c r="AN31" s="116" t="s">
        <v>90</v>
      </c>
      <c r="AO31" s="116" t="s">
        <v>90</v>
      </c>
      <c r="AP31" s="116" t="s">
        <v>90</v>
      </c>
      <c r="AQ31" s="54">
        <f t="shared" si="2"/>
        <v>0</v>
      </c>
      <c r="AR31" s="54">
        <f>+L31+AE31-AJ31</f>
        <v>809983020</v>
      </c>
      <c r="AS31" s="56" t="s">
        <v>91</v>
      </c>
      <c r="AT31" s="114">
        <v>0</v>
      </c>
      <c r="AU31" s="56" t="s">
        <v>88</v>
      </c>
      <c r="AV31" s="114">
        <v>0</v>
      </c>
      <c r="AW31" s="438" t="s">
        <v>90</v>
      </c>
      <c r="AX31" s="113">
        <v>0</v>
      </c>
      <c r="AY31" s="58">
        <f t="shared" si="3"/>
        <v>809983020</v>
      </c>
      <c r="AZ31" s="112">
        <f t="shared" si="4"/>
        <v>0</v>
      </c>
      <c r="BA31" s="159">
        <v>1</v>
      </c>
      <c r="BB31" s="111" t="s">
        <v>90</v>
      </c>
      <c r="BC31" s="56" t="s">
        <v>149</v>
      </c>
      <c r="BD31" s="490" t="s">
        <v>12563</v>
      </c>
      <c r="BE31" s="51" t="s">
        <v>88</v>
      </c>
      <c r="BF31" s="51" t="s">
        <v>147</v>
      </c>
    </row>
    <row r="32" spans="2:58" x14ac:dyDescent="0.25">
      <c r="B32" s="56">
        <v>2026</v>
      </c>
      <c r="C32" s="56">
        <v>891780111</v>
      </c>
      <c r="D32" s="56" t="s">
        <v>79</v>
      </c>
      <c r="E32" s="161" t="s">
        <v>12564</v>
      </c>
      <c r="F32" s="161" t="s">
        <v>12565</v>
      </c>
      <c r="G32" s="56">
        <v>0</v>
      </c>
      <c r="H32" s="56" t="s">
        <v>82</v>
      </c>
      <c r="I32" s="56" t="s">
        <v>83</v>
      </c>
      <c r="J32" s="161" t="s">
        <v>198</v>
      </c>
      <c r="K32" s="109" t="s">
        <v>12566</v>
      </c>
      <c r="L32" s="114">
        <v>22699250</v>
      </c>
      <c r="M32" s="51" t="s">
        <v>86</v>
      </c>
      <c r="N32" s="109" t="s">
        <v>12567</v>
      </c>
      <c r="O32" s="109">
        <v>900600181</v>
      </c>
      <c r="P32" s="109">
        <v>19</v>
      </c>
      <c r="Q32" s="120">
        <v>46024</v>
      </c>
      <c r="R32" s="109">
        <v>22699250</v>
      </c>
      <c r="S32" s="109">
        <v>828</v>
      </c>
      <c r="T32" s="116">
        <v>46037</v>
      </c>
      <c r="U32" s="114">
        <v>22699250</v>
      </c>
      <c r="V32" s="56" t="s">
        <v>88</v>
      </c>
      <c r="W32" s="152">
        <v>1082870070</v>
      </c>
      <c r="X32" s="161" t="s">
        <v>12568</v>
      </c>
      <c r="Y32" s="120">
        <v>46037</v>
      </c>
      <c r="Z32" s="436">
        <v>46038</v>
      </c>
      <c r="AA32" s="120" t="s">
        <v>90</v>
      </c>
      <c r="AB32" s="436">
        <v>46039</v>
      </c>
      <c r="AC32" s="54">
        <f t="shared" si="0"/>
        <v>1</v>
      </c>
      <c r="AD32" s="56">
        <v>0</v>
      </c>
      <c r="AE32" s="114">
        <v>0</v>
      </c>
      <c r="AF32" s="56">
        <v>0</v>
      </c>
      <c r="AG32" s="116" t="s">
        <v>90</v>
      </c>
      <c r="AH32" s="54">
        <f t="shared" si="1"/>
        <v>0</v>
      </c>
      <c r="AI32" s="56">
        <v>0</v>
      </c>
      <c r="AJ32" s="114">
        <v>0</v>
      </c>
      <c r="AK32" s="56" t="s">
        <v>90</v>
      </c>
      <c r="AL32" s="116" t="s">
        <v>90</v>
      </c>
      <c r="AM32" s="56">
        <v>0</v>
      </c>
      <c r="AN32" s="116" t="s">
        <v>90</v>
      </c>
      <c r="AO32" s="116" t="s">
        <v>90</v>
      </c>
      <c r="AP32" s="116" t="s">
        <v>90</v>
      </c>
      <c r="AQ32" s="54">
        <f t="shared" si="2"/>
        <v>0</v>
      </c>
      <c r="AR32" s="54">
        <f>+L32+AE32-AJ32</f>
        <v>22699250</v>
      </c>
      <c r="AS32" s="56" t="s">
        <v>91</v>
      </c>
      <c r="AT32" s="114">
        <v>0</v>
      </c>
      <c r="AU32" s="56" t="s">
        <v>91</v>
      </c>
      <c r="AV32" s="114">
        <v>0</v>
      </c>
      <c r="AW32" s="438" t="s">
        <v>90</v>
      </c>
      <c r="AX32" s="113">
        <v>22699250</v>
      </c>
      <c r="AY32" s="58">
        <f t="shared" si="3"/>
        <v>0</v>
      </c>
      <c r="AZ32" s="112">
        <f t="shared" si="4"/>
        <v>1</v>
      </c>
      <c r="BA32" s="159">
        <v>1</v>
      </c>
      <c r="BB32" s="111" t="s">
        <v>90</v>
      </c>
      <c r="BC32" s="56" t="s">
        <v>149</v>
      </c>
      <c r="BD32" s="490" t="s">
        <v>12569</v>
      </c>
      <c r="BE32" s="51" t="s">
        <v>88</v>
      </c>
      <c r="BF32" s="51" t="s">
        <v>147</v>
      </c>
    </row>
    <row r="33" spans="2:58" x14ac:dyDescent="0.25">
      <c r="B33" s="56">
        <v>2026</v>
      </c>
      <c r="C33" s="56">
        <v>891780111</v>
      </c>
      <c r="D33" s="56" t="s">
        <v>79</v>
      </c>
      <c r="E33" s="161" t="s">
        <v>12570</v>
      </c>
      <c r="F33" s="161" t="s">
        <v>12571</v>
      </c>
      <c r="G33" s="56">
        <v>0</v>
      </c>
      <c r="H33" s="56" t="s">
        <v>82</v>
      </c>
      <c r="I33" s="56" t="s">
        <v>83</v>
      </c>
      <c r="J33" s="161" t="s">
        <v>198</v>
      </c>
      <c r="K33" s="109" t="s">
        <v>12572</v>
      </c>
      <c r="L33" s="114">
        <v>106879000</v>
      </c>
      <c r="M33" s="51" t="s">
        <v>86</v>
      </c>
      <c r="N33" s="109" t="s">
        <v>12573</v>
      </c>
      <c r="O33" s="109">
        <v>819000986</v>
      </c>
      <c r="P33" s="109">
        <v>1</v>
      </c>
      <c r="Q33" s="120">
        <v>46037</v>
      </c>
      <c r="R33" s="109">
        <v>6532000</v>
      </c>
      <c r="S33" s="109">
        <v>831</v>
      </c>
      <c r="T33" s="116">
        <v>46037</v>
      </c>
      <c r="U33" s="114">
        <v>106879000</v>
      </c>
      <c r="V33" s="56" t="s">
        <v>88</v>
      </c>
      <c r="W33" s="152">
        <v>1082870070</v>
      </c>
      <c r="X33" s="161" t="s">
        <v>12568</v>
      </c>
      <c r="Y33" s="120">
        <v>46037</v>
      </c>
      <c r="Z33" s="436">
        <v>46038</v>
      </c>
      <c r="AA33" s="120" t="s">
        <v>90</v>
      </c>
      <c r="AB33" s="436">
        <v>46039</v>
      </c>
      <c r="AC33" s="54">
        <f t="shared" si="0"/>
        <v>1</v>
      </c>
      <c r="AD33" s="56">
        <v>0</v>
      </c>
      <c r="AE33" s="114">
        <v>0</v>
      </c>
      <c r="AF33" s="56">
        <v>0</v>
      </c>
      <c r="AG33" s="116" t="s">
        <v>90</v>
      </c>
      <c r="AH33" s="54">
        <f t="shared" si="1"/>
        <v>0</v>
      </c>
      <c r="AI33" s="56">
        <v>0</v>
      </c>
      <c r="AJ33" s="114">
        <v>0</v>
      </c>
      <c r="AK33" s="56" t="s">
        <v>90</v>
      </c>
      <c r="AL33" s="116" t="s">
        <v>90</v>
      </c>
      <c r="AM33" s="56">
        <v>0</v>
      </c>
      <c r="AN33" s="116" t="s">
        <v>90</v>
      </c>
      <c r="AO33" s="116" t="s">
        <v>90</v>
      </c>
      <c r="AP33" s="116" t="s">
        <v>90</v>
      </c>
      <c r="AQ33" s="54">
        <f t="shared" si="2"/>
        <v>0</v>
      </c>
      <c r="AR33" s="54">
        <f>+L33+AE33-AJ33</f>
        <v>106879000</v>
      </c>
      <c r="AS33" s="56" t="s">
        <v>88</v>
      </c>
      <c r="AT33" s="114">
        <v>106879000</v>
      </c>
      <c r="AU33" s="56" t="s">
        <v>91</v>
      </c>
      <c r="AV33" s="114">
        <v>0</v>
      </c>
      <c r="AW33" s="438" t="s">
        <v>90</v>
      </c>
      <c r="AX33" s="113">
        <v>0</v>
      </c>
      <c r="AY33" s="58">
        <f t="shared" si="3"/>
        <v>106879000</v>
      </c>
      <c r="AZ33" s="112">
        <f t="shared" si="4"/>
        <v>0</v>
      </c>
      <c r="BA33" s="159">
        <v>1</v>
      </c>
      <c r="BB33" s="111" t="s">
        <v>90</v>
      </c>
      <c r="BC33" s="56" t="s">
        <v>149</v>
      </c>
      <c r="BD33" s="490" t="s">
        <v>12574</v>
      </c>
      <c r="BE33" s="51" t="s">
        <v>88</v>
      </c>
      <c r="BF33" s="51" t="s">
        <v>147</v>
      </c>
    </row>
    <row r="34" spans="2:58" x14ac:dyDescent="0.25">
      <c r="B34" s="56">
        <v>2026</v>
      </c>
      <c r="C34" s="56">
        <v>891780111</v>
      </c>
      <c r="D34" s="56" t="s">
        <v>79</v>
      </c>
      <c r="E34" s="161" t="s">
        <v>12575</v>
      </c>
      <c r="F34" s="161" t="s">
        <v>12576</v>
      </c>
      <c r="G34" s="56">
        <v>0</v>
      </c>
      <c r="H34" s="56" t="s">
        <v>82</v>
      </c>
      <c r="I34" s="56" t="s">
        <v>174</v>
      </c>
      <c r="J34" s="161" t="s">
        <v>198</v>
      </c>
      <c r="K34" s="109" t="s">
        <v>12577</v>
      </c>
      <c r="L34" s="114">
        <v>331393145</v>
      </c>
      <c r="M34" s="51" t="s">
        <v>86</v>
      </c>
      <c r="N34" s="109" t="s">
        <v>12578</v>
      </c>
      <c r="O34" s="109">
        <v>900277726</v>
      </c>
      <c r="P34" s="109">
        <v>208</v>
      </c>
      <c r="Q34" s="120">
        <v>46041</v>
      </c>
      <c r="R34" s="109">
        <v>331393145</v>
      </c>
      <c r="S34" s="109">
        <v>2061</v>
      </c>
      <c r="T34" s="116">
        <v>46045</v>
      </c>
      <c r="U34" s="114">
        <v>331393145</v>
      </c>
      <c r="V34" s="56" t="s">
        <v>88</v>
      </c>
      <c r="W34" s="114">
        <v>15443332</v>
      </c>
      <c r="X34" s="161" t="s">
        <v>12484</v>
      </c>
      <c r="Y34" s="120">
        <v>46045</v>
      </c>
      <c r="Z34" s="436">
        <v>46076</v>
      </c>
      <c r="AA34" s="436">
        <v>46048</v>
      </c>
      <c r="AB34" s="436">
        <v>46196</v>
      </c>
      <c r="AC34" s="54">
        <f t="shared" si="0"/>
        <v>148</v>
      </c>
      <c r="AD34" s="56">
        <v>0</v>
      </c>
      <c r="AE34" s="114">
        <v>0</v>
      </c>
      <c r="AF34" s="56">
        <v>0</v>
      </c>
      <c r="AG34" s="116" t="s">
        <v>90</v>
      </c>
      <c r="AH34" s="54">
        <f t="shared" si="1"/>
        <v>0</v>
      </c>
      <c r="AI34" s="56">
        <v>0</v>
      </c>
      <c r="AJ34" s="114">
        <v>0</v>
      </c>
      <c r="AK34" s="56" t="s">
        <v>90</v>
      </c>
      <c r="AL34" s="116" t="s">
        <v>90</v>
      </c>
      <c r="AM34" s="56">
        <v>0</v>
      </c>
      <c r="AN34" s="116" t="s">
        <v>90</v>
      </c>
      <c r="AO34" s="116" t="s">
        <v>90</v>
      </c>
      <c r="AP34" s="116" t="s">
        <v>90</v>
      </c>
      <c r="AQ34" s="54">
        <f t="shared" si="2"/>
        <v>0</v>
      </c>
      <c r="AR34" s="54">
        <f>+L34+AE34-AJ34</f>
        <v>331393145</v>
      </c>
      <c r="AS34" s="56" t="s">
        <v>88</v>
      </c>
      <c r="AT34" s="114">
        <v>331393145</v>
      </c>
      <c r="AU34" s="56" t="s">
        <v>88</v>
      </c>
      <c r="AV34" s="114">
        <v>99417943.700000003</v>
      </c>
      <c r="AW34" s="438">
        <v>46071</v>
      </c>
      <c r="AX34" s="113">
        <v>0</v>
      </c>
      <c r="AY34" s="58">
        <f t="shared" si="3"/>
        <v>331393145</v>
      </c>
      <c r="AZ34" s="112">
        <f t="shared" si="4"/>
        <v>0</v>
      </c>
      <c r="BA34" s="159">
        <v>0.1</v>
      </c>
      <c r="BB34" s="111" t="s">
        <v>90</v>
      </c>
      <c r="BC34" s="56" t="s">
        <v>92</v>
      </c>
      <c r="BD34" s="490" t="s">
        <v>12579</v>
      </c>
      <c r="BE34" s="51" t="s">
        <v>88</v>
      </c>
      <c r="BF34" s="51" t="s">
        <v>147</v>
      </c>
    </row>
    <row r="35" spans="2:58" x14ac:dyDescent="0.25">
      <c r="B35" s="56">
        <v>2026</v>
      </c>
      <c r="C35" s="56">
        <v>891780111</v>
      </c>
      <c r="D35" s="56" t="s">
        <v>79</v>
      </c>
      <c r="E35" s="161" t="s">
        <v>12580</v>
      </c>
      <c r="F35" s="161" t="s">
        <v>12581</v>
      </c>
      <c r="G35" s="56">
        <v>0</v>
      </c>
      <c r="H35" s="56" t="s">
        <v>82</v>
      </c>
      <c r="I35" s="56" t="s">
        <v>83</v>
      </c>
      <c r="J35" s="161" t="s">
        <v>198</v>
      </c>
      <c r="K35" s="109" t="s">
        <v>12582</v>
      </c>
      <c r="L35" s="114">
        <v>214291678</v>
      </c>
      <c r="M35" s="51" t="s">
        <v>86</v>
      </c>
      <c r="N35" s="109" t="s">
        <v>12583</v>
      </c>
      <c r="O35" s="109">
        <v>901337523</v>
      </c>
      <c r="P35" s="109">
        <v>296</v>
      </c>
      <c r="Q35" s="120">
        <v>46043</v>
      </c>
      <c r="R35" s="109">
        <v>214291678</v>
      </c>
      <c r="S35" s="109">
        <v>2309</v>
      </c>
      <c r="T35" s="116">
        <v>46048</v>
      </c>
      <c r="U35" s="114">
        <v>214291678</v>
      </c>
      <c r="V35" s="56" t="s">
        <v>88</v>
      </c>
      <c r="W35" s="165">
        <v>85449357</v>
      </c>
      <c r="X35" s="161" t="s">
        <v>12584</v>
      </c>
      <c r="Y35" s="120">
        <v>46048</v>
      </c>
      <c r="Z35" s="436">
        <v>46076</v>
      </c>
      <c r="AA35" s="436">
        <v>46076</v>
      </c>
      <c r="AB35" s="436">
        <v>46387</v>
      </c>
      <c r="AC35" s="54">
        <f t="shared" si="0"/>
        <v>311</v>
      </c>
      <c r="AD35" s="56">
        <v>0</v>
      </c>
      <c r="AE35" s="114">
        <v>0</v>
      </c>
      <c r="AF35" s="56">
        <v>0</v>
      </c>
      <c r="AG35" s="116" t="s">
        <v>90</v>
      </c>
      <c r="AH35" s="54">
        <f t="shared" si="1"/>
        <v>0</v>
      </c>
      <c r="AI35" s="56">
        <v>0</v>
      </c>
      <c r="AJ35" s="114">
        <v>0</v>
      </c>
      <c r="AK35" s="56" t="s">
        <v>90</v>
      </c>
      <c r="AL35" s="116" t="s">
        <v>90</v>
      </c>
      <c r="AM35" s="56">
        <v>0</v>
      </c>
      <c r="AN35" s="116" t="s">
        <v>90</v>
      </c>
      <c r="AO35" s="116" t="s">
        <v>90</v>
      </c>
      <c r="AP35" s="116" t="s">
        <v>90</v>
      </c>
      <c r="AQ35" s="54">
        <f t="shared" si="2"/>
        <v>0</v>
      </c>
      <c r="AR35" s="54">
        <f>+L35+AE35-AJ35</f>
        <v>214291678</v>
      </c>
      <c r="AS35" s="56" t="s">
        <v>88</v>
      </c>
      <c r="AT35" s="114">
        <v>214291678</v>
      </c>
      <c r="AU35" s="56" t="s">
        <v>91</v>
      </c>
      <c r="AV35" s="114">
        <v>0</v>
      </c>
      <c r="AW35" s="438" t="s">
        <v>90</v>
      </c>
      <c r="AX35" s="113">
        <v>0</v>
      </c>
      <c r="AY35" s="58">
        <f t="shared" si="3"/>
        <v>214291678</v>
      </c>
      <c r="AZ35" s="112">
        <f t="shared" si="4"/>
        <v>0</v>
      </c>
      <c r="BA35" s="159">
        <v>0.1</v>
      </c>
      <c r="BB35" s="111" t="s">
        <v>90</v>
      </c>
      <c r="BC35" s="56" t="s">
        <v>92</v>
      </c>
      <c r="BD35" s="490" t="s">
        <v>12585</v>
      </c>
      <c r="BE35" s="51" t="s">
        <v>88</v>
      </c>
      <c r="BF35" s="51" t="s">
        <v>147</v>
      </c>
    </row>
    <row r="36" spans="2:58" x14ac:dyDescent="0.25">
      <c r="B36" s="56">
        <v>2026</v>
      </c>
      <c r="C36" s="56">
        <v>891780111</v>
      </c>
      <c r="D36" s="56" t="s">
        <v>79</v>
      </c>
      <c r="E36" s="161" t="s">
        <v>12586</v>
      </c>
      <c r="F36" s="161" t="s">
        <v>12587</v>
      </c>
      <c r="G36" s="56">
        <v>0</v>
      </c>
      <c r="H36" s="56" t="s">
        <v>82</v>
      </c>
      <c r="I36" s="56" t="s">
        <v>83</v>
      </c>
      <c r="J36" s="161" t="s">
        <v>198</v>
      </c>
      <c r="K36" s="109" t="s">
        <v>12588</v>
      </c>
      <c r="L36" s="114">
        <v>240000000</v>
      </c>
      <c r="M36" s="51" t="s">
        <v>86</v>
      </c>
      <c r="N36" s="109" t="s">
        <v>12589</v>
      </c>
      <c r="O36" s="109">
        <v>900929739</v>
      </c>
      <c r="P36" s="109">
        <v>162</v>
      </c>
      <c r="Q36" s="120">
        <v>46038</v>
      </c>
      <c r="R36" s="109">
        <v>300000000</v>
      </c>
      <c r="S36" s="109">
        <v>2312</v>
      </c>
      <c r="T36" s="116">
        <v>46048</v>
      </c>
      <c r="U36" s="114">
        <v>240000000</v>
      </c>
      <c r="V36" s="56" t="s">
        <v>88</v>
      </c>
      <c r="W36" s="165">
        <v>84452087</v>
      </c>
      <c r="X36" s="161" t="s">
        <v>12490</v>
      </c>
      <c r="Y36" s="120">
        <v>46048</v>
      </c>
      <c r="Z36" s="436">
        <v>46052</v>
      </c>
      <c r="AA36" s="436">
        <v>46052</v>
      </c>
      <c r="AB36" s="436">
        <v>46387</v>
      </c>
      <c r="AC36" s="54">
        <f t="shared" si="0"/>
        <v>335</v>
      </c>
      <c r="AD36" s="56">
        <v>0</v>
      </c>
      <c r="AE36" s="114">
        <v>0</v>
      </c>
      <c r="AF36" s="56">
        <v>0</v>
      </c>
      <c r="AG36" s="116" t="s">
        <v>90</v>
      </c>
      <c r="AH36" s="54">
        <f t="shared" si="1"/>
        <v>0</v>
      </c>
      <c r="AI36" s="56">
        <v>0</v>
      </c>
      <c r="AJ36" s="114">
        <v>0</v>
      </c>
      <c r="AK36" s="56" t="s">
        <v>90</v>
      </c>
      <c r="AL36" s="116" t="s">
        <v>90</v>
      </c>
      <c r="AM36" s="56">
        <v>0</v>
      </c>
      <c r="AN36" s="116" t="s">
        <v>90</v>
      </c>
      <c r="AO36" s="116" t="s">
        <v>90</v>
      </c>
      <c r="AP36" s="116" t="s">
        <v>90</v>
      </c>
      <c r="AQ36" s="54">
        <f t="shared" si="2"/>
        <v>0</v>
      </c>
      <c r="AR36" s="54">
        <f>+L36+AE36-AJ36</f>
        <v>240000000</v>
      </c>
      <c r="AS36" s="56" t="s">
        <v>88</v>
      </c>
      <c r="AT36" s="114">
        <v>233000000</v>
      </c>
      <c r="AU36" s="56" t="s">
        <v>91</v>
      </c>
      <c r="AV36" s="114">
        <v>0</v>
      </c>
      <c r="AW36" s="438" t="s">
        <v>90</v>
      </c>
      <c r="AX36" s="113">
        <v>0</v>
      </c>
      <c r="AY36" s="58">
        <f t="shared" si="3"/>
        <v>240000000</v>
      </c>
      <c r="AZ36" s="112">
        <f t="shared" si="4"/>
        <v>0</v>
      </c>
      <c r="BA36" s="159">
        <v>0</v>
      </c>
      <c r="BB36" s="111" t="s">
        <v>90</v>
      </c>
      <c r="BC36" s="56" t="s">
        <v>92</v>
      </c>
      <c r="BD36" s="490" t="s">
        <v>12590</v>
      </c>
      <c r="BE36" s="51" t="s">
        <v>88</v>
      </c>
      <c r="BF36" s="51" t="s">
        <v>147</v>
      </c>
    </row>
    <row r="37" spans="2:58" x14ac:dyDescent="0.25">
      <c r="B37" s="56">
        <v>2026</v>
      </c>
      <c r="C37" s="56">
        <v>891780111</v>
      </c>
      <c r="D37" s="56" t="s">
        <v>79</v>
      </c>
      <c r="E37" s="161" t="s">
        <v>12591</v>
      </c>
      <c r="F37" s="161" t="s">
        <v>12592</v>
      </c>
      <c r="G37" s="56">
        <v>0</v>
      </c>
      <c r="H37" s="56" t="s">
        <v>82</v>
      </c>
      <c r="I37" s="56" t="s">
        <v>83</v>
      </c>
      <c r="J37" s="161" t="s">
        <v>198</v>
      </c>
      <c r="K37" s="109" t="s">
        <v>12588</v>
      </c>
      <c r="L37" s="114">
        <v>60000000</v>
      </c>
      <c r="M37" s="51" t="s">
        <v>86</v>
      </c>
      <c r="N37" s="109" t="s">
        <v>12593</v>
      </c>
      <c r="O37" s="109">
        <v>824000089</v>
      </c>
      <c r="P37" s="109">
        <v>162</v>
      </c>
      <c r="Q37" s="120">
        <v>46038</v>
      </c>
      <c r="R37" s="109">
        <v>300000000</v>
      </c>
      <c r="S37" s="109">
        <v>2345</v>
      </c>
      <c r="T37" s="116">
        <v>46048</v>
      </c>
      <c r="U37" s="114">
        <v>60000000</v>
      </c>
      <c r="V37" s="56" t="s">
        <v>88</v>
      </c>
      <c r="W37" s="165">
        <v>84452087</v>
      </c>
      <c r="X37" s="161" t="s">
        <v>12490</v>
      </c>
      <c r="Y37" s="120">
        <v>46048</v>
      </c>
      <c r="Z37" s="436">
        <v>46049</v>
      </c>
      <c r="AA37" s="436">
        <v>46049</v>
      </c>
      <c r="AB37" s="436">
        <v>46387</v>
      </c>
      <c r="AC37" s="54">
        <f t="shared" si="0"/>
        <v>338</v>
      </c>
      <c r="AD37" s="56">
        <v>0</v>
      </c>
      <c r="AE37" s="114">
        <v>0</v>
      </c>
      <c r="AF37" s="56">
        <v>0</v>
      </c>
      <c r="AG37" s="116" t="s">
        <v>90</v>
      </c>
      <c r="AH37" s="54">
        <f t="shared" si="1"/>
        <v>0</v>
      </c>
      <c r="AI37" s="56">
        <v>0</v>
      </c>
      <c r="AJ37" s="114">
        <v>0</v>
      </c>
      <c r="AK37" s="56" t="s">
        <v>90</v>
      </c>
      <c r="AL37" s="116" t="s">
        <v>90</v>
      </c>
      <c r="AM37" s="56">
        <v>0</v>
      </c>
      <c r="AN37" s="116" t="s">
        <v>90</v>
      </c>
      <c r="AO37" s="116" t="s">
        <v>90</v>
      </c>
      <c r="AP37" s="116" t="s">
        <v>90</v>
      </c>
      <c r="AQ37" s="54">
        <f t="shared" si="2"/>
        <v>0</v>
      </c>
      <c r="AR37" s="54">
        <f>+L37+AE37-AJ37</f>
        <v>60000000</v>
      </c>
      <c r="AS37" s="56" t="s">
        <v>88</v>
      </c>
      <c r="AT37" s="114">
        <v>60000000</v>
      </c>
      <c r="AU37" s="56" t="s">
        <v>91</v>
      </c>
      <c r="AV37" s="114">
        <v>0</v>
      </c>
      <c r="AW37" s="438" t="s">
        <v>90</v>
      </c>
      <c r="AX37" s="113">
        <v>0</v>
      </c>
      <c r="AY37" s="58">
        <f t="shared" si="3"/>
        <v>60000000</v>
      </c>
      <c r="AZ37" s="112">
        <f t="shared" si="4"/>
        <v>0</v>
      </c>
      <c r="BA37" s="159">
        <v>0</v>
      </c>
      <c r="BB37" s="111" t="s">
        <v>90</v>
      </c>
      <c r="BC37" s="56" t="s">
        <v>92</v>
      </c>
      <c r="BD37" s="490" t="s">
        <v>12594</v>
      </c>
      <c r="BE37" s="51" t="s">
        <v>88</v>
      </c>
      <c r="BF37" s="51" t="s">
        <v>147</v>
      </c>
    </row>
    <row r="38" spans="2:58" x14ac:dyDescent="0.25">
      <c r="B38" s="56">
        <v>2026</v>
      </c>
      <c r="C38" s="56">
        <v>891780111</v>
      </c>
      <c r="D38" s="56" t="s">
        <v>79</v>
      </c>
      <c r="E38" s="161" t="s">
        <v>12595</v>
      </c>
      <c r="F38" s="161" t="s">
        <v>12596</v>
      </c>
      <c r="G38" s="56">
        <v>0</v>
      </c>
      <c r="H38" s="56" t="s">
        <v>82</v>
      </c>
      <c r="I38" s="56" t="s">
        <v>83</v>
      </c>
      <c r="J38" s="161" t="s">
        <v>198</v>
      </c>
      <c r="K38" s="109" t="s">
        <v>12597</v>
      </c>
      <c r="L38" s="114">
        <v>188109509</v>
      </c>
      <c r="M38" s="51" t="s">
        <v>86</v>
      </c>
      <c r="N38" s="109" t="s">
        <v>12598</v>
      </c>
      <c r="O38" s="109">
        <v>8732510</v>
      </c>
      <c r="P38" s="109">
        <v>342</v>
      </c>
      <c r="Q38" s="120">
        <v>46045</v>
      </c>
      <c r="R38" s="109">
        <v>188109509</v>
      </c>
      <c r="S38" s="109">
        <v>2349</v>
      </c>
      <c r="T38" s="116">
        <v>46048</v>
      </c>
      <c r="U38" s="114">
        <v>188109509</v>
      </c>
      <c r="V38" s="56" t="s">
        <v>88</v>
      </c>
      <c r="W38" s="114">
        <v>15443332</v>
      </c>
      <c r="X38" s="161" t="s">
        <v>12484</v>
      </c>
      <c r="Y38" s="120">
        <v>46048</v>
      </c>
      <c r="Z38" s="436">
        <v>46076</v>
      </c>
      <c r="AA38" s="436">
        <v>46049</v>
      </c>
      <c r="AB38" s="436">
        <v>46775</v>
      </c>
      <c r="AC38" s="54">
        <f t="shared" si="0"/>
        <v>726</v>
      </c>
      <c r="AD38" s="56">
        <v>0</v>
      </c>
      <c r="AE38" s="114">
        <v>0</v>
      </c>
      <c r="AF38" s="56">
        <v>0</v>
      </c>
      <c r="AG38" s="116" t="s">
        <v>90</v>
      </c>
      <c r="AH38" s="54">
        <f t="shared" si="1"/>
        <v>0</v>
      </c>
      <c r="AI38" s="56">
        <v>0</v>
      </c>
      <c r="AJ38" s="114">
        <v>0</v>
      </c>
      <c r="AK38" s="56" t="s">
        <v>90</v>
      </c>
      <c r="AL38" s="116" t="s">
        <v>90</v>
      </c>
      <c r="AM38" s="56">
        <v>0</v>
      </c>
      <c r="AN38" s="116" t="s">
        <v>90</v>
      </c>
      <c r="AO38" s="116" t="s">
        <v>90</v>
      </c>
      <c r="AP38" s="116" t="s">
        <v>90</v>
      </c>
      <c r="AQ38" s="54">
        <f t="shared" si="2"/>
        <v>0</v>
      </c>
      <c r="AR38" s="54">
        <f>+L38+AE38-AJ38</f>
        <v>188109509</v>
      </c>
      <c r="AS38" s="56" t="s">
        <v>91</v>
      </c>
      <c r="AT38" s="114">
        <v>0</v>
      </c>
      <c r="AU38" s="56" t="s">
        <v>88</v>
      </c>
      <c r="AV38" s="114">
        <v>37621902</v>
      </c>
      <c r="AW38" s="438">
        <v>46072</v>
      </c>
      <c r="AX38" s="113">
        <v>0</v>
      </c>
      <c r="AY38" s="58">
        <f t="shared" si="3"/>
        <v>188109509</v>
      </c>
      <c r="AZ38" s="112">
        <f t="shared" si="4"/>
        <v>0</v>
      </c>
      <c r="BA38" s="159">
        <v>0</v>
      </c>
      <c r="BB38" s="111" t="s">
        <v>90</v>
      </c>
      <c r="BC38" s="56" t="s">
        <v>92</v>
      </c>
      <c r="BD38" s="490" t="s">
        <v>12599</v>
      </c>
      <c r="BE38" s="51" t="s">
        <v>88</v>
      </c>
      <c r="BF38" s="51" t="s">
        <v>147</v>
      </c>
    </row>
    <row r="39" spans="2:58" x14ac:dyDescent="0.25">
      <c r="B39" s="56">
        <v>2026</v>
      </c>
      <c r="C39" s="56">
        <v>891780111</v>
      </c>
      <c r="D39" s="56" t="s">
        <v>79</v>
      </c>
      <c r="E39" s="161" t="s">
        <v>12600</v>
      </c>
      <c r="F39" s="161" t="s">
        <v>12601</v>
      </c>
      <c r="G39" s="56">
        <v>0</v>
      </c>
      <c r="H39" s="56" t="s">
        <v>82</v>
      </c>
      <c r="I39" s="56" t="s">
        <v>83</v>
      </c>
      <c r="J39" s="161" t="s">
        <v>198</v>
      </c>
      <c r="K39" s="109" t="s">
        <v>12602</v>
      </c>
      <c r="L39" s="114">
        <v>60000000</v>
      </c>
      <c r="M39" s="51" t="s">
        <v>86</v>
      </c>
      <c r="N39" s="109" t="s">
        <v>675</v>
      </c>
      <c r="O39" s="109">
        <v>12537417</v>
      </c>
      <c r="P39" s="109">
        <v>276</v>
      </c>
      <c r="Q39" s="120">
        <v>46043</v>
      </c>
      <c r="R39" s="109">
        <v>60000000</v>
      </c>
      <c r="S39" s="109">
        <v>2702</v>
      </c>
      <c r="T39" s="116">
        <v>46048</v>
      </c>
      <c r="U39" s="114">
        <v>60000000</v>
      </c>
      <c r="V39" s="56" t="s">
        <v>88</v>
      </c>
      <c r="W39" s="152">
        <v>57461757</v>
      </c>
      <c r="X39" s="161" t="s">
        <v>12603</v>
      </c>
      <c r="Y39" s="120">
        <v>46048</v>
      </c>
      <c r="Z39" s="436">
        <v>46052</v>
      </c>
      <c r="AA39" s="436">
        <v>46052</v>
      </c>
      <c r="AB39" s="436">
        <v>46295</v>
      </c>
      <c r="AC39" s="54">
        <f t="shared" si="0"/>
        <v>243</v>
      </c>
      <c r="AD39" s="56">
        <v>0</v>
      </c>
      <c r="AE39" s="114">
        <v>0</v>
      </c>
      <c r="AF39" s="56">
        <v>0</v>
      </c>
      <c r="AG39" s="116" t="s">
        <v>90</v>
      </c>
      <c r="AH39" s="54">
        <f t="shared" si="1"/>
        <v>0</v>
      </c>
      <c r="AI39" s="56">
        <v>0</v>
      </c>
      <c r="AJ39" s="114">
        <v>0</v>
      </c>
      <c r="AK39" s="56" t="s">
        <v>90</v>
      </c>
      <c r="AL39" s="116" t="s">
        <v>90</v>
      </c>
      <c r="AM39" s="56">
        <v>0</v>
      </c>
      <c r="AN39" s="116" t="s">
        <v>90</v>
      </c>
      <c r="AO39" s="116" t="s">
        <v>90</v>
      </c>
      <c r="AP39" s="116" t="s">
        <v>90</v>
      </c>
      <c r="AQ39" s="54">
        <f t="shared" si="2"/>
        <v>0</v>
      </c>
      <c r="AR39" s="54">
        <f>+L39+AE39-AJ39</f>
        <v>60000000</v>
      </c>
      <c r="AS39" s="56" t="s">
        <v>88</v>
      </c>
      <c r="AT39" s="114">
        <v>60000000</v>
      </c>
      <c r="AU39" s="56" t="s">
        <v>91</v>
      </c>
      <c r="AV39" s="114">
        <v>0</v>
      </c>
      <c r="AW39" s="438" t="s">
        <v>90</v>
      </c>
      <c r="AX39" s="113">
        <v>0</v>
      </c>
      <c r="AY39" s="58">
        <f t="shared" si="3"/>
        <v>60000000</v>
      </c>
      <c r="AZ39" s="112">
        <f t="shared" si="4"/>
        <v>0</v>
      </c>
      <c r="BA39" s="159">
        <v>0</v>
      </c>
      <c r="BB39" s="111" t="s">
        <v>90</v>
      </c>
      <c r="BC39" s="56" t="s">
        <v>92</v>
      </c>
      <c r="BD39" s="490" t="s">
        <v>12604</v>
      </c>
      <c r="BE39" s="51" t="s">
        <v>88</v>
      </c>
      <c r="BF39" s="51" t="s">
        <v>147</v>
      </c>
    </row>
    <row r="40" spans="2:58" x14ac:dyDescent="0.25">
      <c r="B40" s="56">
        <v>2026</v>
      </c>
      <c r="C40" s="56">
        <v>891780111</v>
      </c>
      <c r="D40" s="56" t="s">
        <v>79</v>
      </c>
      <c r="E40" s="161" t="s">
        <v>12605</v>
      </c>
      <c r="F40" s="161" t="s">
        <v>12606</v>
      </c>
      <c r="G40" s="56">
        <v>0</v>
      </c>
      <c r="H40" s="56" t="s">
        <v>82</v>
      </c>
      <c r="I40" s="56" t="s">
        <v>174</v>
      </c>
      <c r="J40" s="161" t="s">
        <v>198</v>
      </c>
      <c r="K40" s="109" t="s">
        <v>12607</v>
      </c>
      <c r="L40" s="114">
        <v>80029871</v>
      </c>
      <c r="M40" s="51" t="s">
        <v>86</v>
      </c>
      <c r="N40" s="109" t="s">
        <v>7891</v>
      </c>
      <c r="O40" s="109">
        <v>36560048</v>
      </c>
      <c r="P40" s="109">
        <v>353</v>
      </c>
      <c r="Q40" s="120">
        <v>46045</v>
      </c>
      <c r="R40" s="109">
        <v>80029871</v>
      </c>
      <c r="S40" s="109">
        <v>2705</v>
      </c>
      <c r="T40" s="116">
        <v>46048</v>
      </c>
      <c r="U40" s="114">
        <v>80029871</v>
      </c>
      <c r="V40" s="56" t="s">
        <v>88</v>
      </c>
      <c r="W40" s="114">
        <v>1082990998</v>
      </c>
      <c r="X40" s="161" t="s">
        <v>12461</v>
      </c>
      <c r="Y40" s="120">
        <v>46048</v>
      </c>
      <c r="Z40" s="436">
        <v>46049</v>
      </c>
      <c r="AA40" s="436">
        <v>46048</v>
      </c>
      <c r="AB40" s="436">
        <v>46234</v>
      </c>
      <c r="AC40" s="54">
        <f t="shared" si="0"/>
        <v>186</v>
      </c>
      <c r="AD40" s="56">
        <v>1</v>
      </c>
      <c r="AE40" s="114">
        <v>40014935</v>
      </c>
      <c r="AF40" s="56">
        <v>0</v>
      </c>
      <c r="AG40" s="116" t="s">
        <v>90</v>
      </c>
      <c r="AH40" s="54">
        <f t="shared" si="1"/>
        <v>0</v>
      </c>
      <c r="AI40" s="56">
        <v>0</v>
      </c>
      <c r="AJ40" s="114">
        <v>0</v>
      </c>
      <c r="AK40" s="56" t="s">
        <v>90</v>
      </c>
      <c r="AL40" s="116" t="s">
        <v>90</v>
      </c>
      <c r="AM40" s="56">
        <v>0</v>
      </c>
      <c r="AN40" s="116" t="s">
        <v>90</v>
      </c>
      <c r="AO40" s="116" t="s">
        <v>90</v>
      </c>
      <c r="AP40" s="116" t="s">
        <v>90</v>
      </c>
      <c r="AQ40" s="54">
        <f t="shared" si="2"/>
        <v>0</v>
      </c>
      <c r="AR40" s="54">
        <f>+L40+AE40-AJ40</f>
        <v>120044806</v>
      </c>
      <c r="AS40" s="56" t="s">
        <v>91</v>
      </c>
      <c r="AT40" s="114">
        <v>0</v>
      </c>
      <c r="AU40" s="56" t="s">
        <v>91</v>
      </c>
      <c r="AV40" s="114">
        <v>0</v>
      </c>
      <c r="AW40" s="438" t="s">
        <v>90</v>
      </c>
      <c r="AX40" s="113">
        <v>0</v>
      </c>
      <c r="AY40" s="58">
        <f t="shared" si="3"/>
        <v>120044806</v>
      </c>
      <c r="AZ40" s="112">
        <f t="shared" si="4"/>
        <v>0</v>
      </c>
      <c r="BA40" s="159">
        <v>0</v>
      </c>
      <c r="BB40" s="111" t="s">
        <v>90</v>
      </c>
      <c r="BC40" s="56" t="s">
        <v>92</v>
      </c>
      <c r="BD40" s="548" t="s">
        <v>12608</v>
      </c>
      <c r="BE40" s="51" t="s">
        <v>88</v>
      </c>
      <c r="BF40" s="51" t="s">
        <v>147</v>
      </c>
    </row>
    <row r="41" spans="2:58" x14ac:dyDescent="0.25">
      <c r="B41" s="56">
        <v>2026</v>
      </c>
      <c r="C41" s="56">
        <v>891780111</v>
      </c>
      <c r="D41" s="56" t="s">
        <v>79</v>
      </c>
      <c r="E41" s="161" t="s">
        <v>12609</v>
      </c>
      <c r="F41" s="161" t="s">
        <v>12610</v>
      </c>
      <c r="G41" s="56">
        <v>0</v>
      </c>
      <c r="H41" s="56" t="s">
        <v>82</v>
      </c>
      <c r="I41" s="56" t="s">
        <v>83</v>
      </c>
      <c r="J41" s="161" t="s">
        <v>198</v>
      </c>
      <c r="K41" s="109" t="s">
        <v>12611</v>
      </c>
      <c r="L41" s="114">
        <v>286008895</v>
      </c>
      <c r="M41" s="51" t="s">
        <v>86</v>
      </c>
      <c r="N41" s="109" t="s">
        <v>12612</v>
      </c>
      <c r="O41" s="109">
        <v>890304099</v>
      </c>
      <c r="P41" s="109">
        <v>324</v>
      </c>
      <c r="Q41" s="120">
        <v>46044</v>
      </c>
      <c r="R41" s="109">
        <v>286008895</v>
      </c>
      <c r="S41" s="109">
        <v>3307</v>
      </c>
      <c r="T41" s="116">
        <v>46050</v>
      </c>
      <c r="U41" s="114">
        <v>286008895</v>
      </c>
      <c r="V41" s="56" t="s">
        <v>88</v>
      </c>
      <c r="W41" s="54">
        <v>72175281</v>
      </c>
      <c r="X41" s="161" t="s">
        <v>12473</v>
      </c>
      <c r="Y41" s="120">
        <v>46050</v>
      </c>
      <c r="Z41" s="436">
        <v>46129</v>
      </c>
      <c r="AA41" s="120" t="s">
        <v>90</v>
      </c>
      <c r="AB41" s="436">
        <v>46220</v>
      </c>
      <c r="AC41" s="54">
        <f t="shared" si="0"/>
        <v>91</v>
      </c>
      <c r="AD41" s="56">
        <v>0</v>
      </c>
      <c r="AE41" s="114">
        <v>0</v>
      </c>
      <c r="AF41" s="56">
        <v>0</v>
      </c>
      <c r="AG41" s="116" t="s">
        <v>90</v>
      </c>
      <c r="AH41" s="54">
        <f t="shared" si="1"/>
        <v>0</v>
      </c>
      <c r="AI41" s="56">
        <v>0</v>
      </c>
      <c r="AJ41" s="114">
        <v>0</v>
      </c>
      <c r="AK41" s="56" t="s">
        <v>90</v>
      </c>
      <c r="AL41" s="116" t="s">
        <v>90</v>
      </c>
      <c r="AM41" s="56">
        <v>0</v>
      </c>
      <c r="AN41" s="116" t="s">
        <v>90</v>
      </c>
      <c r="AO41" s="116" t="s">
        <v>90</v>
      </c>
      <c r="AP41" s="116" t="s">
        <v>90</v>
      </c>
      <c r="AQ41" s="54">
        <f t="shared" si="2"/>
        <v>0</v>
      </c>
      <c r="AR41" s="54">
        <f>+L41+AE41-AJ41</f>
        <v>286008895</v>
      </c>
      <c r="AS41" s="56" t="s">
        <v>88</v>
      </c>
      <c r="AT41" s="114">
        <v>237292750</v>
      </c>
      <c r="AU41" s="56" t="s">
        <v>91</v>
      </c>
      <c r="AV41" s="114">
        <v>0</v>
      </c>
      <c r="AW41" s="438" t="s">
        <v>90</v>
      </c>
      <c r="AX41" s="113">
        <v>0</v>
      </c>
      <c r="AY41" s="58">
        <f t="shared" si="3"/>
        <v>286008895</v>
      </c>
      <c r="AZ41" s="112">
        <f t="shared" si="4"/>
        <v>0</v>
      </c>
      <c r="BA41" s="159">
        <v>0</v>
      </c>
      <c r="BB41" s="111" t="s">
        <v>90</v>
      </c>
      <c r="BC41" s="56" t="s">
        <v>92</v>
      </c>
      <c r="BD41" s="490" t="s">
        <v>12613</v>
      </c>
      <c r="BE41" s="51" t="s">
        <v>88</v>
      </c>
      <c r="BF41" s="51" t="s">
        <v>147</v>
      </c>
    </row>
    <row r="42" spans="2:58" x14ac:dyDescent="0.25">
      <c r="B42" s="56">
        <v>2026</v>
      </c>
      <c r="C42" s="56">
        <v>891780111</v>
      </c>
      <c r="D42" s="56" t="s">
        <v>79</v>
      </c>
      <c r="E42" s="161" t="s">
        <v>12614</v>
      </c>
      <c r="F42" s="161" t="s">
        <v>12615</v>
      </c>
      <c r="G42" s="56">
        <v>0</v>
      </c>
      <c r="H42" s="56" t="s">
        <v>82</v>
      </c>
      <c r="I42" s="56" t="s">
        <v>83</v>
      </c>
      <c r="J42" s="161" t="s">
        <v>198</v>
      </c>
      <c r="K42" s="109" t="s">
        <v>12616</v>
      </c>
      <c r="L42" s="114">
        <v>71400000</v>
      </c>
      <c r="M42" s="51" t="s">
        <v>86</v>
      </c>
      <c r="N42" s="109" t="s">
        <v>12617</v>
      </c>
      <c r="O42" s="109">
        <v>901667375</v>
      </c>
      <c r="P42" s="109">
        <v>364</v>
      </c>
      <c r="Q42" s="120">
        <v>46045</v>
      </c>
      <c r="R42" s="109">
        <v>71400000</v>
      </c>
      <c r="S42" s="109">
        <v>3729</v>
      </c>
      <c r="T42" s="116">
        <v>46052</v>
      </c>
      <c r="U42" s="114">
        <v>71400000</v>
      </c>
      <c r="V42" s="56" t="s">
        <v>88</v>
      </c>
      <c r="W42" s="165">
        <v>57400977</v>
      </c>
      <c r="X42" s="161" t="s">
        <v>12618</v>
      </c>
      <c r="Y42" s="120">
        <v>46051</v>
      </c>
      <c r="Z42" s="436">
        <v>46052</v>
      </c>
      <c r="AA42" s="120" t="s">
        <v>90</v>
      </c>
      <c r="AB42" s="436">
        <v>46233</v>
      </c>
      <c r="AC42" s="54">
        <f t="shared" si="0"/>
        <v>181</v>
      </c>
      <c r="AD42" s="56">
        <v>0</v>
      </c>
      <c r="AE42" s="114">
        <v>0</v>
      </c>
      <c r="AF42" s="56">
        <v>0</v>
      </c>
      <c r="AG42" s="116" t="s">
        <v>90</v>
      </c>
      <c r="AH42" s="54">
        <f t="shared" si="1"/>
        <v>0</v>
      </c>
      <c r="AI42" s="56">
        <v>0</v>
      </c>
      <c r="AJ42" s="114">
        <v>0</v>
      </c>
      <c r="AK42" s="56" t="s">
        <v>90</v>
      </c>
      <c r="AL42" s="116" t="s">
        <v>90</v>
      </c>
      <c r="AM42" s="56">
        <v>0</v>
      </c>
      <c r="AN42" s="116" t="s">
        <v>90</v>
      </c>
      <c r="AO42" s="116" t="s">
        <v>90</v>
      </c>
      <c r="AP42" s="116" t="s">
        <v>90</v>
      </c>
      <c r="AQ42" s="54">
        <f t="shared" si="2"/>
        <v>0</v>
      </c>
      <c r="AR42" s="54">
        <f>+L42+AE42-AJ42</f>
        <v>71400000</v>
      </c>
      <c r="AS42" s="56" t="s">
        <v>91</v>
      </c>
      <c r="AT42" s="114">
        <v>0</v>
      </c>
      <c r="AU42" s="56" t="s">
        <v>91</v>
      </c>
      <c r="AV42" s="114">
        <v>0</v>
      </c>
      <c r="AW42" s="438" t="s">
        <v>90</v>
      </c>
      <c r="AX42" s="113">
        <v>0</v>
      </c>
      <c r="AY42" s="58">
        <f t="shared" si="3"/>
        <v>71400000</v>
      </c>
      <c r="AZ42" s="112">
        <f t="shared" si="4"/>
        <v>0</v>
      </c>
      <c r="BA42" s="159">
        <v>0</v>
      </c>
      <c r="BB42" s="111" t="s">
        <v>90</v>
      </c>
      <c r="BC42" s="56" t="s">
        <v>92</v>
      </c>
      <c r="BD42" s="548" t="s">
        <v>12619</v>
      </c>
      <c r="BE42" s="51" t="s">
        <v>88</v>
      </c>
      <c r="BF42" s="51" t="s">
        <v>147</v>
      </c>
    </row>
    <row r="43" spans="2:58" x14ac:dyDescent="0.25">
      <c r="B43" s="56">
        <v>2026</v>
      </c>
      <c r="C43" s="56">
        <v>891780111</v>
      </c>
      <c r="D43" s="56" t="s">
        <v>79</v>
      </c>
      <c r="E43" s="161" t="s">
        <v>12620</v>
      </c>
      <c r="F43" s="161" t="s">
        <v>12621</v>
      </c>
      <c r="G43" s="56">
        <v>0</v>
      </c>
      <c r="H43" s="56" t="s">
        <v>82</v>
      </c>
      <c r="I43" s="56" t="s">
        <v>83</v>
      </c>
      <c r="J43" s="161" t="s">
        <v>198</v>
      </c>
      <c r="K43" s="109" t="s">
        <v>12622</v>
      </c>
      <c r="L43" s="114">
        <v>17850000</v>
      </c>
      <c r="M43" s="51" t="s">
        <v>86</v>
      </c>
      <c r="N43" s="109" t="s">
        <v>12623</v>
      </c>
      <c r="O43" s="109">
        <v>901944313</v>
      </c>
      <c r="P43" s="109">
        <v>188</v>
      </c>
      <c r="Q43" s="120">
        <v>46038</v>
      </c>
      <c r="R43" s="109">
        <v>17850000</v>
      </c>
      <c r="S43" s="109">
        <v>3730</v>
      </c>
      <c r="T43" s="116">
        <v>46052</v>
      </c>
      <c r="U43" s="114">
        <v>17850000</v>
      </c>
      <c r="V43" s="56" t="s">
        <v>88</v>
      </c>
      <c r="W43" s="165">
        <v>84452087</v>
      </c>
      <c r="X43" s="161" t="s">
        <v>12490</v>
      </c>
      <c r="Y43" s="120">
        <v>46051</v>
      </c>
      <c r="Z43" s="436">
        <v>46052</v>
      </c>
      <c r="AA43" s="120" t="s">
        <v>90</v>
      </c>
      <c r="AB43" s="436">
        <v>46111</v>
      </c>
      <c r="AC43" s="54">
        <f t="shared" si="0"/>
        <v>59</v>
      </c>
      <c r="AD43" s="56">
        <v>0</v>
      </c>
      <c r="AE43" s="114">
        <v>0</v>
      </c>
      <c r="AF43" s="56">
        <v>0</v>
      </c>
      <c r="AG43" s="116" t="s">
        <v>90</v>
      </c>
      <c r="AH43" s="54">
        <f t="shared" si="1"/>
        <v>0</v>
      </c>
      <c r="AI43" s="56">
        <v>0</v>
      </c>
      <c r="AJ43" s="114">
        <v>0</v>
      </c>
      <c r="AK43" s="56" t="s">
        <v>90</v>
      </c>
      <c r="AL43" s="116" t="s">
        <v>90</v>
      </c>
      <c r="AM43" s="56">
        <v>0</v>
      </c>
      <c r="AN43" s="116" t="s">
        <v>90</v>
      </c>
      <c r="AO43" s="116" t="s">
        <v>90</v>
      </c>
      <c r="AP43" s="116" t="s">
        <v>90</v>
      </c>
      <c r="AQ43" s="54">
        <f t="shared" si="2"/>
        <v>0</v>
      </c>
      <c r="AR43" s="54">
        <f>+L43+AE43-AJ43</f>
        <v>17850000</v>
      </c>
      <c r="AS43" s="56" t="s">
        <v>91</v>
      </c>
      <c r="AT43" s="114">
        <v>0</v>
      </c>
      <c r="AU43" s="56" t="s">
        <v>91</v>
      </c>
      <c r="AV43" s="114">
        <v>0</v>
      </c>
      <c r="AW43" s="438" t="s">
        <v>90</v>
      </c>
      <c r="AX43" s="113">
        <v>0</v>
      </c>
      <c r="AY43" s="58">
        <f t="shared" si="3"/>
        <v>17850000</v>
      </c>
      <c r="AZ43" s="112">
        <f t="shared" si="4"/>
        <v>0</v>
      </c>
      <c r="BA43" s="159">
        <v>0</v>
      </c>
      <c r="BB43" s="111" t="s">
        <v>90</v>
      </c>
      <c r="BC43" s="56" t="s">
        <v>92</v>
      </c>
      <c r="BD43" s="490" t="s">
        <v>12624</v>
      </c>
      <c r="BE43" s="51" t="s">
        <v>88</v>
      </c>
      <c r="BF43" s="51" t="s">
        <v>147</v>
      </c>
    </row>
    <row r="44" spans="2:58" x14ac:dyDescent="0.25">
      <c r="B44" s="56">
        <v>2026</v>
      </c>
      <c r="C44" s="56">
        <v>891780111</v>
      </c>
      <c r="D44" s="56" t="s">
        <v>79</v>
      </c>
      <c r="E44" s="161" t="s">
        <v>12625</v>
      </c>
      <c r="F44" s="161" t="s">
        <v>12626</v>
      </c>
      <c r="G44" s="56">
        <v>0</v>
      </c>
      <c r="H44" s="56" t="s">
        <v>82</v>
      </c>
      <c r="I44" s="56" t="s">
        <v>174</v>
      </c>
      <c r="J44" s="161" t="s">
        <v>198</v>
      </c>
      <c r="K44" s="109" t="s">
        <v>12627</v>
      </c>
      <c r="L44" s="114">
        <v>78664462</v>
      </c>
      <c r="M44" s="51" t="s">
        <v>86</v>
      </c>
      <c r="N44" s="109" t="s">
        <v>7418</v>
      </c>
      <c r="O44" s="109">
        <v>7144967</v>
      </c>
      <c r="P44" s="109">
        <v>408</v>
      </c>
      <c r="Q44" s="120">
        <v>46048</v>
      </c>
      <c r="R44" s="109">
        <v>78664500</v>
      </c>
      <c r="S44" s="109">
        <v>3589</v>
      </c>
      <c r="T44" s="116">
        <v>46052</v>
      </c>
      <c r="U44" s="114">
        <v>78664462</v>
      </c>
      <c r="V44" s="56" t="s">
        <v>88</v>
      </c>
      <c r="W44" s="114">
        <v>1082990998</v>
      </c>
      <c r="X44" s="161" t="s">
        <v>12461</v>
      </c>
      <c r="Y44" s="120">
        <v>46052</v>
      </c>
      <c r="Z44" s="436">
        <v>46108</v>
      </c>
      <c r="AA44" s="436">
        <v>46052</v>
      </c>
      <c r="AB44" s="436">
        <v>46109</v>
      </c>
      <c r="AC44" s="54">
        <f t="shared" si="0"/>
        <v>57</v>
      </c>
      <c r="AD44" s="56">
        <v>0</v>
      </c>
      <c r="AE44" s="114">
        <v>0</v>
      </c>
      <c r="AF44" s="56">
        <v>0</v>
      </c>
      <c r="AG44" s="116" t="s">
        <v>90</v>
      </c>
      <c r="AH44" s="54">
        <f t="shared" si="1"/>
        <v>0</v>
      </c>
      <c r="AI44" s="56">
        <v>0</v>
      </c>
      <c r="AJ44" s="114">
        <v>0</v>
      </c>
      <c r="AK44" s="56" t="s">
        <v>90</v>
      </c>
      <c r="AL44" s="116" t="s">
        <v>90</v>
      </c>
      <c r="AM44" s="56">
        <v>0</v>
      </c>
      <c r="AN44" s="116" t="s">
        <v>90</v>
      </c>
      <c r="AO44" s="116" t="s">
        <v>90</v>
      </c>
      <c r="AP44" s="116" t="s">
        <v>90</v>
      </c>
      <c r="AQ44" s="54">
        <f t="shared" si="2"/>
        <v>0</v>
      </c>
      <c r="AR44" s="54">
        <f>+L44+AE44-AJ44</f>
        <v>78664462</v>
      </c>
      <c r="AS44" s="56" t="s">
        <v>91</v>
      </c>
      <c r="AT44" s="114">
        <v>0</v>
      </c>
      <c r="AU44" s="56" t="s">
        <v>91</v>
      </c>
      <c r="AV44" s="114">
        <v>0</v>
      </c>
      <c r="AW44" s="438" t="s">
        <v>90</v>
      </c>
      <c r="AX44" s="113">
        <v>0</v>
      </c>
      <c r="AY44" s="58">
        <f t="shared" si="3"/>
        <v>78664462</v>
      </c>
      <c r="AZ44" s="112">
        <f t="shared" si="4"/>
        <v>0</v>
      </c>
      <c r="BA44" s="159">
        <v>1</v>
      </c>
      <c r="BB44" s="111" t="s">
        <v>90</v>
      </c>
      <c r="BC44" s="56" t="s">
        <v>149</v>
      </c>
      <c r="BD44" s="490" t="s">
        <v>12628</v>
      </c>
      <c r="BE44" s="51" t="s">
        <v>88</v>
      </c>
      <c r="BF44" s="51" t="s">
        <v>147</v>
      </c>
    </row>
    <row r="45" spans="2:58" x14ac:dyDescent="0.25">
      <c r="B45" s="56">
        <v>2026</v>
      </c>
      <c r="C45" s="56">
        <v>891780111</v>
      </c>
      <c r="D45" s="56" t="s">
        <v>79</v>
      </c>
      <c r="E45" s="161" t="s">
        <v>12629</v>
      </c>
      <c r="F45" s="161" t="s">
        <v>12630</v>
      </c>
      <c r="G45" s="56">
        <v>0</v>
      </c>
      <c r="H45" s="56" t="s">
        <v>82</v>
      </c>
      <c r="I45" s="56" t="s">
        <v>530</v>
      </c>
      <c r="J45" s="161" t="s">
        <v>198</v>
      </c>
      <c r="K45" s="109" t="s">
        <v>12631</v>
      </c>
      <c r="L45" s="114">
        <v>246225000</v>
      </c>
      <c r="M45" s="51" t="s">
        <v>86</v>
      </c>
      <c r="N45" s="109" t="s">
        <v>7544</v>
      </c>
      <c r="O45" s="109">
        <v>901279448</v>
      </c>
      <c r="P45" s="109">
        <v>520</v>
      </c>
      <c r="Q45" s="56" t="s">
        <v>12632</v>
      </c>
      <c r="R45" s="109">
        <v>246225000</v>
      </c>
      <c r="S45" s="109">
        <v>3628</v>
      </c>
      <c r="T45" s="116">
        <v>46052</v>
      </c>
      <c r="U45" s="114">
        <v>246225000</v>
      </c>
      <c r="V45" s="56" t="s">
        <v>88</v>
      </c>
      <c r="W45" s="114">
        <v>7629414</v>
      </c>
      <c r="X45" s="161" t="s">
        <v>12633</v>
      </c>
      <c r="Y45" s="120">
        <v>46052</v>
      </c>
      <c r="Z45" s="436">
        <v>46057</v>
      </c>
      <c r="AA45" s="436">
        <v>46057</v>
      </c>
      <c r="AB45" s="436">
        <v>46162</v>
      </c>
      <c r="AC45" s="54">
        <f t="shared" si="0"/>
        <v>105</v>
      </c>
      <c r="AD45" s="56">
        <v>2</v>
      </c>
      <c r="AE45" s="114">
        <v>88524674.430000007</v>
      </c>
      <c r="AF45" s="56">
        <v>1</v>
      </c>
      <c r="AG45" s="116">
        <v>46191</v>
      </c>
      <c r="AH45" s="54">
        <f t="shared" si="1"/>
        <v>29</v>
      </c>
      <c r="AI45" s="56">
        <v>0</v>
      </c>
      <c r="AJ45" s="114">
        <v>0</v>
      </c>
      <c r="AK45" s="56" t="s">
        <v>90</v>
      </c>
      <c r="AL45" s="116" t="s">
        <v>90</v>
      </c>
      <c r="AM45" s="56">
        <v>0</v>
      </c>
      <c r="AN45" s="116" t="s">
        <v>90</v>
      </c>
      <c r="AO45" s="116" t="s">
        <v>90</v>
      </c>
      <c r="AP45" s="116" t="s">
        <v>90</v>
      </c>
      <c r="AQ45" s="54">
        <f t="shared" si="2"/>
        <v>0</v>
      </c>
      <c r="AR45" s="54">
        <f>+L45+AE45-AJ45</f>
        <v>334749674.43000001</v>
      </c>
      <c r="AS45" s="56" t="s">
        <v>91</v>
      </c>
      <c r="AT45" s="114">
        <v>0</v>
      </c>
      <c r="AU45" s="56" t="s">
        <v>91</v>
      </c>
      <c r="AV45" s="114">
        <v>0</v>
      </c>
      <c r="AW45" s="438" t="s">
        <v>90</v>
      </c>
      <c r="AX45" s="113">
        <v>0</v>
      </c>
      <c r="AY45" s="58">
        <f t="shared" si="3"/>
        <v>334749674.43000001</v>
      </c>
      <c r="AZ45" s="112">
        <f t="shared" si="4"/>
        <v>0</v>
      </c>
      <c r="BA45" s="159">
        <v>0</v>
      </c>
      <c r="BB45" s="111" t="s">
        <v>90</v>
      </c>
      <c r="BC45" s="56" t="s">
        <v>92</v>
      </c>
      <c r="BD45" s="490" t="s">
        <v>12634</v>
      </c>
      <c r="BE45" s="51" t="s">
        <v>88</v>
      </c>
      <c r="BF45" s="51" t="s">
        <v>147</v>
      </c>
    </row>
    <row r="46" spans="2:58" x14ac:dyDescent="0.25">
      <c r="B46" s="56">
        <v>2026</v>
      </c>
      <c r="C46" s="56">
        <v>891780111</v>
      </c>
      <c r="D46" s="56" t="s">
        <v>79</v>
      </c>
      <c r="E46" s="54" t="s">
        <v>12635</v>
      </c>
      <c r="F46" s="161" t="s">
        <v>12636</v>
      </c>
      <c r="G46" s="56">
        <v>0</v>
      </c>
      <c r="H46" s="56" t="s">
        <v>82</v>
      </c>
      <c r="I46" s="56" t="s">
        <v>174</v>
      </c>
      <c r="J46" s="161" t="s">
        <v>198</v>
      </c>
      <c r="K46" s="109" t="s">
        <v>12637</v>
      </c>
      <c r="L46" s="114">
        <v>59500000</v>
      </c>
      <c r="M46" s="51" t="s">
        <v>86</v>
      </c>
      <c r="N46" s="109" t="s">
        <v>12638</v>
      </c>
      <c r="O46" s="109">
        <v>902023977</v>
      </c>
      <c r="P46" s="109">
        <v>546</v>
      </c>
      <c r="Q46" s="120">
        <v>46052</v>
      </c>
      <c r="R46" s="109">
        <v>59500000</v>
      </c>
      <c r="S46" s="109">
        <v>3696</v>
      </c>
      <c r="T46" s="116">
        <v>46052</v>
      </c>
      <c r="U46" s="114">
        <v>59500000</v>
      </c>
      <c r="V46" s="56" t="s">
        <v>88</v>
      </c>
      <c r="W46" s="152">
        <v>1082870070</v>
      </c>
      <c r="X46" s="161" t="s">
        <v>12568</v>
      </c>
      <c r="Y46" s="120">
        <v>46052</v>
      </c>
      <c r="Z46" s="436">
        <v>46052</v>
      </c>
      <c r="AA46" s="120" t="s">
        <v>90</v>
      </c>
      <c r="AB46" s="436">
        <v>46203</v>
      </c>
      <c r="AC46" s="54">
        <f t="shared" si="0"/>
        <v>151</v>
      </c>
      <c r="AD46" s="56">
        <v>0</v>
      </c>
      <c r="AE46" s="114">
        <v>0</v>
      </c>
      <c r="AF46" s="56">
        <v>0</v>
      </c>
      <c r="AG46" s="116" t="s">
        <v>90</v>
      </c>
      <c r="AH46" s="54">
        <f t="shared" si="1"/>
        <v>0</v>
      </c>
      <c r="AI46" s="56">
        <v>0</v>
      </c>
      <c r="AJ46" s="114">
        <v>0</v>
      </c>
      <c r="AK46" s="56" t="s">
        <v>90</v>
      </c>
      <c r="AL46" s="116" t="s">
        <v>90</v>
      </c>
      <c r="AM46" s="56">
        <v>0</v>
      </c>
      <c r="AN46" s="116" t="s">
        <v>90</v>
      </c>
      <c r="AO46" s="116" t="s">
        <v>90</v>
      </c>
      <c r="AP46" s="116" t="s">
        <v>90</v>
      </c>
      <c r="AQ46" s="54">
        <f t="shared" si="2"/>
        <v>0</v>
      </c>
      <c r="AR46" s="54">
        <f>+L46+AE46-AJ46</f>
        <v>59500000</v>
      </c>
      <c r="AS46" s="56" t="s">
        <v>88</v>
      </c>
      <c r="AT46" s="114">
        <v>59500000</v>
      </c>
      <c r="AU46" s="56" t="s">
        <v>91</v>
      </c>
      <c r="AV46" s="114">
        <v>0</v>
      </c>
      <c r="AW46" s="438" t="s">
        <v>90</v>
      </c>
      <c r="AX46" s="113">
        <v>0</v>
      </c>
      <c r="AY46" s="58">
        <f t="shared" si="3"/>
        <v>59500000</v>
      </c>
      <c r="AZ46" s="112">
        <f t="shared" si="4"/>
        <v>0</v>
      </c>
      <c r="BA46" s="159">
        <v>0</v>
      </c>
      <c r="BB46" s="111" t="s">
        <v>90</v>
      </c>
      <c r="BC46" s="56" t="s">
        <v>92</v>
      </c>
      <c r="BD46" s="548" t="s">
        <v>12639</v>
      </c>
      <c r="BE46" s="51" t="s">
        <v>88</v>
      </c>
      <c r="BF46" s="51" t="s">
        <v>147</v>
      </c>
    </row>
    <row r="47" spans="2:58" x14ac:dyDescent="0.25">
      <c r="B47" s="56">
        <v>2026</v>
      </c>
      <c r="C47" s="56">
        <v>891780111</v>
      </c>
      <c r="D47" s="56" t="s">
        <v>79</v>
      </c>
      <c r="E47" s="54" t="s">
        <v>12640</v>
      </c>
      <c r="F47" s="161" t="s">
        <v>12641</v>
      </c>
      <c r="G47" s="56">
        <v>0</v>
      </c>
      <c r="H47" s="56" t="s">
        <v>82</v>
      </c>
      <c r="I47" s="56" t="s">
        <v>174</v>
      </c>
      <c r="J47" s="161" t="s">
        <v>198</v>
      </c>
      <c r="K47" s="109" t="s">
        <v>12642</v>
      </c>
      <c r="L47" s="114">
        <v>60000000</v>
      </c>
      <c r="M47" s="51" t="s">
        <v>86</v>
      </c>
      <c r="N47" s="109" t="s">
        <v>12643</v>
      </c>
      <c r="O47" s="109">
        <v>900825035</v>
      </c>
      <c r="P47" s="109">
        <v>536</v>
      </c>
      <c r="Q47" s="120">
        <v>46052</v>
      </c>
      <c r="R47" s="109">
        <v>60000000</v>
      </c>
      <c r="S47" s="109">
        <v>3698</v>
      </c>
      <c r="T47" s="116">
        <v>46052</v>
      </c>
      <c r="U47" s="114">
        <v>60000000</v>
      </c>
      <c r="V47" s="56" t="s">
        <v>88</v>
      </c>
      <c r="W47" s="152">
        <v>1082870070</v>
      </c>
      <c r="X47" s="161" t="s">
        <v>12568</v>
      </c>
      <c r="Y47" s="120">
        <v>46052</v>
      </c>
      <c r="Z47" s="436">
        <v>46062</v>
      </c>
      <c r="AA47" s="436">
        <v>46056</v>
      </c>
      <c r="AB47" s="436">
        <v>46243</v>
      </c>
      <c r="AC47" s="54">
        <f t="shared" si="0"/>
        <v>187</v>
      </c>
      <c r="AD47" s="56">
        <v>0</v>
      </c>
      <c r="AE47" s="114">
        <v>0</v>
      </c>
      <c r="AF47" s="56">
        <v>0</v>
      </c>
      <c r="AG47" s="116" t="s">
        <v>90</v>
      </c>
      <c r="AH47" s="54">
        <f t="shared" si="1"/>
        <v>0</v>
      </c>
      <c r="AI47" s="56">
        <v>0</v>
      </c>
      <c r="AJ47" s="114">
        <v>0</v>
      </c>
      <c r="AK47" s="56" t="s">
        <v>90</v>
      </c>
      <c r="AL47" s="116" t="s">
        <v>90</v>
      </c>
      <c r="AM47" s="56">
        <v>0</v>
      </c>
      <c r="AN47" s="116" t="s">
        <v>90</v>
      </c>
      <c r="AO47" s="116" t="s">
        <v>90</v>
      </c>
      <c r="AP47" s="116" t="s">
        <v>90</v>
      </c>
      <c r="AQ47" s="54">
        <f t="shared" si="2"/>
        <v>0</v>
      </c>
      <c r="AR47" s="54">
        <f>+L47+AE47-AJ47</f>
        <v>60000000</v>
      </c>
      <c r="AS47" s="56" t="s">
        <v>88</v>
      </c>
      <c r="AT47" s="114">
        <v>60000000</v>
      </c>
      <c r="AU47" s="56" t="s">
        <v>91</v>
      </c>
      <c r="AV47" s="114">
        <v>0</v>
      </c>
      <c r="AW47" s="438" t="s">
        <v>90</v>
      </c>
      <c r="AX47" s="113">
        <v>0</v>
      </c>
      <c r="AY47" s="58">
        <f t="shared" si="3"/>
        <v>60000000</v>
      </c>
      <c r="AZ47" s="112">
        <f t="shared" si="4"/>
        <v>0</v>
      </c>
      <c r="BA47" s="159">
        <v>0</v>
      </c>
      <c r="BB47" s="111" t="s">
        <v>90</v>
      </c>
      <c r="BC47" s="56" t="s">
        <v>92</v>
      </c>
      <c r="BD47" s="548" t="s">
        <v>12644</v>
      </c>
      <c r="BE47" s="51" t="s">
        <v>88</v>
      </c>
      <c r="BF47" s="51" t="s">
        <v>147</v>
      </c>
    </row>
    <row r="48" spans="2:58" ht="13.5" customHeight="1" x14ac:dyDescent="0.25">
      <c r="B48" s="56">
        <v>2026</v>
      </c>
      <c r="C48" s="56">
        <v>891780111</v>
      </c>
      <c r="D48" s="56" t="s">
        <v>79</v>
      </c>
      <c r="E48" s="54" t="s">
        <v>12645</v>
      </c>
      <c r="F48" s="161" t="s">
        <v>12646</v>
      </c>
      <c r="G48" s="56">
        <v>0</v>
      </c>
      <c r="H48" s="56" t="s">
        <v>82</v>
      </c>
      <c r="I48" s="56" t="s">
        <v>83</v>
      </c>
      <c r="J48" s="161" t="s">
        <v>198</v>
      </c>
      <c r="K48" s="109" t="s">
        <v>12647</v>
      </c>
      <c r="L48" s="114">
        <v>207140000</v>
      </c>
      <c r="M48" s="51" t="s">
        <v>86</v>
      </c>
      <c r="N48" s="109" t="s">
        <v>12648</v>
      </c>
      <c r="O48" s="109">
        <v>901038515</v>
      </c>
      <c r="P48" s="109">
        <v>12</v>
      </c>
      <c r="Q48" s="120">
        <v>46053</v>
      </c>
      <c r="R48" s="109">
        <v>60000000</v>
      </c>
      <c r="S48" s="109">
        <v>3697</v>
      </c>
      <c r="T48" s="116">
        <v>46052</v>
      </c>
      <c r="U48" s="114">
        <v>207140000</v>
      </c>
      <c r="V48" s="56" t="s">
        <v>88</v>
      </c>
      <c r="W48" s="165">
        <v>85449357</v>
      </c>
      <c r="X48" s="161" t="s">
        <v>12584</v>
      </c>
      <c r="Y48" s="120">
        <v>46052</v>
      </c>
      <c r="Z48" s="436">
        <v>46070</v>
      </c>
      <c r="AA48" s="436">
        <v>46058</v>
      </c>
      <c r="AB48" s="436">
        <v>46158</v>
      </c>
      <c r="AC48" s="54">
        <f t="shared" si="0"/>
        <v>100</v>
      </c>
      <c r="AD48" s="56">
        <v>0</v>
      </c>
      <c r="AE48" s="114">
        <v>0</v>
      </c>
      <c r="AF48" s="56">
        <v>0</v>
      </c>
      <c r="AG48" s="116" t="s">
        <v>90</v>
      </c>
      <c r="AH48" s="54">
        <f t="shared" si="1"/>
        <v>0</v>
      </c>
      <c r="AI48" s="56">
        <v>0</v>
      </c>
      <c r="AJ48" s="114">
        <v>0</v>
      </c>
      <c r="AK48" s="56" t="s">
        <v>90</v>
      </c>
      <c r="AL48" s="116" t="s">
        <v>90</v>
      </c>
      <c r="AM48" s="56">
        <v>0</v>
      </c>
      <c r="AN48" s="116" t="s">
        <v>90</v>
      </c>
      <c r="AO48" s="116" t="s">
        <v>90</v>
      </c>
      <c r="AP48" s="116" t="s">
        <v>90</v>
      </c>
      <c r="AQ48" s="54">
        <f t="shared" si="2"/>
        <v>0</v>
      </c>
      <c r="AR48" s="54">
        <f>+L48+AE48-AJ48</f>
        <v>207140000</v>
      </c>
      <c r="AS48" s="56" t="s">
        <v>91</v>
      </c>
      <c r="AT48" s="114">
        <v>0</v>
      </c>
      <c r="AU48" s="56" t="s">
        <v>88</v>
      </c>
      <c r="AV48" s="114">
        <v>82856000</v>
      </c>
      <c r="AW48" s="438">
        <v>46066</v>
      </c>
      <c r="AX48" s="113">
        <v>0</v>
      </c>
      <c r="AY48" s="58">
        <f t="shared" si="3"/>
        <v>207140000</v>
      </c>
      <c r="AZ48" s="112">
        <f t="shared" si="4"/>
        <v>0</v>
      </c>
      <c r="BA48" s="159">
        <v>0</v>
      </c>
      <c r="BB48" s="111" t="s">
        <v>90</v>
      </c>
      <c r="BC48" s="56" t="s">
        <v>92</v>
      </c>
      <c r="BD48" s="548" t="s">
        <v>12649</v>
      </c>
      <c r="BE48" s="51" t="s">
        <v>88</v>
      </c>
      <c r="BF48" s="51" t="s">
        <v>147</v>
      </c>
    </row>
    <row r="49" spans="2:58" x14ac:dyDescent="0.25">
      <c r="B49" s="56">
        <v>2026</v>
      </c>
      <c r="C49" s="56">
        <v>891780111</v>
      </c>
      <c r="D49" s="56" t="s">
        <v>79</v>
      </c>
      <c r="E49" s="161" t="s">
        <v>12650</v>
      </c>
      <c r="F49" s="161" t="s">
        <v>12651</v>
      </c>
      <c r="G49" s="56">
        <v>0</v>
      </c>
      <c r="H49" s="56" t="s">
        <v>82</v>
      </c>
      <c r="I49" s="56" t="s">
        <v>83</v>
      </c>
      <c r="J49" s="161" t="s">
        <v>198</v>
      </c>
      <c r="K49" s="109" t="s">
        <v>12652</v>
      </c>
      <c r="L49" s="114">
        <v>121000000</v>
      </c>
      <c r="M49" s="51" t="s">
        <v>86</v>
      </c>
      <c r="N49" s="109" t="s">
        <v>12653</v>
      </c>
      <c r="O49" s="109">
        <v>900333004</v>
      </c>
      <c r="P49" s="109">
        <v>89</v>
      </c>
      <c r="Q49" s="120">
        <v>46037</v>
      </c>
      <c r="R49" s="109">
        <v>121000000</v>
      </c>
      <c r="S49" s="109">
        <v>1009</v>
      </c>
      <c r="T49" s="116">
        <v>46041</v>
      </c>
      <c r="U49" s="114">
        <v>121000000</v>
      </c>
      <c r="V49" s="56" t="s">
        <v>88</v>
      </c>
      <c r="W49" s="114">
        <v>12621405</v>
      </c>
      <c r="X49" s="161" t="s">
        <v>12654</v>
      </c>
      <c r="Y49" s="120">
        <v>46041</v>
      </c>
      <c r="Z49" s="436">
        <v>46041</v>
      </c>
      <c r="AA49" s="120" t="s">
        <v>90</v>
      </c>
      <c r="AB49" s="436">
        <v>46387</v>
      </c>
      <c r="AC49" s="54">
        <f t="shared" si="0"/>
        <v>346</v>
      </c>
      <c r="AD49" s="56">
        <v>0</v>
      </c>
      <c r="AE49" s="114">
        <v>0</v>
      </c>
      <c r="AF49" s="56">
        <v>0</v>
      </c>
      <c r="AG49" s="116" t="s">
        <v>90</v>
      </c>
      <c r="AH49" s="54">
        <f t="shared" si="1"/>
        <v>0</v>
      </c>
      <c r="AI49" s="56">
        <v>0</v>
      </c>
      <c r="AJ49" s="114">
        <v>0</v>
      </c>
      <c r="AK49" s="56" t="s">
        <v>90</v>
      </c>
      <c r="AL49" s="116" t="s">
        <v>90</v>
      </c>
      <c r="AM49" s="56">
        <v>0</v>
      </c>
      <c r="AN49" s="116" t="s">
        <v>90</v>
      </c>
      <c r="AO49" s="116" t="s">
        <v>90</v>
      </c>
      <c r="AP49" s="116" t="s">
        <v>90</v>
      </c>
      <c r="AQ49" s="54">
        <f t="shared" si="2"/>
        <v>0</v>
      </c>
      <c r="AR49" s="54">
        <f>+L49+AE49-AJ49</f>
        <v>121000000</v>
      </c>
      <c r="AS49" s="56" t="s">
        <v>91</v>
      </c>
      <c r="AT49" s="114">
        <v>0</v>
      </c>
      <c r="AU49" s="56" t="s">
        <v>91</v>
      </c>
      <c r="AV49" s="114">
        <v>0</v>
      </c>
      <c r="AW49" s="438" t="s">
        <v>90</v>
      </c>
      <c r="AX49" s="113">
        <v>0</v>
      </c>
      <c r="AY49" s="58">
        <f t="shared" si="3"/>
        <v>121000000</v>
      </c>
      <c r="AZ49" s="112">
        <f t="shared" si="4"/>
        <v>0</v>
      </c>
      <c r="BA49" s="159">
        <v>0</v>
      </c>
      <c r="BB49" s="111" t="s">
        <v>90</v>
      </c>
      <c r="BC49" s="56" t="s">
        <v>92</v>
      </c>
      <c r="BD49" s="548" t="s">
        <v>12655</v>
      </c>
      <c r="BE49" s="51" t="s">
        <v>88</v>
      </c>
      <c r="BF49" s="51" t="s">
        <v>147</v>
      </c>
    </row>
    <row r="50" spans="2:58" x14ac:dyDescent="0.25">
      <c r="B50" s="56">
        <v>2026</v>
      </c>
      <c r="C50" s="56">
        <v>891780111</v>
      </c>
      <c r="D50" s="56" t="s">
        <v>79</v>
      </c>
      <c r="E50" s="161" t="s">
        <v>12656</v>
      </c>
      <c r="F50" s="161" t="s">
        <v>12657</v>
      </c>
      <c r="G50" s="420">
        <v>2021000100084</v>
      </c>
      <c r="H50" s="56" t="s">
        <v>82</v>
      </c>
      <c r="I50" s="56" t="s">
        <v>530</v>
      </c>
      <c r="J50" s="161" t="s">
        <v>198</v>
      </c>
      <c r="K50" s="109" t="s">
        <v>12658</v>
      </c>
      <c r="L50" s="114">
        <v>9800000</v>
      </c>
      <c r="M50" s="51" t="s">
        <v>86</v>
      </c>
      <c r="N50" s="109" t="s">
        <v>12659</v>
      </c>
      <c r="O50" s="109">
        <v>39143300</v>
      </c>
      <c r="P50" s="109">
        <v>49</v>
      </c>
      <c r="Q50" s="120">
        <v>45688</v>
      </c>
      <c r="R50" s="109">
        <v>9884000</v>
      </c>
      <c r="S50" s="109">
        <v>744</v>
      </c>
      <c r="T50" s="116">
        <v>46045</v>
      </c>
      <c r="U50" s="114">
        <v>9800000</v>
      </c>
      <c r="V50" s="56" t="s">
        <v>88</v>
      </c>
      <c r="W50" s="165">
        <v>51913961</v>
      </c>
      <c r="X50" s="161" t="s">
        <v>12660</v>
      </c>
      <c r="Y50" s="120">
        <v>46044</v>
      </c>
      <c r="Z50" s="436">
        <v>46055</v>
      </c>
      <c r="AA50" s="120" t="s">
        <v>90</v>
      </c>
      <c r="AB50" s="436">
        <v>46157</v>
      </c>
      <c r="AC50" s="54">
        <f t="shared" si="0"/>
        <v>102</v>
      </c>
      <c r="AD50" s="56">
        <v>0</v>
      </c>
      <c r="AE50" s="114">
        <v>0</v>
      </c>
      <c r="AF50" s="56">
        <v>0</v>
      </c>
      <c r="AG50" s="116" t="s">
        <v>90</v>
      </c>
      <c r="AH50" s="54">
        <f t="shared" si="1"/>
        <v>0</v>
      </c>
      <c r="AI50" s="56">
        <v>0</v>
      </c>
      <c r="AJ50" s="114">
        <v>0</v>
      </c>
      <c r="AK50" s="120">
        <v>46081</v>
      </c>
      <c r="AL50" s="116" t="s">
        <v>90</v>
      </c>
      <c r="AM50" s="56">
        <v>0</v>
      </c>
      <c r="AN50" s="116" t="s">
        <v>90</v>
      </c>
      <c r="AO50" s="116" t="s">
        <v>90</v>
      </c>
      <c r="AP50" s="116" t="s">
        <v>90</v>
      </c>
      <c r="AQ50" s="54">
        <f t="shared" si="2"/>
        <v>0</v>
      </c>
      <c r="AR50" s="54">
        <f>+L50+AE50-AJ50</f>
        <v>9800000</v>
      </c>
      <c r="AS50" s="56" t="s">
        <v>526</v>
      </c>
      <c r="AT50" s="114">
        <v>0</v>
      </c>
      <c r="AU50" s="56" t="s">
        <v>91</v>
      </c>
      <c r="AV50" s="114">
        <v>0</v>
      </c>
      <c r="AW50" s="438" t="s">
        <v>90</v>
      </c>
      <c r="AX50" s="113">
        <v>9800000</v>
      </c>
      <c r="AY50" s="58">
        <f t="shared" si="3"/>
        <v>0</v>
      </c>
      <c r="AZ50" s="112">
        <f t="shared" si="4"/>
        <v>1</v>
      </c>
      <c r="BA50" s="159">
        <v>1</v>
      </c>
      <c r="BB50" s="111" t="s">
        <v>90</v>
      </c>
      <c r="BC50" s="56" t="s">
        <v>149</v>
      </c>
      <c r="BD50" s="548" t="s">
        <v>12661</v>
      </c>
      <c r="BE50" s="51" t="s">
        <v>88</v>
      </c>
      <c r="BF50" s="51" t="s">
        <v>147</v>
      </c>
    </row>
    <row r="51" spans="2:58" x14ac:dyDescent="0.25">
      <c r="B51" s="56">
        <v>2026</v>
      </c>
      <c r="C51" s="56">
        <v>891780111</v>
      </c>
      <c r="D51" s="56" t="s">
        <v>79</v>
      </c>
      <c r="E51" s="161" t="s">
        <v>12662</v>
      </c>
      <c r="F51" s="161" t="s">
        <v>12663</v>
      </c>
      <c r="G51" s="56">
        <v>0</v>
      </c>
      <c r="H51" s="56" t="s">
        <v>82</v>
      </c>
      <c r="I51" s="56" t="s">
        <v>83</v>
      </c>
      <c r="J51" s="161" t="s">
        <v>198</v>
      </c>
      <c r="K51" s="109" t="s">
        <v>12664</v>
      </c>
      <c r="L51" s="114">
        <v>36000000</v>
      </c>
      <c r="M51" s="51" t="s">
        <v>86</v>
      </c>
      <c r="N51" s="109" t="s">
        <v>12665</v>
      </c>
      <c r="O51" s="114">
        <v>901697480</v>
      </c>
      <c r="P51" s="109">
        <v>233</v>
      </c>
      <c r="Q51" s="120">
        <v>46042</v>
      </c>
      <c r="R51" s="109">
        <v>36000000</v>
      </c>
      <c r="S51" s="109">
        <v>1857</v>
      </c>
      <c r="T51" s="116">
        <v>46045</v>
      </c>
      <c r="U51" s="114">
        <v>36000000</v>
      </c>
      <c r="V51" s="56" t="s">
        <v>88</v>
      </c>
      <c r="W51" s="152">
        <v>36724655</v>
      </c>
      <c r="X51" s="161" t="s">
        <v>12666</v>
      </c>
      <c r="Y51" s="120">
        <v>46045</v>
      </c>
      <c r="Z51" s="436">
        <v>46045</v>
      </c>
      <c r="AA51" s="120" t="s">
        <v>90</v>
      </c>
      <c r="AB51" s="436">
        <v>46135</v>
      </c>
      <c r="AC51" s="54">
        <f t="shared" si="0"/>
        <v>90</v>
      </c>
      <c r="AD51" s="56">
        <v>0</v>
      </c>
      <c r="AE51" s="114">
        <v>0</v>
      </c>
      <c r="AF51" s="56">
        <v>0</v>
      </c>
      <c r="AG51" s="116" t="s">
        <v>90</v>
      </c>
      <c r="AH51" s="54">
        <f t="shared" si="1"/>
        <v>0</v>
      </c>
      <c r="AI51" s="56">
        <v>0</v>
      </c>
      <c r="AJ51" s="114">
        <v>0</v>
      </c>
      <c r="AK51" s="56" t="s">
        <v>90</v>
      </c>
      <c r="AL51" s="116" t="s">
        <v>90</v>
      </c>
      <c r="AM51" s="56">
        <v>0</v>
      </c>
      <c r="AN51" s="116" t="s">
        <v>90</v>
      </c>
      <c r="AO51" s="116" t="s">
        <v>90</v>
      </c>
      <c r="AP51" s="116" t="s">
        <v>90</v>
      </c>
      <c r="AQ51" s="54">
        <f t="shared" si="2"/>
        <v>0</v>
      </c>
      <c r="AR51" s="54">
        <f>+L51+AE51-AJ51</f>
        <v>36000000</v>
      </c>
      <c r="AS51" s="56" t="s">
        <v>91</v>
      </c>
      <c r="AT51" s="114">
        <v>0</v>
      </c>
      <c r="AU51" s="56" t="s">
        <v>91</v>
      </c>
      <c r="AV51" s="114">
        <v>0</v>
      </c>
      <c r="AW51" s="438" t="s">
        <v>90</v>
      </c>
      <c r="AX51" s="113">
        <v>0</v>
      </c>
      <c r="AY51" s="58">
        <f t="shared" si="3"/>
        <v>36000000</v>
      </c>
      <c r="AZ51" s="112">
        <f t="shared" si="4"/>
        <v>0</v>
      </c>
      <c r="BA51" s="159">
        <v>0</v>
      </c>
      <c r="BB51" s="111" t="s">
        <v>90</v>
      </c>
      <c r="BC51" s="56" t="s">
        <v>92</v>
      </c>
      <c r="BD51" s="548" t="s">
        <v>12667</v>
      </c>
      <c r="BE51" s="51" t="s">
        <v>88</v>
      </c>
      <c r="BF51" s="51" t="s">
        <v>147</v>
      </c>
    </row>
    <row r="52" spans="2:58" x14ac:dyDescent="0.25">
      <c r="B52" s="56">
        <v>2026</v>
      </c>
      <c r="C52" s="56">
        <v>891780111</v>
      </c>
      <c r="D52" s="56" t="s">
        <v>79</v>
      </c>
      <c r="E52" s="161" t="s">
        <v>12668</v>
      </c>
      <c r="F52" s="161" t="s">
        <v>12669</v>
      </c>
      <c r="G52" s="56">
        <v>0</v>
      </c>
      <c r="H52" s="56" t="s">
        <v>82</v>
      </c>
      <c r="I52" s="56" t="s">
        <v>83</v>
      </c>
      <c r="J52" s="161" t="s">
        <v>198</v>
      </c>
      <c r="K52" s="109" t="s">
        <v>12670</v>
      </c>
      <c r="L52" s="114">
        <v>76197500</v>
      </c>
      <c r="M52" s="51" t="s">
        <v>86</v>
      </c>
      <c r="N52" s="109" t="s">
        <v>12671</v>
      </c>
      <c r="O52" s="109">
        <v>900101197</v>
      </c>
      <c r="P52" s="109">
        <v>161</v>
      </c>
      <c r="Q52" s="120">
        <v>46038</v>
      </c>
      <c r="R52" s="109">
        <v>76197500</v>
      </c>
      <c r="S52" s="109">
        <v>2062</v>
      </c>
      <c r="T52" s="116">
        <v>46045</v>
      </c>
      <c r="U52" s="114">
        <v>76197500</v>
      </c>
      <c r="V52" s="56" t="s">
        <v>88</v>
      </c>
      <c r="W52" s="114">
        <v>12621405</v>
      </c>
      <c r="X52" s="161" t="s">
        <v>12654</v>
      </c>
      <c r="Y52" s="120">
        <v>46045</v>
      </c>
      <c r="Z52" s="436">
        <v>46045</v>
      </c>
      <c r="AA52" s="120" t="s">
        <v>90</v>
      </c>
      <c r="AB52" s="436">
        <v>46196</v>
      </c>
      <c r="AC52" s="54">
        <f t="shared" si="0"/>
        <v>151</v>
      </c>
      <c r="AD52" s="56">
        <v>0</v>
      </c>
      <c r="AE52" s="114">
        <v>0</v>
      </c>
      <c r="AF52" s="56">
        <v>0</v>
      </c>
      <c r="AG52" s="116" t="s">
        <v>90</v>
      </c>
      <c r="AH52" s="54">
        <f t="shared" si="1"/>
        <v>0</v>
      </c>
      <c r="AI52" s="56">
        <v>0</v>
      </c>
      <c r="AJ52" s="114">
        <v>0</v>
      </c>
      <c r="AK52" s="56" t="s">
        <v>90</v>
      </c>
      <c r="AL52" s="116" t="s">
        <v>90</v>
      </c>
      <c r="AM52" s="56">
        <v>0</v>
      </c>
      <c r="AN52" s="116" t="s">
        <v>90</v>
      </c>
      <c r="AO52" s="116" t="s">
        <v>90</v>
      </c>
      <c r="AP52" s="116" t="s">
        <v>90</v>
      </c>
      <c r="AQ52" s="54">
        <f t="shared" si="2"/>
        <v>0</v>
      </c>
      <c r="AR52" s="54">
        <f>+L52+AE52-AJ52</f>
        <v>76197500</v>
      </c>
      <c r="AS52" s="56" t="s">
        <v>91</v>
      </c>
      <c r="AT52" s="114">
        <v>0</v>
      </c>
      <c r="AU52" s="56" t="s">
        <v>91</v>
      </c>
      <c r="AV52" s="114">
        <v>0</v>
      </c>
      <c r="AW52" s="438" t="s">
        <v>90</v>
      </c>
      <c r="AX52" s="113">
        <v>0</v>
      </c>
      <c r="AY52" s="58">
        <f t="shared" si="3"/>
        <v>76197500</v>
      </c>
      <c r="AZ52" s="112">
        <f t="shared" si="4"/>
        <v>0</v>
      </c>
      <c r="BA52" s="159">
        <v>0</v>
      </c>
      <c r="BB52" s="111" t="s">
        <v>90</v>
      </c>
      <c r="BC52" s="56" t="s">
        <v>92</v>
      </c>
      <c r="BD52" s="548" t="s">
        <v>12672</v>
      </c>
      <c r="BE52" s="51" t="s">
        <v>88</v>
      </c>
      <c r="BF52" s="51" t="s">
        <v>147</v>
      </c>
    </row>
    <row r="53" spans="2:58" x14ac:dyDescent="0.25">
      <c r="B53" s="56">
        <v>2026</v>
      </c>
      <c r="C53" s="56">
        <v>891780111</v>
      </c>
      <c r="D53" s="56" t="s">
        <v>79</v>
      </c>
      <c r="E53" s="54" t="s">
        <v>12673</v>
      </c>
      <c r="F53" s="161" t="s">
        <v>12674</v>
      </c>
      <c r="G53" s="56">
        <v>0</v>
      </c>
      <c r="H53" s="56" t="s">
        <v>82</v>
      </c>
      <c r="I53" s="56" t="s">
        <v>530</v>
      </c>
      <c r="J53" s="161" t="s">
        <v>198</v>
      </c>
      <c r="K53" s="109" t="s">
        <v>12675</v>
      </c>
      <c r="L53" s="114">
        <v>178000000</v>
      </c>
      <c r="M53" s="51" t="s">
        <v>86</v>
      </c>
      <c r="N53" s="109" t="s">
        <v>12676</v>
      </c>
      <c r="O53" s="109">
        <v>900864648</v>
      </c>
      <c r="P53" s="109">
        <v>521</v>
      </c>
      <c r="Q53" s="120">
        <v>46052</v>
      </c>
      <c r="R53" s="109">
        <v>179999984</v>
      </c>
      <c r="S53" s="109">
        <v>3629</v>
      </c>
      <c r="T53" s="116">
        <v>46052</v>
      </c>
      <c r="U53" s="114">
        <v>178000000</v>
      </c>
      <c r="V53" s="56" t="s">
        <v>88</v>
      </c>
      <c r="W53" s="114">
        <v>7629414</v>
      </c>
      <c r="X53" s="161" t="s">
        <v>12633</v>
      </c>
      <c r="Y53" s="120">
        <v>46052</v>
      </c>
      <c r="Z53" s="436">
        <v>46056</v>
      </c>
      <c r="AA53" s="120" t="s">
        <v>90</v>
      </c>
      <c r="AB53" s="436">
        <v>46162</v>
      </c>
      <c r="AC53" s="54">
        <f t="shared" si="0"/>
        <v>106</v>
      </c>
      <c r="AD53" s="56">
        <v>0</v>
      </c>
      <c r="AE53" s="114">
        <v>0</v>
      </c>
      <c r="AF53" s="56">
        <v>1</v>
      </c>
      <c r="AG53" s="116">
        <v>46191</v>
      </c>
      <c r="AH53" s="54">
        <f t="shared" si="1"/>
        <v>29</v>
      </c>
      <c r="AI53" s="56">
        <v>0</v>
      </c>
      <c r="AJ53" s="114">
        <v>0</v>
      </c>
      <c r="AK53" s="56" t="s">
        <v>90</v>
      </c>
      <c r="AL53" s="116" t="s">
        <v>90</v>
      </c>
      <c r="AM53" s="56">
        <v>0</v>
      </c>
      <c r="AN53" s="116" t="s">
        <v>90</v>
      </c>
      <c r="AO53" s="116" t="s">
        <v>90</v>
      </c>
      <c r="AP53" s="116" t="s">
        <v>90</v>
      </c>
      <c r="AQ53" s="54">
        <f t="shared" si="2"/>
        <v>0</v>
      </c>
      <c r="AR53" s="54">
        <f>+L53+AE53-AJ53</f>
        <v>178000000</v>
      </c>
      <c r="AS53" s="56" t="s">
        <v>91</v>
      </c>
      <c r="AT53" s="114">
        <v>0</v>
      </c>
      <c r="AU53" s="56" t="s">
        <v>91</v>
      </c>
      <c r="AV53" s="114">
        <v>0</v>
      </c>
      <c r="AW53" s="438" t="s">
        <v>90</v>
      </c>
      <c r="AX53" s="113">
        <v>0</v>
      </c>
      <c r="AY53" s="58">
        <f t="shared" si="3"/>
        <v>178000000</v>
      </c>
      <c r="AZ53" s="112">
        <f t="shared" si="4"/>
        <v>0</v>
      </c>
      <c r="BA53" s="159">
        <v>0.1</v>
      </c>
      <c r="BB53" s="111" t="s">
        <v>90</v>
      </c>
      <c r="BC53" s="56" t="s">
        <v>92</v>
      </c>
      <c r="BD53" s="548" t="s">
        <v>12677</v>
      </c>
      <c r="BE53" s="51" t="s">
        <v>88</v>
      </c>
      <c r="BF53" s="51" t="s">
        <v>147</v>
      </c>
    </row>
    <row r="54" spans="2:58" x14ac:dyDescent="0.25">
      <c r="B54" s="56">
        <v>2026</v>
      </c>
      <c r="C54" s="56">
        <v>891780111</v>
      </c>
      <c r="D54" s="56" t="s">
        <v>79</v>
      </c>
      <c r="E54" s="54" t="s">
        <v>12678</v>
      </c>
      <c r="F54" s="161" t="s">
        <v>12679</v>
      </c>
      <c r="G54" s="56">
        <v>0</v>
      </c>
      <c r="H54" s="56" t="s">
        <v>82</v>
      </c>
      <c r="I54" s="56" t="s">
        <v>83</v>
      </c>
      <c r="J54" s="161" t="s">
        <v>198</v>
      </c>
      <c r="K54" s="109" t="s">
        <v>12680</v>
      </c>
      <c r="L54" s="114">
        <v>97580000</v>
      </c>
      <c r="M54" s="51" t="s">
        <v>86</v>
      </c>
      <c r="N54" s="109" t="s">
        <v>12681</v>
      </c>
      <c r="O54" s="109">
        <v>800214001</v>
      </c>
      <c r="P54" s="109">
        <v>434</v>
      </c>
      <c r="Q54" s="120">
        <v>46049</v>
      </c>
      <c r="R54" s="109">
        <v>97580000</v>
      </c>
      <c r="S54" s="109">
        <v>3681</v>
      </c>
      <c r="T54" s="116">
        <v>46052</v>
      </c>
      <c r="U54" s="114">
        <v>97580000</v>
      </c>
      <c r="V54" s="56" t="s">
        <v>88</v>
      </c>
      <c r="W54" s="165">
        <v>85449357</v>
      </c>
      <c r="X54" s="161" t="s">
        <v>12584</v>
      </c>
      <c r="Y54" s="120">
        <v>46052</v>
      </c>
      <c r="Z54" s="436">
        <v>46052</v>
      </c>
      <c r="AA54" s="120" t="s">
        <v>90</v>
      </c>
      <c r="AB54" s="436">
        <v>46387</v>
      </c>
      <c r="AC54" s="54">
        <f t="shared" si="0"/>
        <v>335</v>
      </c>
      <c r="AD54" s="56">
        <v>0</v>
      </c>
      <c r="AE54" s="114">
        <v>0</v>
      </c>
      <c r="AF54" s="56">
        <v>0</v>
      </c>
      <c r="AG54" s="116" t="s">
        <v>90</v>
      </c>
      <c r="AH54" s="54">
        <f t="shared" si="1"/>
        <v>0</v>
      </c>
      <c r="AI54" s="56">
        <v>0</v>
      </c>
      <c r="AJ54" s="114">
        <v>0</v>
      </c>
      <c r="AK54" s="56" t="s">
        <v>90</v>
      </c>
      <c r="AL54" s="116" t="s">
        <v>90</v>
      </c>
      <c r="AM54" s="56">
        <v>0</v>
      </c>
      <c r="AN54" s="116" t="s">
        <v>90</v>
      </c>
      <c r="AO54" s="116" t="s">
        <v>90</v>
      </c>
      <c r="AP54" s="116" t="s">
        <v>90</v>
      </c>
      <c r="AQ54" s="54">
        <f t="shared" si="2"/>
        <v>0</v>
      </c>
      <c r="AR54" s="54">
        <f>+L54+AE54-AJ54</f>
        <v>97580000</v>
      </c>
      <c r="AS54" s="56" t="s">
        <v>91</v>
      </c>
      <c r="AT54" s="114">
        <v>0</v>
      </c>
      <c r="AU54" s="56" t="s">
        <v>91</v>
      </c>
      <c r="AV54" s="114">
        <v>0</v>
      </c>
      <c r="AW54" s="438" t="s">
        <v>90</v>
      </c>
      <c r="AX54" s="113">
        <v>0</v>
      </c>
      <c r="AY54" s="58">
        <f t="shared" si="3"/>
        <v>97580000</v>
      </c>
      <c r="AZ54" s="112">
        <f t="shared" si="4"/>
        <v>0</v>
      </c>
      <c r="BA54" s="159">
        <v>0</v>
      </c>
      <c r="BB54" s="111" t="s">
        <v>90</v>
      </c>
      <c r="BC54" s="56" t="s">
        <v>92</v>
      </c>
      <c r="BD54" s="548" t="s">
        <v>12682</v>
      </c>
      <c r="BE54" s="51" t="s">
        <v>88</v>
      </c>
      <c r="BF54" s="51" t="s">
        <v>147</v>
      </c>
    </row>
    <row r="55" spans="2:58" x14ac:dyDescent="0.25">
      <c r="B55" s="56">
        <v>2026</v>
      </c>
      <c r="C55" s="56">
        <v>891780111</v>
      </c>
      <c r="D55" s="56" t="s">
        <v>79</v>
      </c>
      <c r="E55" s="54" t="s">
        <v>12683</v>
      </c>
      <c r="F55" s="161" t="s">
        <v>12684</v>
      </c>
      <c r="G55" s="56">
        <v>0</v>
      </c>
      <c r="H55" s="56" t="s">
        <v>82</v>
      </c>
      <c r="I55" s="56" t="s">
        <v>83</v>
      </c>
      <c r="J55" s="161" t="s">
        <v>198</v>
      </c>
      <c r="K55" s="109" t="s">
        <v>12685</v>
      </c>
      <c r="L55" s="114">
        <v>25000000</v>
      </c>
      <c r="M55" s="51" t="s">
        <v>86</v>
      </c>
      <c r="N55" s="109" t="s">
        <v>12495</v>
      </c>
      <c r="O55" s="109">
        <v>900173983</v>
      </c>
      <c r="P55" s="109">
        <v>212</v>
      </c>
      <c r="Q55" s="120">
        <v>46041</v>
      </c>
      <c r="R55" s="109">
        <v>25000000</v>
      </c>
      <c r="S55" s="109">
        <v>1182</v>
      </c>
      <c r="T55" s="116">
        <v>46042</v>
      </c>
      <c r="U55" s="114">
        <v>25000000</v>
      </c>
      <c r="V55" s="56" t="s">
        <v>88</v>
      </c>
      <c r="W55" s="114">
        <v>57462359</v>
      </c>
      <c r="X55" s="161" t="s">
        <v>12686</v>
      </c>
      <c r="Y55" s="120">
        <v>46042</v>
      </c>
      <c r="Z55" s="436">
        <v>46045</v>
      </c>
      <c r="AA55" s="436">
        <v>46045</v>
      </c>
      <c r="AB55" s="436">
        <v>46203</v>
      </c>
      <c r="AC55" s="54">
        <f t="shared" si="0"/>
        <v>158</v>
      </c>
      <c r="AD55" s="56">
        <v>0</v>
      </c>
      <c r="AE55" s="114">
        <v>0</v>
      </c>
      <c r="AF55" s="56">
        <v>0</v>
      </c>
      <c r="AG55" s="116" t="s">
        <v>90</v>
      </c>
      <c r="AH55" s="54">
        <f t="shared" si="1"/>
        <v>0</v>
      </c>
      <c r="AI55" s="56">
        <v>0</v>
      </c>
      <c r="AJ55" s="114">
        <v>0</v>
      </c>
      <c r="AK55" s="56" t="s">
        <v>90</v>
      </c>
      <c r="AL55" s="116" t="s">
        <v>90</v>
      </c>
      <c r="AM55" s="56">
        <v>0</v>
      </c>
      <c r="AN55" s="116" t="s">
        <v>90</v>
      </c>
      <c r="AO55" s="116" t="s">
        <v>90</v>
      </c>
      <c r="AP55" s="116" t="s">
        <v>90</v>
      </c>
      <c r="AQ55" s="54">
        <f t="shared" si="2"/>
        <v>0</v>
      </c>
      <c r="AR55" s="54">
        <f>+L55+AE55-AJ55</f>
        <v>25000000</v>
      </c>
      <c r="AS55" s="56" t="s">
        <v>88</v>
      </c>
      <c r="AT55" s="114">
        <v>25000000</v>
      </c>
      <c r="AU55" s="56" t="s">
        <v>91</v>
      </c>
      <c r="AV55" s="114">
        <v>0</v>
      </c>
      <c r="AW55" s="438" t="s">
        <v>90</v>
      </c>
      <c r="AX55" s="113">
        <v>3874143</v>
      </c>
      <c r="AY55" s="58">
        <f t="shared" si="3"/>
        <v>21125857</v>
      </c>
      <c r="AZ55" s="112">
        <f t="shared" si="4"/>
        <v>0.15496572</v>
      </c>
      <c r="BA55" s="159">
        <v>0.15</v>
      </c>
      <c r="BB55" s="111" t="s">
        <v>90</v>
      </c>
      <c r="BC55" s="56" t="s">
        <v>92</v>
      </c>
      <c r="BD55" s="548" t="s">
        <v>12687</v>
      </c>
      <c r="BE55" s="51" t="s">
        <v>88</v>
      </c>
      <c r="BF55" s="51" t="s">
        <v>147</v>
      </c>
    </row>
    <row r="56" spans="2:58" x14ac:dyDescent="0.25">
      <c r="B56" s="56">
        <v>2026</v>
      </c>
      <c r="C56" s="56">
        <v>891780111</v>
      </c>
      <c r="D56" s="56" t="s">
        <v>79</v>
      </c>
      <c r="E56" s="54" t="s">
        <v>12688</v>
      </c>
      <c r="F56" s="161" t="s">
        <v>12689</v>
      </c>
      <c r="G56" s="56">
        <v>0</v>
      </c>
      <c r="H56" s="56" t="s">
        <v>82</v>
      </c>
      <c r="I56" s="56" t="s">
        <v>83</v>
      </c>
      <c r="J56" s="161" t="s">
        <v>198</v>
      </c>
      <c r="K56" s="109" t="s">
        <v>12690</v>
      </c>
      <c r="L56" s="114">
        <v>112000000</v>
      </c>
      <c r="M56" s="51" t="s">
        <v>86</v>
      </c>
      <c r="N56" s="109" t="s">
        <v>12691</v>
      </c>
      <c r="O56" s="109">
        <v>1083038159</v>
      </c>
      <c r="P56" s="109">
        <v>211</v>
      </c>
      <c r="Q56" s="120">
        <v>46041</v>
      </c>
      <c r="R56" s="109">
        <v>112000000</v>
      </c>
      <c r="S56" s="109">
        <v>1181</v>
      </c>
      <c r="T56" s="116">
        <v>46042</v>
      </c>
      <c r="U56" s="114">
        <v>112000000</v>
      </c>
      <c r="V56" s="56" t="s">
        <v>88</v>
      </c>
      <c r="W56" s="165">
        <v>57400977</v>
      </c>
      <c r="X56" s="161" t="s">
        <v>12618</v>
      </c>
      <c r="Y56" s="120">
        <v>46042</v>
      </c>
      <c r="Z56" s="436">
        <v>46042</v>
      </c>
      <c r="AA56" s="120" t="s">
        <v>90</v>
      </c>
      <c r="AB56" s="436">
        <v>46376</v>
      </c>
      <c r="AC56" s="54">
        <f t="shared" si="0"/>
        <v>334</v>
      </c>
      <c r="AD56" s="56">
        <v>0</v>
      </c>
      <c r="AE56" s="114">
        <v>0</v>
      </c>
      <c r="AF56" s="56">
        <v>0</v>
      </c>
      <c r="AG56" s="116" t="s">
        <v>90</v>
      </c>
      <c r="AH56" s="54">
        <f t="shared" si="1"/>
        <v>0</v>
      </c>
      <c r="AI56" s="56">
        <v>0</v>
      </c>
      <c r="AJ56" s="114">
        <v>0</v>
      </c>
      <c r="AK56" s="56" t="s">
        <v>90</v>
      </c>
      <c r="AL56" s="116" t="s">
        <v>90</v>
      </c>
      <c r="AM56" s="56">
        <v>0</v>
      </c>
      <c r="AN56" s="116" t="s">
        <v>90</v>
      </c>
      <c r="AO56" s="116" t="s">
        <v>90</v>
      </c>
      <c r="AP56" s="116" t="s">
        <v>90</v>
      </c>
      <c r="AQ56" s="54">
        <f t="shared" si="2"/>
        <v>0</v>
      </c>
      <c r="AR56" s="54">
        <f>+L56+AE56-AJ56</f>
        <v>112000000</v>
      </c>
      <c r="AS56" s="56" t="s">
        <v>88</v>
      </c>
      <c r="AT56" s="114">
        <v>112000000</v>
      </c>
      <c r="AU56" s="56" t="s">
        <v>91</v>
      </c>
      <c r="AV56" s="114">
        <v>0</v>
      </c>
      <c r="AW56" s="438" t="s">
        <v>90</v>
      </c>
      <c r="AX56" s="113">
        <v>64000000</v>
      </c>
      <c r="AY56" s="58">
        <f t="shared" si="3"/>
        <v>48000000</v>
      </c>
      <c r="AZ56" s="112">
        <f t="shared" si="4"/>
        <v>0.5714285714285714</v>
      </c>
      <c r="BA56" s="159">
        <v>0.56999999999999995</v>
      </c>
      <c r="BB56" s="111" t="s">
        <v>90</v>
      </c>
      <c r="BC56" s="56" t="s">
        <v>92</v>
      </c>
      <c r="BD56" s="548" t="s">
        <v>12692</v>
      </c>
      <c r="BE56" s="51" t="s">
        <v>88</v>
      </c>
      <c r="BF56" s="51" t="s">
        <v>147</v>
      </c>
    </row>
    <row r="57" spans="2:58" x14ac:dyDescent="0.25">
      <c r="B57" s="56">
        <v>2026</v>
      </c>
      <c r="C57" s="56">
        <v>891780111</v>
      </c>
      <c r="D57" s="56" t="s">
        <v>79</v>
      </c>
      <c r="E57" s="54" t="s">
        <v>12693</v>
      </c>
      <c r="F57" s="161" t="s">
        <v>12694</v>
      </c>
      <c r="G57" s="56">
        <v>0</v>
      </c>
      <c r="H57" s="56" t="s">
        <v>82</v>
      </c>
      <c r="I57" s="56" t="s">
        <v>83</v>
      </c>
      <c r="J57" s="161" t="s">
        <v>198</v>
      </c>
      <c r="K57" s="109" t="s">
        <v>12695</v>
      </c>
      <c r="L57" s="114">
        <v>170000000</v>
      </c>
      <c r="M57" s="51" t="s">
        <v>86</v>
      </c>
      <c r="N57" s="109" t="s">
        <v>12696</v>
      </c>
      <c r="O57" s="109">
        <v>39048396</v>
      </c>
      <c r="P57" s="109">
        <v>225</v>
      </c>
      <c r="Q57" s="120">
        <v>46041</v>
      </c>
      <c r="R57" s="109">
        <v>170000000</v>
      </c>
      <c r="S57" s="109">
        <v>1855</v>
      </c>
      <c r="T57" s="116">
        <v>46045</v>
      </c>
      <c r="U57" s="114">
        <v>170000000</v>
      </c>
      <c r="V57" s="56" t="s">
        <v>88</v>
      </c>
      <c r="W57" s="114">
        <v>57462359</v>
      </c>
      <c r="X57" s="161" t="s">
        <v>12686</v>
      </c>
      <c r="Y57" s="120">
        <v>46045</v>
      </c>
      <c r="Z57" s="436">
        <v>46048</v>
      </c>
      <c r="AA57" s="436">
        <v>46048</v>
      </c>
      <c r="AB57" s="436">
        <v>46387</v>
      </c>
      <c r="AC57" s="54">
        <f t="shared" si="0"/>
        <v>339</v>
      </c>
      <c r="AD57" s="56">
        <v>0</v>
      </c>
      <c r="AE57" s="114">
        <v>0</v>
      </c>
      <c r="AF57" s="56">
        <v>0</v>
      </c>
      <c r="AG57" s="116" t="s">
        <v>90</v>
      </c>
      <c r="AH57" s="54">
        <f t="shared" si="1"/>
        <v>0</v>
      </c>
      <c r="AI57" s="56">
        <v>0</v>
      </c>
      <c r="AJ57" s="114">
        <v>0</v>
      </c>
      <c r="AK57" s="56" t="s">
        <v>90</v>
      </c>
      <c r="AL57" s="116" t="s">
        <v>90</v>
      </c>
      <c r="AM57" s="56">
        <v>0</v>
      </c>
      <c r="AN57" s="116" t="s">
        <v>90</v>
      </c>
      <c r="AO57" s="116" t="s">
        <v>90</v>
      </c>
      <c r="AP57" s="116" t="s">
        <v>90</v>
      </c>
      <c r="AQ57" s="54">
        <f t="shared" si="2"/>
        <v>0</v>
      </c>
      <c r="AR57" s="54">
        <f>+L57+AE57-AJ57</f>
        <v>170000000</v>
      </c>
      <c r="AS57" s="56" t="s">
        <v>88</v>
      </c>
      <c r="AT57" s="114">
        <v>170000000</v>
      </c>
      <c r="AU57" s="56" t="s">
        <v>91</v>
      </c>
      <c r="AV57" s="114">
        <v>0</v>
      </c>
      <c r="AW57" s="438" t="s">
        <v>90</v>
      </c>
      <c r="AX57" s="113">
        <v>19098283.68</v>
      </c>
      <c r="AY57" s="58">
        <f t="shared" si="3"/>
        <v>150901716.31999999</v>
      </c>
      <c r="AZ57" s="112">
        <f t="shared" si="4"/>
        <v>0.11234284517647058</v>
      </c>
      <c r="BA57" s="159">
        <v>0.11</v>
      </c>
      <c r="BB57" s="111" t="s">
        <v>90</v>
      </c>
      <c r="BC57" s="56" t="s">
        <v>92</v>
      </c>
      <c r="BD57" s="548" t="s">
        <v>12697</v>
      </c>
      <c r="BE57" s="51" t="s">
        <v>88</v>
      </c>
      <c r="BF57" s="51" t="s">
        <v>147</v>
      </c>
    </row>
    <row r="58" spans="2:58" x14ac:dyDescent="0.25">
      <c r="B58" s="56">
        <v>2026</v>
      </c>
      <c r="C58" s="56">
        <v>891780111</v>
      </c>
      <c r="D58" s="56" t="s">
        <v>79</v>
      </c>
      <c r="E58" s="54" t="s">
        <v>12698</v>
      </c>
      <c r="F58" s="161" t="s">
        <v>12699</v>
      </c>
      <c r="G58" s="56">
        <v>0</v>
      </c>
      <c r="H58" s="56" t="s">
        <v>82</v>
      </c>
      <c r="I58" s="56" t="s">
        <v>174</v>
      </c>
      <c r="J58" s="161" t="s">
        <v>198</v>
      </c>
      <c r="K58" s="109" t="s">
        <v>12700</v>
      </c>
      <c r="L58" s="114">
        <v>62400000</v>
      </c>
      <c r="M58" s="51" t="s">
        <v>86</v>
      </c>
      <c r="N58" s="109" t="s">
        <v>12495</v>
      </c>
      <c r="O58" s="109">
        <v>900173983</v>
      </c>
      <c r="P58" s="109">
        <v>278</v>
      </c>
      <c r="Q58" s="120">
        <v>46043</v>
      </c>
      <c r="R58" s="109">
        <v>62400000</v>
      </c>
      <c r="S58" s="109">
        <v>2060</v>
      </c>
      <c r="T58" s="116">
        <v>46045</v>
      </c>
      <c r="U58" s="114">
        <v>62400000</v>
      </c>
      <c r="V58" s="56" t="s">
        <v>88</v>
      </c>
      <c r="W58" s="114">
        <v>7633817</v>
      </c>
      <c r="X58" s="161" t="s">
        <v>12701</v>
      </c>
      <c r="Y58" s="120">
        <v>46045</v>
      </c>
      <c r="Z58" s="436">
        <v>46055</v>
      </c>
      <c r="AA58" s="436">
        <v>46048</v>
      </c>
      <c r="AB58" s="436">
        <v>46203</v>
      </c>
      <c r="AC58" s="54">
        <f t="shared" si="0"/>
        <v>155</v>
      </c>
      <c r="AD58" s="56">
        <v>0</v>
      </c>
      <c r="AE58" s="114">
        <v>0</v>
      </c>
      <c r="AF58" s="56">
        <v>0</v>
      </c>
      <c r="AG58" s="116" t="s">
        <v>90</v>
      </c>
      <c r="AH58" s="54">
        <f t="shared" si="1"/>
        <v>0</v>
      </c>
      <c r="AI58" s="56">
        <v>0</v>
      </c>
      <c r="AJ58" s="114">
        <v>0</v>
      </c>
      <c r="AK58" s="56" t="s">
        <v>90</v>
      </c>
      <c r="AL58" s="116" t="s">
        <v>90</v>
      </c>
      <c r="AM58" s="56">
        <v>0</v>
      </c>
      <c r="AN58" s="116" t="s">
        <v>90</v>
      </c>
      <c r="AO58" s="116" t="s">
        <v>90</v>
      </c>
      <c r="AP58" s="116" t="s">
        <v>90</v>
      </c>
      <c r="AQ58" s="54">
        <f t="shared" si="2"/>
        <v>0</v>
      </c>
      <c r="AR58" s="54">
        <f>+L58+AE58-AJ58</f>
        <v>62400000</v>
      </c>
      <c r="AS58" s="56" t="s">
        <v>88</v>
      </c>
      <c r="AT58" s="114">
        <v>62400000</v>
      </c>
      <c r="AU58" s="56" t="s">
        <v>91</v>
      </c>
      <c r="AV58" s="114">
        <v>0</v>
      </c>
      <c r="AW58" s="438" t="s">
        <v>90</v>
      </c>
      <c r="AX58" s="113">
        <v>51150000</v>
      </c>
      <c r="AY58" s="58">
        <f t="shared" si="3"/>
        <v>11250000</v>
      </c>
      <c r="AZ58" s="112">
        <f t="shared" si="4"/>
        <v>0.81971153846153844</v>
      </c>
      <c r="BA58" s="159">
        <v>0.82</v>
      </c>
      <c r="BB58" s="111" t="s">
        <v>90</v>
      </c>
      <c r="BC58" s="56" t="s">
        <v>92</v>
      </c>
      <c r="BD58" s="548" t="s">
        <v>12702</v>
      </c>
      <c r="BE58" s="51" t="s">
        <v>88</v>
      </c>
      <c r="BF58" s="51" t="s">
        <v>147</v>
      </c>
    </row>
    <row r="59" spans="2:58" ht="15.75" thickBot="1" x14ac:dyDescent="0.3">
      <c r="B59" s="69">
        <v>2026</v>
      </c>
      <c r="C59" s="69">
        <v>891780111</v>
      </c>
      <c r="D59" s="69" t="s">
        <v>79</v>
      </c>
      <c r="E59" s="67" t="s">
        <v>12703</v>
      </c>
      <c r="F59" s="155" t="s">
        <v>12704</v>
      </c>
      <c r="G59" s="69">
        <v>0</v>
      </c>
      <c r="H59" s="69" t="s">
        <v>82</v>
      </c>
      <c r="I59" s="69" t="s">
        <v>83</v>
      </c>
      <c r="J59" s="155" t="s">
        <v>198</v>
      </c>
      <c r="K59" s="93" t="s">
        <v>12705</v>
      </c>
      <c r="L59" s="99">
        <v>71909224</v>
      </c>
      <c r="M59" s="65" t="s">
        <v>86</v>
      </c>
      <c r="N59" s="93" t="s">
        <v>12706</v>
      </c>
      <c r="O59" s="93">
        <v>800219876</v>
      </c>
      <c r="P59" s="93">
        <v>125</v>
      </c>
      <c r="Q59" s="105">
        <v>46038</v>
      </c>
      <c r="R59" s="93">
        <v>71909224</v>
      </c>
      <c r="S59" s="93">
        <v>4055</v>
      </c>
      <c r="T59" s="105">
        <v>46052</v>
      </c>
      <c r="U59" s="99">
        <v>71909224</v>
      </c>
      <c r="V59" s="69" t="s">
        <v>88</v>
      </c>
      <c r="W59" s="549">
        <v>36395048</v>
      </c>
      <c r="X59" s="155" t="s">
        <v>12707</v>
      </c>
      <c r="Y59" s="105">
        <v>46052</v>
      </c>
      <c r="Z59" s="446">
        <v>46069</v>
      </c>
      <c r="AA59" s="446">
        <v>46069</v>
      </c>
      <c r="AB59" s="446">
        <v>46387</v>
      </c>
      <c r="AC59" s="67">
        <f t="shared" si="0"/>
        <v>318</v>
      </c>
      <c r="AD59" s="69">
        <v>0</v>
      </c>
      <c r="AE59" s="99">
        <v>0</v>
      </c>
      <c r="AF59" s="69">
        <v>0</v>
      </c>
      <c r="AG59" s="101" t="s">
        <v>90</v>
      </c>
      <c r="AH59" s="67">
        <f t="shared" si="1"/>
        <v>0</v>
      </c>
      <c r="AI59" s="69">
        <v>0</v>
      </c>
      <c r="AJ59" s="99">
        <v>0</v>
      </c>
      <c r="AK59" s="69" t="s">
        <v>90</v>
      </c>
      <c r="AL59" s="101" t="s">
        <v>90</v>
      </c>
      <c r="AM59" s="69">
        <v>0</v>
      </c>
      <c r="AN59" s="101" t="s">
        <v>90</v>
      </c>
      <c r="AO59" s="101" t="s">
        <v>90</v>
      </c>
      <c r="AP59" s="101" t="s">
        <v>90</v>
      </c>
      <c r="AQ59" s="67">
        <f t="shared" si="2"/>
        <v>0</v>
      </c>
      <c r="AR59" s="67">
        <f>+L59+AE59-AJ59</f>
        <v>71909224</v>
      </c>
      <c r="AS59" s="69" t="s">
        <v>88</v>
      </c>
      <c r="AT59" s="99">
        <v>71909224</v>
      </c>
      <c r="AU59" s="69" t="s">
        <v>91</v>
      </c>
      <c r="AV59" s="99">
        <v>0</v>
      </c>
      <c r="AW59" s="449" t="s">
        <v>90</v>
      </c>
      <c r="AX59" s="98">
        <v>24953574</v>
      </c>
      <c r="AY59" s="97">
        <f t="shared" si="3"/>
        <v>46955650</v>
      </c>
      <c r="AZ59" s="96">
        <f t="shared" si="4"/>
        <v>0.34701492537313433</v>
      </c>
      <c r="BA59" s="151">
        <v>0.35</v>
      </c>
      <c r="BB59" s="95" t="s">
        <v>90</v>
      </c>
      <c r="BC59" s="69" t="s">
        <v>92</v>
      </c>
      <c r="BD59" s="548" t="s">
        <v>12708</v>
      </c>
      <c r="BE59" s="65" t="s">
        <v>88</v>
      </c>
      <c r="BF59" s="65" t="s">
        <v>147</v>
      </c>
    </row>
    <row r="60" spans="2:58" ht="15.75" thickBot="1" x14ac:dyDescent="0.3">
      <c r="B60" s="592" t="s">
        <v>105</v>
      </c>
      <c r="C60" s="593"/>
      <c r="D60" s="594"/>
      <c r="E60" s="149">
        <f>+SUBTOTAL(3,E7:E59)</f>
        <v>53</v>
      </c>
      <c r="F60" s="136"/>
      <c r="G60" s="135"/>
      <c r="H60" s="135"/>
      <c r="I60" s="135"/>
      <c r="J60" s="148"/>
      <c r="K60" s="147"/>
      <c r="L60" s="146">
        <f>SUM(L7:L59)</f>
        <v>27033323818</v>
      </c>
      <c r="M60" s="595"/>
      <c r="N60" s="596"/>
      <c r="O60" s="596"/>
      <c r="P60" s="596"/>
      <c r="Q60" s="596"/>
      <c r="R60" s="596"/>
      <c r="S60" s="596"/>
      <c r="T60" s="596"/>
      <c r="U60" s="596"/>
      <c r="V60" s="596"/>
      <c r="W60" s="596"/>
      <c r="X60" s="596"/>
      <c r="Y60" s="596"/>
      <c r="Z60" s="596"/>
      <c r="AA60" s="596"/>
      <c r="AB60" s="596"/>
      <c r="AC60" s="597"/>
      <c r="AD60" s="141">
        <f>SUM(AD7:AD59)</f>
        <v>8</v>
      </c>
      <c r="AE60" s="139">
        <f>SUM(AE7:AE59)</f>
        <v>782929946.43000007</v>
      </c>
      <c r="AF60" s="139">
        <f>SUM(AF7:AF59)</f>
        <v>9</v>
      </c>
      <c r="AG60" s="134"/>
      <c r="AH60" s="139">
        <f>SUM(AH7:AH59)</f>
        <v>448</v>
      </c>
      <c r="AI60" s="139">
        <f>SUM(AI7:AI59)</f>
        <v>0</v>
      </c>
      <c r="AJ60" s="143">
        <f>SUM(AJ7:AJ59)</f>
        <v>0</v>
      </c>
      <c r="AK60" s="134"/>
      <c r="AL60" s="134"/>
      <c r="AM60" s="550">
        <f>SUM(AM7:AM59)</f>
        <v>0</v>
      </c>
      <c r="AN60" s="595"/>
      <c r="AO60" s="596"/>
      <c r="AP60" s="596"/>
      <c r="AQ60" s="597"/>
      <c r="AR60" s="141">
        <f>SUM(AR7:AR59)</f>
        <v>27816253764.43</v>
      </c>
      <c r="AS60" s="134"/>
      <c r="AT60" s="140">
        <f>SUM(AT7:AT59)</f>
        <v>16046057044</v>
      </c>
      <c r="AU60" s="134"/>
      <c r="AV60" s="139">
        <f>SUM(AV7:AV59)</f>
        <v>3983935138.5</v>
      </c>
      <c r="AW60" s="134"/>
      <c r="AX60" s="138">
        <f>SUM(AX7:AX59)</f>
        <v>11139093488.68</v>
      </c>
      <c r="AY60" s="137">
        <f>SUM(AY7:AY59)</f>
        <v>16677160275.75</v>
      </c>
      <c r="AZ60" s="595"/>
      <c r="BA60" s="596"/>
      <c r="BB60" s="596"/>
      <c r="BC60" s="596"/>
      <c r="BD60" s="596"/>
      <c r="BE60" s="596"/>
      <c r="BF60" s="596"/>
    </row>
  </sheetData>
  <mergeCells count="23">
    <mergeCell ref="AU5:AZ5"/>
    <mergeCell ref="BA5:BC5"/>
    <mergeCell ref="BD5:BF5"/>
    <mergeCell ref="B60:D60"/>
    <mergeCell ref="M60:AC60"/>
    <mergeCell ref="AN60:AQ60"/>
    <mergeCell ref="AZ60:BF60"/>
    <mergeCell ref="V5:X5"/>
    <mergeCell ref="Y5:AC5"/>
    <mergeCell ref="AD5:AH5"/>
    <mergeCell ref="AI5:AL5"/>
    <mergeCell ref="AM5:AQ5"/>
    <mergeCell ref="AS5:AT5"/>
    <mergeCell ref="B2:C5"/>
    <mergeCell ref="D2:G3"/>
    <mergeCell ref="H2:I4"/>
    <mergeCell ref="F4:G4"/>
    <mergeCell ref="AD4:AQ4"/>
    <mergeCell ref="E5:G5"/>
    <mergeCell ref="H5:K5"/>
    <mergeCell ref="N5:O5"/>
    <mergeCell ref="P5:R5"/>
    <mergeCell ref="S5:U5"/>
  </mergeCells>
  <conditionalFormatting sqref="F4 E5">
    <cfRule type="containsText" dxfId="168" priority="6" operator="containsText" text="Seleccione Ordenador">
      <formula>NOT(ISERROR(SEARCH("Seleccione Ordenador",E4)))</formula>
    </cfRule>
  </conditionalFormatting>
  <conditionalFormatting sqref="F4:G4">
    <cfRule type="colorScale" priority="5">
      <colorScale>
        <cfvo type="min"/>
        <cfvo type="percentile" val="50"/>
        <cfvo type="max"/>
        <color rgb="FFF8696B"/>
        <color rgb="FFFFEB84"/>
        <color rgb="FF63BE7B"/>
      </colorScale>
    </cfRule>
  </conditionalFormatting>
  <conditionalFormatting sqref="AC7:AC59 AH7:AH59 AQ7:AT59 AY7:BA59">
    <cfRule type="expression" dxfId="167" priority="4">
      <formula>+_xlfn.ISFORMULA(AC7)</formula>
    </cfRule>
  </conditionalFormatting>
  <conditionalFormatting sqref="AE7:AE59">
    <cfRule type="cellIs" dxfId="166" priority="1" operator="greaterThan">
      <formula>L7/2</formula>
    </cfRule>
  </conditionalFormatting>
  <dataValidations count="12">
    <dataValidation type="list" allowBlank="1" showInputMessage="1" showErrorMessage="1" sqref="AS7" xr:uid="{B9A4B410-76B1-42E2-8631-9194B22EDBDF}">
      <formula1>"SI,DE REGALIAS, DE CONVENIOS,NO"</formula1>
    </dataValidation>
    <dataValidation type="list" allowBlank="1" showInputMessage="1" showErrorMessage="1" sqref="K3" xr:uid="{8B66D024-CF7F-4199-92AC-4CB0DF96FEA6}">
      <formula1>"42,250,3000"</formula1>
    </dataValidation>
    <dataValidation type="list" allowBlank="1" showInputMessage="1" showErrorMessage="1" errorTitle="ERROR" error="SOLO VALIDO LISTA DESPLEGABLE" promptTitle="ESCOJA EL PERIODO" sqref="F4" xr:uid="{3D489CB5-3275-468D-BB10-C882CEB614DB}">
      <formula1>"Seleccione el periodo a presentar,ENERO,FEBRERO,MARZO,ABRIL,MAYO,JUNIO,JULIO,AGOSTO,SEPTIEMBRE,OCTUBRE,NOVIEMBRE,DICIEMBRE"</formula1>
    </dataValidation>
    <dataValidation type="list" allowBlank="1" showInputMessage="1" showErrorMessage="1" sqref="AU7:AU59 V7:V59" xr:uid="{75B6561C-EF9D-412E-B4E1-9BEA5706769C}">
      <formula1>"SI,NO"</formula1>
    </dataValidation>
    <dataValidation type="list" allowBlank="1" showInputMessage="1" showErrorMessage="1" sqref="H7:H10" xr:uid="{284AC5BC-3C7A-4DC8-B46C-B2C92F650D5F}">
      <formula1>"OTRO SECTOR"</formula1>
    </dataValidation>
    <dataValidation type="list" allowBlank="1" showInputMessage="1" showErrorMessage="1" sqref="BE7:BE59" xr:uid="{BF7683B8-A925-4D37-890D-6AF354E19B84}">
      <formula1>"SI,NO HA INICIADO"</formula1>
    </dataValidation>
    <dataValidation type="list" allowBlank="1" showInputMessage="1" showErrorMessage="1" sqref="BF7:BF59" xr:uid="{C7821E49-E375-4AAE-83CD-13583EEA5382}">
      <formula1>"SI,NA por TIPO Contrato"</formula1>
    </dataValidation>
    <dataValidation type="list" allowBlank="1" showInputMessage="1" showErrorMessage="1" sqref="I7:I59" xr:uid="{9B47F91A-E0DB-4E33-B7C2-FCF6F5569ACA}">
      <formula1>"FUNCIONAMIENTO,INVERSION,OTROS"</formula1>
    </dataValidation>
    <dataValidation type="list" allowBlank="1" showInputMessage="1" showErrorMessage="1" sqref="M7:M59" xr:uid="{0A4CB968-035F-4D2B-A275-CBDC8237D320}">
      <formula1>"DIRECTA,CONVOCATORIA"</formula1>
    </dataValidation>
    <dataValidation type="list" allowBlank="1" showInputMessage="1" showErrorMessage="1" sqref="J7:J59" xr:uid="{77793D55-8C40-424F-9C72-3901C7E992C5}">
      <formula1>"CONTRATO DE OBRAS, OTROS TIPOS, PRESTACIÓN DE SERVICIOS, SUMINISTROS"</formula1>
    </dataValidation>
    <dataValidation type="list" allowBlank="1" showInputMessage="1" showErrorMessage="1" sqref="BC7:BC59" xr:uid="{9312F7D6-467C-4FF6-830D-EE477D0EF0C5}">
      <formula1>"Por iniciar,En ejecucion,Suspendido,Terminado,Liquidado"</formula1>
    </dataValidation>
    <dataValidation type="list" allowBlank="1" showInputMessage="1" showErrorMessage="1" sqref="AS8:AS59" xr:uid="{F51F41D4-DCA4-4E90-8CC2-EC0E8CF0BA44}">
      <formula1>"SI,DE REGALIAS, DE CONVENIOS"</formula1>
    </dataValidation>
  </dataValidations>
  <hyperlinks>
    <hyperlink ref="BD11" r:id="rId1" xr:uid="{79B8FF2B-FF16-4EBD-8724-BC40D17E7C64}"/>
    <hyperlink ref="BD21" r:id="rId2" xr:uid="{4D6C93E2-581F-4035-A72D-262488965EBD}"/>
    <hyperlink ref="BD29" r:id="rId3" xr:uid="{35ADA165-0ECF-465E-8C75-42058B92BCF5}"/>
    <hyperlink ref="BD15" r:id="rId4" xr:uid="{1B14CB4F-D4BA-4C31-AAC6-EFA6289AEE53}"/>
    <hyperlink ref="BD18" r:id="rId5" xr:uid="{216B9A28-DB86-4C41-A729-06544F303719}"/>
    <hyperlink ref="BD7" r:id="rId6" xr:uid="{CA0D6B54-B433-49C2-88CD-1F7DCD4A2730}"/>
    <hyperlink ref="BD8" r:id="rId7" xr:uid="{2AE72976-B043-467E-99B7-1806623E31E0}"/>
    <hyperlink ref="BD9" r:id="rId8" xr:uid="{E09FD40D-238D-4004-8276-503DB8DB0206}"/>
    <hyperlink ref="BD10" r:id="rId9" xr:uid="{2165E917-8F0C-41B4-B54D-544E7F693577}"/>
    <hyperlink ref="BD13" r:id="rId10" xr:uid="{03B1FB07-EA58-4168-9496-CEDD75548303}"/>
    <hyperlink ref="BD14" r:id="rId11" xr:uid="{927542BB-FEFA-4AEA-BDF6-BE4F32263C15}"/>
    <hyperlink ref="BD12" r:id="rId12" xr:uid="{33C8FBEC-B091-4CB1-8E99-4423C4159411}"/>
    <hyperlink ref="BD24" r:id="rId13" xr:uid="{DF52673F-5A04-45A1-800F-E8F1635760E7}"/>
    <hyperlink ref="BD16" r:id="rId14" xr:uid="{5326F7B4-5FD7-4A8D-8DE7-81CACE345F76}"/>
    <hyperlink ref="BD17" r:id="rId15" xr:uid="{888DD78C-BB93-4475-AD90-18CAEE025184}"/>
    <hyperlink ref="BD19" r:id="rId16" xr:uid="{23660E57-1C23-4C6F-AA2E-CA05C069297C}"/>
    <hyperlink ref="BD20" r:id="rId17" xr:uid="{01FEF5A3-D144-4C22-8DD0-CFD8950CD9A1}"/>
    <hyperlink ref="BD22" r:id="rId18" xr:uid="{8BBA13D8-8A30-4878-9FB0-D11E9CF91A8E}"/>
    <hyperlink ref="BD23" r:id="rId19" xr:uid="{1C695CBD-36B3-4748-81D2-825820C9D4FE}"/>
    <hyperlink ref="BD25" r:id="rId20" xr:uid="{D9D12741-EAE9-4C66-A247-D8D7B37ADC16}"/>
    <hyperlink ref="BD26" r:id="rId21" xr:uid="{78F2BC18-1386-43FA-A312-DF130BBFECDF}"/>
    <hyperlink ref="BD27" r:id="rId22" xr:uid="{C75A43CB-73DD-4A71-9083-38C47809A3EF}"/>
    <hyperlink ref="BD28" r:id="rId23" xr:uid="{EFCA1E6A-963D-45C5-944E-66D0AF0ACE09}"/>
    <hyperlink ref="BD30" r:id="rId24" xr:uid="{3B3EB01B-A33F-46E8-A19D-9C915CCD446C}"/>
    <hyperlink ref="BD31" r:id="rId25" xr:uid="{2177277C-9AA3-41B3-8ACF-2B5F0D27E3FC}"/>
    <hyperlink ref="BD32" r:id="rId26" xr:uid="{51DDCE40-EF12-4330-A0CD-FA830FCD1D5A}"/>
    <hyperlink ref="BD33" r:id="rId27" xr:uid="{E90CCB44-AFB7-4319-8ACA-3B29A0A23575}"/>
    <hyperlink ref="BD34" r:id="rId28" xr:uid="{D87326F7-E4EB-492D-815C-46807FA93B46}"/>
    <hyperlink ref="BD35" r:id="rId29" xr:uid="{D9243FA0-C1C7-4941-B643-0F1310C3542E}"/>
    <hyperlink ref="BD36" r:id="rId30" xr:uid="{FFD1A32F-58AC-40C2-A2CB-9E488D7B3CF8}"/>
    <hyperlink ref="BD37" r:id="rId31" xr:uid="{59C57B9D-2861-4EF7-99C6-F24E048F98F3}"/>
    <hyperlink ref="BD39" r:id="rId32" xr:uid="{B04F4ABD-00C1-467D-992C-BF9BE854CE2E}"/>
    <hyperlink ref="BD41" r:id="rId33" xr:uid="{2002238F-57AB-4137-95B8-0E595E0273FD}"/>
    <hyperlink ref="BD40" r:id="rId34" xr:uid="{EF4E750C-0E6B-4F4D-9222-B3997A740FFC}"/>
    <hyperlink ref="BD43" r:id="rId35" xr:uid="{F4DF7F7B-C9E6-4591-93ED-6F76CD9E6DD2}"/>
    <hyperlink ref="BD42" r:id="rId36" xr:uid="{4A5D9E61-C4E0-48DE-9D29-C9DEF845C6E7}"/>
    <hyperlink ref="BD44" r:id="rId37" xr:uid="{E7456ED1-632F-47E5-BCC7-BF606D38CCB5}"/>
    <hyperlink ref="BD45" r:id="rId38" xr:uid="{12A02058-A084-45AD-AD14-F9F97B1366F9}"/>
    <hyperlink ref="BD46" r:id="rId39" xr:uid="{664FF894-4CAE-4D1B-869A-19BE1A7A163A}"/>
    <hyperlink ref="BD47" r:id="rId40" xr:uid="{163638AF-065C-471E-A006-F79D7A335186}"/>
    <hyperlink ref="BD48" r:id="rId41" xr:uid="{FD6291A2-DD80-4D8F-A8D3-8002018A72F7}"/>
    <hyperlink ref="BD49" r:id="rId42" xr:uid="{71A4B99C-AEF1-4F25-A28C-B2A4D5E4E1E6}"/>
    <hyperlink ref="BD50" r:id="rId43" xr:uid="{46672559-B485-478B-BE95-CCF6E8AA9557}"/>
    <hyperlink ref="BD51" r:id="rId44" xr:uid="{A0520865-6950-4219-BAD9-D296DADBECF6}"/>
    <hyperlink ref="BD52" r:id="rId45" xr:uid="{F44A408F-2A31-4427-9E93-27C83D155AA0}"/>
    <hyperlink ref="BD53" r:id="rId46" xr:uid="{BE781030-4C99-4573-8306-8776B9A0846C}"/>
    <hyperlink ref="BD54" r:id="rId47" xr:uid="{F0460AC0-8637-45F9-9151-7025B24443AA}"/>
    <hyperlink ref="BD55" r:id="rId48" xr:uid="{56F0554A-0B30-4FAD-8FDD-0F692759AE33}"/>
    <hyperlink ref="BD57" r:id="rId49" xr:uid="{1EC33E22-C94F-4D3C-BD56-67927F35275C}"/>
    <hyperlink ref="BD58" r:id="rId50" xr:uid="{2293DF6B-91BE-49B2-A3A2-9D4B327F5A2F}"/>
    <hyperlink ref="BD59" r:id="rId51" xr:uid="{74E9D949-89B6-4364-A672-6D034F30EA9B}"/>
    <hyperlink ref="BD56" r:id="rId52" xr:uid="{9ED85B45-9828-412E-9BD7-047D1FAB1F99}"/>
  </hyperlinks>
  <pageMargins left="0.7" right="0.7" top="0.75" bottom="0.75" header="0.3" footer="0.3"/>
  <pageSetup orientation="portrait" horizontalDpi="4294967293" verticalDpi="0" r:id="rId53"/>
  <drawing r:id="rId5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EC0C8-3ACE-47DB-82DE-B0A4E7ACC1FE}">
  <dimension ref="A1:BW1459"/>
  <sheetViews>
    <sheetView showGridLines="0" zoomScaleNormal="100" workbookViewId="0">
      <selection activeCell="BM7" sqref="BM7"/>
    </sheetView>
  </sheetViews>
  <sheetFormatPr baseColWidth="10" defaultColWidth="10.85546875" defaultRowHeight="12.75" x14ac:dyDescent="0.2"/>
  <cols>
    <col min="1" max="1" width="2.5703125" style="15" customWidth="1"/>
    <col min="2" max="2" width="9.28515625" style="15" customWidth="1"/>
    <col min="3" max="3" width="13.5703125" style="15" customWidth="1"/>
    <col min="4" max="4" width="25.140625" style="15" customWidth="1"/>
    <col min="5" max="5" width="19.42578125" style="15" customWidth="1"/>
    <col min="6" max="6" width="16.140625" style="512" customWidth="1"/>
    <col min="7" max="7" width="14.28515625" style="512" customWidth="1"/>
    <col min="8" max="8" width="14" style="512" customWidth="1"/>
    <col min="9" max="9" width="18.85546875" style="512" customWidth="1"/>
    <col min="10" max="10" width="17.42578125" style="514" customWidth="1"/>
    <col min="11" max="11" width="18.42578125" style="15" customWidth="1"/>
    <col min="12" max="13" width="13.42578125" style="15" customWidth="1"/>
    <col min="14" max="14" width="15.5703125" style="15" customWidth="1"/>
    <col min="15" max="15" width="14.28515625" style="15" customWidth="1"/>
    <col min="16" max="16" width="11.42578125" style="15" customWidth="1"/>
    <col min="17" max="17" width="12.42578125" style="513" customWidth="1"/>
    <col min="18" max="19" width="13.28515625" style="15" customWidth="1"/>
    <col min="20" max="20" width="14.7109375" style="15" customWidth="1"/>
    <col min="21" max="21" width="16.28515625" style="15" customWidth="1"/>
    <col min="22" max="22" width="14.28515625" style="15" customWidth="1"/>
    <col min="23" max="23" width="14.42578125" style="15" customWidth="1"/>
    <col min="24" max="24" width="17.28515625" style="15" customWidth="1"/>
    <col min="25" max="25" width="13.7109375" style="15" customWidth="1"/>
    <col min="26" max="26" width="14.42578125" style="15" customWidth="1"/>
    <col min="27" max="27" width="13.7109375" style="15" customWidth="1"/>
    <col min="28" max="28" width="13.5703125" style="15" customWidth="1"/>
    <col min="29" max="29" width="13.28515625" style="15" customWidth="1"/>
    <col min="30" max="30" width="11.42578125" style="15" customWidth="1"/>
    <col min="31" max="31" width="13.7109375" style="15" bestFit="1" customWidth="1"/>
    <col min="32" max="32" width="13.42578125" style="15" customWidth="1"/>
    <col min="33" max="33" width="13.28515625" style="513" customWidth="1"/>
    <col min="34" max="34" width="13.5703125" style="15" customWidth="1"/>
    <col min="35" max="35" width="16.5703125" style="15" customWidth="1"/>
    <col min="36" max="36" width="13.28515625" style="15" customWidth="1"/>
    <col min="37" max="37" width="14.28515625" style="512" customWidth="1"/>
    <col min="38" max="38" width="13.7109375" style="15" customWidth="1"/>
    <col min="39" max="39" width="15.5703125" style="15" customWidth="1"/>
    <col min="40" max="42" width="13.28515625" style="15" customWidth="1"/>
    <col min="43" max="43" width="14" style="15" customWidth="1"/>
    <col min="44" max="47" width="14.7109375" style="15" customWidth="1"/>
    <col min="48" max="49" width="14.28515625" style="15" customWidth="1"/>
    <col min="50" max="50" width="13.42578125" style="15" customWidth="1"/>
    <col min="51" max="53" width="12" style="15" customWidth="1"/>
    <col min="54" max="54" width="14.42578125" style="15" customWidth="1"/>
    <col min="55" max="55" width="17.28515625" style="15" customWidth="1"/>
    <col min="56" max="56" width="18.28515625" style="15" customWidth="1"/>
    <col min="57" max="16384" width="10.85546875" style="15"/>
  </cols>
  <sheetData>
    <row r="1" spans="1:75" ht="7.5" customHeight="1" x14ac:dyDescent="0.2">
      <c r="F1" s="15"/>
      <c r="G1" s="15"/>
      <c r="H1" s="15"/>
      <c r="I1" s="15"/>
      <c r="J1" s="15"/>
      <c r="X1" s="530"/>
      <c r="AK1" s="15"/>
    </row>
    <row r="2" spans="1:75" ht="11.25" customHeight="1" thickBot="1" x14ac:dyDescent="0.25">
      <c r="F2" s="15"/>
      <c r="G2" s="15"/>
      <c r="H2" s="531"/>
      <c r="I2" s="15"/>
      <c r="J2" s="15"/>
      <c r="X2" s="530"/>
      <c r="AK2" s="15"/>
    </row>
    <row r="3" spans="1:75" ht="21" customHeight="1" thickBot="1" x14ac:dyDescent="0.25">
      <c r="B3" s="625"/>
      <c r="C3" s="626"/>
      <c r="D3" s="629" t="s">
        <v>0</v>
      </c>
      <c r="E3" s="630"/>
      <c r="F3" s="630"/>
      <c r="G3" s="631"/>
      <c r="H3" s="633" t="s">
        <v>1</v>
      </c>
      <c r="I3" s="634"/>
      <c r="J3" s="529"/>
      <c r="K3" s="526" t="s">
        <v>2</v>
      </c>
      <c r="L3" s="528"/>
      <c r="M3" s="518"/>
      <c r="N3" s="518"/>
      <c r="O3" s="518"/>
      <c r="P3" s="518"/>
      <c r="Q3" s="522"/>
      <c r="R3" s="518"/>
      <c r="S3" s="518"/>
      <c r="T3" s="518"/>
      <c r="U3" s="518"/>
      <c r="V3" s="518"/>
      <c r="W3" s="518"/>
      <c r="X3" s="521"/>
      <c r="Y3" s="521"/>
      <c r="Z3" s="518"/>
      <c r="AA3" s="521"/>
      <c r="AB3" s="518"/>
      <c r="AC3" s="521"/>
      <c r="AD3" s="518"/>
      <c r="AE3" s="521"/>
      <c r="AF3" s="518"/>
      <c r="AG3" s="541"/>
      <c r="AH3" s="518"/>
      <c r="AI3" s="521"/>
      <c r="AJ3" s="518"/>
      <c r="AK3" s="518"/>
      <c r="AL3" s="521"/>
      <c r="AM3" s="518"/>
      <c r="AN3" s="521"/>
      <c r="AO3" s="518"/>
      <c r="AP3" s="518"/>
      <c r="AQ3" s="521"/>
      <c r="AR3" s="518"/>
      <c r="AS3" s="518"/>
      <c r="AT3" s="518"/>
      <c r="AU3" s="518"/>
      <c r="AV3" s="518"/>
      <c r="AW3" s="518"/>
      <c r="AX3" s="521"/>
      <c r="AY3" s="518"/>
      <c r="AZ3" s="518"/>
      <c r="BA3" s="521"/>
      <c r="BB3" s="518"/>
      <c r="BC3" s="521"/>
      <c r="BD3" s="518"/>
      <c r="BE3" s="521"/>
      <c r="BF3" s="518"/>
    </row>
    <row r="4" spans="1:75" ht="28.5" customHeight="1" thickBot="1" x14ac:dyDescent="0.25">
      <c r="B4" s="627"/>
      <c r="C4" s="628"/>
      <c r="D4" s="632"/>
      <c r="E4" s="603"/>
      <c r="F4" s="603"/>
      <c r="G4" s="604"/>
      <c r="H4" s="635"/>
      <c r="I4" s="636"/>
      <c r="J4" s="523"/>
      <c r="K4" s="527">
        <v>3000</v>
      </c>
      <c r="L4" s="526" t="s">
        <v>3</v>
      </c>
      <c r="M4" s="518"/>
      <c r="N4" s="518"/>
      <c r="O4" s="518"/>
      <c r="P4" s="518"/>
      <c r="Q4" s="522"/>
      <c r="R4" s="518"/>
      <c r="S4" s="518"/>
      <c r="T4" s="518"/>
      <c r="U4" s="518"/>
      <c r="V4" s="518"/>
      <c r="W4" s="518"/>
      <c r="X4" s="521"/>
      <c r="Y4" s="521"/>
      <c r="Z4" s="518"/>
      <c r="AA4" s="521"/>
      <c r="AB4" s="518"/>
      <c r="AC4" s="521"/>
      <c r="AD4" s="518"/>
      <c r="AE4" s="521"/>
      <c r="AF4" s="518"/>
      <c r="AG4" s="541"/>
      <c r="AH4" s="518"/>
      <c r="AI4" s="521"/>
      <c r="AJ4" s="518"/>
      <c r="AK4" s="518"/>
      <c r="AL4" s="521"/>
      <c r="AM4" s="518"/>
      <c r="AN4" s="521"/>
      <c r="AO4" s="518"/>
      <c r="AP4" s="518"/>
      <c r="AQ4" s="521"/>
      <c r="AR4" s="518"/>
      <c r="AS4" s="518"/>
      <c r="AT4" s="518"/>
      <c r="AU4" s="518"/>
      <c r="AV4" s="518"/>
      <c r="AW4" s="518"/>
      <c r="AX4" s="521"/>
      <c r="AY4" s="518"/>
      <c r="AZ4" s="518"/>
      <c r="BA4" s="521"/>
      <c r="BB4" s="518"/>
      <c r="BC4" s="521"/>
      <c r="BD4" s="518"/>
      <c r="BE4" s="521"/>
      <c r="BF4" s="518"/>
    </row>
    <row r="5" spans="1:75" ht="23.25" customHeight="1" thickBot="1" x14ac:dyDescent="0.25">
      <c r="B5" s="627"/>
      <c r="C5" s="628"/>
      <c r="D5" s="525" t="s">
        <v>4</v>
      </c>
      <c r="E5" s="524"/>
      <c r="F5" s="639" t="s">
        <v>106</v>
      </c>
      <c r="G5" s="639"/>
      <c r="H5" s="637"/>
      <c r="I5" s="638"/>
      <c r="J5" s="523"/>
      <c r="K5" s="13">
        <f>+L6*K4</f>
        <v>5252715000</v>
      </c>
      <c r="L5" s="14" t="s">
        <v>5</v>
      </c>
      <c r="M5" s="518"/>
      <c r="N5" s="518"/>
      <c r="O5" s="518"/>
      <c r="P5" s="518"/>
      <c r="Q5" s="522"/>
      <c r="R5" s="518"/>
      <c r="S5" s="518"/>
      <c r="T5" s="518"/>
      <c r="U5" s="518"/>
      <c r="V5" s="518"/>
      <c r="W5" s="518"/>
      <c r="X5" s="521"/>
      <c r="Y5" s="521"/>
      <c r="Z5" s="521"/>
      <c r="AA5" s="521"/>
      <c r="AB5" s="521"/>
      <c r="AC5" s="521"/>
      <c r="AD5" s="605" t="s">
        <v>6</v>
      </c>
      <c r="AE5" s="606"/>
      <c r="AF5" s="606"/>
      <c r="AG5" s="607"/>
      <c r="AH5" s="606"/>
      <c r="AI5" s="606"/>
      <c r="AJ5" s="606"/>
      <c r="AK5" s="606"/>
      <c r="AL5" s="606"/>
      <c r="AM5" s="606"/>
      <c r="AN5" s="606"/>
      <c r="AO5" s="606"/>
      <c r="AP5" s="606"/>
      <c r="AQ5" s="608"/>
      <c r="AR5" s="518"/>
      <c r="AS5" s="518"/>
      <c r="AT5" s="518"/>
      <c r="AU5" s="518"/>
      <c r="AV5" s="518"/>
      <c r="AW5" s="518"/>
      <c r="AX5" s="518"/>
      <c r="AY5" s="518"/>
      <c r="AZ5" s="518"/>
      <c r="BA5" s="518"/>
      <c r="BB5" s="518"/>
      <c r="BC5" s="518"/>
      <c r="BD5" s="518"/>
      <c r="BE5" s="518"/>
      <c r="BF5" s="518"/>
    </row>
    <row r="6" spans="1:75" ht="31.5" customHeight="1" thickBot="1" x14ac:dyDescent="0.25">
      <c r="B6" s="627"/>
      <c r="C6" s="628"/>
      <c r="D6" s="520" t="s">
        <v>7</v>
      </c>
      <c r="E6" s="623" t="s">
        <v>12433</v>
      </c>
      <c r="F6" s="623"/>
      <c r="G6" s="624"/>
      <c r="H6" s="609" t="s">
        <v>12432</v>
      </c>
      <c r="I6" s="610"/>
      <c r="J6" s="610"/>
      <c r="K6" s="611"/>
      <c r="L6" s="519">
        <v>1750905</v>
      </c>
      <c r="M6" s="518"/>
      <c r="N6" s="612" t="s">
        <v>10</v>
      </c>
      <c r="O6" s="613"/>
      <c r="P6" s="612" t="s">
        <v>11</v>
      </c>
      <c r="Q6" s="613"/>
      <c r="R6" s="614"/>
      <c r="S6" s="615" t="s">
        <v>12</v>
      </c>
      <c r="T6" s="616"/>
      <c r="U6" s="617"/>
      <c r="V6" s="612" t="s">
        <v>13</v>
      </c>
      <c r="W6" s="613"/>
      <c r="X6" s="613"/>
      <c r="Y6" s="618" t="s">
        <v>14</v>
      </c>
      <c r="Z6" s="619"/>
      <c r="AA6" s="619"/>
      <c r="AB6" s="619"/>
      <c r="AC6" s="621"/>
      <c r="AD6" s="618" t="s">
        <v>15</v>
      </c>
      <c r="AE6" s="619"/>
      <c r="AF6" s="619"/>
      <c r="AG6" s="620"/>
      <c r="AH6" s="621"/>
      <c r="AI6" s="612" t="s">
        <v>16</v>
      </c>
      <c r="AJ6" s="613"/>
      <c r="AK6" s="613"/>
      <c r="AL6" s="614"/>
      <c r="AM6" s="612" t="s">
        <v>17</v>
      </c>
      <c r="AN6" s="613"/>
      <c r="AO6" s="613"/>
      <c r="AP6" s="613"/>
      <c r="AQ6" s="614"/>
      <c r="AR6" s="518"/>
      <c r="AS6" s="612" t="s">
        <v>18</v>
      </c>
      <c r="AT6" s="614"/>
      <c r="AU6" s="612" t="s">
        <v>19</v>
      </c>
      <c r="AV6" s="613"/>
      <c r="AW6" s="613"/>
      <c r="AX6" s="613"/>
      <c r="AY6" s="613"/>
      <c r="AZ6" s="614"/>
      <c r="BA6" s="612" t="s">
        <v>20</v>
      </c>
      <c r="BB6" s="613"/>
      <c r="BC6" s="614"/>
      <c r="BD6" s="612" t="s">
        <v>21</v>
      </c>
      <c r="BE6" s="613"/>
      <c r="BF6" s="614"/>
    </row>
    <row r="7" spans="1:75" s="29" customFormat="1" ht="64.5" thickBot="1" x14ac:dyDescent="0.3">
      <c r="A7" s="18"/>
      <c r="B7" s="208" t="s">
        <v>22</v>
      </c>
      <c r="C7" s="220" t="s">
        <v>23</v>
      </c>
      <c r="D7" s="220" t="s">
        <v>24</v>
      </c>
      <c r="E7" s="208" t="s">
        <v>25</v>
      </c>
      <c r="F7" s="208" t="s">
        <v>26</v>
      </c>
      <c r="G7" s="220" t="s">
        <v>27</v>
      </c>
      <c r="H7" s="208" t="s">
        <v>28</v>
      </c>
      <c r="I7" s="208" t="s">
        <v>29</v>
      </c>
      <c r="J7" s="208" t="s">
        <v>30</v>
      </c>
      <c r="K7" s="208" t="s">
        <v>31</v>
      </c>
      <c r="L7" s="208" t="s">
        <v>32</v>
      </c>
      <c r="M7" s="208" t="s">
        <v>33</v>
      </c>
      <c r="N7" s="208" t="s">
        <v>34</v>
      </c>
      <c r="O7" s="220" t="s">
        <v>35</v>
      </c>
      <c r="P7" s="220" t="s">
        <v>36</v>
      </c>
      <c r="Q7" s="219" t="s">
        <v>37</v>
      </c>
      <c r="R7" s="208" t="s">
        <v>38</v>
      </c>
      <c r="S7" s="177" t="s">
        <v>39</v>
      </c>
      <c r="T7" s="208" t="s">
        <v>40</v>
      </c>
      <c r="U7" s="208" t="s">
        <v>41</v>
      </c>
      <c r="V7" s="208" t="s">
        <v>42</v>
      </c>
      <c r="W7" s="220" t="s">
        <v>43</v>
      </c>
      <c r="X7" s="208" t="s">
        <v>44</v>
      </c>
      <c r="Y7" s="208" t="s">
        <v>45</v>
      </c>
      <c r="Z7" s="208" t="s">
        <v>46</v>
      </c>
      <c r="AA7" s="208" t="s">
        <v>47</v>
      </c>
      <c r="AB7" s="214" t="s">
        <v>48</v>
      </c>
      <c r="AC7" s="213" t="s">
        <v>49</v>
      </c>
      <c r="AD7" s="208" t="s">
        <v>50</v>
      </c>
      <c r="AE7" s="208" t="s">
        <v>51</v>
      </c>
      <c r="AF7" s="208" t="s">
        <v>52</v>
      </c>
      <c r="AG7" s="540" t="s">
        <v>53</v>
      </c>
      <c r="AH7" s="213" t="s">
        <v>54</v>
      </c>
      <c r="AI7" s="208" t="s">
        <v>55</v>
      </c>
      <c r="AJ7" s="208" t="s">
        <v>56</v>
      </c>
      <c r="AK7" s="214" t="s">
        <v>57</v>
      </c>
      <c r="AL7" s="214" t="s">
        <v>58</v>
      </c>
      <c r="AM7" s="208" t="s">
        <v>59</v>
      </c>
      <c r="AN7" s="214" t="s">
        <v>60</v>
      </c>
      <c r="AO7" s="214" t="s">
        <v>61</v>
      </c>
      <c r="AP7" s="214" t="s">
        <v>62</v>
      </c>
      <c r="AQ7" s="213" t="s">
        <v>63</v>
      </c>
      <c r="AR7" s="213" t="s">
        <v>64</v>
      </c>
      <c r="AS7" s="208" t="s">
        <v>65</v>
      </c>
      <c r="AT7" s="208" t="s">
        <v>66</v>
      </c>
      <c r="AU7" s="208" t="s">
        <v>67</v>
      </c>
      <c r="AV7" s="208" t="s">
        <v>68</v>
      </c>
      <c r="AW7" s="208" t="s">
        <v>69</v>
      </c>
      <c r="AX7" s="517" t="s">
        <v>70</v>
      </c>
      <c r="AY7" s="210" t="s">
        <v>71</v>
      </c>
      <c r="AZ7" s="210" t="s">
        <v>72</v>
      </c>
      <c r="BA7" s="209" t="s">
        <v>73</v>
      </c>
      <c r="BB7" s="208" t="s">
        <v>74</v>
      </c>
      <c r="BC7" s="208" t="s">
        <v>75</v>
      </c>
      <c r="BD7" s="220" t="s">
        <v>76</v>
      </c>
      <c r="BE7" s="220" t="s">
        <v>77</v>
      </c>
      <c r="BF7" s="220" t="s">
        <v>78</v>
      </c>
      <c r="BG7" s="28"/>
      <c r="BH7" s="28"/>
      <c r="BI7" s="28"/>
      <c r="BJ7" s="28"/>
      <c r="BK7" s="28"/>
      <c r="BL7" s="28"/>
      <c r="BM7" s="28"/>
      <c r="BN7" s="28"/>
      <c r="BO7" s="28"/>
      <c r="BP7" s="28"/>
      <c r="BQ7" s="28"/>
      <c r="BR7" s="28"/>
      <c r="BS7" s="28"/>
      <c r="BT7" s="28"/>
      <c r="BU7" s="28"/>
      <c r="BV7" s="28"/>
      <c r="BW7" s="28"/>
    </row>
    <row r="8" spans="1:75" s="201" customFormat="1" x14ac:dyDescent="0.2">
      <c r="B8" s="30">
        <v>2026</v>
      </c>
      <c r="C8" s="30">
        <v>891780111</v>
      </c>
      <c r="D8" s="30" t="s">
        <v>79</v>
      </c>
      <c r="E8" s="31" t="s">
        <v>12431</v>
      </c>
      <c r="F8" s="32" t="s">
        <v>12430</v>
      </c>
      <c r="G8" s="32">
        <v>0</v>
      </c>
      <c r="H8" s="32" t="s">
        <v>82</v>
      </c>
      <c r="I8" s="30" t="s">
        <v>83</v>
      </c>
      <c r="J8" s="33" t="s">
        <v>84</v>
      </c>
      <c r="K8" s="36" t="s">
        <v>12429</v>
      </c>
      <c r="L8" s="35">
        <v>24000000</v>
      </c>
      <c r="M8" s="30" t="s">
        <v>86</v>
      </c>
      <c r="N8" s="36" t="s">
        <v>12428</v>
      </c>
      <c r="O8" s="36">
        <v>57291189</v>
      </c>
      <c r="P8" s="36">
        <v>30</v>
      </c>
      <c r="Q8" s="466">
        <v>46027</v>
      </c>
      <c r="R8" s="36">
        <v>5872564000</v>
      </c>
      <c r="S8" s="36">
        <v>605</v>
      </c>
      <c r="T8" s="466">
        <v>46031</v>
      </c>
      <c r="U8" s="35">
        <v>24000000</v>
      </c>
      <c r="V8" s="32" t="s">
        <v>88</v>
      </c>
      <c r="W8" s="35">
        <v>26671578</v>
      </c>
      <c r="X8" s="31" t="s">
        <v>11701</v>
      </c>
      <c r="Y8" s="38">
        <v>46031</v>
      </c>
      <c r="Z8" s="38">
        <v>46031</v>
      </c>
      <c r="AA8" s="38" t="s">
        <v>90</v>
      </c>
      <c r="AB8" s="38">
        <v>46173</v>
      </c>
      <c r="AC8" s="41">
        <f t="shared" ref="AC8:AC71" si="0">+IF(AA8="1800-01-01",AB8-Z8,AB8-AA8)</f>
        <v>142</v>
      </c>
      <c r="AD8" s="32">
        <v>1</v>
      </c>
      <c r="AE8" s="35">
        <v>4800000</v>
      </c>
      <c r="AF8" s="32">
        <v>1</v>
      </c>
      <c r="AG8" s="466">
        <v>46203</v>
      </c>
      <c r="AH8" s="41">
        <f t="shared" ref="AH8:AH71" si="1">+IF(AG8="1800-01-01",0,AG8-AB8)</f>
        <v>30</v>
      </c>
      <c r="AI8" s="35">
        <v>0</v>
      </c>
      <c r="AJ8" s="35">
        <v>0</v>
      </c>
      <c r="AK8" s="40" t="s">
        <v>90</v>
      </c>
      <c r="AL8" s="40" t="s">
        <v>90</v>
      </c>
      <c r="AM8" s="32">
        <v>0</v>
      </c>
      <c r="AN8" s="40" t="s">
        <v>90</v>
      </c>
      <c r="AO8" s="40" t="s">
        <v>90</v>
      </c>
      <c r="AP8" s="40" t="s">
        <v>90</v>
      </c>
      <c r="AQ8" s="41">
        <f t="shared" ref="AQ8:AQ71" si="2">+IF(AN8="1800-01-01",0,AO8-AN8)</f>
        <v>0</v>
      </c>
      <c r="AR8" s="41">
        <f>+L8+AE8-AJ8</f>
        <v>28800000</v>
      </c>
      <c r="AS8" s="32" t="s">
        <v>88</v>
      </c>
      <c r="AT8" s="35">
        <v>24000000</v>
      </c>
      <c r="AU8" s="32" t="s">
        <v>91</v>
      </c>
      <c r="AV8" s="35">
        <v>0</v>
      </c>
      <c r="AW8" s="42" t="s">
        <v>90</v>
      </c>
      <c r="AX8" s="473">
        <v>24000000</v>
      </c>
      <c r="AY8" s="44">
        <f t="shared" ref="AY8:AY71" si="3">AR8-AX8</f>
        <v>4800000</v>
      </c>
      <c r="AZ8" s="45">
        <f t="shared" ref="AZ8:AZ71" si="4">+IFERROR(AX8/AR8,"_")</f>
        <v>0.83333333333333337</v>
      </c>
      <c r="BA8" s="46">
        <v>1</v>
      </c>
      <c r="BB8" s="42" t="s">
        <v>90</v>
      </c>
      <c r="BC8" s="32" t="s">
        <v>92</v>
      </c>
      <c r="BD8" s="516" t="s">
        <v>12427</v>
      </c>
      <c r="BE8" s="32" t="s">
        <v>88</v>
      </c>
      <c r="BF8" s="32" t="s">
        <v>88</v>
      </c>
    </row>
    <row r="9" spans="1:75" s="201" customFormat="1" x14ac:dyDescent="0.2">
      <c r="B9" s="51">
        <v>2026</v>
      </c>
      <c r="C9" s="51">
        <v>891780111</v>
      </c>
      <c r="D9" s="51" t="s">
        <v>79</v>
      </c>
      <c r="E9" s="161" t="s">
        <v>12426</v>
      </c>
      <c r="F9" s="56" t="s">
        <v>12425</v>
      </c>
      <c r="G9" s="56">
        <v>0</v>
      </c>
      <c r="H9" s="56" t="s">
        <v>82</v>
      </c>
      <c r="I9" s="51" t="s">
        <v>83</v>
      </c>
      <c r="J9" s="121" t="s">
        <v>84</v>
      </c>
      <c r="K9" s="109" t="s">
        <v>12424</v>
      </c>
      <c r="L9" s="114">
        <v>45000000</v>
      </c>
      <c r="M9" s="51" t="s">
        <v>86</v>
      </c>
      <c r="N9" s="109" t="s">
        <v>12423</v>
      </c>
      <c r="O9" s="109">
        <v>13542773</v>
      </c>
      <c r="P9" s="109">
        <v>30</v>
      </c>
      <c r="Q9" s="464">
        <v>46027</v>
      </c>
      <c r="R9" s="109">
        <v>5872564000</v>
      </c>
      <c r="S9" s="109">
        <v>606</v>
      </c>
      <c r="T9" s="464">
        <v>46031</v>
      </c>
      <c r="U9" s="114">
        <v>45000000</v>
      </c>
      <c r="V9" s="56" t="s">
        <v>88</v>
      </c>
      <c r="W9" s="114">
        <v>85455983</v>
      </c>
      <c r="X9" s="161" t="s">
        <v>8760</v>
      </c>
      <c r="Y9" s="120">
        <v>46031</v>
      </c>
      <c r="Z9" s="120">
        <v>46031</v>
      </c>
      <c r="AA9" s="120" t="s">
        <v>90</v>
      </c>
      <c r="AB9" s="120">
        <v>46173</v>
      </c>
      <c r="AC9" s="54">
        <f t="shared" si="0"/>
        <v>142</v>
      </c>
      <c r="AD9" s="56">
        <v>1</v>
      </c>
      <c r="AE9" s="114">
        <v>9000000</v>
      </c>
      <c r="AF9" s="56">
        <v>1</v>
      </c>
      <c r="AG9" s="464">
        <v>46203</v>
      </c>
      <c r="AH9" s="54">
        <f t="shared" si="1"/>
        <v>30</v>
      </c>
      <c r="AI9" s="114">
        <v>0</v>
      </c>
      <c r="AJ9" s="114">
        <v>0</v>
      </c>
      <c r="AK9" s="118" t="s">
        <v>90</v>
      </c>
      <c r="AL9" s="118" t="s">
        <v>90</v>
      </c>
      <c r="AM9" s="56">
        <v>0</v>
      </c>
      <c r="AN9" s="118" t="s">
        <v>90</v>
      </c>
      <c r="AO9" s="118" t="s">
        <v>90</v>
      </c>
      <c r="AP9" s="118" t="s">
        <v>90</v>
      </c>
      <c r="AQ9" s="54">
        <f t="shared" si="2"/>
        <v>0</v>
      </c>
      <c r="AR9" s="54">
        <f>+L9+AE9-AJ9</f>
        <v>54000000</v>
      </c>
      <c r="AS9" s="56" t="s">
        <v>88</v>
      </c>
      <c r="AT9" s="114">
        <v>45000000</v>
      </c>
      <c r="AU9" s="56" t="s">
        <v>91</v>
      </c>
      <c r="AV9" s="114">
        <v>0</v>
      </c>
      <c r="AW9" s="111" t="s">
        <v>90</v>
      </c>
      <c r="AX9" s="247">
        <v>45000000</v>
      </c>
      <c r="AY9" s="58">
        <f t="shared" si="3"/>
        <v>9000000</v>
      </c>
      <c r="AZ9" s="112">
        <f t="shared" si="4"/>
        <v>0.83333333333333337</v>
      </c>
      <c r="BA9" s="159">
        <v>1</v>
      </c>
      <c r="BB9" s="111" t="s">
        <v>90</v>
      </c>
      <c r="BC9" s="56" t="s">
        <v>92</v>
      </c>
      <c r="BD9" s="109" t="s">
        <v>12422</v>
      </c>
      <c r="BE9" s="56" t="s">
        <v>88</v>
      </c>
      <c r="BF9" s="56" t="s">
        <v>88</v>
      </c>
    </row>
    <row r="10" spans="1:75" s="201" customFormat="1" x14ac:dyDescent="0.2">
      <c r="B10" s="51">
        <v>2026</v>
      </c>
      <c r="C10" s="51">
        <v>891780111</v>
      </c>
      <c r="D10" s="51" t="s">
        <v>79</v>
      </c>
      <c r="E10" s="161" t="s">
        <v>12421</v>
      </c>
      <c r="F10" s="56" t="s">
        <v>12420</v>
      </c>
      <c r="G10" s="56">
        <v>0</v>
      </c>
      <c r="H10" s="56" t="s">
        <v>82</v>
      </c>
      <c r="I10" s="51" t="s">
        <v>83</v>
      </c>
      <c r="J10" s="121" t="s">
        <v>84</v>
      </c>
      <c r="K10" s="109" t="s">
        <v>12415</v>
      </c>
      <c r="L10" s="114">
        <v>23210000</v>
      </c>
      <c r="M10" s="51" t="s">
        <v>86</v>
      </c>
      <c r="N10" s="56" t="s">
        <v>12419</v>
      </c>
      <c r="O10" s="109">
        <v>1098731749</v>
      </c>
      <c r="P10" s="109">
        <v>30</v>
      </c>
      <c r="Q10" s="464">
        <v>46027</v>
      </c>
      <c r="R10" s="109">
        <v>5872564000</v>
      </c>
      <c r="S10" s="109">
        <v>607</v>
      </c>
      <c r="T10" s="464">
        <v>46031</v>
      </c>
      <c r="U10" s="114">
        <v>23210000</v>
      </c>
      <c r="V10" s="56" t="s">
        <v>88</v>
      </c>
      <c r="W10" s="114">
        <v>26671578</v>
      </c>
      <c r="X10" s="161" t="s">
        <v>11701</v>
      </c>
      <c r="Y10" s="120">
        <v>46031</v>
      </c>
      <c r="Z10" s="120">
        <v>46031</v>
      </c>
      <c r="AA10" s="120" t="s">
        <v>90</v>
      </c>
      <c r="AB10" s="120">
        <v>46173</v>
      </c>
      <c r="AC10" s="54">
        <f t="shared" si="0"/>
        <v>142</v>
      </c>
      <c r="AD10" s="56">
        <v>1</v>
      </c>
      <c r="AE10" s="114">
        <v>4642000</v>
      </c>
      <c r="AF10" s="56">
        <v>1</v>
      </c>
      <c r="AG10" s="464">
        <v>46203</v>
      </c>
      <c r="AH10" s="54">
        <f t="shared" si="1"/>
        <v>30</v>
      </c>
      <c r="AI10" s="114">
        <v>0</v>
      </c>
      <c r="AJ10" s="114">
        <v>0</v>
      </c>
      <c r="AK10" s="118" t="s">
        <v>90</v>
      </c>
      <c r="AL10" s="118" t="s">
        <v>90</v>
      </c>
      <c r="AM10" s="56">
        <v>0</v>
      </c>
      <c r="AN10" s="118" t="s">
        <v>90</v>
      </c>
      <c r="AO10" s="118" t="s">
        <v>90</v>
      </c>
      <c r="AP10" s="118" t="s">
        <v>90</v>
      </c>
      <c r="AQ10" s="54">
        <f t="shared" si="2"/>
        <v>0</v>
      </c>
      <c r="AR10" s="54">
        <f>+L10+AE10-AJ10</f>
        <v>27852000</v>
      </c>
      <c r="AS10" s="56" t="s">
        <v>88</v>
      </c>
      <c r="AT10" s="114">
        <v>23210000</v>
      </c>
      <c r="AU10" s="56" t="s">
        <v>91</v>
      </c>
      <c r="AV10" s="114">
        <v>0</v>
      </c>
      <c r="AW10" s="111" t="s">
        <v>90</v>
      </c>
      <c r="AX10" s="247">
        <v>23210000</v>
      </c>
      <c r="AY10" s="58">
        <f t="shared" si="3"/>
        <v>4642000</v>
      </c>
      <c r="AZ10" s="112">
        <f t="shared" si="4"/>
        <v>0.83333333333333337</v>
      </c>
      <c r="BA10" s="159">
        <v>1</v>
      </c>
      <c r="BB10" s="111" t="s">
        <v>90</v>
      </c>
      <c r="BC10" s="56" t="s">
        <v>92</v>
      </c>
      <c r="BD10" s="109" t="s">
        <v>12418</v>
      </c>
      <c r="BE10" s="56" t="s">
        <v>88</v>
      </c>
      <c r="BF10" s="56" t="s">
        <v>88</v>
      </c>
    </row>
    <row r="11" spans="1:75" s="201" customFormat="1" x14ac:dyDescent="0.2">
      <c r="B11" s="51">
        <v>2026</v>
      </c>
      <c r="C11" s="51">
        <v>891780111</v>
      </c>
      <c r="D11" s="51" t="s">
        <v>79</v>
      </c>
      <c r="E11" s="161" t="s">
        <v>12417</v>
      </c>
      <c r="F11" s="56" t="s">
        <v>12416</v>
      </c>
      <c r="G11" s="56">
        <v>0</v>
      </c>
      <c r="H11" s="56" t="s">
        <v>82</v>
      </c>
      <c r="I11" s="51" t="s">
        <v>83</v>
      </c>
      <c r="J11" s="121" t="s">
        <v>84</v>
      </c>
      <c r="K11" s="109" t="s">
        <v>12415</v>
      </c>
      <c r="L11" s="114">
        <v>45000000</v>
      </c>
      <c r="M11" s="51" t="s">
        <v>86</v>
      </c>
      <c r="N11" s="109" t="s">
        <v>12414</v>
      </c>
      <c r="O11" s="109">
        <v>85468614</v>
      </c>
      <c r="P11" s="109">
        <v>30</v>
      </c>
      <c r="Q11" s="464">
        <v>46027</v>
      </c>
      <c r="R11" s="109">
        <v>5872564000</v>
      </c>
      <c r="S11" s="109">
        <v>608</v>
      </c>
      <c r="T11" s="464">
        <v>46031</v>
      </c>
      <c r="U11" s="114">
        <v>45000000</v>
      </c>
      <c r="V11" s="56" t="s">
        <v>88</v>
      </c>
      <c r="W11" s="114">
        <v>85455983</v>
      </c>
      <c r="X11" s="161" t="s">
        <v>8760</v>
      </c>
      <c r="Y11" s="120">
        <v>46031</v>
      </c>
      <c r="Z11" s="120">
        <v>46031</v>
      </c>
      <c r="AA11" s="120" t="s">
        <v>90</v>
      </c>
      <c r="AB11" s="120">
        <v>46173</v>
      </c>
      <c r="AC11" s="54">
        <f t="shared" si="0"/>
        <v>142</v>
      </c>
      <c r="AD11" s="56">
        <v>2</v>
      </c>
      <c r="AE11" s="114">
        <v>23000000</v>
      </c>
      <c r="AF11" s="56">
        <v>1</v>
      </c>
      <c r="AG11" s="464">
        <v>46203</v>
      </c>
      <c r="AH11" s="54">
        <f t="shared" si="1"/>
        <v>30</v>
      </c>
      <c r="AI11" s="114">
        <v>0</v>
      </c>
      <c r="AJ11" s="114">
        <v>0</v>
      </c>
      <c r="AK11" s="118" t="s">
        <v>90</v>
      </c>
      <c r="AL11" s="118" t="s">
        <v>90</v>
      </c>
      <c r="AM11" s="56">
        <v>0</v>
      </c>
      <c r="AN11" s="118" t="s">
        <v>90</v>
      </c>
      <c r="AO11" s="118" t="s">
        <v>90</v>
      </c>
      <c r="AP11" s="118" t="s">
        <v>90</v>
      </c>
      <c r="AQ11" s="54">
        <f t="shared" si="2"/>
        <v>0</v>
      </c>
      <c r="AR11" s="54">
        <f>+L11+AE11-AJ11</f>
        <v>68000000</v>
      </c>
      <c r="AS11" s="56" t="s">
        <v>88</v>
      </c>
      <c r="AT11" s="114">
        <v>45000000</v>
      </c>
      <c r="AU11" s="56" t="s">
        <v>91</v>
      </c>
      <c r="AV11" s="114">
        <v>0</v>
      </c>
      <c r="AW11" s="111" t="s">
        <v>90</v>
      </c>
      <c r="AX11" s="247">
        <v>59000000</v>
      </c>
      <c r="AY11" s="58">
        <f t="shared" si="3"/>
        <v>9000000</v>
      </c>
      <c r="AZ11" s="112">
        <f t="shared" si="4"/>
        <v>0.86764705882352944</v>
      </c>
      <c r="BA11" s="159">
        <v>1</v>
      </c>
      <c r="BB11" s="111" t="s">
        <v>90</v>
      </c>
      <c r="BC11" s="56" t="s">
        <v>92</v>
      </c>
      <c r="BD11" s="109" t="s">
        <v>12413</v>
      </c>
      <c r="BE11" s="56" t="s">
        <v>88</v>
      </c>
      <c r="BF11" s="56" t="s">
        <v>88</v>
      </c>
    </row>
    <row r="12" spans="1:75" s="201" customFormat="1" x14ac:dyDescent="0.2">
      <c r="B12" s="51">
        <v>2026</v>
      </c>
      <c r="C12" s="51">
        <v>891780111</v>
      </c>
      <c r="D12" s="51" t="s">
        <v>79</v>
      </c>
      <c r="E12" s="161" t="s">
        <v>12412</v>
      </c>
      <c r="F12" s="56" t="s">
        <v>12411</v>
      </c>
      <c r="G12" s="56">
        <v>0</v>
      </c>
      <c r="H12" s="56" t="s">
        <v>82</v>
      </c>
      <c r="I12" s="51" t="s">
        <v>83</v>
      </c>
      <c r="J12" s="121" t="s">
        <v>84</v>
      </c>
      <c r="K12" s="109" t="s">
        <v>12410</v>
      </c>
      <c r="L12" s="114">
        <v>17705000</v>
      </c>
      <c r="M12" s="51" t="s">
        <v>86</v>
      </c>
      <c r="N12" s="109" t="s">
        <v>12409</v>
      </c>
      <c r="O12" s="109">
        <v>1045726836</v>
      </c>
      <c r="P12" s="109">
        <v>30</v>
      </c>
      <c r="Q12" s="464">
        <v>46027</v>
      </c>
      <c r="R12" s="109">
        <v>5872564000</v>
      </c>
      <c r="S12" s="109">
        <v>609</v>
      </c>
      <c r="T12" s="464">
        <v>46031</v>
      </c>
      <c r="U12" s="114">
        <v>17705000</v>
      </c>
      <c r="V12" s="56" t="s">
        <v>88</v>
      </c>
      <c r="W12" s="114">
        <v>12621405</v>
      </c>
      <c r="X12" s="161" t="s">
        <v>9215</v>
      </c>
      <c r="Y12" s="120">
        <v>46031</v>
      </c>
      <c r="Z12" s="120">
        <v>46031</v>
      </c>
      <c r="AA12" s="120" t="s">
        <v>90</v>
      </c>
      <c r="AB12" s="120">
        <v>46173</v>
      </c>
      <c r="AC12" s="54">
        <f t="shared" si="0"/>
        <v>142</v>
      </c>
      <c r="AD12" s="56">
        <v>2</v>
      </c>
      <c r="AE12" s="114">
        <v>4273000</v>
      </c>
      <c r="AF12" s="56">
        <v>1</v>
      </c>
      <c r="AG12" s="464">
        <v>46203</v>
      </c>
      <c r="AH12" s="54">
        <f t="shared" si="1"/>
        <v>30</v>
      </c>
      <c r="AI12" s="114">
        <v>0</v>
      </c>
      <c r="AJ12" s="114">
        <v>0</v>
      </c>
      <c r="AK12" s="118" t="s">
        <v>90</v>
      </c>
      <c r="AL12" s="118" t="s">
        <v>90</v>
      </c>
      <c r="AM12" s="56">
        <v>0</v>
      </c>
      <c r="AN12" s="118" t="s">
        <v>90</v>
      </c>
      <c r="AO12" s="118" t="s">
        <v>90</v>
      </c>
      <c r="AP12" s="118" t="s">
        <v>90</v>
      </c>
      <c r="AQ12" s="54">
        <f t="shared" si="2"/>
        <v>0</v>
      </c>
      <c r="AR12" s="54">
        <f>+L12+AE12-AJ12</f>
        <v>21978000</v>
      </c>
      <c r="AS12" s="56" t="s">
        <v>88</v>
      </c>
      <c r="AT12" s="114">
        <v>17705000</v>
      </c>
      <c r="AU12" s="56" t="s">
        <v>91</v>
      </c>
      <c r="AV12" s="114">
        <v>0</v>
      </c>
      <c r="AW12" s="111" t="s">
        <v>90</v>
      </c>
      <c r="AX12" s="247">
        <v>18315000</v>
      </c>
      <c r="AY12" s="58">
        <f t="shared" si="3"/>
        <v>3663000</v>
      </c>
      <c r="AZ12" s="112">
        <f t="shared" si="4"/>
        <v>0.83333333333333337</v>
      </c>
      <c r="BA12" s="159">
        <v>1</v>
      </c>
      <c r="BB12" s="111" t="s">
        <v>90</v>
      </c>
      <c r="BC12" s="56" t="s">
        <v>92</v>
      </c>
      <c r="BD12" s="109" t="s">
        <v>12408</v>
      </c>
      <c r="BE12" s="56" t="s">
        <v>88</v>
      </c>
      <c r="BF12" s="56" t="s">
        <v>88</v>
      </c>
    </row>
    <row r="13" spans="1:75" s="201" customFormat="1" x14ac:dyDescent="0.2">
      <c r="B13" s="51">
        <v>2026</v>
      </c>
      <c r="C13" s="51">
        <v>891780111</v>
      </c>
      <c r="D13" s="51" t="s">
        <v>79</v>
      </c>
      <c r="E13" s="161" t="s">
        <v>12407</v>
      </c>
      <c r="F13" s="56" t="s">
        <v>12406</v>
      </c>
      <c r="G13" s="56">
        <v>0</v>
      </c>
      <c r="H13" s="56" t="s">
        <v>82</v>
      </c>
      <c r="I13" s="51" t="s">
        <v>83</v>
      </c>
      <c r="J13" s="121" t="s">
        <v>84</v>
      </c>
      <c r="K13" s="109" t="s">
        <v>12405</v>
      </c>
      <c r="L13" s="114">
        <v>19314000</v>
      </c>
      <c r="M13" s="51" t="s">
        <v>86</v>
      </c>
      <c r="N13" s="109" t="s">
        <v>12404</v>
      </c>
      <c r="O13" s="109">
        <v>1081799501</v>
      </c>
      <c r="P13" s="109">
        <v>30</v>
      </c>
      <c r="Q13" s="464">
        <v>46027</v>
      </c>
      <c r="R13" s="109">
        <v>5872564000</v>
      </c>
      <c r="S13" s="109">
        <v>610</v>
      </c>
      <c r="T13" s="464">
        <v>46031</v>
      </c>
      <c r="U13" s="114">
        <v>19314000</v>
      </c>
      <c r="V13" s="56" t="s">
        <v>88</v>
      </c>
      <c r="W13" s="114">
        <v>12621405</v>
      </c>
      <c r="X13" s="161" t="s">
        <v>9215</v>
      </c>
      <c r="Y13" s="120">
        <v>46031</v>
      </c>
      <c r="Z13" s="120">
        <v>46031</v>
      </c>
      <c r="AA13" s="120" t="s">
        <v>90</v>
      </c>
      <c r="AB13" s="120">
        <v>46173</v>
      </c>
      <c r="AC13" s="54">
        <f t="shared" si="0"/>
        <v>142</v>
      </c>
      <c r="AD13" s="56">
        <v>2</v>
      </c>
      <c r="AE13" s="114">
        <v>4662000</v>
      </c>
      <c r="AF13" s="56">
        <v>1</v>
      </c>
      <c r="AG13" s="464">
        <v>46203</v>
      </c>
      <c r="AH13" s="54">
        <f t="shared" si="1"/>
        <v>30</v>
      </c>
      <c r="AI13" s="114">
        <v>0</v>
      </c>
      <c r="AJ13" s="114">
        <v>0</v>
      </c>
      <c r="AK13" s="118" t="s">
        <v>90</v>
      </c>
      <c r="AL13" s="118" t="s">
        <v>90</v>
      </c>
      <c r="AM13" s="56">
        <v>0</v>
      </c>
      <c r="AN13" s="118" t="s">
        <v>90</v>
      </c>
      <c r="AO13" s="118" t="s">
        <v>90</v>
      </c>
      <c r="AP13" s="118" t="s">
        <v>90</v>
      </c>
      <c r="AQ13" s="54">
        <f t="shared" si="2"/>
        <v>0</v>
      </c>
      <c r="AR13" s="54">
        <f>+L13+AE13-AJ13</f>
        <v>23976000</v>
      </c>
      <c r="AS13" s="56" t="s">
        <v>88</v>
      </c>
      <c r="AT13" s="114">
        <v>19314000</v>
      </c>
      <c r="AU13" s="56" t="s">
        <v>91</v>
      </c>
      <c r="AV13" s="114">
        <v>0</v>
      </c>
      <c r="AW13" s="111" t="s">
        <v>90</v>
      </c>
      <c r="AX13" s="247">
        <v>19980000</v>
      </c>
      <c r="AY13" s="58">
        <f t="shared" si="3"/>
        <v>3996000</v>
      </c>
      <c r="AZ13" s="112">
        <f t="shared" si="4"/>
        <v>0.83333333333333337</v>
      </c>
      <c r="BA13" s="159">
        <v>1</v>
      </c>
      <c r="BB13" s="111" t="s">
        <v>90</v>
      </c>
      <c r="BC13" s="56" t="s">
        <v>92</v>
      </c>
      <c r="BD13" s="109" t="s">
        <v>12403</v>
      </c>
      <c r="BE13" s="56" t="s">
        <v>88</v>
      </c>
      <c r="BF13" s="56" t="s">
        <v>88</v>
      </c>
    </row>
    <row r="14" spans="1:75" s="201" customFormat="1" x14ac:dyDescent="0.2">
      <c r="B14" s="51">
        <v>2026</v>
      </c>
      <c r="C14" s="51">
        <v>891780111</v>
      </c>
      <c r="D14" s="51" t="s">
        <v>79</v>
      </c>
      <c r="E14" s="161" t="s">
        <v>12402</v>
      </c>
      <c r="F14" s="56" t="s">
        <v>12401</v>
      </c>
      <c r="G14" s="56">
        <v>0</v>
      </c>
      <c r="H14" s="56" t="s">
        <v>82</v>
      </c>
      <c r="I14" s="51" t="s">
        <v>83</v>
      </c>
      <c r="J14" s="121" t="s">
        <v>84</v>
      </c>
      <c r="K14" s="109" t="s">
        <v>12400</v>
      </c>
      <c r="L14" s="114">
        <v>17583000</v>
      </c>
      <c r="M14" s="51" t="s">
        <v>86</v>
      </c>
      <c r="N14" s="109" t="s">
        <v>12399</v>
      </c>
      <c r="O14" s="109">
        <v>1083019267</v>
      </c>
      <c r="P14" s="109">
        <v>30</v>
      </c>
      <c r="Q14" s="464">
        <v>46027</v>
      </c>
      <c r="R14" s="109">
        <v>5872564000</v>
      </c>
      <c r="S14" s="109">
        <v>611</v>
      </c>
      <c r="T14" s="464">
        <v>46031</v>
      </c>
      <c r="U14" s="114">
        <v>17583000</v>
      </c>
      <c r="V14" s="56" t="s">
        <v>88</v>
      </c>
      <c r="W14" s="114">
        <v>12621405</v>
      </c>
      <c r="X14" s="161" t="s">
        <v>9215</v>
      </c>
      <c r="Y14" s="120">
        <v>46031</v>
      </c>
      <c r="Z14" s="120">
        <v>46031</v>
      </c>
      <c r="AA14" s="120" t="s">
        <v>90</v>
      </c>
      <c r="AB14" s="120">
        <v>46173</v>
      </c>
      <c r="AC14" s="54">
        <f t="shared" si="0"/>
        <v>142</v>
      </c>
      <c r="AD14" s="56">
        <v>2</v>
      </c>
      <c r="AE14" s="114">
        <v>4395000</v>
      </c>
      <c r="AF14" s="56">
        <v>1</v>
      </c>
      <c r="AG14" s="464">
        <v>46203</v>
      </c>
      <c r="AH14" s="54">
        <f t="shared" si="1"/>
        <v>30</v>
      </c>
      <c r="AI14" s="114">
        <v>0</v>
      </c>
      <c r="AJ14" s="114">
        <v>0</v>
      </c>
      <c r="AK14" s="118" t="s">
        <v>90</v>
      </c>
      <c r="AL14" s="118" t="s">
        <v>90</v>
      </c>
      <c r="AM14" s="56">
        <v>0</v>
      </c>
      <c r="AN14" s="118" t="s">
        <v>90</v>
      </c>
      <c r="AO14" s="118" t="s">
        <v>90</v>
      </c>
      <c r="AP14" s="118" t="s">
        <v>90</v>
      </c>
      <c r="AQ14" s="54">
        <f t="shared" si="2"/>
        <v>0</v>
      </c>
      <c r="AR14" s="54">
        <f>+L14+AE14-AJ14</f>
        <v>21978000</v>
      </c>
      <c r="AS14" s="56" t="s">
        <v>88</v>
      </c>
      <c r="AT14" s="114">
        <v>17583000</v>
      </c>
      <c r="AU14" s="56" t="s">
        <v>91</v>
      </c>
      <c r="AV14" s="114">
        <v>0</v>
      </c>
      <c r="AW14" s="111" t="s">
        <v>90</v>
      </c>
      <c r="AX14" s="247">
        <v>18315000</v>
      </c>
      <c r="AY14" s="58">
        <f t="shared" si="3"/>
        <v>3663000</v>
      </c>
      <c r="AZ14" s="112">
        <f t="shared" si="4"/>
        <v>0.83333333333333337</v>
      </c>
      <c r="BA14" s="159">
        <v>1</v>
      </c>
      <c r="BB14" s="111" t="s">
        <v>90</v>
      </c>
      <c r="BC14" s="56" t="s">
        <v>92</v>
      </c>
      <c r="BD14" s="109" t="s">
        <v>12398</v>
      </c>
      <c r="BE14" s="56" t="s">
        <v>88</v>
      </c>
      <c r="BF14" s="56" t="s">
        <v>88</v>
      </c>
    </row>
    <row r="15" spans="1:75" s="201" customFormat="1" x14ac:dyDescent="0.2">
      <c r="B15" s="51">
        <v>2026</v>
      </c>
      <c r="C15" s="51">
        <v>891780111</v>
      </c>
      <c r="D15" s="51" t="s">
        <v>79</v>
      </c>
      <c r="E15" s="161" t="s">
        <v>12397</v>
      </c>
      <c r="F15" s="56" t="s">
        <v>12396</v>
      </c>
      <c r="G15" s="56">
        <v>0</v>
      </c>
      <c r="H15" s="56" t="s">
        <v>82</v>
      </c>
      <c r="I15" s="51" t="s">
        <v>83</v>
      </c>
      <c r="J15" s="121" t="s">
        <v>84</v>
      </c>
      <c r="K15" s="109" t="s">
        <v>12395</v>
      </c>
      <c r="L15" s="114">
        <v>21778000</v>
      </c>
      <c r="M15" s="51" t="s">
        <v>86</v>
      </c>
      <c r="N15" s="109" t="s">
        <v>12394</v>
      </c>
      <c r="O15" s="109">
        <v>1082882287</v>
      </c>
      <c r="P15" s="109">
        <v>30</v>
      </c>
      <c r="Q15" s="464">
        <v>46027</v>
      </c>
      <c r="R15" s="109">
        <v>5872564000</v>
      </c>
      <c r="S15" s="109">
        <v>612</v>
      </c>
      <c r="T15" s="464">
        <v>46031</v>
      </c>
      <c r="U15" s="114">
        <v>21778000</v>
      </c>
      <c r="V15" s="56" t="s">
        <v>88</v>
      </c>
      <c r="W15" s="114">
        <v>12621405</v>
      </c>
      <c r="X15" s="161" t="s">
        <v>9215</v>
      </c>
      <c r="Y15" s="120">
        <v>46031</v>
      </c>
      <c r="Z15" s="120">
        <v>46031</v>
      </c>
      <c r="AA15" s="120" t="s">
        <v>90</v>
      </c>
      <c r="AB15" s="120">
        <v>46173</v>
      </c>
      <c r="AC15" s="54">
        <f t="shared" si="0"/>
        <v>142</v>
      </c>
      <c r="AD15" s="56">
        <v>1</v>
      </c>
      <c r="AE15" s="114">
        <v>4537000</v>
      </c>
      <c r="AF15" s="56">
        <v>1</v>
      </c>
      <c r="AG15" s="464">
        <v>46203</v>
      </c>
      <c r="AH15" s="54">
        <f t="shared" si="1"/>
        <v>30</v>
      </c>
      <c r="AI15" s="114">
        <v>0</v>
      </c>
      <c r="AJ15" s="114">
        <v>0</v>
      </c>
      <c r="AK15" s="118" t="s">
        <v>90</v>
      </c>
      <c r="AL15" s="118" t="s">
        <v>90</v>
      </c>
      <c r="AM15" s="56">
        <v>0</v>
      </c>
      <c r="AN15" s="118" t="s">
        <v>90</v>
      </c>
      <c r="AO15" s="118" t="s">
        <v>90</v>
      </c>
      <c r="AP15" s="118" t="s">
        <v>90</v>
      </c>
      <c r="AQ15" s="54">
        <f t="shared" si="2"/>
        <v>0</v>
      </c>
      <c r="AR15" s="54">
        <f>+L15+AE15-AJ15</f>
        <v>26315000</v>
      </c>
      <c r="AS15" s="56" t="s">
        <v>88</v>
      </c>
      <c r="AT15" s="114">
        <v>21778000</v>
      </c>
      <c r="AU15" s="56" t="s">
        <v>91</v>
      </c>
      <c r="AV15" s="114">
        <v>0</v>
      </c>
      <c r="AW15" s="111" t="s">
        <v>90</v>
      </c>
      <c r="AX15" s="247">
        <v>21778000</v>
      </c>
      <c r="AY15" s="58">
        <f t="shared" si="3"/>
        <v>4537000</v>
      </c>
      <c r="AZ15" s="112">
        <f t="shared" si="4"/>
        <v>0.82758882766483</v>
      </c>
      <c r="BA15" s="159">
        <v>1</v>
      </c>
      <c r="BB15" s="111" t="s">
        <v>90</v>
      </c>
      <c r="BC15" s="56" t="s">
        <v>92</v>
      </c>
      <c r="BD15" s="109" t="s">
        <v>12393</v>
      </c>
      <c r="BE15" s="56" t="s">
        <v>88</v>
      </c>
      <c r="BF15" s="56" t="s">
        <v>88</v>
      </c>
    </row>
    <row r="16" spans="1:75" s="201" customFormat="1" x14ac:dyDescent="0.2">
      <c r="B16" s="51">
        <v>2026</v>
      </c>
      <c r="C16" s="51">
        <v>891780111</v>
      </c>
      <c r="D16" s="51" t="s">
        <v>79</v>
      </c>
      <c r="E16" s="161" t="s">
        <v>12392</v>
      </c>
      <c r="F16" s="56" t="s">
        <v>12391</v>
      </c>
      <c r="G16" s="56">
        <v>0</v>
      </c>
      <c r="H16" s="56" t="s">
        <v>82</v>
      </c>
      <c r="I16" s="51" t="s">
        <v>83</v>
      </c>
      <c r="J16" s="121" t="s">
        <v>84</v>
      </c>
      <c r="K16" s="109" t="s">
        <v>12390</v>
      </c>
      <c r="L16" s="114">
        <v>21778000</v>
      </c>
      <c r="M16" s="51" t="s">
        <v>86</v>
      </c>
      <c r="N16" s="109" t="s">
        <v>12389</v>
      </c>
      <c r="O16" s="109">
        <v>1083009761</v>
      </c>
      <c r="P16" s="109">
        <v>30</v>
      </c>
      <c r="Q16" s="464">
        <v>46027</v>
      </c>
      <c r="R16" s="109">
        <v>5872564000</v>
      </c>
      <c r="S16" s="109">
        <v>613</v>
      </c>
      <c r="T16" s="464">
        <v>46031</v>
      </c>
      <c r="U16" s="114">
        <v>21778000</v>
      </c>
      <c r="V16" s="56" t="s">
        <v>88</v>
      </c>
      <c r="W16" s="114">
        <v>12621405</v>
      </c>
      <c r="X16" s="161" t="s">
        <v>9215</v>
      </c>
      <c r="Y16" s="120">
        <v>46031</v>
      </c>
      <c r="Z16" s="120">
        <v>46031</v>
      </c>
      <c r="AA16" s="120" t="s">
        <v>90</v>
      </c>
      <c r="AB16" s="120">
        <v>46173</v>
      </c>
      <c r="AC16" s="54">
        <f t="shared" si="0"/>
        <v>142</v>
      </c>
      <c r="AD16" s="56">
        <v>1</v>
      </c>
      <c r="AE16" s="114">
        <v>4537000</v>
      </c>
      <c r="AF16" s="56">
        <v>1</v>
      </c>
      <c r="AG16" s="464">
        <v>46203</v>
      </c>
      <c r="AH16" s="54">
        <f t="shared" si="1"/>
        <v>30</v>
      </c>
      <c r="AI16" s="114">
        <v>0</v>
      </c>
      <c r="AJ16" s="114">
        <v>0</v>
      </c>
      <c r="AK16" s="118" t="s">
        <v>90</v>
      </c>
      <c r="AL16" s="118" t="s">
        <v>90</v>
      </c>
      <c r="AM16" s="56">
        <v>0</v>
      </c>
      <c r="AN16" s="118" t="s">
        <v>90</v>
      </c>
      <c r="AO16" s="118" t="s">
        <v>90</v>
      </c>
      <c r="AP16" s="118" t="s">
        <v>90</v>
      </c>
      <c r="AQ16" s="54">
        <f t="shared" si="2"/>
        <v>0</v>
      </c>
      <c r="AR16" s="54">
        <f>+L16+AE16-AJ16</f>
        <v>26315000</v>
      </c>
      <c r="AS16" s="56" t="s">
        <v>88</v>
      </c>
      <c r="AT16" s="114">
        <v>21778000</v>
      </c>
      <c r="AU16" s="56" t="s">
        <v>91</v>
      </c>
      <c r="AV16" s="114">
        <v>0</v>
      </c>
      <c r="AW16" s="111" t="s">
        <v>90</v>
      </c>
      <c r="AX16" s="247">
        <v>21778000</v>
      </c>
      <c r="AY16" s="58">
        <f t="shared" si="3"/>
        <v>4537000</v>
      </c>
      <c r="AZ16" s="112">
        <f t="shared" si="4"/>
        <v>0.82758882766483</v>
      </c>
      <c r="BA16" s="159">
        <v>1</v>
      </c>
      <c r="BB16" s="111" t="s">
        <v>90</v>
      </c>
      <c r="BC16" s="56" t="s">
        <v>92</v>
      </c>
      <c r="BD16" s="109" t="s">
        <v>12388</v>
      </c>
      <c r="BE16" s="56" t="s">
        <v>88</v>
      </c>
      <c r="BF16" s="56" t="s">
        <v>88</v>
      </c>
    </row>
    <row r="17" spans="2:58" s="201" customFormat="1" x14ac:dyDescent="0.2">
      <c r="B17" s="51">
        <v>2026</v>
      </c>
      <c r="C17" s="51">
        <v>891780111</v>
      </c>
      <c r="D17" s="51" t="s">
        <v>79</v>
      </c>
      <c r="E17" s="161" t="s">
        <v>12387</v>
      </c>
      <c r="F17" s="56" t="s">
        <v>12386</v>
      </c>
      <c r="G17" s="56">
        <v>0</v>
      </c>
      <c r="H17" s="56" t="s">
        <v>82</v>
      </c>
      <c r="I17" s="51" t="s">
        <v>83</v>
      </c>
      <c r="J17" s="121" t="s">
        <v>84</v>
      </c>
      <c r="K17" s="109" t="s">
        <v>12385</v>
      </c>
      <c r="L17" s="114">
        <v>19314000</v>
      </c>
      <c r="M17" s="51" t="s">
        <v>86</v>
      </c>
      <c r="N17" s="109" t="s">
        <v>12384</v>
      </c>
      <c r="O17" s="109">
        <v>1065812085</v>
      </c>
      <c r="P17" s="109">
        <v>30</v>
      </c>
      <c r="Q17" s="464">
        <v>46027</v>
      </c>
      <c r="R17" s="109">
        <v>5872564000</v>
      </c>
      <c r="S17" s="109">
        <v>614</v>
      </c>
      <c r="T17" s="464">
        <v>46031</v>
      </c>
      <c r="U17" s="114">
        <v>19314000</v>
      </c>
      <c r="V17" s="56" t="s">
        <v>88</v>
      </c>
      <c r="W17" s="114">
        <v>12621405</v>
      </c>
      <c r="X17" s="161" t="s">
        <v>9215</v>
      </c>
      <c r="Y17" s="120">
        <v>46031</v>
      </c>
      <c r="Z17" s="120">
        <v>46031</v>
      </c>
      <c r="AA17" s="120" t="s">
        <v>90</v>
      </c>
      <c r="AB17" s="120">
        <v>46173</v>
      </c>
      <c r="AC17" s="54">
        <f t="shared" si="0"/>
        <v>142</v>
      </c>
      <c r="AD17" s="56">
        <v>2</v>
      </c>
      <c r="AE17" s="114">
        <v>4662000</v>
      </c>
      <c r="AF17" s="56">
        <v>1</v>
      </c>
      <c r="AG17" s="464">
        <v>46203</v>
      </c>
      <c r="AH17" s="54">
        <f t="shared" si="1"/>
        <v>30</v>
      </c>
      <c r="AI17" s="114">
        <v>0</v>
      </c>
      <c r="AJ17" s="114">
        <v>0</v>
      </c>
      <c r="AK17" s="118" t="s">
        <v>90</v>
      </c>
      <c r="AL17" s="118" t="s">
        <v>90</v>
      </c>
      <c r="AM17" s="56">
        <v>0</v>
      </c>
      <c r="AN17" s="118" t="s">
        <v>90</v>
      </c>
      <c r="AO17" s="118" t="s">
        <v>90</v>
      </c>
      <c r="AP17" s="118" t="s">
        <v>90</v>
      </c>
      <c r="AQ17" s="54">
        <f t="shared" si="2"/>
        <v>0</v>
      </c>
      <c r="AR17" s="54">
        <f>+L17+AE17-AJ17</f>
        <v>23976000</v>
      </c>
      <c r="AS17" s="56" t="s">
        <v>88</v>
      </c>
      <c r="AT17" s="114">
        <v>19314000</v>
      </c>
      <c r="AU17" s="56" t="s">
        <v>91</v>
      </c>
      <c r="AV17" s="114">
        <v>0</v>
      </c>
      <c r="AW17" s="111" t="s">
        <v>90</v>
      </c>
      <c r="AX17" s="247">
        <v>19980000</v>
      </c>
      <c r="AY17" s="58">
        <f t="shared" si="3"/>
        <v>3996000</v>
      </c>
      <c r="AZ17" s="112">
        <f t="shared" si="4"/>
        <v>0.83333333333333337</v>
      </c>
      <c r="BA17" s="159">
        <v>1</v>
      </c>
      <c r="BB17" s="111" t="s">
        <v>90</v>
      </c>
      <c r="BC17" s="56" t="s">
        <v>92</v>
      </c>
      <c r="BD17" s="109" t="s">
        <v>12383</v>
      </c>
      <c r="BE17" s="56" t="s">
        <v>88</v>
      </c>
      <c r="BF17" s="56" t="s">
        <v>88</v>
      </c>
    </row>
    <row r="18" spans="2:58" s="201" customFormat="1" x14ac:dyDescent="0.2">
      <c r="B18" s="51">
        <v>2026</v>
      </c>
      <c r="C18" s="51">
        <v>891780111</v>
      </c>
      <c r="D18" s="51" t="s">
        <v>79</v>
      </c>
      <c r="E18" s="161" t="s">
        <v>12382</v>
      </c>
      <c r="F18" s="56" t="s">
        <v>12381</v>
      </c>
      <c r="G18" s="56">
        <v>0</v>
      </c>
      <c r="H18" s="56" t="s">
        <v>82</v>
      </c>
      <c r="I18" s="51" t="s">
        <v>83</v>
      </c>
      <c r="J18" s="121" t="s">
        <v>84</v>
      </c>
      <c r="K18" s="109" t="s">
        <v>12380</v>
      </c>
      <c r="L18" s="114">
        <v>14245000</v>
      </c>
      <c r="M18" s="51" t="s">
        <v>86</v>
      </c>
      <c r="N18" s="109" t="s">
        <v>12379</v>
      </c>
      <c r="O18" s="109">
        <v>57107014</v>
      </c>
      <c r="P18" s="109">
        <v>53</v>
      </c>
      <c r="Q18" s="464">
        <v>46030</v>
      </c>
      <c r="R18" s="109">
        <v>2567899000</v>
      </c>
      <c r="S18" s="109">
        <v>584</v>
      </c>
      <c r="T18" s="464">
        <v>46031</v>
      </c>
      <c r="U18" s="114">
        <v>14245000</v>
      </c>
      <c r="V18" s="56" t="s">
        <v>88</v>
      </c>
      <c r="W18" s="114">
        <v>36669284</v>
      </c>
      <c r="X18" s="161" t="s">
        <v>10351</v>
      </c>
      <c r="Y18" s="120">
        <v>46031</v>
      </c>
      <c r="Z18" s="120">
        <v>46031</v>
      </c>
      <c r="AA18" s="120" t="s">
        <v>90</v>
      </c>
      <c r="AB18" s="120">
        <v>46173</v>
      </c>
      <c r="AC18" s="54">
        <f t="shared" si="0"/>
        <v>142</v>
      </c>
      <c r="AD18" s="56">
        <v>1</v>
      </c>
      <c r="AE18" s="114">
        <v>2849000</v>
      </c>
      <c r="AF18" s="56">
        <v>1</v>
      </c>
      <c r="AG18" s="464">
        <v>46203</v>
      </c>
      <c r="AH18" s="54">
        <f t="shared" si="1"/>
        <v>30</v>
      </c>
      <c r="AI18" s="114">
        <v>0</v>
      </c>
      <c r="AJ18" s="114">
        <v>0</v>
      </c>
      <c r="AK18" s="118" t="s">
        <v>90</v>
      </c>
      <c r="AL18" s="118" t="s">
        <v>90</v>
      </c>
      <c r="AM18" s="56">
        <v>0</v>
      </c>
      <c r="AN18" s="118" t="s">
        <v>90</v>
      </c>
      <c r="AO18" s="118" t="s">
        <v>90</v>
      </c>
      <c r="AP18" s="118" t="s">
        <v>90</v>
      </c>
      <c r="AQ18" s="54">
        <f t="shared" si="2"/>
        <v>0</v>
      </c>
      <c r="AR18" s="54">
        <f>+L18+AE18-AJ18</f>
        <v>17094000</v>
      </c>
      <c r="AS18" s="56" t="s">
        <v>88</v>
      </c>
      <c r="AT18" s="114">
        <v>14245000</v>
      </c>
      <c r="AU18" s="56" t="s">
        <v>91</v>
      </c>
      <c r="AV18" s="114">
        <v>0</v>
      </c>
      <c r="AW18" s="111" t="s">
        <v>90</v>
      </c>
      <c r="AX18" s="247">
        <v>14245000</v>
      </c>
      <c r="AY18" s="58">
        <f t="shared" si="3"/>
        <v>2849000</v>
      </c>
      <c r="AZ18" s="112">
        <f t="shared" si="4"/>
        <v>0.83333333333333337</v>
      </c>
      <c r="BA18" s="159">
        <v>1</v>
      </c>
      <c r="BB18" s="111" t="s">
        <v>90</v>
      </c>
      <c r="BC18" s="56" t="s">
        <v>92</v>
      </c>
      <c r="BD18" s="109" t="s">
        <v>12378</v>
      </c>
      <c r="BE18" s="56" t="s">
        <v>88</v>
      </c>
      <c r="BF18" s="56" t="s">
        <v>88</v>
      </c>
    </row>
    <row r="19" spans="2:58" s="201" customFormat="1" x14ac:dyDescent="0.2">
      <c r="B19" s="51">
        <v>2026</v>
      </c>
      <c r="C19" s="51">
        <v>891780111</v>
      </c>
      <c r="D19" s="51" t="s">
        <v>79</v>
      </c>
      <c r="E19" s="161" t="s">
        <v>12377</v>
      </c>
      <c r="F19" s="56" t="s">
        <v>12376</v>
      </c>
      <c r="G19" s="56">
        <v>0</v>
      </c>
      <c r="H19" s="56" t="s">
        <v>82</v>
      </c>
      <c r="I19" s="51" t="s">
        <v>83</v>
      </c>
      <c r="J19" s="121" t="s">
        <v>84</v>
      </c>
      <c r="K19" s="109" t="s">
        <v>12375</v>
      </c>
      <c r="L19" s="114">
        <v>16095000</v>
      </c>
      <c r="M19" s="51" t="s">
        <v>86</v>
      </c>
      <c r="N19" s="109" t="s">
        <v>12374</v>
      </c>
      <c r="O19" s="109">
        <v>1148705492</v>
      </c>
      <c r="P19" s="109">
        <v>30</v>
      </c>
      <c r="Q19" s="464">
        <v>46027</v>
      </c>
      <c r="R19" s="109">
        <v>5872564000</v>
      </c>
      <c r="S19" s="109">
        <v>615</v>
      </c>
      <c r="T19" s="464">
        <v>46031</v>
      </c>
      <c r="U19" s="114">
        <v>16095000</v>
      </c>
      <c r="V19" s="56" t="s">
        <v>88</v>
      </c>
      <c r="W19" s="114">
        <v>93400727</v>
      </c>
      <c r="X19" s="161" t="s">
        <v>8815</v>
      </c>
      <c r="Y19" s="120">
        <v>46031</v>
      </c>
      <c r="Z19" s="120">
        <v>46031</v>
      </c>
      <c r="AA19" s="120" t="s">
        <v>90</v>
      </c>
      <c r="AB19" s="120">
        <v>46173</v>
      </c>
      <c r="AC19" s="54">
        <f t="shared" si="0"/>
        <v>142</v>
      </c>
      <c r="AD19" s="56">
        <v>2</v>
      </c>
      <c r="AE19" s="114">
        <v>3885000</v>
      </c>
      <c r="AF19" s="56">
        <v>1</v>
      </c>
      <c r="AG19" s="464">
        <v>46203</v>
      </c>
      <c r="AH19" s="54">
        <f t="shared" si="1"/>
        <v>30</v>
      </c>
      <c r="AI19" s="114">
        <v>0</v>
      </c>
      <c r="AJ19" s="114">
        <v>0</v>
      </c>
      <c r="AK19" s="118" t="s">
        <v>90</v>
      </c>
      <c r="AL19" s="118" t="s">
        <v>90</v>
      </c>
      <c r="AM19" s="56">
        <v>0</v>
      </c>
      <c r="AN19" s="118" t="s">
        <v>90</v>
      </c>
      <c r="AO19" s="118" t="s">
        <v>90</v>
      </c>
      <c r="AP19" s="118" t="s">
        <v>90</v>
      </c>
      <c r="AQ19" s="54">
        <f t="shared" si="2"/>
        <v>0</v>
      </c>
      <c r="AR19" s="54">
        <f>+L19+AE19-AJ19</f>
        <v>19980000</v>
      </c>
      <c r="AS19" s="56" t="s">
        <v>88</v>
      </c>
      <c r="AT19" s="114">
        <v>16095000</v>
      </c>
      <c r="AU19" s="56" t="s">
        <v>91</v>
      </c>
      <c r="AV19" s="114">
        <v>0</v>
      </c>
      <c r="AW19" s="111" t="s">
        <v>90</v>
      </c>
      <c r="AX19" s="247">
        <v>16650000</v>
      </c>
      <c r="AY19" s="58">
        <f t="shared" si="3"/>
        <v>3330000</v>
      </c>
      <c r="AZ19" s="112">
        <f t="shared" si="4"/>
        <v>0.83333333333333337</v>
      </c>
      <c r="BA19" s="159">
        <v>1</v>
      </c>
      <c r="BB19" s="111" t="s">
        <v>90</v>
      </c>
      <c r="BC19" s="56" t="s">
        <v>92</v>
      </c>
      <c r="BD19" s="109" t="s">
        <v>12373</v>
      </c>
      <c r="BE19" s="56" t="s">
        <v>88</v>
      </c>
      <c r="BF19" s="56" t="s">
        <v>88</v>
      </c>
    </row>
    <row r="20" spans="2:58" s="201" customFormat="1" x14ac:dyDescent="0.2">
      <c r="B20" s="51">
        <v>2026</v>
      </c>
      <c r="C20" s="51">
        <v>891780111</v>
      </c>
      <c r="D20" s="51" t="s">
        <v>79</v>
      </c>
      <c r="E20" s="161" t="s">
        <v>12372</v>
      </c>
      <c r="F20" s="56" t="s">
        <v>12371</v>
      </c>
      <c r="G20" s="56">
        <v>0</v>
      </c>
      <c r="H20" s="56" t="s">
        <v>82</v>
      </c>
      <c r="I20" s="51" t="s">
        <v>83</v>
      </c>
      <c r="J20" s="121" t="s">
        <v>84</v>
      </c>
      <c r="K20" s="109" t="s">
        <v>12370</v>
      </c>
      <c r="L20" s="114">
        <v>17705000</v>
      </c>
      <c r="M20" s="51" t="s">
        <v>86</v>
      </c>
      <c r="N20" s="109" t="s">
        <v>12369</v>
      </c>
      <c r="O20" s="109">
        <v>1082944543</v>
      </c>
      <c r="P20" s="109">
        <v>30</v>
      </c>
      <c r="Q20" s="464">
        <v>46027</v>
      </c>
      <c r="R20" s="109">
        <v>5872564000</v>
      </c>
      <c r="S20" s="109">
        <v>616</v>
      </c>
      <c r="T20" s="464">
        <v>46031</v>
      </c>
      <c r="U20" s="114">
        <v>17705000</v>
      </c>
      <c r="V20" s="56" t="s">
        <v>88</v>
      </c>
      <c r="W20" s="114">
        <v>93400727</v>
      </c>
      <c r="X20" s="161" t="s">
        <v>8815</v>
      </c>
      <c r="Y20" s="120">
        <v>46031</v>
      </c>
      <c r="Z20" s="120">
        <v>46031</v>
      </c>
      <c r="AA20" s="120" t="s">
        <v>90</v>
      </c>
      <c r="AB20" s="120">
        <v>46173</v>
      </c>
      <c r="AC20" s="54">
        <f t="shared" si="0"/>
        <v>142</v>
      </c>
      <c r="AD20" s="56">
        <v>2</v>
      </c>
      <c r="AE20" s="114">
        <v>4273000</v>
      </c>
      <c r="AF20" s="56">
        <v>1</v>
      </c>
      <c r="AG20" s="464">
        <v>46203</v>
      </c>
      <c r="AH20" s="54">
        <f t="shared" si="1"/>
        <v>30</v>
      </c>
      <c r="AI20" s="114">
        <v>0</v>
      </c>
      <c r="AJ20" s="114">
        <v>0</v>
      </c>
      <c r="AK20" s="118" t="s">
        <v>90</v>
      </c>
      <c r="AL20" s="118" t="s">
        <v>90</v>
      </c>
      <c r="AM20" s="56">
        <v>0</v>
      </c>
      <c r="AN20" s="118" t="s">
        <v>90</v>
      </c>
      <c r="AO20" s="118" t="s">
        <v>90</v>
      </c>
      <c r="AP20" s="118" t="s">
        <v>90</v>
      </c>
      <c r="AQ20" s="54">
        <f t="shared" si="2"/>
        <v>0</v>
      </c>
      <c r="AR20" s="54">
        <f>+L20+AE20-AJ20</f>
        <v>21978000</v>
      </c>
      <c r="AS20" s="56" t="s">
        <v>88</v>
      </c>
      <c r="AT20" s="114">
        <v>17705000</v>
      </c>
      <c r="AU20" s="56" t="s">
        <v>91</v>
      </c>
      <c r="AV20" s="114">
        <v>0</v>
      </c>
      <c r="AW20" s="111" t="s">
        <v>90</v>
      </c>
      <c r="AX20" s="247">
        <v>18315000</v>
      </c>
      <c r="AY20" s="58">
        <f t="shared" si="3"/>
        <v>3663000</v>
      </c>
      <c r="AZ20" s="112">
        <f t="shared" si="4"/>
        <v>0.83333333333333337</v>
      </c>
      <c r="BA20" s="159">
        <v>1</v>
      </c>
      <c r="BB20" s="111" t="s">
        <v>90</v>
      </c>
      <c r="BC20" s="56" t="s">
        <v>92</v>
      </c>
      <c r="BD20" s="109" t="s">
        <v>12368</v>
      </c>
      <c r="BE20" s="56" t="s">
        <v>88</v>
      </c>
      <c r="BF20" s="56" t="s">
        <v>88</v>
      </c>
    </row>
    <row r="21" spans="2:58" s="201" customFormat="1" x14ac:dyDescent="0.2">
      <c r="B21" s="51">
        <v>2026</v>
      </c>
      <c r="C21" s="51">
        <v>891780111</v>
      </c>
      <c r="D21" s="51" t="s">
        <v>79</v>
      </c>
      <c r="E21" s="161" t="s">
        <v>12367</v>
      </c>
      <c r="F21" s="56" t="s">
        <v>12366</v>
      </c>
      <c r="G21" s="56">
        <v>0</v>
      </c>
      <c r="H21" s="56" t="s">
        <v>82</v>
      </c>
      <c r="I21" s="51" t="s">
        <v>83</v>
      </c>
      <c r="J21" s="121" t="s">
        <v>84</v>
      </c>
      <c r="K21" s="109" t="s">
        <v>12365</v>
      </c>
      <c r="L21" s="114">
        <v>19314000</v>
      </c>
      <c r="M21" s="51" t="s">
        <v>86</v>
      </c>
      <c r="N21" s="109" t="s">
        <v>12364</v>
      </c>
      <c r="O21" s="109">
        <v>1082861946</v>
      </c>
      <c r="P21" s="109">
        <v>30</v>
      </c>
      <c r="Q21" s="464">
        <v>46027</v>
      </c>
      <c r="R21" s="109">
        <v>5872564000</v>
      </c>
      <c r="S21" s="109">
        <v>617</v>
      </c>
      <c r="T21" s="464">
        <v>46031</v>
      </c>
      <c r="U21" s="114">
        <v>19314000</v>
      </c>
      <c r="V21" s="56" t="s">
        <v>88</v>
      </c>
      <c r="W21" s="114">
        <v>57400977</v>
      </c>
      <c r="X21" s="161" t="s">
        <v>12289</v>
      </c>
      <c r="Y21" s="120">
        <v>46031</v>
      </c>
      <c r="Z21" s="120">
        <v>46031</v>
      </c>
      <c r="AA21" s="120" t="s">
        <v>90</v>
      </c>
      <c r="AB21" s="120">
        <v>46173</v>
      </c>
      <c r="AC21" s="54">
        <f t="shared" si="0"/>
        <v>142</v>
      </c>
      <c r="AD21" s="56">
        <v>1</v>
      </c>
      <c r="AE21" s="114">
        <v>3996000</v>
      </c>
      <c r="AF21" s="56">
        <v>1</v>
      </c>
      <c r="AG21" s="464">
        <v>46203</v>
      </c>
      <c r="AH21" s="54">
        <f t="shared" si="1"/>
        <v>30</v>
      </c>
      <c r="AI21" s="114">
        <v>0</v>
      </c>
      <c r="AJ21" s="114">
        <v>0</v>
      </c>
      <c r="AK21" s="118" t="s">
        <v>90</v>
      </c>
      <c r="AL21" s="118" t="s">
        <v>90</v>
      </c>
      <c r="AM21" s="56">
        <v>0</v>
      </c>
      <c r="AN21" s="118" t="s">
        <v>90</v>
      </c>
      <c r="AO21" s="118" t="s">
        <v>90</v>
      </c>
      <c r="AP21" s="118" t="s">
        <v>90</v>
      </c>
      <c r="AQ21" s="54">
        <f t="shared" si="2"/>
        <v>0</v>
      </c>
      <c r="AR21" s="54">
        <f>+L21+AE21-AJ21</f>
        <v>23310000</v>
      </c>
      <c r="AS21" s="56" t="s">
        <v>88</v>
      </c>
      <c r="AT21" s="114">
        <v>19314000</v>
      </c>
      <c r="AU21" s="56" t="s">
        <v>91</v>
      </c>
      <c r="AV21" s="114">
        <v>0</v>
      </c>
      <c r="AW21" s="111" t="s">
        <v>90</v>
      </c>
      <c r="AX21" s="247">
        <v>19314000</v>
      </c>
      <c r="AY21" s="58">
        <f t="shared" si="3"/>
        <v>3996000</v>
      </c>
      <c r="AZ21" s="112">
        <f t="shared" si="4"/>
        <v>0.82857142857142863</v>
      </c>
      <c r="BA21" s="159">
        <v>1</v>
      </c>
      <c r="BB21" s="111" t="s">
        <v>90</v>
      </c>
      <c r="BC21" s="56" t="s">
        <v>92</v>
      </c>
      <c r="BD21" s="109" t="s">
        <v>12363</v>
      </c>
      <c r="BE21" s="56" t="s">
        <v>88</v>
      </c>
      <c r="BF21" s="56" t="s">
        <v>88</v>
      </c>
    </row>
    <row r="22" spans="2:58" s="201" customFormat="1" x14ac:dyDescent="0.2">
      <c r="B22" s="51">
        <v>2026</v>
      </c>
      <c r="C22" s="51">
        <v>891780111</v>
      </c>
      <c r="D22" s="51" t="s">
        <v>79</v>
      </c>
      <c r="E22" s="161" t="s">
        <v>12362</v>
      </c>
      <c r="F22" s="56" t="s">
        <v>12361</v>
      </c>
      <c r="G22" s="56">
        <v>0</v>
      </c>
      <c r="H22" s="56" t="s">
        <v>82</v>
      </c>
      <c r="I22" s="51" t="s">
        <v>83</v>
      </c>
      <c r="J22" s="121" t="s">
        <v>84</v>
      </c>
      <c r="K22" s="109" t="s">
        <v>12360</v>
      </c>
      <c r="L22" s="114">
        <v>18315000</v>
      </c>
      <c r="M22" s="51" t="s">
        <v>86</v>
      </c>
      <c r="N22" s="109" t="s">
        <v>12359</v>
      </c>
      <c r="O22" s="109">
        <v>1082250050</v>
      </c>
      <c r="P22" s="109">
        <v>30</v>
      </c>
      <c r="Q22" s="464">
        <v>46027</v>
      </c>
      <c r="R22" s="109">
        <v>5872564000</v>
      </c>
      <c r="S22" s="109">
        <v>618</v>
      </c>
      <c r="T22" s="464">
        <v>46031</v>
      </c>
      <c r="U22" s="114">
        <v>18315000</v>
      </c>
      <c r="V22" s="56" t="s">
        <v>88</v>
      </c>
      <c r="W22" s="114">
        <v>85449357</v>
      </c>
      <c r="X22" s="161" t="s">
        <v>8798</v>
      </c>
      <c r="Y22" s="120">
        <v>46031</v>
      </c>
      <c r="Z22" s="120">
        <v>46031</v>
      </c>
      <c r="AA22" s="120" t="s">
        <v>90</v>
      </c>
      <c r="AB22" s="120">
        <v>46173</v>
      </c>
      <c r="AC22" s="54">
        <f t="shared" si="0"/>
        <v>142</v>
      </c>
      <c r="AD22" s="56">
        <v>1</v>
      </c>
      <c r="AE22" s="114">
        <v>3663000</v>
      </c>
      <c r="AF22" s="56">
        <v>1</v>
      </c>
      <c r="AG22" s="464">
        <v>46203</v>
      </c>
      <c r="AH22" s="54">
        <f t="shared" si="1"/>
        <v>30</v>
      </c>
      <c r="AI22" s="114">
        <v>0</v>
      </c>
      <c r="AJ22" s="114">
        <v>0</v>
      </c>
      <c r="AK22" s="118" t="s">
        <v>90</v>
      </c>
      <c r="AL22" s="118" t="s">
        <v>90</v>
      </c>
      <c r="AM22" s="56">
        <v>0</v>
      </c>
      <c r="AN22" s="118" t="s">
        <v>90</v>
      </c>
      <c r="AO22" s="118" t="s">
        <v>90</v>
      </c>
      <c r="AP22" s="118" t="s">
        <v>90</v>
      </c>
      <c r="AQ22" s="54">
        <f t="shared" si="2"/>
        <v>0</v>
      </c>
      <c r="AR22" s="54">
        <f>+L22+AE22-AJ22</f>
        <v>21978000</v>
      </c>
      <c r="AS22" s="56" t="s">
        <v>88</v>
      </c>
      <c r="AT22" s="114">
        <v>18315000</v>
      </c>
      <c r="AU22" s="56" t="s">
        <v>91</v>
      </c>
      <c r="AV22" s="114">
        <v>0</v>
      </c>
      <c r="AW22" s="111" t="s">
        <v>90</v>
      </c>
      <c r="AX22" s="247">
        <v>18315000</v>
      </c>
      <c r="AY22" s="58">
        <f t="shared" si="3"/>
        <v>3663000</v>
      </c>
      <c r="AZ22" s="112">
        <f t="shared" si="4"/>
        <v>0.83333333333333337</v>
      </c>
      <c r="BA22" s="159">
        <v>1</v>
      </c>
      <c r="BB22" s="111" t="s">
        <v>90</v>
      </c>
      <c r="BC22" s="56" t="s">
        <v>92</v>
      </c>
      <c r="BD22" s="109" t="s">
        <v>12358</v>
      </c>
      <c r="BE22" s="56" t="s">
        <v>88</v>
      </c>
      <c r="BF22" s="56" t="s">
        <v>88</v>
      </c>
    </row>
    <row r="23" spans="2:58" s="201" customFormat="1" x14ac:dyDescent="0.2">
      <c r="B23" s="51">
        <v>2026</v>
      </c>
      <c r="C23" s="51">
        <v>891780111</v>
      </c>
      <c r="D23" s="51" t="s">
        <v>79</v>
      </c>
      <c r="E23" s="161" t="s">
        <v>12357</v>
      </c>
      <c r="F23" s="56" t="s">
        <v>12356</v>
      </c>
      <c r="G23" s="56">
        <v>0</v>
      </c>
      <c r="H23" s="56" t="s">
        <v>82</v>
      </c>
      <c r="I23" s="51" t="s">
        <v>83</v>
      </c>
      <c r="J23" s="121" t="s">
        <v>84</v>
      </c>
      <c r="K23" s="109" t="s">
        <v>12355</v>
      </c>
      <c r="L23" s="114">
        <v>18315000</v>
      </c>
      <c r="M23" s="51" t="s">
        <v>86</v>
      </c>
      <c r="N23" s="109" t="s">
        <v>12354</v>
      </c>
      <c r="O23" s="109">
        <v>7140330</v>
      </c>
      <c r="P23" s="109">
        <v>30</v>
      </c>
      <c r="Q23" s="464">
        <v>46027</v>
      </c>
      <c r="R23" s="109">
        <v>5872564000</v>
      </c>
      <c r="S23" s="109">
        <v>619</v>
      </c>
      <c r="T23" s="464">
        <v>46031</v>
      </c>
      <c r="U23" s="114">
        <v>18315000</v>
      </c>
      <c r="V23" s="56" t="s">
        <v>88</v>
      </c>
      <c r="W23" s="114">
        <v>57435262</v>
      </c>
      <c r="X23" s="161" t="s">
        <v>12080</v>
      </c>
      <c r="Y23" s="120">
        <v>46031</v>
      </c>
      <c r="Z23" s="120">
        <v>46031</v>
      </c>
      <c r="AA23" s="120" t="s">
        <v>90</v>
      </c>
      <c r="AB23" s="120">
        <v>46173</v>
      </c>
      <c r="AC23" s="54">
        <f t="shared" si="0"/>
        <v>142</v>
      </c>
      <c r="AD23" s="56">
        <v>1</v>
      </c>
      <c r="AE23" s="114">
        <v>3663000</v>
      </c>
      <c r="AF23" s="56">
        <v>1</v>
      </c>
      <c r="AG23" s="464">
        <v>46203</v>
      </c>
      <c r="AH23" s="54">
        <f t="shared" si="1"/>
        <v>30</v>
      </c>
      <c r="AI23" s="114">
        <v>0</v>
      </c>
      <c r="AJ23" s="114">
        <v>0</v>
      </c>
      <c r="AK23" s="118" t="s">
        <v>90</v>
      </c>
      <c r="AL23" s="118" t="s">
        <v>90</v>
      </c>
      <c r="AM23" s="56">
        <v>0</v>
      </c>
      <c r="AN23" s="118" t="s">
        <v>90</v>
      </c>
      <c r="AO23" s="118" t="s">
        <v>90</v>
      </c>
      <c r="AP23" s="118" t="s">
        <v>90</v>
      </c>
      <c r="AQ23" s="54">
        <f t="shared" si="2"/>
        <v>0</v>
      </c>
      <c r="AR23" s="54">
        <f>+L23+AE23-AJ23</f>
        <v>21978000</v>
      </c>
      <c r="AS23" s="56" t="s">
        <v>88</v>
      </c>
      <c r="AT23" s="114">
        <v>18315000</v>
      </c>
      <c r="AU23" s="56" t="s">
        <v>91</v>
      </c>
      <c r="AV23" s="114">
        <v>0</v>
      </c>
      <c r="AW23" s="111" t="s">
        <v>90</v>
      </c>
      <c r="AX23" s="247">
        <v>18315000</v>
      </c>
      <c r="AY23" s="58">
        <f t="shared" si="3"/>
        <v>3663000</v>
      </c>
      <c r="AZ23" s="112">
        <f t="shared" si="4"/>
        <v>0.83333333333333337</v>
      </c>
      <c r="BA23" s="159">
        <v>1</v>
      </c>
      <c r="BB23" s="111" t="s">
        <v>90</v>
      </c>
      <c r="BC23" s="56" t="s">
        <v>92</v>
      </c>
      <c r="BD23" s="109" t="s">
        <v>12353</v>
      </c>
      <c r="BE23" s="56" t="s">
        <v>88</v>
      </c>
      <c r="BF23" s="56" t="s">
        <v>88</v>
      </c>
    </row>
    <row r="24" spans="2:58" s="201" customFormat="1" x14ac:dyDescent="0.2">
      <c r="B24" s="51">
        <v>2026</v>
      </c>
      <c r="C24" s="51">
        <v>891780111</v>
      </c>
      <c r="D24" s="51" t="s">
        <v>79</v>
      </c>
      <c r="E24" s="161" t="s">
        <v>12352</v>
      </c>
      <c r="F24" s="56" t="s">
        <v>12351</v>
      </c>
      <c r="G24" s="56">
        <v>0</v>
      </c>
      <c r="H24" s="56" t="s">
        <v>82</v>
      </c>
      <c r="I24" s="51" t="s">
        <v>83</v>
      </c>
      <c r="J24" s="121" t="s">
        <v>84</v>
      </c>
      <c r="K24" s="109" t="s">
        <v>12350</v>
      </c>
      <c r="L24" s="114">
        <v>18315000</v>
      </c>
      <c r="M24" s="51" t="s">
        <v>86</v>
      </c>
      <c r="N24" s="109" t="s">
        <v>12349</v>
      </c>
      <c r="O24" s="109">
        <v>85154455</v>
      </c>
      <c r="P24" s="109">
        <v>30</v>
      </c>
      <c r="Q24" s="464">
        <v>46027</v>
      </c>
      <c r="R24" s="109">
        <v>5872564000</v>
      </c>
      <c r="S24" s="109">
        <v>620</v>
      </c>
      <c r="T24" s="464">
        <v>46031</v>
      </c>
      <c r="U24" s="114">
        <v>18315000</v>
      </c>
      <c r="V24" s="56" t="s">
        <v>88</v>
      </c>
      <c r="W24" s="114">
        <v>57435262</v>
      </c>
      <c r="X24" s="161" t="s">
        <v>12080</v>
      </c>
      <c r="Y24" s="120">
        <v>46031</v>
      </c>
      <c r="Z24" s="120">
        <v>46031</v>
      </c>
      <c r="AA24" s="120" t="s">
        <v>90</v>
      </c>
      <c r="AB24" s="120">
        <v>46173</v>
      </c>
      <c r="AC24" s="54">
        <f t="shared" si="0"/>
        <v>142</v>
      </c>
      <c r="AD24" s="56">
        <v>1</v>
      </c>
      <c r="AE24" s="114">
        <v>3663000</v>
      </c>
      <c r="AF24" s="56">
        <v>1</v>
      </c>
      <c r="AG24" s="464">
        <v>46203</v>
      </c>
      <c r="AH24" s="54">
        <f t="shared" si="1"/>
        <v>30</v>
      </c>
      <c r="AI24" s="114">
        <v>0</v>
      </c>
      <c r="AJ24" s="114">
        <v>0</v>
      </c>
      <c r="AK24" s="118" t="s">
        <v>90</v>
      </c>
      <c r="AL24" s="118" t="s">
        <v>90</v>
      </c>
      <c r="AM24" s="56">
        <v>0</v>
      </c>
      <c r="AN24" s="118" t="s">
        <v>90</v>
      </c>
      <c r="AO24" s="118" t="s">
        <v>90</v>
      </c>
      <c r="AP24" s="118" t="s">
        <v>90</v>
      </c>
      <c r="AQ24" s="54">
        <f t="shared" si="2"/>
        <v>0</v>
      </c>
      <c r="AR24" s="54">
        <f>+L24+AE24-AJ24</f>
        <v>21978000</v>
      </c>
      <c r="AS24" s="56" t="s">
        <v>88</v>
      </c>
      <c r="AT24" s="114">
        <v>18315000</v>
      </c>
      <c r="AU24" s="56" t="s">
        <v>91</v>
      </c>
      <c r="AV24" s="114">
        <v>0</v>
      </c>
      <c r="AW24" s="111" t="s">
        <v>90</v>
      </c>
      <c r="AX24" s="247">
        <v>18315000</v>
      </c>
      <c r="AY24" s="58">
        <f t="shared" si="3"/>
        <v>3663000</v>
      </c>
      <c r="AZ24" s="112">
        <f t="shared" si="4"/>
        <v>0.83333333333333337</v>
      </c>
      <c r="BA24" s="159">
        <v>1</v>
      </c>
      <c r="BB24" s="111" t="s">
        <v>90</v>
      </c>
      <c r="BC24" s="56" t="s">
        <v>92</v>
      </c>
      <c r="BD24" s="109" t="s">
        <v>12348</v>
      </c>
      <c r="BE24" s="56" t="s">
        <v>88</v>
      </c>
      <c r="BF24" s="56" t="s">
        <v>88</v>
      </c>
    </row>
    <row r="25" spans="2:58" s="201" customFormat="1" x14ac:dyDescent="0.2">
      <c r="B25" s="51">
        <v>2026</v>
      </c>
      <c r="C25" s="51">
        <v>891780111</v>
      </c>
      <c r="D25" s="51" t="s">
        <v>79</v>
      </c>
      <c r="E25" s="161" t="s">
        <v>12347</v>
      </c>
      <c r="F25" s="56" t="s">
        <v>12346</v>
      </c>
      <c r="G25" s="56">
        <v>0</v>
      </c>
      <c r="H25" s="56" t="s">
        <v>82</v>
      </c>
      <c r="I25" s="51" t="s">
        <v>83</v>
      </c>
      <c r="J25" s="121" t="s">
        <v>84</v>
      </c>
      <c r="K25" s="109" t="s">
        <v>12345</v>
      </c>
      <c r="L25" s="114">
        <v>18315000</v>
      </c>
      <c r="M25" s="51" t="s">
        <v>86</v>
      </c>
      <c r="N25" s="109" t="s">
        <v>12344</v>
      </c>
      <c r="O25" s="109">
        <v>57428933</v>
      </c>
      <c r="P25" s="109">
        <v>30</v>
      </c>
      <c r="Q25" s="464">
        <v>46027</v>
      </c>
      <c r="R25" s="109">
        <v>5872564000</v>
      </c>
      <c r="S25" s="109">
        <v>621</v>
      </c>
      <c r="T25" s="464">
        <v>46031</v>
      </c>
      <c r="U25" s="114">
        <v>18315000</v>
      </c>
      <c r="V25" s="56" t="s">
        <v>88</v>
      </c>
      <c r="W25" s="114">
        <v>57435262</v>
      </c>
      <c r="X25" s="161" t="s">
        <v>12080</v>
      </c>
      <c r="Y25" s="120">
        <v>46031</v>
      </c>
      <c r="Z25" s="120">
        <v>46031</v>
      </c>
      <c r="AA25" s="120" t="s">
        <v>90</v>
      </c>
      <c r="AB25" s="120">
        <v>46173</v>
      </c>
      <c r="AC25" s="54">
        <f t="shared" si="0"/>
        <v>142</v>
      </c>
      <c r="AD25" s="56">
        <v>1</v>
      </c>
      <c r="AE25" s="114">
        <v>3663000</v>
      </c>
      <c r="AF25" s="56">
        <v>1</v>
      </c>
      <c r="AG25" s="464">
        <v>46203</v>
      </c>
      <c r="AH25" s="54">
        <f t="shared" si="1"/>
        <v>30</v>
      </c>
      <c r="AI25" s="114">
        <v>0</v>
      </c>
      <c r="AJ25" s="114">
        <v>0</v>
      </c>
      <c r="AK25" s="118" t="s">
        <v>90</v>
      </c>
      <c r="AL25" s="118" t="s">
        <v>90</v>
      </c>
      <c r="AM25" s="56">
        <v>0</v>
      </c>
      <c r="AN25" s="118" t="s">
        <v>90</v>
      </c>
      <c r="AO25" s="118" t="s">
        <v>90</v>
      </c>
      <c r="AP25" s="118" t="s">
        <v>90</v>
      </c>
      <c r="AQ25" s="54">
        <f t="shared" si="2"/>
        <v>0</v>
      </c>
      <c r="AR25" s="54">
        <f>+L25+AE25-AJ25</f>
        <v>21978000</v>
      </c>
      <c r="AS25" s="56" t="s">
        <v>88</v>
      </c>
      <c r="AT25" s="114">
        <v>18315000</v>
      </c>
      <c r="AU25" s="56" t="s">
        <v>91</v>
      </c>
      <c r="AV25" s="114">
        <v>0</v>
      </c>
      <c r="AW25" s="111" t="s">
        <v>90</v>
      </c>
      <c r="AX25" s="247">
        <v>18315000</v>
      </c>
      <c r="AY25" s="58">
        <f t="shared" si="3"/>
        <v>3663000</v>
      </c>
      <c r="AZ25" s="112">
        <f t="shared" si="4"/>
        <v>0.83333333333333337</v>
      </c>
      <c r="BA25" s="159">
        <v>1</v>
      </c>
      <c r="BB25" s="111" t="s">
        <v>90</v>
      </c>
      <c r="BC25" s="56" t="s">
        <v>92</v>
      </c>
      <c r="BD25" s="109" t="s">
        <v>12343</v>
      </c>
      <c r="BE25" s="56" t="s">
        <v>88</v>
      </c>
      <c r="BF25" s="56" t="s">
        <v>88</v>
      </c>
    </row>
    <row r="26" spans="2:58" s="201" customFormat="1" x14ac:dyDescent="0.2">
      <c r="B26" s="51">
        <v>2026</v>
      </c>
      <c r="C26" s="51">
        <v>891780111</v>
      </c>
      <c r="D26" s="51" t="s">
        <v>79</v>
      </c>
      <c r="E26" s="161" t="s">
        <v>12342</v>
      </c>
      <c r="F26" s="56" t="s">
        <v>12341</v>
      </c>
      <c r="G26" s="56">
        <v>0</v>
      </c>
      <c r="H26" s="56" t="s">
        <v>82</v>
      </c>
      <c r="I26" s="51" t="s">
        <v>83</v>
      </c>
      <c r="J26" s="121" t="s">
        <v>84</v>
      </c>
      <c r="K26" s="109" t="s">
        <v>12340</v>
      </c>
      <c r="L26" s="114">
        <v>14534000</v>
      </c>
      <c r="M26" s="51" t="s">
        <v>86</v>
      </c>
      <c r="N26" s="109" t="s">
        <v>12339</v>
      </c>
      <c r="O26" s="109">
        <v>57444371</v>
      </c>
      <c r="P26" s="109">
        <v>30</v>
      </c>
      <c r="Q26" s="464">
        <v>46027</v>
      </c>
      <c r="R26" s="109">
        <v>5872564000</v>
      </c>
      <c r="S26" s="109">
        <v>622</v>
      </c>
      <c r="T26" s="464">
        <v>46031</v>
      </c>
      <c r="U26" s="114">
        <v>14534000</v>
      </c>
      <c r="V26" s="56" t="s">
        <v>88</v>
      </c>
      <c r="W26" s="114">
        <v>57400977</v>
      </c>
      <c r="X26" s="161" t="s">
        <v>12289</v>
      </c>
      <c r="Y26" s="120">
        <v>46031</v>
      </c>
      <c r="Z26" s="120">
        <v>46031</v>
      </c>
      <c r="AA26" s="120" t="s">
        <v>90</v>
      </c>
      <c r="AB26" s="120">
        <v>46173</v>
      </c>
      <c r="AC26" s="54">
        <f t="shared" si="0"/>
        <v>142</v>
      </c>
      <c r="AD26" s="56">
        <v>1</v>
      </c>
      <c r="AE26" s="114">
        <v>3007000</v>
      </c>
      <c r="AF26" s="56">
        <v>1</v>
      </c>
      <c r="AG26" s="464">
        <v>46203</v>
      </c>
      <c r="AH26" s="54">
        <f t="shared" si="1"/>
        <v>30</v>
      </c>
      <c r="AI26" s="114">
        <v>0</v>
      </c>
      <c r="AJ26" s="114">
        <v>0</v>
      </c>
      <c r="AK26" s="118" t="s">
        <v>90</v>
      </c>
      <c r="AL26" s="118" t="s">
        <v>90</v>
      </c>
      <c r="AM26" s="56">
        <v>0</v>
      </c>
      <c r="AN26" s="118" t="s">
        <v>90</v>
      </c>
      <c r="AO26" s="118" t="s">
        <v>90</v>
      </c>
      <c r="AP26" s="118" t="s">
        <v>90</v>
      </c>
      <c r="AQ26" s="54">
        <f t="shared" si="2"/>
        <v>0</v>
      </c>
      <c r="AR26" s="54">
        <f>+L26+AE26-AJ26</f>
        <v>17541000</v>
      </c>
      <c r="AS26" s="56" t="s">
        <v>88</v>
      </c>
      <c r="AT26" s="114">
        <v>14534000</v>
      </c>
      <c r="AU26" s="56" t="s">
        <v>91</v>
      </c>
      <c r="AV26" s="114">
        <v>0</v>
      </c>
      <c r="AW26" s="111" t="s">
        <v>90</v>
      </c>
      <c r="AX26" s="247">
        <v>14534000</v>
      </c>
      <c r="AY26" s="58">
        <f t="shared" si="3"/>
        <v>3007000</v>
      </c>
      <c r="AZ26" s="112">
        <f t="shared" si="4"/>
        <v>0.82857305740835752</v>
      </c>
      <c r="BA26" s="159">
        <v>1</v>
      </c>
      <c r="BB26" s="111" t="s">
        <v>90</v>
      </c>
      <c r="BC26" s="56" t="s">
        <v>92</v>
      </c>
      <c r="BD26" s="109" t="s">
        <v>12338</v>
      </c>
      <c r="BE26" s="56" t="s">
        <v>88</v>
      </c>
      <c r="BF26" s="56" t="s">
        <v>88</v>
      </c>
    </row>
    <row r="27" spans="2:58" s="201" customFormat="1" x14ac:dyDescent="0.2">
      <c r="B27" s="51">
        <v>2026</v>
      </c>
      <c r="C27" s="51">
        <v>891780111</v>
      </c>
      <c r="D27" s="51" t="s">
        <v>79</v>
      </c>
      <c r="E27" s="161" t="s">
        <v>12337</v>
      </c>
      <c r="F27" s="56" t="s">
        <v>12336</v>
      </c>
      <c r="G27" s="56">
        <v>0</v>
      </c>
      <c r="H27" s="56" t="s">
        <v>82</v>
      </c>
      <c r="I27" s="51" t="s">
        <v>83</v>
      </c>
      <c r="J27" s="121" t="s">
        <v>84</v>
      </c>
      <c r="K27" s="109" t="s">
        <v>12335</v>
      </c>
      <c r="L27" s="114">
        <v>23969000</v>
      </c>
      <c r="M27" s="51" t="s">
        <v>86</v>
      </c>
      <c r="N27" s="109" t="s">
        <v>12334</v>
      </c>
      <c r="O27" s="109">
        <v>1082924263</v>
      </c>
      <c r="P27" s="109">
        <v>30</v>
      </c>
      <c r="Q27" s="464">
        <v>46027</v>
      </c>
      <c r="R27" s="109">
        <v>5872564000</v>
      </c>
      <c r="S27" s="109">
        <v>623</v>
      </c>
      <c r="T27" s="464">
        <v>46031</v>
      </c>
      <c r="U27" s="114">
        <v>23969000</v>
      </c>
      <c r="V27" s="56" t="s">
        <v>88</v>
      </c>
      <c r="W27" s="114">
        <v>12621405</v>
      </c>
      <c r="X27" s="161" t="s">
        <v>9215</v>
      </c>
      <c r="Y27" s="120">
        <v>46031</v>
      </c>
      <c r="Z27" s="120">
        <v>46031</v>
      </c>
      <c r="AA27" s="120" t="s">
        <v>90</v>
      </c>
      <c r="AB27" s="120">
        <v>46173</v>
      </c>
      <c r="AC27" s="54">
        <f t="shared" si="0"/>
        <v>142</v>
      </c>
      <c r="AD27" s="56">
        <v>2</v>
      </c>
      <c r="AE27" s="114">
        <v>5785000</v>
      </c>
      <c r="AF27" s="56">
        <v>1</v>
      </c>
      <c r="AG27" s="464">
        <v>46203</v>
      </c>
      <c r="AH27" s="54">
        <f t="shared" si="1"/>
        <v>30</v>
      </c>
      <c r="AI27" s="114">
        <v>0</v>
      </c>
      <c r="AJ27" s="114">
        <v>0</v>
      </c>
      <c r="AK27" s="118" t="s">
        <v>90</v>
      </c>
      <c r="AL27" s="118" t="s">
        <v>90</v>
      </c>
      <c r="AM27" s="56">
        <v>0</v>
      </c>
      <c r="AN27" s="118" t="s">
        <v>90</v>
      </c>
      <c r="AO27" s="118" t="s">
        <v>90</v>
      </c>
      <c r="AP27" s="118" t="s">
        <v>90</v>
      </c>
      <c r="AQ27" s="54">
        <f t="shared" si="2"/>
        <v>0</v>
      </c>
      <c r="AR27" s="54">
        <f>+L27+AE27-AJ27</f>
        <v>29754000</v>
      </c>
      <c r="AS27" s="56" t="s">
        <v>88</v>
      </c>
      <c r="AT27" s="114">
        <v>23969000</v>
      </c>
      <c r="AU27" s="56" t="s">
        <v>91</v>
      </c>
      <c r="AV27" s="114">
        <v>0</v>
      </c>
      <c r="AW27" s="111" t="s">
        <v>90</v>
      </c>
      <c r="AX27" s="247">
        <v>24795000</v>
      </c>
      <c r="AY27" s="58">
        <f t="shared" si="3"/>
        <v>4959000</v>
      </c>
      <c r="AZ27" s="112">
        <f t="shared" si="4"/>
        <v>0.83333333333333337</v>
      </c>
      <c r="BA27" s="159">
        <v>1</v>
      </c>
      <c r="BB27" s="111" t="s">
        <v>90</v>
      </c>
      <c r="BC27" s="56" t="s">
        <v>92</v>
      </c>
      <c r="BD27" s="109" t="s">
        <v>12333</v>
      </c>
      <c r="BE27" s="56" t="s">
        <v>88</v>
      </c>
      <c r="BF27" s="56" t="s">
        <v>88</v>
      </c>
    </row>
    <row r="28" spans="2:58" s="201" customFormat="1" x14ac:dyDescent="0.2">
      <c r="B28" s="51">
        <v>2026</v>
      </c>
      <c r="C28" s="51">
        <v>891780111</v>
      </c>
      <c r="D28" s="51" t="s">
        <v>79</v>
      </c>
      <c r="E28" s="161" t="s">
        <v>12332</v>
      </c>
      <c r="F28" s="56" t="s">
        <v>12331</v>
      </c>
      <c r="G28" s="56">
        <v>0</v>
      </c>
      <c r="H28" s="56" t="s">
        <v>82</v>
      </c>
      <c r="I28" s="51" t="s">
        <v>83</v>
      </c>
      <c r="J28" s="121" t="s">
        <v>84</v>
      </c>
      <c r="K28" s="109" t="s">
        <v>12330</v>
      </c>
      <c r="L28" s="114">
        <v>18315000</v>
      </c>
      <c r="M28" s="51" t="s">
        <v>86</v>
      </c>
      <c r="N28" s="109" t="s">
        <v>12329</v>
      </c>
      <c r="O28" s="109">
        <v>85472349</v>
      </c>
      <c r="P28" s="109">
        <v>30</v>
      </c>
      <c r="Q28" s="464">
        <v>46027</v>
      </c>
      <c r="R28" s="109">
        <v>5872564000</v>
      </c>
      <c r="S28" s="109">
        <v>624</v>
      </c>
      <c r="T28" s="464">
        <v>46031</v>
      </c>
      <c r="U28" s="114">
        <v>18315000</v>
      </c>
      <c r="V28" s="56" t="s">
        <v>88</v>
      </c>
      <c r="W28" s="114">
        <v>85449357</v>
      </c>
      <c r="X28" s="161" t="s">
        <v>8798</v>
      </c>
      <c r="Y28" s="120">
        <v>46031</v>
      </c>
      <c r="Z28" s="120">
        <v>46031</v>
      </c>
      <c r="AA28" s="120" t="s">
        <v>90</v>
      </c>
      <c r="AB28" s="120">
        <v>46173</v>
      </c>
      <c r="AC28" s="54">
        <f t="shared" si="0"/>
        <v>142</v>
      </c>
      <c r="AD28" s="56">
        <v>1</v>
      </c>
      <c r="AE28" s="114">
        <v>3663000</v>
      </c>
      <c r="AF28" s="56">
        <v>1</v>
      </c>
      <c r="AG28" s="464">
        <v>46203</v>
      </c>
      <c r="AH28" s="54">
        <f t="shared" si="1"/>
        <v>30</v>
      </c>
      <c r="AI28" s="114">
        <v>0</v>
      </c>
      <c r="AJ28" s="114">
        <v>0</v>
      </c>
      <c r="AK28" s="118" t="s">
        <v>90</v>
      </c>
      <c r="AL28" s="118" t="s">
        <v>90</v>
      </c>
      <c r="AM28" s="56">
        <v>0</v>
      </c>
      <c r="AN28" s="118" t="s">
        <v>90</v>
      </c>
      <c r="AO28" s="118" t="s">
        <v>90</v>
      </c>
      <c r="AP28" s="118" t="s">
        <v>90</v>
      </c>
      <c r="AQ28" s="54">
        <f t="shared" si="2"/>
        <v>0</v>
      </c>
      <c r="AR28" s="54">
        <f>+L28+AE28-AJ28</f>
        <v>21978000</v>
      </c>
      <c r="AS28" s="56" t="s">
        <v>88</v>
      </c>
      <c r="AT28" s="114">
        <v>18315000</v>
      </c>
      <c r="AU28" s="56" t="s">
        <v>91</v>
      </c>
      <c r="AV28" s="114">
        <v>0</v>
      </c>
      <c r="AW28" s="111" t="s">
        <v>90</v>
      </c>
      <c r="AX28" s="247">
        <v>18315000</v>
      </c>
      <c r="AY28" s="58">
        <f t="shared" si="3"/>
        <v>3663000</v>
      </c>
      <c r="AZ28" s="112">
        <f t="shared" si="4"/>
        <v>0.83333333333333337</v>
      </c>
      <c r="BA28" s="159">
        <v>1</v>
      </c>
      <c r="BB28" s="111" t="s">
        <v>90</v>
      </c>
      <c r="BC28" s="56" t="s">
        <v>92</v>
      </c>
      <c r="BD28" s="109" t="s">
        <v>12328</v>
      </c>
      <c r="BE28" s="56" t="s">
        <v>88</v>
      </c>
      <c r="BF28" s="56" t="s">
        <v>88</v>
      </c>
    </row>
    <row r="29" spans="2:58" s="201" customFormat="1" x14ac:dyDescent="0.2">
      <c r="B29" s="51">
        <v>2026</v>
      </c>
      <c r="C29" s="51">
        <v>891780111</v>
      </c>
      <c r="D29" s="51" t="s">
        <v>79</v>
      </c>
      <c r="E29" s="161" t="s">
        <v>12327</v>
      </c>
      <c r="F29" s="56" t="s">
        <v>12326</v>
      </c>
      <c r="G29" s="56">
        <v>0</v>
      </c>
      <c r="H29" s="56" t="s">
        <v>82</v>
      </c>
      <c r="I29" s="51" t="s">
        <v>83</v>
      </c>
      <c r="J29" s="121" t="s">
        <v>84</v>
      </c>
      <c r="K29" s="109" t="s">
        <v>12325</v>
      </c>
      <c r="L29" s="114">
        <v>18315000</v>
      </c>
      <c r="M29" s="51" t="s">
        <v>86</v>
      </c>
      <c r="N29" s="109" t="s">
        <v>12324</v>
      </c>
      <c r="O29" s="109">
        <v>1082952176</v>
      </c>
      <c r="P29" s="109">
        <v>30</v>
      </c>
      <c r="Q29" s="464">
        <v>46027</v>
      </c>
      <c r="R29" s="109">
        <v>5872564000</v>
      </c>
      <c r="S29" s="109">
        <v>625</v>
      </c>
      <c r="T29" s="464">
        <v>46031</v>
      </c>
      <c r="U29" s="114">
        <v>18315000</v>
      </c>
      <c r="V29" s="56" t="s">
        <v>88</v>
      </c>
      <c r="W29" s="114">
        <v>85449357</v>
      </c>
      <c r="X29" s="161" t="s">
        <v>8798</v>
      </c>
      <c r="Y29" s="120">
        <v>46031</v>
      </c>
      <c r="Z29" s="120">
        <v>46031</v>
      </c>
      <c r="AA29" s="120" t="s">
        <v>90</v>
      </c>
      <c r="AB29" s="120">
        <v>46173</v>
      </c>
      <c r="AC29" s="54">
        <f t="shared" si="0"/>
        <v>142</v>
      </c>
      <c r="AD29" s="56">
        <v>1</v>
      </c>
      <c r="AE29" s="114">
        <v>3663000</v>
      </c>
      <c r="AF29" s="56">
        <v>1</v>
      </c>
      <c r="AG29" s="464">
        <v>46203</v>
      </c>
      <c r="AH29" s="54">
        <f t="shared" si="1"/>
        <v>30</v>
      </c>
      <c r="AI29" s="114">
        <v>0</v>
      </c>
      <c r="AJ29" s="114">
        <v>0</v>
      </c>
      <c r="AK29" s="118" t="s">
        <v>90</v>
      </c>
      <c r="AL29" s="118" t="s">
        <v>90</v>
      </c>
      <c r="AM29" s="56">
        <v>0</v>
      </c>
      <c r="AN29" s="118" t="s">
        <v>90</v>
      </c>
      <c r="AO29" s="118" t="s">
        <v>90</v>
      </c>
      <c r="AP29" s="118" t="s">
        <v>90</v>
      </c>
      <c r="AQ29" s="54">
        <f t="shared" si="2"/>
        <v>0</v>
      </c>
      <c r="AR29" s="54">
        <f>+L29+AE29-AJ29</f>
        <v>21978000</v>
      </c>
      <c r="AS29" s="56" t="s">
        <v>88</v>
      </c>
      <c r="AT29" s="114">
        <v>18315000</v>
      </c>
      <c r="AU29" s="56" t="s">
        <v>91</v>
      </c>
      <c r="AV29" s="114">
        <v>0</v>
      </c>
      <c r="AW29" s="111" t="s">
        <v>90</v>
      </c>
      <c r="AX29" s="247">
        <v>18315000</v>
      </c>
      <c r="AY29" s="58">
        <f t="shared" si="3"/>
        <v>3663000</v>
      </c>
      <c r="AZ29" s="112">
        <f t="shared" si="4"/>
        <v>0.83333333333333337</v>
      </c>
      <c r="BA29" s="159">
        <v>1</v>
      </c>
      <c r="BB29" s="111" t="s">
        <v>90</v>
      </c>
      <c r="BC29" s="56" t="s">
        <v>92</v>
      </c>
      <c r="BD29" s="109" t="s">
        <v>12323</v>
      </c>
      <c r="BE29" s="56" t="s">
        <v>88</v>
      </c>
      <c r="BF29" s="56" t="s">
        <v>88</v>
      </c>
    </row>
    <row r="30" spans="2:58" s="201" customFormat="1" x14ac:dyDescent="0.2">
      <c r="B30" s="51">
        <v>2026</v>
      </c>
      <c r="C30" s="51">
        <v>891780111</v>
      </c>
      <c r="D30" s="51" t="s">
        <v>79</v>
      </c>
      <c r="E30" s="161" t="s">
        <v>12322</v>
      </c>
      <c r="F30" s="56" t="s">
        <v>12321</v>
      </c>
      <c r="G30" s="56">
        <v>0</v>
      </c>
      <c r="H30" s="56" t="s">
        <v>82</v>
      </c>
      <c r="I30" s="51" t="s">
        <v>83</v>
      </c>
      <c r="J30" s="121" t="s">
        <v>84</v>
      </c>
      <c r="K30" s="109" t="s">
        <v>12320</v>
      </c>
      <c r="L30" s="114">
        <v>14534000</v>
      </c>
      <c r="M30" s="51" t="s">
        <v>86</v>
      </c>
      <c r="N30" s="109" t="s">
        <v>12319</v>
      </c>
      <c r="O30" s="109">
        <v>1082958221</v>
      </c>
      <c r="P30" s="109">
        <v>53</v>
      </c>
      <c r="Q30" s="464">
        <v>46030</v>
      </c>
      <c r="R30" s="109">
        <v>2567899000</v>
      </c>
      <c r="S30" s="109">
        <v>585</v>
      </c>
      <c r="T30" s="464">
        <v>46031</v>
      </c>
      <c r="U30" s="114">
        <v>14534000</v>
      </c>
      <c r="V30" s="56" t="s">
        <v>88</v>
      </c>
      <c r="W30" s="114">
        <v>57400977</v>
      </c>
      <c r="X30" s="161" t="s">
        <v>12289</v>
      </c>
      <c r="Y30" s="120">
        <v>46031</v>
      </c>
      <c r="Z30" s="120">
        <v>46031</v>
      </c>
      <c r="AA30" s="120" t="s">
        <v>90</v>
      </c>
      <c r="AB30" s="120">
        <v>46173</v>
      </c>
      <c r="AC30" s="54">
        <f t="shared" si="0"/>
        <v>142</v>
      </c>
      <c r="AD30" s="56">
        <v>1</v>
      </c>
      <c r="AE30" s="114">
        <v>3007000</v>
      </c>
      <c r="AF30" s="56">
        <v>1</v>
      </c>
      <c r="AG30" s="464">
        <v>46203</v>
      </c>
      <c r="AH30" s="54">
        <f t="shared" si="1"/>
        <v>30</v>
      </c>
      <c r="AI30" s="114">
        <v>0</v>
      </c>
      <c r="AJ30" s="114">
        <v>0</v>
      </c>
      <c r="AK30" s="118" t="s">
        <v>90</v>
      </c>
      <c r="AL30" s="118" t="s">
        <v>90</v>
      </c>
      <c r="AM30" s="56">
        <v>0</v>
      </c>
      <c r="AN30" s="118" t="s">
        <v>90</v>
      </c>
      <c r="AO30" s="118" t="s">
        <v>90</v>
      </c>
      <c r="AP30" s="118" t="s">
        <v>90</v>
      </c>
      <c r="AQ30" s="54">
        <f t="shared" si="2"/>
        <v>0</v>
      </c>
      <c r="AR30" s="54">
        <f>+L30+AE30-AJ30</f>
        <v>17541000</v>
      </c>
      <c r="AS30" s="56" t="s">
        <v>88</v>
      </c>
      <c r="AT30" s="114">
        <v>14534000</v>
      </c>
      <c r="AU30" s="56" t="s">
        <v>91</v>
      </c>
      <c r="AV30" s="114">
        <v>0</v>
      </c>
      <c r="AW30" s="111" t="s">
        <v>90</v>
      </c>
      <c r="AX30" s="247">
        <v>14534000</v>
      </c>
      <c r="AY30" s="58">
        <f t="shared" si="3"/>
        <v>3007000</v>
      </c>
      <c r="AZ30" s="112">
        <f t="shared" si="4"/>
        <v>0.82857305740835752</v>
      </c>
      <c r="BA30" s="159">
        <v>1</v>
      </c>
      <c r="BB30" s="111" t="s">
        <v>90</v>
      </c>
      <c r="BC30" s="56" t="s">
        <v>92</v>
      </c>
      <c r="BD30" s="109" t="s">
        <v>12318</v>
      </c>
      <c r="BE30" s="56" t="s">
        <v>88</v>
      </c>
      <c r="BF30" s="56" t="s">
        <v>88</v>
      </c>
    </row>
    <row r="31" spans="2:58" s="201" customFormat="1" x14ac:dyDescent="0.2">
      <c r="B31" s="51">
        <v>2026</v>
      </c>
      <c r="C31" s="51">
        <v>891780111</v>
      </c>
      <c r="D31" s="51" t="s">
        <v>79</v>
      </c>
      <c r="E31" s="161" t="s">
        <v>12317</v>
      </c>
      <c r="F31" s="56" t="s">
        <v>12316</v>
      </c>
      <c r="G31" s="56">
        <v>0</v>
      </c>
      <c r="H31" s="56" t="s">
        <v>82</v>
      </c>
      <c r="I31" s="51" t="s">
        <v>83</v>
      </c>
      <c r="J31" s="121" t="s">
        <v>84</v>
      </c>
      <c r="K31" s="109" t="s">
        <v>12315</v>
      </c>
      <c r="L31" s="114">
        <v>18315000</v>
      </c>
      <c r="M31" s="51" t="s">
        <v>86</v>
      </c>
      <c r="N31" s="109" t="s">
        <v>3673</v>
      </c>
      <c r="O31" s="109">
        <v>1082903282</v>
      </c>
      <c r="P31" s="109">
        <v>30</v>
      </c>
      <c r="Q31" s="464">
        <v>46027</v>
      </c>
      <c r="R31" s="109">
        <v>5872564000</v>
      </c>
      <c r="S31" s="109">
        <v>626</v>
      </c>
      <c r="T31" s="464">
        <v>46031</v>
      </c>
      <c r="U31" s="114">
        <v>18315000</v>
      </c>
      <c r="V31" s="56" t="s">
        <v>88</v>
      </c>
      <c r="W31" s="114">
        <v>85449357</v>
      </c>
      <c r="X31" s="161" t="s">
        <v>8798</v>
      </c>
      <c r="Y31" s="120">
        <v>46031</v>
      </c>
      <c r="Z31" s="120">
        <v>46031</v>
      </c>
      <c r="AA31" s="120" t="s">
        <v>90</v>
      </c>
      <c r="AB31" s="120">
        <v>46173</v>
      </c>
      <c r="AC31" s="54">
        <f t="shared" si="0"/>
        <v>142</v>
      </c>
      <c r="AD31" s="56">
        <v>1</v>
      </c>
      <c r="AE31" s="114">
        <v>3663000</v>
      </c>
      <c r="AF31" s="56">
        <v>1</v>
      </c>
      <c r="AG31" s="464">
        <v>46203</v>
      </c>
      <c r="AH31" s="54">
        <f t="shared" si="1"/>
        <v>30</v>
      </c>
      <c r="AI31" s="114">
        <v>0</v>
      </c>
      <c r="AJ31" s="114">
        <v>0</v>
      </c>
      <c r="AK31" s="118" t="s">
        <v>90</v>
      </c>
      <c r="AL31" s="118" t="s">
        <v>90</v>
      </c>
      <c r="AM31" s="56">
        <v>0</v>
      </c>
      <c r="AN31" s="118" t="s">
        <v>90</v>
      </c>
      <c r="AO31" s="118" t="s">
        <v>90</v>
      </c>
      <c r="AP31" s="118" t="s">
        <v>90</v>
      </c>
      <c r="AQ31" s="54">
        <f t="shared" si="2"/>
        <v>0</v>
      </c>
      <c r="AR31" s="54">
        <f>+L31+AE31-AJ31</f>
        <v>21978000</v>
      </c>
      <c r="AS31" s="56" t="s">
        <v>88</v>
      </c>
      <c r="AT31" s="114">
        <v>18315000</v>
      </c>
      <c r="AU31" s="56" t="s">
        <v>91</v>
      </c>
      <c r="AV31" s="114">
        <v>0</v>
      </c>
      <c r="AW31" s="111" t="s">
        <v>90</v>
      </c>
      <c r="AX31" s="247">
        <v>18315000</v>
      </c>
      <c r="AY31" s="58">
        <f t="shared" si="3"/>
        <v>3663000</v>
      </c>
      <c r="AZ31" s="112">
        <f t="shared" si="4"/>
        <v>0.83333333333333337</v>
      </c>
      <c r="BA31" s="159">
        <v>1</v>
      </c>
      <c r="BB31" s="111" t="s">
        <v>90</v>
      </c>
      <c r="BC31" s="56" t="s">
        <v>92</v>
      </c>
      <c r="BD31" s="109" t="s">
        <v>12314</v>
      </c>
      <c r="BE31" s="56" t="s">
        <v>88</v>
      </c>
      <c r="BF31" s="56" t="s">
        <v>88</v>
      </c>
    </row>
    <row r="32" spans="2:58" s="201" customFormat="1" x14ac:dyDescent="0.2">
      <c r="B32" s="51">
        <v>2026</v>
      </c>
      <c r="C32" s="51">
        <v>891780111</v>
      </c>
      <c r="D32" s="51" t="s">
        <v>79</v>
      </c>
      <c r="E32" s="161" t="s">
        <v>12313</v>
      </c>
      <c r="F32" s="56" t="s">
        <v>12312</v>
      </c>
      <c r="G32" s="56">
        <v>0</v>
      </c>
      <c r="H32" s="56" t="s">
        <v>82</v>
      </c>
      <c r="I32" s="51" t="s">
        <v>83</v>
      </c>
      <c r="J32" s="121" t="s">
        <v>84</v>
      </c>
      <c r="K32" s="109" t="s">
        <v>12311</v>
      </c>
      <c r="L32" s="114">
        <v>20397000</v>
      </c>
      <c r="M32" s="51" t="s">
        <v>86</v>
      </c>
      <c r="N32" s="109" t="s">
        <v>12310</v>
      </c>
      <c r="O32" s="109">
        <v>1221965267</v>
      </c>
      <c r="P32" s="109">
        <v>30</v>
      </c>
      <c r="Q32" s="464">
        <v>46027</v>
      </c>
      <c r="R32" s="109">
        <v>5872564000</v>
      </c>
      <c r="S32" s="109">
        <v>627</v>
      </c>
      <c r="T32" s="464">
        <v>46031</v>
      </c>
      <c r="U32" s="114">
        <v>20397000</v>
      </c>
      <c r="V32" s="56" t="s">
        <v>88</v>
      </c>
      <c r="W32" s="114">
        <v>12621405</v>
      </c>
      <c r="X32" s="161" t="s">
        <v>9215</v>
      </c>
      <c r="Y32" s="120">
        <v>46031</v>
      </c>
      <c r="Z32" s="120">
        <v>46031</v>
      </c>
      <c r="AA32" s="120" t="s">
        <v>90</v>
      </c>
      <c r="AB32" s="120">
        <v>46173</v>
      </c>
      <c r="AC32" s="54">
        <f t="shared" si="0"/>
        <v>142</v>
      </c>
      <c r="AD32" s="56">
        <v>2</v>
      </c>
      <c r="AE32" s="114">
        <v>4923000</v>
      </c>
      <c r="AF32" s="56">
        <v>1</v>
      </c>
      <c r="AG32" s="464">
        <v>46203</v>
      </c>
      <c r="AH32" s="54">
        <f t="shared" si="1"/>
        <v>30</v>
      </c>
      <c r="AI32" s="114">
        <v>0</v>
      </c>
      <c r="AJ32" s="114">
        <v>0</v>
      </c>
      <c r="AK32" s="118" t="s">
        <v>90</v>
      </c>
      <c r="AL32" s="118" t="s">
        <v>90</v>
      </c>
      <c r="AM32" s="56">
        <v>0</v>
      </c>
      <c r="AN32" s="118" t="s">
        <v>90</v>
      </c>
      <c r="AO32" s="118" t="s">
        <v>90</v>
      </c>
      <c r="AP32" s="118" t="s">
        <v>90</v>
      </c>
      <c r="AQ32" s="54">
        <f t="shared" si="2"/>
        <v>0</v>
      </c>
      <c r="AR32" s="54">
        <f>+L32+AE32-AJ32</f>
        <v>25320000</v>
      </c>
      <c r="AS32" s="56" t="s">
        <v>88</v>
      </c>
      <c r="AT32" s="114">
        <v>20397000</v>
      </c>
      <c r="AU32" s="56" t="s">
        <v>91</v>
      </c>
      <c r="AV32" s="114">
        <v>0</v>
      </c>
      <c r="AW32" s="111" t="s">
        <v>90</v>
      </c>
      <c r="AX32" s="247">
        <v>21100000</v>
      </c>
      <c r="AY32" s="58">
        <f t="shared" si="3"/>
        <v>4220000</v>
      </c>
      <c r="AZ32" s="112">
        <f t="shared" si="4"/>
        <v>0.83333333333333337</v>
      </c>
      <c r="BA32" s="159">
        <v>1</v>
      </c>
      <c r="BB32" s="111" t="s">
        <v>90</v>
      </c>
      <c r="BC32" s="56" t="s">
        <v>92</v>
      </c>
      <c r="BD32" s="109" t="s">
        <v>12309</v>
      </c>
      <c r="BE32" s="56" t="s">
        <v>88</v>
      </c>
      <c r="BF32" s="56" t="s">
        <v>88</v>
      </c>
    </row>
    <row r="33" spans="2:58" s="201" customFormat="1" x14ac:dyDescent="0.2">
      <c r="B33" s="51">
        <v>2026</v>
      </c>
      <c r="C33" s="51">
        <v>891780111</v>
      </c>
      <c r="D33" s="51" t="s">
        <v>79</v>
      </c>
      <c r="E33" s="161" t="s">
        <v>12308</v>
      </c>
      <c r="F33" s="56" t="s">
        <v>12307</v>
      </c>
      <c r="G33" s="56">
        <v>0</v>
      </c>
      <c r="H33" s="56" t="s">
        <v>82</v>
      </c>
      <c r="I33" s="51" t="s">
        <v>83</v>
      </c>
      <c r="J33" s="121" t="s">
        <v>84</v>
      </c>
      <c r="K33" s="109" t="s">
        <v>12306</v>
      </c>
      <c r="L33" s="114">
        <v>13866000</v>
      </c>
      <c r="M33" s="51" t="s">
        <v>86</v>
      </c>
      <c r="N33" s="109" t="s">
        <v>12305</v>
      </c>
      <c r="O33" s="109">
        <v>1045743528</v>
      </c>
      <c r="P33" s="109">
        <v>53</v>
      </c>
      <c r="Q33" s="464">
        <v>46030</v>
      </c>
      <c r="R33" s="109">
        <v>2567899000</v>
      </c>
      <c r="S33" s="109">
        <v>586</v>
      </c>
      <c r="T33" s="464">
        <v>46031</v>
      </c>
      <c r="U33" s="114">
        <v>13866000</v>
      </c>
      <c r="V33" s="56" t="s">
        <v>88</v>
      </c>
      <c r="W33" s="114">
        <v>85449357</v>
      </c>
      <c r="X33" s="161" t="s">
        <v>8798</v>
      </c>
      <c r="Y33" s="120">
        <v>46031</v>
      </c>
      <c r="Z33" s="120">
        <v>46031</v>
      </c>
      <c r="AA33" s="120" t="s">
        <v>90</v>
      </c>
      <c r="AB33" s="120">
        <v>46173</v>
      </c>
      <c r="AC33" s="54">
        <f t="shared" si="0"/>
        <v>142</v>
      </c>
      <c r="AD33" s="56">
        <v>1</v>
      </c>
      <c r="AE33" s="114">
        <v>2849000</v>
      </c>
      <c r="AF33" s="56">
        <v>1</v>
      </c>
      <c r="AG33" s="464">
        <v>46203</v>
      </c>
      <c r="AH33" s="54">
        <f t="shared" si="1"/>
        <v>30</v>
      </c>
      <c r="AI33" s="114">
        <v>0</v>
      </c>
      <c r="AJ33" s="114">
        <v>0</v>
      </c>
      <c r="AK33" s="118" t="s">
        <v>90</v>
      </c>
      <c r="AL33" s="118" t="s">
        <v>90</v>
      </c>
      <c r="AM33" s="56">
        <v>0</v>
      </c>
      <c r="AN33" s="118" t="s">
        <v>90</v>
      </c>
      <c r="AO33" s="118" t="s">
        <v>90</v>
      </c>
      <c r="AP33" s="118" t="s">
        <v>90</v>
      </c>
      <c r="AQ33" s="54">
        <f t="shared" si="2"/>
        <v>0</v>
      </c>
      <c r="AR33" s="54">
        <f>+L33+AE33-AJ33</f>
        <v>16715000</v>
      </c>
      <c r="AS33" s="56" t="s">
        <v>88</v>
      </c>
      <c r="AT33" s="114">
        <v>13866000</v>
      </c>
      <c r="AU33" s="56" t="s">
        <v>91</v>
      </c>
      <c r="AV33" s="114">
        <v>0</v>
      </c>
      <c r="AW33" s="111" t="s">
        <v>90</v>
      </c>
      <c r="AX33" s="247">
        <v>13866000</v>
      </c>
      <c r="AY33" s="58">
        <f t="shared" si="3"/>
        <v>2849000</v>
      </c>
      <c r="AZ33" s="112">
        <f t="shared" si="4"/>
        <v>0.8295542925516004</v>
      </c>
      <c r="BA33" s="159">
        <v>1</v>
      </c>
      <c r="BB33" s="111" t="s">
        <v>90</v>
      </c>
      <c r="BC33" s="56" t="s">
        <v>92</v>
      </c>
      <c r="BD33" s="109" t="s">
        <v>12304</v>
      </c>
      <c r="BE33" s="56" t="s">
        <v>88</v>
      </c>
      <c r="BF33" s="56" t="s">
        <v>88</v>
      </c>
    </row>
    <row r="34" spans="2:58" s="201" customFormat="1" x14ac:dyDescent="0.2">
      <c r="B34" s="51">
        <v>2026</v>
      </c>
      <c r="C34" s="51">
        <v>891780111</v>
      </c>
      <c r="D34" s="51" t="s">
        <v>79</v>
      </c>
      <c r="E34" s="161" t="s">
        <v>12303</v>
      </c>
      <c r="F34" s="56" t="s">
        <v>12302</v>
      </c>
      <c r="G34" s="56">
        <v>0</v>
      </c>
      <c r="H34" s="56" t="s">
        <v>82</v>
      </c>
      <c r="I34" s="51" t="s">
        <v>83</v>
      </c>
      <c r="J34" s="121" t="s">
        <v>84</v>
      </c>
      <c r="K34" s="109" t="s">
        <v>12301</v>
      </c>
      <c r="L34" s="114">
        <v>21100000</v>
      </c>
      <c r="M34" s="51" t="s">
        <v>86</v>
      </c>
      <c r="N34" s="109" t="s">
        <v>12300</v>
      </c>
      <c r="O34" s="109">
        <v>1004369176</v>
      </c>
      <c r="P34" s="109">
        <v>30</v>
      </c>
      <c r="Q34" s="464">
        <v>46027</v>
      </c>
      <c r="R34" s="109">
        <v>5872564000</v>
      </c>
      <c r="S34" s="109">
        <v>628</v>
      </c>
      <c r="T34" s="464">
        <v>46031</v>
      </c>
      <c r="U34" s="114">
        <v>21100000</v>
      </c>
      <c r="V34" s="56" t="s">
        <v>88</v>
      </c>
      <c r="W34" s="114">
        <v>85449357</v>
      </c>
      <c r="X34" s="161" t="s">
        <v>8798</v>
      </c>
      <c r="Y34" s="120">
        <v>46031</v>
      </c>
      <c r="Z34" s="120">
        <v>46031</v>
      </c>
      <c r="AA34" s="120" t="s">
        <v>90</v>
      </c>
      <c r="AB34" s="120">
        <v>46173</v>
      </c>
      <c r="AC34" s="54">
        <f t="shared" si="0"/>
        <v>142</v>
      </c>
      <c r="AD34" s="56">
        <v>1</v>
      </c>
      <c r="AE34" s="114">
        <v>4220000</v>
      </c>
      <c r="AF34" s="56">
        <v>1</v>
      </c>
      <c r="AG34" s="464">
        <v>46203</v>
      </c>
      <c r="AH34" s="54">
        <f t="shared" si="1"/>
        <v>30</v>
      </c>
      <c r="AI34" s="114">
        <v>0</v>
      </c>
      <c r="AJ34" s="114">
        <v>0</v>
      </c>
      <c r="AK34" s="118" t="s">
        <v>90</v>
      </c>
      <c r="AL34" s="118" t="s">
        <v>90</v>
      </c>
      <c r="AM34" s="56">
        <v>0</v>
      </c>
      <c r="AN34" s="118" t="s">
        <v>90</v>
      </c>
      <c r="AO34" s="118" t="s">
        <v>90</v>
      </c>
      <c r="AP34" s="118" t="s">
        <v>90</v>
      </c>
      <c r="AQ34" s="54">
        <f t="shared" si="2"/>
        <v>0</v>
      </c>
      <c r="AR34" s="54">
        <f>+L34+AE34-AJ34</f>
        <v>25320000</v>
      </c>
      <c r="AS34" s="56" t="s">
        <v>88</v>
      </c>
      <c r="AT34" s="114">
        <v>21100000</v>
      </c>
      <c r="AU34" s="56" t="s">
        <v>91</v>
      </c>
      <c r="AV34" s="114">
        <v>0</v>
      </c>
      <c r="AW34" s="111" t="s">
        <v>90</v>
      </c>
      <c r="AX34" s="247">
        <v>21100000</v>
      </c>
      <c r="AY34" s="58">
        <f t="shared" si="3"/>
        <v>4220000</v>
      </c>
      <c r="AZ34" s="112">
        <f t="shared" si="4"/>
        <v>0.83333333333333337</v>
      </c>
      <c r="BA34" s="159">
        <v>1</v>
      </c>
      <c r="BB34" s="111" t="s">
        <v>90</v>
      </c>
      <c r="BC34" s="56" t="s">
        <v>92</v>
      </c>
      <c r="BD34" s="109" t="s">
        <v>12299</v>
      </c>
      <c r="BE34" s="56" t="s">
        <v>88</v>
      </c>
      <c r="BF34" s="56" t="s">
        <v>88</v>
      </c>
    </row>
    <row r="35" spans="2:58" s="201" customFormat="1" x14ac:dyDescent="0.2">
      <c r="B35" s="51">
        <v>2026</v>
      </c>
      <c r="C35" s="51">
        <v>891780111</v>
      </c>
      <c r="D35" s="51" t="s">
        <v>79</v>
      </c>
      <c r="E35" s="161" t="s">
        <v>12298</v>
      </c>
      <c r="F35" s="56" t="s">
        <v>12297</v>
      </c>
      <c r="G35" s="56">
        <v>0</v>
      </c>
      <c r="H35" s="56" t="s">
        <v>82</v>
      </c>
      <c r="I35" s="51" t="s">
        <v>83</v>
      </c>
      <c r="J35" s="121" t="s">
        <v>84</v>
      </c>
      <c r="K35" s="109" t="s">
        <v>12296</v>
      </c>
      <c r="L35" s="114">
        <v>13771000</v>
      </c>
      <c r="M35" s="51" t="s">
        <v>86</v>
      </c>
      <c r="N35" s="109" t="s">
        <v>12295</v>
      </c>
      <c r="O35" s="109">
        <v>1082941024</v>
      </c>
      <c r="P35" s="109">
        <v>53</v>
      </c>
      <c r="Q35" s="464">
        <v>46030</v>
      </c>
      <c r="R35" s="109">
        <v>2567899000</v>
      </c>
      <c r="S35" s="109">
        <v>587</v>
      </c>
      <c r="T35" s="464">
        <v>46031</v>
      </c>
      <c r="U35" s="114">
        <v>13771000</v>
      </c>
      <c r="V35" s="56" t="s">
        <v>88</v>
      </c>
      <c r="W35" s="114">
        <v>12621405</v>
      </c>
      <c r="X35" s="161" t="s">
        <v>9215</v>
      </c>
      <c r="Y35" s="120">
        <v>46031</v>
      </c>
      <c r="Z35" s="120">
        <v>46031</v>
      </c>
      <c r="AA35" s="120" t="s">
        <v>90</v>
      </c>
      <c r="AB35" s="120">
        <v>46173</v>
      </c>
      <c r="AC35" s="54">
        <f t="shared" si="0"/>
        <v>142</v>
      </c>
      <c r="AD35" s="56">
        <v>2</v>
      </c>
      <c r="AE35" s="114">
        <v>3323000</v>
      </c>
      <c r="AF35" s="56">
        <v>1</v>
      </c>
      <c r="AG35" s="464">
        <v>46203</v>
      </c>
      <c r="AH35" s="54">
        <f t="shared" si="1"/>
        <v>30</v>
      </c>
      <c r="AI35" s="114">
        <v>0</v>
      </c>
      <c r="AJ35" s="114">
        <v>0</v>
      </c>
      <c r="AK35" s="118" t="s">
        <v>90</v>
      </c>
      <c r="AL35" s="118" t="s">
        <v>90</v>
      </c>
      <c r="AM35" s="56">
        <v>0</v>
      </c>
      <c r="AN35" s="118" t="s">
        <v>90</v>
      </c>
      <c r="AO35" s="118" t="s">
        <v>90</v>
      </c>
      <c r="AP35" s="118" t="s">
        <v>90</v>
      </c>
      <c r="AQ35" s="54">
        <f t="shared" si="2"/>
        <v>0</v>
      </c>
      <c r="AR35" s="54">
        <f>+L35+AE35-AJ35</f>
        <v>17094000</v>
      </c>
      <c r="AS35" s="56" t="s">
        <v>88</v>
      </c>
      <c r="AT35" s="114">
        <v>13771000</v>
      </c>
      <c r="AU35" s="56" t="s">
        <v>91</v>
      </c>
      <c r="AV35" s="114">
        <v>0</v>
      </c>
      <c r="AW35" s="111" t="s">
        <v>90</v>
      </c>
      <c r="AX35" s="247">
        <v>14245000</v>
      </c>
      <c r="AY35" s="58">
        <f t="shared" si="3"/>
        <v>2849000</v>
      </c>
      <c r="AZ35" s="112">
        <f t="shared" si="4"/>
        <v>0.83333333333333337</v>
      </c>
      <c r="BA35" s="159">
        <v>1</v>
      </c>
      <c r="BB35" s="111" t="s">
        <v>90</v>
      </c>
      <c r="BC35" s="56" t="s">
        <v>92</v>
      </c>
      <c r="BD35" s="109" t="s">
        <v>12294</v>
      </c>
      <c r="BE35" s="56" t="s">
        <v>88</v>
      </c>
      <c r="BF35" s="56" t="s">
        <v>88</v>
      </c>
    </row>
    <row r="36" spans="2:58" s="201" customFormat="1" x14ac:dyDescent="0.2">
      <c r="B36" s="51">
        <v>2026</v>
      </c>
      <c r="C36" s="51">
        <v>891780111</v>
      </c>
      <c r="D36" s="51" t="s">
        <v>79</v>
      </c>
      <c r="E36" s="161" t="s">
        <v>12293</v>
      </c>
      <c r="F36" s="56" t="s">
        <v>12292</v>
      </c>
      <c r="G36" s="56">
        <v>0</v>
      </c>
      <c r="H36" s="56" t="s">
        <v>82</v>
      </c>
      <c r="I36" s="51" t="s">
        <v>83</v>
      </c>
      <c r="J36" s="121" t="s">
        <v>84</v>
      </c>
      <c r="K36" s="109" t="s">
        <v>12291</v>
      </c>
      <c r="L36" s="114">
        <v>19154000</v>
      </c>
      <c r="M36" s="51" t="s">
        <v>86</v>
      </c>
      <c r="N36" s="109" t="s">
        <v>12290</v>
      </c>
      <c r="O36" s="109">
        <v>57465032</v>
      </c>
      <c r="P36" s="109">
        <v>30</v>
      </c>
      <c r="Q36" s="464">
        <v>46027</v>
      </c>
      <c r="R36" s="109">
        <v>5872564000</v>
      </c>
      <c r="S36" s="109">
        <v>629</v>
      </c>
      <c r="T36" s="464">
        <v>46031</v>
      </c>
      <c r="U36" s="114">
        <v>19154000</v>
      </c>
      <c r="V36" s="56" t="s">
        <v>88</v>
      </c>
      <c r="W36" s="114">
        <v>57400977</v>
      </c>
      <c r="X36" s="161" t="s">
        <v>12289</v>
      </c>
      <c r="Y36" s="120">
        <v>46031</v>
      </c>
      <c r="Z36" s="120">
        <v>46031</v>
      </c>
      <c r="AA36" s="120" t="s">
        <v>90</v>
      </c>
      <c r="AB36" s="120">
        <v>46173</v>
      </c>
      <c r="AC36" s="54">
        <f t="shared" si="0"/>
        <v>142</v>
      </c>
      <c r="AD36" s="56">
        <v>1</v>
      </c>
      <c r="AE36" s="114">
        <v>3963000</v>
      </c>
      <c r="AF36" s="56">
        <v>1</v>
      </c>
      <c r="AG36" s="464">
        <v>46203</v>
      </c>
      <c r="AH36" s="54">
        <f t="shared" si="1"/>
        <v>30</v>
      </c>
      <c r="AI36" s="114">
        <v>0</v>
      </c>
      <c r="AJ36" s="114">
        <v>0</v>
      </c>
      <c r="AK36" s="118" t="s">
        <v>90</v>
      </c>
      <c r="AL36" s="118" t="s">
        <v>90</v>
      </c>
      <c r="AM36" s="56">
        <v>0</v>
      </c>
      <c r="AN36" s="118" t="s">
        <v>90</v>
      </c>
      <c r="AO36" s="118" t="s">
        <v>90</v>
      </c>
      <c r="AP36" s="118" t="s">
        <v>90</v>
      </c>
      <c r="AQ36" s="54">
        <f t="shared" si="2"/>
        <v>0</v>
      </c>
      <c r="AR36" s="54">
        <f>+L36+AE36-AJ36</f>
        <v>23117000</v>
      </c>
      <c r="AS36" s="56" t="s">
        <v>88</v>
      </c>
      <c r="AT36" s="114">
        <v>19154000</v>
      </c>
      <c r="AU36" s="56" t="s">
        <v>91</v>
      </c>
      <c r="AV36" s="114">
        <v>0</v>
      </c>
      <c r="AW36" s="111" t="s">
        <v>90</v>
      </c>
      <c r="AX36" s="247">
        <v>19154000</v>
      </c>
      <c r="AY36" s="58">
        <f t="shared" si="3"/>
        <v>3963000</v>
      </c>
      <c r="AZ36" s="112">
        <f t="shared" si="4"/>
        <v>0.82856772072500762</v>
      </c>
      <c r="BA36" s="159">
        <v>1</v>
      </c>
      <c r="BB36" s="111" t="s">
        <v>90</v>
      </c>
      <c r="BC36" s="56" t="s">
        <v>92</v>
      </c>
      <c r="BD36" s="109" t="s">
        <v>12288</v>
      </c>
      <c r="BE36" s="56" t="s">
        <v>88</v>
      </c>
      <c r="BF36" s="56" t="s">
        <v>88</v>
      </c>
    </row>
    <row r="37" spans="2:58" s="201" customFormat="1" x14ac:dyDescent="0.2">
      <c r="B37" s="51">
        <v>2026</v>
      </c>
      <c r="C37" s="51">
        <v>891780111</v>
      </c>
      <c r="D37" s="51" t="s">
        <v>79</v>
      </c>
      <c r="E37" s="161" t="s">
        <v>12287</v>
      </c>
      <c r="F37" s="56" t="s">
        <v>12286</v>
      </c>
      <c r="G37" s="56">
        <v>0</v>
      </c>
      <c r="H37" s="56" t="s">
        <v>82</v>
      </c>
      <c r="I37" s="51" t="s">
        <v>83</v>
      </c>
      <c r="J37" s="121" t="s">
        <v>84</v>
      </c>
      <c r="K37" s="109" t="s">
        <v>12285</v>
      </c>
      <c r="L37" s="114">
        <v>16206000</v>
      </c>
      <c r="M37" s="51" t="s">
        <v>86</v>
      </c>
      <c r="N37" s="109" t="s">
        <v>12284</v>
      </c>
      <c r="O37" s="109">
        <v>1083033427</v>
      </c>
      <c r="P37" s="109">
        <v>30</v>
      </c>
      <c r="Q37" s="464">
        <v>46027</v>
      </c>
      <c r="R37" s="109">
        <v>5872564000</v>
      </c>
      <c r="S37" s="109">
        <v>630</v>
      </c>
      <c r="T37" s="464">
        <v>46031</v>
      </c>
      <c r="U37" s="114">
        <v>16206000</v>
      </c>
      <c r="V37" s="56" t="s">
        <v>88</v>
      </c>
      <c r="W37" s="114">
        <v>36564011</v>
      </c>
      <c r="X37" s="161" t="s">
        <v>11076</v>
      </c>
      <c r="Y37" s="120">
        <v>46031</v>
      </c>
      <c r="Z37" s="120">
        <v>46031</v>
      </c>
      <c r="AA37" s="120" t="s">
        <v>90</v>
      </c>
      <c r="AB37" s="120">
        <v>46173</v>
      </c>
      <c r="AC37" s="54">
        <f t="shared" si="0"/>
        <v>142</v>
      </c>
      <c r="AD37" s="56">
        <v>1</v>
      </c>
      <c r="AE37" s="114">
        <v>3330000</v>
      </c>
      <c r="AF37" s="56">
        <v>1</v>
      </c>
      <c r="AG37" s="464">
        <v>46203</v>
      </c>
      <c r="AH37" s="54">
        <f t="shared" si="1"/>
        <v>30</v>
      </c>
      <c r="AI37" s="114">
        <v>0</v>
      </c>
      <c r="AJ37" s="114">
        <v>0</v>
      </c>
      <c r="AK37" s="118" t="s">
        <v>90</v>
      </c>
      <c r="AL37" s="118" t="s">
        <v>90</v>
      </c>
      <c r="AM37" s="56">
        <v>0</v>
      </c>
      <c r="AN37" s="118" t="s">
        <v>90</v>
      </c>
      <c r="AO37" s="118" t="s">
        <v>90</v>
      </c>
      <c r="AP37" s="118" t="s">
        <v>90</v>
      </c>
      <c r="AQ37" s="54">
        <f t="shared" si="2"/>
        <v>0</v>
      </c>
      <c r="AR37" s="54">
        <f>+L37+AE37-AJ37</f>
        <v>19536000</v>
      </c>
      <c r="AS37" s="56" t="s">
        <v>88</v>
      </c>
      <c r="AT37" s="114">
        <v>16206000</v>
      </c>
      <c r="AU37" s="56" t="s">
        <v>91</v>
      </c>
      <c r="AV37" s="114">
        <v>0</v>
      </c>
      <c r="AW37" s="111" t="s">
        <v>90</v>
      </c>
      <c r="AX37" s="247">
        <v>16206000</v>
      </c>
      <c r="AY37" s="58">
        <f t="shared" si="3"/>
        <v>3330000</v>
      </c>
      <c r="AZ37" s="112">
        <f t="shared" si="4"/>
        <v>0.82954545454545459</v>
      </c>
      <c r="BA37" s="159">
        <v>1</v>
      </c>
      <c r="BB37" s="111" t="s">
        <v>90</v>
      </c>
      <c r="BC37" s="56" t="s">
        <v>92</v>
      </c>
      <c r="BD37" s="109" t="s">
        <v>12283</v>
      </c>
      <c r="BE37" s="56" t="s">
        <v>88</v>
      </c>
      <c r="BF37" s="56" t="s">
        <v>88</v>
      </c>
    </row>
    <row r="38" spans="2:58" s="201" customFormat="1" x14ac:dyDescent="0.2">
      <c r="B38" s="51">
        <v>2026</v>
      </c>
      <c r="C38" s="51">
        <v>891780111</v>
      </c>
      <c r="D38" s="51" t="s">
        <v>79</v>
      </c>
      <c r="E38" s="161" t="s">
        <v>12282</v>
      </c>
      <c r="F38" s="56" t="s">
        <v>12281</v>
      </c>
      <c r="G38" s="56">
        <v>0</v>
      </c>
      <c r="H38" s="56" t="s">
        <v>82</v>
      </c>
      <c r="I38" s="51" t="s">
        <v>83</v>
      </c>
      <c r="J38" s="121" t="s">
        <v>84</v>
      </c>
      <c r="K38" s="54" t="s">
        <v>12280</v>
      </c>
      <c r="L38" s="54">
        <v>16206000</v>
      </c>
      <c r="M38" s="51" t="s">
        <v>86</v>
      </c>
      <c r="N38" s="54" t="s">
        <v>12279</v>
      </c>
      <c r="O38" s="54">
        <v>1082969436</v>
      </c>
      <c r="P38" s="54">
        <v>30</v>
      </c>
      <c r="Q38" s="464">
        <v>46027</v>
      </c>
      <c r="R38" s="109">
        <v>5872564000</v>
      </c>
      <c r="S38" s="109">
        <v>631</v>
      </c>
      <c r="T38" s="542">
        <v>46031</v>
      </c>
      <c r="U38" s="54">
        <v>16206000</v>
      </c>
      <c r="V38" s="56" t="s">
        <v>88</v>
      </c>
      <c r="W38" s="54">
        <v>36564011</v>
      </c>
      <c r="X38" s="54" t="s">
        <v>11076</v>
      </c>
      <c r="Y38" s="120">
        <v>46031</v>
      </c>
      <c r="Z38" s="120">
        <v>46031</v>
      </c>
      <c r="AA38" s="120" t="s">
        <v>90</v>
      </c>
      <c r="AB38" s="119">
        <v>46173</v>
      </c>
      <c r="AC38" s="54">
        <f t="shared" si="0"/>
        <v>142</v>
      </c>
      <c r="AD38" s="56">
        <v>1</v>
      </c>
      <c r="AE38" s="114">
        <v>3330000</v>
      </c>
      <c r="AF38" s="56">
        <v>1</v>
      </c>
      <c r="AG38" s="464">
        <v>46203</v>
      </c>
      <c r="AH38" s="54">
        <f t="shared" si="1"/>
        <v>30</v>
      </c>
      <c r="AI38" s="114">
        <v>0</v>
      </c>
      <c r="AJ38" s="114">
        <v>0</v>
      </c>
      <c r="AK38" s="118" t="s">
        <v>90</v>
      </c>
      <c r="AL38" s="118" t="s">
        <v>90</v>
      </c>
      <c r="AM38" s="56">
        <v>0</v>
      </c>
      <c r="AN38" s="118" t="s">
        <v>90</v>
      </c>
      <c r="AO38" s="118" t="s">
        <v>90</v>
      </c>
      <c r="AP38" s="118" t="s">
        <v>90</v>
      </c>
      <c r="AQ38" s="54">
        <f t="shared" si="2"/>
        <v>0</v>
      </c>
      <c r="AR38" s="54">
        <f>+L38+AE38-AJ38</f>
        <v>19536000</v>
      </c>
      <c r="AS38" s="56" t="s">
        <v>88</v>
      </c>
      <c r="AT38" s="54">
        <v>16206000</v>
      </c>
      <c r="AU38" s="56" t="s">
        <v>91</v>
      </c>
      <c r="AV38" s="114">
        <v>0</v>
      </c>
      <c r="AW38" s="111" t="s">
        <v>90</v>
      </c>
      <c r="AX38" s="247">
        <v>16206000</v>
      </c>
      <c r="AY38" s="58">
        <f t="shared" si="3"/>
        <v>3330000</v>
      </c>
      <c r="AZ38" s="112">
        <f t="shared" si="4"/>
        <v>0.82954545454545459</v>
      </c>
      <c r="BA38" s="159">
        <v>1</v>
      </c>
      <c r="BB38" s="111" t="s">
        <v>90</v>
      </c>
      <c r="BC38" s="56" t="s">
        <v>92</v>
      </c>
      <c r="BD38" s="109" t="s">
        <v>12278</v>
      </c>
      <c r="BE38" s="56" t="s">
        <v>88</v>
      </c>
      <c r="BF38" s="56" t="s">
        <v>88</v>
      </c>
    </row>
    <row r="39" spans="2:58" s="201" customFormat="1" x14ac:dyDescent="0.2">
      <c r="B39" s="51">
        <v>2026</v>
      </c>
      <c r="C39" s="51">
        <v>891780111</v>
      </c>
      <c r="D39" s="51" t="s">
        <v>79</v>
      </c>
      <c r="E39" s="161" t="s">
        <v>12277</v>
      </c>
      <c r="F39" s="56" t="s">
        <v>12276</v>
      </c>
      <c r="G39" s="56">
        <v>0</v>
      </c>
      <c r="H39" s="56" t="s">
        <v>82</v>
      </c>
      <c r="I39" s="51" t="s">
        <v>83</v>
      </c>
      <c r="J39" s="121" t="s">
        <v>84</v>
      </c>
      <c r="K39" s="54" t="s">
        <v>12275</v>
      </c>
      <c r="L39" s="54">
        <v>16095000</v>
      </c>
      <c r="M39" s="51" t="s">
        <v>86</v>
      </c>
      <c r="N39" s="54" t="s">
        <v>12274</v>
      </c>
      <c r="O39" s="54">
        <v>1007642968</v>
      </c>
      <c r="P39" s="54">
        <v>30</v>
      </c>
      <c r="Q39" s="464">
        <v>46027</v>
      </c>
      <c r="R39" s="109">
        <v>5872564000</v>
      </c>
      <c r="S39" s="109">
        <v>632</v>
      </c>
      <c r="T39" s="542">
        <v>46031</v>
      </c>
      <c r="U39" s="54">
        <v>16095000</v>
      </c>
      <c r="V39" s="56" t="s">
        <v>88</v>
      </c>
      <c r="W39" s="54">
        <v>93400727</v>
      </c>
      <c r="X39" s="54" t="s">
        <v>8815</v>
      </c>
      <c r="Y39" s="120">
        <v>46031</v>
      </c>
      <c r="Z39" s="120">
        <v>46031</v>
      </c>
      <c r="AA39" s="120" t="s">
        <v>90</v>
      </c>
      <c r="AB39" s="119">
        <v>46173</v>
      </c>
      <c r="AC39" s="54">
        <f t="shared" si="0"/>
        <v>142</v>
      </c>
      <c r="AD39" s="56">
        <v>2</v>
      </c>
      <c r="AE39" s="114">
        <v>3885000</v>
      </c>
      <c r="AF39" s="56">
        <v>1</v>
      </c>
      <c r="AG39" s="464">
        <v>46203</v>
      </c>
      <c r="AH39" s="54">
        <f t="shared" si="1"/>
        <v>30</v>
      </c>
      <c r="AI39" s="114">
        <v>0</v>
      </c>
      <c r="AJ39" s="114">
        <v>0</v>
      </c>
      <c r="AK39" s="118" t="s">
        <v>90</v>
      </c>
      <c r="AL39" s="118" t="s">
        <v>90</v>
      </c>
      <c r="AM39" s="56">
        <v>0</v>
      </c>
      <c r="AN39" s="118" t="s">
        <v>90</v>
      </c>
      <c r="AO39" s="118" t="s">
        <v>90</v>
      </c>
      <c r="AP39" s="118" t="s">
        <v>90</v>
      </c>
      <c r="AQ39" s="54">
        <f t="shared" si="2"/>
        <v>0</v>
      </c>
      <c r="AR39" s="54">
        <f>+L39+AE39-AJ39</f>
        <v>19980000</v>
      </c>
      <c r="AS39" s="56" t="s">
        <v>88</v>
      </c>
      <c r="AT39" s="54">
        <v>16095000</v>
      </c>
      <c r="AU39" s="56" t="s">
        <v>91</v>
      </c>
      <c r="AV39" s="114">
        <v>0</v>
      </c>
      <c r="AW39" s="111" t="s">
        <v>90</v>
      </c>
      <c r="AX39" s="247">
        <v>16650000</v>
      </c>
      <c r="AY39" s="58">
        <f t="shared" si="3"/>
        <v>3330000</v>
      </c>
      <c r="AZ39" s="112">
        <f t="shared" si="4"/>
        <v>0.83333333333333337</v>
      </c>
      <c r="BA39" s="159">
        <v>1</v>
      </c>
      <c r="BB39" s="111" t="s">
        <v>90</v>
      </c>
      <c r="BC39" s="56" t="s">
        <v>92</v>
      </c>
      <c r="BD39" s="109" t="s">
        <v>12273</v>
      </c>
      <c r="BE39" s="56" t="s">
        <v>88</v>
      </c>
      <c r="BF39" s="56" t="s">
        <v>88</v>
      </c>
    </row>
    <row r="40" spans="2:58" s="201" customFormat="1" x14ac:dyDescent="0.2">
      <c r="B40" s="51">
        <v>2026</v>
      </c>
      <c r="C40" s="51">
        <v>891780111</v>
      </c>
      <c r="D40" s="51" t="s">
        <v>79</v>
      </c>
      <c r="E40" s="161" t="s">
        <v>12272</v>
      </c>
      <c r="F40" s="56" t="s">
        <v>12271</v>
      </c>
      <c r="G40" s="56">
        <v>0</v>
      </c>
      <c r="H40" s="56" t="s">
        <v>82</v>
      </c>
      <c r="I40" s="51" t="s">
        <v>83</v>
      </c>
      <c r="J40" s="121" t="s">
        <v>84</v>
      </c>
      <c r="K40" s="54" t="s">
        <v>12270</v>
      </c>
      <c r="L40" s="54">
        <v>16206000</v>
      </c>
      <c r="M40" s="51" t="s">
        <v>86</v>
      </c>
      <c r="N40" s="54" t="s">
        <v>12269</v>
      </c>
      <c r="O40" s="54">
        <v>1053772175</v>
      </c>
      <c r="P40" s="54">
        <v>30</v>
      </c>
      <c r="Q40" s="464">
        <v>46027</v>
      </c>
      <c r="R40" s="109">
        <v>5872564000</v>
      </c>
      <c r="S40" s="109">
        <v>633</v>
      </c>
      <c r="T40" s="542">
        <v>46031</v>
      </c>
      <c r="U40" s="54">
        <v>16206000</v>
      </c>
      <c r="V40" s="56" t="s">
        <v>88</v>
      </c>
      <c r="W40" s="54">
        <v>36564011</v>
      </c>
      <c r="X40" s="54" t="s">
        <v>11076</v>
      </c>
      <c r="Y40" s="120">
        <v>46031</v>
      </c>
      <c r="Z40" s="120">
        <v>46031</v>
      </c>
      <c r="AA40" s="120" t="s">
        <v>90</v>
      </c>
      <c r="AB40" s="119">
        <v>46173</v>
      </c>
      <c r="AC40" s="54">
        <f t="shared" si="0"/>
        <v>142</v>
      </c>
      <c r="AD40" s="56">
        <v>1</v>
      </c>
      <c r="AE40" s="114">
        <v>3330000</v>
      </c>
      <c r="AF40" s="56">
        <v>1</v>
      </c>
      <c r="AG40" s="464">
        <v>46203</v>
      </c>
      <c r="AH40" s="54">
        <f t="shared" si="1"/>
        <v>30</v>
      </c>
      <c r="AI40" s="114">
        <v>0</v>
      </c>
      <c r="AJ40" s="114">
        <v>0</v>
      </c>
      <c r="AK40" s="118" t="s">
        <v>90</v>
      </c>
      <c r="AL40" s="118" t="s">
        <v>90</v>
      </c>
      <c r="AM40" s="56">
        <v>0</v>
      </c>
      <c r="AN40" s="118" t="s">
        <v>90</v>
      </c>
      <c r="AO40" s="118" t="s">
        <v>90</v>
      </c>
      <c r="AP40" s="118" t="s">
        <v>90</v>
      </c>
      <c r="AQ40" s="54">
        <f t="shared" si="2"/>
        <v>0</v>
      </c>
      <c r="AR40" s="54">
        <f>+L40+AE40-AJ40</f>
        <v>19536000</v>
      </c>
      <c r="AS40" s="56" t="s">
        <v>88</v>
      </c>
      <c r="AT40" s="54">
        <v>16206000</v>
      </c>
      <c r="AU40" s="56" t="s">
        <v>91</v>
      </c>
      <c r="AV40" s="114">
        <v>0</v>
      </c>
      <c r="AW40" s="111" t="s">
        <v>90</v>
      </c>
      <c r="AX40" s="247">
        <v>16206000</v>
      </c>
      <c r="AY40" s="58">
        <f t="shared" si="3"/>
        <v>3330000</v>
      </c>
      <c r="AZ40" s="112">
        <f t="shared" si="4"/>
        <v>0.82954545454545459</v>
      </c>
      <c r="BA40" s="159">
        <v>1</v>
      </c>
      <c r="BB40" s="111" t="s">
        <v>90</v>
      </c>
      <c r="BC40" s="56" t="s">
        <v>92</v>
      </c>
      <c r="BD40" s="109" t="s">
        <v>12268</v>
      </c>
      <c r="BE40" s="56" t="s">
        <v>88</v>
      </c>
      <c r="BF40" s="56" t="s">
        <v>88</v>
      </c>
    </row>
    <row r="41" spans="2:58" s="201" customFormat="1" x14ac:dyDescent="0.2">
      <c r="B41" s="51">
        <v>2026</v>
      </c>
      <c r="C41" s="51">
        <v>891780111</v>
      </c>
      <c r="D41" s="51" t="s">
        <v>79</v>
      </c>
      <c r="E41" s="161" t="s">
        <v>12267</v>
      </c>
      <c r="F41" s="56" t="s">
        <v>12266</v>
      </c>
      <c r="G41" s="56">
        <v>0</v>
      </c>
      <c r="H41" s="56" t="s">
        <v>82</v>
      </c>
      <c r="I41" s="51" t="s">
        <v>83</v>
      </c>
      <c r="J41" s="121" t="s">
        <v>84</v>
      </c>
      <c r="K41" s="54" t="s">
        <v>12265</v>
      </c>
      <c r="L41" s="54">
        <v>17827000</v>
      </c>
      <c r="M41" s="51" t="s">
        <v>86</v>
      </c>
      <c r="N41" s="54" t="s">
        <v>930</v>
      </c>
      <c r="O41" s="54">
        <v>1084789302</v>
      </c>
      <c r="P41" s="54">
        <v>30</v>
      </c>
      <c r="Q41" s="464">
        <v>46027</v>
      </c>
      <c r="R41" s="109">
        <v>5872564000</v>
      </c>
      <c r="S41" s="109">
        <v>634</v>
      </c>
      <c r="T41" s="542">
        <v>46031</v>
      </c>
      <c r="U41" s="54">
        <v>17827000</v>
      </c>
      <c r="V41" s="56" t="s">
        <v>88</v>
      </c>
      <c r="W41" s="54">
        <v>57461777</v>
      </c>
      <c r="X41" s="54" t="s">
        <v>11398</v>
      </c>
      <c r="Y41" s="120">
        <v>46031</v>
      </c>
      <c r="Z41" s="120">
        <v>46031</v>
      </c>
      <c r="AA41" s="120" t="s">
        <v>90</v>
      </c>
      <c r="AB41" s="119">
        <v>46173</v>
      </c>
      <c r="AC41" s="54">
        <f t="shared" si="0"/>
        <v>142</v>
      </c>
      <c r="AD41" s="56">
        <v>1</v>
      </c>
      <c r="AE41" s="114">
        <v>3663000</v>
      </c>
      <c r="AF41" s="56">
        <v>1</v>
      </c>
      <c r="AG41" s="464">
        <v>46203</v>
      </c>
      <c r="AH41" s="54">
        <f t="shared" si="1"/>
        <v>30</v>
      </c>
      <c r="AI41" s="114">
        <v>0</v>
      </c>
      <c r="AJ41" s="114">
        <v>0</v>
      </c>
      <c r="AK41" s="118" t="s">
        <v>90</v>
      </c>
      <c r="AL41" s="118" t="s">
        <v>90</v>
      </c>
      <c r="AM41" s="56">
        <v>0</v>
      </c>
      <c r="AN41" s="118" t="s">
        <v>90</v>
      </c>
      <c r="AO41" s="118" t="s">
        <v>90</v>
      </c>
      <c r="AP41" s="118" t="s">
        <v>90</v>
      </c>
      <c r="AQ41" s="54">
        <f t="shared" si="2"/>
        <v>0</v>
      </c>
      <c r="AR41" s="54">
        <f>+L41+AE41-AJ41</f>
        <v>21490000</v>
      </c>
      <c r="AS41" s="56" t="s">
        <v>88</v>
      </c>
      <c r="AT41" s="54">
        <v>17827000</v>
      </c>
      <c r="AU41" s="56" t="s">
        <v>91</v>
      </c>
      <c r="AV41" s="114">
        <v>0</v>
      </c>
      <c r="AW41" s="111" t="s">
        <v>90</v>
      </c>
      <c r="AX41" s="247">
        <v>17827000</v>
      </c>
      <c r="AY41" s="58">
        <f t="shared" si="3"/>
        <v>3663000</v>
      </c>
      <c r="AZ41" s="112">
        <f t="shared" si="4"/>
        <v>0.82954862726849699</v>
      </c>
      <c r="BA41" s="159">
        <v>1</v>
      </c>
      <c r="BB41" s="111" t="s">
        <v>90</v>
      </c>
      <c r="BC41" s="56" t="s">
        <v>92</v>
      </c>
      <c r="BD41" s="109" t="s">
        <v>12264</v>
      </c>
      <c r="BE41" s="56" t="s">
        <v>88</v>
      </c>
      <c r="BF41" s="56" t="s">
        <v>88</v>
      </c>
    </row>
    <row r="42" spans="2:58" s="201" customFormat="1" x14ac:dyDescent="0.2">
      <c r="B42" s="51">
        <v>2026</v>
      </c>
      <c r="C42" s="51">
        <v>891780111</v>
      </c>
      <c r="D42" s="51" t="s">
        <v>79</v>
      </c>
      <c r="E42" s="161" t="s">
        <v>12263</v>
      </c>
      <c r="F42" s="56" t="s">
        <v>12262</v>
      </c>
      <c r="G42" s="56">
        <v>0</v>
      </c>
      <c r="H42" s="56" t="s">
        <v>82</v>
      </c>
      <c r="I42" s="51" t="s">
        <v>83</v>
      </c>
      <c r="J42" s="121" t="s">
        <v>84</v>
      </c>
      <c r="K42" s="54" t="s">
        <v>12261</v>
      </c>
      <c r="L42" s="54">
        <v>17827000</v>
      </c>
      <c r="M42" s="51" t="s">
        <v>86</v>
      </c>
      <c r="N42" s="54" t="s">
        <v>12260</v>
      </c>
      <c r="O42" s="54">
        <v>1081827299</v>
      </c>
      <c r="P42" s="54">
        <v>30</v>
      </c>
      <c r="Q42" s="464">
        <v>46027</v>
      </c>
      <c r="R42" s="109">
        <v>5872564000</v>
      </c>
      <c r="S42" s="109">
        <v>635</v>
      </c>
      <c r="T42" s="542">
        <v>46031</v>
      </c>
      <c r="U42" s="54">
        <v>17827000</v>
      </c>
      <c r="V42" s="56" t="s">
        <v>88</v>
      </c>
      <c r="W42" s="54">
        <v>57461777</v>
      </c>
      <c r="X42" s="54" t="s">
        <v>11398</v>
      </c>
      <c r="Y42" s="120">
        <v>46031</v>
      </c>
      <c r="Z42" s="120">
        <v>46031</v>
      </c>
      <c r="AA42" s="120" t="s">
        <v>90</v>
      </c>
      <c r="AB42" s="119">
        <v>46173</v>
      </c>
      <c r="AC42" s="54">
        <f t="shared" si="0"/>
        <v>142</v>
      </c>
      <c r="AD42" s="56">
        <v>2</v>
      </c>
      <c r="AE42" s="114">
        <v>13663000</v>
      </c>
      <c r="AF42" s="56">
        <v>1</v>
      </c>
      <c r="AG42" s="464">
        <v>46203</v>
      </c>
      <c r="AH42" s="54">
        <f t="shared" si="1"/>
        <v>30</v>
      </c>
      <c r="AI42" s="114">
        <v>0</v>
      </c>
      <c r="AJ42" s="114">
        <v>0</v>
      </c>
      <c r="AK42" s="118" t="s">
        <v>90</v>
      </c>
      <c r="AL42" s="118" t="s">
        <v>90</v>
      </c>
      <c r="AM42" s="56">
        <v>0</v>
      </c>
      <c r="AN42" s="118" t="s">
        <v>90</v>
      </c>
      <c r="AO42" s="118" t="s">
        <v>90</v>
      </c>
      <c r="AP42" s="118" t="s">
        <v>90</v>
      </c>
      <c r="AQ42" s="54">
        <f t="shared" si="2"/>
        <v>0</v>
      </c>
      <c r="AR42" s="54">
        <f>+L42+AE42-AJ42</f>
        <v>31490000</v>
      </c>
      <c r="AS42" s="56" t="s">
        <v>88</v>
      </c>
      <c r="AT42" s="54">
        <v>17827000</v>
      </c>
      <c r="AU42" s="56" t="s">
        <v>91</v>
      </c>
      <c r="AV42" s="114">
        <v>0</v>
      </c>
      <c r="AW42" s="111" t="s">
        <v>90</v>
      </c>
      <c r="AX42" s="247">
        <v>27827000</v>
      </c>
      <c r="AY42" s="58">
        <f t="shared" si="3"/>
        <v>3663000</v>
      </c>
      <c r="AZ42" s="112">
        <f t="shared" si="4"/>
        <v>0.88367735789139412</v>
      </c>
      <c r="BA42" s="159">
        <v>1</v>
      </c>
      <c r="BB42" s="111" t="s">
        <v>90</v>
      </c>
      <c r="BC42" s="56" t="s">
        <v>92</v>
      </c>
      <c r="BD42" s="109" t="s">
        <v>12259</v>
      </c>
      <c r="BE42" s="56" t="s">
        <v>88</v>
      </c>
      <c r="BF42" s="56" t="s">
        <v>88</v>
      </c>
    </row>
    <row r="43" spans="2:58" s="201" customFormat="1" x14ac:dyDescent="0.2">
      <c r="B43" s="51">
        <v>2026</v>
      </c>
      <c r="C43" s="51">
        <v>891780111</v>
      </c>
      <c r="D43" s="51" t="s">
        <v>79</v>
      </c>
      <c r="E43" s="161" t="s">
        <v>12258</v>
      </c>
      <c r="F43" s="56" t="s">
        <v>12257</v>
      </c>
      <c r="G43" s="56">
        <v>0</v>
      </c>
      <c r="H43" s="56" t="s">
        <v>82</v>
      </c>
      <c r="I43" s="51" t="s">
        <v>83</v>
      </c>
      <c r="J43" s="121" t="s">
        <v>84</v>
      </c>
      <c r="K43" s="54" t="s">
        <v>12256</v>
      </c>
      <c r="L43" s="54">
        <v>12095000</v>
      </c>
      <c r="M43" s="51" t="s">
        <v>86</v>
      </c>
      <c r="N43" s="54" t="s">
        <v>12255</v>
      </c>
      <c r="O43" s="54">
        <v>1004486607</v>
      </c>
      <c r="P43" s="54">
        <v>53</v>
      </c>
      <c r="Q43" s="464">
        <v>46030</v>
      </c>
      <c r="R43" s="109">
        <v>2567899000</v>
      </c>
      <c r="S43" s="109">
        <v>648</v>
      </c>
      <c r="T43" s="542">
        <v>46031</v>
      </c>
      <c r="U43" s="54">
        <v>12095000</v>
      </c>
      <c r="V43" s="56" t="s">
        <v>88</v>
      </c>
      <c r="W43" s="54">
        <v>85459497</v>
      </c>
      <c r="X43" s="54" t="s">
        <v>8771</v>
      </c>
      <c r="Y43" s="120">
        <v>46031</v>
      </c>
      <c r="Z43" s="120">
        <v>46031</v>
      </c>
      <c r="AA43" s="120" t="s">
        <v>90</v>
      </c>
      <c r="AB43" s="119">
        <v>46173</v>
      </c>
      <c r="AC43" s="54">
        <f t="shared" si="0"/>
        <v>142</v>
      </c>
      <c r="AD43" s="56">
        <v>1</v>
      </c>
      <c r="AE43" s="114">
        <v>2419000</v>
      </c>
      <c r="AF43" s="56">
        <v>1</v>
      </c>
      <c r="AG43" s="464">
        <v>46203</v>
      </c>
      <c r="AH43" s="54">
        <f t="shared" si="1"/>
        <v>30</v>
      </c>
      <c r="AI43" s="114">
        <v>0</v>
      </c>
      <c r="AJ43" s="114">
        <v>0</v>
      </c>
      <c r="AK43" s="118" t="s">
        <v>90</v>
      </c>
      <c r="AL43" s="118" t="s">
        <v>90</v>
      </c>
      <c r="AM43" s="56">
        <v>0</v>
      </c>
      <c r="AN43" s="118" t="s">
        <v>90</v>
      </c>
      <c r="AO43" s="118" t="s">
        <v>90</v>
      </c>
      <c r="AP43" s="118" t="s">
        <v>90</v>
      </c>
      <c r="AQ43" s="54">
        <f t="shared" si="2"/>
        <v>0</v>
      </c>
      <c r="AR43" s="54">
        <f>+L43+AE43-AJ43</f>
        <v>14514000</v>
      </c>
      <c r="AS43" s="56" t="s">
        <v>88</v>
      </c>
      <c r="AT43" s="54">
        <v>12095000</v>
      </c>
      <c r="AU43" s="56" t="s">
        <v>91</v>
      </c>
      <c r="AV43" s="114">
        <v>0</v>
      </c>
      <c r="AW43" s="111" t="s">
        <v>90</v>
      </c>
      <c r="AX43" s="247">
        <v>12095000</v>
      </c>
      <c r="AY43" s="58">
        <f t="shared" si="3"/>
        <v>2419000</v>
      </c>
      <c r="AZ43" s="112">
        <f t="shared" si="4"/>
        <v>0.83333333333333337</v>
      </c>
      <c r="BA43" s="159">
        <v>1</v>
      </c>
      <c r="BB43" s="111" t="s">
        <v>90</v>
      </c>
      <c r="BC43" s="56" t="s">
        <v>92</v>
      </c>
      <c r="BD43" s="109" t="s">
        <v>12254</v>
      </c>
      <c r="BE43" s="56" t="s">
        <v>88</v>
      </c>
      <c r="BF43" s="56" t="s">
        <v>88</v>
      </c>
    </row>
    <row r="44" spans="2:58" s="201" customFormat="1" x14ac:dyDescent="0.2">
      <c r="B44" s="51">
        <v>2026</v>
      </c>
      <c r="C44" s="51">
        <v>891780111</v>
      </c>
      <c r="D44" s="51" t="s">
        <v>79</v>
      </c>
      <c r="E44" s="161" t="s">
        <v>12253</v>
      </c>
      <c r="F44" s="56" t="s">
        <v>12252</v>
      </c>
      <c r="G44" s="56">
        <v>0</v>
      </c>
      <c r="H44" s="56" t="s">
        <v>82</v>
      </c>
      <c r="I44" s="51" t="s">
        <v>83</v>
      </c>
      <c r="J44" s="121" t="s">
        <v>84</v>
      </c>
      <c r="K44" s="54" t="s">
        <v>12251</v>
      </c>
      <c r="L44" s="54">
        <v>17827000</v>
      </c>
      <c r="M44" s="51" t="s">
        <v>86</v>
      </c>
      <c r="N44" s="54" t="s">
        <v>12250</v>
      </c>
      <c r="O44" s="54">
        <v>85464059</v>
      </c>
      <c r="P44" s="54">
        <v>30</v>
      </c>
      <c r="Q44" s="464">
        <v>46027</v>
      </c>
      <c r="R44" s="109">
        <v>5872564000</v>
      </c>
      <c r="S44" s="109">
        <v>636</v>
      </c>
      <c r="T44" s="542">
        <v>46031</v>
      </c>
      <c r="U44" s="54">
        <v>17827000</v>
      </c>
      <c r="V44" s="56" t="s">
        <v>88</v>
      </c>
      <c r="W44" s="54">
        <v>57461777</v>
      </c>
      <c r="X44" s="54" t="s">
        <v>11398</v>
      </c>
      <c r="Y44" s="120">
        <v>46031</v>
      </c>
      <c r="Z44" s="120">
        <v>46031</v>
      </c>
      <c r="AA44" s="120" t="s">
        <v>90</v>
      </c>
      <c r="AB44" s="119">
        <v>46173</v>
      </c>
      <c r="AC44" s="54">
        <f t="shared" si="0"/>
        <v>142</v>
      </c>
      <c r="AD44" s="56">
        <v>1</v>
      </c>
      <c r="AE44" s="114">
        <v>3663000</v>
      </c>
      <c r="AF44" s="56">
        <v>1</v>
      </c>
      <c r="AG44" s="464">
        <v>46203</v>
      </c>
      <c r="AH44" s="54">
        <f t="shared" si="1"/>
        <v>30</v>
      </c>
      <c r="AI44" s="114">
        <v>0</v>
      </c>
      <c r="AJ44" s="114">
        <v>0</v>
      </c>
      <c r="AK44" s="118" t="s">
        <v>90</v>
      </c>
      <c r="AL44" s="118" t="s">
        <v>90</v>
      </c>
      <c r="AM44" s="56">
        <v>0</v>
      </c>
      <c r="AN44" s="118" t="s">
        <v>90</v>
      </c>
      <c r="AO44" s="118" t="s">
        <v>90</v>
      </c>
      <c r="AP44" s="118" t="s">
        <v>90</v>
      </c>
      <c r="AQ44" s="54">
        <f t="shared" si="2"/>
        <v>0</v>
      </c>
      <c r="AR44" s="54">
        <f>+L44+AE44-AJ44</f>
        <v>21490000</v>
      </c>
      <c r="AS44" s="56" t="s">
        <v>88</v>
      </c>
      <c r="AT44" s="54">
        <v>17827000</v>
      </c>
      <c r="AU44" s="56" t="s">
        <v>91</v>
      </c>
      <c r="AV44" s="114">
        <v>0</v>
      </c>
      <c r="AW44" s="111" t="s">
        <v>90</v>
      </c>
      <c r="AX44" s="247">
        <v>17827000</v>
      </c>
      <c r="AY44" s="58">
        <f t="shared" si="3"/>
        <v>3663000</v>
      </c>
      <c r="AZ44" s="112">
        <f t="shared" si="4"/>
        <v>0.82954862726849699</v>
      </c>
      <c r="BA44" s="159">
        <v>1</v>
      </c>
      <c r="BB44" s="111" t="s">
        <v>90</v>
      </c>
      <c r="BC44" s="56" t="s">
        <v>92</v>
      </c>
      <c r="BD44" s="109" t="s">
        <v>12249</v>
      </c>
      <c r="BE44" s="56" t="s">
        <v>88</v>
      </c>
      <c r="BF44" s="56" t="s">
        <v>88</v>
      </c>
    </row>
    <row r="45" spans="2:58" s="201" customFormat="1" x14ac:dyDescent="0.2">
      <c r="B45" s="51">
        <v>2026</v>
      </c>
      <c r="C45" s="51">
        <v>891780111</v>
      </c>
      <c r="D45" s="51" t="s">
        <v>79</v>
      </c>
      <c r="E45" s="161" t="s">
        <v>12248</v>
      </c>
      <c r="F45" s="56" t="s">
        <v>12247</v>
      </c>
      <c r="G45" s="56">
        <v>0</v>
      </c>
      <c r="H45" s="56" t="s">
        <v>82</v>
      </c>
      <c r="I45" s="51" t="s">
        <v>83</v>
      </c>
      <c r="J45" s="121" t="s">
        <v>84</v>
      </c>
      <c r="K45" s="54" t="s">
        <v>12246</v>
      </c>
      <c r="L45" s="54">
        <v>13581000</v>
      </c>
      <c r="M45" s="51" t="s">
        <v>86</v>
      </c>
      <c r="N45" s="54" t="s">
        <v>12245</v>
      </c>
      <c r="O45" s="54">
        <v>1082842812</v>
      </c>
      <c r="P45" s="54">
        <v>53</v>
      </c>
      <c r="Q45" s="464">
        <v>46030</v>
      </c>
      <c r="R45" s="109">
        <v>2567899000</v>
      </c>
      <c r="S45" s="109">
        <v>588</v>
      </c>
      <c r="T45" s="542">
        <v>46031</v>
      </c>
      <c r="U45" s="54">
        <v>13581000</v>
      </c>
      <c r="V45" s="56" t="s">
        <v>88</v>
      </c>
      <c r="W45" s="54">
        <v>1082868728</v>
      </c>
      <c r="X45" s="54" t="s">
        <v>8553</v>
      </c>
      <c r="Y45" s="120">
        <v>46031</v>
      </c>
      <c r="Z45" s="120">
        <v>46031</v>
      </c>
      <c r="AA45" s="120" t="s">
        <v>90</v>
      </c>
      <c r="AB45" s="119">
        <v>46173</v>
      </c>
      <c r="AC45" s="54">
        <f t="shared" si="0"/>
        <v>142</v>
      </c>
      <c r="AD45" s="56">
        <v>1</v>
      </c>
      <c r="AE45" s="114">
        <v>2000000</v>
      </c>
      <c r="AF45" s="56">
        <v>1</v>
      </c>
      <c r="AG45" s="464">
        <v>46203</v>
      </c>
      <c r="AH45" s="54">
        <f t="shared" si="1"/>
        <v>30</v>
      </c>
      <c r="AI45" s="114">
        <v>0</v>
      </c>
      <c r="AJ45" s="114">
        <v>0</v>
      </c>
      <c r="AK45" s="118" t="s">
        <v>90</v>
      </c>
      <c r="AL45" s="118" t="s">
        <v>90</v>
      </c>
      <c r="AM45" s="56">
        <v>0</v>
      </c>
      <c r="AN45" s="118" t="s">
        <v>90</v>
      </c>
      <c r="AO45" s="118" t="s">
        <v>90</v>
      </c>
      <c r="AP45" s="118" t="s">
        <v>90</v>
      </c>
      <c r="AQ45" s="54">
        <f t="shared" si="2"/>
        <v>0</v>
      </c>
      <c r="AR45" s="54">
        <f>+L45+AE45-AJ45</f>
        <v>15581000</v>
      </c>
      <c r="AS45" s="56" t="s">
        <v>88</v>
      </c>
      <c r="AT45" s="54">
        <v>13581000</v>
      </c>
      <c r="AU45" s="56" t="s">
        <v>91</v>
      </c>
      <c r="AV45" s="114">
        <v>0</v>
      </c>
      <c r="AW45" s="111" t="s">
        <v>90</v>
      </c>
      <c r="AX45" s="247">
        <v>13581000</v>
      </c>
      <c r="AY45" s="58">
        <f t="shared" si="3"/>
        <v>2000000</v>
      </c>
      <c r="AZ45" s="112">
        <f t="shared" si="4"/>
        <v>0.8716385341120596</v>
      </c>
      <c r="BA45" s="159">
        <v>1</v>
      </c>
      <c r="BB45" s="111" t="s">
        <v>90</v>
      </c>
      <c r="BC45" s="56" t="s">
        <v>92</v>
      </c>
      <c r="BD45" s="109" t="s">
        <v>12244</v>
      </c>
      <c r="BE45" s="56" t="s">
        <v>88</v>
      </c>
      <c r="BF45" s="56" t="s">
        <v>88</v>
      </c>
    </row>
    <row r="46" spans="2:58" s="201" customFormat="1" x14ac:dyDescent="0.2">
      <c r="B46" s="51">
        <v>2026</v>
      </c>
      <c r="C46" s="51">
        <v>891780111</v>
      </c>
      <c r="D46" s="51" t="s">
        <v>79</v>
      </c>
      <c r="E46" s="161" t="s">
        <v>12243</v>
      </c>
      <c r="F46" s="56" t="s">
        <v>12242</v>
      </c>
      <c r="G46" s="56">
        <v>0</v>
      </c>
      <c r="H46" s="56" t="s">
        <v>82</v>
      </c>
      <c r="I46" s="51" t="s">
        <v>83</v>
      </c>
      <c r="J46" s="121" t="s">
        <v>84</v>
      </c>
      <c r="K46" s="54" t="s">
        <v>12241</v>
      </c>
      <c r="L46" s="54">
        <v>17461000</v>
      </c>
      <c r="M46" s="51" t="s">
        <v>86</v>
      </c>
      <c r="N46" s="54" t="s">
        <v>6301</v>
      </c>
      <c r="O46" s="54">
        <v>1082957435</v>
      </c>
      <c r="P46" s="54">
        <v>30</v>
      </c>
      <c r="Q46" s="464">
        <v>46027</v>
      </c>
      <c r="R46" s="109">
        <v>5872564000</v>
      </c>
      <c r="S46" s="109">
        <v>637</v>
      </c>
      <c r="T46" s="542">
        <v>46031</v>
      </c>
      <c r="U46" s="54">
        <v>17461000</v>
      </c>
      <c r="V46" s="56" t="s">
        <v>88</v>
      </c>
      <c r="W46" s="54">
        <v>1082868728</v>
      </c>
      <c r="X46" s="54" t="s">
        <v>8553</v>
      </c>
      <c r="Y46" s="120">
        <v>46031</v>
      </c>
      <c r="Z46" s="120">
        <v>46031</v>
      </c>
      <c r="AA46" s="120" t="s">
        <v>90</v>
      </c>
      <c r="AB46" s="119">
        <v>46173</v>
      </c>
      <c r="AC46" s="54">
        <f t="shared" si="0"/>
        <v>142</v>
      </c>
      <c r="AD46" s="56">
        <v>2</v>
      </c>
      <c r="AE46" s="114">
        <v>6163000</v>
      </c>
      <c r="AF46" s="56">
        <v>1</v>
      </c>
      <c r="AG46" s="464">
        <v>46203</v>
      </c>
      <c r="AH46" s="54">
        <f t="shared" si="1"/>
        <v>30</v>
      </c>
      <c r="AI46" s="114">
        <v>0</v>
      </c>
      <c r="AJ46" s="114">
        <v>0</v>
      </c>
      <c r="AK46" s="118" t="s">
        <v>90</v>
      </c>
      <c r="AL46" s="118" t="s">
        <v>90</v>
      </c>
      <c r="AM46" s="56">
        <v>0</v>
      </c>
      <c r="AN46" s="118" t="s">
        <v>90</v>
      </c>
      <c r="AO46" s="118" t="s">
        <v>90</v>
      </c>
      <c r="AP46" s="118" t="s">
        <v>90</v>
      </c>
      <c r="AQ46" s="54">
        <f t="shared" si="2"/>
        <v>0</v>
      </c>
      <c r="AR46" s="54">
        <f>+L46+AE46-AJ46</f>
        <v>23624000</v>
      </c>
      <c r="AS46" s="56" t="s">
        <v>88</v>
      </c>
      <c r="AT46" s="54">
        <v>17461000</v>
      </c>
      <c r="AU46" s="56" t="s">
        <v>91</v>
      </c>
      <c r="AV46" s="114">
        <v>0</v>
      </c>
      <c r="AW46" s="111" t="s">
        <v>90</v>
      </c>
      <c r="AX46" s="247">
        <v>19961000</v>
      </c>
      <c r="AY46" s="58">
        <f t="shared" si="3"/>
        <v>3663000</v>
      </c>
      <c r="AZ46" s="112">
        <f t="shared" si="4"/>
        <v>0.8449458178123942</v>
      </c>
      <c r="BA46" s="159">
        <v>1</v>
      </c>
      <c r="BB46" s="111" t="s">
        <v>90</v>
      </c>
      <c r="BC46" s="56" t="s">
        <v>92</v>
      </c>
      <c r="BD46" s="109" t="s">
        <v>12240</v>
      </c>
      <c r="BE46" s="56" t="s">
        <v>88</v>
      </c>
      <c r="BF46" s="56" t="s">
        <v>88</v>
      </c>
    </row>
    <row r="47" spans="2:58" s="201" customFormat="1" x14ac:dyDescent="0.2">
      <c r="B47" s="51">
        <v>2026</v>
      </c>
      <c r="C47" s="51">
        <v>891780111</v>
      </c>
      <c r="D47" s="51" t="s">
        <v>79</v>
      </c>
      <c r="E47" s="161" t="s">
        <v>12239</v>
      </c>
      <c r="F47" s="56" t="s">
        <v>12238</v>
      </c>
      <c r="G47" s="56">
        <v>0</v>
      </c>
      <c r="H47" s="56" t="s">
        <v>82</v>
      </c>
      <c r="I47" s="51" t="s">
        <v>83</v>
      </c>
      <c r="J47" s="121" t="s">
        <v>84</v>
      </c>
      <c r="K47" s="54" t="s">
        <v>12237</v>
      </c>
      <c r="L47" s="54">
        <v>24167000</v>
      </c>
      <c r="M47" s="51" t="s">
        <v>86</v>
      </c>
      <c r="N47" s="54" t="s">
        <v>12236</v>
      </c>
      <c r="O47" s="54">
        <v>1082911157</v>
      </c>
      <c r="P47" s="54">
        <v>30</v>
      </c>
      <c r="Q47" s="464">
        <v>46027</v>
      </c>
      <c r="R47" s="109">
        <v>5872564000</v>
      </c>
      <c r="S47" s="109">
        <v>638</v>
      </c>
      <c r="T47" s="542">
        <v>46031</v>
      </c>
      <c r="U47" s="54">
        <v>24167000</v>
      </c>
      <c r="V47" s="56" t="s">
        <v>88</v>
      </c>
      <c r="W47" s="54">
        <v>84452087</v>
      </c>
      <c r="X47" s="54" t="s">
        <v>8919</v>
      </c>
      <c r="Y47" s="120">
        <v>46031</v>
      </c>
      <c r="Z47" s="120">
        <v>46031</v>
      </c>
      <c r="AA47" s="120" t="s">
        <v>90</v>
      </c>
      <c r="AB47" s="119">
        <v>46173</v>
      </c>
      <c r="AC47" s="54">
        <f t="shared" si="0"/>
        <v>142</v>
      </c>
      <c r="AD47" s="56">
        <v>1</v>
      </c>
      <c r="AE47" s="114">
        <v>5000000</v>
      </c>
      <c r="AF47" s="56">
        <v>1</v>
      </c>
      <c r="AG47" s="464">
        <v>46203</v>
      </c>
      <c r="AH47" s="54">
        <f t="shared" si="1"/>
        <v>30</v>
      </c>
      <c r="AI47" s="114">
        <v>0</v>
      </c>
      <c r="AJ47" s="114">
        <v>0</v>
      </c>
      <c r="AK47" s="118" t="s">
        <v>90</v>
      </c>
      <c r="AL47" s="118" t="s">
        <v>90</v>
      </c>
      <c r="AM47" s="56">
        <v>0</v>
      </c>
      <c r="AN47" s="118" t="s">
        <v>90</v>
      </c>
      <c r="AO47" s="118" t="s">
        <v>90</v>
      </c>
      <c r="AP47" s="118" t="s">
        <v>90</v>
      </c>
      <c r="AQ47" s="54">
        <f t="shared" si="2"/>
        <v>0</v>
      </c>
      <c r="AR47" s="54">
        <f>+L47+AE47-AJ47</f>
        <v>29167000</v>
      </c>
      <c r="AS47" s="56" t="s">
        <v>88</v>
      </c>
      <c r="AT47" s="54">
        <v>24167000</v>
      </c>
      <c r="AU47" s="56" t="s">
        <v>91</v>
      </c>
      <c r="AV47" s="114">
        <v>0</v>
      </c>
      <c r="AW47" s="111" t="s">
        <v>90</v>
      </c>
      <c r="AX47" s="247">
        <v>24167000</v>
      </c>
      <c r="AY47" s="58">
        <f t="shared" si="3"/>
        <v>5000000</v>
      </c>
      <c r="AZ47" s="112">
        <f t="shared" si="4"/>
        <v>0.82857338773271161</v>
      </c>
      <c r="BA47" s="159">
        <v>1</v>
      </c>
      <c r="BB47" s="111" t="s">
        <v>90</v>
      </c>
      <c r="BC47" s="56" t="s">
        <v>92</v>
      </c>
      <c r="BD47" s="109" t="s">
        <v>12235</v>
      </c>
      <c r="BE47" s="56" t="s">
        <v>88</v>
      </c>
      <c r="BF47" s="56" t="s">
        <v>88</v>
      </c>
    </row>
    <row r="48" spans="2:58" s="201" customFormat="1" x14ac:dyDescent="0.2">
      <c r="B48" s="51">
        <v>2026</v>
      </c>
      <c r="C48" s="51">
        <v>891780111</v>
      </c>
      <c r="D48" s="51" t="s">
        <v>79</v>
      </c>
      <c r="E48" s="161" t="s">
        <v>12234</v>
      </c>
      <c r="F48" s="56" t="s">
        <v>12233</v>
      </c>
      <c r="G48" s="56">
        <v>0</v>
      </c>
      <c r="H48" s="56" t="s">
        <v>82</v>
      </c>
      <c r="I48" s="51" t="s">
        <v>83</v>
      </c>
      <c r="J48" s="121" t="s">
        <v>84</v>
      </c>
      <c r="K48" s="54" t="s">
        <v>12232</v>
      </c>
      <c r="L48" s="54">
        <v>25000000</v>
      </c>
      <c r="M48" s="51" t="s">
        <v>86</v>
      </c>
      <c r="N48" s="54" t="s">
        <v>12231</v>
      </c>
      <c r="O48" s="54">
        <v>36719848</v>
      </c>
      <c r="P48" s="54">
        <v>30</v>
      </c>
      <c r="Q48" s="464">
        <v>46027</v>
      </c>
      <c r="R48" s="109">
        <v>5872564000</v>
      </c>
      <c r="S48" s="109">
        <v>639</v>
      </c>
      <c r="T48" s="542">
        <v>46031</v>
      </c>
      <c r="U48" s="54">
        <v>25000000</v>
      </c>
      <c r="V48" s="56" t="s">
        <v>88</v>
      </c>
      <c r="W48" s="54">
        <v>85455983</v>
      </c>
      <c r="X48" s="54" t="s">
        <v>8760</v>
      </c>
      <c r="Y48" s="120">
        <v>46031</v>
      </c>
      <c r="Z48" s="120">
        <v>46031</v>
      </c>
      <c r="AA48" s="120" t="s">
        <v>90</v>
      </c>
      <c r="AB48" s="119">
        <v>46173</v>
      </c>
      <c r="AC48" s="54">
        <f t="shared" si="0"/>
        <v>142</v>
      </c>
      <c r="AD48" s="56">
        <v>1</v>
      </c>
      <c r="AE48" s="114">
        <v>5000000</v>
      </c>
      <c r="AF48" s="56">
        <v>1</v>
      </c>
      <c r="AG48" s="464">
        <v>46203</v>
      </c>
      <c r="AH48" s="54">
        <f t="shared" si="1"/>
        <v>30</v>
      </c>
      <c r="AI48" s="114">
        <v>0</v>
      </c>
      <c r="AJ48" s="114">
        <v>0</v>
      </c>
      <c r="AK48" s="118" t="s">
        <v>90</v>
      </c>
      <c r="AL48" s="118" t="s">
        <v>90</v>
      </c>
      <c r="AM48" s="56">
        <v>0</v>
      </c>
      <c r="AN48" s="118" t="s">
        <v>90</v>
      </c>
      <c r="AO48" s="118" t="s">
        <v>90</v>
      </c>
      <c r="AP48" s="118" t="s">
        <v>90</v>
      </c>
      <c r="AQ48" s="54">
        <f t="shared" si="2"/>
        <v>0</v>
      </c>
      <c r="AR48" s="54">
        <f>+L48+AE48-AJ48</f>
        <v>30000000</v>
      </c>
      <c r="AS48" s="56" t="s">
        <v>88</v>
      </c>
      <c r="AT48" s="54">
        <v>25000000</v>
      </c>
      <c r="AU48" s="56" t="s">
        <v>91</v>
      </c>
      <c r="AV48" s="114">
        <v>0</v>
      </c>
      <c r="AW48" s="111" t="s">
        <v>90</v>
      </c>
      <c r="AX48" s="247">
        <v>25000000</v>
      </c>
      <c r="AY48" s="58">
        <f t="shared" si="3"/>
        <v>5000000</v>
      </c>
      <c r="AZ48" s="112">
        <f t="shared" si="4"/>
        <v>0.83333333333333337</v>
      </c>
      <c r="BA48" s="159">
        <v>1</v>
      </c>
      <c r="BB48" s="111" t="s">
        <v>90</v>
      </c>
      <c r="BC48" s="56" t="s">
        <v>92</v>
      </c>
      <c r="BD48" s="109" t="s">
        <v>12230</v>
      </c>
      <c r="BE48" s="56" t="s">
        <v>88</v>
      </c>
      <c r="BF48" s="56" t="s">
        <v>88</v>
      </c>
    </row>
    <row r="49" spans="1:58" s="201" customFormat="1" x14ac:dyDescent="0.2">
      <c r="B49" s="51">
        <v>2026</v>
      </c>
      <c r="C49" s="51">
        <v>891780111</v>
      </c>
      <c r="D49" s="51" t="s">
        <v>79</v>
      </c>
      <c r="E49" s="161" t="s">
        <v>12229</v>
      </c>
      <c r="F49" s="56" t="s">
        <v>12228</v>
      </c>
      <c r="G49" s="56">
        <v>0</v>
      </c>
      <c r="H49" s="56" t="s">
        <v>82</v>
      </c>
      <c r="I49" s="51" t="s">
        <v>83</v>
      </c>
      <c r="J49" s="121" t="s">
        <v>84</v>
      </c>
      <c r="K49" s="54" t="s">
        <v>12030</v>
      </c>
      <c r="L49" s="54">
        <v>12095000</v>
      </c>
      <c r="M49" s="51" t="s">
        <v>86</v>
      </c>
      <c r="N49" s="54" t="s">
        <v>12227</v>
      </c>
      <c r="O49" s="54">
        <v>85153213</v>
      </c>
      <c r="P49" s="54">
        <v>53</v>
      </c>
      <c r="Q49" s="464">
        <v>46030</v>
      </c>
      <c r="R49" s="109">
        <v>2567899000</v>
      </c>
      <c r="S49" s="109">
        <v>589</v>
      </c>
      <c r="T49" s="542">
        <v>46031</v>
      </c>
      <c r="U49" s="54">
        <v>12095000</v>
      </c>
      <c r="V49" s="56" t="s">
        <v>88</v>
      </c>
      <c r="W49" s="54">
        <v>85459497</v>
      </c>
      <c r="X49" s="54" t="s">
        <v>8771</v>
      </c>
      <c r="Y49" s="120">
        <v>46031</v>
      </c>
      <c r="Z49" s="120">
        <v>46031</v>
      </c>
      <c r="AA49" s="120" t="s">
        <v>90</v>
      </c>
      <c r="AB49" s="119">
        <v>46173</v>
      </c>
      <c r="AC49" s="54">
        <f t="shared" si="0"/>
        <v>142</v>
      </c>
      <c r="AD49" s="56">
        <v>1</v>
      </c>
      <c r="AE49" s="114">
        <v>2419000</v>
      </c>
      <c r="AF49" s="56">
        <v>1</v>
      </c>
      <c r="AG49" s="464">
        <v>46203</v>
      </c>
      <c r="AH49" s="54">
        <f t="shared" si="1"/>
        <v>30</v>
      </c>
      <c r="AI49" s="114">
        <v>0</v>
      </c>
      <c r="AJ49" s="114">
        <v>0</v>
      </c>
      <c r="AK49" s="118" t="s">
        <v>90</v>
      </c>
      <c r="AL49" s="118" t="s">
        <v>90</v>
      </c>
      <c r="AM49" s="56">
        <v>0</v>
      </c>
      <c r="AN49" s="118" t="s">
        <v>90</v>
      </c>
      <c r="AO49" s="118" t="s">
        <v>90</v>
      </c>
      <c r="AP49" s="118" t="s">
        <v>90</v>
      </c>
      <c r="AQ49" s="54">
        <f t="shared" si="2"/>
        <v>0</v>
      </c>
      <c r="AR49" s="54">
        <f>+L49+AE49-AJ49</f>
        <v>14514000</v>
      </c>
      <c r="AS49" s="56" t="s">
        <v>88</v>
      </c>
      <c r="AT49" s="54">
        <v>12095000</v>
      </c>
      <c r="AU49" s="56" t="s">
        <v>91</v>
      </c>
      <c r="AV49" s="114">
        <v>0</v>
      </c>
      <c r="AW49" s="111" t="s">
        <v>90</v>
      </c>
      <c r="AX49" s="247">
        <v>12095000</v>
      </c>
      <c r="AY49" s="58">
        <f t="shared" si="3"/>
        <v>2419000</v>
      </c>
      <c r="AZ49" s="112">
        <f t="shared" si="4"/>
        <v>0.83333333333333337</v>
      </c>
      <c r="BA49" s="159">
        <v>1</v>
      </c>
      <c r="BB49" s="111" t="s">
        <v>90</v>
      </c>
      <c r="BC49" s="56" t="s">
        <v>92</v>
      </c>
      <c r="BD49" s="109" t="s">
        <v>12226</v>
      </c>
      <c r="BE49" s="56" t="s">
        <v>88</v>
      </c>
      <c r="BF49" s="56" t="s">
        <v>88</v>
      </c>
    </row>
    <row r="50" spans="1:58" s="201" customFormat="1" x14ac:dyDescent="0.2">
      <c r="B50" s="51">
        <v>2026</v>
      </c>
      <c r="C50" s="51">
        <v>891780111</v>
      </c>
      <c r="D50" s="51" t="s">
        <v>79</v>
      </c>
      <c r="E50" s="161" t="s">
        <v>12225</v>
      </c>
      <c r="F50" s="56" t="s">
        <v>12224</v>
      </c>
      <c r="G50" s="56">
        <v>0</v>
      </c>
      <c r="H50" s="56" t="s">
        <v>82</v>
      </c>
      <c r="I50" s="51" t="s">
        <v>83</v>
      </c>
      <c r="J50" s="121" t="s">
        <v>84</v>
      </c>
      <c r="K50" s="54" t="s">
        <v>12223</v>
      </c>
      <c r="L50" s="54">
        <v>23200000</v>
      </c>
      <c r="M50" s="51" t="s">
        <v>86</v>
      </c>
      <c r="N50" s="54" t="s">
        <v>12222</v>
      </c>
      <c r="O50" s="54">
        <v>85151294</v>
      </c>
      <c r="P50" s="54">
        <v>30</v>
      </c>
      <c r="Q50" s="464">
        <v>46027</v>
      </c>
      <c r="R50" s="109">
        <v>5872564000</v>
      </c>
      <c r="S50" s="109">
        <v>640</v>
      </c>
      <c r="T50" s="542">
        <v>46031</v>
      </c>
      <c r="U50" s="54">
        <v>23200000</v>
      </c>
      <c r="V50" s="56" t="s">
        <v>88</v>
      </c>
      <c r="W50" s="54">
        <v>84452087</v>
      </c>
      <c r="X50" s="54" t="s">
        <v>8919</v>
      </c>
      <c r="Y50" s="120">
        <v>46031</v>
      </c>
      <c r="Z50" s="120">
        <v>46031</v>
      </c>
      <c r="AA50" s="120" t="s">
        <v>90</v>
      </c>
      <c r="AB50" s="119">
        <v>46173</v>
      </c>
      <c r="AC50" s="54">
        <f t="shared" si="0"/>
        <v>142</v>
      </c>
      <c r="AD50" s="56">
        <v>1</v>
      </c>
      <c r="AE50" s="114">
        <v>4800000</v>
      </c>
      <c r="AF50" s="56">
        <v>1</v>
      </c>
      <c r="AG50" s="464">
        <v>46203</v>
      </c>
      <c r="AH50" s="54">
        <f t="shared" si="1"/>
        <v>30</v>
      </c>
      <c r="AI50" s="114">
        <v>0</v>
      </c>
      <c r="AJ50" s="114">
        <v>0</v>
      </c>
      <c r="AK50" s="118" t="s">
        <v>90</v>
      </c>
      <c r="AL50" s="118" t="s">
        <v>90</v>
      </c>
      <c r="AM50" s="56">
        <v>0</v>
      </c>
      <c r="AN50" s="118" t="s">
        <v>90</v>
      </c>
      <c r="AO50" s="118" t="s">
        <v>90</v>
      </c>
      <c r="AP50" s="118" t="s">
        <v>90</v>
      </c>
      <c r="AQ50" s="54">
        <f t="shared" si="2"/>
        <v>0</v>
      </c>
      <c r="AR50" s="54">
        <f>+L50+AE50-AJ50</f>
        <v>28000000</v>
      </c>
      <c r="AS50" s="56" t="s">
        <v>88</v>
      </c>
      <c r="AT50" s="54">
        <v>23200000</v>
      </c>
      <c r="AU50" s="56" t="s">
        <v>91</v>
      </c>
      <c r="AV50" s="114">
        <v>0</v>
      </c>
      <c r="AW50" s="111" t="s">
        <v>90</v>
      </c>
      <c r="AX50" s="247">
        <v>23200000</v>
      </c>
      <c r="AY50" s="58">
        <f t="shared" si="3"/>
        <v>4800000</v>
      </c>
      <c r="AZ50" s="112">
        <f t="shared" si="4"/>
        <v>0.82857142857142863</v>
      </c>
      <c r="BA50" s="159">
        <v>1</v>
      </c>
      <c r="BB50" s="111" t="s">
        <v>90</v>
      </c>
      <c r="BC50" s="56" t="s">
        <v>92</v>
      </c>
      <c r="BD50" s="109" t="s">
        <v>12221</v>
      </c>
      <c r="BE50" s="56" t="s">
        <v>88</v>
      </c>
      <c r="BF50" s="56" t="s">
        <v>88</v>
      </c>
    </row>
    <row r="51" spans="1:58" s="201" customFormat="1" x14ac:dyDescent="0.2">
      <c r="B51" s="51">
        <v>2026</v>
      </c>
      <c r="C51" s="51">
        <v>891780111</v>
      </c>
      <c r="D51" s="51" t="s">
        <v>79</v>
      </c>
      <c r="E51" s="161" t="s">
        <v>12220</v>
      </c>
      <c r="F51" s="56" t="s">
        <v>12219</v>
      </c>
      <c r="G51" s="56">
        <v>0</v>
      </c>
      <c r="H51" s="56" t="s">
        <v>82</v>
      </c>
      <c r="I51" s="51" t="s">
        <v>83</v>
      </c>
      <c r="J51" s="121" t="s">
        <v>84</v>
      </c>
      <c r="K51" s="54" t="s">
        <v>12030</v>
      </c>
      <c r="L51" s="54">
        <v>12095000</v>
      </c>
      <c r="M51" s="51" t="s">
        <v>86</v>
      </c>
      <c r="N51" s="54" t="s">
        <v>12218</v>
      </c>
      <c r="O51" s="54">
        <v>1007934124</v>
      </c>
      <c r="P51" s="54">
        <v>53</v>
      </c>
      <c r="Q51" s="464">
        <v>46030</v>
      </c>
      <c r="R51" s="109">
        <v>2567899000</v>
      </c>
      <c r="S51" s="109">
        <v>590</v>
      </c>
      <c r="T51" s="542">
        <v>46031</v>
      </c>
      <c r="U51" s="54">
        <v>12095000</v>
      </c>
      <c r="V51" s="56" t="s">
        <v>88</v>
      </c>
      <c r="W51" s="54">
        <v>85459497</v>
      </c>
      <c r="X51" s="54" t="s">
        <v>8771</v>
      </c>
      <c r="Y51" s="120">
        <v>46031</v>
      </c>
      <c r="Z51" s="120">
        <v>46031</v>
      </c>
      <c r="AA51" s="120" t="s">
        <v>90</v>
      </c>
      <c r="AB51" s="119">
        <v>46173</v>
      </c>
      <c r="AC51" s="54">
        <f t="shared" si="0"/>
        <v>142</v>
      </c>
      <c r="AD51" s="56">
        <v>0</v>
      </c>
      <c r="AE51" s="114">
        <v>0</v>
      </c>
      <c r="AF51" s="56">
        <v>0</v>
      </c>
      <c r="AG51" s="464" t="s">
        <v>90</v>
      </c>
      <c r="AH51" s="54">
        <f t="shared" si="1"/>
        <v>0</v>
      </c>
      <c r="AI51" s="114">
        <v>0</v>
      </c>
      <c r="AJ51" s="114">
        <v>0</v>
      </c>
      <c r="AK51" s="118" t="s">
        <v>90</v>
      </c>
      <c r="AL51" s="118" t="s">
        <v>90</v>
      </c>
      <c r="AM51" s="56">
        <v>0</v>
      </c>
      <c r="AN51" s="118" t="s">
        <v>90</v>
      </c>
      <c r="AO51" s="118" t="s">
        <v>90</v>
      </c>
      <c r="AP51" s="118" t="s">
        <v>90</v>
      </c>
      <c r="AQ51" s="54">
        <f t="shared" si="2"/>
        <v>0</v>
      </c>
      <c r="AR51" s="54">
        <f>+L51+AE51-AJ51</f>
        <v>12095000</v>
      </c>
      <c r="AS51" s="56" t="s">
        <v>88</v>
      </c>
      <c r="AT51" s="54">
        <v>12095000</v>
      </c>
      <c r="AU51" s="56" t="s">
        <v>91</v>
      </c>
      <c r="AV51" s="114">
        <v>0</v>
      </c>
      <c r="AW51" s="111" t="s">
        <v>90</v>
      </c>
      <c r="AX51" s="247">
        <v>12095000</v>
      </c>
      <c r="AY51" s="58">
        <f t="shared" si="3"/>
        <v>0</v>
      </c>
      <c r="AZ51" s="112">
        <f t="shared" si="4"/>
        <v>1</v>
      </c>
      <c r="BA51" s="159">
        <v>1</v>
      </c>
      <c r="BB51" s="111" t="s">
        <v>90</v>
      </c>
      <c r="BC51" s="56" t="s">
        <v>92</v>
      </c>
      <c r="BD51" s="109" t="s">
        <v>12217</v>
      </c>
      <c r="BE51" s="56" t="s">
        <v>88</v>
      </c>
      <c r="BF51" s="56" t="s">
        <v>88</v>
      </c>
    </row>
    <row r="52" spans="1:58" s="201" customFormat="1" x14ac:dyDescent="0.2">
      <c r="B52" s="51">
        <v>2026</v>
      </c>
      <c r="C52" s="51">
        <v>891780111</v>
      </c>
      <c r="D52" s="51" t="s">
        <v>79</v>
      </c>
      <c r="E52" s="161" t="s">
        <v>12216</v>
      </c>
      <c r="F52" s="56" t="s">
        <v>12215</v>
      </c>
      <c r="G52" s="56">
        <v>0</v>
      </c>
      <c r="H52" s="56" t="s">
        <v>82</v>
      </c>
      <c r="I52" s="51" t="s">
        <v>83</v>
      </c>
      <c r="J52" s="121" t="s">
        <v>84</v>
      </c>
      <c r="K52" s="54" t="s">
        <v>9681</v>
      </c>
      <c r="L52" s="54">
        <v>12095000</v>
      </c>
      <c r="M52" s="51" t="s">
        <v>86</v>
      </c>
      <c r="N52" s="54" t="s">
        <v>12214</v>
      </c>
      <c r="O52" s="54">
        <v>1079941098</v>
      </c>
      <c r="P52" s="54">
        <v>53</v>
      </c>
      <c r="Q52" s="464">
        <v>46030</v>
      </c>
      <c r="R52" s="109">
        <v>2567899000</v>
      </c>
      <c r="S52" s="109">
        <v>591</v>
      </c>
      <c r="T52" s="542">
        <v>46031</v>
      </c>
      <c r="U52" s="54">
        <v>12095000</v>
      </c>
      <c r="V52" s="56" t="s">
        <v>88</v>
      </c>
      <c r="W52" s="54">
        <v>85459497</v>
      </c>
      <c r="X52" s="54" t="s">
        <v>8771</v>
      </c>
      <c r="Y52" s="120">
        <v>46031</v>
      </c>
      <c r="Z52" s="120">
        <v>46031</v>
      </c>
      <c r="AA52" s="120" t="s">
        <v>90</v>
      </c>
      <c r="AB52" s="119">
        <v>46173</v>
      </c>
      <c r="AC52" s="54">
        <f t="shared" si="0"/>
        <v>142</v>
      </c>
      <c r="AD52" s="56">
        <v>0</v>
      </c>
      <c r="AE52" s="114">
        <v>0</v>
      </c>
      <c r="AF52" s="56">
        <v>0</v>
      </c>
      <c r="AG52" s="464" t="s">
        <v>90</v>
      </c>
      <c r="AH52" s="54">
        <f t="shared" si="1"/>
        <v>0</v>
      </c>
      <c r="AI52" s="114">
        <v>0</v>
      </c>
      <c r="AJ52" s="114">
        <v>0</v>
      </c>
      <c r="AK52" s="118" t="s">
        <v>90</v>
      </c>
      <c r="AL52" s="118" t="s">
        <v>90</v>
      </c>
      <c r="AM52" s="56">
        <v>0</v>
      </c>
      <c r="AN52" s="118" t="s">
        <v>90</v>
      </c>
      <c r="AO52" s="118" t="s">
        <v>90</v>
      </c>
      <c r="AP52" s="118" t="s">
        <v>90</v>
      </c>
      <c r="AQ52" s="54">
        <f t="shared" si="2"/>
        <v>0</v>
      </c>
      <c r="AR52" s="54">
        <f>+L52+AE52-AJ52</f>
        <v>12095000</v>
      </c>
      <c r="AS52" s="56" t="s">
        <v>88</v>
      </c>
      <c r="AT52" s="54">
        <v>12095000</v>
      </c>
      <c r="AU52" s="56" t="s">
        <v>91</v>
      </c>
      <c r="AV52" s="114">
        <v>0</v>
      </c>
      <c r="AW52" s="111" t="s">
        <v>90</v>
      </c>
      <c r="AX52" s="247">
        <v>12095000</v>
      </c>
      <c r="AY52" s="58">
        <f t="shared" si="3"/>
        <v>0</v>
      </c>
      <c r="AZ52" s="112">
        <f t="shared" si="4"/>
        <v>1</v>
      </c>
      <c r="BA52" s="159">
        <v>1</v>
      </c>
      <c r="BB52" s="111" t="s">
        <v>90</v>
      </c>
      <c r="BC52" s="56" t="s">
        <v>92</v>
      </c>
      <c r="BD52" s="109" t="s">
        <v>12213</v>
      </c>
      <c r="BE52" s="56" t="s">
        <v>88</v>
      </c>
      <c r="BF52" s="56" t="s">
        <v>88</v>
      </c>
    </row>
    <row r="53" spans="1:58" s="201" customFormat="1" x14ac:dyDescent="0.2">
      <c r="B53" s="51">
        <v>2026</v>
      </c>
      <c r="C53" s="51">
        <v>891780111</v>
      </c>
      <c r="D53" s="51" t="s">
        <v>79</v>
      </c>
      <c r="E53" s="161" t="s">
        <v>12212</v>
      </c>
      <c r="F53" s="56" t="s">
        <v>12211</v>
      </c>
      <c r="G53" s="56">
        <v>0</v>
      </c>
      <c r="H53" s="56" t="s">
        <v>82</v>
      </c>
      <c r="I53" s="51" t="s">
        <v>83</v>
      </c>
      <c r="J53" s="121" t="s">
        <v>84</v>
      </c>
      <c r="K53" s="54" t="s">
        <v>12210</v>
      </c>
      <c r="L53" s="54">
        <v>23200000</v>
      </c>
      <c r="M53" s="51" t="s">
        <v>86</v>
      </c>
      <c r="N53" s="54" t="s">
        <v>12209</v>
      </c>
      <c r="O53" s="54">
        <v>1143139441</v>
      </c>
      <c r="P53" s="54">
        <v>30</v>
      </c>
      <c r="Q53" s="464">
        <v>46027</v>
      </c>
      <c r="R53" s="109">
        <v>5872564000</v>
      </c>
      <c r="S53" s="109">
        <v>641</v>
      </c>
      <c r="T53" s="542">
        <v>46031</v>
      </c>
      <c r="U53" s="54">
        <v>23200000</v>
      </c>
      <c r="V53" s="56" t="s">
        <v>88</v>
      </c>
      <c r="W53" s="54">
        <v>84452087</v>
      </c>
      <c r="X53" s="54" t="s">
        <v>8919</v>
      </c>
      <c r="Y53" s="120">
        <v>46031</v>
      </c>
      <c r="Z53" s="120">
        <v>46031</v>
      </c>
      <c r="AA53" s="120" t="s">
        <v>90</v>
      </c>
      <c r="AB53" s="119">
        <v>46173</v>
      </c>
      <c r="AC53" s="54">
        <f t="shared" si="0"/>
        <v>142</v>
      </c>
      <c r="AD53" s="56">
        <v>1</v>
      </c>
      <c r="AE53" s="114">
        <v>4800000</v>
      </c>
      <c r="AF53" s="56">
        <v>1</v>
      </c>
      <c r="AG53" s="464">
        <v>46203</v>
      </c>
      <c r="AH53" s="54">
        <f t="shared" si="1"/>
        <v>30</v>
      </c>
      <c r="AI53" s="114">
        <v>0</v>
      </c>
      <c r="AJ53" s="114">
        <v>0</v>
      </c>
      <c r="AK53" s="118" t="s">
        <v>90</v>
      </c>
      <c r="AL53" s="118" t="s">
        <v>90</v>
      </c>
      <c r="AM53" s="56">
        <v>0</v>
      </c>
      <c r="AN53" s="118" t="s">
        <v>90</v>
      </c>
      <c r="AO53" s="118" t="s">
        <v>90</v>
      </c>
      <c r="AP53" s="118" t="s">
        <v>90</v>
      </c>
      <c r="AQ53" s="54">
        <f t="shared" si="2"/>
        <v>0</v>
      </c>
      <c r="AR53" s="54">
        <f>+L53+AE53-AJ53</f>
        <v>28000000</v>
      </c>
      <c r="AS53" s="56" t="s">
        <v>88</v>
      </c>
      <c r="AT53" s="54">
        <v>23200000</v>
      </c>
      <c r="AU53" s="56" t="s">
        <v>91</v>
      </c>
      <c r="AV53" s="114">
        <v>0</v>
      </c>
      <c r="AW53" s="111" t="s">
        <v>90</v>
      </c>
      <c r="AX53" s="247">
        <v>23200000</v>
      </c>
      <c r="AY53" s="58">
        <f t="shared" si="3"/>
        <v>4800000</v>
      </c>
      <c r="AZ53" s="112">
        <f t="shared" si="4"/>
        <v>0.82857142857142863</v>
      </c>
      <c r="BA53" s="159">
        <v>1</v>
      </c>
      <c r="BB53" s="111" t="s">
        <v>90</v>
      </c>
      <c r="BC53" s="56" t="s">
        <v>92</v>
      </c>
      <c r="BD53" s="109" t="s">
        <v>12208</v>
      </c>
      <c r="BE53" s="56" t="s">
        <v>88</v>
      </c>
      <c r="BF53" s="56" t="s">
        <v>88</v>
      </c>
    </row>
    <row r="54" spans="1:58" s="201" customFormat="1" x14ac:dyDescent="0.2">
      <c r="B54" s="51">
        <v>2026</v>
      </c>
      <c r="C54" s="51">
        <v>891780111</v>
      </c>
      <c r="D54" s="51" t="s">
        <v>79</v>
      </c>
      <c r="E54" s="161" t="s">
        <v>12207</v>
      </c>
      <c r="F54" s="56" t="s">
        <v>12206</v>
      </c>
      <c r="G54" s="56">
        <v>0</v>
      </c>
      <c r="H54" s="56" t="s">
        <v>82</v>
      </c>
      <c r="I54" s="51" t="s">
        <v>83</v>
      </c>
      <c r="J54" s="121" t="s">
        <v>84</v>
      </c>
      <c r="K54" s="54" t="s">
        <v>12205</v>
      </c>
      <c r="L54" s="54">
        <v>16095000</v>
      </c>
      <c r="M54" s="51" t="s">
        <v>86</v>
      </c>
      <c r="N54" s="54" t="s">
        <v>12204</v>
      </c>
      <c r="O54" s="54">
        <v>36720698</v>
      </c>
      <c r="P54" s="54">
        <v>30</v>
      </c>
      <c r="Q54" s="464">
        <v>46027</v>
      </c>
      <c r="R54" s="109">
        <v>5872564000</v>
      </c>
      <c r="S54" s="109">
        <v>642</v>
      </c>
      <c r="T54" s="542">
        <v>46031</v>
      </c>
      <c r="U54" s="54">
        <v>16095000</v>
      </c>
      <c r="V54" s="56" t="s">
        <v>88</v>
      </c>
      <c r="W54" s="54">
        <v>84452087</v>
      </c>
      <c r="X54" s="54" t="s">
        <v>8919</v>
      </c>
      <c r="Y54" s="120">
        <v>46031</v>
      </c>
      <c r="Z54" s="120">
        <v>46031</v>
      </c>
      <c r="AA54" s="120" t="s">
        <v>90</v>
      </c>
      <c r="AB54" s="119">
        <v>46173</v>
      </c>
      <c r="AC54" s="54">
        <f t="shared" si="0"/>
        <v>142</v>
      </c>
      <c r="AD54" s="56">
        <v>1</v>
      </c>
      <c r="AE54" s="114">
        <v>3330000</v>
      </c>
      <c r="AF54" s="56">
        <v>1</v>
      </c>
      <c r="AG54" s="464">
        <v>46203</v>
      </c>
      <c r="AH54" s="54">
        <f t="shared" si="1"/>
        <v>30</v>
      </c>
      <c r="AI54" s="114">
        <v>0</v>
      </c>
      <c r="AJ54" s="114">
        <v>0</v>
      </c>
      <c r="AK54" s="118" t="s">
        <v>90</v>
      </c>
      <c r="AL54" s="118" t="s">
        <v>90</v>
      </c>
      <c r="AM54" s="56">
        <v>0</v>
      </c>
      <c r="AN54" s="118" t="s">
        <v>90</v>
      </c>
      <c r="AO54" s="118" t="s">
        <v>90</v>
      </c>
      <c r="AP54" s="118" t="s">
        <v>90</v>
      </c>
      <c r="AQ54" s="54">
        <f t="shared" si="2"/>
        <v>0</v>
      </c>
      <c r="AR54" s="54">
        <f>+L54+AE54-AJ54</f>
        <v>19425000</v>
      </c>
      <c r="AS54" s="56" t="s">
        <v>88</v>
      </c>
      <c r="AT54" s="54">
        <v>16095000</v>
      </c>
      <c r="AU54" s="56" t="s">
        <v>91</v>
      </c>
      <c r="AV54" s="114">
        <v>0</v>
      </c>
      <c r="AW54" s="111" t="s">
        <v>90</v>
      </c>
      <c r="AX54" s="247">
        <v>16095000</v>
      </c>
      <c r="AY54" s="58">
        <f t="shared" si="3"/>
        <v>3330000</v>
      </c>
      <c r="AZ54" s="112">
        <f t="shared" si="4"/>
        <v>0.82857142857142863</v>
      </c>
      <c r="BA54" s="159">
        <v>1</v>
      </c>
      <c r="BB54" s="111" t="s">
        <v>90</v>
      </c>
      <c r="BC54" s="56" t="s">
        <v>92</v>
      </c>
      <c r="BD54" s="109" t="s">
        <v>12203</v>
      </c>
      <c r="BE54" s="56" t="s">
        <v>88</v>
      </c>
      <c r="BF54" s="56" t="s">
        <v>88</v>
      </c>
    </row>
    <row r="55" spans="1:58" s="201" customFormat="1" x14ac:dyDescent="0.2">
      <c r="B55" s="51">
        <v>2026</v>
      </c>
      <c r="C55" s="51">
        <v>891780111</v>
      </c>
      <c r="D55" s="51" t="s">
        <v>79</v>
      </c>
      <c r="E55" s="161" t="s">
        <v>12202</v>
      </c>
      <c r="F55" s="56" t="s">
        <v>12201</v>
      </c>
      <c r="G55" s="56">
        <v>0</v>
      </c>
      <c r="H55" s="56" t="s">
        <v>82</v>
      </c>
      <c r="I55" s="51" t="s">
        <v>83</v>
      </c>
      <c r="J55" s="121" t="s">
        <v>84</v>
      </c>
      <c r="K55" s="54" t="s">
        <v>12030</v>
      </c>
      <c r="L55" s="54">
        <v>12095000</v>
      </c>
      <c r="M55" s="51" t="s">
        <v>86</v>
      </c>
      <c r="N55" s="54" t="s">
        <v>12200</v>
      </c>
      <c r="O55" s="54">
        <v>85456053</v>
      </c>
      <c r="P55" s="54">
        <v>53</v>
      </c>
      <c r="Q55" s="464">
        <v>46030</v>
      </c>
      <c r="R55" s="109">
        <v>2567899000</v>
      </c>
      <c r="S55" s="109">
        <v>592</v>
      </c>
      <c r="T55" s="542">
        <v>46031</v>
      </c>
      <c r="U55" s="54">
        <v>12095000</v>
      </c>
      <c r="V55" s="56" t="s">
        <v>88</v>
      </c>
      <c r="W55" s="54">
        <v>85459497</v>
      </c>
      <c r="X55" s="54" t="s">
        <v>8771</v>
      </c>
      <c r="Y55" s="120">
        <v>46031</v>
      </c>
      <c r="Z55" s="120">
        <v>46031</v>
      </c>
      <c r="AA55" s="120" t="s">
        <v>90</v>
      </c>
      <c r="AB55" s="119">
        <v>46173</v>
      </c>
      <c r="AC55" s="54">
        <f t="shared" si="0"/>
        <v>142</v>
      </c>
      <c r="AD55" s="56">
        <v>1</v>
      </c>
      <c r="AE55" s="114">
        <v>2419000</v>
      </c>
      <c r="AF55" s="56">
        <v>1</v>
      </c>
      <c r="AG55" s="464">
        <v>46203</v>
      </c>
      <c r="AH55" s="54">
        <f t="shared" si="1"/>
        <v>30</v>
      </c>
      <c r="AI55" s="114">
        <v>0</v>
      </c>
      <c r="AJ55" s="114">
        <v>0</v>
      </c>
      <c r="AK55" s="118" t="s">
        <v>90</v>
      </c>
      <c r="AL55" s="118" t="s">
        <v>90</v>
      </c>
      <c r="AM55" s="56">
        <v>0</v>
      </c>
      <c r="AN55" s="118" t="s">
        <v>90</v>
      </c>
      <c r="AO55" s="118" t="s">
        <v>90</v>
      </c>
      <c r="AP55" s="118" t="s">
        <v>90</v>
      </c>
      <c r="AQ55" s="54">
        <f t="shared" si="2"/>
        <v>0</v>
      </c>
      <c r="AR55" s="54">
        <f>+L55+AE55-AJ55</f>
        <v>14514000</v>
      </c>
      <c r="AS55" s="56" t="s">
        <v>88</v>
      </c>
      <c r="AT55" s="54">
        <v>12095000</v>
      </c>
      <c r="AU55" s="56" t="s">
        <v>91</v>
      </c>
      <c r="AV55" s="114">
        <v>0</v>
      </c>
      <c r="AW55" s="111" t="s">
        <v>90</v>
      </c>
      <c r="AX55" s="247">
        <v>12095000</v>
      </c>
      <c r="AY55" s="58">
        <f t="shared" si="3"/>
        <v>2419000</v>
      </c>
      <c r="AZ55" s="112">
        <f t="shared" si="4"/>
        <v>0.83333333333333337</v>
      </c>
      <c r="BA55" s="159">
        <v>1</v>
      </c>
      <c r="BB55" s="111" t="s">
        <v>90</v>
      </c>
      <c r="BC55" s="56" t="s">
        <v>92</v>
      </c>
      <c r="BD55" s="109" t="s">
        <v>12199</v>
      </c>
      <c r="BE55" s="56" t="s">
        <v>88</v>
      </c>
      <c r="BF55" s="56" t="s">
        <v>88</v>
      </c>
    </row>
    <row r="56" spans="1:58" s="201" customFormat="1" x14ac:dyDescent="0.2">
      <c r="B56" s="51">
        <v>2026</v>
      </c>
      <c r="C56" s="51">
        <v>891780111</v>
      </c>
      <c r="D56" s="51" t="s">
        <v>79</v>
      </c>
      <c r="E56" s="161" t="s">
        <v>12198</v>
      </c>
      <c r="F56" s="56" t="s">
        <v>12197</v>
      </c>
      <c r="G56" s="56">
        <v>0</v>
      </c>
      <c r="H56" s="56" t="s">
        <v>82</v>
      </c>
      <c r="I56" s="51" t="s">
        <v>83</v>
      </c>
      <c r="J56" s="121" t="s">
        <v>84</v>
      </c>
      <c r="K56" s="54" t="s">
        <v>12196</v>
      </c>
      <c r="L56" s="54">
        <v>14334000</v>
      </c>
      <c r="M56" s="51" t="s">
        <v>86</v>
      </c>
      <c r="N56" s="54" t="s">
        <v>12195</v>
      </c>
      <c r="O56" s="54">
        <v>1043020726</v>
      </c>
      <c r="P56" s="54">
        <v>30</v>
      </c>
      <c r="Q56" s="464">
        <v>46027</v>
      </c>
      <c r="R56" s="109">
        <v>5872564000</v>
      </c>
      <c r="S56" s="109">
        <v>643</v>
      </c>
      <c r="T56" s="542">
        <v>46031</v>
      </c>
      <c r="U56" s="54">
        <v>14334000</v>
      </c>
      <c r="V56" s="56" t="s">
        <v>88</v>
      </c>
      <c r="W56" s="54">
        <v>84452087</v>
      </c>
      <c r="X56" s="54" t="s">
        <v>8919</v>
      </c>
      <c r="Y56" s="120">
        <v>46031</v>
      </c>
      <c r="Z56" s="120">
        <v>46031</v>
      </c>
      <c r="AA56" s="120" t="s">
        <v>90</v>
      </c>
      <c r="AB56" s="119">
        <v>46173</v>
      </c>
      <c r="AC56" s="54">
        <f t="shared" si="0"/>
        <v>142</v>
      </c>
      <c r="AD56" s="56">
        <v>1</v>
      </c>
      <c r="AE56" s="114">
        <v>3007000</v>
      </c>
      <c r="AF56" s="56">
        <v>1</v>
      </c>
      <c r="AG56" s="464">
        <v>46203</v>
      </c>
      <c r="AH56" s="54">
        <f t="shared" si="1"/>
        <v>30</v>
      </c>
      <c r="AI56" s="114">
        <v>0</v>
      </c>
      <c r="AJ56" s="114">
        <v>0</v>
      </c>
      <c r="AK56" s="118" t="s">
        <v>90</v>
      </c>
      <c r="AL56" s="118" t="s">
        <v>90</v>
      </c>
      <c r="AM56" s="56">
        <v>0</v>
      </c>
      <c r="AN56" s="118" t="s">
        <v>90</v>
      </c>
      <c r="AO56" s="118" t="s">
        <v>90</v>
      </c>
      <c r="AP56" s="118" t="s">
        <v>90</v>
      </c>
      <c r="AQ56" s="54">
        <f t="shared" si="2"/>
        <v>0</v>
      </c>
      <c r="AR56" s="54">
        <f>+L56+AE56-AJ56</f>
        <v>17341000</v>
      </c>
      <c r="AS56" s="56" t="s">
        <v>88</v>
      </c>
      <c r="AT56" s="54">
        <v>14334000</v>
      </c>
      <c r="AU56" s="56" t="s">
        <v>91</v>
      </c>
      <c r="AV56" s="114">
        <v>0</v>
      </c>
      <c r="AW56" s="111" t="s">
        <v>90</v>
      </c>
      <c r="AX56" s="247">
        <v>14334000</v>
      </c>
      <c r="AY56" s="58">
        <f t="shared" si="3"/>
        <v>3007000</v>
      </c>
      <c r="AZ56" s="112">
        <f t="shared" si="4"/>
        <v>0.82659592872383369</v>
      </c>
      <c r="BA56" s="159">
        <v>1</v>
      </c>
      <c r="BB56" s="111" t="s">
        <v>90</v>
      </c>
      <c r="BC56" s="56" t="s">
        <v>92</v>
      </c>
      <c r="BD56" s="109" t="s">
        <v>12194</v>
      </c>
      <c r="BE56" s="56" t="s">
        <v>88</v>
      </c>
      <c r="BF56" s="56" t="s">
        <v>88</v>
      </c>
    </row>
    <row r="57" spans="1:58" s="201" customFormat="1" x14ac:dyDescent="0.2">
      <c r="B57" s="51">
        <v>2026</v>
      </c>
      <c r="C57" s="51">
        <v>891780111</v>
      </c>
      <c r="D57" s="51" t="s">
        <v>79</v>
      </c>
      <c r="E57" s="161" t="s">
        <v>12193</v>
      </c>
      <c r="F57" s="56" t="s">
        <v>12192</v>
      </c>
      <c r="G57" s="56">
        <v>0</v>
      </c>
      <c r="H57" s="56" t="s">
        <v>82</v>
      </c>
      <c r="I57" s="51" t="s">
        <v>83</v>
      </c>
      <c r="J57" s="121" t="s">
        <v>84</v>
      </c>
      <c r="K57" s="54" t="s">
        <v>9324</v>
      </c>
      <c r="L57" s="54">
        <v>12095000</v>
      </c>
      <c r="M57" s="51" t="s">
        <v>86</v>
      </c>
      <c r="N57" s="54" t="s">
        <v>12191</v>
      </c>
      <c r="O57" s="54">
        <v>7144181</v>
      </c>
      <c r="P57" s="54">
        <v>53</v>
      </c>
      <c r="Q57" s="464">
        <v>46030</v>
      </c>
      <c r="R57" s="109">
        <v>2567899000</v>
      </c>
      <c r="S57" s="109">
        <v>593</v>
      </c>
      <c r="T57" s="542">
        <v>46031</v>
      </c>
      <c r="U57" s="54">
        <v>12095000</v>
      </c>
      <c r="V57" s="56" t="s">
        <v>88</v>
      </c>
      <c r="W57" s="54">
        <v>85459497</v>
      </c>
      <c r="X57" s="54" t="s">
        <v>8771</v>
      </c>
      <c r="Y57" s="120">
        <v>46031</v>
      </c>
      <c r="Z57" s="120">
        <v>46031</v>
      </c>
      <c r="AA57" s="120" t="s">
        <v>90</v>
      </c>
      <c r="AB57" s="119">
        <v>46173</v>
      </c>
      <c r="AC57" s="54">
        <f t="shared" si="0"/>
        <v>142</v>
      </c>
      <c r="AD57" s="56">
        <v>1</v>
      </c>
      <c r="AE57" s="114">
        <v>2419000</v>
      </c>
      <c r="AF57" s="56">
        <v>1</v>
      </c>
      <c r="AG57" s="464">
        <v>46203</v>
      </c>
      <c r="AH57" s="54">
        <f t="shared" si="1"/>
        <v>30</v>
      </c>
      <c r="AI57" s="114">
        <v>0</v>
      </c>
      <c r="AJ57" s="114">
        <v>0</v>
      </c>
      <c r="AK57" s="118" t="s">
        <v>90</v>
      </c>
      <c r="AL57" s="118" t="s">
        <v>90</v>
      </c>
      <c r="AM57" s="56">
        <v>0</v>
      </c>
      <c r="AN57" s="118" t="s">
        <v>90</v>
      </c>
      <c r="AO57" s="118" t="s">
        <v>90</v>
      </c>
      <c r="AP57" s="118" t="s">
        <v>90</v>
      </c>
      <c r="AQ57" s="54">
        <f t="shared" si="2"/>
        <v>0</v>
      </c>
      <c r="AR57" s="54">
        <f>+L57+AE57-AJ57</f>
        <v>14514000</v>
      </c>
      <c r="AS57" s="56" t="s">
        <v>88</v>
      </c>
      <c r="AT57" s="54">
        <v>12095000</v>
      </c>
      <c r="AU57" s="56" t="s">
        <v>91</v>
      </c>
      <c r="AV57" s="114">
        <v>0</v>
      </c>
      <c r="AW57" s="111" t="s">
        <v>90</v>
      </c>
      <c r="AX57" s="247">
        <v>12095000</v>
      </c>
      <c r="AY57" s="58">
        <f t="shared" si="3"/>
        <v>2419000</v>
      </c>
      <c r="AZ57" s="112">
        <f t="shared" si="4"/>
        <v>0.83333333333333337</v>
      </c>
      <c r="BA57" s="159">
        <v>1</v>
      </c>
      <c r="BB57" s="111" t="s">
        <v>90</v>
      </c>
      <c r="BC57" s="56" t="s">
        <v>92</v>
      </c>
      <c r="BD57" s="109" t="s">
        <v>12190</v>
      </c>
      <c r="BE57" s="56" t="s">
        <v>88</v>
      </c>
      <c r="BF57" s="56" t="s">
        <v>88</v>
      </c>
    </row>
    <row r="58" spans="1:58" s="201" customFormat="1" x14ac:dyDescent="0.2">
      <c r="B58" s="51">
        <v>2026</v>
      </c>
      <c r="C58" s="51">
        <v>891780111</v>
      </c>
      <c r="D58" s="51" t="s">
        <v>79</v>
      </c>
      <c r="E58" s="161" t="s">
        <v>12189</v>
      </c>
      <c r="F58" s="56" t="s">
        <v>12188</v>
      </c>
      <c r="G58" s="56">
        <v>0</v>
      </c>
      <c r="H58" s="56" t="s">
        <v>82</v>
      </c>
      <c r="I58" s="51" t="s">
        <v>83</v>
      </c>
      <c r="J58" s="121" t="s">
        <v>84</v>
      </c>
      <c r="K58" s="54" t="s">
        <v>12030</v>
      </c>
      <c r="L58" s="54">
        <v>12095000</v>
      </c>
      <c r="M58" s="51" t="s">
        <v>86</v>
      </c>
      <c r="N58" s="54" t="s">
        <v>12187</v>
      </c>
      <c r="O58" s="54">
        <v>84459314</v>
      </c>
      <c r="P58" s="54">
        <v>53</v>
      </c>
      <c r="Q58" s="464">
        <v>46030</v>
      </c>
      <c r="R58" s="109">
        <v>2567899000</v>
      </c>
      <c r="S58" s="109">
        <v>594</v>
      </c>
      <c r="T58" s="542">
        <v>46031</v>
      </c>
      <c r="U58" s="54">
        <v>12095000</v>
      </c>
      <c r="V58" s="56" t="s">
        <v>88</v>
      </c>
      <c r="W58" s="54">
        <v>85459497</v>
      </c>
      <c r="X58" s="54" t="s">
        <v>8771</v>
      </c>
      <c r="Y58" s="120">
        <v>46031</v>
      </c>
      <c r="Z58" s="120">
        <v>46031</v>
      </c>
      <c r="AA58" s="120" t="s">
        <v>90</v>
      </c>
      <c r="AB58" s="119">
        <v>46173</v>
      </c>
      <c r="AC58" s="54">
        <f t="shared" si="0"/>
        <v>142</v>
      </c>
      <c r="AD58" s="56">
        <v>1</v>
      </c>
      <c r="AE58" s="114">
        <v>1210000</v>
      </c>
      <c r="AF58" s="56">
        <v>1</v>
      </c>
      <c r="AG58" s="464">
        <v>46188</v>
      </c>
      <c r="AH58" s="54">
        <f t="shared" si="1"/>
        <v>15</v>
      </c>
      <c r="AI58" s="114">
        <v>0</v>
      </c>
      <c r="AJ58" s="114">
        <v>0</v>
      </c>
      <c r="AK58" s="118" t="s">
        <v>90</v>
      </c>
      <c r="AL58" s="118" t="s">
        <v>90</v>
      </c>
      <c r="AM58" s="56">
        <v>0</v>
      </c>
      <c r="AN58" s="118" t="s">
        <v>90</v>
      </c>
      <c r="AO58" s="118" t="s">
        <v>90</v>
      </c>
      <c r="AP58" s="118" t="s">
        <v>90</v>
      </c>
      <c r="AQ58" s="54">
        <f t="shared" si="2"/>
        <v>0</v>
      </c>
      <c r="AR58" s="54">
        <f>+L58+AE58-AJ58</f>
        <v>13305000</v>
      </c>
      <c r="AS58" s="56" t="s">
        <v>88</v>
      </c>
      <c r="AT58" s="54">
        <v>12095000</v>
      </c>
      <c r="AU58" s="56" t="s">
        <v>91</v>
      </c>
      <c r="AV58" s="114">
        <v>0</v>
      </c>
      <c r="AW58" s="111" t="s">
        <v>90</v>
      </c>
      <c r="AX58" s="247">
        <v>12095000</v>
      </c>
      <c r="AY58" s="58">
        <f t="shared" si="3"/>
        <v>1210000</v>
      </c>
      <c r="AZ58" s="112">
        <f t="shared" si="4"/>
        <v>0.90905674558436678</v>
      </c>
      <c r="BA58" s="159">
        <v>1</v>
      </c>
      <c r="BB58" s="111" t="s">
        <v>90</v>
      </c>
      <c r="BC58" s="56" t="s">
        <v>92</v>
      </c>
      <c r="BD58" s="109" t="s">
        <v>12186</v>
      </c>
      <c r="BE58" s="56" t="s">
        <v>88</v>
      </c>
      <c r="BF58" s="56" t="s">
        <v>88</v>
      </c>
    </row>
    <row r="59" spans="1:58" s="201" customFormat="1" x14ac:dyDescent="0.2">
      <c r="B59" s="51">
        <v>2026</v>
      </c>
      <c r="C59" s="51">
        <v>891780111</v>
      </c>
      <c r="D59" s="51" t="s">
        <v>79</v>
      </c>
      <c r="E59" s="161" t="s">
        <v>12185</v>
      </c>
      <c r="F59" s="56" t="s">
        <v>12184</v>
      </c>
      <c r="G59" s="56">
        <v>0</v>
      </c>
      <c r="H59" s="56" t="s">
        <v>82</v>
      </c>
      <c r="I59" s="51" t="s">
        <v>83</v>
      </c>
      <c r="J59" s="121" t="s">
        <v>84</v>
      </c>
      <c r="K59" s="54" t="s">
        <v>12030</v>
      </c>
      <c r="L59" s="54">
        <v>12095000</v>
      </c>
      <c r="M59" s="51" t="s">
        <v>86</v>
      </c>
      <c r="N59" s="54" t="s">
        <v>12183</v>
      </c>
      <c r="O59" s="54">
        <v>85466757</v>
      </c>
      <c r="P59" s="54">
        <v>53</v>
      </c>
      <c r="Q59" s="464">
        <v>46030</v>
      </c>
      <c r="R59" s="109">
        <v>2567899000</v>
      </c>
      <c r="S59" s="109">
        <v>595</v>
      </c>
      <c r="T59" s="542">
        <v>46031</v>
      </c>
      <c r="U59" s="54">
        <v>12095000</v>
      </c>
      <c r="V59" s="56" t="s">
        <v>88</v>
      </c>
      <c r="W59" s="54">
        <v>85459497</v>
      </c>
      <c r="X59" s="54" t="s">
        <v>8771</v>
      </c>
      <c r="Y59" s="120">
        <v>46031</v>
      </c>
      <c r="Z59" s="120">
        <v>46031</v>
      </c>
      <c r="AA59" s="120" t="s">
        <v>90</v>
      </c>
      <c r="AB59" s="119">
        <v>46173</v>
      </c>
      <c r="AC59" s="54">
        <f t="shared" si="0"/>
        <v>142</v>
      </c>
      <c r="AD59" s="56">
        <v>0</v>
      </c>
      <c r="AE59" s="114">
        <v>0</v>
      </c>
      <c r="AF59" s="56">
        <v>0</v>
      </c>
      <c r="AG59" s="464" t="s">
        <v>90</v>
      </c>
      <c r="AH59" s="54">
        <f t="shared" si="1"/>
        <v>0</v>
      </c>
      <c r="AI59" s="114">
        <v>0</v>
      </c>
      <c r="AJ59" s="114">
        <v>0</v>
      </c>
      <c r="AK59" s="118" t="s">
        <v>90</v>
      </c>
      <c r="AL59" s="118" t="s">
        <v>90</v>
      </c>
      <c r="AM59" s="56">
        <v>0</v>
      </c>
      <c r="AN59" s="118" t="s">
        <v>90</v>
      </c>
      <c r="AO59" s="118" t="s">
        <v>90</v>
      </c>
      <c r="AP59" s="118" t="s">
        <v>90</v>
      </c>
      <c r="AQ59" s="54">
        <f t="shared" si="2"/>
        <v>0</v>
      </c>
      <c r="AR59" s="54">
        <f>+L59+AE59-AJ59</f>
        <v>12095000</v>
      </c>
      <c r="AS59" s="56" t="s">
        <v>88</v>
      </c>
      <c r="AT59" s="54">
        <v>12095000</v>
      </c>
      <c r="AU59" s="56" t="s">
        <v>91</v>
      </c>
      <c r="AV59" s="114">
        <v>0</v>
      </c>
      <c r="AW59" s="111" t="s">
        <v>90</v>
      </c>
      <c r="AX59" s="247">
        <v>12095000</v>
      </c>
      <c r="AY59" s="58">
        <f t="shared" si="3"/>
        <v>0</v>
      </c>
      <c r="AZ59" s="112">
        <f t="shared" si="4"/>
        <v>1</v>
      </c>
      <c r="BA59" s="159">
        <v>1</v>
      </c>
      <c r="BB59" s="111" t="s">
        <v>90</v>
      </c>
      <c r="BC59" s="56" t="s">
        <v>92</v>
      </c>
      <c r="BD59" s="109" t="s">
        <v>12182</v>
      </c>
      <c r="BE59" s="56" t="s">
        <v>88</v>
      </c>
      <c r="BF59" s="56" t="s">
        <v>88</v>
      </c>
    </row>
    <row r="60" spans="1:58" s="539" customFormat="1" x14ac:dyDescent="0.2">
      <c r="A60" s="201"/>
      <c r="B60" s="51">
        <v>2026</v>
      </c>
      <c r="C60" s="51">
        <v>891780111</v>
      </c>
      <c r="D60" s="51" t="s">
        <v>79</v>
      </c>
      <c r="E60" s="161" t="s">
        <v>12181</v>
      </c>
      <c r="F60" s="56" t="s">
        <v>12180</v>
      </c>
      <c r="G60" s="56">
        <v>0</v>
      </c>
      <c r="H60" s="56" t="s">
        <v>82</v>
      </c>
      <c r="I60" s="51" t="s">
        <v>83</v>
      </c>
      <c r="J60" s="121" t="s">
        <v>84</v>
      </c>
      <c r="K60" s="54" t="s">
        <v>12030</v>
      </c>
      <c r="L60" s="54">
        <v>12095000</v>
      </c>
      <c r="M60" s="51" t="s">
        <v>86</v>
      </c>
      <c r="N60" s="54" t="s">
        <v>8931</v>
      </c>
      <c r="O60" s="54">
        <v>7631755</v>
      </c>
      <c r="P60" s="54">
        <v>53</v>
      </c>
      <c r="Q60" s="464">
        <v>46030</v>
      </c>
      <c r="R60" s="109">
        <v>2567899000</v>
      </c>
      <c r="S60" s="109">
        <v>596</v>
      </c>
      <c r="T60" s="542">
        <v>46031</v>
      </c>
      <c r="U60" s="54">
        <v>12095000</v>
      </c>
      <c r="V60" s="56" t="s">
        <v>88</v>
      </c>
      <c r="W60" s="54">
        <v>85459497</v>
      </c>
      <c r="X60" s="54" t="s">
        <v>8771</v>
      </c>
      <c r="Y60" s="120">
        <v>46031</v>
      </c>
      <c r="Z60" s="120">
        <v>46031</v>
      </c>
      <c r="AA60" s="120" t="s">
        <v>90</v>
      </c>
      <c r="AB60" s="119">
        <v>46173</v>
      </c>
      <c r="AC60" s="54">
        <f t="shared" si="0"/>
        <v>142</v>
      </c>
      <c r="AD60" s="56">
        <v>0</v>
      </c>
      <c r="AE60" s="114">
        <v>0</v>
      </c>
      <c r="AF60" s="56">
        <v>0</v>
      </c>
      <c r="AG60" s="464" t="s">
        <v>90</v>
      </c>
      <c r="AH60" s="54">
        <f t="shared" si="1"/>
        <v>0</v>
      </c>
      <c r="AI60" s="117">
        <v>1</v>
      </c>
      <c r="AJ60" s="54">
        <v>9676000</v>
      </c>
      <c r="AK60" s="438">
        <v>46051</v>
      </c>
      <c r="AL60" s="118" t="s">
        <v>90</v>
      </c>
      <c r="AM60" s="56">
        <v>0</v>
      </c>
      <c r="AN60" s="118" t="s">
        <v>90</v>
      </c>
      <c r="AO60" s="118" t="s">
        <v>90</v>
      </c>
      <c r="AP60" s="118" t="s">
        <v>90</v>
      </c>
      <c r="AQ60" s="54">
        <f t="shared" si="2"/>
        <v>0</v>
      </c>
      <c r="AR60" s="54">
        <f>+L60+AE60-AJ60</f>
        <v>2419000</v>
      </c>
      <c r="AS60" s="56" t="s">
        <v>88</v>
      </c>
      <c r="AT60" s="54">
        <v>12095000</v>
      </c>
      <c r="AU60" s="56" t="s">
        <v>91</v>
      </c>
      <c r="AV60" s="114">
        <v>0</v>
      </c>
      <c r="AW60" s="111" t="s">
        <v>90</v>
      </c>
      <c r="AX60" s="247">
        <v>2419000</v>
      </c>
      <c r="AY60" s="58">
        <f t="shared" si="3"/>
        <v>0</v>
      </c>
      <c r="AZ60" s="112">
        <f t="shared" si="4"/>
        <v>1</v>
      </c>
      <c r="BA60" s="159">
        <v>1</v>
      </c>
      <c r="BB60" s="111" t="s">
        <v>90</v>
      </c>
      <c r="BC60" s="56" t="s">
        <v>149</v>
      </c>
      <c r="BD60" s="54" t="s">
        <v>12179</v>
      </c>
      <c r="BE60" s="56" t="s">
        <v>88</v>
      </c>
      <c r="BF60" s="56" t="s">
        <v>88</v>
      </c>
    </row>
    <row r="61" spans="1:58" s="201" customFormat="1" x14ac:dyDescent="0.2">
      <c r="B61" s="51">
        <v>2026</v>
      </c>
      <c r="C61" s="51">
        <v>891780111</v>
      </c>
      <c r="D61" s="51" t="s">
        <v>79</v>
      </c>
      <c r="E61" s="161" t="s">
        <v>12178</v>
      </c>
      <c r="F61" s="56" t="s">
        <v>12177</v>
      </c>
      <c r="G61" s="56">
        <v>0</v>
      </c>
      <c r="H61" s="56" t="s">
        <v>82</v>
      </c>
      <c r="I61" s="51" t="s">
        <v>83</v>
      </c>
      <c r="J61" s="121" t="s">
        <v>84</v>
      </c>
      <c r="K61" s="54" t="s">
        <v>12030</v>
      </c>
      <c r="L61" s="54">
        <v>12095000</v>
      </c>
      <c r="M61" s="51" t="s">
        <v>86</v>
      </c>
      <c r="N61" s="54" t="s">
        <v>12176</v>
      </c>
      <c r="O61" s="54">
        <v>12637472</v>
      </c>
      <c r="P61" s="54">
        <v>53</v>
      </c>
      <c r="Q61" s="464">
        <v>46030</v>
      </c>
      <c r="R61" s="109">
        <v>2567899000</v>
      </c>
      <c r="S61" s="109">
        <v>597</v>
      </c>
      <c r="T61" s="542">
        <v>46031</v>
      </c>
      <c r="U61" s="54">
        <v>12095000</v>
      </c>
      <c r="V61" s="56" t="s">
        <v>88</v>
      </c>
      <c r="W61" s="54">
        <v>85459497</v>
      </c>
      <c r="X61" s="54" t="s">
        <v>8771</v>
      </c>
      <c r="Y61" s="120">
        <v>46031</v>
      </c>
      <c r="Z61" s="120">
        <v>46031</v>
      </c>
      <c r="AA61" s="120" t="s">
        <v>90</v>
      </c>
      <c r="AB61" s="119">
        <v>46173</v>
      </c>
      <c r="AC61" s="54">
        <f t="shared" si="0"/>
        <v>142</v>
      </c>
      <c r="AD61" s="56">
        <v>1</v>
      </c>
      <c r="AE61" s="114">
        <v>2419000</v>
      </c>
      <c r="AF61" s="56">
        <v>1</v>
      </c>
      <c r="AG61" s="464">
        <v>46203</v>
      </c>
      <c r="AH61" s="54">
        <f t="shared" si="1"/>
        <v>30</v>
      </c>
      <c r="AI61" s="114">
        <v>0</v>
      </c>
      <c r="AJ61" s="114">
        <v>0</v>
      </c>
      <c r="AK61" s="118" t="s">
        <v>90</v>
      </c>
      <c r="AL61" s="118" t="s">
        <v>90</v>
      </c>
      <c r="AM61" s="56">
        <v>0</v>
      </c>
      <c r="AN61" s="118" t="s">
        <v>90</v>
      </c>
      <c r="AO61" s="118" t="s">
        <v>90</v>
      </c>
      <c r="AP61" s="118" t="s">
        <v>90</v>
      </c>
      <c r="AQ61" s="54">
        <f t="shared" si="2"/>
        <v>0</v>
      </c>
      <c r="AR61" s="54">
        <f>+L61+AE61-AJ61</f>
        <v>14514000</v>
      </c>
      <c r="AS61" s="56" t="s">
        <v>88</v>
      </c>
      <c r="AT61" s="54">
        <v>12095000</v>
      </c>
      <c r="AU61" s="56" t="s">
        <v>91</v>
      </c>
      <c r="AV61" s="114">
        <v>0</v>
      </c>
      <c r="AW61" s="111" t="s">
        <v>90</v>
      </c>
      <c r="AX61" s="247">
        <v>12095000</v>
      </c>
      <c r="AY61" s="58">
        <f t="shared" si="3"/>
        <v>2419000</v>
      </c>
      <c r="AZ61" s="112">
        <f t="shared" si="4"/>
        <v>0.83333333333333337</v>
      </c>
      <c r="BA61" s="159">
        <v>1</v>
      </c>
      <c r="BB61" s="111" t="s">
        <v>90</v>
      </c>
      <c r="BC61" s="56" t="s">
        <v>92</v>
      </c>
      <c r="BD61" s="109" t="s">
        <v>12175</v>
      </c>
      <c r="BE61" s="56" t="s">
        <v>88</v>
      </c>
      <c r="BF61" s="56" t="s">
        <v>88</v>
      </c>
    </row>
    <row r="62" spans="1:58" s="201" customFormat="1" x14ac:dyDescent="0.2">
      <c r="B62" s="51">
        <v>2026</v>
      </c>
      <c r="C62" s="51">
        <v>891780111</v>
      </c>
      <c r="D62" s="51" t="s">
        <v>79</v>
      </c>
      <c r="E62" s="161" t="s">
        <v>12174</v>
      </c>
      <c r="F62" s="56" t="s">
        <v>12173</v>
      </c>
      <c r="G62" s="56">
        <v>0</v>
      </c>
      <c r="H62" s="56" t="s">
        <v>82</v>
      </c>
      <c r="I62" s="51" t="s">
        <v>83</v>
      </c>
      <c r="J62" s="121" t="s">
        <v>84</v>
      </c>
      <c r="K62" s="54" t="s">
        <v>12030</v>
      </c>
      <c r="L62" s="54">
        <v>12095000</v>
      </c>
      <c r="M62" s="51" t="s">
        <v>86</v>
      </c>
      <c r="N62" s="54" t="s">
        <v>12172</v>
      </c>
      <c r="O62" s="54">
        <v>85476117</v>
      </c>
      <c r="P62" s="54">
        <v>53</v>
      </c>
      <c r="Q62" s="464">
        <v>46030</v>
      </c>
      <c r="R62" s="109">
        <v>2567899000</v>
      </c>
      <c r="S62" s="109">
        <v>598</v>
      </c>
      <c r="T62" s="542">
        <v>46031</v>
      </c>
      <c r="U62" s="54">
        <v>12095000</v>
      </c>
      <c r="V62" s="56" t="s">
        <v>88</v>
      </c>
      <c r="W62" s="54">
        <v>85459497</v>
      </c>
      <c r="X62" s="54" t="s">
        <v>8771</v>
      </c>
      <c r="Y62" s="120">
        <v>46031</v>
      </c>
      <c r="Z62" s="120">
        <v>46031</v>
      </c>
      <c r="AA62" s="120" t="s">
        <v>90</v>
      </c>
      <c r="AB62" s="119">
        <v>46173</v>
      </c>
      <c r="AC62" s="54">
        <f t="shared" si="0"/>
        <v>142</v>
      </c>
      <c r="AD62" s="56">
        <v>1</v>
      </c>
      <c r="AE62" s="114">
        <v>2419000</v>
      </c>
      <c r="AF62" s="56">
        <v>1</v>
      </c>
      <c r="AG62" s="464">
        <v>46203</v>
      </c>
      <c r="AH62" s="54">
        <f t="shared" si="1"/>
        <v>30</v>
      </c>
      <c r="AI62" s="114">
        <v>0</v>
      </c>
      <c r="AJ62" s="114">
        <v>0</v>
      </c>
      <c r="AK62" s="118" t="s">
        <v>90</v>
      </c>
      <c r="AL62" s="118" t="s">
        <v>90</v>
      </c>
      <c r="AM62" s="56">
        <v>0</v>
      </c>
      <c r="AN62" s="118" t="s">
        <v>90</v>
      </c>
      <c r="AO62" s="118" t="s">
        <v>90</v>
      </c>
      <c r="AP62" s="118" t="s">
        <v>90</v>
      </c>
      <c r="AQ62" s="54">
        <f t="shared" si="2"/>
        <v>0</v>
      </c>
      <c r="AR62" s="54">
        <f>+L62+AE62-AJ62</f>
        <v>14514000</v>
      </c>
      <c r="AS62" s="56" t="s">
        <v>88</v>
      </c>
      <c r="AT62" s="54">
        <v>12095000</v>
      </c>
      <c r="AU62" s="56" t="s">
        <v>91</v>
      </c>
      <c r="AV62" s="114">
        <v>0</v>
      </c>
      <c r="AW62" s="111" t="s">
        <v>90</v>
      </c>
      <c r="AX62" s="247">
        <v>12095000</v>
      </c>
      <c r="AY62" s="58">
        <f t="shared" si="3"/>
        <v>2419000</v>
      </c>
      <c r="AZ62" s="112">
        <f t="shared" si="4"/>
        <v>0.83333333333333337</v>
      </c>
      <c r="BA62" s="159">
        <v>1</v>
      </c>
      <c r="BB62" s="111" t="s">
        <v>90</v>
      </c>
      <c r="BC62" s="56" t="s">
        <v>92</v>
      </c>
      <c r="BD62" s="109" t="s">
        <v>12171</v>
      </c>
      <c r="BE62" s="56" t="s">
        <v>88</v>
      </c>
      <c r="BF62" s="56" t="s">
        <v>88</v>
      </c>
    </row>
    <row r="63" spans="1:58" s="201" customFormat="1" x14ac:dyDescent="0.2">
      <c r="B63" s="51">
        <v>2026</v>
      </c>
      <c r="C63" s="51">
        <v>891780111</v>
      </c>
      <c r="D63" s="51" t="s">
        <v>79</v>
      </c>
      <c r="E63" s="161" t="s">
        <v>12170</v>
      </c>
      <c r="F63" s="56" t="s">
        <v>12169</v>
      </c>
      <c r="G63" s="56">
        <v>0</v>
      </c>
      <c r="H63" s="56" t="s">
        <v>82</v>
      </c>
      <c r="I63" s="51" t="s">
        <v>83</v>
      </c>
      <c r="J63" s="121" t="s">
        <v>84</v>
      </c>
      <c r="K63" s="54" t="s">
        <v>12030</v>
      </c>
      <c r="L63" s="54">
        <v>12095000</v>
      </c>
      <c r="M63" s="51" t="s">
        <v>86</v>
      </c>
      <c r="N63" s="54" t="s">
        <v>12168</v>
      </c>
      <c r="O63" s="54">
        <v>85448249</v>
      </c>
      <c r="P63" s="54">
        <v>53</v>
      </c>
      <c r="Q63" s="464">
        <v>46030</v>
      </c>
      <c r="R63" s="109">
        <v>2567899000</v>
      </c>
      <c r="S63" s="109">
        <v>599</v>
      </c>
      <c r="T63" s="542">
        <v>46031</v>
      </c>
      <c r="U63" s="54">
        <v>12095000</v>
      </c>
      <c r="V63" s="56" t="s">
        <v>88</v>
      </c>
      <c r="W63" s="54">
        <v>85459497</v>
      </c>
      <c r="X63" s="54" t="s">
        <v>8771</v>
      </c>
      <c r="Y63" s="120">
        <v>46031</v>
      </c>
      <c r="Z63" s="120">
        <v>46031</v>
      </c>
      <c r="AA63" s="120" t="s">
        <v>90</v>
      </c>
      <c r="AB63" s="119">
        <v>46173</v>
      </c>
      <c r="AC63" s="54">
        <f t="shared" si="0"/>
        <v>142</v>
      </c>
      <c r="AD63" s="56">
        <v>1</v>
      </c>
      <c r="AE63" s="114">
        <v>2419000</v>
      </c>
      <c r="AF63" s="56">
        <v>1</v>
      </c>
      <c r="AG63" s="464">
        <v>46203</v>
      </c>
      <c r="AH63" s="54">
        <f t="shared" si="1"/>
        <v>30</v>
      </c>
      <c r="AI63" s="114">
        <v>0</v>
      </c>
      <c r="AJ63" s="114">
        <v>0</v>
      </c>
      <c r="AK63" s="118" t="s">
        <v>90</v>
      </c>
      <c r="AL63" s="118" t="s">
        <v>90</v>
      </c>
      <c r="AM63" s="56">
        <v>0</v>
      </c>
      <c r="AN63" s="118" t="s">
        <v>90</v>
      </c>
      <c r="AO63" s="118" t="s">
        <v>90</v>
      </c>
      <c r="AP63" s="118" t="s">
        <v>90</v>
      </c>
      <c r="AQ63" s="54">
        <f t="shared" si="2"/>
        <v>0</v>
      </c>
      <c r="AR63" s="54">
        <f>+L63+AE63-AJ63</f>
        <v>14514000</v>
      </c>
      <c r="AS63" s="56" t="s">
        <v>88</v>
      </c>
      <c r="AT63" s="54">
        <v>12095000</v>
      </c>
      <c r="AU63" s="56" t="s">
        <v>91</v>
      </c>
      <c r="AV63" s="114">
        <v>0</v>
      </c>
      <c r="AW63" s="111" t="s">
        <v>90</v>
      </c>
      <c r="AX63" s="247">
        <v>12095000</v>
      </c>
      <c r="AY63" s="58">
        <f t="shared" si="3"/>
        <v>2419000</v>
      </c>
      <c r="AZ63" s="112">
        <f t="shared" si="4"/>
        <v>0.83333333333333337</v>
      </c>
      <c r="BA63" s="159">
        <v>1</v>
      </c>
      <c r="BB63" s="111" t="s">
        <v>90</v>
      </c>
      <c r="BC63" s="56" t="s">
        <v>92</v>
      </c>
      <c r="BD63" s="109" t="s">
        <v>12167</v>
      </c>
      <c r="BE63" s="56" t="s">
        <v>88</v>
      </c>
      <c r="BF63" s="56" t="s">
        <v>88</v>
      </c>
    </row>
    <row r="64" spans="1:58" s="201" customFormat="1" x14ac:dyDescent="0.2">
      <c r="B64" s="51">
        <v>2026</v>
      </c>
      <c r="C64" s="51">
        <v>891780111</v>
      </c>
      <c r="D64" s="51" t="s">
        <v>79</v>
      </c>
      <c r="E64" s="161" t="s">
        <v>12166</v>
      </c>
      <c r="F64" s="56" t="s">
        <v>12165</v>
      </c>
      <c r="G64" s="56">
        <v>0</v>
      </c>
      <c r="H64" s="56" t="s">
        <v>82</v>
      </c>
      <c r="I64" s="51" t="s">
        <v>83</v>
      </c>
      <c r="J64" s="121" t="s">
        <v>84</v>
      </c>
      <c r="K64" s="54" t="s">
        <v>12164</v>
      </c>
      <c r="L64" s="54">
        <v>17827000</v>
      </c>
      <c r="M64" s="51" t="s">
        <v>86</v>
      </c>
      <c r="N64" s="54" t="s">
        <v>12163</v>
      </c>
      <c r="O64" s="54">
        <v>1082966872</v>
      </c>
      <c r="P64" s="54">
        <v>30</v>
      </c>
      <c r="Q64" s="464">
        <v>46027</v>
      </c>
      <c r="R64" s="109">
        <v>5872564000</v>
      </c>
      <c r="S64" s="109">
        <v>644</v>
      </c>
      <c r="T64" s="542">
        <v>46031</v>
      </c>
      <c r="U64" s="54">
        <v>17827000</v>
      </c>
      <c r="V64" s="56" t="s">
        <v>88</v>
      </c>
      <c r="W64" s="54">
        <v>1192791759</v>
      </c>
      <c r="X64" s="54" t="s">
        <v>11096</v>
      </c>
      <c r="Y64" s="120">
        <v>46031</v>
      </c>
      <c r="Z64" s="120">
        <v>46031</v>
      </c>
      <c r="AA64" s="120" t="s">
        <v>90</v>
      </c>
      <c r="AB64" s="119">
        <v>46173</v>
      </c>
      <c r="AC64" s="54">
        <f t="shared" si="0"/>
        <v>142</v>
      </c>
      <c r="AD64" s="56">
        <v>1</v>
      </c>
      <c r="AE64" s="114">
        <v>3663000</v>
      </c>
      <c r="AF64" s="56">
        <v>1</v>
      </c>
      <c r="AG64" s="464">
        <v>46203</v>
      </c>
      <c r="AH64" s="54">
        <f t="shared" si="1"/>
        <v>30</v>
      </c>
      <c r="AI64" s="114">
        <v>0</v>
      </c>
      <c r="AJ64" s="114">
        <v>0</v>
      </c>
      <c r="AK64" s="118" t="s">
        <v>90</v>
      </c>
      <c r="AL64" s="118" t="s">
        <v>90</v>
      </c>
      <c r="AM64" s="56">
        <v>0</v>
      </c>
      <c r="AN64" s="118" t="s">
        <v>90</v>
      </c>
      <c r="AO64" s="118" t="s">
        <v>90</v>
      </c>
      <c r="AP64" s="118" t="s">
        <v>90</v>
      </c>
      <c r="AQ64" s="54">
        <f t="shared" si="2"/>
        <v>0</v>
      </c>
      <c r="AR64" s="54">
        <f>+L64+AE64-AJ64</f>
        <v>21490000</v>
      </c>
      <c r="AS64" s="56" t="s">
        <v>88</v>
      </c>
      <c r="AT64" s="54">
        <v>17827000</v>
      </c>
      <c r="AU64" s="56" t="s">
        <v>91</v>
      </c>
      <c r="AV64" s="114">
        <v>0</v>
      </c>
      <c r="AW64" s="111" t="s">
        <v>90</v>
      </c>
      <c r="AX64" s="247">
        <v>17827000</v>
      </c>
      <c r="AY64" s="58">
        <f t="shared" si="3"/>
        <v>3663000</v>
      </c>
      <c r="AZ64" s="112">
        <f t="shared" si="4"/>
        <v>0.82954862726849699</v>
      </c>
      <c r="BA64" s="159">
        <v>1</v>
      </c>
      <c r="BB64" s="111" t="s">
        <v>90</v>
      </c>
      <c r="BC64" s="56" t="s">
        <v>92</v>
      </c>
      <c r="BD64" s="109" t="s">
        <v>12162</v>
      </c>
      <c r="BE64" s="56" t="s">
        <v>88</v>
      </c>
      <c r="BF64" s="56" t="s">
        <v>88</v>
      </c>
    </row>
    <row r="65" spans="2:58" s="201" customFormat="1" x14ac:dyDescent="0.2">
      <c r="B65" s="51">
        <v>2026</v>
      </c>
      <c r="C65" s="51">
        <v>891780111</v>
      </c>
      <c r="D65" s="51" t="s">
        <v>79</v>
      </c>
      <c r="E65" s="161" t="s">
        <v>12161</v>
      </c>
      <c r="F65" s="56" t="s">
        <v>12160</v>
      </c>
      <c r="G65" s="56">
        <v>0</v>
      </c>
      <c r="H65" s="56" t="s">
        <v>82</v>
      </c>
      <c r="I65" s="51" t="s">
        <v>83</v>
      </c>
      <c r="J65" s="121" t="s">
        <v>84</v>
      </c>
      <c r="K65" s="54" t="s">
        <v>12159</v>
      </c>
      <c r="L65" s="54">
        <v>12916000</v>
      </c>
      <c r="M65" s="51" t="s">
        <v>86</v>
      </c>
      <c r="N65" s="54" t="s">
        <v>12158</v>
      </c>
      <c r="O65" s="54">
        <v>1082971631</v>
      </c>
      <c r="P65" s="54">
        <v>53</v>
      </c>
      <c r="Q65" s="464">
        <v>46030</v>
      </c>
      <c r="R65" s="109">
        <v>2567899000</v>
      </c>
      <c r="S65" s="109">
        <v>600</v>
      </c>
      <c r="T65" s="542">
        <v>46031</v>
      </c>
      <c r="U65" s="54">
        <v>12916000</v>
      </c>
      <c r="V65" s="56" t="s">
        <v>88</v>
      </c>
      <c r="W65" s="54">
        <v>1082868728</v>
      </c>
      <c r="X65" s="54" t="s">
        <v>8553</v>
      </c>
      <c r="Y65" s="119">
        <v>46031</v>
      </c>
      <c r="Z65" s="119">
        <v>46037</v>
      </c>
      <c r="AA65" s="120" t="s">
        <v>90</v>
      </c>
      <c r="AB65" s="119">
        <v>46173</v>
      </c>
      <c r="AC65" s="54">
        <f t="shared" si="0"/>
        <v>136</v>
      </c>
      <c r="AD65" s="56">
        <v>2</v>
      </c>
      <c r="AE65" s="114">
        <v>12849000</v>
      </c>
      <c r="AF65" s="56">
        <v>1</v>
      </c>
      <c r="AG65" s="464">
        <v>46203</v>
      </c>
      <c r="AH65" s="54">
        <f t="shared" si="1"/>
        <v>30</v>
      </c>
      <c r="AI65" s="114">
        <v>0</v>
      </c>
      <c r="AJ65" s="114">
        <v>0</v>
      </c>
      <c r="AK65" s="118" t="s">
        <v>90</v>
      </c>
      <c r="AL65" s="118" t="s">
        <v>90</v>
      </c>
      <c r="AM65" s="56">
        <v>0</v>
      </c>
      <c r="AN65" s="118" t="s">
        <v>90</v>
      </c>
      <c r="AO65" s="118" t="s">
        <v>90</v>
      </c>
      <c r="AP65" s="118" t="s">
        <v>90</v>
      </c>
      <c r="AQ65" s="54">
        <f t="shared" si="2"/>
        <v>0</v>
      </c>
      <c r="AR65" s="54">
        <f>+L65+AE65-AJ65</f>
        <v>25765000</v>
      </c>
      <c r="AS65" s="56" t="s">
        <v>88</v>
      </c>
      <c r="AT65" s="54">
        <v>12916000</v>
      </c>
      <c r="AU65" s="56" t="s">
        <v>91</v>
      </c>
      <c r="AV65" s="114">
        <v>0</v>
      </c>
      <c r="AW65" s="111" t="s">
        <v>90</v>
      </c>
      <c r="AX65" s="247">
        <v>22916000</v>
      </c>
      <c r="AY65" s="58">
        <f t="shared" si="3"/>
        <v>2849000</v>
      </c>
      <c r="AZ65" s="112">
        <f t="shared" si="4"/>
        <v>0.88942363671647584</v>
      </c>
      <c r="BA65" s="159">
        <v>1</v>
      </c>
      <c r="BB65" s="111" t="s">
        <v>90</v>
      </c>
      <c r="BC65" s="56" t="s">
        <v>92</v>
      </c>
      <c r="BD65" s="109" t="s">
        <v>12157</v>
      </c>
      <c r="BE65" s="56" t="s">
        <v>88</v>
      </c>
      <c r="BF65" s="56" t="s">
        <v>88</v>
      </c>
    </row>
    <row r="66" spans="2:58" s="201" customFormat="1" x14ac:dyDescent="0.2">
      <c r="B66" s="51">
        <v>2026</v>
      </c>
      <c r="C66" s="51">
        <v>891780111</v>
      </c>
      <c r="D66" s="51" t="s">
        <v>79</v>
      </c>
      <c r="E66" s="161" t="s">
        <v>12156</v>
      </c>
      <c r="F66" s="56" t="s">
        <v>12155</v>
      </c>
      <c r="G66" s="56">
        <v>0</v>
      </c>
      <c r="H66" s="56" t="s">
        <v>82</v>
      </c>
      <c r="I66" s="51" t="s">
        <v>83</v>
      </c>
      <c r="J66" s="121" t="s">
        <v>84</v>
      </c>
      <c r="K66" s="54" t="s">
        <v>12154</v>
      </c>
      <c r="L66" s="54">
        <v>20044000</v>
      </c>
      <c r="M66" s="51" t="s">
        <v>86</v>
      </c>
      <c r="N66" s="54" t="s">
        <v>12153</v>
      </c>
      <c r="O66" s="54">
        <v>36722139</v>
      </c>
      <c r="P66" s="54">
        <v>30</v>
      </c>
      <c r="Q66" s="464">
        <v>46027</v>
      </c>
      <c r="R66" s="109">
        <v>5872564000</v>
      </c>
      <c r="S66" s="109">
        <v>645</v>
      </c>
      <c r="T66" s="542">
        <v>46031</v>
      </c>
      <c r="U66" s="54">
        <v>20044000</v>
      </c>
      <c r="V66" s="56" t="s">
        <v>88</v>
      </c>
      <c r="W66" s="54">
        <v>2000022494</v>
      </c>
      <c r="X66" s="54" t="s">
        <v>11806</v>
      </c>
      <c r="Y66" s="119">
        <v>46031</v>
      </c>
      <c r="Z66" s="119">
        <v>46035</v>
      </c>
      <c r="AA66" s="120" t="s">
        <v>90</v>
      </c>
      <c r="AB66" s="119">
        <v>46173</v>
      </c>
      <c r="AC66" s="54">
        <f t="shared" si="0"/>
        <v>138</v>
      </c>
      <c r="AD66" s="56">
        <v>1</v>
      </c>
      <c r="AE66" s="114">
        <v>4326000</v>
      </c>
      <c r="AF66" s="56">
        <v>1</v>
      </c>
      <c r="AG66" s="464">
        <v>46203</v>
      </c>
      <c r="AH66" s="54">
        <f t="shared" si="1"/>
        <v>30</v>
      </c>
      <c r="AI66" s="114">
        <v>0</v>
      </c>
      <c r="AJ66" s="114">
        <v>0</v>
      </c>
      <c r="AK66" s="118" t="s">
        <v>90</v>
      </c>
      <c r="AL66" s="118" t="s">
        <v>90</v>
      </c>
      <c r="AM66" s="56">
        <v>0</v>
      </c>
      <c r="AN66" s="118" t="s">
        <v>90</v>
      </c>
      <c r="AO66" s="118" t="s">
        <v>90</v>
      </c>
      <c r="AP66" s="118" t="s">
        <v>90</v>
      </c>
      <c r="AQ66" s="54">
        <f t="shared" si="2"/>
        <v>0</v>
      </c>
      <c r="AR66" s="54">
        <f>+L66+AE66-AJ66</f>
        <v>24370000</v>
      </c>
      <c r="AS66" s="56" t="s">
        <v>88</v>
      </c>
      <c r="AT66" s="54">
        <v>20044000</v>
      </c>
      <c r="AU66" s="56" t="s">
        <v>91</v>
      </c>
      <c r="AV66" s="114">
        <v>0</v>
      </c>
      <c r="AW66" s="111" t="s">
        <v>90</v>
      </c>
      <c r="AX66" s="247">
        <v>20044000</v>
      </c>
      <c r="AY66" s="58">
        <f t="shared" si="3"/>
        <v>4326000</v>
      </c>
      <c r="AZ66" s="112">
        <f t="shared" si="4"/>
        <v>0.82248666393106273</v>
      </c>
      <c r="BA66" s="159">
        <v>1</v>
      </c>
      <c r="BB66" s="111" t="s">
        <v>90</v>
      </c>
      <c r="BC66" s="56" t="s">
        <v>92</v>
      </c>
      <c r="BD66" s="109" t="s">
        <v>12152</v>
      </c>
      <c r="BE66" s="56" t="s">
        <v>88</v>
      </c>
      <c r="BF66" s="56" t="s">
        <v>88</v>
      </c>
    </row>
    <row r="67" spans="2:58" s="201" customFormat="1" x14ac:dyDescent="0.2">
      <c r="B67" s="51">
        <v>2026</v>
      </c>
      <c r="C67" s="51">
        <v>891780111</v>
      </c>
      <c r="D67" s="51" t="s">
        <v>79</v>
      </c>
      <c r="E67" s="161" t="s">
        <v>12151</v>
      </c>
      <c r="F67" s="56" t="s">
        <v>12150</v>
      </c>
      <c r="G67" s="56">
        <v>0</v>
      </c>
      <c r="H67" s="56" t="s">
        <v>82</v>
      </c>
      <c r="I67" s="51" t="s">
        <v>83</v>
      </c>
      <c r="J67" s="121" t="s">
        <v>84</v>
      </c>
      <c r="K67" s="54" t="s">
        <v>9681</v>
      </c>
      <c r="L67" s="54">
        <v>10967000</v>
      </c>
      <c r="M67" s="51" t="s">
        <v>86</v>
      </c>
      <c r="N67" s="54" t="s">
        <v>12149</v>
      </c>
      <c r="O67" s="54">
        <v>1082944401</v>
      </c>
      <c r="P67" s="54">
        <v>53</v>
      </c>
      <c r="Q67" s="464">
        <v>46030</v>
      </c>
      <c r="R67" s="109">
        <v>2567899000</v>
      </c>
      <c r="S67" s="109">
        <v>601</v>
      </c>
      <c r="T67" s="542">
        <v>46031</v>
      </c>
      <c r="U67" s="54">
        <v>10967000</v>
      </c>
      <c r="V67" s="56" t="s">
        <v>88</v>
      </c>
      <c r="W67" s="54">
        <v>85459497</v>
      </c>
      <c r="X67" s="54" t="s">
        <v>8771</v>
      </c>
      <c r="Y67" s="119">
        <v>46031</v>
      </c>
      <c r="Z67" s="119">
        <v>46037</v>
      </c>
      <c r="AA67" s="120" t="s">
        <v>90</v>
      </c>
      <c r="AB67" s="119">
        <v>46173</v>
      </c>
      <c r="AC67" s="54">
        <f t="shared" si="0"/>
        <v>136</v>
      </c>
      <c r="AD67" s="56">
        <v>1</v>
      </c>
      <c r="AE67" s="114">
        <v>2419000</v>
      </c>
      <c r="AF67" s="56">
        <v>1</v>
      </c>
      <c r="AG67" s="464">
        <v>46203</v>
      </c>
      <c r="AH67" s="54">
        <f t="shared" si="1"/>
        <v>30</v>
      </c>
      <c r="AI67" s="114">
        <v>0</v>
      </c>
      <c r="AJ67" s="114">
        <v>0</v>
      </c>
      <c r="AK67" s="118" t="s">
        <v>90</v>
      </c>
      <c r="AL67" s="118" t="s">
        <v>90</v>
      </c>
      <c r="AM67" s="56">
        <v>0</v>
      </c>
      <c r="AN67" s="118" t="s">
        <v>90</v>
      </c>
      <c r="AO67" s="118" t="s">
        <v>90</v>
      </c>
      <c r="AP67" s="118" t="s">
        <v>90</v>
      </c>
      <c r="AQ67" s="54">
        <f t="shared" si="2"/>
        <v>0</v>
      </c>
      <c r="AR67" s="54">
        <f>+L67+AE67-AJ67</f>
        <v>13386000</v>
      </c>
      <c r="AS67" s="56" t="s">
        <v>88</v>
      </c>
      <c r="AT67" s="54">
        <v>10967000</v>
      </c>
      <c r="AU67" s="56" t="s">
        <v>91</v>
      </c>
      <c r="AV67" s="114">
        <v>0</v>
      </c>
      <c r="AW67" s="111" t="s">
        <v>90</v>
      </c>
      <c r="AX67" s="247">
        <v>10967000</v>
      </c>
      <c r="AY67" s="58">
        <f t="shared" si="3"/>
        <v>2419000</v>
      </c>
      <c r="AZ67" s="112">
        <f t="shared" si="4"/>
        <v>0.81928880920364555</v>
      </c>
      <c r="BA67" s="159">
        <v>1</v>
      </c>
      <c r="BB67" s="111" t="s">
        <v>90</v>
      </c>
      <c r="BC67" s="56" t="s">
        <v>92</v>
      </c>
      <c r="BD67" s="109" t="s">
        <v>12148</v>
      </c>
      <c r="BE67" s="56" t="s">
        <v>88</v>
      </c>
      <c r="BF67" s="56" t="s">
        <v>88</v>
      </c>
    </row>
    <row r="68" spans="2:58" s="201" customFormat="1" x14ac:dyDescent="0.2">
      <c r="B68" s="51">
        <v>2026</v>
      </c>
      <c r="C68" s="51">
        <v>891780111</v>
      </c>
      <c r="D68" s="51" t="s">
        <v>79</v>
      </c>
      <c r="E68" s="161" t="s">
        <v>12147</v>
      </c>
      <c r="F68" s="56" t="s">
        <v>12146</v>
      </c>
      <c r="G68" s="56">
        <v>0</v>
      </c>
      <c r="H68" s="56" t="s">
        <v>82</v>
      </c>
      <c r="I68" s="51" t="s">
        <v>83</v>
      </c>
      <c r="J68" s="121" t="s">
        <v>84</v>
      </c>
      <c r="K68" s="54" t="s">
        <v>9426</v>
      </c>
      <c r="L68" s="54">
        <v>10967000</v>
      </c>
      <c r="M68" s="51" t="s">
        <v>86</v>
      </c>
      <c r="N68" s="54" t="s">
        <v>12145</v>
      </c>
      <c r="O68" s="54">
        <v>85465984</v>
      </c>
      <c r="P68" s="54">
        <v>53</v>
      </c>
      <c r="Q68" s="464">
        <v>46030</v>
      </c>
      <c r="R68" s="109">
        <v>2567899000</v>
      </c>
      <c r="S68" s="109">
        <v>602</v>
      </c>
      <c r="T68" s="542">
        <v>46031</v>
      </c>
      <c r="U68" s="54">
        <v>10967000</v>
      </c>
      <c r="V68" s="56" t="s">
        <v>88</v>
      </c>
      <c r="W68" s="54">
        <v>85459497</v>
      </c>
      <c r="X68" s="54" t="s">
        <v>8771</v>
      </c>
      <c r="Y68" s="119">
        <v>46031</v>
      </c>
      <c r="Z68" s="119">
        <v>46037</v>
      </c>
      <c r="AA68" s="120" t="s">
        <v>90</v>
      </c>
      <c r="AB68" s="119">
        <v>46173</v>
      </c>
      <c r="AC68" s="54">
        <f t="shared" si="0"/>
        <v>136</v>
      </c>
      <c r="AD68" s="56">
        <v>1</v>
      </c>
      <c r="AE68" s="114">
        <v>1210000</v>
      </c>
      <c r="AF68" s="56">
        <v>1</v>
      </c>
      <c r="AG68" s="464">
        <v>46188</v>
      </c>
      <c r="AH68" s="54">
        <f t="shared" si="1"/>
        <v>15</v>
      </c>
      <c r="AI68" s="114">
        <v>0</v>
      </c>
      <c r="AJ68" s="114">
        <v>0</v>
      </c>
      <c r="AK68" s="118" t="s">
        <v>90</v>
      </c>
      <c r="AL68" s="118" t="s">
        <v>90</v>
      </c>
      <c r="AM68" s="56">
        <v>0</v>
      </c>
      <c r="AN68" s="118" t="s">
        <v>90</v>
      </c>
      <c r="AO68" s="118" t="s">
        <v>90</v>
      </c>
      <c r="AP68" s="118" t="s">
        <v>90</v>
      </c>
      <c r="AQ68" s="54">
        <f t="shared" si="2"/>
        <v>0</v>
      </c>
      <c r="AR68" s="54">
        <f>+L68+AE68-AJ68</f>
        <v>12177000</v>
      </c>
      <c r="AS68" s="56" t="s">
        <v>88</v>
      </c>
      <c r="AT68" s="54">
        <v>10967000</v>
      </c>
      <c r="AU68" s="56" t="s">
        <v>91</v>
      </c>
      <c r="AV68" s="114">
        <v>0</v>
      </c>
      <c r="AW68" s="111" t="s">
        <v>90</v>
      </c>
      <c r="AX68" s="247">
        <v>10967000</v>
      </c>
      <c r="AY68" s="58">
        <f t="shared" si="3"/>
        <v>1210000</v>
      </c>
      <c r="AZ68" s="112">
        <f t="shared" si="4"/>
        <v>0.90063233965672995</v>
      </c>
      <c r="BA68" s="159">
        <v>1</v>
      </c>
      <c r="BB68" s="111" t="s">
        <v>90</v>
      </c>
      <c r="BC68" s="56" t="s">
        <v>92</v>
      </c>
      <c r="BD68" s="109" t="s">
        <v>12144</v>
      </c>
      <c r="BE68" s="56" t="s">
        <v>88</v>
      </c>
      <c r="BF68" s="56" t="s">
        <v>88</v>
      </c>
    </row>
    <row r="69" spans="2:58" s="201" customFormat="1" x14ac:dyDescent="0.2">
      <c r="B69" s="51">
        <v>2026</v>
      </c>
      <c r="C69" s="51">
        <v>891780111</v>
      </c>
      <c r="D69" s="51" t="s">
        <v>79</v>
      </c>
      <c r="E69" s="161" t="s">
        <v>12143</v>
      </c>
      <c r="F69" s="56" t="s">
        <v>12142</v>
      </c>
      <c r="G69" s="56">
        <v>0</v>
      </c>
      <c r="H69" s="56" t="s">
        <v>82</v>
      </c>
      <c r="I69" s="51" t="s">
        <v>83</v>
      </c>
      <c r="J69" s="121" t="s">
        <v>84</v>
      </c>
      <c r="K69" s="54" t="s">
        <v>12141</v>
      </c>
      <c r="L69" s="54">
        <v>16972000</v>
      </c>
      <c r="M69" s="51" t="s">
        <v>86</v>
      </c>
      <c r="N69" s="54" t="s">
        <v>12140</v>
      </c>
      <c r="O69" s="54">
        <v>1082890215</v>
      </c>
      <c r="P69" s="54">
        <v>30</v>
      </c>
      <c r="Q69" s="464">
        <v>46027</v>
      </c>
      <c r="R69" s="109">
        <v>5872564000</v>
      </c>
      <c r="S69" s="109">
        <v>646</v>
      </c>
      <c r="T69" s="542">
        <v>46031</v>
      </c>
      <c r="U69" s="54">
        <v>16972000</v>
      </c>
      <c r="V69" s="56" t="s">
        <v>88</v>
      </c>
      <c r="W69" s="54">
        <v>79738530</v>
      </c>
      <c r="X69" s="54" t="s">
        <v>8640</v>
      </c>
      <c r="Y69" s="119">
        <v>46031</v>
      </c>
      <c r="Z69" s="119">
        <v>46035</v>
      </c>
      <c r="AA69" s="120" t="s">
        <v>90</v>
      </c>
      <c r="AB69" s="119">
        <v>46173</v>
      </c>
      <c r="AC69" s="54">
        <f t="shared" si="0"/>
        <v>138</v>
      </c>
      <c r="AD69" s="56">
        <v>1</v>
      </c>
      <c r="AE69" s="114">
        <v>3663000</v>
      </c>
      <c r="AF69" s="56">
        <v>1</v>
      </c>
      <c r="AG69" s="464">
        <v>46203</v>
      </c>
      <c r="AH69" s="54">
        <f t="shared" si="1"/>
        <v>30</v>
      </c>
      <c r="AI69" s="114">
        <v>0</v>
      </c>
      <c r="AJ69" s="114">
        <v>0</v>
      </c>
      <c r="AK69" s="118" t="s">
        <v>90</v>
      </c>
      <c r="AL69" s="118" t="s">
        <v>90</v>
      </c>
      <c r="AM69" s="56">
        <v>0</v>
      </c>
      <c r="AN69" s="118" t="s">
        <v>90</v>
      </c>
      <c r="AO69" s="118" t="s">
        <v>90</v>
      </c>
      <c r="AP69" s="118" t="s">
        <v>90</v>
      </c>
      <c r="AQ69" s="54">
        <f t="shared" si="2"/>
        <v>0</v>
      </c>
      <c r="AR69" s="54">
        <f>+L69+AE69-AJ69</f>
        <v>20635000</v>
      </c>
      <c r="AS69" s="56" t="s">
        <v>88</v>
      </c>
      <c r="AT69" s="54">
        <v>16972000</v>
      </c>
      <c r="AU69" s="56" t="s">
        <v>91</v>
      </c>
      <c r="AV69" s="114">
        <v>0</v>
      </c>
      <c r="AW69" s="111" t="s">
        <v>90</v>
      </c>
      <c r="AX69" s="247">
        <v>16972000</v>
      </c>
      <c r="AY69" s="58">
        <f t="shared" si="3"/>
        <v>3663000</v>
      </c>
      <c r="AZ69" s="112">
        <f t="shared" si="4"/>
        <v>0.82248606736127938</v>
      </c>
      <c r="BA69" s="159">
        <v>1</v>
      </c>
      <c r="BB69" s="111" t="s">
        <v>90</v>
      </c>
      <c r="BC69" s="56" t="s">
        <v>92</v>
      </c>
      <c r="BD69" s="109" t="s">
        <v>12139</v>
      </c>
      <c r="BE69" s="56" t="s">
        <v>88</v>
      </c>
      <c r="BF69" s="56" t="s">
        <v>88</v>
      </c>
    </row>
    <row r="70" spans="2:58" s="201" customFormat="1" x14ac:dyDescent="0.2">
      <c r="B70" s="51">
        <v>2026</v>
      </c>
      <c r="C70" s="51">
        <v>891780111</v>
      </c>
      <c r="D70" s="51" t="s">
        <v>79</v>
      </c>
      <c r="E70" s="161" t="s">
        <v>12138</v>
      </c>
      <c r="F70" s="56" t="s">
        <v>12137</v>
      </c>
      <c r="G70" s="56">
        <v>0</v>
      </c>
      <c r="H70" s="56" t="s">
        <v>82</v>
      </c>
      <c r="I70" s="51" t="s">
        <v>83</v>
      </c>
      <c r="J70" s="121" t="s">
        <v>84</v>
      </c>
      <c r="K70" s="54" t="s">
        <v>12136</v>
      </c>
      <c r="L70" s="54">
        <v>11209000</v>
      </c>
      <c r="M70" s="51" t="s">
        <v>86</v>
      </c>
      <c r="N70" s="54" t="s">
        <v>12135</v>
      </c>
      <c r="O70" s="54">
        <v>36668600</v>
      </c>
      <c r="P70" s="54">
        <v>53</v>
      </c>
      <c r="Q70" s="464">
        <v>46030</v>
      </c>
      <c r="R70" s="109">
        <v>2567899000</v>
      </c>
      <c r="S70" s="109">
        <v>603</v>
      </c>
      <c r="T70" s="542">
        <v>46031</v>
      </c>
      <c r="U70" s="54">
        <v>11209000</v>
      </c>
      <c r="V70" s="56" t="s">
        <v>88</v>
      </c>
      <c r="W70" s="54">
        <v>7633817</v>
      </c>
      <c r="X70" s="54" t="s">
        <v>8634</v>
      </c>
      <c r="Y70" s="119">
        <v>46031</v>
      </c>
      <c r="Z70" s="119">
        <v>46035</v>
      </c>
      <c r="AA70" s="120" t="s">
        <v>90</v>
      </c>
      <c r="AB70" s="119">
        <v>46173</v>
      </c>
      <c r="AC70" s="54">
        <f t="shared" si="0"/>
        <v>138</v>
      </c>
      <c r="AD70" s="56">
        <v>1</v>
      </c>
      <c r="AE70" s="114">
        <v>2419000</v>
      </c>
      <c r="AF70" s="56">
        <v>1</v>
      </c>
      <c r="AG70" s="464">
        <v>46203</v>
      </c>
      <c r="AH70" s="54">
        <f t="shared" si="1"/>
        <v>30</v>
      </c>
      <c r="AI70" s="114">
        <v>0</v>
      </c>
      <c r="AJ70" s="114">
        <v>0</v>
      </c>
      <c r="AK70" s="118" t="s">
        <v>90</v>
      </c>
      <c r="AL70" s="118" t="s">
        <v>90</v>
      </c>
      <c r="AM70" s="56">
        <v>0</v>
      </c>
      <c r="AN70" s="118" t="s">
        <v>90</v>
      </c>
      <c r="AO70" s="118" t="s">
        <v>90</v>
      </c>
      <c r="AP70" s="118" t="s">
        <v>90</v>
      </c>
      <c r="AQ70" s="54">
        <f t="shared" si="2"/>
        <v>0</v>
      </c>
      <c r="AR70" s="54">
        <f>+L70+AE70-AJ70</f>
        <v>13628000</v>
      </c>
      <c r="AS70" s="56" t="s">
        <v>88</v>
      </c>
      <c r="AT70" s="54">
        <v>11209000</v>
      </c>
      <c r="AU70" s="56" t="s">
        <v>91</v>
      </c>
      <c r="AV70" s="114">
        <v>0</v>
      </c>
      <c r="AW70" s="111" t="s">
        <v>90</v>
      </c>
      <c r="AX70" s="247">
        <v>11209000</v>
      </c>
      <c r="AY70" s="58">
        <f t="shared" si="3"/>
        <v>2419000</v>
      </c>
      <c r="AZ70" s="112">
        <f t="shared" si="4"/>
        <v>0.82249779864983852</v>
      </c>
      <c r="BA70" s="159">
        <v>1</v>
      </c>
      <c r="BB70" s="111" t="s">
        <v>90</v>
      </c>
      <c r="BC70" s="56" t="s">
        <v>92</v>
      </c>
      <c r="BD70" s="109" t="s">
        <v>12134</v>
      </c>
      <c r="BE70" s="56" t="s">
        <v>88</v>
      </c>
      <c r="BF70" s="56" t="s">
        <v>88</v>
      </c>
    </row>
    <row r="71" spans="2:58" s="201" customFormat="1" x14ac:dyDescent="0.2">
      <c r="B71" s="51">
        <v>2026</v>
      </c>
      <c r="C71" s="51">
        <v>891780111</v>
      </c>
      <c r="D71" s="51" t="s">
        <v>79</v>
      </c>
      <c r="E71" s="161" t="s">
        <v>12133</v>
      </c>
      <c r="F71" s="56" t="s">
        <v>12132</v>
      </c>
      <c r="G71" s="56">
        <v>0</v>
      </c>
      <c r="H71" s="56" t="s">
        <v>82</v>
      </c>
      <c r="I71" s="51" t="s">
        <v>83</v>
      </c>
      <c r="J71" s="121" t="s">
        <v>84</v>
      </c>
      <c r="K71" s="54" t="s">
        <v>12131</v>
      </c>
      <c r="L71" s="54">
        <v>11209000</v>
      </c>
      <c r="M71" s="51" t="s">
        <v>86</v>
      </c>
      <c r="N71" s="54" t="s">
        <v>12130</v>
      </c>
      <c r="O71" s="54">
        <v>57298171</v>
      </c>
      <c r="P71" s="54">
        <v>53</v>
      </c>
      <c r="Q71" s="464">
        <v>46030</v>
      </c>
      <c r="R71" s="109">
        <v>2567899000</v>
      </c>
      <c r="S71" s="109">
        <v>604</v>
      </c>
      <c r="T71" s="542">
        <v>46031</v>
      </c>
      <c r="U71" s="54">
        <v>11209000</v>
      </c>
      <c r="V71" s="56" t="s">
        <v>88</v>
      </c>
      <c r="W71" s="54">
        <v>7633817</v>
      </c>
      <c r="X71" s="54" t="s">
        <v>8634</v>
      </c>
      <c r="Y71" s="119">
        <v>46031</v>
      </c>
      <c r="Z71" s="119">
        <v>46035</v>
      </c>
      <c r="AA71" s="120" t="s">
        <v>90</v>
      </c>
      <c r="AB71" s="119">
        <v>46173</v>
      </c>
      <c r="AC71" s="54">
        <f t="shared" si="0"/>
        <v>138</v>
      </c>
      <c r="AD71" s="56">
        <v>1</v>
      </c>
      <c r="AE71" s="114">
        <v>2419000</v>
      </c>
      <c r="AF71" s="56">
        <v>1</v>
      </c>
      <c r="AG71" s="464">
        <v>46203</v>
      </c>
      <c r="AH71" s="54">
        <f t="shared" si="1"/>
        <v>30</v>
      </c>
      <c r="AI71" s="114">
        <v>0</v>
      </c>
      <c r="AJ71" s="114">
        <v>0</v>
      </c>
      <c r="AK71" s="118" t="s">
        <v>90</v>
      </c>
      <c r="AL71" s="118" t="s">
        <v>90</v>
      </c>
      <c r="AM71" s="56">
        <v>0</v>
      </c>
      <c r="AN71" s="118" t="s">
        <v>90</v>
      </c>
      <c r="AO71" s="118" t="s">
        <v>90</v>
      </c>
      <c r="AP71" s="118" t="s">
        <v>90</v>
      </c>
      <c r="AQ71" s="54">
        <f t="shared" si="2"/>
        <v>0</v>
      </c>
      <c r="AR71" s="54">
        <f>+L71+AE71-AJ71</f>
        <v>13628000</v>
      </c>
      <c r="AS71" s="56" t="s">
        <v>88</v>
      </c>
      <c r="AT71" s="54">
        <v>11209000</v>
      </c>
      <c r="AU71" s="56" t="s">
        <v>91</v>
      </c>
      <c r="AV71" s="114">
        <v>0</v>
      </c>
      <c r="AW71" s="111" t="s">
        <v>90</v>
      </c>
      <c r="AX71" s="247">
        <v>11209000</v>
      </c>
      <c r="AY71" s="58">
        <f t="shared" si="3"/>
        <v>2419000</v>
      </c>
      <c r="AZ71" s="112">
        <f t="shared" si="4"/>
        <v>0.82249779864983852</v>
      </c>
      <c r="BA71" s="159">
        <v>1</v>
      </c>
      <c r="BB71" s="111" t="s">
        <v>90</v>
      </c>
      <c r="BC71" s="56" t="s">
        <v>92</v>
      </c>
      <c r="BD71" s="109" t="s">
        <v>12129</v>
      </c>
      <c r="BE71" s="56" t="s">
        <v>88</v>
      </c>
      <c r="BF71" s="56" t="s">
        <v>88</v>
      </c>
    </row>
    <row r="72" spans="2:58" s="201" customFormat="1" x14ac:dyDescent="0.2">
      <c r="B72" s="51">
        <v>2026</v>
      </c>
      <c r="C72" s="51">
        <v>891780111</v>
      </c>
      <c r="D72" s="51" t="s">
        <v>79</v>
      </c>
      <c r="E72" s="161" t="s">
        <v>12128</v>
      </c>
      <c r="F72" s="56" t="s">
        <v>12127</v>
      </c>
      <c r="G72" s="56">
        <v>0</v>
      </c>
      <c r="H72" s="56" t="s">
        <v>82</v>
      </c>
      <c r="I72" s="51" t="s">
        <v>83</v>
      </c>
      <c r="J72" s="121" t="s">
        <v>84</v>
      </c>
      <c r="K72" s="54" t="s">
        <v>12126</v>
      </c>
      <c r="L72" s="54">
        <v>17705000</v>
      </c>
      <c r="M72" s="51" t="s">
        <v>86</v>
      </c>
      <c r="N72" s="54" t="s">
        <v>12125</v>
      </c>
      <c r="O72" s="54">
        <v>1082931831</v>
      </c>
      <c r="P72" s="54">
        <v>30</v>
      </c>
      <c r="Q72" s="464">
        <v>46027</v>
      </c>
      <c r="R72" s="109">
        <v>5872564000</v>
      </c>
      <c r="S72" s="109">
        <v>692</v>
      </c>
      <c r="T72" s="542">
        <v>46035</v>
      </c>
      <c r="U72" s="54">
        <v>17705000</v>
      </c>
      <c r="V72" s="56" t="s">
        <v>88</v>
      </c>
      <c r="W72" s="54">
        <v>93400727</v>
      </c>
      <c r="X72" s="54" t="s">
        <v>8815</v>
      </c>
      <c r="Y72" s="119">
        <v>46035</v>
      </c>
      <c r="Z72" s="119">
        <v>46035</v>
      </c>
      <c r="AA72" s="120" t="s">
        <v>90</v>
      </c>
      <c r="AB72" s="119">
        <v>46173</v>
      </c>
      <c r="AC72" s="54">
        <f t="shared" ref="AC72:AC135" si="5">+IF(AA72="1800-01-01",AB72-Z72,AB72-AA72)</f>
        <v>138</v>
      </c>
      <c r="AD72" s="56">
        <v>2</v>
      </c>
      <c r="AE72" s="114">
        <v>4273000</v>
      </c>
      <c r="AF72" s="56">
        <v>1</v>
      </c>
      <c r="AG72" s="464">
        <v>46203</v>
      </c>
      <c r="AH72" s="54">
        <f t="shared" ref="AH72:AH135" si="6">+IF(AG72="1800-01-01",0,AG72-AB72)</f>
        <v>30</v>
      </c>
      <c r="AI72" s="114">
        <v>0</v>
      </c>
      <c r="AJ72" s="114">
        <v>0</v>
      </c>
      <c r="AK72" s="118" t="s">
        <v>90</v>
      </c>
      <c r="AL72" s="118" t="s">
        <v>90</v>
      </c>
      <c r="AM72" s="56">
        <v>0</v>
      </c>
      <c r="AN72" s="118" t="s">
        <v>90</v>
      </c>
      <c r="AO72" s="118" t="s">
        <v>90</v>
      </c>
      <c r="AP72" s="118" t="s">
        <v>90</v>
      </c>
      <c r="AQ72" s="54">
        <f t="shared" ref="AQ72:AQ135" si="7">+IF(AN72="1800-01-01",0,AO72-AN72)</f>
        <v>0</v>
      </c>
      <c r="AR72" s="54">
        <f>+L72+AE72-AJ72</f>
        <v>21978000</v>
      </c>
      <c r="AS72" s="56" t="s">
        <v>88</v>
      </c>
      <c r="AT72" s="54">
        <v>17705000</v>
      </c>
      <c r="AU72" s="56" t="s">
        <v>91</v>
      </c>
      <c r="AV72" s="114">
        <v>0</v>
      </c>
      <c r="AW72" s="111" t="s">
        <v>90</v>
      </c>
      <c r="AX72" s="247">
        <v>18315000</v>
      </c>
      <c r="AY72" s="58">
        <f t="shared" ref="AY72:AY135" si="8">AR72-AX72</f>
        <v>3663000</v>
      </c>
      <c r="AZ72" s="112">
        <f t="shared" ref="AZ72:AZ135" si="9">+IFERROR(AX72/AR72,"_")</f>
        <v>0.83333333333333337</v>
      </c>
      <c r="BA72" s="159">
        <v>1</v>
      </c>
      <c r="BB72" s="111" t="s">
        <v>90</v>
      </c>
      <c r="BC72" s="56" t="s">
        <v>92</v>
      </c>
      <c r="BD72" s="109" t="s">
        <v>12124</v>
      </c>
      <c r="BE72" s="56" t="s">
        <v>88</v>
      </c>
      <c r="BF72" s="56" t="s">
        <v>88</v>
      </c>
    </row>
    <row r="73" spans="2:58" s="201" customFormat="1" x14ac:dyDescent="0.2">
      <c r="B73" s="51">
        <v>2026</v>
      </c>
      <c r="C73" s="51">
        <v>891780111</v>
      </c>
      <c r="D73" s="51" t="s">
        <v>79</v>
      </c>
      <c r="E73" s="161" t="s">
        <v>12123</v>
      </c>
      <c r="F73" s="56" t="s">
        <v>12122</v>
      </c>
      <c r="G73" s="56">
        <v>0</v>
      </c>
      <c r="H73" s="56" t="s">
        <v>82</v>
      </c>
      <c r="I73" s="51" t="s">
        <v>83</v>
      </c>
      <c r="J73" s="121" t="s">
        <v>84</v>
      </c>
      <c r="K73" s="54" t="s">
        <v>12121</v>
      </c>
      <c r="L73" s="54">
        <v>23295000</v>
      </c>
      <c r="M73" s="51" t="s">
        <v>86</v>
      </c>
      <c r="N73" s="54" t="s">
        <v>12120</v>
      </c>
      <c r="O73" s="54">
        <v>1082968283</v>
      </c>
      <c r="P73" s="54">
        <v>30</v>
      </c>
      <c r="Q73" s="464">
        <v>46027</v>
      </c>
      <c r="R73" s="109">
        <v>5872564000</v>
      </c>
      <c r="S73" s="109">
        <v>693</v>
      </c>
      <c r="T73" s="542">
        <v>46035</v>
      </c>
      <c r="U73" s="54">
        <v>23295000</v>
      </c>
      <c r="V73" s="56" t="s">
        <v>88</v>
      </c>
      <c r="W73" s="54">
        <v>12621405</v>
      </c>
      <c r="X73" s="54" t="s">
        <v>9215</v>
      </c>
      <c r="Y73" s="119">
        <v>46035</v>
      </c>
      <c r="Z73" s="119">
        <v>46035</v>
      </c>
      <c r="AA73" s="120" t="s">
        <v>90</v>
      </c>
      <c r="AB73" s="119">
        <v>46173</v>
      </c>
      <c r="AC73" s="54">
        <f t="shared" si="5"/>
        <v>138</v>
      </c>
      <c r="AD73" s="56">
        <v>2</v>
      </c>
      <c r="AE73" s="114">
        <v>8294000</v>
      </c>
      <c r="AF73" s="56">
        <v>1</v>
      </c>
      <c r="AG73" s="464">
        <v>46203</v>
      </c>
      <c r="AH73" s="54">
        <f t="shared" si="6"/>
        <v>30</v>
      </c>
      <c r="AI73" s="114">
        <v>0</v>
      </c>
      <c r="AJ73" s="114">
        <v>0</v>
      </c>
      <c r="AK73" s="118" t="s">
        <v>90</v>
      </c>
      <c r="AL73" s="118" t="s">
        <v>90</v>
      </c>
      <c r="AM73" s="56">
        <v>0</v>
      </c>
      <c r="AN73" s="118" t="s">
        <v>90</v>
      </c>
      <c r="AO73" s="118" t="s">
        <v>90</v>
      </c>
      <c r="AP73" s="118" t="s">
        <v>90</v>
      </c>
      <c r="AQ73" s="54">
        <f t="shared" si="7"/>
        <v>0</v>
      </c>
      <c r="AR73" s="54">
        <f>+L73+AE73-AJ73</f>
        <v>31589000</v>
      </c>
      <c r="AS73" s="56" t="s">
        <v>88</v>
      </c>
      <c r="AT73" s="54">
        <v>23295000</v>
      </c>
      <c r="AU73" s="56" t="s">
        <v>91</v>
      </c>
      <c r="AV73" s="114">
        <v>0</v>
      </c>
      <c r="AW73" s="111" t="s">
        <v>90</v>
      </c>
      <c r="AX73" s="247">
        <v>25589000</v>
      </c>
      <c r="AY73" s="58">
        <f t="shared" si="8"/>
        <v>6000000</v>
      </c>
      <c r="AZ73" s="112">
        <f t="shared" si="9"/>
        <v>0.8100604640855994</v>
      </c>
      <c r="BA73" s="159">
        <v>1</v>
      </c>
      <c r="BB73" s="111" t="s">
        <v>90</v>
      </c>
      <c r="BC73" s="56" t="s">
        <v>92</v>
      </c>
      <c r="BD73" s="109" t="s">
        <v>12119</v>
      </c>
      <c r="BE73" s="56" t="s">
        <v>88</v>
      </c>
      <c r="BF73" s="56" t="s">
        <v>88</v>
      </c>
    </row>
    <row r="74" spans="2:58" s="201" customFormat="1" x14ac:dyDescent="0.2">
      <c r="B74" s="51">
        <v>2026</v>
      </c>
      <c r="C74" s="51">
        <v>891780111</v>
      </c>
      <c r="D74" s="51" t="s">
        <v>79</v>
      </c>
      <c r="E74" s="161" t="s">
        <v>12118</v>
      </c>
      <c r="F74" s="56" t="s">
        <v>12117</v>
      </c>
      <c r="G74" s="56">
        <v>0</v>
      </c>
      <c r="H74" s="56" t="s">
        <v>82</v>
      </c>
      <c r="I74" s="51" t="s">
        <v>83</v>
      </c>
      <c r="J74" s="121" t="s">
        <v>84</v>
      </c>
      <c r="K74" s="54" t="s">
        <v>12116</v>
      </c>
      <c r="L74" s="54">
        <v>13676000</v>
      </c>
      <c r="M74" s="51" t="s">
        <v>86</v>
      </c>
      <c r="N74" s="54" t="s">
        <v>12115</v>
      </c>
      <c r="O74" s="54">
        <v>57466627</v>
      </c>
      <c r="P74" s="54">
        <v>53</v>
      </c>
      <c r="Q74" s="464">
        <v>46030</v>
      </c>
      <c r="R74" s="109">
        <v>2567899000</v>
      </c>
      <c r="S74" s="109">
        <v>683</v>
      </c>
      <c r="T74" s="542">
        <v>46035</v>
      </c>
      <c r="U74" s="54">
        <v>13676000</v>
      </c>
      <c r="V74" s="56" t="s">
        <v>88</v>
      </c>
      <c r="W74" s="54">
        <v>93400727</v>
      </c>
      <c r="X74" s="54" t="s">
        <v>8815</v>
      </c>
      <c r="Y74" s="119">
        <v>46035</v>
      </c>
      <c r="Z74" s="119">
        <v>46035</v>
      </c>
      <c r="AA74" s="120" t="s">
        <v>90</v>
      </c>
      <c r="AB74" s="119">
        <v>46173</v>
      </c>
      <c r="AC74" s="54">
        <f t="shared" si="5"/>
        <v>138</v>
      </c>
      <c r="AD74" s="56">
        <v>2</v>
      </c>
      <c r="AE74" s="114">
        <v>3418000</v>
      </c>
      <c r="AF74" s="56">
        <v>1</v>
      </c>
      <c r="AG74" s="464">
        <v>46203</v>
      </c>
      <c r="AH74" s="54">
        <f t="shared" si="6"/>
        <v>30</v>
      </c>
      <c r="AI74" s="114">
        <v>0</v>
      </c>
      <c r="AJ74" s="114">
        <v>0</v>
      </c>
      <c r="AK74" s="118" t="s">
        <v>90</v>
      </c>
      <c r="AL74" s="118" t="s">
        <v>90</v>
      </c>
      <c r="AM74" s="56">
        <v>0</v>
      </c>
      <c r="AN74" s="118" t="s">
        <v>90</v>
      </c>
      <c r="AO74" s="118" t="s">
        <v>90</v>
      </c>
      <c r="AP74" s="118" t="s">
        <v>90</v>
      </c>
      <c r="AQ74" s="54">
        <f t="shared" si="7"/>
        <v>0</v>
      </c>
      <c r="AR74" s="54">
        <f>+L74+AE74-AJ74</f>
        <v>17094000</v>
      </c>
      <c r="AS74" s="56" t="s">
        <v>88</v>
      </c>
      <c r="AT74" s="54">
        <v>13676000</v>
      </c>
      <c r="AU74" s="56" t="s">
        <v>91</v>
      </c>
      <c r="AV74" s="114">
        <v>0</v>
      </c>
      <c r="AW74" s="111" t="s">
        <v>90</v>
      </c>
      <c r="AX74" s="247">
        <v>14245000</v>
      </c>
      <c r="AY74" s="58">
        <f t="shared" si="8"/>
        <v>2849000</v>
      </c>
      <c r="AZ74" s="112">
        <f t="shared" si="9"/>
        <v>0.83333333333333337</v>
      </c>
      <c r="BA74" s="159">
        <v>1</v>
      </c>
      <c r="BB74" s="111" t="s">
        <v>90</v>
      </c>
      <c r="BC74" s="56" t="s">
        <v>92</v>
      </c>
      <c r="BD74" s="109" t="s">
        <v>12114</v>
      </c>
      <c r="BE74" s="56" t="s">
        <v>88</v>
      </c>
      <c r="BF74" s="56" t="s">
        <v>88</v>
      </c>
    </row>
    <row r="75" spans="2:58" s="201" customFormat="1" x14ac:dyDescent="0.2">
      <c r="B75" s="51">
        <v>2026</v>
      </c>
      <c r="C75" s="51">
        <v>891780111</v>
      </c>
      <c r="D75" s="51" t="s">
        <v>79</v>
      </c>
      <c r="E75" s="161" t="s">
        <v>12113</v>
      </c>
      <c r="F75" s="56" t="s">
        <v>12112</v>
      </c>
      <c r="G75" s="56">
        <v>0</v>
      </c>
      <c r="H75" s="56" t="s">
        <v>82</v>
      </c>
      <c r="I75" s="51" t="s">
        <v>83</v>
      </c>
      <c r="J75" s="121" t="s">
        <v>84</v>
      </c>
      <c r="K75" s="54" t="s">
        <v>12111</v>
      </c>
      <c r="L75" s="54">
        <v>37227000</v>
      </c>
      <c r="M75" s="51" t="s">
        <v>86</v>
      </c>
      <c r="N75" s="54" t="s">
        <v>12110</v>
      </c>
      <c r="O75" s="54">
        <v>79488380</v>
      </c>
      <c r="P75" s="54">
        <v>30</v>
      </c>
      <c r="Q75" s="464">
        <v>46027</v>
      </c>
      <c r="R75" s="109">
        <v>5872564000</v>
      </c>
      <c r="S75" s="109">
        <v>694</v>
      </c>
      <c r="T75" s="542">
        <v>46035</v>
      </c>
      <c r="U75" s="54">
        <v>37227000</v>
      </c>
      <c r="V75" s="56" t="s">
        <v>88</v>
      </c>
      <c r="W75" s="54">
        <v>85455983</v>
      </c>
      <c r="X75" s="54" t="s">
        <v>8760</v>
      </c>
      <c r="Y75" s="119">
        <v>46035</v>
      </c>
      <c r="Z75" s="119">
        <v>46035</v>
      </c>
      <c r="AA75" s="120" t="s">
        <v>90</v>
      </c>
      <c r="AB75" s="119">
        <v>46173</v>
      </c>
      <c r="AC75" s="54">
        <f t="shared" si="5"/>
        <v>138</v>
      </c>
      <c r="AD75" s="56">
        <v>1</v>
      </c>
      <c r="AE75" s="114">
        <v>7702000</v>
      </c>
      <c r="AF75" s="56">
        <v>1</v>
      </c>
      <c r="AG75" s="464">
        <v>46203</v>
      </c>
      <c r="AH75" s="54">
        <f t="shared" si="6"/>
        <v>30</v>
      </c>
      <c r="AI75" s="114">
        <v>0</v>
      </c>
      <c r="AJ75" s="114">
        <v>0</v>
      </c>
      <c r="AK75" s="118" t="s">
        <v>90</v>
      </c>
      <c r="AL75" s="118" t="s">
        <v>90</v>
      </c>
      <c r="AM75" s="56">
        <v>0</v>
      </c>
      <c r="AN75" s="118" t="s">
        <v>90</v>
      </c>
      <c r="AO75" s="118" t="s">
        <v>90</v>
      </c>
      <c r="AP75" s="118" t="s">
        <v>90</v>
      </c>
      <c r="AQ75" s="54">
        <f t="shared" si="7"/>
        <v>0</v>
      </c>
      <c r="AR75" s="54">
        <f>+L75+AE75-AJ75</f>
        <v>44929000</v>
      </c>
      <c r="AS75" s="56" t="s">
        <v>88</v>
      </c>
      <c r="AT75" s="54">
        <v>37227000</v>
      </c>
      <c r="AU75" s="56" t="s">
        <v>91</v>
      </c>
      <c r="AV75" s="114">
        <v>0</v>
      </c>
      <c r="AW75" s="111" t="s">
        <v>90</v>
      </c>
      <c r="AX75" s="247">
        <v>37227000</v>
      </c>
      <c r="AY75" s="58">
        <f t="shared" si="8"/>
        <v>7702000</v>
      </c>
      <c r="AZ75" s="112">
        <f t="shared" si="9"/>
        <v>0.82857397226735519</v>
      </c>
      <c r="BA75" s="159">
        <v>1</v>
      </c>
      <c r="BB75" s="111" t="s">
        <v>90</v>
      </c>
      <c r="BC75" s="56" t="s">
        <v>92</v>
      </c>
      <c r="BD75" s="109" t="s">
        <v>12109</v>
      </c>
      <c r="BE75" s="56" t="s">
        <v>88</v>
      </c>
      <c r="BF75" s="56" t="s">
        <v>88</v>
      </c>
    </row>
    <row r="76" spans="2:58" s="201" customFormat="1" x14ac:dyDescent="0.2">
      <c r="B76" s="51">
        <v>2026</v>
      </c>
      <c r="C76" s="51">
        <v>891780111</v>
      </c>
      <c r="D76" s="51" t="s">
        <v>79</v>
      </c>
      <c r="E76" s="161" t="s">
        <v>12108</v>
      </c>
      <c r="F76" s="56" t="s">
        <v>12107</v>
      </c>
      <c r="G76" s="56">
        <v>0</v>
      </c>
      <c r="H76" s="56" t="s">
        <v>82</v>
      </c>
      <c r="I76" s="51" t="s">
        <v>83</v>
      </c>
      <c r="J76" s="121" t="s">
        <v>84</v>
      </c>
      <c r="K76" s="54" t="s">
        <v>12106</v>
      </c>
      <c r="L76" s="54">
        <v>16206000</v>
      </c>
      <c r="M76" s="51" t="s">
        <v>86</v>
      </c>
      <c r="N76" s="54" t="s">
        <v>12105</v>
      </c>
      <c r="O76" s="54">
        <v>1083021767</v>
      </c>
      <c r="P76" s="54">
        <v>30</v>
      </c>
      <c r="Q76" s="464">
        <v>46027</v>
      </c>
      <c r="R76" s="109">
        <v>5872564000</v>
      </c>
      <c r="S76" s="109">
        <v>695</v>
      </c>
      <c r="T76" s="542">
        <v>46035</v>
      </c>
      <c r="U76" s="54">
        <v>16206000</v>
      </c>
      <c r="V76" s="56" t="s">
        <v>88</v>
      </c>
      <c r="W76" s="54">
        <v>36718996</v>
      </c>
      <c r="X76" s="54" t="s">
        <v>11409</v>
      </c>
      <c r="Y76" s="119">
        <v>46035</v>
      </c>
      <c r="Z76" s="119">
        <v>46035</v>
      </c>
      <c r="AA76" s="120" t="s">
        <v>90</v>
      </c>
      <c r="AB76" s="119">
        <v>46173</v>
      </c>
      <c r="AC76" s="54">
        <f t="shared" si="5"/>
        <v>138</v>
      </c>
      <c r="AD76" s="56">
        <v>1</v>
      </c>
      <c r="AE76" s="114">
        <v>3330000</v>
      </c>
      <c r="AF76" s="56">
        <v>1</v>
      </c>
      <c r="AG76" s="464">
        <v>46203</v>
      </c>
      <c r="AH76" s="54">
        <f t="shared" si="6"/>
        <v>30</v>
      </c>
      <c r="AI76" s="114">
        <v>0</v>
      </c>
      <c r="AJ76" s="114">
        <v>0</v>
      </c>
      <c r="AK76" s="118" t="s">
        <v>90</v>
      </c>
      <c r="AL76" s="118" t="s">
        <v>90</v>
      </c>
      <c r="AM76" s="56">
        <v>0</v>
      </c>
      <c r="AN76" s="118" t="s">
        <v>90</v>
      </c>
      <c r="AO76" s="118" t="s">
        <v>90</v>
      </c>
      <c r="AP76" s="118" t="s">
        <v>90</v>
      </c>
      <c r="AQ76" s="54">
        <f t="shared" si="7"/>
        <v>0</v>
      </c>
      <c r="AR76" s="54">
        <f>+L76+AE76-AJ76</f>
        <v>19536000</v>
      </c>
      <c r="AS76" s="56" t="s">
        <v>88</v>
      </c>
      <c r="AT76" s="54">
        <v>16206000</v>
      </c>
      <c r="AU76" s="56" t="s">
        <v>91</v>
      </c>
      <c r="AV76" s="114">
        <v>0</v>
      </c>
      <c r="AW76" s="111" t="s">
        <v>90</v>
      </c>
      <c r="AX76" s="247">
        <v>16206000</v>
      </c>
      <c r="AY76" s="58">
        <f t="shared" si="8"/>
        <v>3330000</v>
      </c>
      <c r="AZ76" s="112">
        <f t="shared" si="9"/>
        <v>0.82954545454545459</v>
      </c>
      <c r="BA76" s="159">
        <v>1</v>
      </c>
      <c r="BB76" s="111" t="s">
        <v>90</v>
      </c>
      <c r="BC76" s="56" t="s">
        <v>92</v>
      </c>
      <c r="BD76" s="109" t="s">
        <v>12104</v>
      </c>
      <c r="BE76" s="56" t="s">
        <v>88</v>
      </c>
      <c r="BF76" s="56" t="s">
        <v>88</v>
      </c>
    </row>
    <row r="77" spans="2:58" s="201" customFormat="1" x14ac:dyDescent="0.2">
      <c r="B77" s="51">
        <v>2026</v>
      </c>
      <c r="C77" s="51">
        <v>891780111</v>
      </c>
      <c r="D77" s="51" t="s">
        <v>79</v>
      </c>
      <c r="E77" s="161" t="s">
        <v>12103</v>
      </c>
      <c r="F77" s="56" t="s">
        <v>12102</v>
      </c>
      <c r="G77" s="56">
        <v>0</v>
      </c>
      <c r="H77" s="56" t="s">
        <v>82</v>
      </c>
      <c r="I77" s="51" t="s">
        <v>83</v>
      </c>
      <c r="J77" s="121" t="s">
        <v>84</v>
      </c>
      <c r="K77" s="54" t="s">
        <v>12101</v>
      </c>
      <c r="L77" s="54">
        <v>39565000</v>
      </c>
      <c r="M77" s="51" t="s">
        <v>86</v>
      </c>
      <c r="N77" s="54" t="s">
        <v>12100</v>
      </c>
      <c r="O77" s="54">
        <v>1082945326</v>
      </c>
      <c r="P77" s="54">
        <v>30</v>
      </c>
      <c r="Q77" s="464">
        <v>46027</v>
      </c>
      <c r="R77" s="109">
        <v>5872564000</v>
      </c>
      <c r="S77" s="109">
        <v>696</v>
      </c>
      <c r="T77" s="542">
        <v>46035</v>
      </c>
      <c r="U77" s="54">
        <v>39565000</v>
      </c>
      <c r="V77" s="56" t="s">
        <v>88</v>
      </c>
      <c r="W77" s="54">
        <v>1082977841</v>
      </c>
      <c r="X77" s="54" t="s">
        <v>9953</v>
      </c>
      <c r="Y77" s="119">
        <v>46035</v>
      </c>
      <c r="Z77" s="119">
        <v>46035</v>
      </c>
      <c r="AA77" s="120" t="s">
        <v>90</v>
      </c>
      <c r="AB77" s="119">
        <v>46173</v>
      </c>
      <c r="AC77" s="54">
        <f t="shared" si="5"/>
        <v>138</v>
      </c>
      <c r="AD77" s="56">
        <v>1</v>
      </c>
      <c r="AE77" s="114">
        <v>7913000</v>
      </c>
      <c r="AF77" s="56">
        <v>1</v>
      </c>
      <c r="AG77" s="464">
        <v>46203</v>
      </c>
      <c r="AH77" s="54">
        <f t="shared" si="6"/>
        <v>30</v>
      </c>
      <c r="AI77" s="114">
        <v>0</v>
      </c>
      <c r="AJ77" s="114">
        <v>0</v>
      </c>
      <c r="AK77" s="118" t="s">
        <v>90</v>
      </c>
      <c r="AL77" s="118" t="s">
        <v>90</v>
      </c>
      <c r="AM77" s="56">
        <v>0</v>
      </c>
      <c r="AN77" s="118" t="s">
        <v>90</v>
      </c>
      <c r="AO77" s="118" t="s">
        <v>90</v>
      </c>
      <c r="AP77" s="118" t="s">
        <v>90</v>
      </c>
      <c r="AQ77" s="54">
        <f t="shared" si="7"/>
        <v>0</v>
      </c>
      <c r="AR77" s="54">
        <f>+L77+AE77-AJ77</f>
        <v>47478000</v>
      </c>
      <c r="AS77" s="56" t="s">
        <v>88</v>
      </c>
      <c r="AT77" s="54">
        <v>39565000</v>
      </c>
      <c r="AU77" s="56" t="s">
        <v>91</v>
      </c>
      <c r="AV77" s="114">
        <v>0</v>
      </c>
      <c r="AW77" s="111" t="s">
        <v>90</v>
      </c>
      <c r="AX77" s="247">
        <v>39565000</v>
      </c>
      <c r="AY77" s="58">
        <f t="shared" si="8"/>
        <v>7913000</v>
      </c>
      <c r="AZ77" s="112">
        <f t="shared" si="9"/>
        <v>0.83333333333333337</v>
      </c>
      <c r="BA77" s="159">
        <v>1</v>
      </c>
      <c r="BB77" s="111" t="s">
        <v>90</v>
      </c>
      <c r="BC77" s="56" t="s">
        <v>92</v>
      </c>
      <c r="BD77" s="109" t="s">
        <v>12099</v>
      </c>
      <c r="BE77" s="56" t="s">
        <v>88</v>
      </c>
      <c r="BF77" s="56" t="s">
        <v>88</v>
      </c>
    </row>
    <row r="78" spans="2:58" s="201" customFormat="1" x14ac:dyDescent="0.2">
      <c r="B78" s="51">
        <v>2026</v>
      </c>
      <c r="C78" s="51">
        <v>891780111</v>
      </c>
      <c r="D78" s="51" t="s">
        <v>79</v>
      </c>
      <c r="E78" s="161" t="s">
        <v>12098</v>
      </c>
      <c r="F78" s="56" t="s">
        <v>12097</v>
      </c>
      <c r="G78" s="56">
        <v>0</v>
      </c>
      <c r="H78" s="56" t="s">
        <v>82</v>
      </c>
      <c r="I78" s="51" t="s">
        <v>83</v>
      </c>
      <c r="J78" s="121" t="s">
        <v>84</v>
      </c>
      <c r="K78" s="54" t="s">
        <v>12096</v>
      </c>
      <c r="L78" s="54">
        <v>13676000</v>
      </c>
      <c r="M78" s="51" t="s">
        <v>86</v>
      </c>
      <c r="N78" s="54" t="s">
        <v>12095</v>
      </c>
      <c r="O78" s="54">
        <v>57438355</v>
      </c>
      <c r="P78" s="54">
        <v>53</v>
      </c>
      <c r="Q78" s="464">
        <v>46030</v>
      </c>
      <c r="R78" s="109">
        <v>2567899000</v>
      </c>
      <c r="S78" s="109">
        <v>684</v>
      </c>
      <c r="T78" s="542">
        <v>46035</v>
      </c>
      <c r="U78" s="54">
        <v>13676000</v>
      </c>
      <c r="V78" s="56" t="s">
        <v>88</v>
      </c>
      <c r="W78" s="54">
        <v>85459497</v>
      </c>
      <c r="X78" s="54" t="s">
        <v>8771</v>
      </c>
      <c r="Y78" s="119">
        <v>46035</v>
      </c>
      <c r="Z78" s="119">
        <v>46035</v>
      </c>
      <c r="AA78" s="120" t="s">
        <v>90</v>
      </c>
      <c r="AB78" s="119">
        <v>46173</v>
      </c>
      <c r="AC78" s="54">
        <f t="shared" si="5"/>
        <v>138</v>
      </c>
      <c r="AD78" s="56">
        <v>1</v>
      </c>
      <c r="AE78" s="114">
        <v>2849000</v>
      </c>
      <c r="AF78" s="56">
        <v>1</v>
      </c>
      <c r="AG78" s="464">
        <v>46203</v>
      </c>
      <c r="AH78" s="54">
        <f t="shared" si="6"/>
        <v>30</v>
      </c>
      <c r="AI78" s="114">
        <v>0</v>
      </c>
      <c r="AJ78" s="114">
        <v>0</v>
      </c>
      <c r="AK78" s="118" t="s">
        <v>90</v>
      </c>
      <c r="AL78" s="118" t="s">
        <v>90</v>
      </c>
      <c r="AM78" s="56">
        <v>0</v>
      </c>
      <c r="AN78" s="118" t="s">
        <v>90</v>
      </c>
      <c r="AO78" s="118" t="s">
        <v>90</v>
      </c>
      <c r="AP78" s="118" t="s">
        <v>90</v>
      </c>
      <c r="AQ78" s="54">
        <f t="shared" si="7"/>
        <v>0</v>
      </c>
      <c r="AR78" s="54">
        <f>+L78+AE78-AJ78</f>
        <v>16525000</v>
      </c>
      <c r="AS78" s="56" t="s">
        <v>88</v>
      </c>
      <c r="AT78" s="54">
        <v>13676000</v>
      </c>
      <c r="AU78" s="56" t="s">
        <v>91</v>
      </c>
      <c r="AV78" s="114">
        <v>0</v>
      </c>
      <c r="AW78" s="111" t="s">
        <v>90</v>
      </c>
      <c r="AX78" s="247">
        <v>13676000</v>
      </c>
      <c r="AY78" s="58">
        <f t="shared" si="8"/>
        <v>2849000</v>
      </c>
      <c r="AZ78" s="112">
        <f t="shared" si="9"/>
        <v>0.82759455370650525</v>
      </c>
      <c r="BA78" s="159">
        <v>1</v>
      </c>
      <c r="BB78" s="111" t="s">
        <v>90</v>
      </c>
      <c r="BC78" s="56" t="s">
        <v>92</v>
      </c>
      <c r="BD78" s="109" t="s">
        <v>12094</v>
      </c>
      <c r="BE78" s="56" t="s">
        <v>88</v>
      </c>
      <c r="BF78" s="56" t="s">
        <v>88</v>
      </c>
    </row>
    <row r="79" spans="2:58" s="201" customFormat="1" x14ac:dyDescent="0.2">
      <c r="B79" s="51">
        <v>2026</v>
      </c>
      <c r="C79" s="51">
        <v>891780111</v>
      </c>
      <c r="D79" s="51" t="s">
        <v>79</v>
      </c>
      <c r="E79" s="161" t="s">
        <v>12093</v>
      </c>
      <c r="F79" s="56" t="s">
        <v>12092</v>
      </c>
      <c r="G79" s="56">
        <v>0</v>
      </c>
      <c r="H79" s="56" t="s">
        <v>82</v>
      </c>
      <c r="I79" s="51" t="s">
        <v>83</v>
      </c>
      <c r="J79" s="121" t="s">
        <v>84</v>
      </c>
      <c r="K79" s="54" t="s">
        <v>12091</v>
      </c>
      <c r="L79" s="54">
        <v>34000000</v>
      </c>
      <c r="M79" s="51" t="s">
        <v>86</v>
      </c>
      <c r="N79" s="54" t="s">
        <v>4221</v>
      </c>
      <c r="O79" s="54">
        <v>84457585</v>
      </c>
      <c r="P79" s="54">
        <v>30</v>
      </c>
      <c r="Q79" s="464">
        <v>46027</v>
      </c>
      <c r="R79" s="109">
        <v>5872564000</v>
      </c>
      <c r="S79" s="109">
        <v>697</v>
      </c>
      <c r="T79" s="542">
        <v>46035</v>
      </c>
      <c r="U79" s="54">
        <v>34000000</v>
      </c>
      <c r="V79" s="56" t="s">
        <v>88</v>
      </c>
      <c r="W79" s="54">
        <v>85455983</v>
      </c>
      <c r="X79" s="54" t="s">
        <v>8760</v>
      </c>
      <c r="Y79" s="119">
        <v>46035</v>
      </c>
      <c r="Z79" s="119">
        <v>46035</v>
      </c>
      <c r="AA79" s="120" t="s">
        <v>90</v>
      </c>
      <c r="AB79" s="119">
        <v>46173</v>
      </c>
      <c r="AC79" s="54">
        <f t="shared" si="5"/>
        <v>138</v>
      </c>
      <c r="AD79" s="56">
        <v>2</v>
      </c>
      <c r="AE79" s="114">
        <v>20800000</v>
      </c>
      <c r="AF79" s="56">
        <v>1</v>
      </c>
      <c r="AG79" s="464">
        <v>46203</v>
      </c>
      <c r="AH79" s="54">
        <f t="shared" si="6"/>
        <v>30</v>
      </c>
      <c r="AI79" s="114">
        <v>0</v>
      </c>
      <c r="AJ79" s="114">
        <v>0</v>
      </c>
      <c r="AK79" s="118" t="s">
        <v>90</v>
      </c>
      <c r="AL79" s="118" t="s">
        <v>90</v>
      </c>
      <c r="AM79" s="56">
        <v>0</v>
      </c>
      <c r="AN79" s="118" t="s">
        <v>90</v>
      </c>
      <c r="AO79" s="118" t="s">
        <v>90</v>
      </c>
      <c r="AP79" s="118" t="s">
        <v>90</v>
      </c>
      <c r="AQ79" s="54">
        <f t="shared" si="7"/>
        <v>0</v>
      </c>
      <c r="AR79" s="54">
        <f>+L79+AE79-AJ79</f>
        <v>54800000</v>
      </c>
      <c r="AS79" s="56" t="s">
        <v>88</v>
      </c>
      <c r="AT79" s="54">
        <v>34000000</v>
      </c>
      <c r="AU79" s="56" t="s">
        <v>91</v>
      </c>
      <c r="AV79" s="114">
        <v>0</v>
      </c>
      <c r="AW79" s="111" t="s">
        <v>90</v>
      </c>
      <c r="AX79" s="247">
        <v>48000000</v>
      </c>
      <c r="AY79" s="58">
        <f t="shared" si="8"/>
        <v>6800000</v>
      </c>
      <c r="AZ79" s="112">
        <f t="shared" si="9"/>
        <v>0.87591240875912413</v>
      </c>
      <c r="BA79" s="159">
        <v>1</v>
      </c>
      <c r="BB79" s="111" t="s">
        <v>90</v>
      </c>
      <c r="BC79" s="56" t="s">
        <v>92</v>
      </c>
      <c r="BD79" s="109" t="s">
        <v>12090</v>
      </c>
      <c r="BE79" s="56" t="s">
        <v>88</v>
      </c>
      <c r="BF79" s="56" t="s">
        <v>88</v>
      </c>
    </row>
    <row r="80" spans="2:58" s="201" customFormat="1" x14ac:dyDescent="0.2">
      <c r="B80" s="51">
        <v>2026</v>
      </c>
      <c r="C80" s="51">
        <v>891780111</v>
      </c>
      <c r="D80" s="51" t="s">
        <v>79</v>
      </c>
      <c r="E80" s="161" t="s">
        <v>12089</v>
      </c>
      <c r="F80" s="56" t="s">
        <v>12088</v>
      </c>
      <c r="G80" s="56">
        <v>0</v>
      </c>
      <c r="H80" s="56" t="s">
        <v>82</v>
      </c>
      <c r="I80" s="51" t="s">
        <v>83</v>
      </c>
      <c r="J80" s="121" t="s">
        <v>84</v>
      </c>
      <c r="K80" s="54" t="s">
        <v>12087</v>
      </c>
      <c r="L80" s="54">
        <v>18315000</v>
      </c>
      <c r="M80" s="51" t="s">
        <v>86</v>
      </c>
      <c r="N80" s="54" t="s">
        <v>12086</v>
      </c>
      <c r="O80" s="54">
        <v>1082941397</v>
      </c>
      <c r="P80" s="54">
        <v>30</v>
      </c>
      <c r="Q80" s="464">
        <v>46027</v>
      </c>
      <c r="R80" s="109">
        <v>5872564000</v>
      </c>
      <c r="S80" s="109">
        <v>698</v>
      </c>
      <c r="T80" s="542">
        <v>46035</v>
      </c>
      <c r="U80" s="54">
        <v>18315000</v>
      </c>
      <c r="V80" s="56" t="s">
        <v>88</v>
      </c>
      <c r="W80" s="54">
        <v>57435262</v>
      </c>
      <c r="X80" s="54" t="s">
        <v>12080</v>
      </c>
      <c r="Y80" s="119">
        <v>46035</v>
      </c>
      <c r="Z80" s="119">
        <v>46035</v>
      </c>
      <c r="AA80" s="120" t="s">
        <v>90</v>
      </c>
      <c r="AB80" s="119">
        <v>46173</v>
      </c>
      <c r="AC80" s="54">
        <f t="shared" si="5"/>
        <v>138</v>
      </c>
      <c r="AD80" s="56">
        <v>1</v>
      </c>
      <c r="AE80" s="114">
        <v>3663000</v>
      </c>
      <c r="AF80" s="56">
        <v>1</v>
      </c>
      <c r="AG80" s="464">
        <v>46203</v>
      </c>
      <c r="AH80" s="54">
        <f t="shared" si="6"/>
        <v>30</v>
      </c>
      <c r="AI80" s="114">
        <v>0</v>
      </c>
      <c r="AJ80" s="114">
        <v>0</v>
      </c>
      <c r="AK80" s="118" t="s">
        <v>90</v>
      </c>
      <c r="AL80" s="118" t="s">
        <v>90</v>
      </c>
      <c r="AM80" s="56">
        <v>0</v>
      </c>
      <c r="AN80" s="118" t="s">
        <v>90</v>
      </c>
      <c r="AO80" s="118" t="s">
        <v>90</v>
      </c>
      <c r="AP80" s="118" t="s">
        <v>90</v>
      </c>
      <c r="AQ80" s="54">
        <f t="shared" si="7"/>
        <v>0</v>
      </c>
      <c r="AR80" s="54">
        <f>+L80+AE80-AJ80</f>
        <v>21978000</v>
      </c>
      <c r="AS80" s="56" t="s">
        <v>88</v>
      </c>
      <c r="AT80" s="54">
        <v>18315000</v>
      </c>
      <c r="AU80" s="56" t="s">
        <v>91</v>
      </c>
      <c r="AV80" s="114">
        <v>0</v>
      </c>
      <c r="AW80" s="111" t="s">
        <v>90</v>
      </c>
      <c r="AX80" s="247">
        <v>18315000</v>
      </c>
      <c r="AY80" s="58">
        <f t="shared" si="8"/>
        <v>3663000</v>
      </c>
      <c r="AZ80" s="112">
        <f t="shared" si="9"/>
        <v>0.83333333333333337</v>
      </c>
      <c r="BA80" s="159">
        <v>1</v>
      </c>
      <c r="BB80" s="111" t="s">
        <v>90</v>
      </c>
      <c r="BC80" s="56" t="s">
        <v>92</v>
      </c>
      <c r="BD80" s="109" t="s">
        <v>12085</v>
      </c>
      <c r="BE80" s="56" t="s">
        <v>88</v>
      </c>
      <c r="BF80" s="56" t="s">
        <v>88</v>
      </c>
    </row>
    <row r="81" spans="2:58" s="201" customFormat="1" x14ac:dyDescent="0.2">
      <c r="B81" s="51">
        <v>2026</v>
      </c>
      <c r="C81" s="51">
        <v>891780111</v>
      </c>
      <c r="D81" s="51" t="s">
        <v>79</v>
      </c>
      <c r="E81" s="161" t="s">
        <v>12084</v>
      </c>
      <c r="F81" s="56" t="s">
        <v>12083</v>
      </c>
      <c r="G81" s="56">
        <v>0</v>
      </c>
      <c r="H81" s="56" t="s">
        <v>82</v>
      </c>
      <c r="I81" s="51" t="s">
        <v>83</v>
      </c>
      <c r="J81" s="121" t="s">
        <v>84</v>
      </c>
      <c r="K81" s="54" t="s">
        <v>12082</v>
      </c>
      <c r="L81" s="54">
        <v>18315000</v>
      </c>
      <c r="M81" s="51" t="s">
        <v>86</v>
      </c>
      <c r="N81" s="54" t="s">
        <v>12081</v>
      </c>
      <c r="O81" s="54">
        <v>1082948644</v>
      </c>
      <c r="P81" s="54">
        <v>30</v>
      </c>
      <c r="Q81" s="464">
        <v>46027</v>
      </c>
      <c r="R81" s="109">
        <v>5872564000</v>
      </c>
      <c r="S81" s="109">
        <v>699</v>
      </c>
      <c r="T81" s="542">
        <v>46035</v>
      </c>
      <c r="U81" s="54">
        <v>18315000</v>
      </c>
      <c r="V81" s="56" t="s">
        <v>88</v>
      </c>
      <c r="W81" s="54">
        <v>57435262</v>
      </c>
      <c r="X81" s="54" t="s">
        <v>12080</v>
      </c>
      <c r="Y81" s="119">
        <v>46035</v>
      </c>
      <c r="Z81" s="119">
        <v>46035</v>
      </c>
      <c r="AA81" s="120" t="s">
        <v>90</v>
      </c>
      <c r="AB81" s="119">
        <v>46173</v>
      </c>
      <c r="AC81" s="54">
        <f t="shared" si="5"/>
        <v>138</v>
      </c>
      <c r="AD81" s="56">
        <v>1</v>
      </c>
      <c r="AE81" s="114">
        <v>3663000</v>
      </c>
      <c r="AF81" s="56">
        <v>1</v>
      </c>
      <c r="AG81" s="464">
        <v>46203</v>
      </c>
      <c r="AH81" s="54">
        <f t="shared" si="6"/>
        <v>30</v>
      </c>
      <c r="AI81" s="114">
        <v>0</v>
      </c>
      <c r="AJ81" s="114">
        <v>0</v>
      </c>
      <c r="AK81" s="118" t="s">
        <v>90</v>
      </c>
      <c r="AL81" s="118" t="s">
        <v>90</v>
      </c>
      <c r="AM81" s="56">
        <v>0</v>
      </c>
      <c r="AN81" s="118" t="s">
        <v>90</v>
      </c>
      <c r="AO81" s="118" t="s">
        <v>90</v>
      </c>
      <c r="AP81" s="118" t="s">
        <v>90</v>
      </c>
      <c r="AQ81" s="54">
        <f t="shared" si="7"/>
        <v>0</v>
      </c>
      <c r="AR81" s="54">
        <f>+L81+AE81-AJ81</f>
        <v>21978000</v>
      </c>
      <c r="AS81" s="56" t="s">
        <v>88</v>
      </c>
      <c r="AT81" s="54">
        <v>18315000</v>
      </c>
      <c r="AU81" s="56" t="s">
        <v>91</v>
      </c>
      <c r="AV81" s="114">
        <v>0</v>
      </c>
      <c r="AW81" s="111" t="s">
        <v>90</v>
      </c>
      <c r="AX81" s="247">
        <v>18315000</v>
      </c>
      <c r="AY81" s="58">
        <f t="shared" si="8"/>
        <v>3663000</v>
      </c>
      <c r="AZ81" s="112">
        <f t="shared" si="9"/>
        <v>0.83333333333333337</v>
      </c>
      <c r="BA81" s="159">
        <v>1</v>
      </c>
      <c r="BB81" s="111" t="s">
        <v>90</v>
      </c>
      <c r="BC81" s="56" t="s">
        <v>92</v>
      </c>
      <c r="BD81" s="109" t="s">
        <v>12079</v>
      </c>
      <c r="BE81" s="56" t="s">
        <v>88</v>
      </c>
      <c r="BF81" s="56" t="s">
        <v>88</v>
      </c>
    </row>
    <row r="82" spans="2:58" s="201" customFormat="1" x14ac:dyDescent="0.2">
      <c r="B82" s="51">
        <v>2026</v>
      </c>
      <c r="C82" s="51">
        <v>891780111</v>
      </c>
      <c r="D82" s="51" t="s">
        <v>79</v>
      </c>
      <c r="E82" s="161" t="s">
        <v>12078</v>
      </c>
      <c r="F82" s="56" t="s">
        <v>12077</v>
      </c>
      <c r="G82" s="56">
        <v>0</v>
      </c>
      <c r="H82" s="56" t="s">
        <v>82</v>
      </c>
      <c r="I82" s="51" t="s">
        <v>83</v>
      </c>
      <c r="J82" s="121" t="s">
        <v>84</v>
      </c>
      <c r="K82" s="54" t="s">
        <v>10467</v>
      </c>
      <c r="L82" s="54">
        <v>17705000</v>
      </c>
      <c r="M82" s="51" t="s">
        <v>86</v>
      </c>
      <c r="N82" s="54" t="s">
        <v>12076</v>
      </c>
      <c r="O82" s="54">
        <v>7634396</v>
      </c>
      <c r="P82" s="54">
        <v>30</v>
      </c>
      <c r="Q82" s="464">
        <v>46027</v>
      </c>
      <c r="R82" s="109">
        <v>5872564000</v>
      </c>
      <c r="S82" s="109">
        <v>700</v>
      </c>
      <c r="T82" s="542">
        <v>46035</v>
      </c>
      <c r="U82" s="54">
        <v>17705000</v>
      </c>
      <c r="V82" s="56" t="s">
        <v>88</v>
      </c>
      <c r="W82" s="54">
        <v>85465146</v>
      </c>
      <c r="X82" s="54" t="s">
        <v>9009</v>
      </c>
      <c r="Y82" s="119">
        <v>46035</v>
      </c>
      <c r="Z82" s="119">
        <v>46035</v>
      </c>
      <c r="AA82" s="120" t="s">
        <v>90</v>
      </c>
      <c r="AB82" s="119">
        <v>46173</v>
      </c>
      <c r="AC82" s="54">
        <f t="shared" si="5"/>
        <v>138</v>
      </c>
      <c r="AD82" s="56">
        <v>2</v>
      </c>
      <c r="AE82" s="114">
        <v>5605500</v>
      </c>
      <c r="AF82" s="56">
        <v>1</v>
      </c>
      <c r="AG82" s="464">
        <v>46203</v>
      </c>
      <c r="AH82" s="54">
        <f t="shared" si="6"/>
        <v>30</v>
      </c>
      <c r="AI82" s="114">
        <v>0</v>
      </c>
      <c r="AJ82" s="114">
        <v>0</v>
      </c>
      <c r="AK82" s="118" t="s">
        <v>90</v>
      </c>
      <c r="AL82" s="118" t="s">
        <v>90</v>
      </c>
      <c r="AM82" s="56">
        <v>0</v>
      </c>
      <c r="AN82" s="118" t="s">
        <v>90</v>
      </c>
      <c r="AO82" s="118" t="s">
        <v>90</v>
      </c>
      <c r="AP82" s="118" t="s">
        <v>90</v>
      </c>
      <c r="AQ82" s="54">
        <f t="shared" si="7"/>
        <v>0</v>
      </c>
      <c r="AR82" s="54">
        <f>+L82+AE82-AJ82</f>
        <v>23310500</v>
      </c>
      <c r="AS82" s="56" t="s">
        <v>88</v>
      </c>
      <c r="AT82" s="54">
        <v>17705000</v>
      </c>
      <c r="AU82" s="56" t="s">
        <v>91</v>
      </c>
      <c r="AV82" s="114">
        <v>0</v>
      </c>
      <c r="AW82" s="111" t="s">
        <v>90</v>
      </c>
      <c r="AX82" s="247">
        <v>19259000</v>
      </c>
      <c r="AY82" s="58">
        <f t="shared" si="8"/>
        <v>4051500</v>
      </c>
      <c r="AZ82" s="112">
        <f t="shared" si="9"/>
        <v>0.82619420432852153</v>
      </c>
      <c r="BA82" s="159">
        <v>1</v>
      </c>
      <c r="BB82" s="111" t="s">
        <v>90</v>
      </c>
      <c r="BC82" s="56" t="s">
        <v>92</v>
      </c>
      <c r="BD82" s="109" t="s">
        <v>12075</v>
      </c>
      <c r="BE82" s="56" t="s">
        <v>88</v>
      </c>
      <c r="BF82" s="56" t="s">
        <v>88</v>
      </c>
    </row>
    <row r="83" spans="2:58" s="201" customFormat="1" x14ac:dyDescent="0.2">
      <c r="B83" s="51">
        <v>2026</v>
      </c>
      <c r="C83" s="51">
        <v>891780111</v>
      </c>
      <c r="D83" s="51" t="s">
        <v>79</v>
      </c>
      <c r="E83" s="161" t="s">
        <v>12074</v>
      </c>
      <c r="F83" s="56" t="s">
        <v>12073</v>
      </c>
      <c r="G83" s="56">
        <v>0</v>
      </c>
      <c r="H83" s="56" t="s">
        <v>82</v>
      </c>
      <c r="I83" s="51" t="s">
        <v>83</v>
      </c>
      <c r="J83" s="121" t="s">
        <v>84</v>
      </c>
      <c r="K83" s="54" t="s">
        <v>12072</v>
      </c>
      <c r="L83" s="54">
        <v>21100000</v>
      </c>
      <c r="M83" s="51" t="s">
        <v>86</v>
      </c>
      <c r="N83" s="54" t="s">
        <v>12071</v>
      </c>
      <c r="O83" s="54">
        <v>4979940</v>
      </c>
      <c r="P83" s="54">
        <v>30</v>
      </c>
      <c r="Q83" s="464">
        <v>46027</v>
      </c>
      <c r="R83" s="109">
        <v>5872564000</v>
      </c>
      <c r="S83" s="109">
        <v>701</v>
      </c>
      <c r="T83" s="542">
        <v>46035</v>
      </c>
      <c r="U83" s="54">
        <v>21100000</v>
      </c>
      <c r="V83" s="56" t="s">
        <v>88</v>
      </c>
      <c r="W83" s="54">
        <v>36722626</v>
      </c>
      <c r="X83" s="54" t="s">
        <v>9627</v>
      </c>
      <c r="Y83" s="119">
        <v>46035</v>
      </c>
      <c r="Z83" s="119">
        <v>46035</v>
      </c>
      <c r="AA83" s="120" t="s">
        <v>90</v>
      </c>
      <c r="AB83" s="119">
        <v>46173</v>
      </c>
      <c r="AC83" s="54">
        <f t="shared" si="5"/>
        <v>138</v>
      </c>
      <c r="AD83" s="56">
        <v>1</v>
      </c>
      <c r="AE83" s="114">
        <v>4220000</v>
      </c>
      <c r="AF83" s="56">
        <v>1</v>
      </c>
      <c r="AG83" s="464">
        <v>46203</v>
      </c>
      <c r="AH83" s="54">
        <f t="shared" si="6"/>
        <v>30</v>
      </c>
      <c r="AI83" s="114">
        <v>0</v>
      </c>
      <c r="AJ83" s="114">
        <v>0</v>
      </c>
      <c r="AK83" s="118" t="s">
        <v>90</v>
      </c>
      <c r="AL83" s="118" t="s">
        <v>90</v>
      </c>
      <c r="AM83" s="56">
        <v>0</v>
      </c>
      <c r="AN83" s="118" t="s">
        <v>90</v>
      </c>
      <c r="AO83" s="118" t="s">
        <v>90</v>
      </c>
      <c r="AP83" s="118" t="s">
        <v>90</v>
      </c>
      <c r="AQ83" s="54">
        <f t="shared" si="7"/>
        <v>0</v>
      </c>
      <c r="AR83" s="54">
        <f>+L83+AE83-AJ83</f>
        <v>25320000</v>
      </c>
      <c r="AS83" s="56" t="s">
        <v>88</v>
      </c>
      <c r="AT83" s="54">
        <v>21100000</v>
      </c>
      <c r="AU83" s="56" t="s">
        <v>91</v>
      </c>
      <c r="AV83" s="114">
        <v>0</v>
      </c>
      <c r="AW83" s="111" t="s">
        <v>90</v>
      </c>
      <c r="AX83" s="247">
        <v>21100000</v>
      </c>
      <c r="AY83" s="58">
        <f t="shared" si="8"/>
        <v>4220000</v>
      </c>
      <c r="AZ83" s="112">
        <f t="shared" si="9"/>
        <v>0.83333333333333337</v>
      </c>
      <c r="BA83" s="159">
        <v>1</v>
      </c>
      <c r="BB83" s="111" t="s">
        <v>90</v>
      </c>
      <c r="BC83" s="56" t="s">
        <v>92</v>
      </c>
      <c r="BD83" s="109" t="s">
        <v>12070</v>
      </c>
      <c r="BE83" s="56" t="s">
        <v>88</v>
      </c>
      <c r="BF83" s="56" t="s">
        <v>88</v>
      </c>
    </row>
    <row r="84" spans="2:58" s="201" customFormat="1" x14ac:dyDescent="0.2">
      <c r="B84" s="51">
        <v>2026</v>
      </c>
      <c r="C84" s="51">
        <v>891780111</v>
      </c>
      <c r="D84" s="51" t="s">
        <v>79</v>
      </c>
      <c r="E84" s="161" t="s">
        <v>12069</v>
      </c>
      <c r="F84" s="56" t="s">
        <v>12068</v>
      </c>
      <c r="G84" s="56">
        <v>0</v>
      </c>
      <c r="H84" s="56" t="s">
        <v>82</v>
      </c>
      <c r="I84" s="51" t="s">
        <v>83</v>
      </c>
      <c r="J84" s="121" t="s">
        <v>84</v>
      </c>
      <c r="K84" s="54" t="s">
        <v>11792</v>
      </c>
      <c r="L84" s="54">
        <v>17583000</v>
      </c>
      <c r="M84" s="51" t="s">
        <v>86</v>
      </c>
      <c r="N84" s="54" t="s">
        <v>12067</v>
      </c>
      <c r="O84" s="54">
        <v>1082941715</v>
      </c>
      <c r="P84" s="54">
        <v>30</v>
      </c>
      <c r="Q84" s="464">
        <v>46027</v>
      </c>
      <c r="R84" s="109">
        <v>5872564000</v>
      </c>
      <c r="S84" s="109">
        <v>702</v>
      </c>
      <c r="T84" s="542">
        <v>46035</v>
      </c>
      <c r="U84" s="54">
        <v>17583000</v>
      </c>
      <c r="V84" s="56" t="s">
        <v>88</v>
      </c>
      <c r="W84" s="54">
        <v>85465146</v>
      </c>
      <c r="X84" s="54" t="s">
        <v>9009</v>
      </c>
      <c r="Y84" s="119">
        <v>46035</v>
      </c>
      <c r="Z84" s="119">
        <v>46035</v>
      </c>
      <c r="AA84" s="120" t="s">
        <v>90</v>
      </c>
      <c r="AB84" s="119">
        <v>46173</v>
      </c>
      <c r="AC84" s="54">
        <f t="shared" si="5"/>
        <v>138</v>
      </c>
      <c r="AD84" s="56">
        <v>2</v>
      </c>
      <c r="AE84" s="114">
        <v>5594400</v>
      </c>
      <c r="AF84" s="56">
        <v>1</v>
      </c>
      <c r="AG84" s="464">
        <v>46203</v>
      </c>
      <c r="AH84" s="54">
        <f t="shared" si="6"/>
        <v>30</v>
      </c>
      <c r="AI84" s="114">
        <v>0</v>
      </c>
      <c r="AJ84" s="114">
        <v>0</v>
      </c>
      <c r="AK84" s="118" t="s">
        <v>90</v>
      </c>
      <c r="AL84" s="118" t="s">
        <v>90</v>
      </c>
      <c r="AM84" s="56">
        <v>0</v>
      </c>
      <c r="AN84" s="118" t="s">
        <v>90</v>
      </c>
      <c r="AO84" s="118" t="s">
        <v>90</v>
      </c>
      <c r="AP84" s="118" t="s">
        <v>90</v>
      </c>
      <c r="AQ84" s="54">
        <f t="shared" si="7"/>
        <v>0</v>
      </c>
      <c r="AR84" s="54">
        <f>+L84+AE84-AJ84</f>
        <v>23177400</v>
      </c>
      <c r="AS84" s="56" t="s">
        <v>88</v>
      </c>
      <c r="AT84" s="54">
        <v>17583000</v>
      </c>
      <c r="AU84" s="56" t="s">
        <v>91</v>
      </c>
      <c r="AV84" s="114">
        <v>0</v>
      </c>
      <c r="AW84" s="111" t="s">
        <v>90</v>
      </c>
      <c r="AX84" s="247">
        <v>19114800</v>
      </c>
      <c r="AY84" s="58">
        <f t="shared" si="8"/>
        <v>4062600</v>
      </c>
      <c r="AZ84" s="112">
        <f t="shared" si="9"/>
        <v>0.82471718139221828</v>
      </c>
      <c r="BA84" s="159">
        <v>1</v>
      </c>
      <c r="BB84" s="111" t="s">
        <v>90</v>
      </c>
      <c r="BC84" s="56" t="s">
        <v>92</v>
      </c>
      <c r="BD84" s="109" t="s">
        <v>12066</v>
      </c>
      <c r="BE84" s="56" t="s">
        <v>88</v>
      </c>
      <c r="BF84" s="56" t="s">
        <v>88</v>
      </c>
    </row>
    <row r="85" spans="2:58" s="201" customFormat="1" x14ac:dyDescent="0.2">
      <c r="B85" s="51">
        <v>2026</v>
      </c>
      <c r="C85" s="51">
        <v>891780111</v>
      </c>
      <c r="D85" s="51" t="s">
        <v>79</v>
      </c>
      <c r="E85" s="161" t="s">
        <v>12065</v>
      </c>
      <c r="F85" s="56" t="s">
        <v>12064</v>
      </c>
      <c r="G85" s="56">
        <v>0</v>
      </c>
      <c r="H85" s="56" t="s">
        <v>82</v>
      </c>
      <c r="I85" s="51" t="s">
        <v>83</v>
      </c>
      <c r="J85" s="121" t="s">
        <v>84</v>
      </c>
      <c r="K85" s="54" t="s">
        <v>12063</v>
      </c>
      <c r="L85" s="54">
        <v>15984000</v>
      </c>
      <c r="M85" s="51" t="s">
        <v>86</v>
      </c>
      <c r="N85" s="54" t="s">
        <v>12062</v>
      </c>
      <c r="O85" s="54">
        <v>32801897</v>
      </c>
      <c r="P85" s="54">
        <v>30</v>
      </c>
      <c r="Q85" s="464">
        <v>46027</v>
      </c>
      <c r="R85" s="109">
        <v>5872564000</v>
      </c>
      <c r="S85" s="109">
        <v>703</v>
      </c>
      <c r="T85" s="542">
        <v>46035</v>
      </c>
      <c r="U85" s="54">
        <v>15984000</v>
      </c>
      <c r="V85" s="56" t="s">
        <v>88</v>
      </c>
      <c r="W85" s="54">
        <v>85152695</v>
      </c>
      <c r="X85" s="54" t="s">
        <v>10643</v>
      </c>
      <c r="Y85" s="119">
        <v>46035</v>
      </c>
      <c r="Z85" s="119">
        <v>46035</v>
      </c>
      <c r="AA85" s="120" t="s">
        <v>90</v>
      </c>
      <c r="AB85" s="119">
        <v>46173</v>
      </c>
      <c r="AC85" s="54">
        <f t="shared" si="5"/>
        <v>138</v>
      </c>
      <c r="AD85" s="56">
        <v>1</v>
      </c>
      <c r="AE85" s="114">
        <v>3330000</v>
      </c>
      <c r="AF85" s="56">
        <v>1</v>
      </c>
      <c r="AG85" s="464">
        <v>46203</v>
      </c>
      <c r="AH85" s="54">
        <f t="shared" si="6"/>
        <v>30</v>
      </c>
      <c r="AI85" s="114">
        <v>0</v>
      </c>
      <c r="AJ85" s="114">
        <v>0</v>
      </c>
      <c r="AK85" s="118" t="s">
        <v>90</v>
      </c>
      <c r="AL85" s="118" t="s">
        <v>90</v>
      </c>
      <c r="AM85" s="56">
        <v>0</v>
      </c>
      <c r="AN85" s="118" t="s">
        <v>90</v>
      </c>
      <c r="AO85" s="118" t="s">
        <v>90</v>
      </c>
      <c r="AP85" s="118" t="s">
        <v>90</v>
      </c>
      <c r="AQ85" s="54">
        <f t="shared" si="7"/>
        <v>0</v>
      </c>
      <c r="AR85" s="54">
        <f>+L85+AE85-AJ85</f>
        <v>19314000</v>
      </c>
      <c r="AS85" s="56" t="s">
        <v>88</v>
      </c>
      <c r="AT85" s="54">
        <v>15984000</v>
      </c>
      <c r="AU85" s="56" t="s">
        <v>91</v>
      </c>
      <c r="AV85" s="114">
        <v>0</v>
      </c>
      <c r="AW85" s="111" t="s">
        <v>90</v>
      </c>
      <c r="AX85" s="247">
        <v>15984000</v>
      </c>
      <c r="AY85" s="58">
        <f t="shared" si="8"/>
        <v>3330000</v>
      </c>
      <c r="AZ85" s="112">
        <f t="shared" si="9"/>
        <v>0.82758620689655171</v>
      </c>
      <c r="BA85" s="159">
        <v>1</v>
      </c>
      <c r="BB85" s="111" t="s">
        <v>90</v>
      </c>
      <c r="BC85" s="56" t="s">
        <v>92</v>
      </c>
      <c r="BD85" s="109" t="s">
        <v>12061</v>
      </c>
      <c r="BE85" s="56" t="s">
        <v>88</v>
      </c>
      <c r="BF85" s="56" t="s">
        <v>88</v>
      </c>
    </row>
    <row r="86" spans="2:58" s="201" customFormat="1" x14ac:dyDescent="0.2">
      <c r="B86" s="51">
        <v>2026</v>
      </c>
      <c r="C86" s="51">
        <v>891780111</v>
      </c>
      <c r="D86" s="51" t="s">
        <v>79</v>
      </c>
      <c r="E86" s="161" t="s">
        <v>12060</v>
      </c>
      <c r="F86" s="56" t="s">
        <v>12059</v>
      </c>
      <c r="G86" s="56">
        <v>0</v>
      </c>
      <c r="H86" s="56" t="s">
        <v>82</v>
      </c>
      <c r="I86" s="51" t="s">
        <v>83</v>
      </c>
      <c r="J86" s="121" t="s">
        <v>84</v>
      </c>
      <c r="K86" s="54" t="s">
        <v>12058</v>
      </c>
      <c r="L86" s="54">
        <v>13581000</v>
      </c>
      <c r="M86" s="51" t="s">
        <v>86</v>
      </c>
      <c r="N86" s="54" t="s">
        <v>12057</v>
      </c>
      <c r="O86" s="54">
        <v>36549906</v>
      </c>
      <c r="P86" s="54">
        <v>30</v>
      </c>
      <c r="Q86" s="464">
        <v>46027</v>
      </c>
      <c r="R86" s="109">
        <v>5872564000</v>
      </c>
      <c r="S86" s="109">
        <v>704</v>
      </c>
      <c r="T86" s="542">
        <v>46035</v>
      </c>
      <c r="U86" s="54">
        <v>13581000</v>
      </c>
      <c r="V86" s="56" t="s">
        <v>88</v>
      </c>
      <c r="W86" s="54">
        <v>36557666</v>
      </c>
      <c r="X86" s="54" t="s">
        <v>8827</v>
      </c>
      <c r="Y86" s="119">
        <v>46035</v>
      </c>
      <c r="Z86" s="119">
        <v>46035</v>
      </c>
      <c r="AA86" s="120" t="s">
        <v>90</v>
      </c>
      <c r="AB86" s="119">
        <v>46173</v>
      </c>
      <c r="AC86" s="54">
        <f t="shared" si="5"/>
        <v>138</v>
      </c>
      <c r="AD86" s="56">
        <v>1</v>
      </c>
      <c r="AE86" s="114">
        <v>2849000</v>
      </c>
      <c r="AF86" s="56">
        <v>1</v>
      </c>
      <c r="AG86" s="464">
        <v>46203</v>
      </c>
      <c r="AH86" s="54">
        <f t="shared" si="6"/>
        <v>30</v>
      </c>
      <c r="AI86" s="114">
        <v>0</v>
      </c>
      <c r="AJ86" s="114">
        <v>0</v>
      </c>
      <c r="AK86" s="118" t="s">
        <v>90</v>
      </c>
      <c r="AL86" s="118" t="s">
        <v>90</v>
      </c>
      <c r="AM86" s="56">
        <v>0</v>
      </c>
      <c r="AN86" s="118" t="s">
        <v>90</v>
      </c>
      <c r="AO86" s="118" t="s">
        <v>90</v>
      </c>
      <c r="AP86" s="118" t="s">
        <v>90</v>
      </c>
      <c r="AQ86" s="54">
        <f t="shared" si="7"/>
        <v>0</v>
      </c>
      <c r="AR86" s="54">
        <f>+L86+AE86-AJ86</f>
        <v>16430000</v>
      </c>
      <c r="AS86" s="56" t="s">
        <v>88</v>
      </c>
      <c r="AT86" s="54">
        <v>13581000</v>
      </c>
      <c r="AU86" s="56" t="s">
        <v>91</v>
      </c>
      <c r="AV86" s="114">
        <v>0</v>
      </c>
      <c r="AW86" s="111" t="s">
        <v>90</v>
      </c>
      <c r="AX86" s="247">
        <v>13581000</v>
      </c>
      <c r="AY86" s="58">
        <f t="shared" si="8"/>
        <v>2849000</v>
      </c>
      <c r="AZ86" s="112">
        <f t="shared" si="9"/>
        <v>0.82659768715763848</v>
      </c>
      <c r="BA86" s="159">
        <v>1</v>
      </c>
      <c r="BB86" s="111" t="s">
        <v>90</v>
      </c>
      <c r="BC86" s="56" t="s">
        <v>92</v>
      </c>
      <c r="BD86" s="109" t="s">
        <v>12056</v>
      </c>
      <c r="BE86" s="56" t="s">
        <v>88</v>
      </c>
      <c r="BF86" s="56" t="s">
        <v>88</v>
      </c>
    </row>
    <row r="87" spans="2:58" s="201" customFormat="1" x14ac:dyDescent="0.2">
      <c r="B87" s="51">
        <v>2026</v>
      </c>
      <c r="C87" s="51">
        <v>891780111</v>
      </c>
      <c r="D87" s="51" t="s">
        <v>79</v>
      </c>
      <c r="E87" s="161" t="s">
        <v>12055</v>
      </c>
      <c r="F87" s="56" t="s">
        <v>12054</v>
      </c>
      <c r="G87" s="56">
        <v>0</v>
      </c>
      <c r="H87" s="56" t="s">
        <v>82</v>
      </c>
      <c r="I87" s="51" t="s">
        <v>83</v>
      </c>
      <c r="J87" s="121" t="s">
        <v>84</v>
      </c>
      <c r="K87" s="54" t="s">
        <v>12053</v>
      </c>
      <c r="L87" s="54">
        <v>11612000</v>
      </c>
      <c r="M87" s="51" t="s">
        <v>86</v>
      </c>
      <c r="N87" s="54" t="s">
        <v>12052</v>
      </c>
      <c r="O87" s="54">
        <v>1082478213</v>
      </c>
      <c r="P87" s="54">
        <v>53</v>
      </c>
      <c r="Q87" s="464">
        <v>46030</v>
      </c>
      <c r="R87" s="109">
        <v>2567899000</v>
      </c>
      <c r="S87" s="109">
        <v>723</v>
      </c>
      <c r="T87" s="542">
        <v>46035</v>
      </c>
      <c r="U87" s="54">
        <v>11612000</v>
      </c>
      <c r="V87" s="56" t="s">
        <v>88</v>
      </c>
      <c r="W87" s="54">
        <v>7633817</v>
      </c>
      <c r="X87" s="54" t="s">
        <v>8634</v>
      </c>
      <c r="Y87" s="119">
        <v>46035</v>
      </c>
      <c r="Z87" s="119">
        <v>46035</v>
      </c>
      <c r="AA87" s="120" t="s">
        <v>90</v>
      </c>
      <c r="AB87" s="119">
        <v>46173</v>
      </c>
      <c r="AC87" s="54">
        <f t="shared" si="5"/>
        <v>138</v>
      </c>
      <c r="AD87" s="56">
        <v>1</v>
      </c>
      <c r="AE87" s="114">
        <v>2419000</v>
      </c>
      <c r="AF87" s="56">
        <v>1</v>
      </c>
      <c r="AG87" s="464">
        <v>46203</v>
      </c>
      <c r="AH87" s="54">
        <f t="shared" si="6"/>
        <v>30</v>
      </c>
      <c r="AI87" s="114">
        <v>0</v>
      </c>
      <c r="AJ87" s="114">
        <v>0</v>
      </c>
      <c r="AK87" s="118" t="s">
        <v>90</v>
      </c>
      <c r="AL87" s="118" t="s">
        <v>90</v>
      </c>
      <c r="AM87" s="56">
        <v>0</v>
      </c>
      <c r="AN87" s="118" t="s">
        <v>90</v>
      </c>
      <c r="AO87" s="118" t="s">
        <v>90</v>
      </c>
      <c r="AP87" s="118" t="s">
        <v>90</v>
      </c>
      <c r="AQ87" s="54">
        <f t="shared" si="7"/>
        <v>0</v>
      </c>
      <c r="AR87" s="54">
        <f>+L87+AE87-AJ87</f>
        <v>14031000</v>
      </c>
      <c r="AS87" s="56" t="s">
        <v>88</v>
      </c>
      <c r="AT87" s="54">
        <v>11612000</v>
      </c>
      <c r="AU87" s="56" t="s">
        <v>91</v>
      </c>
      <c r="AV87" s="114">
        <v>0</v>
      </c>
      <c r="AW87" s="111" t="s">
        <v>90</v>
      </c>
      <c r="AX87" s="247">
        <v>11612000</v>
      </c>
      <c r="AY87" s="58">
        <f t="shared" si="8"/>
        <v>2419000</v>
      </c>
      <c r="AZ87" s="112">
        <f t="shared" si="9"/>
        <v>0.82759603734587694</v>
      </c>
      <c r="BA87" s="159">
        <v>1</v>
      </c>
      <c r="BB87" s="111" t="s">
        <v>90</v>
      </c>
      <c r="BC87" s="56" t="s">
        <v>92</v>
      </c>
      <c r="BD87" s="109" t="s">
        <v>12051</v>
      </c>
      <c r="BE87" s="56" t="s">
        <v>88</v>
      </c>
      <c r="BF87" s="56" t="s">
        <v>88</v>
      </c>
    </row>
    <row r="88" spans="2:58" s="201" customFormat="1" x14ac:dyDescent="0.2">
      <c r="B88" s="51">
        <v>2026</v>
      </c>
      <c r="C88" s="51">
        <v>891780111</v>
      </c>
      <c r="D88" s="51" t="s">
        <v>79</v>
      </c>
      <c r="E88" s="161" t="s">
        <v>12050</v>
      </c>
      <c r="F88" s="56" t="s">
        <v>12049</v>
      </c>
      <c r="G88" s="56">
        <v>0</v>
      </c>
      <c r="H88" s="56" t="s">
        <v>82</v>
      </c>
      <c r="I88" s="51" t="s">
        <v>83</v>
      </c>
      <c r="J88" s="121" t="s">
        <v>84</v>
      </c>
      <c r="K88" s="54" t="s">
        <v>12048</v>
      </c>
      <c r="L88" s="54">
        <v>11209000</v>
      </c>
      <c r="M88" s="51" t="s">
        <v>86</v>
      </c>
      <c r="N88" s="54" t="s">
        <v>12047</v>
      </c>
      <c r="O88" s="54">
        <v>1082963378</v>
      </c>
      <c r="P88" s="54">
        <v>53</v>
      </c>
      <c r="Q88" s="464">
        <v>46030</v>
      </c>
      <c r="R88" s="109">
        <v>2567899000</v>
      </c>
      <c r="S88" s="109">
        <v>685</v>
      </c>
      <c r="T88" s="542">
        <v>46035</v>
      </c>
      <c r="U88" s="54">
        <v>11209000</v>
      </c>
      <c r="V88" s="56" t="s">
        <v>88</v>
      </c>
      <c r="W88" s="54">
        <v>7631392</v>
      </c>
      <c r="X88" s="54" t="s">
        <v>9135</v>
      </c>
      <c r="Y88" s="119">
        <v>46035</v>
      </c>
      <c r="Z88" s="119">
        <v>46035</v>
      </c>
      <c r="AA88" s="120" t="s">
        <v>90</v>
      </c>
      <c r="AB88" s="119">
        <v>46173</v>
      </c>
      <c r="AC88" s="54">
        <f t="shared" si="5"/>
        <v>138</v>
      </c>
      <c r="AD88" s="56">
        <v>1</v>
      </c>
      <c r="AE88" s="114">
        <v>2419000</v>
      </c>
      <c r="AF88" s="56">
        <v>1</v>
      </c>
      <c r="AG88" s="464">
        <v>46203</v>
      </c>
      <c r="AH88" s="54">
        <f t="shared" si="6"/>
        <v>30</v>
      </c>
      <c r="AI88" s="114">
        <v>0</v>
      </c>
      <c r="AJ88" s="114">
        <v>0</v>
      </c>
      <c r="AK88" s="118" t="s">
        <v>90</v>
      </c>
      <c r="AL88" s="118" t="s">
        <v>90</v>
      </c>
      <c r="AM88" s="56">
        <v>0</v>
      </c>
      <c r="AN88" s="118" t="s">
        <v>90</v>
      </c>
      <c r="AO88" s="118" t="s">
        <v>90</v>
      </c>
      <c r="AP88" s="118" t="s">
        <v>90</v>
      </c>
      <c r="AQ88" s="54">
        <f t="shared" si="7"/>
        <v>0</v>
      </c>
      <c r="AR88" s="54">
        <f>+L88+AE88-AJ88</f>
        <v>13628000</v>
      </c>
      <c r="AS88" s="56" t="s">
        <v>88</v>
      </c>
      <c r="AT88" s="54">
        <v>11209000</v>
      </c>
      <c r="AU88" s="56" t="s">
        <v>91</v>
      </c>
      <c r="AV88" s="114">
        <v>0</v>
      </c>
      <c r="AW88" s="111" t="s">
        <v>90</v>
      </c>
      <c r="AX88" s="247">
        <v>11209000</v>
      </c>
      <c r="AY88" s="58">
        <f t="shared" si="8"/>
        <v>2419000</v>
      </c>
      <c r="AZ88" s="112">
        <f t="shared" si="9"/>
        <v>0.82249779864983852</v>
      </c>
      <c r="BA88" s="159">
        <v>1</v>
      </c>
      <c r="BB88" s="111" t="s">
        <v>90</v>
      </c>
      <c r="BC88" s="56" t="s">
        <v>92</v>
      </c>
      <c r="BD88" s="109" t="s">
        <v>12046</v>
      </c>
      <c r="BE88" s="56" t="s">
        <v>88</v>
      </c>
      <c r="BF88" s="56" t="s">
        <v>88</v>
      </c>
    </row>
    <row r="89" spans="2:58" s="201" customFormat="1" x14ac:dyDescent="0.2">
      <c r="B89" s="51">
        <v>2026</v>
      </c>
      <c r="C89" s="51">
        <v>891780111</v>
      </c>
      <c r="D89" s="51" t="s">
        <v>79</v>
      </c>
      <c r="E89" s="161" t="s">
        <v>12045</v>
      </c>
      <c r="F89" s="56" t="s">
        <v>12044</v>
      </c>
      <c r="G89" s="56">
        <v>0</v>
      </c>
      <c r="H89" s="56" t="s">
        <v>82</v>
      </c>
      <c r="I89" s="51" t="s">
        <v>83</v>
      </c>
      <c r="J89" s="121" t="s">
        <v>84</v>
      </c>
      <c r="K89" s="54" t="s">
        <v>12043</v>
      </c>
      <c r="L89" s="54">
        <v>11209000</v>
      </c>
      <c r="M89" s="51" t="s">
        <v>86</v>
      </c>
      <c r="N89" s="54" t="s">
        <v>12042</v>
      </c>
      <c r="O89" s="54">
        <v>39049110</v>
      </c>
      <c r="P89" s="54">
        <v>53</v>
      </c>
      <c r="Q89" s="464">
        <v>46030</v>
      </c>
      <c r="R89" s="109">
        <v>2567899000</v>
      </c>
      <c r="S89" s="109">
        <v>686</v>
      </c>
      <c r="T89" s="542">
        <v>46035</v>
      </c>
      <c r="U89" s="54">
        <v>11209000</v>
      </c>
      <c r="V89" s="56" t="s">
        <v>88</v>
      </c>
      <c r="W89" s="54">
        <v>7631392</v>
      </c>
      <c r="X89" s="54" t="s">
        <v>9135</v>
      </c>
      <c r="Y89" s="119">
        <v>46035</v>
      </c>
      <c r="Z89" s="119">
        <v>46035</v>
      </c>
      <c r="AA89" s="120" t="s">
        <v>90</v>
      </c>
      <c r="AB89" s="119">
        <v>46173</v>
      </c>
      <c r="AC89" s="54">
        <f t="shared" si="5"/>
        <v>138</v>
      </c>
      <c r="AD89" s="56">
        <v>1</v>
      </c>
      <c r="AE89" s="114">
        <v>2419000</v>
      </c>
      <c r="AF89" s="56">
        <v>1</v>
      </c>
      <c r="AG89" s="464">
        <v>46203</v>
      </c>
      <c r="AH89" s="54">
        <f t="shared" si="6"/>
        <v>30</v>
      </c>
      <c r="AI89" s="114">
        <v>0</v>
      </c>
      <c r="AJ89" s="114">
        <v>0</v>
      </c>
      <c r="AK89" s="118" t="s">
        <v>90</v>
      </c>
      <c r="AL89" s="118" t="s">
        <v>90</v>
      </c>
      <c r="AM89" s="56">
        <v>0</v>
      </c>
      <c r="AN89" s="118" t="s">
        <v>90</v>
      </c>
      <c r="AO89" s="118" t="s">
        <v>90</v>
      </c>
      <c r="AP89" s="118" t="s">
        <v>90</v>
      </c>
      <c r="AQ89" s="54">
        <f t="shared" si="7"/>
        <v>0</v>
      </c>
      <c r="AR89" s="54">
        <f>+L89+AE89-AJ89</f>
        <v>13628000</v>
      </c>
      <c r="AS89" s="56" t="s">
        <v>88</v>
      </c>
      <c r="AT89" s="54">
        <v>11209000</v>
      </c>
      <c r="AU89" s="56" t="s">
        <v>91</v>
      </c>
      <c r="AV89" s="114">
        <v>0</v>
      </c>
      <c r="AW89" s="111" t="s">
        <v>90</v>
      </c>
      <c r="AX89" s="247">
        <v>11209000</v>
      </c>
      <c r="AY89" s="58">
        <f t="shared" si="8"/>
        <v>2419000</v>
      </c>
      <c r="AZ89" s="112">
        <f t="shared" si="9"/>
        <v>0.82249779864983852</v>
      </c>
      <c r="BA89" s="159">
        <v>1</v>
      </c>
      <c r="BB89" s="111" t="s">
        <v>90</v>
      </c>
      <c r="BC89" s="56" t="s">
        <v>92</v>
      </c>
      <c r="BD89" s="109" t="s">
        <v>12041</v>
      </c>
      <c r="BE89" s="56" t="s">
        <v>88</v>
      </c>
      <c r="BF89" s="56" t="s">
        <v>88</v>
      </c>
    </row>
    <row r="90" spans="2:58" s="201" customFormat="1" x14ac:dyDescent="0.2">
      <c r="B90" s="51">
        <v>2026</v>
      </c>
      <c r="C90" s="51">
        <v>891780111</v>
      </c>
      <c r="D90" s="51" t="s">
        <v>79</v>
      </c>
      <c r="E90" s="161" t="s">
        <v>12040</v>
      </c>
      <c r="F90" s="56" t="s">
        <v>12039</v>
      </c>
      <c r="G90" s="56">
        <v>0</v>
      </c>
      <c r="H90" s="56" t="s">
        <v>82</v>
      </c>
      <c r="I90" s="51" t="s">
        <v>83</v>
      </c>
      <c r="J90" s="121" t="s">
        <v>84</v>
      </c>
      <c r="K90" s="54" t="s">
        <v>10051</v>
      </c>
      <c r="L90" s="54">
        <v>26516000</v>
      </c>
      <c r="M90" s="51" t="s">
        <v>86</v>
      </c>
      <c r="N90" s="54" t="s">
        <v>12038</v>
      </c>
      <c r="O90" s="54">
        <v>7597867</v>
      </c>
      <c r="P90" s="54">
        <v>30</v>
      </c>
      <c r="Q90" s="464">
        <v>46027</v>
      </c>
      <c r="R90" s="109">
        <v>5872564000</v>
      </c>
      <c r="S90" s="109">
        <v>705</v>
      </c>
      <c r="T90" s="542">
        <v>46035</v>
      </c>
      <c r="U90" s="54">
        <v>26516000</v>
      </c>
      <c r="V90" s="56" t="s">
        <v>88</v>
      </c>
      <c r="W90" s="54">
        <v>15443332</v>
      </c>
      <c r="X90" s="54" t="s">
        <v>8893</v>
      </c>
      <c r="Y90" s="119">
        <v>46035</v>
      </c>
      <c r="Z90" s="119">
        <v>46035</v>
      </c>
      <c r="AA90" s="120" t="s">
        <v>90</v>
      </c>
      <c r="AB90" s="119">
        <v>46173</v>
      </c>
      <c r="AC90" s="54">
        <f t="shared" si="5"/>
        <v>138</v>
      </c>
      <c r="AD90" s="56">
        <v>1</v>
      </c>
      <c r="AE90" s="114">
        <v>5486000</v>
      </c>
      <c r="AF90" s="56">
        <v>1</v>
      </c>
      <c r="AG90" s="464">
        <v>46203</v>
      </c>
      <c r="AH90" s="54">
        <f t="shared" si="6"/>
        <v>30</v>
      </c>
      <c r="AI90" s="114">
        <v>0</v>
      </c>
      <c r="AJ90" s="114">
        <v>0</v>
      </c>
      <c r="AK90" s="118" t="s">
        <v>90</v>
      </c>
      <c r="AL90" s="118" t="s">
        <v>90</v>
      </c>
      <c r="AM90" s="56">
        <v>0</v>
      </c>
      <c r="AN90" s="118" t="s">
        <v>90</v>
      </c>
      <c r="AO90" s="118" t="s">
        <v>90</v>
      </c>
      <c r="AP90" s="118" t="s">
        <v>90</v>
      </c>
      <c r="AQ90" s="54">
        <f t="shared" si="7"/>
        <v>0</v>
      </c>
      <c r="AR90" s="54">
        <f>+L90+AE90-AJ90</f>
        <v>32002000</v>
      </c>
      <c r="AS90" s="56" t="s">
        <v>88</v>
      </c>
      <c r="AT90" s="54">
        <v>26516000</v>
      </c>
      <c r="AU90" s="56" t="s">
        <v>91</v>
      </c>
      <c r="AV90" s="114">
        <v>0</v>
      </c>
      <c r="AW90" s="111" t="s">
        <v>90</v>
      </c>
      <c r="AX90" s="247">
        <v>26516000</v>
      </c>
      <c r="AY90" s="58">
        <f t="shared" si="8"/>
        <v>5486000</v>
      </c>
      <c r="AZ90" s="112">
        <f t="shared" si="9"/>
        <v>0.82857321417411411</v>
      </c>
      <c r="BA90" s="159">
        <v>1</v>
      </c>
      <c r="BB90" s="111" t="s">
        <v>90</v>
      </c>
      <c r="BC90" s="56" t="s">
        <v>92</v>
      </c>
      <c r="BD90" s="109" t="s">
        <v>12037</v>
      </c>
      <c r="BE90" s="56" t="s">
        <v>88</v>
      </c>
      <c r="BF90" s="56" t="s">
        <v>88</v>
      </c>
    </row>
    <row r="91" spans="2:58" s="201" customFormat="1" x14ac:dyDescent="0.2">
      <c r="B91" s="51">
        <v>2026</v>
      </c>
      <c r="C91" s="51">
        <v>891780111</v>
      </c>
      <c r="D91" s="51" t="s">
        <v>79</v>
      </c>
      <c r="E91" s="161" t="s">
        <v>12036</v>
      </c>
      <c r="F91" s="56" t="s">
        <v>12035</v>
      </c>
      <c r="G91" s="56">
        <v>0</v>
      </c>
      <c r="H91" s="56" t="s">
        <v>82</v>
      </c>
      <c r="I91" s="51" t="s">
        <v>83</v>
      </c>
      <c r="J91" s="121" t="s">
        <v>84</v>
      </c>
      <c r="K91" s="54" t="s">
        <v>11235</v>
      </c>
      <c r="L91" s="54">
        <v>26516000</v>
      </c>
      <c r="M91" s="51" t="s">
        <v>86</v>
      </c>
      <c r="N91" s="54" t="s">
        <v>12034</v>
      </c>
      <c r="O91" s="54">
        <v>85456107</v>
      </c>
      <c r="P91" s="54">
        <v>30</v>
      </c>
      <c r="Q91" s="464">
        <v>46027</v>
      </c>
      <c r="R91" s="109">
        <v>5872564000</v>
      </c>
      <c r="S91" s="109">
        <v>706</v>
      </c>
      <c r="T91" s="542">
        <v>46035</v>
      </c>
      <c r="U91" s="54">
        <v>26516000</v>
      </c>
      <c r="V91" s="56" t="s">
        <v>88</v>
      </c>
      <c r="W91" s="54">
        <v>15443332</v>
      </c>
      <c r="X91" s="54" t="s">
        <v>8893</v>
      </c>
      <c r="Y91" s="119">
        <v>46035</v>
      </c>
      <c r="Z91" s="119">
        <v>46035</v>
      </c>
      <c r="AA91" s="120" t="s">
        <v>90</v>
      </c>
      <c r="AB91" s="119">
        <v>46173</v>
      </c>
      <c r="AC91" s="54">
        <f t="shared" si="5"/>
        <v>138</v>
      </c>
      <c r="AD91" s="56">
        <v>1</v>
      </c>
      <c r="AE91" s="114">
        <v>5486000</v>
      </c>
      <c r="AF91" s="56">
        <v>1</v>
      </c>
      <c r="AG91" s="464">
        <v>46203</v>
      </c>
      <c r="AH91" s="54">
        <f t="shared" si="6"/>
        <v>30</v>
      </c>
      <c r="AI91" s="114">
        <v>0</v>
      </c>
      <c r="AJ91" s="114">
        <v>0</v>
      </c>
      <c r="AK91" s="118" t="s">
        <v>90</v>
      </c>
      <c r="AL91" s="118" t="s">
        <v>90</v>
      </c>
      <c r="AM91" s="56">
        <v>0</v>
      </c>
      <c r="AN91" s="118" t="s">
        <v>90</v>
      </c>
      <c r="AO91" s="118" t="s">
        <v>90</v>
      </c>
      <c r="AP91" s="118" t="s">
        <v>90</v>
      </c>
      <c r="AQ91" s="54">
        <f t="shared" si="7"/>
        <v>0</v>
      </c>
      <c r="AR91" s="54">
        <f>+L91+AE91-AJ91</f>
        <v>32002000</v>
      </c>
      <c r="AS91" s="56" t="s">
        <v>88</v>
      </c>
      <c r="AT91" s="54">
        <v>26516000</v>
      </c>
      <c r="AU91" s="56" t="s">
        <v>91</v>
      </c>
      <c r="AV91" s="114">
        <v>0</v>
      </c>
      <c r="AW91" s="111" t="s">
        <v>90</v>
      </c>
      <c r="AX91" s="247">
        <v>26516000</v>
      </c>
      <c r="AY91" s="58">
        <f t="shared" si="8"/>
        <v>5486000</v>
      </c>
      <c r="AZ91" s="112">
        <f t="shared" si="9"/>
        <v>0.82857321417411411</v>
      </c>
      <c r="BA91" s="159">
        <v>1</v>
      </c>
      <c r="BB91" s="111" t="s">
        <v>90</v>
      </c>
      <c r="BC91" s="56" t="s">
        <v>92</v>
      </c>
      <c r="BD91" s="109" t="s">
        <v>12033</v>
      </c>
      <c r="BE91" s="56" t="s">
        <v>88</v>
      </c>
      <c r="BF91" s="56" t="s">
        <v>88</v>
      </c>
    </row>
    <row r="92" spans="2:58" s="201" customFormat="1" x14ac:dyDescent="0.2">
      <c r="B92" s="51">
        <v>2026</v>
      </c>
      <c r="C92" s="51">
        <v>891780111</v>
      </c>
      <c r="D92" s="51" t="s">
        <v>79</v>
      </c>
      <c r="E92" s="161" t="s">
        <v>12032</v>
      </c>
      <c r="F92" s="56" t="s">
        <v>12031</v>
      </c>
      <c r="G92" s="56">
        <v>0</v>
      </c>
      <c r="H92" s="56" t="s">
        <v>82</v>
      </c>
      <c r="I92" s="51" t="s">
        <v>83</v>
      </c>
      <c r="J92" s="121" t="s">
        <v>84</v>
      </c>
      <c r="K92" s="54" t="s">
        <v>12030</v>
      </c>
      <c r="L92" s="54">
        <v>12095000</v>
      </c>
      <c r="M92" s="51" t="s">
        <v>86</v>
      </c>
      <c r="N92" s="54" t="s">
        <v>12029</v>
      </c>
      <c r="O92" s="54">
        <v>85473768</v>
      </c>
      <c r="P92" s="54">
        <v>53</v>
      </c>
      <c r="Q92" s="464">
        <v>46030</v>
      </c>
      <c r="R92" s="109">
        <v>2567899000</v>
      </c>
      <c r="S92" s="109">
        <v>687</v>
      </c>
      <c r="T92" s="542">
        <v>46035</v>
      </c>
      <c r="U92" s="54">
        <v>12095000</v>
      </c>
      <c r="V92" s="56" t="s">
        <v>88</v>
      </c>
      <c r="W92" s="54">
        <v>85459497</v>
      </c>
      <c r="X92" s="54" t="s">
        <v>8771</v>
      </c>
      <c r="Y92" s="119">
        <v>46035</v>
      </c>
      <c r="Z92" s="119">
        <v>46035</v>
      </c>
      <c r="AA92" s="120" t="s">
        <v>90</v>
      </c>
      <c r="AB92" s="119">
        <v>46173</v>
      </c>
      <c r="AC92" s="54">
        <f t="shared" si="5"/>
        <v>138</v>
      </c>
      <c r="AD92" s="56">
        <v>1</v>
      </c>
      <c r="AE92" s="114">
        <v>2419000</v>
      </c>
      <c r="AF92" s="56">
        <v>1</v>
      </c>
      <c r="AG92" s="464">
        <v>46203</v>
      </c>
      <c r="AH92" s="54">
        <f t="shared" si="6"/>
        <v>30</v>
      </c>
      <c r="AI92" s="114">
        <v>0</v>
      </c>
      <c r="AJ92" s="114">
        <v>0</v>
      </c>
      <c r="AK92" s="118" t="s">
        <v>90</v>
      </c>
      <c r="AL92" s="118" t="s">
        <v>90</v>
      </c>
      <c r="AM92" s="56">
        <v>0</v>
      </c>
      <c r="AN92" s="118" t="s">
        <v>90</v>
      </c>
      <c r="AO92" s="118" t="s">
        <v>90</v>
      </c>
      <c r="AP92" s="118" t="s">
        <v>90</v>
      </c>
      <c r="AQ92" s="54">
        <f t="shared" si="7"/>
        <v>0</v>
      </c>
      <c r="AR92" s="54">
        <f>+L92+AE92-AJ92</f>
        <v>14514000</v>
      </c>
      <c r="AS92" s="56" t="s">
        <v>88</v>
      </c>
      <c r="AT92" s="54">
        <v>12095000</v>
      </c>
      <c r="AU92" s="56" t="s">
        <v>91</v>
      </c>
      <c r="AV92" s="114">
        <v>0</v>
      </c>
      <c r="AW92" s="111" t="s">
        <v>90</v>
      </c>
      <c r="AX92" s="247">
        <v>12095000</v>
      </c>
      <c r="AY92" s="58">
        <f t="shared" si="8"/>
        <v>2419000</v>
      </c>
      <c r="AZ92" s="112">
        <f t="shared" si="9"/>
        <v>0.83333333333333337</v>
      </c>
      <c r="BA92" s="159">
        <v>1</v>
      </c>
      <c r="BB92" s="111" t="s">
        <v>90</v>
      </c>
      <c r="BC92" s="56" t="s">
        <v>92</v>
      </c>
      <c r="BD92" s="109" t="s">
        <v>12028</v>
      </c>
      <c r="BE92" s="56" t="s">
        <v>88</v>
      </c>
      <c r="BF92" s="56" t="s">
        <v>88</v>
      </c>
    </row>
    <row r="93" spans="2:58" s="201" customFormat="1" x14ac:dyDescent="0.2">
      <c r="B93" s="51">
        <v>2026</v>
      </c>
      <c r="C93" s="51">
        <v>891780111</v>
      </c>
      <c r="D93" s="51" t="s">
        <v>79</v>
      </c>
      <c r="E93" s="161" t="s">
        <v>12027</v>
      </c>
      <c r="F93" s="56" t="s">
        <v>12026</v>
      </c>
      <c r="G93" s="56">
        <v>0</v>
      </c>
      <c r="H93" s="56" t="s">
        <v>82</v>
      </c>
      <c r="I93" s="51" t="s">
        <v>83</v>
      </c>
      <c r="J93" s="121" t="s">
        <v>84</v>
      </c>
      <c r="K93" s="54" t="s">
        <v>12025</v>
      </c>
      <c r="L93" s="54">
        <v>19553000</v>
      </c>
      <c r="M93" s="51" t="s">
        <v>86</v>
      </c>
      <c r="N93" s="54" t="s">
        <v>12024</v>
      </c>
      <c r="O93" s="54">
        <v>1082926372</v>
      </c>
      <c r="P93" s="54">
        <v>30</v>
      </c>
      <c r="Q93" s="464">
        <v>46027</v>
      </c>
      <c r="R93" s="109">
        <v>5872564000</v>
      </c>
      <c r="S93" s="109">
        <v>707</v>
      </c>
      <c r="T93" s="542">
        <v>46035</v>
      </c>
      <c r="U93" s="54">
        <v>19553000</v>
      </c>
      <c r="V93" s="56" t="s">
        <v>88</v>
      </c>
      <c r="W93" s="54">
        <v>12621405</v>
      </c>
      <c r="X93" s="54" t="s">
        <v>9215</v>
      </c>
      <c r="Y93" s="119">
        <v>46035</v>
      </c>
      <c r="Z93" s="119">
        <v>46035</v>
      </c>
      <c r="AA93" s="120" t="s">
        <v>90</v>
      </c>
      <c r="AB93" s="119">
        <v>46173</v>
      </c>
      <c r="AC93" s="54">
        <f t="shared" si="5"/>
        <v>138</v>
      </c>
      <c r="AD93" s="56">
        <v>1</v>
      </c>
      <c r="AE93" s="114">
        <v>4220000</v>
      </c>
      <c r="AF93" s="56">
        <v>1</v>
      </c>
      <c r="AG93" s="464">
        <v>46203</v>
      </c>
      <c r="AH93" s="54">
        <f t="shared" si="6"/>
        <v>30</v>
      </c>
      <c r="AI93" s="114">
        <v>0</v>
      </c>
      <c r="AJ93" s="114">
        <v>0</v>
      </c>
      <c r="AK93" s="118" t="s">
        <v>90</v>
      </c>
      <c r="AL93" s="118" t="s">
        <v>90</v>
      </c>
      <c r="AM93" s="56">
        <v>0</v>
      </c>
      <c r="AN93" s="118" t="s">
        <v>90</v>
      </c>
      <c r="AO93" s="118" t="s">
        <v>90</v>
      </c>
      <c r="AP93" s="118" t="s">
        <v>90</v>
      </c>
      <c r="AQ93" s="54">
        <f t="shared" si="7"/>
        <v>0</v>
      </c>
      <c r="AR93" s="54">
        <f>+L93+AE93-AJ93</f>
        <v>23773000</v>
      </c>
      <c r="AS93" s="56" t="s">
        <v>88</v>
      </c>
      <c r="AT93" s="54">
        <v>19553000</v>
      </c>
      <c r="AU93" s="56" t="s">
        <v>91</v>
      </c>
      <c r="AV93" s="114">
        <v>0</v>
      </c>
      <c r="AW93" s="111" t="s">
        <v>90</v>
      </c>
      <c r="AX93" s="247">
        <v>19553000</v>
      </c>
      <c r="AY93" s="58">
        <f t="shared" si="8"/>
        <v>4220000</v>
      </c>
      <c r="AZ93" s="112">
        <f t="shared" si="9"/>
        <v>0.82248769612585704</v>
      </c>
      <c r="BA93" s="159">
        <v>1</v>
      </c>
      <c r="BB93" s="111" t="s">
        <v>90</v>
      </c>
      <c r="BC93" s="56" t="s">
        <v>92</v>
      </c>
      <c r="BD93" s="109" t="s">
        <v>12023</v>
      </c>
      <c r="BE93" s="56" t="s">
        <v>88</v>
      </c>
      <c r="BF93" s="56" t="s">
        <v>88</v>
      </c>
    </row>
    <row r="94" spans="2:58" s="201" customFormat="1" x14ac:dyDescent="0.2">
      <c r="B94" s="51">
        <v>2026</v>
      </c>
      <c r="C94" s="51">
        <v>891780111</v>
      </c>
      <c r="D94" s="51" t="s">
        <v>79</v>
      </c>
      <c r="E94" s="161" t="s">
        <v>12022</v>
      </c>
      <c r="F94" s="56" t="s">
        <v>12021</v>
      </c>
      <c r="G94" s="56">
        <v>0</v>
      </c>
      <c r="H94" s="56" t="s">
        <v>82</v>
      </c>
      <c r="I94" s="51" t="s">
        <v>83</v>
      </c>
      <c r="J94" s="121" t="s">
        <v>84</v>
      </c>
      <c r="K94" s="54" t="s">
        <v>12020</v>
      </c>
      <c r="L94" s="54">
        <v>25419000</v>
      </c>
      <c r="M94" s="51" t="s">
        <v>86</v>
      </c>
      <c r="N94" s="54" t="s">
        <v>12019</v>
      </c>
      <c r="O94" s="54">
        <v>18491956</v>
      </c>
      <c r="P94" s="54">
        <v>30</v>
      </c>
      <c r="Q94" s="464">
        <v>46027</v>
      </c>
      <c r="R94" s="109">
        <v>5872564000</v>
      </c>
      <c r="S94" s="109">
        <v>708</v>
      </c>
      <c r="T94" s="542">
        <v>46035</v>
      </c>
      <c r="U94" s="54">
        <v>25419000</v>
      </c>
      <c r="V94" s="56" t="s">
        <v>88</v>
      </c>
      <c r="W94" s="54">
        <v>12621405</v>
      </c>
      <c r="X94" s="54" t="s">
        <v>9215</v>
      </c>
      <c r="Y94" s="119">
        <v>46035</v>
      </c>
      <c r="Z94" s="119">
        <v>46035</v>
      </c>
      <c r="AA94" s="120" t="s">
        <v>90</v>
      </c>
      <c r="AB94" s="119">
        <v>46173</v>
      </c>
      <c r="AC94" s="54">
        <f t="shared" si="5"/>
        <v>138</v>
      </c>
      <c r="AD94" s="56">
        <v>1</v>
      </c>
      <c r="AE94" s="114">
        <v>5486000</v>
      </c>
      <c r="AF94" s="56">
        <v>1</v>
      </c>
      <c r="AG94" s="464">
        <v>46203</v>
      </c>
      <c r="AH94" s="54">
        <f t="shared" si="6"/>
        <v>30</v>
      </c>
      <c r="AI94" s="114">
        <v>0</v>
      </c>
      <c r="AJ94" s="114">
        <v>0</v>
      </c>
      <c r="AK94" s="118" t="s">
        <v>90</v>
      </c>
      <c r="AL94" s="118" t="s">
        <v>90</v>
      </c>
      <c r="AM94" s="56">
        <v>0</v>
      </c>
      <c r="AN94" s="118" t="s">
        <v>90</v>
      </c>
      <c r="AO94" s="118" t="s">
        <v>90</v>
      </c>
      <c r="AP94" s="118" t="s">
        <v>90</v>
      </c>
      <c r="AQ94" s="54">
        <f t="shared" si="7"/>
        <v>0</v>
      </c>
      <c r="AR94" s="54">
        <f>+L94+AE94-AJ94</f>
        <v>30905000</v>
      </c>
      <c r="AS94" s="56" t="s">
        <v>88</v>
      </c>
      <c r="AT94" s="54">
        <v>25419000</v>
      </c>
      <c r="AU94" s="56" t="s">
        <v>91</v>
      </c>
      <c r="AV94" s="114">
        <v>0</v>
      </c>
      <c r="AW94" s="111" t="s">
        <v>90</v>
      </c>
      <c r="AX94" s="247">
        <v>25419000</v>
      </c>
      <c r="AY94" s="58">
        <f t="shared" si="8"/>
        <v>5486000</v>
      </c>
      <c r="AZ94" s="112">
        <f t="shared" si="9"/>
        <v>0.82248827050639051</v>
      </c>
      <c r="BA94" s="159">
        <v>1</v>
      </c>
      <c r="BB94" s="111" t="s">
        <v>90</v>
      </c>
      <c r="BC94" s="56" t="s">
        <v>92</v>
      </c>
      <c r="BD94" s="109" t="s">
        <v>12018</v>
      </c>
      <c r="BE94" s="56" t="s">
        <v>88</v>
      </c>
      <c r="BF94" s="56" t="s">
        <v>88</v>
      </c>
    </row>
    <row r="95" spans="2:58" s="201" customFormat="1" x14ac:dyDescent="0.2">
      <c r="B95" s="51">
        <v>2026</v>
      </c>
      <c r="C95" s="51">
        <v>891780111</v>
      </c>
      <c r="D95" s="51" t="s">
        <v>79</v>
      </c>
      <c r="E95" s="161" t="s">
        <v>12017</v>
      </c>
      <c r="F95" s="56" t="s">
        <v>12016</v>
      </c>
      <c r="G95" s="56">
        <v>0</v>
      </c>
      <c r="H95" s="56" t="s">
        <v>82</v>
      </c>
      <c r="I95" s="51" t="s">
        <v>83</v>
      </c>
      <c r="J95" s="121" t="s">
        <v>84</v>
      </c>
      <c r="K95" s="54" t="s">
        <v>12015</v>
      </c>
      <c r="L95" s="54">
        <v>35195000</v>
      </c>
      <c r="M95" s="51" t="s">
        <v>86</v>
      </c>
      <c r="N95" s="54" t="s">
        <v>12014</v>
      </c>
      <c r="O95" s="54">
        <v>12564024</v>
      </c>
      <c r="P95" s="54">
        <v>30</v>
      </c>
      <c r="Q95" s="464">
        <v>46027</v>
      </c>
      <c r="R95" s="109">
        <v>5872564000</v>
      </c>
      <c r="S95" s="109">
        <v>709</v>
      </c>
      <c r="T95" s="542">
        <v>46035</v>
      </c>
      <c r="U95" s="54">
        <v>35195000</v>
      </c>
      <c r="V95" s="56" t="s">
        <v>88</v>
      </c>
      <c r="W95" s="54">
        <v>12621405</v>
      </c>
      <c r="X95" s="54" t="s">
        <v>9215</v>
      </c>
      <c r="Y95" s="119">
        <v>46035</v>
      </c>
      <c r="Z95" s="119">
        <v>46035</v>
      </c>
      <c r="AA95" s="120" t="s">
        <v>90</v>
      </c>
      <c r="AB95" s="119">
        <v>46173</v>
      </c>
      <c r="AC95" s="54">
        <f t="shared" si="5"/>
        <v>138</v>
      </c>
      <c r="AD95" s="56">
        <v>1</v>
      </c>
      <c r="AE95" s="114">
        <v>7596000</v>
      </c>
      <c r="AF95" s="56">
        <v>1</v>
      </c>
      <c r="AG95" s="464">
        <v>46203</v>
      </c>
      <c r="AH95" s="54">
        <f t="shared" si="6"/>
        <v>30</v>
      </c>
      <c r="AI95" s="114">
        <v>0</v>
      </c>
      <c r="AJ95" s="114">
        <v>0</v>
      </c>
      <c r="AK95" s="118" t="s">
        <v>90</v>
      </c>
      <c r="AL95" s="118" t="s">
        <v>90</v>
      </c>
      <c r="AM95" s="56">
        <v>0</v>
      </c>
      <c r="AN95" s="118" t="s">
        <v>90</v>
      </c>
      <c r="AO95" s="118" t="s">
        <v>90</v>
      </c>
      <c r="AP95" s="118" t="s">
        <v>90</v>
      </c>
      <c r="AQ95" s="54">
        <f t="shared" si="7"/>
        <v>0</v>
      </c>
      <c r="AR95" s="54">
        <f>+L95+AE95-AJ95</f>
        <v>42791000</v>
      </c>
      <c r="AS95" s="56" t="s">
        <v>88</v>
      </c>
      <c r="AT95" s="54">
        <v>35195000</v>
      </c>
      <c r="AU95" s="56" t="s">
        <v>91</v>
      </c>
      <c r="AV95" s="114">
        <v>0</v>
      </c>
      <c r="AW95" s="111" t="s">
        <v>90</v>
      </c>
      <c r="AX95" s="247">
        <v>35195000</v>
      </c>
      <c r="AY95" s="58">
        <f t="shared" si="8"/>
        <v>7596000</v>
      </c>
      <c r="AZ95" s="112">
        <f t="shared" si="9"/>
        <v>0.82248603678343579</v>
      </c>
      <c r="BA95" s="159">
        <v>1</v>
      </c>
      <c r="BB95" s="111" t="s">
        <v>90</v>
      </c>
      <c r="BC95" s="56" t="s">
        <v>92</v>
      </c>
      <c r="BD95" s="109" t="s">
        <v>12013</v>
      </c>
      <c r="BE95" s="56" t="s">
        <v>88</v>
      </c>
      <c r="BF95" s="56" t="s">
        <v>88</v>
      </c>
    </row>
    <row r="96" spans="2:58" s="201" customFormat="1" x14ac:dyDescent="0.2">
      <c r="B96" s="51">
        <v>2026</v>
      </c>
      <c r="C96" s="51">
        <v>891780111</v>
      </c>
      <c r="D96" s="51" t="s">
        <v>79</v>
      </c>
      <c r="E96" s="161" t="s">
        <v>12012</v>
      </c>
      <c r="F96" s="56" t="s">
        <v>12011</v>
      </c>
      <c r="G96" s="56">
        <v>0</v>
      </c>
      <c r="H96" s="56" t="s">
        <v>82</v>
      </c>
      <c r="I96" s="51" t="s">
        <v>83</v>
      </c>
      <c r="J96" s="121" t="s">
        <v>84</v>
      </c>
      <c r="K96" s="54" t="s">
        <v>12010</v>
      </c>
      <c r="L96" s="54">
        <v>19553000</v>
      </c>
      <c r="M96" s="51" t="s">
        <v>86</v>
      </c>
      <c r="N96" s="54" t="s">
        <v>12009</v>
      </c>
      <c r="O96" s="54">
        <v>57434436</v>
      </c>
      <c r="P96" s="54">
        <v>30</v>
      </c>
      <c r="Q96" s="464">
        <v>46027</v>
      </c>
      <c r="R96" s="109">
        <v>5872564000</v>
      </c>
      <c r="S96" s="109">
        <v>710</v>
      </c>
      <c r="T96" s="542">
        <v>46035</v>
      </c>
      <c r="U96" s="54">
        <v>19553000</v>
      </c>
      <c r="V96" s="56" t="s">
        <v>88</v>
      </c>
      <c r="W96" s="54">
        <v>12621405</v>
      </c>
      <c r="X96" s="54" t="s">
        <v>9215</v>
      </c>
      <c r="Y96" s="119">
        <v>46035</v>
      </c>
      <c r="Z96" s="119">
        <v>46035</v>
      </c>
      <c r="AA96" s="120" t="s">
        <v>90</v>
      </c>
      <c r="AB96" s="119">
        <v>46173</v>
      </c>
      <c r="AC96" s="54">
        <f t="shared" si="5"/>
        <v>138</v>
      </c>
      <c r="AD96" s="56">
        <v>1</v>
      </c>
      <c r="AE96" s="114">
        <v>4220000</v>
      </c>
      <c r="AF96" s="56">
        <v>1</v>
      </c>
      <c r="AG96" s="464">
        <v>46203</v>
      </c>
      <c r="AH96" s="54">
        <f t="shared" si="6"/>
        <v>30</v>
      </c>
      <c r="AI96" s="114">
        <v>0</v>
      </c>
      <c r="AJ96" s="114">
        <v>0</v>
      </c>
      <c r="AK96" s="118" t="s">
        <v>90</v>
      </c>
      <c r="AL96" s="118" t="s">
        <v>90</v>
      </c>
      <c r="AM96" s="56">
        <v>0</v>
      </c>
      <c r="AN96" s="118" t="s">
        <v>90</v>
      </c>
      <c r="AO96" s="118" t="s">
        <v>90</v>
      </c>
      <c r="AP96" s="118" t="s">
        <v>90</v>
      </c>
      <c r="AQ96" s="54">
        <f t="shared" si="7"/>
        <v>0</v>
      </c>
      <c r="AR96" s="54">
        <f>+L96+AE96-AJ96</f>
        <v>23773000</v>
      </c>
      <c r="AS96" s="56" t="s">
        <v>88</v>
      </c>
      <c r="AT96" s="54">
        <v>19553000</v>
      </c>
      <c r="AU96" s="56" t="s">
        <v>91</v>
      </c>
      <c r="AV96" s="114">
        <v>0</v>
      </c>
      <c r="AW96" s="111" t="s">
        <v>90</v>
      </c>
      <c r="AX96" s="247">
        <v>19553000</v>
      </c>
      <c r="AY96" s="58">
        <f t="shared" si="8"/>
        <v>4220000</v>
      </c>
      <c r="AZ96" s="112">
        <f t="shared" si="9"/>
        <v>0.82248769612585704</v>
      </c>
      <c r="BA96" s="159">
        <v>1</v>
      </c>
      <c r="BB96" s="111" t="s">
        <v>90</v>
      </c>
      <c r="BC96" s="56" t="s">
        <v>92</v>
      </c>
      <c r="BD96" s="109" t="s">
        <v>12008</v>
      </c>
      <c r="BE96" s="56" t="s">
        <v>88</v>
      </c>
      <c r="BF96" s="56" t="s">
        <v>88</v>
      </c>
    </row>
    <row r="97" spans="2:58" s="201" customFormat="1" x14ac:dyDescent="0.2">
      <c r="B97" s="51">
        <v>2026</v>
      </c>
      <c r="C97" s="51">
        <v>891780111</v>
      </c>
      <c r="D97" s="51" t="s">
        <v>79</v>
      </c>
      <c r="E97" s="161" t="s">
        <v>12007</v>
      </c>
      <c r="F97" s="56" t="s">
        <v>12006</v>
      </c>
      <c r="G97" s="56">
        <v>0</v>
      </c>
      <c r="H97" s="56" t="s">
        <v>82</v>
      </c>
      <c r="I97" s="51" t="s">
        <v>83</v>
      </c>
      <c r="J97" s="121" t="s">
        <v>84</v>
      </c>
      <c r="K97" s="54" t="s">
        <v>12005</v>
      </c>
      <c r="L97" s="54">
        <v>18515000</v>
      </c>
      <c r="M97" s="51" t="s">
        <v>86</v>
      </c>
      <c r="N97" s="54" t="s">
        <v>12004</v>
      </c>
      <c r="O97" s="54">
        <v>22854984</v>
      </c>
      <c r="P97" s="54">
        <v>30</v>
      </c>
      <c r="Q97" s="464">
        <v>46027</v>
      </c>
      <c r="R97" s="109">
        <v>5872564000</v>
      </c>
      <c r="S97" s="109">
        <v>711</v>
      </c>
      <c r="T97" s="542">
        <v>46035</v>
      </c>
      <c r="U97" s="54">
        <v>18515000</v>
      </c>
      <c r="V97" s="56" t="s">
        <v>88</v>
      </c>
      <c r="W97" s="54">
        <v>12621405</v>
      </c>
      <c r="X97" s="54" t="s">
        <v>9215</v>
      </c>
      <c r="Y97" s="119">
        <v>46035</v>
      </c>
      <c r="Z97" s="119">
        <v>46035</v>
      </c>
      <c r="AA97" s="120" t="s">
        <v>90</v>
      </c>
      <c r="AB97" s="119">
        <v>46173</v>
      </c>
      <c r="AC97" s="54">
        <f t="shared" si="5"/>
        <v>138</v>
      </c>
      <c r="AD97" s="56">
        <v>1</v>
      </c>
      <c r="AE97" s="114">
        <v>3996000</v>
      </c>
      <c r="AF97" s="56">
        <v>1</v>
      </c>
      <c r="AG97" s="464">
        <v>46203</v>
      </c>
      <c r="AH97" s="54">
        <f t="shared" si="6"/>
        <v>30</v>
      </c>
      <c r="AI97" s="114">
        <v>0</v>
      </c>
      <c r="AJ97" s="114">
        <v>0</v>
      </c>
      <c r="AK97" s="118" t="s">
        <v>90</v>
      </c>
      <c r="AL97" s="118" t="s">
        <v>90</v>
      </c>
      <c r="AM97" s="56">
        <v>0</v>
      </c>
      <c r="AN97" s="118" t="s">
        <v>90</v>
      </c>
      <c r="AO97" s="118" t="s">
        <v>90</v>
      </c>
      <c r="AP97" s="118" t="s">
        <v>90</v>
      </c>
      <c r="AQ97" s="54">
        <f t="shared" si="7"/>
        <v>0</v>
      </c>
      <c r="AR97" s="54">
        <f>+L97+AE97-AJ97</f>
        <v>22511000</v>
      </c>
      <c r="AS97" s="56" t="s">
        <v>88</v>
      </c>
      <c r="AT97" s="54">
        <v>18515000</v>
      </c>
      <c r="AU97" s="56" t="s">
        <v>91</v>
      </c>
      <c r="AV97" s="114">
        <v>0</v>
      </c>
      <c r="AW97" s="111" t="s">
        <v>90</v>
      </c>
      <c r="AX97" s="247">
        <v>18515000</v>
      </c>
      <c r="AY97" s="58">
        <f t="shared" si="8"/>
        <v>3996000</v>
      </c>
      <c r="AZ97" s="112">
        <f t="shared" si="9"/>
        <v>0.8224867842388166</v>
      </c>
      <c r="BA97" s="159">
        <v>1</v>
      </c>
      <c r="BB97" s="111" t="s">
        <v>90</v>
      </c>
      <c r="BC97" s="56" t="s">
        <v>92</v>
      </c>
      <c r="BD97" s="109" t="s">
        <v>12003</v>
      </c>
      <c r="BE97" s="56" t="s">
        <v>88</v>
      </c>
      <c r="BF97" s="56" t="s">
        <v>88</v>
      </c>
    </row>
    <row r="98" spans="2:58" s="201" customFormat="1" x14ac:dyDescent="0.2">
      <c r="B98" s="51">
        <v>2026</v>
      </c>
      <c r="C98" s="51">
        <v>891780111</v>
      </c>
      <c r="D98" s="51" t="s">
        <v>79</v>
      </c>
      <c r="E98" s="161" t="s">
        <v>12002</v>
      </c>
      <c r="F98" s="56" t="s">
        <v>12001</v>
      </c>
      <c r="G98" s="56">
        <v>0</v>
      </c>
      <c r="H98" s="56" t="s">
        <v>82</v>
      </c>
      <c r="I98" s="51" t="s">
        <v>83</v>
      </c>
      <c r="J98" s="121" t="s">
        <v>84</v>
      </c>
      <c r="K98" s="54" t="s">
        <v>11235</v>
      </c>
      <c r="L98" s="54">
        <v>25419000</v>
      </c>
      <c r="M98" s="51" t="s">
        <v>86</v>
      </c>
      <c r="N98" s="54" t="s">
        <v>12000</v>
      </c>
      <c r="O98" s="54">
        <v>85451746</v>
      </c>
      <c r="P98" s="54">
        <v>30</v>
      </c>
      <c r="Q98" s="464">
        <v>46027</v>
      </c>
      <c r="R98" s="109">
        <v>5872564000</v>
      </c>
      <c r="S98" s="109">
        <v>712</v>
      </c>
      <c r="T98" s="542">
        <v>46035</v>
      </c>
      <c r="U98" s="54">
        <v>25419000</v>
      </c>
      <c r="V98" s="56" t="s">
        <v>88</v>
      </c>
      <c r="W98" s="54">
        <v>15443332</v>
      </c>
      <c r="X98" s="54" t="s">
        <v>8893</v>
      </c>
      <c r="Y98" s="119">
        <v>46035</v>
      </c>
      <c r="Z98" s="119">
        <v>46035</v>
      </c>
      <c r="AA98" s="120" t="s">
        <v>90</v>
      </c>
      <c r="AB98" s="119">
        <v>46173</v>
      </c>
      <c r="AC98" s="54">
        <f t="shared" si="5"/>
        <v>138</v>
      </c>
      <c r="AD98" s="56">
        <v>1</v>
      </c>
      <c r="AE98" s="114">
        <v>5486000</v>
      </c>
      <c r="AF98" s="56">
        <v>1</v>
      </c>
      <c r="AG98" s="464">
        <v>46203</v>
      </c>
      <c r="AH98" s="54">
        <f t="shared" si="6"/>
        <v>30</v>
      </c>
      <c r="AI98" s="114">
        <v>0</v>
      </c>
      <c r="AJ98" s="114">
        <v>0</v>
      </c>
      <c r="AK98" s="118" t="s">
        <v>90</v>
      </c>
      <c r="AL98" s="118" t="s">
        <v>90</v>
      </c>
      <c r="AM98" s="56">
        <v>0</v>
      </c>
      <c r="AN98" s="118" t="s">
        <v>90</v>
      </c>
      <c r="AO98" s="118" t="s">
        <v>90</v>
      </c>
      <c r="AP98" s="118" t="s">
        <v>90</v>
      </c>
      <c r="AQ98" s="54">
        <f t="shared" si="7"/>
        <v>0</v>
      </c>
      <c r="AR98" s="54">
        <f>+L98+AE98-AJ98</f>
        <v>30905000</v>
      </c>
      <c r="AS98" s="56" t="s">
        <v>88</v>
      </c>
      <c r="AT98" s="54">
        <v>25419000</v>
      </c>
      <c r="AU98" s="56" t="s">
        <v>91</v>
      </c>
      <c r="AV98" s="114">
        <v>0</v>
      </c>
      <c r="AW98" s="111" t="s">
        <v>90</v>
      </c>
      <c r="AX98" s="247">
        <v>25419000</v>
      </c>
      <c r="AY98" s="58">
        <f t="shared" si="8"/>
        <v>5486000</v>
      </c>
      <c r="AZ98" s="112">
        <f t="shared" si="9"/>
        <v>0.82248827050639051</v>
      </c>
      <c r="BA98" s="159">
        <v>1</v>
      </c>
      <c r="BB98" s="111" t="s">
        <v>90</v>
      </c>
      <c r="BC98" s="56" t="s">
        <v>92</v>
      </c>
      <c r="BD98" s="109" t="s">
        <v>11999</v>
      </c>
      <c r="BE98" s="56" t="s">
        <v>88</v>
      </c>
      <c r="BF98" s="56" t="s">
        <v>88</v>
      </c>
    </row>
    <row r="99" spans="2:58" s="201" customFormat="1" x14ac:dyDescent="0.2">
      <c r="B99" s="51">
        <v>2026</v>
      </c>
      <c r="C99" s="51">
        <v>891780111</v>
      </c>
      <c r="D99" s="51" t="s">
        <v>79</v>
      </c>
      <c r="E99" s="161" t="s">
        <v>11998</v>
      </c>
      <c r="F99" s="56" t="s">
        <v>11997</v>
      </c>
      <c r="G99" s="56">
        <v>0</v>
      </c>
      <c r="H99" s="56" t="s">
        <v>82</v>
      </c>
      <c r="I99" s="51" t="s">
        <v>83</v>
      </c>
      <c r="J99" s="121" t="s">
        <v>84</v>
      </c>
      <c r="K99" s="54" t="s">
        <v>11996</v>
      </c>
      <c r="L99" s="54">
        <v>19181000</v>
      </c>
      <c r="M99" s="51" t="s">
        <v>86</v>
      </c>
      <c r="N99" s="54" t="s">
        <v>11995</v>
      </c>
      <c r="O99" s="54">
        <v>1064804291</v>
      </c>
      <c r="P99" s="54">
        <v>30</v>
      </c>
      <c r="Q99" s="464">
        <v>46027</v>
      </c>
      <c r="R99" s="109">
        <v>5872564000</v>
      </c>
      <c r="S99" s="109">
        <v>713</v>
      </c>
      <c r="T99" s="542">
        <v>46035</v>
      </c>
      <c r="U99" s="54">
        <v>19181000</v>
      </c>
      <c r="V99" s="56" t="s">
        <v>88</v>
      </c>
      <c r="W99" s="54">
        <v>85152695</v>
      </c>
      <c r="X99" s="54" t="s">
        <v>10643</v>
      </c>
      <c r="Y99" s="119">
        <v>46035</v>
      </c>
      <c r="Z99" s="119">
        <v>46035</v>
      </c>
      <c r="AA99" s="120" t="s">
        <v>90</v>
      </c>
      <c r="AB99" s="119">
        <v>46173</v>
      </c>
      <c r="AC99" s="54">
        <f t="shared" si="5"/>
        <v>138</v>
      </c>
      <c r="AD99" s="56">
        <v>1</v>
      </c>
      <c r="AE99" s="114">
        <v>3996000</v>
      </c>
      <c r="AF99" s="56">
        <v>1</v>
      </c>
      <c r="AG99" s="464">
        <v>46203</v>
      </c>
      <c r="AH99" s="54">
        <f t="shared" si="6"/>
        <v>30</v>
      </c>
      <c r="AI99" s="114">
        <v>0</v>
      </c>
      <c r="AJ99" s="114">
        <v>0</v>
      </c>
      <c r="AK99" s="118" t="s">
        <v>90</v>
      </c>
      <c r="AL99" s="118" t="s">
        <v>90</v>
      </c>
      <c r="AM99" s="56">
        <v>0</v>
      </c>
      <c r="AN99" s="118" t="s">
        <v>90</v>
      </c>
      <c r="AO99" s="118" t="s">
        <v>90</v>
      </c>
      <c r="AP99" s="118" t="s">
        <v>90</v>
      </c>
      <c r="AQ99" s="54">
        <f t="shared" si="7"/>
        <v>0</v>
      </c>
      <c r="AR99" s="54">
        <f>+L99+AE99-AJ99</f>
        <v>23177000</v>
      </c>
      <c r="AS99" s="56" t="s">
        <v>88</v>
      </c>
      <c r="AT99" s="54">
        <v>19181000</v>
      </c>
      <c r="AU99" s="56" t="s">
        <v>91</v>
      </c>
      <c r="AV99" s="114">
        <v>0</v>
      </c>
      <c r="AW99" s="111" t="s">
        <v>90</v>
      </c>
      <c r="AX99" s="247">
        <v>19181000</v>
      </c>
      <c r="AY99" s="58">
        <f t="shared" si="8"/>
        <v>3996000</v>
      </c>
      <c r="AZ99" s="112">
        <f t="shared" si="9"/>
        <v>0.82758769469732929</v>
      </c>
      <c r="BA99" s="159">
        <v>1</v>
      </c>
      <c r="BB99" s="111" t="s">
        <v>90</v>
      </c>
      <c r="BC99" s="56" t="s">
        <v>92</v>
      </c>
      <c r="BD99" s="109" t="s">
        <v>11994</v>
      </c>
      <c r="BE99" s="56" t="s">
        <v>88</v>
      </c>
      <c r="BF99" s="56" t="s">
        <v>88</v>
      </c>
    </row>
    <row r="100" spans="2:58" s="201" customFormat="1" x14ac:dyDescent="0.2">
      <c r="B100" s="51">
        <v>2026</v>
      </c>
      <c r="C100" s="51">
        <v>891780111</v>
      </c>
      <c r="D100" s="51" t="s">
        <v>79</v>
      </c>
      <c r="E100" s="161" t="s">
        <v>11993</v>
      </c>
      <c r="F100" s="56" t="s">
        <v>11992</v>
      </c>
      <c r="G100" s="56">
        <v>0</v>
      </c>
      <c r="H100" s="56" t="s">
        <v>82</v>
      </c>
      <c r="I100" s="51" t="s">
        <v>83</v>
      </c>
      <c r="J100" s="121" t="s">
        <v>84</v>
      </c>
      <c r="K100" s="54" t="s">
        <v>11991</v>
      </c>
      <c r="L100" s="54">
        <v>13632000</v>
      </c>
      <c r="M100" s="51" t="s">
        <v>86</v>
      </c>
      <c r="N100" s="54" t="s">
        <v>11990</v>
      </c>
      <c r="O100" s="54">
        <v>36724927</v>
      </c>
      <c r="P100" s="54">
        <v>30</v>
      </c>
      <c r="Q100" s="464">
        <v>46027</v>
      </c>
      <c r="R100" s="109">
        <v>5872564000</v>
      </c>
      <c r="S100" s="109">
        <v>714</v>
      </c>
      <c r="T100" s="542">
        <v>46035</v>
      </c>
      <c r="U100" s="54">
        <v>13632000</v>
      </c>
      <c r="V100" s="56" t="s">
        <v>88</v>
      </c>
      <c r="W100" s="54">
        <v>85459497</v>
      </c>
      <c r="X100" s="54" t="s">
        <v>8771</v>
      </c>
      <c r="Y100" s="119">
        <v>46035</v>
      </c>
      <c r="Z100" s="119">
        <v>46037</v>
      </c>
      <c r="AA100" s="120" t="s">
        <v>90</v>
      </c>
      <c r="AB100" s="119">
        <v>46173</v>
      </c>
      <c r="AC100" s="54">
        <f t="shared" si="5"/>
        <v>136</v>
      </c>
      <c r="AD100" s="56">
        <v>1</v>
      </c>
      <c r="AE100" s="114">
        <v>3007000</v>
      </c>
      <c r="AF100" s="56">
        <v>1</v>
      </c>
      <c r="AG100" s="464">
        <v>46203</v>
      </c>
      <c r="AH100" s="54">
        <f t="shared" si="6"/>
        <v>30</v>
      </c>
      <c r="AI100" s="114">
        <v>0</v>
      </c>
      <c r="AJ100" s="114">
        <v>0</v>
      </c>
      <c r="AK100" s="118" t="s">
        <v>90</v>
      </c>
      <c r="AL100" s="118" t="s">
        <v>90</v>
      </c>
      <c r="AM100" s="56">
        <v>0</v>
      </c>
      <c r="AN100" s="118" t="s">
        <v>90</v>
      </c>
      <c r="AO100" s="118" t="s">
        <v>90</v>
      </c>
      <c r="AP100" s="118" t="s">
        <v>90</v>
      </c>
      <c r="AQ100" s="54">
        <f t="shared" si="7"/>
        <v>0</v>
      </c>
      <c r="AR100" s="54">
        <f>+L100+AE100-AJ100</f>
        <v>16639000</v>
      </c>
      <c r="AS100" s="56" t="s">
        <v>88</v>
      </c>
      <c r="AT100" s="54">
        <v>13632000</v>
      </c>
      <c r="AU100" s="56" t="s">
        <v>91</v>
      </c>
      <c r="AV100" s="114">
        <v>0</v>
      </c>
      <c r="AW100" s="111" t="s">
        <v>90</v>
      </c>
      <c r="AX100" s="247">
        <v>13632000</v>
      </c>
      <c r="AY100" s="58">
        <f t="shared" si="8"/>
        <v>3007000</v>
      </c>
      <c r="AZ100" s="112">
        <f t="shared" si="9"/>
        <v>0.81928000480798124</v>
      </c>
      <c r="BA100" s="159">
        <v>1</v>
      </c>
      <c r="BB100" s="111" t="s">
        <v>90</v>
      </c>
      <c r="BC100" s="56" t="s">
        <v>92</v>
      </c>
      <c r="BD100" s="109" t="s">
        <v>11989</v>
      </c>
      <c r="BE100" s="56" t="s">
        <v>88</v>
      </c>
      <c r="BF100" s="56" t="s">
        <v>88</v>
      </c>
    </row>
    <row r="101" spans="2:58" s="201" customFormat="1" x14ac:dyDescent="0.2">
      <c r="B101" s="51">
        <v>2026</v>
      </c>
      <c r="C101" s="51">
        <v>891780111</v>
      </c>
      <c r="D101" s="51" t="s">
        <v>79</v>
      </c>
      <c r="E101" s="161" t="s">
        <v>11988</v>
      </c>
      <c r="F101" s="56" t="s">
        <v>11987</v>
      </c>
      <c r="G101" s="56">
        <v>0</v>
      </c>
      <c r="H101" s="56" t="s">
        <v>82</v>
      </c>
      <c r="I101" s="51" t="s">
        <v>83</v>
      </c>
      <c r="J101" s="121" t="s">
        <v>84</v>
      </c>
      <c r="K101" s="54" t="s">
        <v>11986</v>
      </c>
      <c r="L101" s="54">
        <v>15096000</v>
      </c>
      <c r="M101" s="51" t="s">
        <v>86</v>
      </c>
      <c r="N101" s="54" t="s">
        <v>11985</v>
      </c>
      <c r="O101" s="54">
        <v>1083045649</v>
      </c>
      <c r="P101" s="54">
        <v>30</v>
      </c>
      <c r="Q101" s="464">
        <v>46027</v>
      </c>
      <c r="R101" s="109">
        <v>5872564000</v>
      </c>
      <c r="S101" s="109">
        <v>715</v>
      </c>
      <c r="T101" s="542">
        <v>46035</v>
      </c>
      <c r="U101" s="54">
        <v>15096000</v>
      </c>
      <c r="V101" s="56" t="s">
        <v>88</v>
      </c>
      <c r="W101" s="54">
        <v>1082868728</v>
      </c>
      <c r="X101" s="54" t="s">
        <v>8553</v>
      </c>
      <c r="Y101" s="119">
        <v>46035</v>
      </c>
      <c r="Z101" s="119">
        <v>46037</v>
      </c>
      <c r="AA101" s="120" t="s">
        <v>90</v>
      </c>
      <c r="AB101" s="119">
        <v>46173</v>
      </c>
      <c r="AC101" s="54">
        <f t="shared" si="5"/>
        <v>136</v>
      </c>
      <c r="AD101" s="56">
        <v>1</v>
      </c>
      <c r="AE101" s="114">
        <v>7930000</v>
      </c>
      <c r="AF101" s="56">
        <v>1</v>
      </c>
      <c r="AG101" s="464">
        <v>46228</v>
      </c>
      <c r="AH101" s="54">
        <f t="shared" si="6"/>
        <v>55</v>
      </c>
      <c r="AI101" s="114">
        <v>0</v>
      </c>
      <c r="AJ101" s="114">
        <v>0</v>
      </c>
      <c r="AK101" s="118" t="s">
        <v>90</v>
      </c>
      <c r="AL101" s="118" t="s">
        <v>90</v>
      </c>
      <c r="AM101" s="56">
        <v>0</v>
      </c>
      <c r="AN101" s="118" t="s">
        <v>90</v>
      </c>
      <c r="AO101" s="118" t="s">
        <v>90</v>
      </c>
      <c r="AP101" s="118" t="s">
        <v>90</v>
      </c>
      <c r="AQ101" s="54">
        <f t="shared" si="7"/>
        <v>0</v>
      </c>
      <c r="AR101" s="54">
        <f>+L101+AE101-AJ101</f>
        <v>23026000</v>
      </c>
      <c r="AS101" s="56" t="s">
        <v>88</v>
      </c>
      <c r="AT101" s="54">
        <v>15096000</v>
      </c>
      <c r="AU101" s="56" t="s">
        <v>91</v>
      </c>
      <c r="AV101" s="114">
        <v>0</v>
      </c>
      <c r="AW101" s="111" t="s">
        <v>90</v>
      </c>
      <c r="AX101" s="247">
        <v>15096000</v>
      </c>
      <c r="AY101" s="58">
        <f t="shared" si="8"/>
        <v>7930000</v>
      </c>
      <c r="AZ101" s="112">
        <f t="shared" si="9"/>
        <v>0.65560670546338917</v>
      </c>
      <c r="BA101" s="159">
        <v>1</v>
      </c>
      <c r="BB101" s="111" t="s">
        <v>90</v>
      </c>
      <c r="BC101" s="56" t="s">
        <v>92</v>
      </c>
      <c r="BD101" s="109" t="s">
        <v>11984</v>
      </c>
      <c r="BE101" s="56" t="s">
        <v>88</v>
      </c>
      <c r="BF101" s="56" t="s">
        <v>88</v>
      </c>
    </row>
    <row r="102" spans="2:58" s="201" customFormat="1" x14ac:dyDescent="0.2">
      <c r="B102" s="51">
        <v>2026</v>
      </c>
      <c r="C102" s="51">
        <v>891780111</v>
      </c>
      <c r="D102" s="51" t="s">
        <v>79</v>
      </c>
      <c r="E102" s="161" t="s">
        <v>11983</v>
      </c>
      <c r="F102" s="56" t="s">
        <v>11982</v>
      </c>
      <c r="G102" s="56">
        <v>0</v>
      </c>
      <c r="H102" s="56" t="s">
        <v>82</v>
      </c>
      <c r="I102" s="51" t="s">
        <v>83</v>
      </c>
      <c r="J102" s="121" t="s">
        <v>84</v>
      </c>
      <c r="K102" s="54" t="s">
        <v>11981</v>
      </c>
      <c r="L102" s="54">
        <v>12916000</v>
      </c>
      <c r="M102" s="51" t="s">
        <v>86</v>
      </c>
      <c r="N102" s="54" t="s">
        <v>11980</v>
      </c>
      <c r="O102" s="54">
        <v>1082992511</v>
      </c>
      <c r="P102" s="54">
        <v>53</v>
      </c>
      <c r="Q102" s="464">
        <v>46030</v>
      </c>
      <c r="R102" s="109">
        <v>2567899000</v>
      </c>
      <c r="S102" s="109">
        <v>688</v>
      </c>
      <c r="T102" s="542">
        <v>46035</v>
      </c>
      <c r="U102" s="54">
        <v>12916000</v>
      </c>
      <c r="V102" s="56" t="s">
        <v>88</v>
      </c>
      <c r="W102" s="54">
        <v>1082868728</v>
      </c>
      <c r="X102" s="54" t="s">
        <v>8553</v>
      </c>
      <c r="Y102" s="119">
        <v>46035</v>
      </c>
      <c r="Z102" s="119">
        <v>46037</v>
      </c>
      <c r="AA102" s="120" t="s">
        <v>90</v>
      </c>
      <c r="AB102" s="119">
        <v>46173</v>
      </c>
      <c r="AC102" s="54">
        <f t="shared" si="5"/>
        <v>136</v>
      </c>
      <c r="AD102" s="56">
        <v>1</v>
      </c>
      <c r="AE102" s="114">
        <v>2849000</v>
      </c>
      <c r="AF102" s="56">
        <v>1</v>
      </c>
      <c r="AG102" s="464">
        <v>46203</v>
      </c>
      <c r="AH102" s="54">
        <f t="shared" si="6"/>
        <v>30</v>
      </c>
      <c r="AI102" s="114">
        <v>0</v>
      </c>
      <c r="AJ102" s="114">
        <v>0</v>
      </c>
      <c r="AK102" s="118" t="s">
        <v>90</v>
      </c>
      <c r="AL102" s="118" t="s">
        <v>90</v>
      </c>
      <c r="AM102" s="56">
        <v>0</v>
      </c>
      <c r="AN102" s="118" t="s">
        <v>90</v>
      </c>
      <c r="AO102" s="118" t="s">
        <v>90</v>
      </c>
      <c r="AP102" s="118" t="s">
        <v>90</v>
      </c>
      <c r="AQ102" s="54">
        <f t="shared" si="7"/>
        <v>0</v>
      </c>
      <c r="AR102" s="54">
        <f>+L102+AE102-AJ102</f>
        <v>15765000</v>
      </c>
      <c r="AS102" s="56" t="s">
        <v>88</v>
      </c>
      <c r="AT102" s="54">
        <v>12916000</v>
      </c>
      <c r="AU102" s="56" t="s">
        <v>91</v>
      </c>
      <c r="AV102" s="114">
        <v>0</v>
      </c>
      <c r="AW102" s="111" t="s">
        <v>90</v>
      </c>
      <c r="AX102" s="247">
        <v>12916000</v>
      </c>
      <c r="AY102" s="58">
        <f t="shared" si="8"/>
        <v>2849000</v>
      </c>
      <c r="AZ102" s="112">
        <f t="shared" si="9"/>
        <v>0.8192832223279416</v>
      </c>
      <c r="BA102" s="159">
        <v>1</v>
      </c>
      <c r="BB102" s="111" t="s">
        <v>90</v>
      </c>
      <c r="BC102" s="56" t="s">
        <v>92</v>
      </c>
      <c r="BD102" s="109" t="s">
        <v>11979</v>
      </c>
      <c r="BE102" s="56" t="s">
        <v>88</v>
      </c>
      <c r="BF102" s="56" t="s">
        <v>88</v>
      </c>
    </row>
    <row r="103" spans="2:58" s="201" customFormat="1" x14ac:dyDescent="0.2">
      <c r="B103" s="51">
        <v>2026</v>
      </c>
      <c r="C103" s="51">
        <v>891780111</v>
      </c>
      <c r="D103" s="51" t="s">
        <v>79</v>
      </c>
      <c r="E103" s="161" t="s">
        <v>11978</v>
      </c>
      <c r="F103" s="56" t="s">
        <v>11977</v>
      </c>
      <c r="G103" s="56">
        <v>0</v>
      </c>
      <c r="H103" s="56" t="s">
        <v>82</v>
      </c>
      <c r="I103" s="51" t="s">
        <v>83</v>
      </c>
      <c r="J103" s="121" t="s">
        <v>84</v>
      </c>
      <c r="K103" s="54" t="s">
        <v>11976</v>
      </c>
      <c r="L103" s="54">
        <v>13632000</v>
      </c>
      <c r="M103" s="51" t="s">
        <v>86</v>
      </c>
      <c r="N103" s="54" t="s">
        <v>11975</v>
      </c>
      <c r="O103" s="54">
        <v>1083036954</v>
      </c>
      <c r="P103" s="54">
        <v>30</v>
      </c>
      <c r="Q103" s="464">
        <v>46027</v>
      </c>
      <c r="R103" s="109">
        <v>5872564000</v>
      </c>
      <c r="S103" s="109">
        <v>716</v>
      </c>
      <c r="T103" s="542">
        <v>46035</v>
      </c>
      <c r="U103" s="54">
        <v>13632000</v>
      </c>
      <c r="V103" s="56" t="s">
        <v>88</v>
      </c>
      <c r="W103" s="54">
        <v>19516224</v>
      </c>
      <c r="X103" s="54" t="s">
        <v>9785</v>
      </c>
      <c r="Y103" s="119">
        <v>46035</v>
      </c>
      <c r="Z103" s="119">
        <v>46037</v>
      </c>
      <c r="AA103" s="120" t="s">
        <v>90</v>
      </c>
      <c r="AB103" s="119">
        <v>46173</v>
      </c>
      <c r="AC103" s="54">
        <f t="shared" si="5"/>
        <v>136</v>
      </c>
      <c r="AD103" s="56">
        <v>2</v>
      </c>
      <c r="AE103" s="114">
        <v>4178000</v>
      </c>
      <c r="AF103" s="56">
        <v>1</v>
      </c>
      <c r="AG103" s="464">
        <v>46199</v>
      </c>
      <c r="AH103" s="54">
        <f t="shared" si="6"/>
        <v>26</v>
      </c>
      <c r="AI103" s="114">
        <v>0</v>
      </c>
      <c r="AJ103" s="114">
        <v>0</v>
      </c>
      <c r="AK103" s="118" t="s">
        <v>90</v>
      </c>
      <c r="AL103" s="118" t="s">
        <v>90</v>
      </c>
      <c r="AM103" s="56">
        <v>0</v>
      </c>
      <c r="AN103" s="118" t="s">
        <v>90</v>
      </c>
      <c r="AO103" s="118" t="s">
        <v>90</v>
      </c>
      <c r="AP103" s="118" t="s">
        <v>90</v>
      </c>
      <c r="AQ103" s="54">
        <f t="shared" si="7"/>
        <v>0</v>
      </c>
      <c r="AR103" s="54">
        <f>+L103+AE103-AJ103</f>
        <v>17810000</v>
      </c>
      <c r="AS103" s="56" t="s">
        <v>88</v>
      </c>
      <c r="AT103" s="54">
        <v>13632000</v>
      </c>
      <c r="AU103" s="56" t="s">
        <v>91</v>
      </c>
      <c r="AV103" s="114">
        <v>0</v>
      </c>
      <c r="AW103" s="111" t="s">
        <v>90</v>
      </c>
      <c r="AX103" s="247">
        <v>14924000</v>
      </c>
      <c r="AY103" s="58">
        <f t="shared" si="8"/>
        <v>2886000</v>
      </c>
      <c r="AZ103" s="112">
        <f t="shared" si="9"/>
        <v>0.83795620437956209</v>
      </c>
      <c r="BA103" s="159">
        <v>1</v>
      </c>
      <c r="BB103" s="111" t="s">
        <v>90</v>
      </c>
      <c r="BC103" s="56" t="s">
        <v>92</v>
      </c>
      <c r="BD103" s="109" t="s">
        <v>11974</v>
      </c>
      <c r="BE103" s="56" t="s">
        <v>88</v>
      </c>
      <c r="BF103" s="56" t="s">
        <v>88</v>
      </c>
    </row>
    <row r="104" spans="2:58" s="201" customFormat="1" x14ac:dyDescent="0.2">
      <c r="B104" s="51">
        <v>2026</v>
      </c>
      <c r="C104" s="51">
        <v>891780111</v>
      </c>
      <c r="D104" s="51" t="s">
        <v>79</v>
      </c>
      <c r="E104" s="161" t="s">
        <v>11973</v>
      </c>
      <c r="F104" s="56" t="s">
        <v>11972</v>
      </c>
      <c r="G104" s="56">
        <v>0</v>
      </c>
      <c r="H104" s="56" t="s">
        <v>82</v>
      </c>
      <c r="I104" s="51" t="s">
        <v>83</v>
      </c>
      <c r="J104" s="121" t="s">
        <v>84</v>
      </c>
      <c r="K104" s="54" t="s">
        <v>11971</v>
      </c>
      <c r="L104" s="54">
        <v>15096000</v>
      </c>
      <c r="M104" s="51" t="s">
        <v>86</v>
      </c>
      <c r="N104" s="54" t="s">
        <v>11970</v>
      </c>
      <c r="O104" s="54">
        <v>1102880046</v>
      </c>
      <c r="P104" s="54">
        <v>30</v>
      </c>
      <c r="Q104" s="464">
        <v>46027</v>
      </c>
      <c r="R104" s="109">
        <v>5872564000</v>
      </c>
      <c r="S104" s="109">
        <v>717</v>
      </c>
      <c r="T104" s="542">
        <v>46035</v>
      </c>
      <c r="U104" s="54">
        <v>15096000</v>
      </c>
      <c r="V104" s="56" t="s">
        <v>88</v>
      </c>
      <c r="W104" s="54">
        <v>21400608</v>
      </c>
      <c r="X104" s="54" t="s">
        <v>8667</v>
      </c>
      <c r="Y104" s="119">
        <v>46035</v>
      </c>
      <c r="Z104" s="119">
        <v>46037</v>
      </c>
      <c r="AA104" s="120" t="s">
        <v>90</v>
      </c>
      <c r="AB104" s="119">
        <v>46173</v>
      </c>
      <c r="AC104" s="54">
        <f t="shared" si="5"/>
        <v>136</v>
      </c>
      <c r="AD104" s="56">
        <v>2</v>
      </c>
      <c r="AE104" s="114">
        <v>13330000</v>
      </c>
      <c r="AF104" s="56">
        <v>1</v>
      </c>
      <c r="AG104" s="464">
        <v>46203</v>
      </c>
      <c r="AH104" s="54">
        <f t="shared" si="6"/>
        <v>30</v>
      </c>
      <c r="AI104" s="114">
        <v>0</v>
      </c>
      <c r="AJ104" s="114">
        <v>0</v>
      </c>
      <c r="AK104" s="118" t="s">
        <v>90</v>
      </c>
      <c r="AL104" s="118" t="s">
        <v>90</v>
      </c>
      <c r="AM104" s="56">
        <v>0</v>
      </c>
      <c r="AN104" s="118" t="s">
        <v>90</v>
      </c>
      <c r="AO104" s="118" t="s">
        <v>90</v>
      </c>
      <c r="AP104" s="118" t="s">
        <v>90</v>
      </c>
      <c r="AQ104" s="54">
        <f t="shared" si="7"/>
        <v>0</v>
      </c>
      <c r="AR104" s="54">
        <f>+L104+AE104-AJ104</f>
        <v>28426000</v>
      </c>
      <c r="AS104" s="56" t="s">
        <v>88</v>
      </c>
      <c r="AT104" s="54">
        <v>15096000</v>
      </c>
      <c r="AU104" s="56" t="s">
        <v>91</v>
      </c>
      <c r="AV104" s="114">
        <v>0</v>
      </c>
      <c r="AW104" s="111" t="s">
        <v>90</v>
      </c>
      <c r="AX104" s="247">
        <v>25096000</v>
      </c>
      <c r="AY104" s="58">
        <f t="shared" si="8"/>
        <v>3330000</v>
      </c>
      <c r="AZ104" s="112">
        <f t="shared" si="9"/>
        <v>0.88285372546260465</v>
      </c>
      <c r="BA104" s="159">
        <v>1</v>
      </c>
      <c r="BB104" s="111" t="s">
        <v>90</v>
      </c>
      <c r="BC104" s="56" t="s">
        <v>92</v>
      </c>
      <c r="BD104" s="109" t="s">
        <v>11969</v>
      </c>
      <c r="BE104" s="56" t="s">
        <v>88</v>
      </c>
      <c r="BF104" s="56" t="s">
        <v>88</v>
      </c>
    </row>
    <row r="105" spans="2:58" s="201" customFormat="1" x14ac:dyDescent="0.2">
      <c r="B105" s="51">
        <v>2026</v>
      </c>
      <c r="C105" s="51">
        <v>891780111</v>
      </c>
      <c r="D105" s="51" t="s">
        <v>79</v>
      </c>
      <c r="E105" s="161" t="s">
        <v>11968</v>
      </c>
      <c r="F105" s="56" t="s">
        <v>11967</v>
      </c>
      <c r="G105" s="56">
        <v>0</v>
      </c>
      <c r="H105" s="56" t="s">
        <v>82</v>
      </c>
      <c r="I105" s="51" t="s">
        <v>83</v>
      </c>
      <c r="J105" s="121" t="s">
        <v>84</v>
      </c>
      <c r="K105" s="54" t="s">
        <v>11966</v>
      </c>
      <c r="L105" s="54">
        <v>16606000</v>
      </c>
      <c r="M105" s="51" t="s">
        <v>86</v>
      </c>
      <c r="N105" s="54" t="s">
        <v>11965</v>
      </c>
      <c r="O105" s="54">
        <v>1083035488</v>
      </c>
      <c r="P105" s="54">
        <v>30</v>
      </c>
      <c r="Q105" s="464">
        <v>46027</v>
      </c>
      <c r="R105" s="109">
        <v>5872564000</v>
      </c>
      <c r="S105" s="109">
        <v>718</v>
      </c>
      <c r="T105" s="542">
        <v>46035</v>
      </c>
      <c r="U105" s="54">
        <v>16606000</v>
      </c>
      <c r="V105" s="56" t="s">
        <v>88</v>
      </c>
      <c r="W105" s="54">
        <v>57461777</v>
      </c>
      <c r="X105" s="54" t="s">
        <v>11398</v>
      </c>
      <c r="Y105" s="119">
        <v>46035</v>
      </c>
      <c r="Z105" s="119">
        <v>46037</v>
      </c>
      <c r="AA105" s="120" t="s">
        <v>90</v>
      </c>
      <c r="AB105" s="119">
        <v>46173</v>
      </c>
      <c r="AC105" s="54">
        <f t="shared" si="5"/>
        <v>136</v>
      </c>
      <c r="AD105" s="56">
        <v>1</v>
      </c>
      <c r="AE105" s="114">
        <v>3663000</v>
      </c>
      <c r="AF105" s="56">
        <v>1</v>
      </c>
      <c r="AG105" s="464">
        <v>46203</v>
      </c>
      <c r="AH105" s="54">
        <f t="shared" si="6"/>
        <v>30</v>
      </c>
      <c r="AI105" s="114">
        <v>0</v>
      </c>
      <c r="AJ105" s="114">
        <v>0</v>
      </c>
      <c r="AK105" s="118" t="s">
        <v>90</v>
      </c>
      <c r="AL105" s="118" t="s">
        <v>90</v>
      </c>
      <c r="AM105" s="56">
        <v>0</v>
      </c>
      <c r="AN105" s="118" t="s">
        <v>90</v>
      </c>
      <c r="AO105" s="118" t="s">
        <v>90</v>
      </c>
      <c r="AP105" s="118" t="s">
        <v>90</v>
      </c>
      <c r="AQ105" s="54">
        <f t="shared" si="7"/>
        <v>0</v>
      </c>
      <c r="AR105" s="54">
        <f>+L105+AE105-AJ105</f>
        <v>20269000</v>
      </c>
      <c r="AS105" s="56" t="s">
        <v>88</v>
      </c>
      <c r="AT105" s="54">
        <v>16606000</v>
      </c>
      <c r="AU105" s="56" t="s">
        <v>91</v>
      </c>
      <c r="AV105" s="114">
        <v>0</v>
      </c>
      <c r="AW105" s="111" t="s">
        <v>90</v>
      </c>
      <c r="AX105" s="247">
        <v>16606000</v>
      </c>
      <c r="AY105" s="58">
        <f t="shared" si="8"/>
        <v>3663000</v>
      </c>
      <c r="AZ105" s="112">
        <f t="shared" si="9"/>
        <v>0.81928067492229517</v>
      </c>
      <c r="BA105" s="159">
        <v>1</v>
      </c>
      <c r="BB105" s="111" t="s">
        <v>90</v>
      </c>
      <c r="BC105" s="56" t="s">
        <v>92</v>
      </c>
      <c r="BD105" s="109" t="s">
        <v>11964</v>
      </c>
      <c r="BE105" s="56" t="s">
        <v>88</v>
      </c>
      <c r="BF105" s="56" t="s">
        <v>88</v>
      </c>
    </row>
    <row r="106" spans="2:58" s="201" customFormat="1" x14ac:dyDescent="0.2">
      <c r="B106" s="51">
        <v>2026</v>
      </c>
      <c r="C106" s="51">
        <v>891780111</v>
      </c>
      <c r="D106" s="51" t="s">
        <v>79</v>
      </c>
      <c r="E106" s="161" t="s">
        <v>11963</v>
      </c>
      <c r="F106" s="56" t="s">
        <v>11962</v>
      </c>
      <c r="G106" s="56">
        <v>0</v>
      </c>
      <c r="H106" s="56" t="s">
        <v>82</v>
      </c>
      <c r="I106" s="51" t="s">
        <v>83</v>
      </c>
      <c r="J106" s="121" t="s">
        <v>84</v>
      </c>
      <c r="K106" s="54" t="s">
        <v>11961</v>
      </c>
      <c r="L106" s="54">
        <v>16606000</v>
      </c>
      <c r="M106" s="51" t="s">
        <v>86</v>
      </c>
      <c r="N106" s="54" t="s">
        <v>11960</v>
      </c>
      <c r="O106" s="54">
        <v>1084742720</v>
      </c>
      <c r="P106" s="54">
        <v>30</v>
      </c>
      <c r="Q106" s="464">
        <v>46027</v>
      </c>
      <c r="R106" s="109">
        <v>5872564000</v>
      </c>
      <c r="S106" s="109">
        <v>719</v>
      </c>
      <c r="T106" s="542">
        <v>46035</v>
      </c>
      <c r="U106" s="54">
        <v>16606000</v>
      </c>
      <c r="V106" s="56" t="s">
        <v>88</v>
      </c>
      <c r="W106" s="54">
        <v>57461777</v>
      </c>
      <c r="X106" s="54" t="s">
        <v>11398</v>
      </c>
      <c r="Y106" s="119">
        <v>46035</v>
      </c>
      <c r="Z106" s="119">
        <v>46037</v>
      </c>
      <c r="AA106" s="120" t="s">
        <v>90</v>
      </c>
      <c r="AB106" s="119">
        <v>46173</v>
      </c>
      <c r="AC106" s="54">
        <f t="shared" si="5"/>
        <v>136</v>
      </c>
      <c r="AD106" s="56">
        <v>1</v>
      </c>
      <c r="AE106" s="114">
        <v>3663000</v>
      </c>
      <c r="AF106" s="56">
        <v>1</v>
      </c>
      <c r="AG106" s="464">
        <v>46203</v>
      </c>
      <c r="AH106" s="54">
        <f t="shared" si="6"/>
        <v>30</v>
      </c>
      <c r="AI106" s="114">
        <v>0</v>
      </c>
      <c r="AJ106" s="114">
        <v>0</v>
      </c>
      <c r="AK106" s="118" t="s">
        <v>90</v>
      </c>
      <c r="AL106" s="118" t="s">
        <v>90</v>
      </c>
      <c r="AM106" s="56">
        <v>0</v>
      </c>
      <c r="AN106" s="118" t="s">
        <v>90</v>
      </c>
      <c r="AO106" s="118" t="s">
        <v>90</v>
      </c>
      <c r="AP106" s="118" t="s">
        <v>90</v>
      </c>
      <c r="AQ106" s="54">
        <f t="shared" si="7"/>
        <v>0</v>
      </c>
      <c r="AR106" s="54">
        <f>+L106+AE106-AJ106</f>
        <v>20269000</v>
      </c>
      <c r="AS106" s="56" t="s">
        <v>88</v>
      </c>
      <c r="AT106" s="54">
        <v>16606000</v>
      </c>
      <c r="AU106" s="56" t="s">
        <v>91</v>
      </c>
      <c r="AV106" s="114">
        <v>0</v>
      </c>
      <c r="AW106" s="111" t="s">
        <v>90</v>
      </c>
      <c r="AX106" s="247">
        <v>16606000</v>
      </c>
      <c r="AY106" s="58">
        <f t="shared" si="8"/>
        <v>3663000</v>
      </c>
      <c r="AZ106" s="112">
        <f t="shared" si="9"/>
        <v>0.81928067492229517</v>
      </c>
      <c r="BA106" s="159">
        <v>1</v>
      </c>
      <c r="BB106" s="111" t="s">
        <v>90</v>
      </c>
      <c r="BC106" s="56" t="s">
        <v>92</v>
      </c>
      <c r="BD106" s="109" t="s">
        <v>11959</v>
      </c>
      <c r="BE106" s="56" t="s">
        <v>88</v>
      </c>
      <c r="BF106" s="56" t="s">
        <v>88</v>
      </c>
    </row>
    <row r="107" spans="2:58" s="201" customFormat="1" x14ac:dyDescent="0.2">
      <c r="B107" s="51">
        <v>2026</v>
      </c>
      <c r="C107" s="51">
        <v>891780111</v>
      </c>
      <c r="D107" s="51" t="s">
        <v>79</v>
      </c>
      <c r="E107" s="161" t="s">
        <v>11958</v>
      </c>
      <c r="F107" s="56" t="s">
        <v>11957</v>
      </c>
      <c r="G107" s="56">
        <v>0</v>
      </c>
      <c r="H107" s="56" t="s">
        <v>82</v>
      </c>
      <c r="I107" s="51" t="s">
        <v>83</v>
      </c>
      <c r="J107" s="121" t="s">
        <v>84</v>
      </c>
      <c r="K107" s="54" t="s">
        <v>11956</v>
      </c>
      <c r="L107" s="54">
        <v>24139000</v>
      </c>
      <c r="M107" s="51" t="s">
        <v>86</v>
      </c>
      <c r="N107" s="54" t="s">
        <v>11955</v>
      </c>
      <c r="O107" s="54">
        <v>39057134</v>
      </c>
      <c r="P107" s="54">
        <v>30</v>
      </c>
      <c r="Q107" s="464">
        <v>46027</v>
      </c>
      <c r="R107" s="109">
        <v>5872564000</v>
      </c>
      <c r="S107" s="109">
        <v>720</v>
      </c>
      <c r="T107" s="542">
        <v>46035</v>
      </c>
      <c r="U107" s="54">
        <v>24139000</v>
      </c>
      <c r="V107" s="56" t="s">
        <v>88</v>
      </c>
      <c r="W107" s="54">
        <v>12621405</v>
      </c>
      <c r="X107" s="54" t="s">
        <v>9215</v>
      </c>
      <c r="Y107" s="119">
        <v>46035</v>
      </c>
      <c r="Z107" s="119">
        <v>46041</v>
      </c>
      <c r="AA107" s="120" t="s">
        <v>90</v>
      </c>
      <c r="AB107" s="119">
        <v>46173</v>
      </c>
      <c r="AC107" s="54">
        <f t="shared" si="5"/>
        <v>132</v>
      </c>
      <c r="AD107" s="56">
        <v>0</v>
      </c>
      <c r="AE107" s="114">
        <v>0</v>
      </c>
      <c r="AF107" s="56">
        <v>0</v>
      </c>
      <c r="AG107" s="464" t="s">
        <v>90</v>
      </c>
      <c r="AH107" s="54">
        <f t="shared" si="6"/>
        <v>0</v>
      </c>
      <c r="AI107" s="114">
        <v>1</v>
      </c>
      <c r="AJ107" s="114">
        <v>10972000</v>
      </c>
      <c r="AK107" s="118">
        <v>46112</v>
      </c>
      <c r="AL107" s="118" t="s">
        <v>90</v>
      </c>
      <c r="AM107" s="56">
        <v>0</v>
      </c>
      <c r="AN107" s="118" t="s">
        <v>90</v>
      </c>
      <c r="AO107" s="118" t="s">
        <v>90</v>
      </c>
      <c r="AP107" s="118" t="s">
        <v>90</v>
      </c>
      <c r="AQ107" s="54">
        <f t="shared" si="7"/>
        <v>0</v>
      </c>
      <c r="AR107" s="54">
        <f>+L107+AE107-AJ107</f>
        <v>13167000</v>
      </c>
      <c r="AS107" s="56" t="s">
        <v>88</v>
      </c>
      <c r="AT107" s="54">
        <v>24139000</v>
      </c>
      <c r="AU107" s="56" t="s">
        <v>91</v>
      </c>
      <c r="AV107" s="114">
        <v>0</v>
      </c>
      <c r="AW107" s="111" t="s">
        <v>90</v>
      </c>
      <c r="AX107" s="247">
        <v>13167000</v>
      </c>
      <c r="AY107" s="58">
        <f t="shared" si="8"/>
        <v>0</v>
      </c>
      <c r="AZ107" s="112">
        <f t="shared" si="9"/>
        <v>1</v>
      </c>
      <c r="BA107" s="159">
        <v>1</v>
      </c>
      <c r="BB107" s="111" t="s">
        <v>90</v>
      </c>
      <c r="BC107" s="56" t="s">
        <v>92</v>
      </c>
      <c r="BD107" s="109" t="s">
        <v>11954</v>
      </c>
      <c r="BE107" s="56" t="s">
        <v>88</v>
      </c>
      <c r="BF107" s="56" t="s">
        <v>88</v>
      </c>
    </row>
    <row r="108" spans="2:58" s="201" customFormat="1" x14ac:dyDescent="0.2">
      <c r="B108" s="51">
        <v>2026</v>
      </c>
      <c r="C108" s="51">
        <v>891780111</v>
      </c>
      <c r="D108" s="51" t="s">
        <v>79</v>
      </c>
      <c r="E108" s="161" t="s">
        <v>11953</v>
      </c>
      <c r="F108" s="56" t="s">
        <v>11952</v>
      </c>
      <c r="G108" s="56">
        <v>0</v>
      </c>
      <c r="H108" s="56" t="s">
        <v>82</v>
      </c>
      <c r="I108" s="51" t="s">
        <v>83</v>
      </c>
      <c r="J108" s="121" t="s">
        <v>84</v>
      </c>
      <c r="K108" s="54" t="s">
        <v>8942</v>
      </c>
      <c r="L108" s="54">
        <v>10644000</v>
      </c>
      <c r="M108" s="51" t="s">
        <v>86</v>
      </c>
      <c r="N108" s="54" t="s">
        <v>11951</v>
      </c>
      <c r="O108" s="54">
        <v>57433646</v>
      </c>
      <c r="P108" s="54">
        <v>53</v>
      </c>
      <c r="Q108" s="464">
        <v>46030</v>
      </c>
      <c r="R108" s="109">
        <v>2567899000</v>
      </c>
      <c r="S108" s="109">
        <v>689</v>
      </c>
      <c r="T108" s="542">
        <v>46035</v>
      </c>
      <c r="U108" s="54">
        <v>10644000</v>
      </c>
      <c r="V108" s="56" t="s">
        <v>88</v>
      </c>
      <c r="W108" s="54">
        <v>7633817</v>
      </c>
      <c r="X108" s="54" t="s">
        <v>8634</v>
      </c>
      <c r="Y108" s="119">
        <v>46035</v>
      </c>
      <c r="Z108" s="119">
        <v>46041</v>
      </c>
      <c r="AA108" s="120" t="s">
        <v>90</v>
      </c>
      <c r="AB108" s="119">
        <v>46173</v>
      </c>
      <c r="AC108" s="54">
        <f t="shared" si="5"/>
        <v>132</v>
      </c>
      <c r="AD108" s="56">
        <v>1</v>
      </c>
      <c r="AE108" s="114">
        <v>2419000</v>
      </c>
      <c r="AF108" s="56">
        <v>1</v>
      </c>
      <c r="AG108" s="464">
        <v>46203</v>
      </c>
      <c r="AH108" s="54">
        <f t="shared" si="6"/>
        <v>30</v>
      </c>
      <c r="AI108" s="114">
        <v>0</v>
      </c>
      <c r="AJ108" s="114">
        <v>0</v>
      </c>
      <c r="AK108" s="118" t="s">
        <v>90</v>
      </c>
      <c r="AL108" s="118" t="s">
        <v>90</v>
      </c>
      <c r="AM108" s="56">
        <v>0</v>
      </c>
      <c r="AN108" s="118" t="s">
        <v>90</v>
      </c>
      <c r="AO108" s="118" t="s">
        <v>90</v>
      </c>
      <c r="AP108" s="118" t="s">
        <v>90</v>
      </c>
      <c r="AQ108" s="54">
        <f t="shared" si="7"/>
        <v>0</v>
      </c>
      <c r="AR108" s="54">
        <f>+L108+AE108-AJ108</f>
        <v>13063000</v>
      </c>
      <c r="AS108" s="56" t="s">
        <v>88</v>
      </c>
      <c r="AT108" s="54">
        <v>10644000</v>
      </c>
      <c r="AU108" s="56" t="s">
        <v>91</v>
      </c>
      <c r="AV108" s="114">
        <v>0</v>
      </c>
      <c r="AW108" s="111" t="s">
        <v>90</v>
      </c>
      <c r="AX108" s="247">
        <v>10644000</v>
      </c>
      <c r="AY108" s="58">
        <f t="shared" si="8"/>
        <v>2419000</v>
      </c>
      <c r="AZ108" s="112">
        <f t="shared" si="9"/>
        <v>0.81482048534027407</v>
      </c>
      <c r="BA108" s="159">
        <v>1</v>
      </c>
      <c r="BB108" s="111" t="s">
        <v>90</v>
      </c>
      <c r="BC108" s="56" t="s">
        <v>92</v>
      </c>
      <c r="BD108" s="109" t="s">
        <v>11950</v>
      </c>
      <c r="BE108" s="56" t="s">
        <v>88</v>
      </c>
      <c r="BF108" s="56" t="s">
        <v>88</v>
      </c>
    </row>
    <row r="109" spans="2:58" s="201" customFormat="1" x14ac:dyDescent="0.2">
      <c r="B109" s="51">
        <v>2026</v>
      </c>
      <c r="C109" s="51">
        <v>891780111</v>
      </c>
      <c r="D109" s="51" t="s">
        <v>79</v>
      </c>
      <c r="E109" s="161" t="s">
        <v>11949</v>
      </c>
      <c r="F109" s="56" t="s">
        <v>11948</v>
      </c>
      <c r="G109" s="56">
        <v>0</v>
      </c>
      <c r="H109" s="56" t="s">
        <v>82</v>
      </c>
      <c r="I109" s="51" t="s">
        <v>83</v>
      </c>
      <c r="J109" s="121" t="s">
        <v>84</v>
      </c>
      <c r="K109" s="54" t="s">
        <v>8942</v>
      </c>
      <c r="L109" s="54">
        <v>10644000</v>
      </c>
      <c r="M109" s="51" t="s">
        <v>86</v>
      </c>
      <c r="N109" s="54" t="s">
        <v>8453</v>
      </c>
      <c r="O109" s="54">
        <v>1082864527</v>
      </c>
      <c r="P109" s="54">
        <v>53</v>
      </c>
      <c r="Q109" s="464">
        <v>46030</v>
      </c>
      <c r="R109" s="109">
        <v>2567899000</v>
      </c>
      <c r="S109" s="109">
        <v>690</v>
      </c>
      <c r="T109" s="542">
        <v>46035</v>
      </c>
      <c r="U109" s="54">
        <v>10644000</v>
      </c>
      <c r="V109" s="56" t="s">
        <v>88</v>
      </c>
      <c r="W109" s="54">
        <v>7633817</v>
      </c>
      <c r="X109" s="54" t="s">
        <v>8634</v>
      </c>
      <c r="Y109" s="119">
        <v>46035</v>
      </c>
      <c r="Z109" s="119">
        <v>46041</v>
      </c>
      <c r="AA109" s="120" t="s">
        <v>90</v>
      </c>
      <c r="AB109" s="119">
        <v>46173</v>
      </c>
      <c r="AC109" s="54">
        <f t="shared" si="5"/>
        <v>132</v>
      </c>
      <c r="AD109" s="56">
        <v>0</v>
      </c>
      <c r="AE109" s="114">
        <v>0</v>
      </c>
      <c r="AF109" s="56">
        <v>0</v>
      </c>
      <c r="AG109" s="464" t="s">
        <v>90</v>
      </c>
      <c r="AH109" s="54">
        <f t="shared" si="6"/>
        <v>0</v>
      </c>
      <c r="AI109" s="117">
        <v>1</v>
      </c>
      <c r="AJ109" s="54">
        <v>9918300</v>
      </c>
      <c r="AK109" s="438">
        <v>46049</v>
      </c>
      <c r="AL109" s="118" t="s">
        <v>90</v>
      </c>
      <c r="AM109" s="56">
        <v>0</v>
      </c>
      <c r="AN109" s="118" t="s">
        <v>90</v>
      </c>
      <c r="AO109" s="118" t="s">
        <v>90</v>
      </c>
      <c r="AP109" s="118" t="s">
        <v>90</v>
      </c>
      <c r="AQ109" s="54">
        <f t="shared" si="7"/>
        <v>0</v>
      </c>
      <c r="AR109" s="54">
        <f>+L109+AE109-AJ109</f>
        <v>725700</v>
      </c>
      <c r="AS109" s="56" t="s">
        <v>88</v>
      </c>
      <c r="AT109" s="54">
        <v>10644000</v>
      </c>
      <c r="AU109" s="56" t="s">
        <v>91</v>
      </c>
      <c r="AV109" s="114">
        <v>0</v>
      </c>
      <c r="AW109" s="111" t="s">
        <v>90</v>
      </c>
      <c r="AX109" s="247">
        <v>725700</v>
      </c>
      <c r="AY109" s="58">
        <f t="shared" si="8"/>
        <v>0</v>
      </c>
      <c r="AZ109" s="112">
        <f t="shared" si="9"/>
        <v>1</v>
      </c>
      <c r="BA109" s="159">
        <v>1</v>
      </c>
      <c r="BB109" s="111" t="s">
        <v>90</v>
      </c>
      <c r="BC109" s="56" t="s">
        <v>149</v>
      </c>
      <c r="BD109" s="109" t="s">
        <v>11947</v>
      </c>
      <c r="BE109" s="56" t="s">
        <v>88</v>
      </c>
      <c r="BF109" s="56" t="s">
        <v>88</v>
      </c>
    </row>
    <row r="110" spans="2:58" s="201" customFormat="1" x14ac:dyDescent="0.2">
      <c r="B110" s="51">
        <v>2026</v>
      </c>
      <c r="C110" s="51">
        <v>891780111</v>
      </c>
      <c r="D110" s="51" t="s">
        <v>79</v>
      </c>
      <c r="E110" s="161" t="s">
        <v>11946</v>
      </c>
      <c r="F110" s="56" t="s">
        <v>11945</v>
      </c>
      <c r="G110" s="56">
        <v>0</v>
      </c>
      <c r="H110" s="56" t="s">
        <v>82</v>
      </c>
      <c r="I110" s="51" t="s">
        <v>83</v>
      </c>
      <c r="J110" s="121" t="s">
        <v>84</v>
      </c>
      <c r="K110" s="54" t="s">
        <v>8942</v>
      </c>
      <c r="L110" s="54">
        <v>10644000</v>
      </c>
      <c r="M110" s="51" t="s">
        <v>86</v>
      </c>
      <c r="N110" s="54" t="s">
        <v>11944</v>
      </c>
      <c r="O110" s="54">
        <v>36723382</v>
      </c>
      <c r="P110" s="54">
        <v>53</v>
      </c>
      <c r="Q110" s="464">
        <v>46030</v>
      </c>
      <c r="R110" s="109">
        <v>2567899000</v>
      </c>
      <c r="S110" s="109">
        <v>691</v>
      </c>
      <c r="T110" s="542">
        <v>46035</v>
      </c>
      <c r="U110" s="54">
        <v>10644000</v>
      </c>
      <c r="V110" s="56" t="s">
        <v>88</v>
      </c>
      <c r="W110" s="54">
        <v>7633817</v>
      </c>
      <c r="X110" s="54" t="s">
        <v>8634</v>
      </c>
      <c r="Y110" s="119">
        <v>46035</v>
      </c>
      <c r="Z110" s="119">
        <v>46041</v>
      </c>
      <c r="AA110" s="120" t="s">
        <v>90</v>
      </c>
      <c r="AB110" s="119">
        <v>46173</v>
      </c>
      <c r="AC110" s="54">
        <f t="shared" si="5"/>
        <v>132</v>
      </c>
      <c r="AD110" s="56">
        <v>1</v>
      </c>
      <c r="AE110" s="114">
        <v>1210000</v>
      </c>
      <c r="AF110" s="56">
        <v>1</v>
      </c>
      <c r="AG110" s="464">
        <v>46188</v>
      </c>
      <c r="AH110" s="54">
        <f t="shared" si="6"/>
        <v>15</v>
      </c>
      <c r="AI110" s="114">
        <v>0</v>
      </c>
      <c r="AJ110" s="114">
        <v>0</v>
      </c>
      <c r="AK110" s="118" t="s">
        <v>90</v>
      </c>
      <c r="AL110" s="118" t="s">
        <v>90</v>
      </c>
      <c r="AM110" s="56">
        <v>0</v>
      </c>
      <c r="AN110" s="118" t="s">
        <v>90</v>
      </c>
      <c r="AO110" s="118" t="s">
        <v>90</v>
      </c>
      <c r="AP110" s="118" t="s">
        <v>90</v>
      </c>
      <c r="AQ110" s="54">
        <f t="shared" si="7"/>
        <v>0</v>
      </c>
      <c r="AR110" s="54">
        <f>+L110+AE110-AJ110</f>
        <v>11854000</v>
      </c>
      <c r="AS110" s="56" t="s">
        <v>88</v>
      </c>
      <c r="AT110" s="54">
        <v>10644000</v>
      </c>
      <c r="AU110" s="56" t="s">
        <v>91</v>
      </c>
      <c r="AV110" s="114">
        <v>0</v>
      </c>
      <c r="AW110" s="111" t="s">
        <v>90</v>
      </c>
      <c r="AX110" s="247">
        <v>10644000</v>
      </c>
      <c r="AY110" s="58">
        <f t="shared" si="8"/>
        <v>1210000</v>
      </c>
      <c r="AZ110" s="112">
        <f t="shared" si="9"/>
        <v>0.89792475113885606</v>
      </c>
      <c r="BA110" s="159">
        <v>1</v>
      </c>
      <c r="BB110" s="111" t="s">
        <v>90</v>
      </c>
      <c r="BC110" s="56" t="s">
        <v>92</v>
      </c>
      <c r="BD110" s="109" t="s">
        <v>11943</v>
      </c>
      <c r="BE110" s="56" t="s">
        <v>88</v>
      </c>
      <c r="BF110" s="56" t="s">
        <v>88</v>
      </c>
    </row>
    <row r="111" spans="2:58" s="201" customFormat="1" x14ac:dyDescent="0.2">
      <c r="B111" s="51">
        <v>2026</v>
      </c>
      <c r="C111" s="51">
        <v>891780111</v>
      </c>
      <c r="D111" s="51" t="s">
        <v>79</v>
      </c>
      <c r="E111" s="161" t="s">
        <v>11942</v>
      </c>
      <c r="F111" s="56" t="s">
        <v>11941</v>
      </c>
      <c r="G111" s="56">
        <v>0</v>
      </c>
      <c r="H111" s="56" t="s">
        <v>82</v>
      </c>
      <c r="I111" s="51" t="s">
        <v>83</v>
      </c>
      <c r="J111" s="121" t="s">
        <v>84</v>
      </c>
      <c r="K111" s="54" t="s">
        <v>11940</v>
      </c>
      <c r="L111" s="54">
        <v>13231000</v>
      </c>
      <c r="M111" s="51" t="s">
        <v>86</v>
      </c>
      <c r="N111" s="54" t="s">
        <v>11939</v>
      </c>
      <c r="O111" s="54">
        <v>1082852952</v>
      </c>
      <c r="P111" s="54">
        <v>30</v>
      </c>
      <c r="Q111" s="464">
        <v>46027</v>
      </c>
      <c r="R111" s="109">
        <v>5872564000</v>
      </c>
      <c r="S111" s="109">
        <v>721</v>
      </c>
      <c r="T111" s="542">
        <v>46035</v>
      </c>
      <c r="U111" s="54">
        <v>13231000</v>
      </c>
      <c r="V111" s="56" t="s">
        <v>88</v>
      </c>
      <c r="W111" s="54">
        <v>85465146</v>
      </c>
      <c r="X111" s="54" t="s">
        <v>9009</v>
      </c>
      <c r="Y111" s="119">
        <v>46035</v>
      </c>
      <c r="Z111" s="119">
        <v>46041</v>
      </c>
      <c r="AA111" s="120" t="s">
        <v>90</v>
      </c>
      <c r="AB111" s="119">
        <v>46173</v>
      </c>
      <c r="AC111" s="54">
        <f t="shared" si="5"/>
        <v>132</v>
      </c>
      <c r="AD111" s="56">
        <v>1</v>
      </c>
      <c r="AE111" s="114">
        <v>3007000</v>
      </c>
      <c r="AF111" s="56">
        <v>1</v>
      </c>
      <c r="AG111" s="464">
        <v>46203</v>
      </c>
      <c r="AH111" s="54">
        <f t="shared" si="6"/>
        <v>30</v>
      </c>
      <c r="AI111" s="114">
        <v>0</v>
      </c>
      <c r="AJ111" s="114">
        <v>0</v>
      </c>
      <c r="AK111" s="118" t="s">
        <v>90</v>
      </c>
      <c r="AL111" s="118" t="s">
        <v>90</v>
      </c>
      <c r="AM111" s="56">
        <v>0</v>
      </c>
      <c r="AN111" s="118" t="s">
        <v>90</v>
      </c>
      <c r="AO111" s="118" t="s">
        <v>90</v>
      </c>
      <c r="AP111" s="118" t="s">
        <v>90</v>
      </c>
      <c r="AQ111" s="54">
        <f t="shared" si="7"/>
        <v>0</v>
      </c>
      <c r="AR111" s="54">
        <f>+L111+AE111-AJ111</f>
        <v>16238000</v>
      </c>
      <c r="AS111" s="56" t="s">
        <v>88</v>
      </c>
      <c r="AT111" s="54">
        <v>13231000</v>
      </c>
      <c r="AU111" s="56" t="s">
        <v>91</v>
      </c>
      <c r="AV111" s="114">
        <v>0</v>
      </c>
      <c r="AW111" s="111" t="s">
        <v>90</v>
      </c>
      <c r="AX111" s="247">
        <v>13231000</v>
      </c>
      <c r="AY111" s="58">
        <f t="shared" si="8"/>
        <v>3007000</v>
      </c>
      <c r="AZ111" s="112">
        <f t="shared" si="9"/>
        <v>0.81481709570144112</v>
      </c>
      <c r="BA111" s="159">
        <v>1</v>
      </c>
      <c r="BB111" s="111" t="s">
        <v>90</v>
      </c>
      <c r="BC111" s="56" t="s">
        <v>92</v>
      </c>
      <c r="BD111" s="109" t="s">
        <v>11938</v>
      </c>
      <c r="BE111" s="56" t="s">
        <v>88</v>
      </c>
      <c r="BF111" s="56" t="s">
        <v>88</v>
      </c>
    </row>
    <row r="112" spans="2:58" s="201" customFormat="1" x14ac:dyDescent="0.2">
      <c r="B112" s="51">
        <v>2026</v>
      </c>
      <c r="C112" s="51">
        <v>891780111</v>
      </c>
      <c r="D112" s="51" t="s">
        <v>79</v>
      </c>
      <c r="E112" s="161" t="s">
        <v>11937</v>
      </c>
      <c r="F112" s="56" t="s">
        <v>11936</v>
      </c>
      <c r="G112" s="56">
        <v>0</v>
      </c>
      <c r="H112" s="56" t="s">
        <v>82</v>
      </c>
      <c r="I112" s="51" t="s">
        <v>83</v>
      </c>
      <c r="J112" s="121" t="s">
        <v>84</v>
      </c>
      <c r="K112" s="54" t="s">
        <v>11935</v>
      </c>
      <c r="L112" s="54">
        <v>14652000</v>
      </c>
      <c r="M112" s="51" t="s">
        <v>86</v>
      </c>
      <c r="N112" s="54" t="s">
        <v>11934</v>
      </c>
      <c r="O112" s="54">
        <v>1083017610</v>
      </c>
      <c r="P112" s="54">
        <v>30</v>
      </c>
      <c r="Q112" s="464">
        <v>46027</v>
      </c>
      <c r="R112" s="109">
        <v>5872564000</v>
      </c>
      <c r="S112" s="109">
        <v>722</v>
      </c>
      <c r="T112" s="542">
        <v>46035</v>
      </c>
      <c r="U112" s="54">
        <v>14652000</v>
      </c>
      <c r="V112" s="56" t="s">
        <v>88</v>
      </c>
      <c r="W112" s="54">
        <v>85465146</v>
      </c>
      <c r="X112" s="54" t="s">
        <v>9009</v>
      </c>
      <c r="Y112" s="119">
        <v>46035</v>
      </c>
      <c r="Z112" s="119">
        <v>46041</v>
      </c>
      <c r="AA112" s="120" t="s">
        <v>90</v>
      </c>
      <c r="AB112" s="119">
        <v>46173</v>
      </c>
      <c r="AC112" s="54">
        <f t="shared" si="5"/>
        <v>132</v>
      </c>
      <c r="AD112" s="56">
        <v>1</v>
      </c>
      <c r="AE112" s="114">
        <v>3330000</v>
      </c>
      <c r="AF112" s="56">
        <v>1</v>
      </c>
      <c r="AG112" s="464">
        <v>46203</v>
      </c>
      <c r="AH112" s="54">
        <f t="shared" si="6"/>
        <v>30</v>
      </c>
      <c r="AI112" s="114">
        <v>0</v>
      </c>
      <c r="AJ112" s="114">
        <v>0</v>
      </c>
      <c r="AK112" s="118" t="s">
        <v>90</v>
      </c>
      <c r="AL112" s="118" t="s">
        <v>90</v>
      </c>
      <c r="AM112" s="56">
        <v>0</v>
      </c>
      <c r="AN112" s="118" t="s">
        <v>90</v>
      </c>
      <c r="AO112" s="118" t="s">
        <v>90</v>
      </c>
      <c r="AP112" s="118" t="s">
        <v>90</v>
      </c>
      <c r="AQ112" s="54">
        <f t="shared" si="7"/>
        <v>0</v>
      </c>
      <c r="AR112" s="54">
        <f>+L112+AE112-AJ112</f>
        <v>17982000</v>
      </c>
      <c r="AS112" s="56" t="s">
        <v>88</v>
      </c>
      <c r="AT112" s="54">
        <v>14652000</v>
      </c>
      <c r="AU112" s="56" t="s">
        <v>91</v>
      </c>
      <c r="AV112" s="114">
        <v>0</v>
      </c>
      <c r="AW112" s="111" t="s">
        <v>90</v>
      </c>
      <c r="AX112" s="247">
        <v>14652000</v>
      </c>
      <c r="AY112" s="58">
        <f t="shared" si="8"/>
        <v>3330000</v>
      </c>
      <c r="AZ112" s="112">
        <f t="shared" si="9"/>
        <v>0.81481481481481477</v>
      </c>
      <c r="BA112" s="159">
        <v>1</v>
      </c>
      <c r="BB112" s="111" t="s">
        <v>90</v>
      </c>
      <c r="BC112" s="56" t="s">
        <v>92</v>
      </c>
      <c r="BD112" s="109" t="s">
        <v>11933</v>
      </c>
      <c r="BE112" s="56" t="s">
        <v>88</v>
      </c>
      <c r="BF112" s="56" t="s">
        <v>88</v>
      </c>
    </row>
    <row r="113" spans="2:58" s="201" customFormat="1" x14ac:dyDescent="0.2">
      <c r="B113" s="51">
        <v>2026</v>
      </c>
      <c r="C113" s="51">
        <v>891780111</v>
      </c>
      <c r="D113" s="51" t="s">
        <v>79</v>
      </c>
      <c r="E113" s="161" t="s">
        <v>11932</v>
      </c>
      <c r="F113" s="56" t="s">
        <v>11931</v>
      </c>
      <c r="G113" s="56">
        <v>0</v>
      </c>
      <c r="H113" s="56" t="s">
        <v>82</v>
      </c>
      <c r="I113" s="51" t="s">
        <v>83</v>
      </c>
      <c r="J113" s="121" t="s">
        <v>84</v>
      </c>
      <c r="K113" s="54" t="s">
        <v>11930</v>
      </c>
      <c r="L113" s="54">
        <v>15429000</v>
      </c>
      <c r="M113" s="51" t="s">
        <v>86</v>
      </c>
      <c r="N113" s="54" t="s">
        <v>7245</v>
      </c>
      <c r="O113" s="54">
        <v>1082927274</v>
      </c>
      <c r="P113" s="54">
        <v>30</v>
      </c>
      <c r="Q113" s="464">
        <v>46027</v>
      </c>
      <c r="R113" s="109">
        <v>5872564000</v>
      </c>
      <c r="S113" s="109">
        <v>730</v>
      </c>
      <c r="T113" s="542">
        <v>46035</v>
      </c>
      <c r="U113" s="54">
        <v>15429000</v>
      </c>
      <c r="V113" s="56" t="s">
        <v>88</v>
      </c>
      <c r="W113" s="54">
        <v>85467461</v>
      </c>
      <c r="X113" s="54" t="s">
        <v>8855</v>
      </c>
      <c r="Y113" s="119">
        <v>46035</v>
      </c>
      <c r="Z113" s="119">
        <v>46035</v>
      </c>
      <c r="AA113" s="120" t="s">
        <v>90</v>
      </c>
      <c r="AB113" s="119">
        <v>46173</v>
      </c>
      <c r="AC113" s="54">
        <f t="shared" si="5"/>
        <v>138</v>
      </c>
      <c r="AD113" s="56">
        <v>1</v>
      </c>
      <c r="AE113" s="114">
        <v>3330000</v>
      </c>
      <c r="AF113" s="56">
        <v>1</v>
      </c>
      <c r="AG113" s="464">
        <v>46203</v>
      </c>
      <c r="AH113" s="54">
        <f t="shared" si="6"/>
        <v>30</v>
      </c>
      <c r="AI113" s="114">
        <v>0</v>
      </c>
      <c r="AJ113" s="114">
        <v>0</v>
      </c>
      <c r="AK113" s="118" t="s">
        <v>90</v>
      </c>
      <c r="AL113" s="118" t="s">
        <v>90</v>
      </c>
      <c r="AM113" s="56">
        <v>0</v>
      </c>
      <c r="AN113" s="118" t="s">
        <v>90</v>
      </c>
      <c r="AO113" s="118" t="s">
        <v>90</v>
      </c>
      <c r="AP113" s="118" t="s">
        <v>90</v>
      </c>
      <c r="AQ113" s="54">
        <f t="shared" si="7"/>
        <v>0</v>
      </c>
      <c r="AR113" s="54">
        <f>+L113+AE113-AJ113</f>
        <v>18759000</v>
      </c>
      <c r="AS113" s="56" t="s">
        <v>88</v>
      </c>
      <c r="AT113" s="54">
        <v>15429000</v>
      </c>
      <c r="AU113" s="56" t="s">
        <v>91</v>
      </c>
      <c r="AV113" s="114">
        <v>0</v>
      </c>
      <c r="AW113" s="111" t="s">
        <v>90</v>
      </c>
      <c r="AX113" s="247">
        <v>15429000</v>
      </c>
      <c r="AY113" s="58">
        <f t="shared" si="8"/>
        <v>3330000</v>
      </c>
      <c r="AZ113" s="112">
        <f t="shared" si="9"/>
        <v>0.8224852071005917</v>
      </c>
      <c r="BA113" s="159">
        <v>1</v>
      </c>
      <c r="BB113" s="111" t="s">
        <v>90</v>
      </c>
      <c r="BC113" s="56" t="s">
        <v>92</v>
      </c>
      <c r="BD113" s="109" t="s">
        <v>11929</v>
      </c>
      <c r="BE113" s="56" t="s">
        <v>88</v>
      </c>
      <c r="BF113" s="56" t="s">
        <v>88</v>
      </c>
    </row>
    <row r="114" spans="2:58" s="201" customFormat="1" x14ac:dyDescent="0.2">
      <c r="B114" s="51">
        <v>2026</v>
      </c>
      <c r="C114" s="51">
        <v>891780111</v>
      </c>
      <c r="D114" s="51" t="s">
        <v>79</v>
      </c>
      <c r="E114" s="161" t="s">
        <v>11928</v>
      </c>
      <c r="F114" s="56" t="s">
        <v>11927</v>
      </c>
      <c r="G114" s="56">
        <v>0</v>
      </c>
      <c r="H114" s="56" t="s">
        <v>82</v>
      </c>
      <c r="I114" s="51" t="s">
        <v>83</v>
      </c>
      <c r="J114" s="121" t="s">
        <v>84</v>
      </c>
      <c r="K114" s="54" t="s">
        <v>11926</v>
      </c>
      <c r="L114" s="54">
        <v>16650000</v>
      </c>
      <c r="M114" s="51" t="s">
        <v>86</v>
      </c>
      <c r="N114" s="54" t="s">
        <v>11925</v>
      </c>
      <c r="O114" s="54">
        <v>1221976238</v>
      </c>
      <c r="P114" s="54">
        <v>30</v>
      </c>
      <c r="Q114" s="464">
        <v>46027</v>
      </c>
      <c r="R114" s="109">
        <v>5872564000</v>
      </c>
      <c r="S114" s="109">
        <v>731</v>
      </c>
      <c r="T114" s="542">
        <v>46035</v>
      </c>
      <c r="U114" s="54">
        <v>16650000</v>
      </c>
      <c r="V114" s="56" t="s">
        <v>88</v>
      </c>
      <c r="W114" s="54">
        <v>36722626</v>
      </c>
      <c r="X114" s="54" t="s">
        <v>9627</v>
      </c>
      <c r="Y114" s="119">
        <v>46035</v>
      </c>
      <c r="Z114" s="119">
        <v>46035</v>
      </c>
      <c r="AA114" s="120" t="s">
        <v>90</v>
      </c>
      <c r="AB114" s="119">
        <v>46173</v>
      </c>
      <c r="AC114" s="54">
        <f t="shared" si="5"/>
        <v>138</v>
      </c>
      <c r="AD114" s="56">
        <v>2</v>
      </c>
      <c r="AE114" s="114">
        <v>5328000</v>
      </c>
      <c r="AF114" s="56">
        <v>1</v>
      </c>
      <c r="AG114" s="464">
        <v>46203</v>
      </c>
      <c r="AH114" s="54">
        <f t="shared" si="6"/>
        <v>30</v>
      </c>
      <c r="AI114" s="114">
        <v>0</v>
      </c>
      <c r="AJ114" s="114">
        <v>0</v>
      </c>
      <c r="AK114" s="118" t="s">
        <v>90</v>
      </c>
      <c r="AL114" s="118" t="s">
        <v>90</v>
      </c>
      <c r="AM114" s="56">
        <v>0</v>
      </c>
      <c r="AN114" s="118" t="s">
        <v>90</v>
      </c>
      <c r="AO114" s="118" t="s">
        <v>90</v>
      </c>
      <c r="AP114" s="118" t="s">
        <v>90</v>
      </c>
      <c r="AQ114" s="54">
        <f t="shared" si="7"/>
        <v>0</v>
      </c>
      <c r="AR114" s="54">
        <f>+L114+AE114-AJ114</f>
        <v>21978000</v>
      </c>
      <c r="AS114" s="56" t="s">
        <v>88</v>
      </c>
      <c r="AT114" s="54">
        <v>16650000</v>
      </c>
      <c r="AU114" s="56" t="s">
        <v>91</v>
      </c>
      <c r="AV114" s="114">
        <v>0</v>
      </c>
      <c r="AW114" s="111" t="s">
        <v>90</v>
      </c>
      <c r="AX114" s="247">
        <v>18315000</v>
      </c>
      <c r="AY114" s="58">
        <f t="shared" si="8"/>
        <v>3663000</v>
      </c>
      <c r="AZ114" s="112">
        <f t="shared" si="9"/>
        <v>0.83333333333333337</v>
      </c>
      <c r="BA114" s="159">
        <v>1</v>
      </c>
      <c r="BB114" s="111" t="s">
        <v>90</v>
      </c>
      <c r="BC114" s="56" t="s">
        <v>92</v>
      </c>
      <c r="BD114" s="109" t="s">
        <v>11924</v>
      </c>
      <c r="BE114" s="56" t="s">
        <v>88</v>
      </c>
      <c r="BF114" s="56" t="s">
        <v>88</v>
      </c>
    </row>
    <row r="115" spans="2:58" s="201" customFormat="1" x14ac:dyDescent="0.2">
      <c r="B115" s="51">
        <v>2026</v>
      </c>
      <c r="C115" s="51">
        <v>891780111</v>
      </c>
      <c r="D115" s="51" t="s">
        <v>79</v>
      </c>
      <c r="E115" s="161" t="s">
        <v>11923</v>
      </c>
      <c r="F115" s="56" t="s">
        <v>11922</v>
      </c>
      <c r="G115" s="56">
        <v>0</v>
      </c>
      <c r="H115" s="56" t="s">
        <v>82</v>
      </c>
      <c r="I115" s="51" t="s">
        <v>83</v>
      </c>
      <c r="J115" s="121" t="s">
        <v>84</v>
      </c>
      <c r="K115" s="54" t="s">
        <v>11921</v>
      </c>
      <c r="L115" s="54">
        <v>31615000</v>
      </c>
      <c r="M115" s="51" t="s">
        <v>86</v>
      </c>
      <c r="N115" s="54" t="s">
        <v>11920</v>
      </c>
      <c r="O115" s="54">
        <v>19601307</v>
      </c>
      <c r="P115" s="54">
        <v>30</v>
      </c>
      <c r="Q115" s="464">
        <v>46027</v>
      </c>
      <c r="R115" s="109">
        <v>5872564000</v>
      </c>
      <c r="S115" s="109">
        <v>732</v>
      </c>
      <c r="T115" s="542">
        <v>46035</v>
      </c>
      <c r="U115" s="54">
        <v>31615000</v>
      </c>
      <c r="V115" s="56" t="s">
        <v>88</v>
      </c>
      <c r="W115" s="54">
        <v>84452087</v>
      </c>
      <c r="X115" s="54" t="s">
        <v>8919</v>
      </c>
      <c r="Y115" s="119">
        <v>46035</v>
      </c>
      <c r="Z115" s="119">
        <v>46035</v>
      </c>
      <c r="AA115" s="120" t="s">
        <v>90</v>
      </c>
      <c r="AB115" s="119">
        <v>46173</v>
      </c>
      <c r="AC115" s="54">
        <f t="shared" si="5"/>
        <v>138</v>
      </c>
      <c r="AD115" s="56">
        <v>2</v>
      </c>
      <c r="AE115" s="114">
        <v>22541000</v>
      </c>
      <c r="AF115" s="56">
        <v>1</v>
      </c>
      <c r="AG115" s="464">
        <v>46203</v>
      </c>
      <c r="AH115" s="54">
        <f t="shared" si="6"/>
        <v>30</v>
      </c>
      <c r="AI115" s="114">
        <v>0</v>
      </c>
      <c r="AJ115" s="114">
        <v>0</v>
      </c>
      <c r="AK115" s="118" t="s">
        <v>90</v>
      </c>
      <c r="AL115" s="118" t="s">
        <v>90</v>
      </c>
      <c r="AM115" s="56">
        <v>0</v>
      </c>
      <c r="AN115" s="118" t="s">
        <v>90</v>
      </c>
      <c r="AO115" s="118" t="s">
        <v>90</v>
      </c>
      <c r="AP115" s="118" t="s">
        <v>90</v>
      </c>
      <c r="AQ115" s="54">
        <f t="shared" si="7"/>
        <v>0</v>
      </c>
      <c r="AR115" s="54">
        <f>+L115+AE115-AJ115</f>
        <v>54156000</v>
      </c>
      <c r="AS115" s="56" t="s">
        <v>88</v>
      </c>
      <c r="AT115" s="54">
        <v>31615000</v>
      </c>
      <c r="AU115" s="56" t="s">
        <v>91</v>
      </c>
      <c r="AV115" s="114">
        <v>0</v>
      </c>
      <c r="AW115" s="111" t="s">
        <v>90</v>
      </c>
      <c r="AX115" s="247">
        <v>47615000</v>
      </c>
      <c r="AY115" s="58">
        <f t="shared" si="8"/>
        <v>6541000</v>
      </c>
      <c r="AZ115" s="112">
        <f t="shared" si="9"/>
        <v>0.87921929241450625</v>
      </c>
      <c r="BA115" s="159">
        <v>1</v>
      </c>
      <c r="BB115" s="111" t="s">
        <v>90</v>
      </c>
      <c r="BC115" s="56" t="s">
        <v>92</v>
      </c>
      <c r="BD115" s="109" t="s">
        <v>11919</v>
      </c>
      <c r="BE115" s="56" t="s">
        <v>88</v>
      </c>
      <c r="BF115" s="56" t="s">
        <v>88</v>
      </c>
    </row>
    <row r="116" spans="2:58" s="201" customFormat="1" x14ac:dyDescent="0.2">
      <c r="B116" s="51">
        <v>2026</v>
      </c>
      <c r="C116" s="51">
        <v>891780111</v>
      </c>
      <c r="D116" s="51" t="s">
        <v>79</v>
      </c>
      <c r="E116" s="161" t="s">
        <v>11918</v>
      </c>
      <c r="F116" s="56" t="s">
        <v>11917</v>
      </c>
      <c r="G116" s="56">
        <v>0</v>
      </c>
      <c r="H116" s="56" t="s">
        <v>82</v>
      </c>
      <c r="I116" s="51" t="s">
        <v>83</v>
      </c>
      <c r="J116" s="121" t="s">
        <v>84</v>
      </c>
      <c r="K116" s="54" t="s">
        <v>11916</v>
      </c>
      <c r="L116" s="54">
        <v>18315000</v>
      </c>
      <c r="M116" s="51" t="s">
        <v>86</v>
      </c>
      <c r="N116" s="54" t="s">
        <v>11915</v>
      </c>
      <c r="O116" s="54">
        <v>1082935807</v>
      </c>
      <c r="P116" s="54">
        <v>30</v>
      </c>
      <c r="Q116" s="464">
        <v>46027</v>
      </c>
      <c r="R116" s="109">
        <v>5872564000</v>
      </c>
      <c r="S116" s="109">
        <v>733</v>
      </c>
      <c r="T116" s="542">
        <v>46035</v>
      </c>
      <c r="U116" s="54">
        <v>18315000</v>
      </c>
      <c r="V116" s="56" t="s">
        <v>88</v>
      </c>
      <c r="W116" s="54">
        <v>39058006</v>
      </c>
      <c r="X116" s="54" t="s">
        <v>9739</v>
      </c>
      <c r="Y116" s="119">
        <v>46035</v>
      </c>
      <c r="Z116" s="119">
        <v>46035</v>
      </c>
      <c r="AA116" s="120" t="s">
        <v>90</v>
      </c>
      <c r="AB116" s="119">
        <v>46173</v>
      </c>
      <c r="AC116" s="54">
        <f t="shared" si="5"/>
        <v>138</v>
      </c>
      <c r="AD116" s="56">
        <v>1</v>
      </c>
      <c r="AE116" s="114">
        <v>3663000</v>
      </c>
      <c r="AF116" s="56">
        <v>1</v>
      </c>
      <c r="AG116" s="464">
        <v>46203</v>
      </c>
      <c r="AH116" s="54">
        <f t="shared" si="6"/>
        <v>30</v>
      </c>
      <c r="AI116" s="114">
        <v>0</v>
      </c>
      <c r="AJ116" s="114">
        <v>0</v>
      </c>
      <c r="AK116" s="118" t="s">
        <v>90</v>
      </c>
      <c r="AL116" s="118" t="s">
        <v>90</v>
      </c>
      <c r="AM116" s="56">
        <v>0</v>
      </c>
      <c r="AN116" s="118" t="s">
        <v>90</v>
      </c>
      <c r="AO116" s="118" t="s">
        <v>90</v>
      </c>
      <c r="AP116" s="118" t="s">
        <v>90</v>
      </c>
      <c r="AQ116" s="54">
        <f t="shared" si="7"/>
        <v>0</v>
      </c>
      <c r="AR116" s="54">
        <f>+L116+AE116-AJ116</f>
        <v>21978000</v>
      </c>
      <c r="AS116" s="56" t="s">
        <v>88</v>
      </c>
      <c r="AT116" s="54">
        <v>18315000</v>
      </c>
      <c r="AU116" s="56" t="s">
        <v>91</v>
      </c>
      <c r="AV116" s="114">
        <v>0</v>
      </c>
      <c r="AW116" s="111" t="s">
        <v>90</v>
      </c>
      <c r="AX116" s="247">
        <v>18315000</v>
      </c>
      <c r="AY116" s="58">
        <f t="shared" si="8"/>
        <v>3663000</v>
      </c>
      <c r="AZ116" s="112">
        <f t="shared" si="9"/>
        <v>0.83333333333333337</v>
      </c>
      <c r="BA116" s="159">
        <v>1</v>
      </c>
      <c r="BB116" s="111" t="s">
        <v>90</v>
      </c>
      <c r="BC116" s="56" t="s">
        <v>92</v>
      </c>
      <c r="BD116" s="109" t="s">
        <v>11914</v>
      </c>
      <c r="BE116" s="56" t="s">
        <v>88</v>
      </c>
      <c r="BF116" s="56" t="s">
        <v>88</v>
      </c>
    </row>
    <row r="117" spans="2:58" s="201" customFormat="1" x14ac:dyDescent="0.2">
      <c r="B117" s="51">
        <v>2026</v>
      </c>
      <c r="C117" s="51">
        <v>891780111</v>
      </c>
      <c r="D117" s="51" t="s">
        <v>79</v>
      </c>
      <c r="E117" s="161" t="s">
        <v>11913</v>
      </c>
      <c r="F117" s="56" t="s">
        <v>11912</v>
      </c>
      <c r="G117" s="56">
        <v>0</v>
      </c>
      <c r="H117" s="56" t="s">
        <v>82</v>
      </c>
      <c r="I117" s="51" t="s">
        <v>83</v>
      </c>
      <c r="J117" s="121" t="s">
        <v>84</v>
      </c>
      <c r="K117" s="54" t="s">
        <v>11911</v>
      </c>
      <c r="L117" s="54">
        <v>17827000</v>
      </c>
      <c r="M117" s="51" t="s">
        <v>86</v>
      </c>
      <c r="N117" s="54" t="s">
        <v>11910</v>
      </c>
      <c r="O117" s="54">
        <v>1083016066</v>
      </c>
      <c r="P117" s="54">
        <v>30</v>
      </c>
      <c r="Q117" s="464">
        <v>46027</v>
      </c>
      <c r="R117" s="109">
        <v>5872564000</v>
      </c>
      <c r="S117" s="109">
        <v>734</v>
      </c>
      <c r="T117" s="542">
        <v>46035</v>
      </c>
      <c r="U117" s="54">
        <v>17827000</v>
      </c>
      <c r="V117" s="56" t="s">
        <v>88</v>
      </c>
      <c r="W117" s="54">
        <v>57461777</v>
      </c>
      <c r="X117" s="54" t="s">
        <v>11398</v>
      </c>
      <c r="Y117" s="119">
        <v>46035</v>
      </c>
      <c r="Z117" s="119">
        <v>46035</v>
      </c>
      <c r="AA117" s="120" t="s">
        <v>90</v>
      </c>
      <c r="AB117" s="119">
        <v>46173</v>
      </c>
      <c r="AC117" s="54">
        <f t="shared" si="5"/>
        <v>138</v>
      </c>
      <c r="AD117" s="56">
        <v>1</v>
      </c>
      <c r="AE117" s="114">
        <v>3663000</v>
      </c>
      <c r="AF117" s="56">
        <v>1</v>
      </c>
      <c r="AG117" s="464">
        <v>46203</v>
      </c>
      <c r="AH117" s="54">
        <f t="shared" si="6"/>
        <v>30</v>
      </c>
      <c r="AI117" s="114">
        <v>0</v>
      </c>
      <c r="AJ117" s="114">
        <v>0</v>
      </c>
      <c r="AK117" s="118" t="s">
        <v>90</v>
      </c>
      <c r="AL117" s="118" t="s">
        <v>90</v>
      </c>
      <c r="AM117" s="56">
        <v>0</v>
      </c>
      <c r="AN117" s="118" t="s">
        <v>90</v>
      </c>
      <c r="AO117" s="118" t="s">
        <v>90</v>
      </c>
      <c r="AP117" s="118" t="s">
        <v>90</v>
      </c>
      <c r="AQ117" s="54">
        <f t="shared" si="7"/>
        <v>0</v>
      </c>
      <c r="AR117" s="54">
        <f>+L117+AE117-AJ117</f>
        <v>21490000</v>
      </c>
      <c r="AS117" s="56" t="s">
        <v>88</v>
      </c>
      <c r="AT117" s="54">
        <v>17827000</v>
      </c>
      <c r="AU117" s="56" t="s">
        <v>91</v>
      </c>
      <c r="AV117" s="114">
        <v>0</v>
      </c>
      <c r="AW117" s="111" t="s">
        <v>90</v>
      </c>
      <c r="AX117" s="247">
        <v>17827000</v>
      </c>
      <c r="AY117" s="58">
        <f t="shared" si="8"/>
        <v>3663000</v>
      </c>
      <c r="AZ117" s="112">
        <f t="shared" si="9"/>
        <v>0.82954862726849699</v>
      </c>
      <c r="BA117" s="159">
        <v>1</v>
      </c>
      <c r="BB117" s="111" t="s">
        <v>90</v>
      </c>
      <c r="BC117" s="56" t="s">
        <v>92</v>
      </c>
      <c r="BD117" s="109" t="s">
        <v>11909</v>
      </c>
      <c r="BE117" s="56" t="s">
        <v>88</v>
      </c>
      <c r="BF117" s="56" t="s">
        <v>88</v>
      </c>
    </row>
    <row r="118" spans="2:58" s="201" customFormat="1" x14ac:dyDescent="0.2">
      <c r="B118" s="51">
        <v>2026</v>
      </c>
      <c r="C118" s="51">
        <v>891780111</v>
      </c>
      <c r="D118" s="51" t="s">
        <v>79</v>
      </c>
      <c r="E118" s="161" t="s">
        <v>11908</v>
      </c>
      <c r="F118" s="56" t="s">
        <v>11907</v>
      </c>
      <c r="G118" s="56">
        <v>0</v>
      </c>
      <c r="H118" s="56" t="s">
        <v>82</v>
      </c>
      <c r="I118" s="51" t="s">
        <v>83</v>
      </c>
      <c r="J118" s="121" t="s">
        <v>84</v>
      </c>
      <c r="K118" s="54" t="s">
        <v>11906</v>
      </c>
      <c r="L118" s="54">
        <v>15429000</v>
      </c>
      <c r="M118" s="51" t="s">
        <v>86</v>
      </c>
      <c r="N118" s="54" t="s">
        <v>11905</v>
      </c>
      <c r="O118" s="54">
        <v>7602221</v>
      </c>
      <c r="P118" s="54">
        <v>30</v>
      </c>
      <c r="Q118" s="464">
        <v>46027</v>
      </c>
      <c r="R118" s="109">
        <v>5872564000</v>
      </c>
      <c r="S118" s="109">
        <v>735</v>
      </c>
      <c r="T118" s="542">
        <v>46035</v>
      </c>
      <c r="U118" s="54">
        <v>15429000</v>
      </c>
      <c r="V118" s="56" t="s">
        <v>88</v>
      </c>
      <c r="W118" s="54">
        <v>85467461</v>
      </c>
      <c r="X118" s="54" t="s">
        <v>8855</v>
      </c>
      <c r="Y118" s="119">
        <v>46035</v>
      </c>
      <c r="Z118" s="119">
        <v>46035</v>
      </c>
      <c r="AA118" s="120" t="s">
        <v>90</v>
      </c>
      <c r="AB118" s="119">
        <v>46173</v>
      </c>
      <c r="AC118" s="54">
        <f t="shared" si="5"/>
        <v>138</v>
      </c>
      <c r="AD118" s="56">
        <v>1</v>
      </c>
      <c r="AE118" s="114">
        <v>3330000</v>
      </c>
      <c r="AF118" s="56">
        <v>1</v>
      </c>
      <c r="AG118" s="464">
        <v>46203</v>
      </c>
      <c r="AH118" s="54">
        <f t="shared" si="6"/>
        <v>30</v>
      </c>
      <c r="AI118" s="114">
        <v>0</v>
      </c>
      <c r="AJ118" s="114">
        <v>0</v>
      </c>
      <c r="AK118" s="118" t="s">
        <v>90</v>
      </c>
      <c r="AL118" s="118" t="s">
        <v>90</v>
      </c>
      <c r="AM118" s="56">
        <v>0</v>
      </c>
      <c r="AN118" s="118" t="s">
        <v>90</v>
      </c>
      <c r="AO118" s="118" t="s">
        <v>90</v>
      </c>
      <c r="AP118" s="118" t="s">
        <v>90</v>
      </c>
      <c r="AQ118" s="54">
        <f t="shared" si="7"/>
        <v>0</v>
      </c>
      <c r="AR118" s="54">
        <f>+L118+AE118-AJ118</f>
        <v>18759000</v>
      </c>
      <c r="AS118" s="56" t="s">
        <v>88</v>
      </c>
      <c r="AT118" s="54">
        <v>15429000</v>
      </c>
      <c r="AU118" s="56" t="s">
        <v>91</v>
      </c>
      <c r="AV118" s="114">
        <v>0</v>
      </c>
      <c r="AW118" s="111" t="s">
        <v>90</v>
      </c>
      <c r="AX118" s="247">
        <v>15429000</v>
      </c>
      <c r="AY118" s="58">
        <f t="shared" si="8"/>
        <v>3330000</v>
      </c>
      <c r="AZ118" s="112">
        <f t="shared" si="9"/>
        <v>0.8224852071005917</v>
      </c>
      <c r="BA118" s="159">
        <v>1</v>
      </c>
      <c r="BB118" s="111" t="s">
        <v>90</v>
      </c>
      <c r="BC118" s="56" t="s">
        <v>92</v>
      </c>
      <c r="BD118" s="109" t="s">
        <v>11904</v>
      </c>
      <c r="BE118" s="56" t="s">
        <v>88</v>
      </c>
      <c r="BF118" s="56" t="s">
        <v>88</v>
      </c>
    </row>
    <row r="119" spans="2:58" s="201" customFormat="1" x14ac:dyDescent="0.2">
      <c r="B119" s="51">
        <v>2026</v>
      </c>
      <c r="C119" s="51">
        <v>891780111</v>
      </c>
      <c r="D119" s="51" t="s">
        <v>79</v>
      </c>
      <c r="E119" s="161" t="s">
        <v>11903</v>
      </c>
      <c r="F119" s="56" t="s">
        <v>11902</v>
      </c>
      <c r="G119" s="56">
        <v>0</v>
      </c>
      <c r="H119" s="56" t="s">
        <v>82</v>
      </c>
      <c r="I119" s="51" t="s">
        <v>83</v>
      </c>
      <c r="J119" s="121" t="s">
        <v>84</v>
      </c>
      <c r="K119" s="54" t="s">
        <v>11901</v>
      </c>
      <c r="L119" s="54">
        <v>13581000</v>
      </c>
      <c r="M119" s="51" t="s">
        <v>86</v>
      </c>
      <c r="N119" s="54" t="s">
        <v>11900</v>
      </c>
      <c r="O119" s="54">
        <v>9091645</v>
      </c>
      <c r="P119" s="54">
        <v>30</v>
      </c>
      <c r="Q119" s="464">
        <v>46027</v>
      </c>
      <c r="R119" s="109">
        <v>5872564000</v>
      </c>
      <c r="S119" s="109">
        <v>736</v>
      </c>
      <c r="T119" s="542">
        <v>46035</v>
      </c>
      <c r="U119" s="54">
        <v>13581000</v>
      </c>
      <c r="V119" s="56" t="s">
        <v>88</v>
      </c>
      <c r="W119" s="54">
        <v>36557666</v>
      </c>
      <c r="X119" s="54" t="s">
        <v>8827</v>
      </c>
      <c r="Y119" s="119">
        <v>46035</v>
      </c>
      <c r="Z119" s="119">
        <v>46035</v>
      </c>
      <c r="AA119" s="120" t="s">
        <v>90</v>
      </c>
      <c r="AB119" s="119">
        <v>46173</v>
      </c>
      <c r="AC119" s="54">
        <f t="shared" si="5"/>
        <v>138</v>
      </c>
      <c r="AD119" s="56">
        <v>1</v>
      </c>
      <c r="AE119" s="114">
        <v>2849000</v>
      </c>
      <c r="AF119" s="56">
        <v>1</v>
      </c>
      <c r="AG119" s="464">
        <v>46203</v>
      </c>
      <c r="AH119" s="54">
        <f t="shared" si="6"/>
        <v>30</v>
      </c>
      <c r="AI119" s="114">
        <v>0</v>
      </c>
      <c r="AJ119" s="114">
        <v>0</v>
      </c>
      <c r="AK119" s="118" t="s">
        <v>90</v>
      </c>
      <c r="AL119" s="118" t="s">
        <v>90</v>
      </c>
      <c r="AM119" s="56">
        <v>0</v>
      </c>
      <c r="AN119" s="118" t="s">
        <v>90</v>
      </c>
      <c r="AO119" s="118" t="s">
        <v>90</v>
      </c>
      <c r="AP119" s="118" t="s">
        <v>90</v>
      </c>
      <c r="AQ119" s="54">
        <f t="shared" si="7"/>
        <v>0</v>
      </c>
      <c r="AR119" s="54">
        <f>+L119+AE119-AJ119</f>
        <v>16430000</v>
      </c>
      <c r="AS119" s="56" t="s">
        <v>88</v>
      </c>
      <c r="AT119" s="54">
        <v>13581000</v>
      </c>
      <c r="AU119" s="56" t="s">
        <v>91</v>
      </c>
      <c r="AV119" s="114">
        <v>0</v>
      </c>
      <c r="AW119" s="111" t="s">
        <v>90</v>
      </c>
      <c r="AX119" s="247">
        <v>13581000</v>
      </c>
      <c r="AY119" s="58">
        <f t="shared" si="8"/>
        <v>2849000</v>
      </c>
      <c r="AZ119" s="112">
        <f t="shared" si="9"/>
        <v>0.82659768715763848</v>
      </c>
      <c r="BA119" s="159">
        <v>1</v>
      </c>
      <c r="BB119" s="111" t="s">
        <v>90</v>
      </c>
      <c r="BC119" s="56" t="s">
        <v>92</v>
      </c>
      <c r="BD119" s="109" t="s">
        <v>11899</v>
      </c>
      <c r="BE119" s="56" t="s">
        <v>88</v>
      </c>
      <c r="BF119" s="56" t="s">
        <v>88</v>
      </c>
    </row>
    <row r="120" spans="2:58" s="201" customFormat="1" x14ac:dyDescent="0.2">
      <c r="B120" s="51">
        <v>2026</v>
      </c>
      <c r="C120" s="51">
        <v>891780111</v>
      </c>
      <c r="D120" s="51" t="s">
        <v>79</v>
      </c>
      <c r="E120" s="161" t="s">
        <v>11898</v>
      </c>
      <c r="F120" s="56" t="s">
        <v>11897</v>
      </c>
      <c r="G120" s="56">
        <v>0</v>
      </c>
      <c r="H120" s="56" t="s">
        <v>82</v>
      </c>
      <c r="I120" s="51" t="s">
        <v>83</v>
      </c>
      <c r="J120" s="121" t="s">
        <v>84</v>
      </c>
      <c r="K120" s="54" t="s">
        <v>11896</v>
      </c>
      <c r="L120" s="54">
        <v>19836000</v>
      </c>
      <c r="M120" s="51" t="s">
        <v>86</v>
      </c>
      <c r="N120" s="54" t="s">
        <v>11895</v>
      </c>
      <c r="O120" s="54">
        <v>43760150</v>
      </c>
      <c r="P120" s="54">
        <v>30</v>
      </c>
      <c r="Q120" s="464">
        <v>46027</v>
      </c>
      <c r="R120" s="109">
        <v>5872564000</v>
      </c>
      <c r="S120" s="109">
        <v>737</v>
      </c>
      <c r="T120" s="542">
        <v>46035</v>
      </c>
      <c r="U120" s="54">
        <v>19836000</v>
      </c>
      <c r="V120" s="56" t="s">
        <v>88</v>
      </c>
      <c r="W120" s="54">
        <v>93400727</v>
      </c>
      <c r="X120" s="54" t="s">
        <v>8815</v>
      </c>
      <c r="Y120" s="119">
        <v>46035</v>
      </c>
      <c r="Z120" s="119">
        <v>46035</v>
      </c>
      <c r="AA120" s="120" t="s">
        <v>90</v>
      </c>
      <c r="AB120" s="119">
        <v>46173</v>
      </c>
      <c r="AC120" s="54">
        <f t="shared" si="5"/>
        <v>138</v>
      </c>
      <c r="AD120" s="56">
        <v>2</v>
      </c>
      <c r="AE120" s="114">
        <v>4788000</v>
      </c>
      <c r="AF120" s="56">
        <v>1</v>
      </c>
      <c r="AG120" s="464">
        <v>46203</v>
      </c>
      <c r="AH120" s="54">
        <f t="shared" si="6"/>
        <v>30</v>
      </c>
      <c r="AI120" s="114">
        <v>0</v>
      </c>
      <c r="AJ120" s="114">
        <v>0</v>
      </c>
      <c r="AK120" s="118" t="s">
        <v>90</v>
      </c>
      <c r="AL120" s="118" t="s">
        <v>90</v>
      </c>
      <c r="AM120" s="56">
        <v>0</v>
      </c>
      <c r="AN120" s="118" t="s">
        <v>90</v>
      </c>
      <c r="AO120" s="118" t="s">
        <v>90</v>
      </c>
      <c r="AP120" s="118" t="s">
        <v>90</v>
      </c>
      <c r="AQ120" s="54">
        <f t="shared" si="7"/>
        <v>0</v>
      </c>
      <c r="AR120" s="54">
        <f>+L120+AE120-AJ120</f>
        <v>24624000</v>
      </c>
      <c r="AS120" s="56" t="s">
        <v>88</v>
      </c>
      <c r="AT120" s="54">
        <v>19836000</v>
      </c>
      <c r="AU120" s="56" t="s">
        <v>91</v>
      </c>
      <c r="AV120" s="114">
        <v>0</v>
      </c>
      <c r="AW120" s="111" t="s">
        <v>90</v>
      </c>
      <c r="AX120" s="247">
        <v>20520000</v>
      </c>
      <c r="AY120" s="58">
        <f t="shared" si="8"/>
        <v>4104000</v>
      </c>
      <c r="AZ120" s="112">
        <f t="shared" si="9"/>
        <v>0.83333333333333337</v>
      </c>
      <c r="BA120" s="159">
        <v>1</v>
      </c>
      <c r="BB120" s="111" t="s">
        <v>90</v>
      </c>
      <c r="BC120" s="56" t="s">
        <v>92</v>
      </c>
      <c r="BD120" s="109" t="s">
        <v>11894</v>
      </c>
      <c r="BE120" s="56" t="s">
        <v>88</v>
      </c>
      <c r="BF120" s="56" t="s">
        <v>88</v>
      </c>
    </row>
    <row r="121" spans="2:58" s="201" customFormat="1" x14ac:dyDescent="0.2">
      <c r="B121" s="51">
        <v>2026</v>
      </c>
      <c r="C121" s="51">
        <v>891780111</v>
      </c>
      <c r="D121" s="51" t="s">
        <v>79</v>
      </c>
      <c r="E121" s="161" t="s">
        <v>11893</v>
      </c>
      <c r="F121" s="56" t="s">
        <v>11892</v>
      </c>
      <c r="G121" s="56">
        <v>0</v>
      </c>
      <c r="H121" s="56" t="s">
        <v>82</v>
      </c>
      <c r="I121" s="51" t="s">
        <v>83</v>
      </c>
      <c r="J121" s="121" t="s">
        <v>84</v>
      </c>
      <c r="K121" s="54" t="s">
        <v>11891</v>
      </c>
      <c r="L121" s="54">
        <v>22437000</v>
      </c>
      <c r="M121" s="51" t="s">
        <v>86</v>
      </c>
      <c r="N121" s="54" t="s">
        <v>11890</v>
      </c>
      <c r="O121" s="54">
        <v>1083030463</v>
      </c>
      <c r="P121" s="54">
        <v>30</v>
      </c>
      <c r="Q121" s="464">
        <v>46027</v>
      </c>
      <c r="R121" s="109">
        <v>5872564000</v>
      </c>
      <c r="S121" s="109">
        <v>738</v>
      </c>
      <c r="T121" s="542">
        <v>46035</v>
      </c>
      <c r="U121" s="54">
        <v>22437000</v>
      </c>
      <c r="V121" s="56" t="s">
        <v>88</v>
      </c>
      <c r="W121" s="54">
        <v>12621405</v>
      </c>
      <c r="X121" s="54" t="s">
        <v>9215</v>
      </c>
      <c r="Y121" s="119">
        <v>46035</v>
      </c>
      <c r="Z121" s="119">
        <v>46035</v>
      </c>
      <c r="AA121" s="120" t="s">
        <v>90</v>
      </c>
      <c r="AB121" s="119">
        <v>46173</v>
      </c>
      <c r="AC121" s="54">
        <f t="shared" si="5"/>
        <v>138</v>
      </c>
      <c r="AD121" s="56">
        <v>2</v>
      </c>
      <c r="AE121" s="114">
        <v>5415000</v>
      </c>
      <c r="AF121" s="56">
        <v>1</v>
      </c>
      <c r="AG121" s="464">
        <v>46203</v>
      </c>
      <c r="AH121" s="54">
        <f t="shared" si="6"/>
        <v>30</v>
      </c>
      <c r="AI121" s="114">
        <v>0</v>
      </c>
      <c r="AJ121" s="114">
        <v>0</v>
      </c>
      <c r="AK121" s="118" t="s">
        <v>90</v>
      </c>
      <c r="AL121" s="118" t="s">
        <v>90</v>
      </c>
      <c r="AM121" s="56">
        <v>0</v>
      </c>
      <c r="AN121" s="118" t="s">
        <v>90</v>
      </c>
      <c r="AO121" s="118" t="s">
        <v>90</v>
      </c>
      <c r="AP121" s="118" t="s">
        <v>90</v>
      </c>
      <c r="AQ121" s="54">
        <f t="shared" si="7"/>
        <v>0</v>
      </c>
      <c r="AR121" s="54">
        <f>+L121+AE121-AJ121</f>
        <v>27852000</v>
      </c>
      <c r="AS121" s="56" t="s">
        <v>88</v>
      </c>
      <c r="AT121" s="54">
        <v>22437000</v>
      </c>
      <c r="AU121" s="56" t="s">
        <v>91</v>
      </c>
      <c r="AV121" s="114">
        <v>0</v>
      </c>
      <c r="AW121" s="111" t="s">
        <v>90</v>
      </c>
      <c r="AX121" s="247">
        <v>23210000</v>
      </c>
      <c r="AY121" s="58">
        <f t="shared" si="8"/>
        <v>4642000</v>
      </c>
      <c r="AZ121" s="112">
        <f t="shared" si="9"/>
        <v>0.83333333333333337</v>
      </c>
      <c r="BA121" s="159">
        <v>1</v>
      </c>
      <c r="BB121" s="111" t="s">
        <v>90</v>
      </c>
      <c r="BC121" s="56" t="s">
        <v>92</v>
      </c>
      <c r="BD121" s="109" t="s">
        <v>11889</v>
      </c>
      <c r="BE121" s="56" t="s">
        <v>88</v>
      </c>
      <c r="BF121" s="56" t="s">
        <v>88</v>
      </c>
    </row>
    <row r="122" spans="2:58" s="201" customFormat="1" x14ac:dyDescent="0.2">
      <c r="B122" s="51">
        <v>2026</v>
      </c>
      <c r="C122" s="51">
        <v>891780111</v>
      </c>
      <c r="D122" s="51" t="s">
        <v>79</v>
      </c>
      <c r="E122" s="161" t="s">
        <v>11888</v>
      </c>
      <c r="F122" s="56" t="s">
        <v>11887</v>
      </c>
      <c r="G122" s="56">
        <v>0</v>
      </c>
      <c r="H122" s="56" t="s">
        <v>82</v>
      </c>
      <c r="I122" s="51" t="s">
        <v>83</v>
      </c>
      <c r="J122" s="121" t="s">
        <v>84</v>
      </c>
      <c r="K122" s="54" t="s">
        <v>11886</v>
      </c>
      <c r="L122" s="54">
        <v>30798000</v>
      </c>
      <c r="M122" s="51" t="s">
        <v>86</v>
      </c>
      <c r="N122" s="54" t="s">
        <v>11885</v>
      </c>
      <c r="O122" s="54">
        <v>7603745</v>
      </c>
      <c r="P122" s="54">
        <v>30</v>
      </c>
      <c r="Q122" s="464">
        <v>46027</v>
      </c>
      <c r="R122" s="109">
        <v>5872564000</v>
      </c>
      <c r="S122" s="109">
        <v>739</v>
      </c>
      <c r="T122" s="542">
        <v>46035</v>
      </c>
      <c r="U122" s="54">
        <v>30798000</v>
      </c>
      <c r="V122" s="56" t="s">
        <v>88</v>
      </c>
      <c r="W122" s="54">
        <v>12621405</v>
      </c>
      <c r="X122" s="54" t="s">
        <v>9215</v>
      </c>
      <c r="Y122" s="119">
        <v>46035</v>
      </c>
      <c r="Z122" s="119">
        <v>46035</v>
      </c>
      <c r="AA122" s="120" t="s">
        <v>90</v>
      </c>
      <c r="AB122" s="119">
        <v>46173</v>
      </c>
      <c r="AC122" s="54">
        <f t="shared" si="5"/>
        <v>138</v>
      </c>
      <c r="AD122" s="56">
        <v>1</v>
      </c>
      <c r="AE122" s="114">
        <v>6647000</v>
      </c>
      <c r="AF122" s="56">
        <v>1</v>
      </c>
      <c r="AG122" s="464">
        <v>46203</v>
      </c>
      <c r="AH122" s="54">
        <f t="shared" si="6"/>
        <v>30</v>
      </c>
      <c r="AI122" s="114">
        <v>0</v>
      </c>
      <c r="AJ122" s="114">
        <v>0</v>
      </c>
      <c r="AK122" s="118" t="s">
        <v>90</v>
      </c>
      <c r="AL122" s="118" t="s">
        <v>90</v>
      </c>
      <c r="AM122" s="56">
        <v>0</v>
      </c>
      <c r="AN122" s="118" t="s">
        <v>90</v>
      </c>
      <c r="AO122" s="118" t="s">
        <v>90</v>
      </c>
      <c r="AP122" s="118" t="s">
        <v>90</v>
      </c>
      <c r="AQ122" s="54">
        <f t="shared" si="7"/>
        <v>0</v>
      </c>
      <c r="AR122" s="54">
        <f>+L122+AE122-AJ122</f>
        <v>37445000</v>
      </c>
      <c r="AS122" s="56" t="s">
        <v>88</v>
      </c>
      <c r="AT122" s="54">
        <v>30798000</v>
      </c>
      <c r="AU122" s="56" t="s">
        <v>91</v>
      </c>
      <c r="AV122" s="114">
        <v>0</v>
      </c>
      <c r="AW122" s="111" t="s">
        <v>90</v>
      </c>
      <c r="AX122" s="247">
        <v>30798000</v>
      </c>
      <c r="AY122" s="58">
        <f t="shared" si="8"/>
        <v>6647000</v>
      </c>
      <c r="AZ122" s="112">
        <f t="shared" si="9"/>
        <v>0.82248631325944721</v>
      </c>
      <c r="BA122" s="159">
        <v>1</v>
      </c>
      <c r="BB122" s="111" t="s">
        <v>90</v>
      </c>
      <c r="BC122" s="56" t="s">
        <v>92</v>
      </c>
      <c r="BD122" s="109" t="s">
        <v>11884</v>
      </c>
      <c r="BE122" s="56" t="s">
        <v>88</v>
      </c>
      <c r="BF122" s="56" t="s">
        <v>88</v>
      </c>
    </row>
    <row r="123" spans="2:58" s="201" customFormat="1" x14ac:dyDescent="0.2">
      <c r="B123" s="51">
        <v>2026</v>
      </c>
      <c r="C123" s="51">
        <v>891780111</v>
      </c>
      <c r="D123" s="51" t="s">
        <v>79</v>
      </c>
      <c r="E123" s="161" t="s">
        <v>11883</v>
      </c>
      <c r="F123" s="56" t="s">
        <v>11882</v>
      </c>
      <c r="G123" s="56">
        <v>0</v>
      </c>
      <c r="H123" s="56" t="s">
        <v>82</v>
      </c>
      <c r="I123" s="51" t="s">
        <v>83</v>
      </c>
      <c r="J123" s="121" t="s">
        <v>84</v>
      </c>
      <c r="K123" s="54" t="s">
        <v>9011</v>
      </c>
      <c r="L123" s="54">
        <v>13771000</v>
      </c>
      <c r="M123" s="51" t="s">
        <v>86</v>
      </c>
      <c r="N123" s="54" t="s">
        <v>11881</v>
      </c>
      <c r="O123" s="54">
        <v>84451148</v>
      </c>
      <c r="P123" s="54">
        <v>53</v>
      </c>
      <c r="Q123" s="464">
        <v>46030</v>
      </c>
      <c r="R123" s="109">
        <v>2567899000</v>
      </c>
      <c r="S123" s="109">
        <v>724</v>
      </c>
      <c r="T123" s="542">
        <v>46035</v>
      </c>
      <c r="U123" s="54">
        <v>13771000</v>
      </c>
      <c r="V123" s="56" t="s">
        <v>88</v>
      </c>
      <c r="W123" s="54">
        <v>85465146</v>
      </c>
      <c r="X123" s="54" t="s">
        <v>9009</v>
      </c>
      <c r="Y123" s="119">
        <v>46035</v>
      </c>
      <c r="Z123" s="119">
        <v>46035</v>
      </c>
      <c r="AA123" s="120" t="s">
        <v>90</v>
      </c>
      <c r="AB123" s="119">
        <v>46173</v>
      </c>
      <c r="AC123" s="54">
        <f t="shared" si="5"/>
        <v>138</v>
      </c>
      <c r="AD123" s="56">
        <v>1</v>
      </c>
      <c r="AE123" s="114">
        <v>2849000</v>
      </c>
      <c r="AF123" s="56">
        <v>1</v>
      </c>
      <c r="AG123" s="464">
        <v>46203</v>
      </c>
      <c r="AH123" s="54">
        <f t="shared" si="6"/>
        <v>30</v>
      </c>
      <c r="AI123" s="114">
        <v>0</v>
      </c>
      <c r="AJ123" s="114">
        <v>0</v>
      </c>
      <c r="AK123" s="118" t="s">
        <v>90</v>
      </c>
      <c r="AL123" s="118" t="s">
        <v>90</v>
      </c>
      <c r="AM123" s="56">
        <v>0</v>
      </c>
      <c r="AN123" s="118" t="s">
        <v>90</v>
      </c>
      <c r="AO123" s="118" t="s">
        <v>90</v>
      </c>
      <c r="AP123" s="118" t="s">
        <v>90</v>
      </c>
      <c r="AQ123" s="54">
        <f t="shared" si="7"/>
        <v>0</v>
      </c>
      <c r="AR123" s="54">
        <f>+L123+AE123-AJ123</f>
        <v>16620000</v>
      </c>
      <c r="AS123" s="56" t="s">
        <v>88</v>
      </c>
      <c r="AT123" s="54">
        <v>13771000</v>
      </c>
      <c r="AU123" s="56" t="s">
        <v>91</v>
      </c>
      <c r="AV123" s="114">
        <v>0</v>
      </c>
      <c r="AW123" s="111" t="s">
        <v>90</v>
      </c>
      <c r="AX123" s="247">
        <v>13771000</v>
      </c>
      <c r="AY123" s="58">
        <f t="shared" si="8"/>
        <v>2849000</v>
      </c>
      <c r="AZ123" s="112">
        <f t="shared" si="9"/>
        <v>0.82858002406738873</v>
      </c>
      <c r="BA123" s="159">
        <v>1</v>
      </c>
      <c r="BB123" s="111" t="s">
        <v>90</v>
      </c>
      <c r="BC123" s="56" t="s">
        <v>92</v>
      </c>
      <c r="BD123" s="109" t="s">
        <v>11880</v>
      </c>
      <c r="BE123" s="56" t="s">
        <v>88</v>
      </c>
      <c r="BF123" s="56" t="s">
        <v>88</v>
      </c>
    </row>
    <row r="124" spans="2:58" s="201" customFormat="1" x14ac:dyDescent="0.2">
      <c r="B124" s="51">
        <v>2026</v>
      </c>
      <c r="C124" s="51">
        <v>891780111</v>
      </c>
      <c r="D124" s="51" t="s">
        <v>79</v>
      </c>
      <c r="E124" s="161" t="s">
        <v>11879</v>
      </c>
      <c r="F124" s="56" t="s">
        <v>11878</v>
      </c>
      <c r="G124" s="56">
        <v>0</v>
      </c>
      <c r="H124" s="56" t="s">
        <v>82</v>
      </c>
      <c r="I124" s="51" t="s">
        <v>83</v>
      </c>
      <c r="J124" s="121" t="s">
        <v>84</v>
      </c>
      <c r="K124" s="54" t="s">
        <v>11877</v>
      </c>
      <c r="L124" s="54">
        <v>13771000</v>
      </c>
      <c r="M124" s="51" t="s">
        <v>86</v>
      </c>
      <c r="N124" s="54" t="s">
        <v>11876</v>
      </c>
      <c r="O124" s="54">
        <v>1082972337</v>
      </c>
      <c r="P124" s="54">
        <v>53</v>
      </c>
      <c r="Q124" s="464">
        <v>46030</v>
      </c>
      <c r="R124" s="109">
        <v>2567899000</v>
      </c>
      <c r="S124" s="109">
        <v>725</v>
      </c>
      <c r="T124" s="542">
        <v>46035</v>
      </c>
      <c r="U124" s="54">
        <v>13771000</v>
      </c>
      <c r="V124" s="56" t="s">
        <v>88</v>
      </c>
      <c r="W124" s="54">
        <v>85465146</v>
      </c>
      <c r="X124" s="54" t="s">
        <v>9009</v>
      </c>
      <c r="Y124" s="119">
        <v>46035</v>
      </c>
      <c r="Z124" s="119">
        <v>46035</v>
      </c>
      <c r="AA124" s="120" t="s">
        <v>90</v>
      </c>
      <c r="AB124" s="119">
        <v>46173</v>
      </c>
      <c r="AC124" s="54">
        <f t="shared" si="5"/>
        <v>138</v>
      </c>
      <c r="AD124" s="56">
        <v>1</v>
      </c>
      <c r="AE124" s="114">
        <v>2849000</v>
      </c>
      <c r="AF124" s="56">
        <v>1</v>
      </c>
      <c r="AG124" s="464">
        <v>46203</v>
      </c>
      <c r="AH124" s="54">
        <f t="shared" si="6"/>
        <v>30</v>
      </c>
      <c r="AI124" s="114">
        <v>0</v>
      </c>
      <c r="AJ124" s="114">
        <v>0</v>
      </c>
      <c r="AK124" s="118" t="s">
        <v>90</v>
      </c>
      <c r="AL124" s="118" t="s">
        <v>90</v>
      </c>
      <c r="AM124" s="56">
        <v>0</v>
      </c>
      <c r="AN124" s="118" t="s">
        <v>90</v>
      </c>
      <c r="AO124" s="118" t="s">
        <v>90</v>
      </c>
      <c r="AP124" s="118" t="s">
        <v>90</v>
      </c>
      <c r="AQ124" s="54">
        <f t="shared" si="7"/>
        <v>0</v>
      </c>
      <c r="AR124" s="54">
        <f>+L124+AE124-AJ124</f>
        <v>16620000</v>
      </c>
      <c r="AS124" s="56" t="s">
        <v>88</v>
      </c>
      <c r="AT124" s="54">
        <v>13771000</v>
      </c>
      <c r="AU124" s="56" t="s">
        <v>91</v>
      </c>
      <c r="AV124" s="114">
        <v>0</v>
      </c>
      <c r="AW124" s="111" t="s">
        <v>90</v>
      </c>
      <c r="AX124" s="247">
        <v>13771000</v>
      </c>
      <c r="AY124" s="58">
        <f t="shared" si="8"/>
        <v>2849000</v>
      </c>
      <c r="AZ124" s="112">
        <f t="shared" si="9"/>
        <v>0.82858002406738873</v>
      </c>
      <c r="BA124" s="159">
        <v>1</v>
      </c>
      <c r="BB124" s="111" t="s">
        <v>90</v>
      </c>
      <c r="BC124" s="56" t="s">
        <v>92</v>
      </c>
      <c r="BD124" s="109" t="s">
        <v>11875</v>
      </c>
      <c r="BE124" s="56" t="s">
        <v>88</v>
      </c>
      <c r="BF124" s="56" t="s">
        <v>88</v>
      </c>
    </row>
    <row r="125" spans="2:58" s="201" customFormat="1" x14ac:dyDescent="0.2">
      <c r="B125" s="51">
        <v>2026</v>
      </c>
      <c r="C125" s="51">
        <v>891780111</v>
      </c>
      <c r="D125" s="51" t="s">
        <v>79</v>
      </c>
      <c r="E125" s="161" t="s">
        <v>11874</v>
      </c>
      <c r="F125" s="56" t="s">
        <v>11873</v>
      </c>
      <c r="G125" s="56">
        <v>0</v>
      </c>
      <c r="H125" s="56" t="s">
        <v>82</v>
      </c>
      <c r="I125" s="51" t="s">
        <v>83</v>
      </c>
      <c r="J125" s="121" t="s">
        <v>84</v>
      </c>
      <c r="K125" s="54" t="s">
        <v>11872</v>
      </c>
      <c r="L125" s="54">
        <v>17583000</v>
      </c>
      <c r="M125" s="51" t="s">
        <v>86</v>
      </c>
      <c r="N125" s="54" t="s">
        <v>11871</v>
      </c>
      <c r="O125" s="54">
        <v>1129574689</v>
      </c>
      <c r="P125" s="54">
        <v>30</v>
      </c>
      <c r="Q125" s="464">
        <v>46027</v>
      </c>
      <c r="R125" s="109">
        <v>5872564000</v>
      </c>
      <c r="S125" s="109">
        <v>740</v>
      </c>
      <c r="T125" s="542">
        <v>46035</v>
      </c>
      <c r="U125" s="54">
        <v>17583000</v>
      </c>
      <c r="V125" s="56" t="s">
        <v>88</v>
      </c>
      <c r="W125" s="54">
        <v>85459497</v>
      </c>
      <c r="X125" s="54" t="s">
        <v>8771</v>
      </c>
      <c r="Y125" s="119">
        <v>46035</v>
      </c>
      <c r="Z125" s="119">
        <v>46035</v>
      </c>
      <c r="AA125" s="120" t="s">
        <v>90</v>
      </c>
      <c r="AB125" s="119">
        <v>46173</v>
      </c>
      <c r="AC125" s="54">
        <f t="shared" si="5"/>
        <v>138</v>
      </c>
      <c r="AD125" s="56">
        <v>1</v>
      </c>
      <c r="AE125" s="114">
        <v>3663000</v>
      </c>
      <c r="AF125" s="56">
        <v>1</v>
      </c>
      <c r="AG125" s="464">
        <v>46203</v>
      </c>
      <c r="AH125" s="54">
        <f t="shared" si="6"/>
        <v>30</v>
      </c>
      <c r="AI125" s="114">
        <v>0</v>
      </c>
      <c r="AJ125" s="114">
        <v>0</v>
      </c>
      <c r="AK125" s="118" t="s">
        <v>90</v>
      </c>
      <c r="AL125" s="118" t="s">
        <v>90</v>
      </c>
      <c r="AM125" s="56">
        <v>0</v>
      </c>
      <c r="AN125" s="118" t="s">
        <v>90</v>
      </c>
      <c r="AO125" s="118" t="s">
        <v>90</v>
      </c>
      <c r="AP125" s="118" t="s">
        <v>90</v>
      </c>
      <c r="AQ125" s="54">
        <f t="shared" si="7"/>
        <v>0</v>
      </c>
      <c r="AR125" s="54">
        <f>+L125+AE125-AJ125</f>
        <v>21246000</v>
      </c>
      <c r="AS125" s="56" t="s">
        <v>88</v>
      </c>
      <c r="AT125" s="54">
        <v>17583000</v>
      </c>
      <c r="AU125" s="56" t="s">
        <v>91</v>
      </c>
      <c r="AV125" s="114">
        <v>0</v>
      </c>
      <c r="AW125" s="111" t="s">
        <v>90</v>
      </c>
      <c r="AX125" s="247">
        <v>17583000</v>
      </c>
      <c r="AY125" s="58">
        <f t="shared" si="8"/>
        <v>3663000</v>
      </c>
      <c r="AZ125" s="112">
        <f t="shared" si="9"/>
        <v>0.82759107596724091</v>
      </c>
      <c r="BA125" s="159">
        <v>1</v>
      </c>
      <c r="BB125" s="111" t="s">
        <v>90</v>
      </c>
      <c r="BC125" s="56" t="s">
        <v>92</v>
      </c>
      <c r="BD125" s="109" t="s">
        <v>11870</v>
      </c>
      <c r="BE125" s="56" t="s">
        <v>88</v>
      </c>
      <c r="BF125" s="56" t="s">
        <v>88</v>
      </c>
    </row>
    <row r="126" spans="2:58" s="201" customFormat="1" x14ac:dyDescent="0.2">
      <c r="B126" s="51">
        <v>2026</v>
      </c>
      <c r="C126" s="51">
        <v>891780111</v>
      </c>
      <c r="D126" s="51" t="s">
        <v>79</v>
      </c>
      <c r="E126" s="161" t="s">
        <v>11869</v>
      </c>
      <c r="F126" s="56" t="s">
        <v>11868</v>
      </c>
      <c r="G126" s="56">
        <v>0</v>
      </c>
      <c r="H126" s="56" t="s">
        <v>82</v>
      </c>
      <c r="I126" s="51" t="s">
        <v>83</v>
      </c>
      <c r="J126" s="121" t="s">
        <v>84</v>
      </c>
      <c r="K126" s="54" t="s">
        <v>11843</v>
      </c>
      <c r="L126" s="54">
        <v>11209000</v>
      </c>
      <c r="M126" s="51" t="s">
        <v>86</v>
      </c>
      <c r="N126" s="54" t="s">
        <v>11867</v>
      </c>
      <c r="O126" s="54">
        <v>1082983512</v>
      </c>
      <c r="P126" s="54">
        <v>53</v>
      </c>
      <c r="Q126" s="464">
        <v>46030</v>
      </c>
      <c r="R126" s="109">
        <v>2567899000</v>
      </c>
      <c r="S126" s="109">
        <v>726</v>
      </c>
      <c r="T126" s="542">
        <v>46035</v>
      </c>
      <c r="U126" s="54">
        <v>11209000</v>
      </c>
      <c r="V126" s="56" t="s">
        <v>88</v>
      </c>
      <c r="W126" s="54">
        <v>7633817</v>
      </c>
      <c r="X126" s="54" t="s">
        <v>8634</v>
      </c>
      <c r="Y126" s="119">
        <v>46035</v>
      </c>
      <c r="Z126" s="119">
        <v>46035</v>
      </c>
      <c r="AA126" s="120" t="s">
        <v>90</v>
      </c>
      <c r="AB126" s="119">
        <v>46173</v>
      </c>
      <c r="AC126" s="54">
        <f t="shared" si="5"/>
        <v>138</v>
      </c>
      <c r="AD126" s="56">
        <v>1</v>
      </c>
      <c r="AE126" s="114">
        <v>2419000</v>
      </c>
      <c r="AF126" s="56">
        <v>1</v>
      </c>
      <c r="AG126" s="464">
        <v>46203</v>
      </c>
      <c r="AH126" s="54">
        <f t="shared" si="6"/>
        <v>30</v>
      </c>
      <c r="AI126" s="114">
        <v>0</v>
      </c>
      <c r="AJ126" s="114">
        <v>0</v>
      </c>
      <c r="AK126" s="118" t="s">
        <v>90</v>
      </c>
      <c r="AL126" s="118" t="s">
        <v>90</v>
      </c>
      <c r="AM126" s="56">
        <v>0</v>
      </c>
      <c r="AN126" s="118" t="s">
        <v>90</v>
      </c>
      <c r="AO126" s="118" t="s">
        <v>90</v>
      </c>
      <c r="AP126" s="118" t="s">
        <v>90</v>
      </c>
      <c r="AQ126" s="54">
        <f t="shared" si="7"/>
        <v>0</v>
      </c>
      <c r="AR126" s="54">
        <f>+L126+AE126-AJ126</f>
        <v>13628000</v>
      </c>
      <c r="AS126" s="56" t="s">
        <v>88</v>
      </c>
      <c r="AT126" s="54">
        <v>11209000</v>
      </c>
      <c r="AU126" s="56" t="s">
        <v>91</v>
      </c>
      <c r="AV126" s="114">
        <v>0</v>
      </c>
      <c r="AW126" s="111" t="s">
        <v>90</v>
      </c>
      <c r="AX126" s="247">
        <v>11209000</v>
      </c>
      <c r="AY126" s="58">
        <f t="shared" si="8"/>
        <v>2419000</v>
      </c>
      <c r="AZ126" s="112">
        <f t="shared" si="9"/>
        <v>0.82249779864983852</v>
      </c>
      <c r="BA126" s="159">
        <v>1</v>
      </c>
      <c r="BB126" s="111" t="s">
        <v>90</v>
      </c>
      <c r="BC126" s="56" t="s">
        <v>92</v>
      </c>
      <c r="BD126" s="109" t="s">
        <v>11866</v>
      </c>
      <c r="BE126" s="56" t="s">
        <v>88</v>
      </c>
      <c r="BF126" s="56" t="s">
        <v>88</v>
      </c>
    </row>
    <row r="127" spans="2:58" s="201" customFormat="1" x14ac:dyDescent="0.2">
      <c r="B127" s="51">
        <v>2026</v>
      </c>
      <c r="C127" s="51">
        <v>891780111</v>
      </c>
      <c r="D127" s="51" t="s">
        <v>79</v>
      </c>
      <c r="E127" s="161" t="s">
        <v>11865</v>
      </c>
      <c r="F127" s="56" t="s">
        <v>11864</v>
      </c>
      <c r="G127" s="56">
        <v>0</v>
      </c>
      <c r="H127" s="56" t="s">
        <v>82</v>
      </c>
      <c r="I127" s="51" t="s">
        <v>83</v>
      </c>
      <c r="J127" s="121" t="s">
        <v>84</v>
      </c>
      <c r="K127" s="54" t="s">
        <v>11863</v>
      </c>
      <c r="L127" s="54">
        <v>11209000</v>
      </c>
      <c r="M127" s="51" t="s">
        <v>86</v>
      </c>
      <c r="N127" s="54" t="s">
        <v>11862</v>
      </c>
      <c r="O127" s="54">
        <v>1082900551</v>
      </c>
      <c r="P127" s="54">
        <v>53</v>
      </c>
      <c r="Q127" s="464">
        <v>46030</v>
      </c>
      <c r="R127" s="109">
        <v>2567899000</v>
      </c>
      <c r="S127" s="109">
        <v>727</v>
      </c>
      <c r="T127" s="542">
        <v>46035</v>
      </c>
      <c r="U127" s="54">
        <v>11209000</v>
      </c>
      <c r="V127" s="56" t="s">
        <v>88</v>
      </c>
      <c r="W127" s="54">
        <v>7631392</v>
      </c>
      <c r="X127" s="54" t="s">
        <v>9135</v>
      </c>
      <c r="Y127" s="119">
        <v>46035</v>
      </c>
      <c r="Z127" s="119">
        <v>46035</v>
      </c>
      <c r="AA127" s="120" t="s">
        <v>90</v>
      </c>
      <c r="AB127" s="119">
        <v>46173</v>
      </c>
      <c r="AC127" s="54">
        <f t="shared" si="5"/>
        <v>138</v>
      </c>
      <c r="AD127" s="56">
        <v>1</v>
      </c>
      <c r="AE127" s="114">
        <v>2419000</v>
      </c>
      <c r="AF127" s="56">
        <v>1</v>
      </c>
      <c r="AG127" s="464">
        <v>46203</v>
      </c>
      <c r="AH127" s="54">
        <f t="shared" si="6"/>
        <v>30</v>
      </c>
      <c r="AI127" s="114">
        <v>0</v>
      </c>
      <c r="AJ127" s="114">
        <v>0</v>
      </c>
      <c r="AK127" s="118" t="s">
        <v>90</v>
      </c>
      <c r="AL127" s="118" t="s">
        <v>90</v>
      </c>
      <c r="AM127" s="56">
        <v>0</v>
      </c>
      <c r="AN127" s="118" t="s">
        <v>90</v>
      </c>
      <c r="AO127" s="118" t="s">
        <v>90</v>
      </c>
      <c r="AP127" s="118" t="s">
        <v>90</v>
      </c>
      <c r="AQ127" s="54">
        <f t="shared" si="7"/>
        <v>0</v>
      </c>
      <c r="AR127" s="54">
        <f>+L127+AE127-AJ127</f>
        <v>13628000</v>
      </c>
      <c r="AS127" s="56" t="s">
        <v>88</v>
      </c>
      <c r="AT127" s="54">
        <v>11209000</v>
      </c>
      <c r="AU127" s="56" t="s">
        <v>91</v>
      </c>
      <c r="AV127" s="114">
        <v>0</v>
      </c>
      <c r="AW127" s="111" t="s">
        <v>90</v>
      </c>
      <c r="AX127" s="247">
        <v>11209000</v>
      </c>
      <c r="AY127" s="58">
        <f t="shared" si="8"/>
        <v>2419000</v>
      </c>
      <c r="AZ127" s="112">
        <f t="shared" si="9"/>
        <v>0.82249779864983852</v>
      </c>
      <c r="BA127" s="159">
        <v>1</v>
      </c>
      <c r="BB127" s="111" t="s">
        <v>90</v>
      </c>
      <c r="BC127" s="56" t="s">
        <v>92</v>
      </c>
      <c r="BD127" s="109" t="s">
        <v>11861</v>
      </c>
      <c r="BE127" s="56" t="s">
        <v>88</v>
      </c>
      <c r="BF127" s="56" t="s">
        <v>88</v>
      </c>
    </row>
    <row r="128" spans="2:58" s="201" customFormat="1" x14ac:dyDescent="0.2">
      <c r="B128" s="51">
        <v>2026</v>
      </c>
      <c r="C128" s="51">
        <v>891780111</v>
      </c>
      <c r="D128" s="51" t="s">
        <v>79</v>
      </c>
      <c r="E128" s="161" t="s">
        <v>11860</v>
      </c>
      <c r="F128" s="56" t="s">
        <v>11859</v>
      </c>
      <c r="G128" s="56">
        <v>0</v>
      </c>
      <c r="H128" s="56" t="s">
        <v>82</v>
      </c>
      <c r="I128" s="51" t="s">
        <v>83</v>
      </c>
      <c r="J128" s="121" t="s">
        <v>84</v>
      </c>
      <c r="K128" s="54" t="s">
        <v>11858</v>
      </c>
      <c r="L128" s="54">
        <v>15429000</v>
      </c>
      <c r="M128" s="51" t="s">
        <v>86</v>
      </c>
      <c r="N128" s="54" t="s">
        <v>11857</v>
      </c>
      <c r="O128" s="54">
        <v>1102864782</v>
      </c>
      <c r="P128" s="54">
        <v>30</v>
      </c>
      <c r="Q128" s="464">
        <v>46027</v>
      </c>
      <c r="R128" s="109">
        <v>5872564000</v>
      </c>
      <c r="S128" s="109">
        <v>741</v>
      </c>
      <c r="T128" s="542">
        <v>46035</v>
      </c>
      <c r="U128" s="54">
        <v>15429000</v>
      </c>
      <c r="V128" s="56" t="s">
        <v>88</v>
      </c>
      <c r="W128" s="54">
        <v>72221403</v>
      </c>
      <c r="X128" s="54" t="s">
        <v>8628</v>
      </c>
      <c r="Y128" s="119">
        <v>46035</v>
      </c>
      <c r="Z128" s="119">
        <v>46035</v>
      </c>
      <c r="AA128" s="120" t="s">
        <v>90</v>
      </c>
      <c r="AB128" s="119">
        <v>46173</v>
      </c>
      <c r="AC128" s="54">
        <f t="shared" si="5"/>
        <v>138</v>
      </c>
      <c r="AD128" s="56">
        <v>1</v>
      </c>
      <c r="AE128" s="114">
        <v>3330000</v>
      </c>
      <c r="AF128" s="56">
        <v>1</v>
      </c>
      <c r="AG128" s="464">
        <v>46203</v>
      </c>
      <c r="AH128" s="54">
        <f t="shared" si="6"/>
        <v>30</v>
      </c>
      <c r="AI128" s="114">
        <v>0</v>
      </c>
      <c r="AJ128" s="114">
        <v>0</v>
      </c>
      <c r="AK128" s="118" t="s">
        <v>90</v>
      </c>
      <c r="AL128" s="118" t="s">
        <v>90</v>
      </c>
      <c r="AM128" s="56">
        <v>0</v>
      </c>
      <c r="AN128" s="118" t="s">
        <v>90</v>
      </c>
      <c r="AO128" s="118" t="s">
        <v>90</v>
      </c>
      <c r="AP128" s="118" t="s">
        <v>90</v>
      </c>
      <c r="AQ128" s="54">
        <f t="shared" si="7"/>
        <v>0</v>
      </c>
      <c r="AR128" s="54">
        <f>+L128+AE128-AJ128</f>
        <v>18759000</v>
      </c>
      <c r="AS128" s="56" t="s">
        <v>88</v>
      </c>
      <c r="AT128" s="54">
        <v>15429000</v>
      </c>
      <c r="AU128" s="56" t="s">
        <v>91</v>
      </c>
      <c r="AV128" s="114">
        <v>0</v>
      </c>
      <c r="AW128" s="111" t="s">
        <v>90</v>
      </c>
      <c r="AX128" s="247">
        <v>15429000</v>
      </c>
      <c r="AY128" s="58">
        <f t="shared" si="8"/>
        <v>3330000</v>
      </c>
      <c r="AZ128" s="112">
        <f t="shared" si="9"/>
        <v>0.8224852071005917</v>
      </c>
      <c r="BA128" s="159">
        <v>1</v>
      </c>
      <c r="BB128" s="111" t="s">
        <v>90</v>
      </c>
      <c r="BC128" s="56" t="s">
        <v>92</v>
      </c>
      <c r="BD128" s="109" t="s">
        <v>11856</v>
      </c>
      <c r="BE128" s="56" t="s">
        <v>88</v>
      </c>
      <c r="BF128" s="56" t="s">
        <v>88</v>
      </c>
    </row>
    <row r="129" spans="2:58" s="201" customFormat="1" x14ac:dyDescent="0.2">
      <c r="B129" s="51">
        <v>2026</v>
      </c>
      <c r="C129" s="51">
        <v>891780111</v>
      </c>
      <c r="D129" s="51" t="s">
        <v>79</v>
      </c>
      <c r="E129" s="161" t="s">
        <v>11855</v>
      </c>
      <c r="F129" s="56" t="s">
        <v>11854</v>
      </c>
      <c r="G129" s="56">
        <v>0</v>
      </c>
      <c r="H129" s="56" t="s">
        <v>82</v>
      </c>
      <c r="I129" s="51" t="s">
        <v>83</v>
      </c>
      <c r="J129" s="121" t="s">
        <v>84</v>
      </c>
      <c r="K129" s="54" t="s">
        <v>11853</v>
      </c>
      <c r="L129" s="54">
        <v>13933000</v>
      </c>
      <c r="M129" s="51" t="s">
        <v>86</v>
      </c>
      <c r="N129" s="54" t="s">
        <v>11852</v>
      </c>
      <c r="O129" s="54">
        <v>1084738546</v>
      </c>
      <c r="P129" s="54">
        <v>30</v>
      </c>
      <c r="Q129" s="464">
        <v>46027</v>
      </c>
      <c r="R129" s="109">
        <v>5872564000</v>
      </c>
      <c r="S129" s="109">
        <v>742</v>
      </c>
      <c r="T129" s="542">
        <v>46035</v>
      </c>
      <c r="U129" s="54">
        <v>13933000</v>
      </c>
      <c r="V129" s="56" t="s">
        <v>88</v>
      </c>
      <c r="W129" s="54">
        <v>85467461</v>
      </c>
      <c r="X129" s="54" t="s">
        <v>8855</v>
      </c>
      <c r="Y129" s="119">
        <v>46035</v>
      </c>
      <c r="Z129" s="119">
        <v>46035</v>
      </c>
      <c r="AA129" s="120" t="s">
        <v>90</v>
      </c>
      <c r="AB129" s="119">
        <v>46173</v>
      </c>
      <c r="AC129" s="54">
        <f t="shared" si="5"/>
        <v>138</v>
      </c>
      <c r="AD129" s="56">
        <v>1</v>
      </c>
      <c r="AE129" s="114">
        <v>3007000</v>
      </c>
      <c r="AF129" s="56">
        <v>1</v>
      </c>
      <c r="AG129" s="464">
        <v>46203</v>
      </c>
      <c r="AH129" s="54">
        <f t="shared" si="6"/>
        <v>30</v>
      </c>
      <c r="AI129" s="114">
        <v>0</v>
      </c>
      <c r="AJ129" s="114">
        <v>0</v>
      </c>
      <c r="AK129" s="118" t="s">
        <v>90</v>
      </c>
      <c r="AL129" s="118" t="s">
        <v>90</v>
      </c>
      <c r="AM129" s="56">
        <v>0</v>
      </c>
      <c r="AN129" s="118" t="s">
        <v>90</v>
      </c>
      <c r="AO129" s="118" t="s">
        <v>90</v>
      </c>
      <c r="AP129" s="118" t="s">
        <v>90</v>
      </c>
      <c r="AQ129" s="54">
        <f t="shared" si="7"/>
        <v>0</v>
      </c>
      <c r="AR129" s="54">
        <f>+L129+AE129-AJ129</f>
        <v>16940000</v>
      </c>
      <c r="AS129" s="56" t="s">
        <v>88</v>
      </c>
      <c r="AT129" s="54">
        <v>13933000</v>
      </c>
      <c r="AU129" s="56" t="s">
        <v>91</v>
      </c>
      <c r="AV129" s="114">
        <v>0</v>
      </c>
      <c r="AW129" s="111" t="s">
        <v>90</v>
      </c>
      <c r="AX129" s="247">
        <v>13933000</v>
      </c>
      <c r="AY129" s="58">
        <f t="shared" si="8"/>
        <v>3007000</v>
      </c>
      <c r="AZ129" s="112">
        <f t="shared" si="9"/>
        <v>0.82249114521841793</v>
      </c>
      <c r="BA129" s="159">
        <v>1</v>
      </c>
      <c r="BB129" s="111" t="s">
        <v>90</v>
      </c>
      <c r="BC129" s="56" t="s">
        <v>92</v>
      </c>
      <c r="BD129" s="109" t="s">
        <v>11851</v>
      </c>
      <c r="BE129" s="56" t="s">
        <v>88</v>
      </c>
      <c r="BF129" s="56" t="s">
        <v>88</v>
      </c>
    </row>
    <row r="130" spans="2:58" s="201" customFormat="1" x14ac:dyDescent="0.2">
      <c r="B130" s="51">
        <v>2026</v>
      </c>
      <c r="C130" s="51">
        <v>891780111</v>
      </c>
      <c r="D130" s="51" t="s">
        <v>79</v>
      </c>
      <c r="E130" s="161" t="s">
        <v>11850</v>
      </c>
      <c r="F130" s="56" t="s">
        <v>11849</v>
      </c>
      <c r="G130" s="56">
        <v>0</v>
      </c>
      <c r="H130" s="56" t="s">
        <v>82</v>
      </c>
      <c r="I130" s="51" t="s">
        <v>83</v>
      </c>
      <c r="J130" s="121" t="s">
        <v>84</v>
      </c>
      <c r="K130" s="54" t="s">
        <v>11848</v>
      </c>
      <c r="L130" s="54">
        <v>13933000</v>
      </c>
      <c r="M130" s="51" t="s">
        <v>86</v>
      </c>
      <c r="N130" s="54" t="s">
        <v>11847</v>
      </c>
      <c r="O130" s="54">
        <v>1004346785</v>
      </c>
      <c r="P130" s="54">
        <v>30</v>
      </c>
      <c r="Q130" s="464">
        <v>46027</v>
      </c>
      <c r="R130" s="109">
        <v>5872564000</v>
      </c>
      <c r="S130" s="109">
        <v>743</v>
      </c>
      <c r="T130" s="542">
        <v>46035</v>
      </c>
      <c r="U130" s="54">
        <v>13933000</v>
      </c>
      <c r="V130" s="56" t="s">
        <v>88</v>
      </c>
      <c r="W130" s="54">
        <v>7631392</v>
      </c>
      <c r="X130" s="54" t="s">
        <v>9135</v>
      </c>
      <c r="Y130" s="119">
        <v>46035</v>
      </c>
      <c r="Z130" s="119">
        <v>46035</v>
      </c>
      <c r="AA130" s="120" t="s">
        <v>90</v>
      </c>
      <c r="AB130" s="119">
        <v>46173</v>
      </c>
      <c r="AC130" s="54">
        <f t="shared" si="5"/>
        <v>138</v>
      </c>
      <c r="AD130" s="56">
        <v>1</v>
      </c>
      <c r="AE130" s="114">
        <v>3007000</v>
      </c>
      <c r="AF130" s="56">
        <v>1</v>
      </c>
      <c r="AG130" s="464">
        <v>46203</v>
      </c>
      <c r="AH130" s="54">
        <f t="shared" si="6"/>
        <v>30</v>
      </c>
      <c r="AI130" s="114">
        <v>0</v>
      </c>
      <c r="AJ130" s="114">
        <v>0</v>
      </c>
      <c r="AK130" s="118" t="s">
        <v>90</v>
      </c>
      <c r="AL130" s="118" t="s">
        <v>90</v>
      </c>
      <c r="AM130" s="56">
        <v>0</v>
      </c>
      <c r="AN130" s="118" t="s">
        <v>90</v>
      </c>
      <c r="AO130" s="118" t="s">
        <v>90</v>
      </c>
      <c r="AP130" s="118" t="s">
        <v>90</v>
      </c>
      <c r="AQ130" s="54">
        <f t="shared" si="7"/>
        <v>0</v>
      </c>
      <c r="AR130" s="54">
        <f>+L130+AE130-AJ130</f>
        <v>16940000</v>
      </c>
      <c r="AS130" s="56" t="s">
        <v>88</v>
      </c>
      <c r="AT130" s="54">
        <v>13933000</v>
      </c>
      <c r="AU130" s="56" t="s">
        <v>91</v>
      </c>
      <c r="AV130" s="114">
        <v>0</v>
      </c>
      <c r="AW130" s="111" t="s">
        <v>90</v>
      </c>
      <c r="AX130" s="247">
        <v>13933000</v>
      </c>
      <c r="AY130" s="58">
        <f t="shared" si="8"/>
        <v>3007000</v>
      </c>
      <c r="AZ130" s="112">
        <f t="shared" si="9"/>
        <v>0.82249114521841793</v>
      </c>
      <c r="BA130" s="159">
        <v>1</v>
      </c>
      <c r="BB130" s="111" t="s">
        <v>90</v>
      </c>
      <c r="BC130" s="56" t="s">
        <v>92</v>
      </c>
      <c r="BD130" s="109" t="s">
        <v>11846</v>
      </c>
      <c r="BE130" s="56" t="s">
        <v>88</v>
      </c>
      <c r="BF130" s="56" t="s">
        <v>88</v>
      </c>
    </row>
    <row r="131" spans="2:58" s="201" customFormat="1" x14ac:dyDescent="0.2">
      <c r="B131" s="51">
        <v>2026</v>
      </c>
      <c r="C131" s="51">
        <v>891780111</v>
      </c>
      <c r="D131" s="51" t="s">
        <v>79</v>
      </c>
      <c r="E131" s="161" t="s">
        <v>11845</v>
      </c>
      <c r="F131" s="56" t="s">
        <v>11844</v>
      </c>
      <c r="G131" s="56">
        <v>0</v>
      </c>
      <c r="H131" s="56" t="s">
        <v>82</v>
      </c>
      <c r="I131" s="51" t="s">
        <v>83</v>
      </c>
      <c r="J131" s="121" t="s">
        <v>84</v>
      </c>
      <c r="K131" s="54" t="s">
        <v>11843</v>
      </c>
      <c r="L131" s="54">
        <v>11209000</v>
      </c>
      <c r="M131" s="51" t="s">
        <v>86</v>
      </c>
      <c r="N131" s="54" t="s">
        <v>11842</v>
      </c>
      <c r="O131" s="54">
        <v>1221970331</v>
      </c>
      <c r="P131" s="54">
        <v>53</v>
      </c>
      <c r="Q131" s="464">
        <v>46030</v>
      </c>
      <c r="R131" s="109">
        <v>2567899000</v>
      </c>
      <c r="S131" s="109">
        <v>728</v>
      </c>
      <c r="T131" s="542">
        <v>46035</v>
      </c>
      <c r="U131" s="54">
        <v>11209000</v>
      </c>
      <c r="V131" s="56" t="s">
        <v>88</v>
      </c>
      <c r="W131" s="54">
        <v>7633817</v>
      </c>
      <c r="X131" s="54" t="s">
        <v>8634</v>
      </c>
      <c r="Y131" s="119">
        <v>46035</v>
      </c>
      <c r="Z131" s="119">
        <v>46035</v>
      </c>
      <c r="AA131" s="120" t="s">
        <v>90</v>
      </c>
      <c r="AB131" s="119">
        <v>46173</v>
      </c>
      <c r="AC131" s="54">
        <f t="shared" si="5"/>
        <v>138</v>
      </c>
      <c r="AD131" s="56">
        <v>1</v>
      </c>
      <c r="AE131" s="114">
        <v>2419000</v>
      </c>
      <c r="AF131" s="56">
        <v>1</v>
      </c>
      <c r="AG131" s="464">
        <v>46203</v>
      </c>
      <c r="AH131" s="54">
        <f t="shared" si="6"/>
        <v>30</v>
      </c>
      <c r="AI131" s="114">
        <v>0</v>
      </c>
      <c r="AJ131" s="114">
        <v>0</v>
      </c>
      <c r="AK131" s="118" t="s">
        <v>90</v>
      </c>
      <c r="AL131" s="118" t="s">
        <v>90</v>
      </c>
      <c r="AM131" s="56">
        <v>0</v>
      </c>
      <c r="AN131" s="118" t="s">
        <v>90</v>
      </c>
      <c r="AO131" s="118" t="s">
        <v>90</v>
      </c>
      <c r="AP131" s="118" t="s">
        <v>90</v>
      </c>
      <c r="AQ131" s="54">
        <f t="shared" si="7"/>
        <v>0</v>
      </c>
      <c r="AR131" s="54">
        <f>+L131+AE131-AJ131</f>
        <v>13628000</v>
      </c>
      <c r="AS131" s="56" t="s">
        <v>88</v>
      </c>
      <c r="AT131" s="54">
        <v>11209000</v>
      </c>
      <c r="AU131" s="56" t="s">
        <v>91</v>
      </c>
      <c r="AV131" s="114">
        <v>0</v>
      </c>
      <c r="AW131" s="111" t="s">
        <v>90</v>
      </c>
      <c r="AX131" s="247">
        <v>11209000</v>
      </c>
      <c r="AY131" s="58">
        <f t="shared" si="8"/>
        <v>2419000</v>
      </c>
      <c r="AZ131" s="112">
        <f t="shared" si="9"/>
        <v>0.82249779864983852</v>
      </c>
      <c r="BA131" s="159">
        <v>1</v>
      </c>
      <c r="BB131" s="111" t="s">
        <v>90</v>
      </c>
      <c r="BC131" s="56" t="s">
        <v>92</v>
      </c>
      <c r="BD131" s="109" t="s">
        <v>11841</v>
      </c>
      <c r="BE131" s="56" t="s">
        <v>88</v>
      </c>
      <c r="BF131" s="56" t="s">
        <v>88</v>
      </c>
    </row>
    <row r="132" spans="2:58" s="201" customFormat="1" x14ac:dyDescent="0.2">
      <c r="B132" s="51">
        <v>2026</v>
      </c>
      <c r="C132" s="51">
        <v>891780111</v>
      </c>
      <c r="D132" s="51" t="s">
        <v>79</v>
      </c>
      <c r="E132" s="161" t="s">
        <v>11840</v>
      </c>
      <c r="F132" s="56" t="s">
        <v>11839</v>
      </c>
      <c r="G132" s="56">
        <v>0</v>
      </c>
      <c r="H132" s="56" t="s">
        <v>82</v>
      </c>
      <c r="I132" s="51" t="s">
        <v>83</v>
      </c>
      <c r="J132" s="121" t="s">
        <v>84</v>
      </c>
      <c r="K132" s="54" t="s">
        <v>11838</v>
      </c>
      <c r="L132" s="54">
        <v>15096000</v>
      </c>
      <c r="M132" s="51" t="s">
        <v>86</v>
      </c>
      <c r="N132" s="54" t="s">
        <v>11837</v>
      </c>
      <c r="O132" s="54">
        <v>57461973</v>
      </c>
      <c r="P132" s="54">
        <v>30</v>
      </c>
      <c r="Q132" s="464">
        <v>46027</v>
      </c>
      <c r="R132" s="109">
        <v>5872564000</v>
      </c>
      <c r="S132" s="109">
        <v>744</v>
      </c>
      <c r="T132" s="542">
        <v>46035</v>
      </c>
      <c r="U132" s="54">
        <v>15096000</v>
      </c>
      <c r="V132" s="56" t="s">
        <v>88</v>
      </c>
      <c r="W132" s="54">
        <v>85460625</v>
      </c>
      <c r="X132" s="54" t="s">
        <v>9816</v>
      </c>
      <c r="Y132" s="119">
        <v>46035</v>
      </c>
      <c r="Z132" s="119">
        <v>46037</v>
      </c>
      <c r="AA132" s="120" t="s">
        <v>90</v>
      </c>
      <c r="AB132" s="119">
        <v>46173</v>
      </c>
      <c r="AC132" s="54">
        <f t="shared" si="5"/>
        <v>136</v>
      </c>
      <c r="AD132" s="56">
        <v>1</v>
      </c>
      <c r="AE132" s="114">
        <v>3330000</v>
      </c>
      <c r="AF132" s="56">
        <v>1</v>
      </c>
      <c r="AG132" s="464">
        <v>46203</v>
      </c>
      <c r="AH132" s="54">
        <f t="shared" si="6"/>
        <v>30</v>
      </c>
      <c r="AI132" s="114">
        <v>0</v>
      </c>
      <c r="AJ132" s="114">
        <v>0</v>
      </c>
      <c r="AK132" s="118" t="s">
        <v>90</v>
      </c>
      <c r="AL132" s="118" t="s">
        <v>90</v>
      </c>
      <c r="AM132" s="56">
        <v>0</v>
      </c>
      <c r="AN132" s="118" t="s">
        <v>90</v>
      </c>
      <c r="AO132" s="118" t="s">
        <v>90</v>
      </c>
      <c r="AP132" s="118" t="s">
        <v>90</v>
      </c>
      <c r="AQ132" s="54">
        <f t="shared" si="7"/>
        <v>0</v>
      </c>
      <c r="AR132" s="54">
        <f>+L132+AE132-AJ132</f>
        <v>18426000</v>
      </c>
      <c r="AS132" s="56" t="s">
        <v>88</v>
      </c>
      <c r="AT132" s="54">
        <v>15096000</v>
      </c>
      <c r="AU132" s="56" t="s">
        <v>91</v>
      </c>
      <c r="AV132" s="114">
        <v>0</v>
      </c>
      <c r="AW132" s="111" t="s">
        <v>90</v>
      </c>
      <c r="AX132" s="247">
        <v>15096000</v>
      </c>
      <c r="AY132" s="58">
        <f t="shared" si="8"/>
        <v>3330000</v>
      </c>
      <c r="AZ132" s="112">
        <f t="shared" si="9"/>
        <v>0.81927710843373491</v>
      </c>
      <c r="BA132" s="159">
        <v>1</v>
      </c>
      <c r="BB132" s="111" t="s">
        <v>90</v>
      </c>
      <c r="BC132" s="56" t="s">
        <v>92</v>
      </c>
      <c r="BD132" s="109" t="s">
        <v>11836</v>
      </c>
      <c r="BE132" s="56" t="s">
        <v>88</v>
      </c>
      <c r="BF132" s="56" t="s">
        <v>88</v>
      </c>
    </row>
    <row r="133" spans="2:58" s="201" customFormat="1" x14ac:dyDescent="0.2">
      <c r="B133" s="51">
        <v>2026</v>
      </c>
      <c r="C133" s="51">
        <v>891780111</v>
      </c>
      <c r="D133" s="51" t="s">
        <v>79</v>
      </c>
      <c r="E133" s="161" t="s">
        <v>11835</v>
      </c>
      <c r="F133" s="56" t="s">
        <v>11834</v>
      </c>
      <c r="G133" s="56">
        <v>0</v>
      </c>
      <c r="H133" s="56" t="s">
        <v>82</v>
      </c>
      <c r="I133" s="51" t="s">
        <v>83</v>
      </c>
      <c r="J133" s="121" t="s">
        <v>84</v>
      </c>
      <c r="K133" s="54" t="s">
        <v>11833</v>
      </c>
      <c r="L133" s="54">
        <v>14434000</v>
      </c>
      <c r="M133" s="51" t="s">
        <v>86</v>
      </c>
      <c r="N133" s="54" t="s">
        <v>11832</v>
      </c>
      <c r="O133" s="54">
        <v>1083029737</v>
      </c>
      <c r="P133" s="54">
        <v>30</v>
      </c>
      <c r="Q133" s="464">
        <v>46027</v>
      </c>
      <c r="R133" s="109">
        <v>5872564000</v>
      </c>
      <c r="S133" s="109">
        <v>745</v>
      </c>
      <c r="T133" s="542">
        <v>46035</v>
      </c>
      <c r="U133" s="54">
        <v>14434000</v>
      </c>
      <c r="V133" s="56" t="s">
        <v>88</v>
      </c>
      <c r="W133" s="54">
        <v>7631392</v>
      </c>
      <c r="X133" s="54" t="s">
        <v>9135</v>
      </c>
      <c r="Y133" s="119">
        <v>46035</v>
      </c>
      <c r="Z133" s="119">
        <v>46035</v>
      </c>
      <c r="AA133" s="120" t="s">
        <v>90</v>
      </c>
      <c r="AB133" s="119">
        <v>46173</v>
      </c>
      <c r="AC133" s="54">
        <f t="shared" si="5"/>
        <v>138</v>
      </c>
      <c r="AD133" s="56">
        <v>1</v>
      </c>
      <c r="AE133" s="114">
        <v>3007000</v>
      </c>
      <c r="AF133" s="56">
        <v>1</v>
      </c>
      <c r="AG133" s="464">
        <v>46203</v>
      </c>
      <c r="AH133" s="54">
        <f t="shared" si="6"/>
        <v>30</v>
      </c>
      <c r="AI133" s="114">
        <v>0</v>
      </c>
      <c r="AJ133" s="114">
        <v>0</v>
      </c>
      <c r="AK133" s="118" t="s">
        <v>90</v>
      </c>
      <c r="AL133" s="118" t="s">
        <v>90</v>
      </c>
      <c r="AM133" s="56">
        <v>0</v>
      </c>
      <c r="AN133" s="118" t="s">
        <v>90</v>
      </c>
      <c r="AO133" s="118" t="s">
        <v>90</v>
      </c>
      <c r="AP133" s="118" t="s">
        <v>90</v>
      </c>
      <c r="AQ133" s="54">
        <f t="shared" si="7"/>
        <v>0</v>
      </c>
      <c r="AR133" s="54">
        <f>+L133+AE133-AJ133</f>
        <v>17441000</v>
      </c>
      <c r="AS133" s="56" t="s">
        <v>88</v>
      </c>
      <c r="AT133" s="54">
        <v>14434000</v>
      </c>
      <c r="AU133" s="56" t="s">
        <v>91</v>
      </c>
      <c r="AV133" s="114">
        <v>0</v>
      </c>
      <c r="AW133" s="111" t="s">
        <v>90</v>
      </c>
      <c r="AX133" s="247">
        <v>14434000</v>
      </c>
      <c r="AY133" s="58">
        <f t="shared" si="8"/>
        <v>3007000</v>
      </c>
      <c r="AZ133" s="112">
        <f t="shared" si="9"/>
        <v>0.82759016111461503</v>
      </c>
      <c r="BA133" s="159">
        <v>1</v>
      </c>
      <c r="BB133" s="111" t="s">
        <v>90</v>
      </c>
      <c r="BC133" s="56" t="s">
        <v>92</v>
      </c>
      <c r="BD133" s="109" t="s">
        <v>11831</v>
      </c>
      <c r="BE133" s="56" t="s">
        <v>88</v>
      </c>
      <c r="BF133" s="56" t="s">
        <v>88</v>
      </c>
    </row>
    <row r="134" spans="2:58" s="201" customFormat="1" x14ac:dyDescent="0.2">
      <c r="B134" s="51">
        <v>2026</v>
      </c>
      <c r="C134" s="51">
        <v>891780111</v>
      </c>
      <c r="D134" s="51" t="s">
        <v>79</v>
      </c>
      <c r="E134" s="161" t="s">
        <v>11830</v>
      </c>
      <c r="F134" s="56" t="s">
        <v>11829</v>
      </c>
      <c r="G134" s="56">
        <v>0</v>
      </c>
      <c r="H134" s="56" t="s">
        <v>82</v>
      </c>
      <c r="I134" s="51" t="s">
        <v>83</v>
      </c>
      <c r="J134" s="121" t="s">
        <v>84</v>
      </c>
      <c r="K134" s="54" t="s">
        <v>11828</v>
      </c>
      <c r="L134" s="54">
        <v>18515000</v>
      </c>
      <c r="M134" s="51" t="s">
        <v>86</v>
      </c>
      <c r="N134" s="54" t="s">
        <v>11827</v>
      </c>
      <c r="O134" s="54">
        <v>85154107</v>
      </c>
      <c r="P134" s="54">
        <v>30</v>
      </c>
      <c r="Q134" s="464">
        <v>46027</v>
      </c>
      <c r="R134" s="109">
        <v>5872564000</v>
      </c>
      <c r="S134" s="109">
        <v>746</v>
      </c>
      <c r="T134" s="542">
        <v>46035</v>
      </c>
      <c r="U134" s="54">
        <v>18515000</v>
      </c>
      <c r="V134" s="56" t="s">
        <v>88</v>
      </c>
      <c r="W134" s="54">
        <v>84452087</v>
      </c>
      <c r="X134" s="54" t="s">
        <v>8919</v>
      </c>
      <c r="Y134" s="119">
        <v>46035</v>
      </c>
      <c r="Z134" s="119">
        <v>46035</v>
      </c>
      <c r="AA134" s="120" t="s">
        <v>90</v>
      </c>
      <c r="AB134" s="119">
        <v>46173</v>
      </c>
      <c r="AC134" s="54">
        <f t="shared" si="5"/>
        <v>138</v>
      </c>
      <c r="AD134" s="56">
        <v>2</v>
      </c>
      <c r="AE134" s="114">
        <v>5257900</v>
      </c>
      <c r="AF134" s="56">
        <v>1</v>
      </c>
      <c r="AG134" s="464">
        <v>46203</v>
      </c>
      <c r="AH134" s="54">
        <f t="shared" si="6"/>
        <v>30</v>
      </c>
      <c r="AI134" s="114">
        <v>0</v>
      </c>
      <c r="AJ134" s="114">
        <v>0</v>
      </c>
      <c r="AK134" s="118" t="s">
        <v>90</v>
      </c>
      <c r="AL134" s="118" t="s">
        <v>90</v>
      </c>
      <c r="AM134" s="56">
        <v>0</v>
      </c>
      <c r="AN134" s="118" t="s">
        <v>90</v>
      </c>
      <c r="AO134" s="118" t="s">
        <v>90</v>
      </c>
      <c r="AP134" s="118" t="s">
        <v>90</v>
      </c>
      <c r="AQ134" s="54">
        <f t="shared" si="7"/>
        <v>0</v>
      </c>
      <c r="AR134" s="54">
        <f>+L134+AE134-AJ134</f>
        <v>23772900</v>
      </c>
      <c r="AS134" s="56" t="s">
        <v>88</v>
      </c>
      <c r="AT134" s="54">
        <v>18515000</v>
      </c>
      <c r="AU134" s="56" t="s">
        <v>91</v>
      </c>
      <c r="AV134" s="114">
        <v>0</v>
      </c>
      <c r="AW134" s="111" t="s">
        <v>90</v>
      </c>
      <c r="AX134" s="247">
        <v>19455800</v>
      </c>
      <c r="AY134" s="58">
        <f t="shared" si="8"/>
        <v>4317100</v>
      </c>
      <c r="AZ134" s="112">
        <f t="shared" si="9"/>
        <v>0.81840246667423833</v>
      </c>
      <c r="BA134" s="159">
        <v>1</v>
      </c>
      <c r="BB134" s="111" t="s">
        <v>90</v>
      </c>
      <c r="BC134" s="56" t="s">
        <v>92</v>
      </c>
      <c r="BD134" s="109" t="s">
        <v>11826</v>
      </c>
      <c r="BE134" s="56" t="s">
        <v>88</v>
      </c>
      <c r="BF134" s="56" t="s">
        <v>88</v>
      </c>
    </row>
    <row r="135" spans="2:58" s="201" customFormat="1" x14ac:dyDescent="0.2">
      <c r="B135" s="51">
        <v>2026</v>
      </c>
      <c r="C135" s="51">
        <v>891780111</v>
      </c>
      <c r="D135" s="51" t="s">
        <v>79</v>
      </c>
      <c r="E135" s="161" t="s">
        <v>11825</v>
      </c>
      <c r="F135" s="56" t="s">
        <v>11824</v>
      </c>
      <c r="G135" s="56">
        <v>0</v>
      </c>
      <c r="H135" s="56" t="s">
        <v>82</v>
      </c>
      <c r="I135" s="51" t="s">
        <v>83</v>
      </c>
      <c r="J135" s="121" t="s">
        <v>84</v>
      </c>
      <c r="K135" s="54" t="s">
        <v>11823</v>
      </c>
      <c r="L135" s="54">
        <v>13632000</v>
      </c>
      <c r="M135" s="51" t="s">
        <v>86</v>
      </c>
      <c r="N135" s="54" t="s">
        <v>11822</v>
      </c>
      <c r="O135" s="54">
        <v>1083042613</v>
      </c>
      <c r="P135" s="54">
        <v>30</v>
      </c>
      <c r="Q135" s="464">
        <v>46027</v>
      </c>
      <c r="R135" s="109">
        <v>5872564000</v>
      </c>
      <c r="S135" s="109">
        <v>747</v>
      </c>
      <c r="T135" s="542">
        <v>46035</v>
      </c>
      <c r="U135" s="54">
        <v>13632000</v>
      </c>
      <c r="V135" s="56" t="s">
        <v>88</v>
      </c>
      <c r="W135" s="54">
        <v>84452087</v>
      </c>
      <c r="X135" s="54" t="s">
        <v>8919</v>
      </c>
      <c r="Y135" s="119">
        <v>46035</v>
      </c>
      <c r="Z135" s="119">
        <v>46037</v>
      </c>
      <c r="AA135" s="120" t="s">
        <v>90</v>
      </c>
      <c r="AB135" s="119">
        <v>46173</v>
      </c>
      <c r="AC135" s="54">
        <f t="shared" si="5"/>
        <v>136</v>
      </c>
      <c r="AD135" s="56">
        <v>1</v>
      </c>
      <c r="AE135" s="114">
        <v>3007000</v>
      </c>
      <c r="AF135" s="56">
        <v>1</v>
      </c>
      <c r="AG135" s="464">
        <v>46203</v>
      </c>
      <c r="AH135" s="54">
        <f t="shared" si="6"/>
        <v>30</v>
      </c>
      <c r="AI135" s="114">
        <v>0</v>
      </c>
      <c r="AJ135" s="114">
        <v>0</v>
      </c>
      <c r="AK135" s="118" t="s">
        <v>90</v>
      </c>
      <c r="AL135" s="118" t="s">
        <v>90</v>
      </c>
      <c r="AM135" s="56">
        <v>0</v>
      </c>
      <c r="AN135" s="118" t="s">
        <v>90</v>
      </c>
      <c r="AO135" s="118" t="s">
        <v>90</v>
      </c>
      <c r="AP135" s="118" t="s">
        <v>90</v>
      </c>
      <c r="AQ135" s="54">
        <f t="shared" si="7"/>
        <v>0</v>
      </c>
      <c r="AR135" s="54">
        <f>+L135+AE135-AJ135</f>
        <v>16639000</v>
      </c>
      <c r="AS135" s="56" t="s">
        <v>88</v>
      </c>
      <c r="AT135" s="54">
        <v>13632000</v>
      </c>
      <c r="AU135" s="56" t="s">
        <v>91</v>
      </c>
      <c r="AV135" s="114">
        <v>0</v>
      </c>
      <c r="AW135" s="111" t="s">
        <v>90</v>
      </c>
      <c r="AX135" s="247">
        <v>13632000</v>
      </c>
      <c r="AY135" s="58">
        <f t="shared" si="8"/>
        <v>3007000</v>
      </c>
      <c r="AZ135" s="112">
        <f t="shared" si="9"/>
        <v>0.81928000480798124</v>
      </c>
      <c r="BA135" s="159">
        <v>1</v>
      </c>
      <c r="BB135" s="111" t="s">
        <v>90</v>
      </c>
      <c r="BC135" s="56" t="s">
        <v>92</v>
      </c>
      <c r="BD135" s="109" t="s">
        <v>11821</v>
      </c>
      <c r="BE135" s="56" t="s">
        <v>88</v>
      </c>
      <c r="BF135" s="56" t="s">
        <v>88</v>
      </c>
    </row>
    <row r="136" spans="2:58" s="201" customFormat="1" x14ac:dyDescent="0.2">
      <c r="B136" s="51">
        <v>2026</v>
      </c>
      <c r="C136" s="51">
        <v>891780111</v>
      </c>
      <c r="D136" s="51" t="s">
        <v>79</v>
      </c>
      <c r="E136" s="161" t="s">
        <v>11820</v>
      </c>
      <c r="F136" s="56" t="s">
        <v>11819</v>
      </c>
      <c r="G136" s="56">
        <v>0</v>
      </c>
      <c r="H136" s="56" t="s">
        <v>82</v>
      </c>
      <c r="I136" s="51" t="s">
        <v>83</v>
      </c>
      <c r="J136" s="121" t="s">
        <v>84</v>
      </c>
      <c r="K136" s="54" t="s">
        <v>11818</v>
      </c>
      <c r="L136" s="54">
        <v>16606000</v>
      </c>
      <c r="M136" s="51" t="s">
        <v>86</v>
      </c>
      <c r="N136" s="54" t="s">
        <v>11817</v>
      </c>
      <c r="O136" s="54">
        <v>1083025029</v>
      </c>
      <c r="P136" s="54">
        <v>30</v>
      </c>
      <c r="Q136" s="464">
        <v>46027</v>
      </c>
      <c r="R136" s="109">
        <v>5872564000</v>
      </c>
      <c r="S136" s="109">
        <v>748</v>
      </c>
      <c r="T136" s="542">
        <v>46035</v>
      </c>
      <c r="U136" s="54">
        <v>16606000</v>
      </c>
      <c r="V136" s="56" t="s">
        <v>88</v>
      </c>
      <c r="W136" s="54">
        <v>21400608</v>
      </c>
      <c r="X136" s="54" t="s">
        <v>8667</v>
      </c>
      <c r="Y136" s="119">
        <v>46035</v>
      </c>
      <c r="Z136" s="119">
        <v>46037</v>
      </c>
      <c r="AA136" s="120" t="s">
        <v>90</v>
      </c>
      <c r="AB136" s="119">
        <v>46173</v>
      </c>
      <c r="AC136" s="54">
        <f t="shared" ref="AC136:AC199" si="10">+IF(AA136="1800-01-01",AB136-Z136,AB136-AA136)</f>
        <v>136</v>
      </c>
      <c r="AD136" s="56">
        <v>2</v>
      </c>
      <c r="AE136" s="114">
        <v>13663000</v>
      </c>
      <c r="AF136" s="56">
        <v>1</v>
      </c>
      <c r="AG136" s="464">
        <v>46203</v>
      </c>
      <c r="AH136" s="54">
        <f t="shared" ref="AH136:AH199" si="11">+IF(AG136="1800-01-01",0,AG136-AB136)</f>
        <v>30</v>
      </c>
      <c r="AI136" s="114">
        <v>0</v>
      </c>
      <c r="AJ136" s="114">
        <v>0</v>
      </c>
      <c r="AK136" s="118" t="s">
        <v>90</v>
      </c>
      <c r="AL136" s="118" t="s">
        <v>90</v>
      </c>
      <c r="AM136" s="56">
        <v>0</v>
      </c>
      <c r="AN136" s="118" t="s">
        <v>90</v>
      </c>
      <c r="AO136" s="118" t="s">
        <v>90</v>
      </c>
      <c r="AP136" s="118" t="s">
        <v>90</v>
      </c>
      <c r="AQ136" s="54">
        <f t="shared" ref="AQ136:AQ199" si="12">+IF(AN136="1800-01-01",0,AO136-AN136)</f>
        <v>0</v>
      </c>
      <c r="AR136" s="54">
        <f>+L136+AE136-AJ136</f>
        <v>30269000</v>
      </c>
      <c r="AS136" s="56" t="s">
        <v>88</v>
      </c>
      <c r="AT136" s="54">
        <v>16606000</v>
      </c>
      <c r="AU136" s="56" t="s">
        <v>91</v>
      </c>
      <c r="AV136" s="114">
        <v>0</v>
      </c>
      <c r="AW136" s="111" t="s">
        <v>90</v>
      </c>
      <c r="AX136" s="247">
        <v>26606000</v>
      </c>
      <c r="AY136" s="58">
        <f t="shared" ref="AY136:AY199" si="13">AR136-AX136</f>
        <v>3663000</v>
      </c>
      <c r="AZ136" s="112">
        <f t="shared" ref="AZ136:AZ199" si="14">+IFERROR(AX136/AR136,"_")</f>
        <v>0.87898510026760046</v>
      </c>
      <c r="BA136" s="159">
        <v>1</v>
      </c>
      <c r="BB136" s="111" t="s">
        <v>90</v>
      </c>
      <c r="BC136" s="56" t="s">
        <v>92</v>
      </c>
      <c r="BD136" s="109" t="s">
        <v>11816</v>
      </c>
      <c r="BE136" s="56" t="s">
        <v>88</v>
      </c>
      <c r="BF136" s="56" t="s">
        <v>88</v>
      </c>
    </row>
    <row r="137" spans="2:58" s="201" customFormat="1" x14ac:dyDescent="0.2">
      <c r="B137" s="51">
        <v>2026</v>
      </c>
      <c r="C137" s="51">
        <v>891780111</v>
      </c>
      <c r="D137" s="51" t="s">
        <v>79</v>
      </c>
      <c r="E137" s="161" t="s">
        <v>11815</v>
      </c>
      <c r="F137" s="56" t="s">
        <v>11814</v>
      </c>
      <c r="G137" s="56">
        <v>0</v>
      </c>
      <c r="H137" s="56" t="s">
        <v>82</v>
      </c>
      <c r="I137" s="51" t="s">
        <v>83</v>
      </c>
      <c r="J137" s="121" t="s">
        <v>84</v>
      </c>
      <c r="K137" s="54" t="s">
        <v>11813</v>
      </c>
      <c r="L137" s="54">
        <v>30798000</v>
      </c>
      <c r="M137" s="51" t="s">
        <v>86</v>
      </c>
      <c r="N137" s="54" t="s">
        <v>11812</v>
      </c>
      <c r="O137" s="54">
        <v>36724902</v>
      </c>
      <c r="P137" s="54">
        <v>30</v>
      </c>
      <c r="Q137" s="464">
        <v>46027</v>
      </c>
      <c r="R137" s="109">
        <v>5872564000</v>
      </c>
      <c r="S137" s="109">
        <v>749</v>
      </c>
      <c r="T137" s="542">
        <v>46035</v>
      </c>
      <c r="U137" s="54">
        <v>30798000</v>
      </c>
      <c r="V137" s="56" t="s">
        <v>88</v>
      </c>
      <c r="W137" s="54">
        <v>12621405</v>
      </c>
      <c r="X137" s="54" t="s">
        <v>9215</v>
      </c>
      <c r="Y137" s="119">
        <v>46035</v>
      </c>
      <c r="Z137" s="119">
        <v>46035</v>
      </c>
      <c r="AA137" s="120" t="s">
        <v>90</v>
      </c>
      <c r="AB137" s="119">
        <v>46173</v>
      </c>
      <c r="AC137" s="54">
        <f t="shared" si="10"/>
        <v>138</v>
      </c>
      <c r="AD137" s="56">
        <v>1</v>
      </c>
      <c r="AE137" s="114">
        <v>6647000</v>
      </c>
      <c r="AF137" s="56">
        <v>1</v>
      </c>
      <c r="AG137" s="464">
        <v>46203</v>
      </c>
      <c r="AH137" s="54">
        <f t="shared" si="11"/>
        <v>30</v>
      </c>
      <c r="AI137" s="114">
        <v>0</v>
      </c>
      <c r="AJ137" s="114">
        <v>0</v>
      </c>
      <c r="AK137" s="118" t="s">
        <v>90</v>
      </c>
      <c r="AL137" s="118" t="s">
        <v>90</v>
      </c>
      <c r="AM137" s="56">
        <v>0</v>
      </c>
      <c r="AN137" s="118" t="s">
        <v>90</v>
      </c>
      <c r="AO137" s="118" t="s">
        <v>90</v>
      </c>
      <c r="AP137" s="118" t="s">
        <v>90</v>
      </c>
      <c r="AQ137" s="54">
        <f t="shared" si="12"/>
        <v>0</v>
      </c>
      <c r="AR137" s="54">
        <f>+L137+AE137-AJ137</f>
        <v>37445000</v>
      </c>
      <c r="AS137" s="56" t="s">
        <v>88</v>
      </c>
      <c r="AT137" s="54">
        <v>30798000</v>
      </c>
      <c r="AU137" s="56" t="s">
        <v>91</v>
      </c>
      <c r="AV137" s="114">
        <v>0</v>
      </c>
      <c r="AW137" s="111" t="s">
        <v>90</v>
      </c>
      <c r="AX137" s="247">
        <v>30798000</v>
      </c>
      <c r="AY137" s="58">
        <f t="shared" si="13"/>
        <v>6647000</v>
      </c>
      <c r="AZ137" s="112">
        <f t="shared" si="14"/>
        <v>0.82248631325944721</v>
      </c>
      <c r="BA137" s="159">
        <v>1</v>
      </c>
      <c r="BB137" s="111" t="s">
        <v>90</v>
      </c>
      <c r="BC137" s="56" t="s">
        <v>92</v>
      </c>
      <c r="BD137" s="109" t="s">
        <v>11811</v>
      </c>
      <c r="BE137" s="56" t="s">
        <v>88</v>
      </c>
      <c r="BF137" s="56" t="s">
        <v>88</v>
      </c>
    </row>
    <row r="138" spans="2:58" s="201" customFormat="1" x14ac:dyDescent="0.2">
      <c r="B138" s="51">
        <v>2026</v>
      </c>
      <c r="C138" s="51">
        <v>891780111</v>
      </c>
      <c r="D138" s="51" t="s">
        <v>79</v>
      </c>
      <c r="E138" s="161" t="s">
        <v>11810</v>
      </c>
      <c r="F138" s="56" t="s">
        <v>11809</v>
      </c>
      <c r="G138" s="56">
        <v>0</v>
      </c>
      <c r="H138" s="56" t="s">
        <v>82</v>
      </c>
      <c r="I138" s="51" t="s">
        <v>83</v>
      </c>
      <c r="J138" s="121" t="s">
        <v>84</v>
      </c>
      <c r="K138" s="54" t="s">
        <v>11808</v>
      </c>
      <c r="L138" s="54">
        <v>11209000</v>
      </c>
      <c r="M138" s="51" t="s">
        <v>86</v>
      </c>
      <c r="N138" s="54" t="s">
        <v>11807</v>
      </c>
      <c r="O138" s="54">
        <v>36729283</v>
      </c>
      <c r="P138" s="54">
        <v>53</v>
      </c>
      <c r="Q138" s="464">
        <v>46030</v>
      </c>
      <c r="R138" s="109">
        <v>2567899000</v>
      </c>
      <c r="S138" s="109">
        <v>729</v>
      </c>
      <c r="T138" s="542">
        <v>46035</v>
      </c>
      <c r="U138" s="54">
        <v>11209000</v>
      </c>
      <c r="V138" s="56" t="s">
        <v>88</v>
      </c>
      <c r="W138" s="54">
        <v>2000022494</v>
      </c>
      <c r="X138" s="54" t="s">
        <v>11806</v>
      </c>
      <c r="Y138" s="119">
        <v>46035</v>
      </c>
      <c r="Z138" s="119">
        <v>46035</v>
      </c>
      <c r="AA138" s="120" t="s">
        <v>90</v>
      </c>
      <c r="AB138" s="119">
        <v>46173</v>
      </c>
      <c r="AC138" s="54">
        <f t="shared" si="10"/>
        <v>138</v>
      </c>
      <c r="AD138" s="56">
        <v>1</v>
      </c>
      <c r="AE138" s="114">
        <v>2419000</v>
      </c>
      <c r="AF138" s="56">
        <v>1</v>
      </c>
      <c r="AG138" s="464">
        <v>46203</v>
      </c>
      <c r="AH138" s="54">
        <f t="shared" si="11"/>
        <v>30</v>
      </c>
      <c r="AI138" s="114">
        <v>0</v>
      </c>
      <c r="AJ138" s="114">
        <v>0</v>
      </c>
      <c r="AK138" s="118" t="s">
        <v>90</v>
      </c>
      <c r="AL138" s="118" t="s">
        <v>90</v>
      </c>
      <c r="AM138" s="56">
        <v>0</v>
      </c>
      <c r="AN138" s="118" t="s">
        <v>90</v>
      </c>
      <c r="AO138" s="118" t="s">
        <v>90</v>
      </c>
      <c r="AP138" s="118" t="s">
        <v>90</v>
      </c>
      <c r="AQ138" s="54">
        <f t="shared" si="12"/>
        <v>0</v>
      </c>
      <c r="AR138" s="54">
        <f>+L138+AE138-AJ138</f>
        <v>13628000</v>
      </c>
      <c r="AS138" s="56" t="s">
        <v>88</v>
      </c>
      <c r="AT138" s="54">
        <v>11209000</v>
      </c>
      <c r="AU138" s="56" t="s">
        <v>91</v>
      </c>
      <c r="AV138" s="114">
        <v>0</v>
      </c>
      <c r="AW138" s="111" t="s">
        <v>90</v>
      </c>
      <c r="AX138" s="247">
        <v>11209000</v>
      </c>
      <c r="AY138" s="58">
        <f t="shared" si="13"/>
        <v>2419000</v>
      </c>
      <c r="AZ138" s="112">
        <f t="shared" si="14"/>
        <v>0.82249779864983852</v>
      </c>
      <c r="BA138" s="159">
        <v>1</v>
      </c>
      <c r="BB138" s="111" t="s">
        <v>90</v>
      </c>
      <c r="BC138" s="56" t="s">
        <v>92</v>
      </c>
      <c r="BD138" s="109" t="s">
        <v>11805</v>
      </c>
      <c r="BE138" s="56" t="s">
        <v>88</v>
      </c>
      <c r="BF138" s="56" t="s">
        <v>88</v>
      </c>
    </row>
    <row r="139" spans="2:58" s="201" customFormat="1" x14ac:dyDescent="0.2">
      <c r="B139" s="51">
        <v>2026</v>
      </c>
      <c r="C139" s="51">
        <v>891780111</v>
      </c>
      <c r="D139" s="51" t="s">
        <v>79</v>
      </c>
      <c r="E139" s="161" t="s">
        <v>11804</v>
      </c>
      <c r="F139" s="56" t="s">
        <v>11803</v>
      </c>
      <c r="G139" s="56">
        <v>0</v>
      </c>
      <c r="H139" s="56" t="s">
        <v>82</v>
      </c>
      <c r="I139" s="51" t="s">
        <v>83</v>
      </c>
      <c r="J139" s="121" t="s">
        <v>84</v>
      </c>
      <c r="K139" s="54" t="s">
        <v>11802</v>
      </c>
      <c r="L139" s="54">
        <v>19700000</v>
      </c>
      <c r="M139" s="51" t="s">
        <v>86</v>
      </c>
      <c r="N139" s="54" t="s">
        <v>11801</v>
      </c>
      <c r="O139" s="54">
        <v>1216968632</v>
      </c>
      <c r="P139" s="54">
        <v>30</v>
      </c>
      <c r="Q139" s="464">
        <v>46027</v>
      </c>
      <c r="R139" s="109">
        <v>5872564000</v>
      </c>
      <c r="S139" s="109">
        <v>782</v>
      </c>
      <c r="T139" s="542">
        <v>46036</v>
      </c>
      <c r="U139" s="54">
        <v>19700000</v>
      </c>
      <c r="V139" s="56" t="s">
        <v>88</v>
      </c>
      <c r="W139" s="54">
        <v>7633817</v>
      </c>
      <c r="X139" s="54" t="s">
        <v>8634</v>
      </c>
      <c r="Y139" s="119">
        <v>46036</v>
      </c>
      <c r="Z139" s="119">
        <v>46036</v>
      </c>
      <c r="AA139" s="120" t="s">
        <v>90</v>
      </c>
      <c r="AB139" s="119">
        <v>46173</v>
      </c>
      <c r="AC139" s="54">
        <f t="shared" si="10"/>
        <v>137</v>
      </c>
      <c r="AD139" s="56">
        <v>1</v>
      </c>
      <c r="AE139" s="114">
        <v>4104000</v>
      </c>
      <c r="AF139" s="56">
        <v>1</v>
      </c>
      <c r="AG139" s="464">
        <v>46203</v>
      </c>
      <c r="AH139" s="54">
        <f t="shared" si="11"/>
        <v>30</v>
      </c>
      <c r="AI139" s="114">
        <v>0</v>
      </c>
      <c r="AJ139" s="114">
        <v>0</v>
      </c>
      <c r="AK139" s="118" t="s">
        <v>90</v>
      </c>
      <c r="AL139" s="118" t="s">
        <v>90</v>
      </c>
      <c r="AM139" s="56">
        <v>0</v>
      </c>
      <c r="AN139" s="118" t="s">
        <v>90</v>
      </c>
      <c r="AO139" s="118" t="s">
        <v>90</v>
      </c>
      <c r="AP139" s="118" t="s">
        <v>90</v>
      </c>
      <c r="AQ139" s="54">
        <f t="shared" si="12"/>
        <v>0</v>
      </c>
      <c r="AR139" s="54">
        <f>+L139+AE139-AJ139</f>
        <v>23804000</v>
      </c>
      <c r="AS139" s="56" t="s">
        <v>88</v>
      </c>
      <c r="AT139" s="54">
        <v>19700000</v>
      </c>
      <c r="AU139" s="56" t="s">
        <v>91</v>
      </c>
      <c r="AV139" s="114">
        <v>0</v>
      </c>
      <c r="AW139" s="111" t="s">
        <v>90</v>
      </c>
      <c r="AX139" s="247">
        <v>19700000</v>
      </c>
      <c r="AY139" s="58">
        <f t="shared" si="13"/>
        <v>4104000</v>
      </c>
      <c r="AZ139" s="112">
        <f t="shared" si="14"/>
        <v>0.82759200134431188</v>
      </c>
      <c r="BA139" s="159">
        <v>1</v>
      </c>
      <c r="BB139" s="111" t="s">
        <v>90</v>
      </c>
      <c r="BC139" s="56" t="s">
        <v>92</v>
      </c>
      <c r="BD139" s="109" t="s">
        <v>11800</v>
      </c>
      <c r="BE139" s="56" t="s">
        <v>88</v>
      </c>
      <c r="BF139" s="56" t="s">
        <v>88</v>
      </c>
    </row>
    <row r="140" spans="2:58" s="201" customFormat="1" x14ac:dyDescent="0.2">
      <c r="B140" s="51">
        <v>2026</v>
      </c>
      <c r="C140" s="51">
        <v>891780111</v>
      </c>
      <c r="D140" s="51" t="s">
        <v>79</v>
      </c>
      <c r="E140" s="161" t="s">
        <v>11799</v>
      </c>
      <c r="F140" s="56" t="s">
        <v>11798</v>
      </c>
      <c r="G140" s="56">
        <v>0</v>
      </c>
      <c r="H140" s="56" t="s">
        <v>82</v>
      </c>
      <c r="I140" s="51" t="s">
        <v>83</v>
      </c>
      <c r="J140" s="121" t="s">
        <v>84</v>
      </c>
      <c r="K140" s="54" t="s">
        <v>11797</v>
      </c>
      <c r="L140" s="54">
        <v>13866000</v>
      </c>
      <c r="M140" s="51" t="s">
        <v>86</v>
      </c>
      <c r="N140" s="54" t="s">
        <v>11796</v>
      </c>
      <c r="O140" s="54">
        <v>84458834</v>
      </c>
      <c r="P140" s="54">
        <v>53</v>
      </c>
      <c r="Q140" s="464">
        <v>46030</v>
      </c>
      <c r="R140" s="109">
        <v>2567899000</v>
      </c>
      <c r="S140" s="109">
        <v>764</v>
      </c>
      <c r="T140" s="542">
        <v>46036</v>
      </c>
      <c r="U140" s="54">
        <v>13866000</v>
      </c>
      <c r="V140" s="56" t="s">
        <v>88</v>
      </c>
      <c r="W140" s="54">
        <v>28298877</v>
      </c>
      <c r="X140" s="54" t="s">
        <v>8804</v>
      </c>
      <c r="Y140" s="119">
        <v>46036</v>
      </c>
      <c r="Z140" s="119">
        <v>46036</v>
      </c>
      <c r="AA140" s="120" t="s">
        <v>90</v>
      </c>
      <c r="AB140" s="119">
        <v>46173</v>
      </c>
      <c r="AC140" s="54">
        <f t="shared" si="10"/>
        <v>137</v>
      </c>
      <c r="AD140" s="56">
        <v>1</v>
      </c>
      <c r="AE140" s="114">
        <v>2849000</v>
      </c>
      <c r="AF140" s="56">
        <v>1</v>
      </c>
      <c r="AG140" s="464">
        <v>46203</v>
      </c>
      <c r="AH140" s="54">
        <f t="shared" si="11"/>
        <v>30</v>
      </c>
      <c r="AI140" s="114">
        <v>0</v>
      </c>
      <c r="AJ140" s="114">
        <v>0</v>
      </c>
      <c r="AK140" s="118" t="s">
        <v>90</v>
      </c>
      <c r="AL140" s="118" t="s">
        <v>90</v>
      </c>
      <c r="AM140" s="56">
        <v>0</v>
      </c>
      <c r="AN140" s="118" t="s">
        <v>90</v>
      </c>
      <c r="AO140" s="118" t="s">
        <v>90</v>
      </c>
      <c r="AP140" s="118" t="s">
        <v>90</v>
      </c>
      <c r="AQ140" s="54">
        <f t="shared" si="12"/>
        <v>0</v>
      </c>
      <c r="AR140" s="54">
        <f>+L140+AE140-AJ140</f>
        <v>16715000</v>
      </c>
      <c r="AS140" s="56" t="s">
        <v>88</v>
      </c>
      <c r="AT140" s="54">
        <v>13866000</v>
      </c>
      <c r="AU140" s="56" t="s">
        <v>91</v>
      </c>
      <c r="AV140" s="114">
        <v>0</v>
      </c>
      <c r="AW140" s="111" t="s">
        <v>90</v>
      </c>
      <c r="AX140" s="247">
        <v>13866000</v>
      </c>
      <c r="AY140" s="58">
        <f t="shared" si="13"/>
        <v>2849000</v>
      </c>
      <c r="AZ140" s="112">
        <f t="shared" si="14"/>
        <v>0.8295542925516004</v>
      </c>
      <c r="BA140" s="159">
        <v>1</v>
      </c>
      <c r="BB140" s="111" t="s">
        <v>90</v>
      </c>
      <c r="BC140" s="56" t="s">
        <v>92</v>
      </c>
      <c r="BD140" s="109" t="s">
        <v>11795</v>
      </c>
      <c r="BE140" s="56" t="s">
        <v>88</v>
      </c>
      <c r="BF140" s="56" t="s">
        <v>88</v>
      </c>
    </row>
    <row r="141" spans="2:58" s="201" customFormat="1" x14ac:dyDescent="0.2">
      <c r="B141" s="51">
        <v>2026</v>
      </c>
      <c r="C141" s="51">
        <v>891780111</v>
      </c>
      <c r="D141" s="51" t="s">
        <v>79</v>
      </c>
      <c r="E141" s="161" t="s">
        <v>11794</v>
      </c>
      <c r="F141" s="56" t="s">
        <v>11793</v>
      </c>
      <c r="G141" s="56">
        <v>0</v>
      </c>
      <c r="H141" s="56" t="s">
        <v>82</v>
      </c>
      <c r="I141" s="51" t="s">
        <v>83</v>
      </c>
      <c r="J141" s="121" t="s">
        <v>84</v>
      </c>
      <c r="K141" s="54" t="s">
        <v>11792</v>
      </c>
      <c r="L141" s="54">
        <v>17583000</v>
      </c>
      <c r="M141" s="51" t="s">
        <v>86</v>
      </c>
      <c r="N141" s="54" t="s">
        <v>11791</v>
      </c>
      <c r="O141" s="54">
        <v>1083554776</v>
      </c>
      <c r="P141" s="54">
        <v>30</v>
      </c>
      <c r="Q141" s="464">
        <v>46027</v>
      </c>
      <c r="R141" s="109">
        <v>5872564000</v>
      </c>
      <c r="S141" s="109">
        <v>765</v>
      </c>
      <c r="T141" s="542">
        <v>46036</v>
      </c>
      <c r="U141" s="54">
        <v>17583000</v>
      </c>
      <c r="V141" s="56" t="s">
        <v>88</v>
      </c>
      <c r="W141" s="54">
        <v>85465146</v>
      </c>
      <c r="X141" s="54" t="s">
        <v>9009</v>
      </c>
      <c r="Y141" s="119">
        <v>46036</v>
      </c>
      <c r="Z141" s="119">
        <v>46036</v>
      </c>
      <c r="AA141" s="120" t="s">
        <v>90</v>
      </c>
      <c r="AB141" s="119">
        <v>46173</v>
      </c>
      <c r="AC141" s="54">
        <f t="shared" si="10"/>
        <v>137</v>
      </c>
      <c r="AD141" s="56">
        <v>2</v>
      </c>
      <c r="AE141" s="114">
        <v>5594400</v>
      </c>
      <c r="AF141" s="56">
        <v>1</v>
      </c>
      <c r="AG141" s="464">
        <v>46203</v>
      </c>
      <c r="AH141" s="54">
        <f t="shared" si="11"/>
        <v>30</v>
      </c>
      <c r="AI141" s="114">
        <v>0</v>
      </c>
      <c r="AJ141" s="114">
        <v>0</v>
      </c>
      <c r="AK141" s="118" t="s">
        <v>90</v>
      </c>
      <c r="AL141" s="118" t="s">
        <v>90</v>
      </c>
      <c r="AM141" s="56">
        <v>0</v>
      </c>
      <c r="AN141" s="118" t="s">
        <v>90</v>
      </c>
      <c r="AO141" s="118" t="s">
        <v>90</v>
      </c>
      <c r="AP141" s="118" t="s">
        <v>90</v>
      </c>
      <c r="AQ141" s="54">
        <f t="shared" si="12"/>
        <v>0</v>
      </c>
      <c r="AR141" s="54">
        <f>+L141+AE141-AJ141</f>
        <v>23177400</v>
      </c>
      <c r="AS141" s="56" t="s">
        <v>88</v>
      </c>
      <c r="AT141" s="54">
        <v>17583000</v>
      </c>
      <c r="AU141" s="56" t="s">
        <v>91</v>
      </c>
      <c r="AV141" s="114">
        <v>0</v>
      </c>
      <c r="AW141" s="111" t="s">
        <v>90</v>
      </c>
      <c r="AX141" s="247">
        <v>19114800</v>
      </c>
      <c r="AY141" s="58">
        <f t="shared" si="13"/>
        <v>4062600</v>
      </c>
      <c r="AZ141" s="112">
        <f t="shared" si="14"/>
        <v>0.82471718139221828</v>
      </c>
      <c r="BA141" s="159">
        <v>1</v>
      </c>
      <c r="BB141" s="111" t="s">
        <v>90</v>
      </c>
      <c r="BC141" s="56" t="s">
        <v>92</v>
      </c>
      <c r="BD141" s="109" t="s">
        <v>11790</v>
      </c>
      <c r="BE141" s="56" t="s">
        <v>88</v>
      </c>
      <c r="BF141" s="56" t="s">
        <v>88</v>
      </c>
    </row>
    <row r="142" spans="2:58" s="201" customFormat="1" x14ac:dyDescent="0.2">
      <c r="B142" s="51">
        <v>2026</v>
      </c>
      <c r="C142" s="51">
        <v>891780111</v>
      </c>
      <c r="D142" s="51" t="s">
        <v>79</v>
      </c>
      <c r="E142" s="161" t="s">
        <v>11789</v>
      </c>
      <c r="F142" s="56" t="s">
        <v>11788</v>
      </c>
      <c r="G142" s="56">
        <v>0</v>
      </c>
      <c r="H142" s="56" t="s">
        <v>82</v>
      </c>
      <c r="I142" s="51" t="s">
        <v>83</v>
      </c>
      <c r="J142" s="121" t="s">
        <v>84</v>
      </c>
      <c r="K142" s="54" t="s">
        <v>11787</v>
      </c>
      <c r="L142" s="54">
        <v>27374000</v>
      </c>
      <c r="M142" s="51" t="s">
        <v>86</v>
      </c>
      <c r="N142" s="54" t="s">
        <v>11786</v>
      </c>
      <c r="O142" s="54">
        <v>41612964</v>
      </c>
      <c r="P142" s="54">
        <v>30</v>
      </c>
      <c r="Q142" s="464">
        <v>46027</v>
      </c>
      <c r="R142" s="109">
        <v>5872564000</v>
      </c>
      <c r="S142" s="109">
        <v>783</v>
      </c>
      <c r="T142" s="542">
        <v>46036</v>
      </c>
      <c r="U142" s="54">
        <v>27374000</v>
      </c>
      <c r="V142" s="56" t="s">
        <v>88</v>
      </c>
      <c r="W142" s="54">
        <v>12621405</v>
      </c>
      <c r="X142" s="54" t="s">
        <v>9215</v>
      </c>
      <c r="Y142" s="119">
        <v>46036</v>
      </c>
      <c r="Z142" s="119">
        <v>46036</v>
      </c>
      <c r="AA142" s="120" t="s">
        <v>90</v>
      </c>
      <c r="AB142" s="119">
        <v>46173</v>
      </c>
      <c r="AC142" s="54">
        <f t="shared" si="10"/>
        <v>137</v>
      </c>
      <c r="AD142" s="56">
        <v>1</v>
      </c>
      <c r="AE142" s="114">
        <v>5908000</v>
      </c>
      <c r="AF142" s="56">
        <v>1</v>
      </c>
      <c r="AG142" s="464">
        <v>46203</v>
      </c>
      <c r="AH142" s="54">
        <f t="shared" si="11"/>
        <v>30</v>
      </c>
      <c r="AI142" s="114">
        <v>0</v>
      </c>
      <c r="AJ142" s="114">
        <v>0</v>
      </c>
      <c r="AK142" s="118" t="s">
        <v>90</v>
      </c>
      <c r="AL142" s="118" t="s">
        <v>90</v>
      </c>
      <c r="AM142" s="56">
        <v>0</v>
      </c>
      <c r="AN142" s="118" t="s">
        <v>90</v>
      </c>
      <c r="AO142" s="118" t="s">
        <v>90</v>
      </c>
      <c r="AP142" s="118" t="s">
        <v>90</v>
      </c>
      <c r="AQ142" s="54">
        <f t="shared" si="12"/>
        <v>0</v>
      </c>
      <c r="AR142" s="54">
        <f>+L142+AE142-AJ142</f>
        <v>33282000</v>
      </c>
      <c r="AS142" s="56" t="s">
        <v>88</v>
      </c>
      <c r="AT142" s="54">
        <v>27374000</v>
      </c>
      <c r="AU142" s="56" t="s">
        <v>91</v>
      </c>
      <c r="AV142" s="114">
        <v>0</v>
      </c>
      <c r="AW142" s="111" t="s">
        <v>90</v>
      </c>
      <c r="AX142" s="247">
        <v>27374000</v>
      </c>
      <c r="AY142" s="58">
        <f t="shared" si="13"/>
        <v>5908000</v>
      </c>
      <c r="AZ142" s="112">
        <f t="shared" si="14"/>
        <v>0.82248662940929029</v>
      </c>
      <c r="BA142" s="159">
        <v>1</v>
      </c>
      <c r="BB142" s="111" t="s">
        <v>90</v>
      </c>
      <c r="BC142" s="56" t="s">
        <v>92</v>
      </c>
      <c r="BD142" s="109" t="s">
        <v>11785</v>
      </c>
      <c r="BE142" s="56" t="s">
        <v>88</v>
      </c>
      <c r="BF142" s="56" t="s">
        <v>88</v>
      </c>
    </row>
    <row r="143" spans="2:58" s="201" customFormat="1" x14ac:dyDescent="0.2">
      <c r="B143" s="51">
        <v>2026</v>
      </c>
      <c r="C143" s="51">
        <v>891780111</v>
      </c>
      <c r="D143" s="51" t="s">
        <v>79</v>
      </c>
      <c r="E143" s="161" t="s">
        <v>11784</v>
      </c>
      <c r="F143" s="56" t="s">
        <v>11783</v>
      </c>
      <c r="G143" s="56">
        <v>0</v>
      </c>
      <c r="H143" s="56" t="s">
        <v>82</v>
      </c>
      <c r="I143" s="51" t="s">
        <v>83</v>
      </c>
      <c r="J143" s="121" t="s">
        <v>84</v>
      </c>
      <c r="K143" s="54" t="s">
        <v>11782</v>
      </c>
      <c r="L143" s="54">
        <v>37214000</v>
      </c>
      <c r="M143" s="51" t="s">
        <v>86</v>
      </c>
      <c r="N143" s="54" t="s">
        <v>11781</v>
      </c>
      <c r="O143" s="54">
        <v>51937854</v>
      </c>
      <c r="P143" s="54">
        <v>53</v>
      </c>
      <c r="Q143" s="464">
        <v>46030</v>
      </c>
      <c r="R143" s="109">
        <v>2567899000</v>
      </c>
      <c r="S143" s="109">
        <v>766</v>
      </c>
      <c r="T143" s="542">
        <v>46036</v>
      </c>
      <c r="U143" s="54">
        <v>37214000</v>
      </c>
      <c r="V143" s="56" t="s">
        <v>88</v>
      </c>
      <c r="W143" s="54">
        <v>72175281</v>
      </c>
      <c r="X143" s="54" t="s">
        <v>9254</v>
      </c>
      <c r="Y143" s="119">
        <v>46036</v>
      </c>
      <c r="Z143" s="119">
        <v>46036</v>
      </c>
      <c r="AA143" s="120" t="s">
        <v>90</v>
      </c>
      <c r="AB143" s="119">
        <v>46173</v>
      </c>
      <c r="AC143" s="54">
        <f t="shared" si="10"/>
        <v>137</v>
      </c>
      <c r="AD143" s="56">
        <v>1</v>
      </c>
      <c r="AE143" s="114">
        <v>7807000</v>
      </c>
      <c r="AF143" s="56">
        <v>1</v>
      </c>
      <c r="AG143" s="464">
        <v>46203</v>
      </c>
      <c r="AH143" s="54">
        <f t="shared" si="11"/>
        <v>30</v>
      </c>
      <c r="AI143" s="114">
        <v>0</v>
      </c>
      <c r="AJ143" s="114">
        <v>0</v>
      </c>
      <c r="AK143" s="118" t="s">
        <v>90</v>
      </c>
      <c r="AL143" s="118" t="s">
        <v>90</v>
      </c>
      <c r="AM143" s="56">
        <v>0</v>
      </c>
      <c r="AN143" s="118" t="s">
        <v>90</v>
      </c>
      <c r="AO143" s="118" t="s">
        <v>90</v>
      </c>
      <c r="AP143" s="118" t="s">
        <v>90</v>
      </c>
      <c r="AQ143" s="54">
        <f t="shared" si="12"/>
        <v>0</v>
      </c>
      <c r="AR143" s="54">
        <f>+L143+AE143-AJ143</f>
        <v>45021000</v>
      </c>
      <c r="AS143" s="56" t="s">
        <v>88</v>
      </c>
      <c r="AT143" s="54">
        <v>37214000</v>
      </c>
      <c r="AU143" s="56" t="s">
        <v>91</v>
      </c>
      <c r="AV143" s="114">
        <v>0</v>
      </c>
      <c r="AW143" s="111" t="s">
        <v>90</v>
      </c>
      <c r="AX143" s="247">
        <v>37214000</v>
      </c>
      <c r="AY143" s="58">
        <f t="shared" si="13"/>
        <v>7807000</v>
      </c>
      <c r="AZ143" s="112">
        <f t="shared" si="14"/>
        <v>0.82659203482819132</v>
      </c>
      <c r="BA143" s="159">
        <v>1</v>
      </c>
      <c r="BB143" s="111" t="s">
        <v>90</v>
      </c>
      <c r="BC143" s="56" t="s">
        <v>92</v>
      </c>
      <c r="BD143" s="109" t="s">
        <v>11780</v>
      </c>
      <c r="BE143" s="56" t="s">
        <v>88</v>
      </c>
      <c r="BF143" s="56" t="s">
        <v>88</v>
      </c>
    </row>
    <row r="144" spans="2:58" s="201" customFormat="1" x14ac:dyDescent="0.2">
      <c r="B144" s="51">
        <v>2026</v>
      </c>
      <c r="C144" s="51">
        <v>891780111</v>
      </c>
      <c r="D144" s="51" t="s">
        <v>79</v>
      </c>
      <c r="E144" s="161" t="s">
        <v>11779</v>
      </c>
      <c r="F144" s="56" t="s">
        <v>11778</v>
      </c>
      <c r="G144" s="56">
        <v>0</v>
      </c>
      <c r="H144" s="56" t="s">
        <v>82</v>
      </c>
      <c r="I144" s="51" t="s">
        <v>83</v>
      </c>
      <c r="J144" s="121" t="s">
        <v>84</v>
      </c>
      <c r="K144" s="54" t="s">
        <v>11777</v>
      </c>
      <c r="L144" s="54">
        <v>18605000</v>
      </c>
      <c r="M144" s="51" t="s">
        <v>86</v>
      </c>
      <c r="N144" s="54" t="s">
        <v>11776</v>
      </c>
      <c r="O144" s="54">
        <v>1083017229</v>
      </c>
      <c r="P144" s="54">
        <v>30</v>
      </c>
      <c r="Q144" s="464">
        <v>46027</v>
      </c>
      <c r="R144" s="109">
        <v>5872564000</v>
      </c>
      <c r="S144" s="109">
        <v>784</v>
      </c>
      <c r="T144" s="542">
        <v>46036</v>
      </c>
      <c r="U144" s="54">
        <v>18605000</v>
      </c>
      <c r="V144" s="56" t="s">
        <v>88</v>
      </c>
      <c r="W144" s="54">
        <v>72175281</v>
      </c>
      <c r="X144" s="54" t="s">
        <v>9254</v>
      </c>
      <c r="Y144" s="119">
        <v>46036</v>
      </c>
      <c r="Z144" s="119">
        <v>46037</v>
      </c>
      <c r="AA144" s="120" t="s">
        <v>90</v>
      </c>
      <c r="AB144" s="119">
        <v>46173</v>
      </c>
      <c r="AC144" s="54">
        <f t="shared" si="10"/>
        <v>136</v>
      </c>
      <c r="AD144" s="56">
        <v>1</v>
      </c>
      <c r="AE144" s="114">
        <v>4104000</v>
      </c>
      <c r="AF144" s="56">
        <v>1</v>
      </c>
      <c r="AG144" s="464">
        <v>46203</v>
      </c>
      <c r="AH144" s="54">
        <f t="shared" si="11"/>
        <v>30</v>
      </c>
      <c r="AI144" s="114">
        <v>0</v>
      </c>
      <c r="AJ144" s="114">
        <v>0</v>
      </c>
      <c r="AK144" s="118" t="s">
        <v>90</v>
      </c>
      <c r="AL144" s="118" t="s">
        <v>90</v>
      </c>
      <c r="AM144" s="56">
        <v>0</v>
      </c>
      <c r="AN144" s="118" t="s">
        <v>90</v>
      </c>
      <c r="AO144" s="118" t="s">
        <v>90</v>
      </c>
      <c r="AP144" s="118" t="s">
        <v>90</v>
      </c>
      <c r="AQ144" s="54">
        <f t="shared" si="12"/>
        <v>0</v>
      </c>
      <c r="AR144" s="54">
        <f>+L144+AE144-AJ144</f>
        <v>22709000</v>
      </c>
      <c r="AS144" s="56" t="s">
        <v>88</v>
      </c>
      <c r="AT144" s="54">
        <v>18605000</v>
      </c>
      <c r="AU144" s="56" t="s">
        <v>91</v>
      </c>
      <c r="AV144" s="114">
        <v>0</v>
      </c>
      <c r="AW144" s="111" t="s">
        <v>90</v>
      </c>
      <c r="AX144" s="247">
        <v>18605000</v>
      </c>
      <c r="AY144" s="58">
        <f t="shared" si="13"/>
        <v>4104000</v>
      </c>
      <c r="AZ144" s="112">
        <f t="shared" si="14"/>
        <v>0.81927870007486014</v>
      </c>
      <c r="BA144" s="159">
        <v>1</v>
      </c>
      <c r="BB144" s="111" t="s">
        <v>90</v>
      </c>
      <c r="BC144" s="56" t="s">
        <v>92</v>
      </c>
      <c r="BD144" s="109" t="s">
        <v>11775</v>
      </c>
      <c r="BE144" s="56" t="s">
        <v>88</v>
      </c>
      <c r="BF144" s="56" t="s">
        <v>88</v>
      </c>
    </row>
    <row r="145" spans="1:58" s="201" customFormat="1" x14ac:dyDescent="0.2">
      <c r="B145" s="51">
        <v>2026</v>
      </c>
      <c r="C145" s="51">
        <v>891780111</v>
      </c>
      <c r="D145" s="51" t="s">
        <v>79</v>
      </c>
      <c r="E145" s="161" t="s">
        <v>11774</v>
      </c>
      <c r="F145" s="56" t="s">
        <v>11773</v>
      </c>
      <c r="G145" s="56">
        <v>0</v>
      </c>
      <c r="H145" s="56" t="s">
        <v>82</v>
      </c>
      <c r="I145" s="51" t="s">
        <v>83</v>
      </c>
      <c r="J145" s="121" t="s">
        <v>84</v>
      </c>
      <c r="K145" s="54" t="s">
        <v>11772</v>
      </c>
      <c r="L145" s="54">
        <v>24870000</v>
      </c>
      <c r="M145" s="51" t="s">
        <v>86</v>
      </c>
      <c r="N145" s="54" t="s">
        <v>11771</v>
      </c>
      <c r="O145" s="54">
        <v>1018414715</v>
      </c>
      <c r="P145" s="54">
        <v>30</v>
      </c>
      <c r="Q145" s="464">
        <v>46027</v>
      </c>
      <c r="R145" s="109">
        <v>5872564000</v>
      </c>
      <c r="S145" s="109">
        <v>785</v>
      </c>
      <c r="T145" s="542">
        <v>46036</v>
      </c>
      <c r="U145" s="54">
        <v>24870000</v>
      </c>
      <c r="V145" s="56" t="s">
        <v>88</v>
      </c>
      <c r="W145" s="54">
        <v>72175281</v>
      </c>
      <c r="X145" s="54" t="s">
        <v>9254</v>
      </c>
      <c r="Y145" s="119">
        <v>46036</v>
      </c>
      <c r="Z145" s="119">
        <v>46037</v>
      </c>
      <c r="AA145" s="120" t="s">
        <v>90</v>
      </c>
      <c r="AB145" s="119">
        <v>46173</v>
      </c>
      <c r="AC145" s="54">
        <f t="shared" si="10"/>
        <v>136</v>
      </c>
      <c r="AD145" s="56">
        <v>1</v>
      </c>
      <c r="AE145" s="114">
        <v>5486000</v>
      </c>
      <c r="AF145" s="56">
        <v>1</v>
      </c>
      <c r="AG145" s="464">
        <v>46203</v>
      </c>
      <c r="AH145" s="54">
        <f t="shared" si="11"/>
        <v>30</v>
      </c>
      <c r="AI145" s="114">
        <v>0</v>
      </c>
      <c r="AJ145" s="114">
        <v>0</v>
      </c>
      <c r="AK145" s="118" t="s">
        <v>90</v>
      </c>
      <c r="AL145" s="118" t="s">
        <v>90</v>
      </c>
      <c r="AM145" s="56">
        <v>0</v>
      </c>
      <c r="AN145" s="118" t="s">
        <v>90</v>
      </c>
      <c r="AO145" s="118" t="s">
        <v>90</v>
      </c>
      <c r="AP145" s="118" t="s">
        <v>90</v>
      </c>
      <c r="AQ145" s="54">
        <f t="shared" si="12"/>
        <v>0</v>
      </c>
      <c r="AR145" s="54">
        <f>+L145+AE145-AJ145</f>
        <v>30356000</v>
      </c>
      <c r="AS145" s="56" t="s">
        <v>88</v>
      </c>
      <c r="AT145" s="54">
        <v>24870000</v>
      </c>
      <c r="AU145" s="56" t="s">
        <v>91</v>
      </c>
      <c r="AV145" s="114">
        <v>0</v>
      </c>
      <c r="AW145" s="111" t="s">
        <v>90</v>
      </c>
      <c r="AX145" s="247">
        <v>24870000</v>
      </c>
      <c r="AY145" s="58">
        <f t="shared" si="13"/>
        <v>5486000</v>
      </c>
      <c r="AZ145" s="112">
        <f t="shared" si="14"/>
        <v>0.81927790222690733</v>
      </c>
      <c r="BA145" s="159">
        <v>1</v>
      </c>
      <c r="BB145" s="111" t="s">
        <v>90</v>
      </c>
      <c r="BC145" s="56" t="s">
        <v>92</v>
      </c>
      <c r="BD145" s="109" t="s">
        <v>11770</v>
      </c>
      <c r="BE145" s="56" t="s">
        <v>88</v>
      </c>
      <c r="BF145" s="56" t="s">
        <v>88</v>
      </c>
    </row>
    <row r="146" spans="1:58" s="201" customFormat="1" x14ac:dyDescent="0.2">
      <c r="B146" s="51">
        <v>2026</v>
      </c>
      <c r="C146" s="51">
        <v>891780111</v>
      </c>
      <c r="D146" s="51" t="s">
        <v>79</v>
      </c>
      <c r="E146" s="161" t="s">
        <v>11769</v>
      </c>
      <c r="F146" s="56" t="s">
        <v>11768</v>
      </c>
      <c r="G146" s="56">
        <v>0</v>
      </c>
      <c r="H146" s="56" t="s">
        <v>82</v>
      </c>
      <c r="I146" s="51" t="s">
        <v>83</v>
      </c>
      <c r="J146" s="121" t="s">
        <v>84</v>
      </c>
      <c r="K146" s="54" t="s">
        <v>11767</v>
      </c>
      <c r="L146" s="54">
        <v>11209000</v>
      </c>
      <c r="M146" s="51" t="s">
        <v>86</v>
      </c>
      <c r="N146" s="54" t="s">
        <v>11766</v>
      </c>
      <c r="O146" s="54">
        <v>1148701328</v>
      </c>
      <c r="P146" s="54">
        <v>53</v>
      </c>
      <c r="Q146" s="464">
        <v>46030</v>
      </c>
      <c r="R146" s="109">
        <v>2567899000</v>
      </c>
      <c r="S146" s="109">
        <v>767</v>
      </c>
      <c r="T146" s="542">
        <v>46036</v>
      </c>
      <c r="U146" s="54">
        <v>11209000</v>
      </c>
      <c r="V146" s="56" t="s">
        <v>88</v>
      </c>
      <c r="W146" s="54">
        <v>85467461</v>
      </c>
      <c r="X146" s="54" t="s">
        <v>8855</v>
      </c>
      <c r="Y146" s="119">
        <v>46036</v>
      </c>
      <c r="Z146" s="119">
        <v>46036</v>
      </c>
      <c r="AA146" s="120" t="s">
        <v>90</v>
      </c>
      <c r="AB146" s="119">
        <v>46173</v>
      </c>
      <c r="AC146" s="54">
        <f t="shared" si="10"/>
        <v>137</v>
      </c>
      <c r="AD146" s="56">
        <v>1</v>
      </c>
      <c r="AE146" s="114">
        <v>2419000</v>
      </c>
      <c r="AF146" s="56">
        <v>1</v>
      </c>
      <c r="AG146" s="464">
        <v>46203</v>
      </c>
      <c r="AH146" s="54">
        <f t="shared" si="11"/>
        <v>30</v>
      </c>
      <c r="AI146" s="114">
        <v>0</v>
      </c>
      <c r="AJ146" s="114">
        <v>0</v>
      </c>
      <c r="AK146" s="118" t="s">
        <v>90</v>
      </c>
      <c r="AL146" s="118" t="s">
        <v>90</v>
      </c>
      <c r="AM146" s="56">
        <v>0</v>
      </c>
      <c r="AN146" s="118" t="s">
        <v>90</v>
      </c>
      <c r="AO146" s="118" t="s">
        <v>90</v>
      </c>
      <c r="AP146" s="118" t="s">
        <v>90</v>
      </c>
      <c r="AQ146" s="54">
        <f t="shared" si="12"/>
        <v>0</v>
      </c>
      <c r="AR146" s="54">
        <f>+L146+AE146-AJ146</f>
        <v>13628000</v>
      </c>
      <c r="AS146" s="56" t="s">
        <v>88</v>
      </c>
      <c r="AT146" s="54">
        <v>11209000</v>
      </c>
      <c r="AU146" s="56" t="s">
        <v>91</v>
      </c>
      <c r="AV146" s="114">
        <v>0</v>
      </c>
      <c r="AW146" s="111" t="s">
        <v>90</v>
      </c>
      <c r="AX146" s="247">
        <v>11209000</v>
      </c>
      <c r="AY146" s="58">
        <f t="shared" si="13"/>
        <v>2419000</v>
      </c>
      <c r="AZ146" s="112">
        <f t="shared" si="14"/>
        <v>0.82249779864983852</v>
      </c>
      <c r="BA146" s="159">
        <v>1</v>
      </c>
      <c r="BB146" s="111" t="s">
        <v>90</v>
      </c>
      <c r="BC146" s="56" t="s">
        <v>92</v>
      </c>
      <c r="BD146" s="109" t="s">
        <v>11765</v>
      </c>
      <c r="BE146" s="56" t="s">
        <v>88</v>
      </c>
      <c r="BF146" s="56" t="s">
        <v>88</v>
      </c>
    </row>
    <row r="147" spans="1:58" s="201" customFormat="1" x14ac:dyDescent="0.2">
      <c r="B147" s="51">
        <v>2026</v>
      </c>
      <c r="C147" s="51">
        <v>891780111</v>
      </c>
      <c r="D147" s="51" t="s">
        <v>79</v>
      </c>
      <c r="E147" s="161" t="s">
        <v>11764</v>
      </c>
      <c r="F147" s="56" t="s">
        <v>11763</v>
      </c>
      <c r="G147" s="56">
        <v>0</v>
      </c>
      <c r="H147" s="56" t="s">
        <v>82</v>
      </c>
      <c r="I147" s="51" t="s">
        <v>83</v>
      </c>
      <c r="J147" s="121" t="s">
        <v>84</v>
      </c>
      <c r="K147" s="54" t="s">
        <v>11762</v>
      </c>
      <c r="L147" s="54">
        <v>12916000</v>
      </c>
      <c r="M147" s="51" t="s">
        <v>86</v>
      </c>
      <c r="N147" s="54" t="s">
        <v>11761</v>
      </c>
      <c r="O147" s="54">
        <v>84459987</v>
      </c>
      <c r="P147" s="54">
        <v>53</v>
      </c>
      <c r="Q147" s="464">
        <v>46030</v>
      </c>
      <c r="R147" s="109">
        <v>2567899000</v>
      </c>
      <c r="S147" s="109">
        <v>768</v>
      </c>
      <c r="T147" s="542">
        <v>46036</v>
      </c>
      <c r="U147" s="54">
        <v>12916000</v>
      </c>
      <c r="V147" s="56" t="s">
        <v>88</v>
      </c>
      <c r="W147" s="54">
        <v>1082868728</v>
      </c>
      <c r="X147" s="54" t="s">
        <v>8553</v>
      </c>
      <c r="Y147" s="119">
        <v>46036</v>
      </c>
      <c r="Z147" s="119">
        <v>46037</v>
      </c>
      <c r="AA147" s="120" t="s">
        <v>90</v>
      </c>
      <c r="AB147" s="119">
        <v>46173</v>
      </c>
      <c r="AC147" s="54">
        <f t="shared" si="10"/>
        <v>136</v>
      </c>
      <c r="AD147" s="56">
        <v>1</v>
      </c>
      <c r="AE147" s="114">
        <v>2849000</v>
      </c>
      <c r="AF147" s="56">
        <v>1</v>
      </c>
      <c r="AG147" s="464">
        <v>46203</v>
      </c>
      <c r="AH147" s="54">
        <f t="shared" si="11"/>
        <v>30</v>
      </c>
      <c r="AI147" s="114">
        <v>0</v>
      </c>
      <c r="AJ147" s="114">
        <v>0</v>
      </c>
      <c r="AK147" s="118" t="s">
        <v>90</v>
      </c>
      <c r="AL147" s="118" t="s">
        <v>90</v>
      </c>
      <c r="AM147" s="56">
        <v>0</v>
      </c>
      <c r="AN147" s="118" t="s">
        <v>90</v>
      </c>
      <c r="AO147" s="118" t="s">
        <v>90</v>
      </c>
      <c r="AP147" s="118" t="s">
        <v>90</v>
      </c>
      <c r="AQ147" s="54">
        <f t="shared" si="12"/>
        <v>0</v>
      </c>
      <c r="AR147" s="54">
        <f>+L147+AE147-AJ147</f>
        <v>15765000</v>
      </c>
      <c r="AS147" s="56" t="s">
        <v>88</v>
      </c>
      <c r="AT147" s="54">
        <v>12916000</v>
      </c>
      <c r="AU147" s="56" t="s">
        <v>91</v>
      </c>
      <c r="AV147" s="114">
        <v>0</v>
      </c>
      <c r="AW147" s="111" t="s">
        <v>90</v>
      </c>
      <c r="AX147" s="247">
        <v>12916000</v>
      </c>
      <c r="AY147" s="58">
        <f t="shared" si="13"/>
        <v>2849000</v>
      </c>
      <c r="AZ147" s="112">
        <f t="shared" si="14"/>
        <v>0.8192832223279416</v>
      </c>
      <c r="BA147" s="159">
        <v>1</v>
      </c>
      <c r="BB147" s="111" t="s">
        <v>90</v>
      </c>
      <c r="BC147" s="56" t="s">
        <v>92</v>
      </c>
      <c r="BD147" s="109" t="s">
        <v>11760</v>
      </c>
      <c r="BE147" s="56" t="s">
        <v>88</v>
      </c>
      <c r="BF147" s="56" t="s">
        <v>88</v>
      </c>
    </row>
    <row r="148" spans="1:58" s="201" customFormat="1" x14ac:dyDescent="0.2">
      <c r="B148" s="51">
        <v>2026</v>
      </c>
      <c r="C148" s="51">
        <v>891780111</v>
      </c>
      <c r="D148" s="51" t="s">
        <v>79</v>
      </c>
      <c r="E148" s="161" t="s">
        <v>11759</v>
      </c>
      <c r="F148" s="56" t="s">
        <v>11758</v>
      </c>
      <c r="G148" s="56">
        <v>0</v>
      </c>
      <c r="H148" s="56" t="s">
        <v>82</v>
      </c>
      <c r="I148" s="51" t="s">
        <v>83</v>
      </c>
      <c r="J148" s="121" t="s">
        <v>84</v>
      </c>
      <c r="K148" s="54" t="s">
        <v>11757</v>
      </c>
      <c r="L148" s="54">
        <v>30595000</v>
      </c>
      <c r="M148" s="51" t="s">
        <v>86</v>
      </c>
      <c r="N148" s="54" t="s">
        <v>11756</v>
      </c>
      <c r="O148" s="54">
        <v>1082944226</v>
      </c>
      <c r="P148" s="54">
        <v>30</v>
      </c>
      <c r="Q148" s="464">
        <v>46027</v>
      </c>
      <c r="R148" s="109">
        <v>5872564000</v>
      </c>
      <c r="S148" s="109">
        <v>786</v>
      </c>
      <c r="T148" s="542">
        <v>46036</v>
      </c>
      <c r="U148" s="54">
        <v>30595000</v>
      </c>
      <c r="V148" s="56" t="s">
        <v>88</v>
      </c>
      <c r="W148" s="54">
        <v>79738530</v>
      </c>
      <c r="X148" s="54" t="s">
        <v>8640</v>
      </c>
      <c r="Y148" s="119">
        <v>46036</v>
      </c>
      <c r="Z148" s="119">
        <v>46036</v>
      </c>
      <c r="AA148" s="120" t="s">
        <v>90</v>
      </c>
      <c r="AB148" s="119">
        <v>46173</v>
      </c>
      <c r="AC148" s="54">
        <f t="shared" si="10"/>
        <v>137</v>
      </c>
      <c r="AD148" s="56">
        <v>1</v>
      </c>
      <c r="AE148" s="114">
        <v>6330000</v>
      </c>
      <c r="AF148" s="56">
        <v>1</v>
      </c>
      <c r="AG148" s="464">
        <v>46203</v>
      </c>
      <c r="AH148" s="54">
        <f t="shared" si="11"/>
        <v>30</v>
      </c>
      <c r="AI148" s="114">
        <v>0</v>
      </c>
      <c r="AJ148" s="114">
        <v>0</v>
      </c>
      <c r="AK148" s="118" t="s">
        <v>90</v>
      </c>
      <c r="AL148" s="118" t="s">
        <v>90</v>
      </c>
      <c r="AM148" s="56">
        <v>0</v>
      </c>
      <c r="AN148" s="118" t="s">
        <v>90</v>
      </c>
      <c r="AO148" s="118" t="s">
        <v>90</v>
      </c>
      <c r="AP148" s="118" t="s">
        <v>90</v>
      </c>
      <c r="AQ148" s="54">
        <f t="shared" si="12"/>
        <v>0</v>
      </c>
      <c r="AR148" s="54">
        <f>+L148+AE148-AJ148</f>
        <v>36925000</v>
      </c>
      <c r="AS148" s="56" t="s">
        <v>88</v>
      </c>
      <c r="AT148" s="54">
        <v>30595000</v>
      </c>
      <c r="AU148" s="56" t="s">
        <v>91</v>
      </c>
      <c r="AV148" s="114">
        <v>0</v>
      </c>
      <c r="AW148" s="111" t="s">
        <v>90</v>
      </c>
      <c r="AX148" s="247">
        <v>30595000</v>
      </c>
      <c r="AY148" s="58">
        <f t="shared" si="13"/>
        <v>6330000</v>
      </c>
      <c r="AZ148" s="112">
        <f t="shared" si="14"/>
        <v>0.82857142857142863</v>
      </c>
      <c r="BA148" s="159">
        <v>1</v>
      </c>
      <c r="BB148" s="111" t="s">
        <v>90</v>
      </c>
      <c r="BC148" s="56" t="s">
        <v>92</v>
      </c>
      <c r="BD148" s="109" t="s">
        <v>11755</v>
      </c>
      <c r="BE148" s="56" t="s">
        <v>88</v>
      </c>
      <c r="BF148" s="56" t="s">
        <v>88</v>
      </c>
    </row>
    <row r="149" spans="1:58" s="201" customFormat="1" x14ac:dyDescent="0.2">
      <c r="B149" s="51">
        <v>2026</v>
      </c>
      <c r="C149" s="51">
        <v>891780111</v>
      </c>
      <c r="D149" s="51" t="s">
        <v>79</v>
      </c>
      <c r="E149" s="161" t="s">
        <v>11754</v>
      </c>
      <c r="F149" s="56" t="s">
        <v>11753</v>
      </c>
      <c r="G149" s="56">
        <v>0</v>
      </c>
      <c r="H149" s="56" t="s">
        <v>82</v>
      </c>
      <c r="I149" s="51" t="s">
        <v>83</v>
      </c>
      <c r="J149" s="121" t="s">
        <v>84</v>
      </c>
      <c r="K149" s="54" t="s">
        <v>11752</v>
      </c>
      <c r="L149" s="54">
        <v>20531000</v>
      </c>
      <c r="M149" s="51" t="s">
        <v>86</v>
      </c>
      <c r="N149" s="54" t="s">
        <v>11751</v>
      </c>
      <c r="O149" s="54">
        <v>1151937991</v>
      </c>
      <c r="P149" s="54">
        <v>30</v>
      </c>
      <c r="Q149" s="464">
        <v>46027</v>
      </c>
      <c r="R149" s="109">
        <v>5872564000</v>
      </c>
      <c r="S149" s="109">
        <v>787</v>
      </c>
      <c r="T149" s="542">
        <v>46036</v>
      </c>
      <c r="U149" s="54">
        <v>20531000</v>
      </c>
      <c r="V149" s="56" t="s">
        <v>88</v>
      </c>
      <c r="W149" s="54">
        <v>85467461</v>
      </c>
      <c r="X149" s="54" t="s">
        <v>8855</v>
      </c>
      <c r="Y149" s="119">
        <v>46036</v>
      </c>
      <c r="Z149" s="119">
        <v>46036</v>
      </c>
      <c r="AA149" s="120" t="s">
        <v>90</v>
      </c>
      <c r="AB149" s="119">
        <v>46173</v>
      </c>
      <c r="AC149" s="54">
        <f t="shared" si="10"/>
        <v>137</v>
      </c>
      <c r="AD149" s="56">
        <v>1</v>
      </c>
      <c r="AE149" s="114">
        <v>4431000</v>
      </c>
      <c r="AF149" s="56">
        <v>1</v>
      </c>
      <c r="AG149" s="464">
        <v>46203</v>
      </c>
      <c r="AH149" s="54">
        <f t="shared" si="11"/>
        <v>30</v>
      </c>
      <c r="AI149" s="114">
        <v>0</v>
      </c>
      <c r="AJ149" s="114">
        <v>0</v>
      </c>
      <c r="AK149" s="118" t="s">
        <v>90</v>
      </c>
      <c r="AL149" s="118" t="s">
        <v>90</v>
      </c>
      <c r="AM149" s="56">
        <v>0</v>
      </c>
      <c r="AN149" s="118" t="s">
        <v>90</v>
      </c>
      <c r="AO149" s="118" t="s">
        <v>90</v>
      </c>
      <c r="AP149" s="118" t="s">
        <v>90</v>
      </c>
      <c r="AQ149" s="54">
        <f t="shared" si="12"/>
        <v>0</v>
      </c>
      <c r="AR149" s="54">
        <f>+L149+AE149-AJ149</f>
        <v>24962000</v>
      </c>
      <c r="AS149" s="56" t="s">
        <v>88</v>
      </c>
      <c r="AT149" s="54">
        <v>20531000</v>
      </c>
      <c r="AU149" s="56" t="s">
        <v>91</v>
      </c>
      <c r="AV149" s="114">
        <v>0</v>
      </c>
      <c r="AW149" s="111" t="s">
        <v>90</v>
      </c>
      <c r="AX149" s="247">
        <v>20531000</v>
      </c>
      <c r="AY149" s="58">
        <f t="shared" si="13"/>
        <v>4431000</v>
      </c>
      <c r="AZ149" s="112">
        <f t="shared" si="14"/>
        <v>0.82249018508132365</v>
      </c>
      <c r="BA149" s="159">
        <v>1</v>
      </c>
      <c r="BB149" s="111" t="s">
        <v>90</v>
      </c>
      <c r="BC149" s="56" t="s">
        <v>92</v>
      </c>
      <c r="BD149" s="109" t="s">
        <v>11750</v>
      </c>
      <c r="BE149" s="56" t="s">
        <v>88</v>
      </c>
      <c r="BF149" s="56" t="s">
        <v>88</v>
      </c>
    </row>
    <row r="150" spans="1:58" s="201" customFormat="1" x14ac:dyDescent="0.2">
      <c r="B150" s="51">
        <v>2026</v>
      </c>
      <c r="C150" s="51">
        <v>891780111</v>
      </c>
      <c r="D150" s="51" t="s">
        <v>79</v>
      </c>
      <c r="E150" s="161" t="s">
        <v>11749</v>
      </c>
      <c r="F150" s="56" t="s">
        <v>11748</v>
      </c>
      <c r="G150" s="56">
        <v>0</v>
      </c>
      <c r="H150" s="56" t="s">
        <v>82</v>
      </c>
      <c r="I150" s="51" t="s">
        <v>83</v>
      </c>
      <c r="J150" s="121" t="s">
        <v>84</v>
      </c>
      <c r="K150" s="54" t="s">
        <v>11743</v>
      </c>
      <c r="L150" s="54">
        <v>10886000</v>
      </c>
      <c r="M150" s="51" t="s">
        <v>86</v>
      </c>
      <c r="N150" s="54" t="s">
        <v>11747</v>
      </c>
      <c r="O150" s="54">
        <v>39069270</v>
      </c>
      <c r="P150" s="54">
        <v>53</v>
      </c>
      <c r="Q150" s="464">
        <v>46030</v>
      </c>
      <c r="R150" s="109">
        <v>2567899000</v>
      </c>
      <c r="S150" s="109">
        <v>769</v>
      </c>
      <c r="T150" s="542">
        <v>46036</v>
      </c>
      <c r="U150" s="54">
        <v>10886000</v>
      </c>
      <c r="V150" s="56" t="s">
        <v>88</v>
      </c>
      <c r="W150" s="54">
        <v>85467461</v>
      </c>
      <c r="X150" s="54" t="s">
        <v>8855</v>
      </c>
      <c r="Y150" s="119">
        <v>46036</v>
      </c>
      <c r="Z150" s="119">
        <v>46038</v>
      </c>
      <c r="AA150" s="120" t="s">
        <v>90</v>
      </c>
      <c r="AB150" s="119">
        <v>46173</v>
      </c>
      <c r="AC150" s="54">
        <f t="shared" si="10"/>
        <v>135</v>
      </c>
      <c r="AD150" s="56">
        <v>1</v>
      </c>
      <c r="AE150" s="114">
        <v>1210000</v>
      </c>
      <c r="AF150" s="56">
        <v>1</v>
      </c>
      <c r="AG150" s="464">
        <v>46188</v>
      </c>
      <c r="AH150" s="54">
        <f t="shared" si="11"/>
        <v>15</v>
      </c>
      <c r="AI150" s="114">
        <v>0</v>
      </c>
      <c r="AJ150" s="114">
        <v>0</v>
      </c>
      <c r="AK150" s="118" t="s">
        <v>90</v>
      </c>
      <c r="AL150" s="118" t="s">
        <v>90</v>
      </c>
      <c r="AM150" s="56">
        <v>0</v>
      </c>
      <c r="AN150" s="118" t="s">
        <v>90</v>
      </c>
      <c r="AO150" s="118" t="s">
        <v>90</v>
      </c>
      <c r="AP150" s="118" t="s">
        <v>90</v>
      </c>
      <c r="AQ150" s="54">
        <f t="shared" si="12"/>
        <v>0</v>
      </c>
      <c r="AR150" s="54">
        <f>+L150+AE150-AJ150</f>
        <v>12096000</v>
      </c>
      <c r="AS150" s="56" t="s">
        <v>88</v>
      </c>
      <c r="AT150" s="54">
        <v>10886000</v>
      </c>
      <c r="AU150" s="56" t="s">
        <v>91</v>
      </c>
      <c r="AV150" s="114">
        <v>0</v>
      </c>
      <c r="AW150" s="111" t="s">
        <v>90</v>
      </c>
      <c r="AX150" s="247">
        <v>10886000</v>
      </c>
      <c r="AY150" s="58">
        <f t="shared" si="13"/>
        <v>1210000</v>
      </c>
      <c r="AZ150" s="112">
        <f t="shared" si="14"/>
        <v>0.89996693121693117</v>
      </c>
      <c r="BA150" s="159">
        <v>1</v>
      </c>
      <c r="BB150" s="111" t="s">
        <v>90</v>
      </c>
      <c r="BC150" s="56" t="s">
        <v>92</v>
      </c>
      <c r="BD150" s="109" t="s">
        <v>11746</v>
      </c>
      <c r="BE150" s="56" t="s">
        <v>88</v>
      </c>
      <c r="BF150" s="56" t="s">
        <v>88</v>
      </c>
    </row>
    <row r="151" spans="1:58" s="201" customFormat="1" x14ac:dyDescent="0.2">
      <c r="B151" s="51">
        <v>2026</v>
      </c>
      <c r="C151" s="51">
        <v>891780111</v>
      </c>
      <c r="D151" s="51" t="s">
        <v>79</v>
      </c>
      <c r="E151" s="161" t="s">
        <v>11745</v>
      </c>
      <c r="F151" s="56" t="s">
        <v>11744</v>
      </c>
      <c r="G151" s="56">
        <v>0</v>
      </c>
      <c r="H151" s="56" t="s">
        <v>82</v>
      </c>
      <c r="I151" s="51" t="s">
        <v>83</v>
      </c>
      <c r="J151" s="121" t="s">
        <v>84</v>
      </c>
      <c r="K151" s="54" t="s">
        <v>11743</v>
      </c>
      <c r="L151" s="54">
        <v>10886000</v>
      </c>
      <c r="M151" s="51" t="s">
        <v>86</v>
      </c>
      <c r="N151" s="54" t="s">
        <v>11742</v>
      </c>
      <c r="O151" s="54">
        <v>1221971298</v>
      </c>
      <c r="P151" s="54">
        <v>53</v>
      </c>
      <c r="Q151" s="464">
        <v>46030</v>
      </c>
      <c r="R151" s="109">
        <v>2567899000</v>
      </c>
      <c r="S151" s="109">
        <v>770</v>
      </c>
      <c r="T151" s="542">
        <v>46036</v>
      </c>
      <c r="U151" s="54">
        <v>10886000</v>
      </c>
      <c r="V151" s="56" t="s">
        <v>88</v>
      </c>
      <c r="W151" s="54">
        <v>85467461</v>
      </c>
      <c r="X151" s="54" t="s">
        <v>8855</v>
      </c>
      <c r="Y151" s="119">
        <v>46036</v>
      </c>
      <c r="Z151" s="119">
        <v>46038</v>
      </c>
      <c r="AA151" s="120" t="s">
        <v>90</v>
      </c>
      <c r="AB151" s="119">
        <v>46173</v>
      </c>
      <c r="AC151" s="54">
        <f t="shared" si="10"/>
        <v>135</v>
      </c>
      <c r="AD151" s="56">
        <v>1</v>
      </c>
      <c r="AE151" s="114">
        <v>2419000</v>
      </c>
      <c r="AF151" s="56">
        <v>1</v>
      </c>
      <c r="AG151" s="464">
        <v>46203</v>
      </c>
      <c r="AH151" s="54">
        <f t="shared" si="11"/>
        <v>30</v>
      </c>
      <c r="AI151" s="114">
        <v>0</v>
      </c>
      <c r="AJ151" s="114">
        <v>0</v>
      </c>
      <c r="AK151" s="118" t="s">
        <v>90</v>
      </c>
      <c r="AL151" s="118" t="s">
        <v>90</v>
      </c>
      <c r="AM151" s="56">
        <v>0</v>
      </c>
      <c r="AN151" s="118" t="s">
        <v>90</v>
      </c>
      <c r="AO151" s="118" t="s">
        <v>90</v>
      </c>
      <c r="AP151" s="118" t="s">
        <v>90</v>
      </c>
      <c r="AQ151" s="54">
        <f t="shared" si="12"/>
        <v>0</v>
      </c>
      <c r="AR151" s="54">
        <f>+L151+AE151-AJ151</f>
        <v>13305000</v>
      </c>
      <c r="AS151" s="56" t="s">
        <v>88</v>
      </c>
      <c r="AT151" s="54">
        <v>10886000</v>
      </c>
      <c r="AU151" s="56" t="s">
        <v>91</v>
      </c>
      <c r="AV151" s="114">
        <v>0</v>
      </c>
      <c r="AW151" s="111" t="s">
        <v>90</v>
      </c>
      <c r="AX151" s="247">
        <v>10886000</v>
      </c>
      <c r="AY151" s="58">
        <f t="shared" si="13"/>
        <v>2419000</v>
      </c>
      <c r="AZ151" s="112">
        <f t="shared" si="14"/>
        <v>0.81818865088312664</v>
      </c>
      <c r="BA151" s="159">
        <v>1</v>
      </c>
      <c r="BB151" s="111" t="s">
        <v>90</v>
      </c>
      <c r="BC151" s="56" t="s">
        <v>92</v>
      </c>
      <c r="BD151" s="109" t="s">
        <v>11741</v>
      </c>
      <c r="BE151" s="56" t="s">
        <v>88</v>
      </c>
      <c r="BF151" s="56" t="s">
        <v>88</v>
      </c>
    </row>
    <row r="152" spans="1:58" s="201" customFormat="1" x14ac:dyDescent="0.2">
      <c r="B152" s="51">
        <v>2026</v>
      </c>
      <c r="C152" s="51">
        <v>891780111</v>
      </c>
      <c r="D152" s="51" t="s">
        <v>79</v>
      </c>
      <c r="E152" s="161" t="s">
        <v>11740</v>
      </c>
      <c r="F152" s="56" t="s">
        <v>11739</v>
      </c>
      <c r="G152" s="56">
        <v>0</v>
      </c>
      <c r="H152" s="56" t="s">
        <v>82</v>
      </c>
      <c r="I152" s="51" t="s">
        <v>83</v>
      </c>
      <c r="J152" s="121" t="s">
        <v>84</v>
      </c>
      <c r="K152" s="54" t="s">
        <v>11738</v>
      </c>
      <c r="L152" s="54">
        <v>10080000</v>
      </c>
      <c r="M152" s="51" t="s">
        <v>86</v>
      </c>
      <c r="N152" s="54" t="s">
        <v>11737</v>
      </c>
      <c r="O152" s="54">
        <v>1083040617</v>
      </c>
      <c r="P152" s="54">
        <v>53</v>
      </c>
      <c r="Q152" s="464">
        <v>46030</v>
      </c>
      <c r="R152" s="109">
        <v>2567899000</v>
      </c>
      <c r="S152" s="109">
        <v>771</v>
      </c>
      <c r="T152" s="542">
        <v>46036</v>
      </c>
      <c r="U152" s="54">
        <v>10080000</v>
      </c>
      <c r="V152" s="56" t="s">
        <v>88</v>
      </c>
      <c r="W152" s="54">
        <v>85467461</v>
      </c>
      <c r="X152" s="54" t="s">
        <v>8855</v>
      </c>
      <c r="Y152" s="119">
        <v>46036</v>
      </c>
      <c r="Z152" s="119">
        <v>46048</v>
      </c>
      <c r="AA152" s="120" t="s">
        <v>90</v>
      </c>
      <c r="AB152" s="119">
        <v>46173</v>
      </c>
      <c r="AC152" s="54">
        <f t="shared" si="10"/>
        <v>125</v>
      </c>
      <c r="AD152" s="56">
        <v>1</v>
      </c>
      <c r="AE152" s="114">
        <v>2419000</v>
      </c>
      <c r="AF152" s="56">
        <v>1</v>
      </c>
      <c r="AG152" s="464">
        <v>46203</v>
      </c>
      <c r="AH152" s="54">
        <f t="shared" si="11"/>
        <v>30</v>
      </c>
      <c r="AI152" s="114">
        <v>0</v>
      </c>
      <c r="AJ152" s="114">
        <v>0</v>
      </c>
      <c r="AK152" s="118" t="s">
        <v>90</v>
      </c>
      <c r="AL152" s="118" t="s">
        <v>90</v>
      </c>
      <c r="AM152" s="56">
        <v>0</v>
      </c>
      <c r="AN152" s="118" t="s">
        <v>90</v>
      </c>
      <c r="AO152" s="118" t="s">
        <v>90</v>
      </c>
      <c r="AP152" s="118" t="s">
        <v>90</v>
      </c>
      <c r="AQ152" s="54">
        <f t="shared" si="12"/>
        <v>0</v>
      </c>
      <c r="AR152" s="54">
        <f>+L152+AE152-AJ152</f>
        <v>12499000</v>
      </c>
      <c r="AS152" s="56" t="s">
        <v>88</v>
      </c>
      <c r="AT152" s="54">
        <v>10080000</v>
      </c>
      <c r="AU152" s="56" t="s">
        <v>91</v>
      </c>
      <c r="AV152" s="114">
        <v>0</v>
      </c>
      <c r="AW152" s="111" t="s">
        <v>90</v>
      </c>
      <c r="AX152" s="247">
        <v>10080000</v>
      </c>
      <c r="AY152" s="58">
        <f t="shared" si="13"/>
        <v>2419000</v>
      </c>
      <c r="AZ152" s="112">
        <f t="shared" si="14"/>
        <v>0.80646451716137291</v>
      </c>
      <c r="BA152" s="159">
        <v>1</v>
      </c>
      <c r="BB152" s="111" t="s">
        <v>90</v>
      </c>
      <c r="BC152" s="56" t="s">
        <v>92</v>
      </c>
      <c r="BD152" s="109" t="s">
        <v>11736</v>
      </c>
      <c r="BE152" s="56" t="s">
        <v>88</v>
      </c>
      <c r="BF152" s="56" t="s">
        <v>88</v>
      </c>
    </row>
    <row r="153" spans="1:58" s="201" customFormat="1" x14ac:dyDescent="0.2">
      <c r="B153" s="51">
        <v>2026</v>
      </c>
      <c r="C153" s="51">
        <v>891780111</v>
      </c>
      <c r="D153" s="51" t="s">
        <v>79</v>
      </c>
      <c r="E153" s="161" t="s">
        <v>11735</v>
      </c>
      <c r="F153" s="56" t="s">
        <v>11734</v>
      </c>
      <c r="G153" s="56">
        <v>0</v>
      </c>
      <c r="H153" s="56" t="s">
        <v>82</v>
      </c>
      <c r="I153" s="51" t="s">
        <v>83</v>
      </c>
      <c r="J153" s="121" t="s">
        <v>84</v>
      </c>
      <c r="K153" s="54" t="s">
        <v>11733</v>
      </c>
      <c r="L153" s="54">
        <v>19314000</v>
      </c>
      <c r="M153" s="51" t="s">
        <v>86</v>
      </c>
      <c r="N153" s="54" t="s">
        <v>11732</v>
      </c>
      <c r="O153" s="54">
        <v>1020757081</v>
      </c>
      <c r="P153" s="54">
        <v>30</v>
      </c>
      <c r="Q153" s="464">
        <v>46027</v>
      </c>
      <c r="R153" s="109">
        <v>5872564000</v>
      </c>
      <c r="S153" s="109">
        <v>788</v>
      </c>
      <c r="T153" s="542">
        <v>46036</v>
      </c>
      <c r="U153" s="54">
        <v>19314000</v>
      </c>
      <c r="V153" s="56" t="s">
        <v>88</v>
      </c>
      <c r="W153" s="54">
        <v>85455983</v>
      </c>
      <c r="X153" s="54" t="s">
        <v>8760</v>
      </c>
      <c r="Y153" s="119">
        <v>46036</v>
      </c>
      <c r="Z153" s="119">
        <v>46036</v>
      </c>
      <c r="AA153" s="120" t="s">
        <v>90</v>
      </c>
      <c r="AB153" s="119">
        <v>46173</v>
      </c>
      <c r="AC153" s="54">
        <f t="shared" si="10"/>
        <v>137</v>
      </c>
      <c r="AD153" s="56">
        <v>2</v>
      </c>
      <c r="AE153" s="114">
        <v>4662000</v>
      </c>
      <c r="AF153" s="56">
        <v>1</v>
      </c>
      <c r="AG153" s="464">
        <v>46203</v>
      </c>
      <c r="AH153" s="54">
        <f t="shared" si="11"/>
        <v>30</v>
      </c>
      <c r="AI153" s="114">
        <v>0</v>
      </c>
      <c r="AJ153" s="114">
        <v>0</v>
      </c>
      <c r="AK153" s="118" t="s">
        <v>90</v>
      </c>
      <c r="AL153" s="118" t="s">
        <v>90</v>
      </c>
      <c r="AM153" s="56">
        <v>0</v>
      </c>
      <c r="AN153" s="118" t="s">
        <v>90</v>
      </c>
      <c r="AO153" s="118" t="s">
        <v>90</v>
      </c>
      <c r="AP153" s="118" t="s">
        <v>90</v>
      </c>
      <c r="AQ153" s="54">
        <f t="shared" si="12"/>
        <v>0</v>
      </c>
      <c r="AR153" s="54">
        <f>+L153+AE153-AJ153</f>
        <v>23976000</v>
      </c>
      <c r="AS153" s="56" t="s">
        <v>88</v>
      </c>
      <c r="AT153" s="54">
        <v>19314000</v>
      </c>
      <c r="AU153" s="56" t="s">
        <v>91</v>
      </c>
      <c r="AV153" s="114">
        <v>0</v>
      </c>
      <c r="AW153" s="111" t="s">
        <v>90</v>
      </c>
      <c r="AX153" s="247">
        <v>19980000</v>
      </c>
      <c r="AY153" s="58">
        <f t="shared" si="13"/>
        <v>3996000</v>
      </c>
      <c r="AZ153" s="112">
        <f t="shared" si="14"/>
        <v>0.83333333333333337</v>
      </c>
      <c r="BA153" s="159">
        <v>1</v>
      </c>
      <c r="BB153" s="111" t="s">
        <v>90</v>
      </c>
      <c r="BC153" s="56" t="s">
        <v>92</v>
      </c>
      <c r="BD153" s="109" t="s">
        <v>11731</v>
      </c>
      <c r="BE153" s="56" t="s">
        <v>88</v>
      </c>
      <c r="BF153" s="56" t="s">
        <v>88</v>
      </c>
    </row>
    <row r="154" spans="1:58" s="201" customFormat="1" x14ac:dyDescent="0.2">
      <c r="B154" s="51">
        <v>2026</v>
      </c>
      <c r="C154" s="51">
        <v>891780111</v>
      </c>
      <c r="D154" s="51" t="s">
        <v>79</v>
      </c>
      <c r="E154" s="161" t="s">
        <v>11730</v>
      </c>
      <c r="F154" s="56" t="s">
        <v>11729</v>
      </c>
      <c r="G154" s="56">
        <v>0</v>
      </c>
      <c r="H154" s="56" t="s">
        <v>82</v>
      </c>
      <c r="I154" s="51" t="s">
        <v>83</v>
      </c>
      <c r="J154" s="121" t="s">
        <v>84</v>
      </c>
      <c r="K154" s="54" t="s">
        <v>11728</v>
      </c>
      <c r="L154" s="54">
        <v>19314000</v>
      </c>
      <c r="M154" s="51" t="s">
        <v>86</v>
      </c>
      <c r="N154" s="54" t="s">
        <v>11727</v>
      </c>
      <c r="O154" s="54">
        <v>84453261</v>
      </c>
      <c r="P154" s="54">
        <v>30</v>
      </c>
      <c r="Q154" s="464">
        <v>46027</v>
      </c>
      <c r="R154" s="109">
        <v>5872564000</v>
      </c>
      <c r="S154" s="109">
        <v>789</v>
      </c>
      <c r="T154" s="542">
        <v>46036</v>
      </c>
      <c r="U154" s="54">
        <v>19314000</v>
      </c>
      <c r="V154" s="56" t="s">
        <v>88</v>
      </c>
      <c r="W154" s="54">
        <v>85459497</v>
      </c>
      <c r="X154" s="54" t="s">
        <v>8771</v>
      </c>
      <c r="Y154" s="119">
        <v>46036</v>
      </c>
      <c r="Z154" s="119">
        <v>46036</v>
      </c>
      <c r="AA154" s="120" t="s">
        <v>90</v>
      </c>
      <c r="AB154" s="119">
        <v>46173</v>
      </c>
      <c r="AC154" s="54">
        <f t="shared" si="10"/>
        <v>137</v>
      </c>
      <c r="AD154" s="56">
        <v>1</v>
      </c>
      <c r="AE154" s="114">
        <v>3996000</v>
      </c>
      <c r="AF154" s="56">
        <v>1</v>
      </c>
      <c r="AG154" s="464">
        <v>46203</v>
      </c>
      <c r="AH154" s="54">
        <f t="shared" si="11"/>
        <v>30</v>
      </c>
      <c r="AI154" s="114">
        <v>0</v>
      </c>
      <c r="AJ154" s="114">
        <v>0</v>
      </c>
      <c r="AK154" s="118" t="s">
        <v>90</v>
      </c>
      <c r="AL154" s="118" t="s">
        <v>90</v>
      </c>
      <c r="AM154" s="56">
        <v>0</v>
      </c>
      <c r="AN154" s="118" t="s">
        <v>90</v>
      </c>
      <c r="AO154" s="118" t="s">
        <v>90</v>
      </c>
      <c r="AP154" s="118" t="s">
        <v>90</v>
      </c>
      <c r="AQ154" s="54">
        <f t="shared" si="12"/>
        <v>0</v>
      </c>
      <c r="AR154" s="54">
        <f>+L154+AE154-AJ154</f>
        <v>23310000</v>
      </c>
      <c r="AS154" s="56" t="s">
        <v>88</v>
      </c>
      <c r="AT154" s="54">
        <v>19314000</v>
      </c>
      <c r="AU154" s="56" t="s">
        <v>91</v>
      </c>
      <c r="AV154" s="114">
        <v>0</v>
      </c>
      <c r="AW154" s="111" t="s">
        <v>90</v>
      </c>
      <c r="AX154" s="247">
        <v>19314000</v>
      </c>
      <c r="AY154" s="58">
        <f t="shared" si="13"/>
        <v>3996000</v>
      </c>
      <c r="AZ154" s="112">
        <f t="shared" si="14"/>
        <v>0.82857142857142863</v>
      </c>
      <c r="BA154" s="159">
        <v>1</v>
      </c>
      <c r="BB154" s="111" t="s">
        <v>90</v>
      </c>
      <c r="BC154" s="56" t="s">
        <v>92</v>
      </c>
      <c r="BD154" s="109" t="s">
        <v>11726</v>
      </c>
      <c r="BE154" s="56" t="s">
        <v>88</v>
      </c>
      <c r="BF154" s="56" t="s">
        <v>88</v>
      </c>
    </row>
    <row r="155" spans="1:58" s="201" customFormat="1" x14ac:dyDescent="0.2">
      <c r="B155" s="51">
        <v>2026</v>
      </c>
      <c r="C155" s="51">
        <v>891780111</v>
      </c>
      <c r="D155" s="51" t="s">
        <v>79</v>
      </c>
      <c r="E155" s="161" t="s">
        <v>11725</v>
      </c>
      <c r="F155" s="56" t="s">
        <v>11724</v>
      </c>
      <c r="G155" s="56">
        <v>0</v>
      </c>
      <c r="H155" s="56" t="s">
        <v>82</v>
      </c>
      <c r="I155" s="51" t="s">
        <v>83</v>
      </c>
      <c r="J155" s="121" t="s">
        <v>84</v>
      </c>
      <c r="K155" s="54" t="s">
        <v>11723</v>
      </c>
      <c r="L155" s="54">
        <v>17583000</v>
      </c>
      <c r="M155" s="51" t="s">
        <v>86</v>
      </c>
      <c r="N155" s="54" t="s">
        <v>11722</v>
      </c>
      <c r="O155" s="54">
        <v>84454604</v>
      </c>
      <c r="P155" s="54">
        <v>30</v>
      </c>
      <c r="Q155" s="464">
        <v>46027</v>
      </c>
      <c r="R155" s="109">
        <v>5872564000</v>
      </c>
      <c r="S155" s="109">
        <v>790</v>
      </c>
      <c r="T155" s="542">
        <v>46036</v>
      </c>
      <c r="U155" s="54">
        <v>17583000</v>
      </c>
      <c r="V155" s="56" t="s">
        <v>88</v>
      </c>
      <c r="W155" s="54">
        <v>1082889541</v>
      </c>
      <c r="X155" s="54" t="s">
        <v>11198</v>
      </c>
      <c r="Y155" s="119">
        <v>46036</v>
      </c>
      <c r="Z155" s="119">
        <v>46041</v>
      </c>
      <c r="AA155" s="120" t="s">
        <v>90</v>
      </c>
      <c r="AB155" s="119">
        <v>46173</v>
      </c>
      <c r="AC155" s="54">
        <f t="shared" si="10"/>
        <v>132</v>
      </c>
      <c r="AD155" s="56">
        <v>1</v>
      </c>
      <c r="AE155" s="114">
        <v>3996000</v>
      </c>
      <c r="AF155" s="56">
        <v>1</v>
      </c>
      <c r="AG155" s="464">
        <v>46203</v>
      </c>
      <c r="AH155" s="54">
        <f t="shared" si="11"/>
        <v>30</v>
      </c>
      <c r="AI155" s="114">
        <v>0</v>
      </c>
      <c r="AJ155" s="114">
        <v>0</v>
      </c>
      <c r="AK155" s="118" t="s">
        <v>90</v>
      </c>
      <c r="AL155" s="118" t="s">
        <v>90</v>
      </c>
      <c r="AM155" s="56">
        <v>0</v>
      </c>
      <c r="AN155" s="118" t="s">
        <v>90</v>
      </c>
      <c r="AO155" s="118" t="s">
        <v>90</v>
      </c>
      <c r="AP155" s="118" t="s">
        <v>90</v>
      </c>
      <c r="AQ155" s="54">
        <f t="shared" si="12"/>
        <v>0</v>
      </c>
      <c r="AR155" s="54">
        <f>+L155+AE155-AJ155</f>
        <v>21579000</v>
      </c>
      <c r="AS155" s="56" t="s">
        <v>88</v>
      </c>
      <c r="AT155" s="54">
        <v>17583000</v>
      </c>
      <c r="AU155" s="56" t="s">
        <v>91</v>
      </c>
      <c r="AV155" s="114">
        <v>0</v>
      </c>
      <c r="AW155" s="111" t="s">
        <v>90</v>
      </c>
      <c r="AX155" s="247">
        <v>17583000</v>
      </c>
      <c r="AY155" s="58">
        <f t="shared" si="13"/>
        <v>3996000</v>
      </c>
      <c r="AZ155" s="112">
        <f t="shared" si="14"/>
        <v>0.81481996385374666</v>
      </c>
      <c r="BA155" s="159">
        <v>1</v>
      </c>
      <c r="BB155" s="111" t="s">
        <v>90</v>
      </c>
      <c r="BC155" s="56" t="s">
        <v>92</v>
      </c>
      <c r="BD155" s="109" t="s">
        <v>11721</v>
      </c>
      <c r="BE155" s="56" t="s">
        <v>88</v>
      </c>
      <c r="BF155" s="56" t="s">
        <v>88</v>
      </c>
    </row>
    <row r="156" spans="1:58" s="201" customFormat="1" x14ac:dyDescent="0.2">
      <c r="B156" s="51">
        <v>2026</v>
      </c>
      <c r="C156" s="51">
        <v>891780111</v>
      </c>
      <c r="D156" s="51" t="s">
        <v>79</v>
      </c>
      <c r="E156" s="161" t="s">
        <v>11720</v>
      </c>
      <c r="F156" s="56" t="s">
        <v>11719</v>
      </c>
      <c r="G156" s="56">
        <v>0</v>
      </c>
      <c r="H156" s="56" t="s">
        <v>82</v>
      </c>
      <c r="I156" s="51" t="s">
        <v>83</v>
      </c>
      <c r="J156" s="121" t="s">
        <v>84</v>
      </c>
      <c r="K156" s="54" t="s">
        <v>11718</v>
      </c>
      <c r="L156" s="54">
        <v>15429000</v>
      </c>
      <c r="M156" s="51" t="s">
        <v>86</v>
      </c>
      <c r="N156" s="54" t="s">
        <v>11717</v>
      </c>
      <c r="O156" s="54">
        <v>57464899</v>
      </c>
      <c r="P156" s="54">
        <v>30</v>
      </c>
      <c r="Q156" s="464">
        <v>46027</v>
      </c>
      <c r="R156" s="109">
        <v>5872564000</v>
      </c>
      <c r="S156" s="109">
        <v>791</v>
      </c>
      <c r="T156" s="542">
        <v>46036</v>
      </c>
      <c r="U156" s="54">
        <v>15429000</v>
      </c>
      <c r="V156" s="56" t="s">
        <v>88</v>
      </c>
      <c r="W156" s="54">
        <v>85455983</v>
      </c>
      <c r="X156" s="54" t="s">
        <v>8760</v>
      </c>
      <c r="Y156" s="119">
        <v>46036</v>
      </c>
      <c r="Z156" s="119">
        <v>46036</v>
      </c>
      <c r="AA156" s="120" t="s">
        <v>90</v>
      </c>
      <c r="AB156" s="119">
        <v>46173</v>
      </c>
      <c r="AC156" s="54">
        <f t="shared" si="10"/>
        <v>137</v>
      </c>
      <c r="AD156" s="56">
        <v>2</v>
      </c>
      <c r="AE156" s="114">
        <v>4551000</v>
      </c>
      <c r="AF156" s="56">
        <v>1</v>
      </c>
      <c r="AG156" s="464">
        <v>46203</v>
      </c>
      <c r="AH156" s="54">
        <f t="shared" si="11"/>
        <v>30</v>
      </c>
      <c r="AI156" s="114">
        <v>0</v>
      </c>
      <c r="AJ156" s="114">
        <v>0</v>
      </c>
      <c r="AK156" s="118" t="s">
        <v>90</v>
      </c>
      <c r="AL156" s="118" t="s">
        <v>90</v>
      </c>
      <c r="AM156" s="56">
        <v>0</v>
      </c>
      <c r="AN156" s="118" t="s">
        <v>90</v>
      </c>
      <c r="AO156" s="118" t="s">
        <v>90</v>
      </c>
      <c r="AP156" s="118" t="s">
        <v>90</v>
      </c>
      <c r="AQ156" s="54">
        <f t="shared" si="12"/>
        <v>0</v>
      </c>
      <c r="AR156" s="54">
        <f>+L156+AE156-AJ156</f>
        <v>19980000</v>
      </c>
      <c r="AS156" s="56" t="s">
        <v>88</v>
      </c>
      <c r="AT156" s="54">
        <v>15429000</v>
      </c>
      <c r="AU156" s="56" t="s">
        <v>91</v>
      </c>
      <c r="AV156" s="114">
        <v>0</v>
      </c>
      <c r="AW156" s="111" t="s">
        <v>90</v>
      </c>
      <c r="AX156" s="247">
        <v>16650000</v>
      </c>
      <c r="AY156" s="58">
        <f t="shared" si="13"/>
        <v>3330000</v>
      </c>
      <c r="AZ156" s="112">
        <f t="shared" si="14"/>
        <v>0.83333333333333337</v>
      </c>
      <c r="BA156" s="159">
        <v>1</v>
      </c>
      <c r="BB156" s="111" t="s">
        <v>90</v>
      </c>
      <c r="BC156" s="56" t="s">
        <v>92</v>
      </c>
      <c r="BD156" s="109" t="s">
        <v>11716</v>
      </c>
      <c r="BE156" s="56" t="s">
        <v>88</v>
      </c>
      <c r="BF156" s="56" t="s">
        <v>88</v>
      </c>
    </row>
    <row r="157" spans="1:58" s="539" customFormat="1" x14ac:dyDescent="0.2">
      <c r="A157" s="201"/>
      <c r="B157" s="51">
        <v>2026</v>
      </c>
      <c r="C157" s="51">
        <v>891780111</v>
      </c>
      <c r="D157" s="51" t="s">
        <v>79</v>
      </c>
      <c r="E157" s="161" t="s">
        <v>11715</v>
      </c>
      <c r="F157" s="56" t="s">
        <v>11714</v>
      </c>
      <c r="G157" s="56">
        <v>0</v>
      </c>
      <c r="H157" s="56" t="s">
        <v>82</v>
      </c>
      <c r="I157" s="51" t="s">
        <v>83</v>
      </c>
      <c r="J157" s="121" t="s">
        <v>84</v>
      </c>
      <c r="K157" s="54" t="s">
        <v>11713</v>
      </c>
      <c r="L157" s="54">
        <v>12916000</v>
      </c>
      <c r="M157" s="51" t="s">
        <v>86</v>
      </c>
      <c r="N157" s="54" t="s">
        <v>11712</v>
      </c>
      <c r="O157" s="54">
        <v>1083014325</v>
      </c>
      <c r="P157" s="54">
        <v>53</v>
      </c>
      <c r="Q157" s="464">
        <v>46030</v>
      </c>
      <c r="R157" s="109">
        <v>2567899000</v>
      </c>
      <c r="S157" s="109">
        <v>772</v>
      </c>
      <c r="T157" s="542">
        <v>46036</v>
      </c>
      <c r="U157" s="54">
        <v>12916000</v>
      </c>
      <c r="V157" s="56" t="s">
        <v>88</v>
      </c>
      <c r="W157" s="54">
        <v>5056184</v>
      </c>
      <c r="X157" s="54" t="s">
        <v>9700</v>
      </c>
      <c r="Y157" s="119">
        <v>46036</v>
      </c>
      <c r="Z157" s="119">
        <v>46037</v>
      </c>
      <c r="AA157" s="120" t="s">
        <v>90</v>
      </c>
      <c r="AB157" s="119">
        <v>46173</v>
      </c>
      <c r="AC157" s="54">
        <f t="shared" si="10"/>
        <v>136</v>
      </c>
      <c r="AD157" s="56">
        <v>0</v>
      </c>
      <c r="AE157" s="114">
        <v>0</v>
      </c>
      <c r="AF157" s="56">
        <v>0</v>
      </c>
      <c r="AG157" s="464" t="s">
        <v>90</v>
      </c>
      <c r="AH157" s="54">
        <f t="shared" si="11"/>
        <v>0</v>
      </c>
      <c r="AI157" s="117">
        <v>1</v>
      </c>
      <c r="AJ157" s="54">
        <v>12916000</v>
      </c>
      <c r="AK157" s="438">
        <v>46042</v>
      </c>
      <c r="AL157" s="118" t="s">
        <v>90</v>
      </c>
      <c r="AM157" s="56">
        <v>0</v>
      </c>
      <c r="AN157" s="118" t="s">
        <v>90</v>
      </c>
      <c r="AO157" s="118" t="s">
        <v>90</v>
      </c>
      <c r="AP157" s="118" t="s">
        <v>90</v>
      </c>
      <c r="AQ157" s="54">
        <f t="shared" si="12"/>
        <v>0</v>
      </c>
      <c r="AR157" s="54">
        <f>+L157+AE157-AJ157</f>
        <v>0</v>
      </c>
      <c r="AS157" s="56" t="s">
        <v>88</v>
      </c>
      <c r="AT157" s="54">
        <v>12916000</v>
      </c>
      <c r="AU157" s="56" t="s">
        <v>91</v>
      </c>
      <c r="AV157" s="114">
        <v>0</v>
      </c>
      <c r="AW157" s="111" t="s">
        <v>90</v>
      </c>
      <c r="AX157" s="247">
        <v>0</v>
      </c>
      <c r="AY157" s="58">
        <f t="shared" si="13"/>
        <v>0</v>
      </c>
      <c r="AZ157" s="112" t="str">
        <f t="shared" si="14"/>
        <v>_</v>
      </c>
      <c r="BA157" s="159" t="s">
        <v>592</v>
      </c>
      <c r="BB157" s="111" t="s">
        <v>90</v>
      </c>
      <c r="BC157" s="56" t="s">
        <v>92</v>
      </c>
      <c r="BD157" s="109" t="s">
        <v>11711</v>
      </c>
      <c r="BE157" s="56" t="s">
        <v>88</v>
      </c>
      <c r="BF157" s="56" t="s">
        <v>88</v>
      </c>
    </row>
    <row r="158" spans="1:58" s="201" customFormat="1" x14ac:dyDescent="0.2">
      <c r="B158" s="51">
        <v>2026</v>
      </c>
      <c r="C158" s="51">
        <v>891780111</v>
      </c>
      <c r="D158" s="51" t="s">
        <v>79</v>
      </c>
      <c r="E158" s="161" t="s">
        <v>11710</v>
      </c>
      <c r="F158" s="56" t="s">
        <v>11709</v>
      </c>
      <c r="G158" s="56">
        <v>0</v>
      </c>
      <c r="H158" s="56" t="s">
        <v>82</v>
      </c>
      <c r="I158" s="51" t="s">
        <v>83</v>
      </c>
      <c r="J158" s="121" t="s">
        <v>84</v>
      </c>
      <c r="K158" s="54" t="s">
        <v>11708</v>
      </c>
      <c r="L158" s="54">
        <v>10967000</v>
      </c>
      <c r="M158" s="51" t="s">
        <v>86</v>
      </c>
      <c r="N158" s="54" t="s">
        <v>11707</v>
      </c>
      <c r="O158" s="54">
        <v>36555376</v>
      </c>
      <c r="P158" s="54">
        <v>53</v>
      </c>
      <c r="Q158" s="464">
        <v>46030</v>
      </c>
      <c r="R158" s="109">
        <v>2567899000</v>
      </c>
      <c r="S158" s="109">
        <v>773</v>
      </c>
      <c r="T158" s="542">
        <v>46036</v>
      </c>
      <c r="U158" s="54">
        <v>10967000</v>
      </c>
      <c r="V158" s="56" t="s">
        <v>88</v>
      </c>
      <c r="W158" s="54">
        <v>36564011</v>
      </c>
      <c r="X158" s="54" t="s">
        <v>11076</v>
      </c>
      <c r="Y158" s="119">
        <v>46036</v>
      </c>
      <c r="Z158" s="119">
        <v>46037</v>
      </c>
      <c r="AA158" s="120" t="s">
        <v>90</v>
      </c>
      <c r="AB158" s="119">
        <v>46173</v>
      </c>
      <c r="AC158" s="54">
        <f t="shared" si="10"/>
        <v>136</v>
      </c>
      <c r="AD158" s="56">
        <v>1</v>
      </c>
      <c r="AE158" s="114">
        <v>2419000</v>
      </c>
      <c r="AF158" s="56">
        <v>1</v>
      </c>
      <c r="AG158" s="464">
        <v>46203</v>
      </c>
      <c r="AH158" s="54">
        <f t="shared" si="11"/>
        <v>30</v>
      </c>
      <c r="AI158" s="114">
        <v>0</v>
      </c>
      <c r="AJ158" s="114">
        <v>0</v>
      </c>
      <c r="AK158" s="118" t="s">
        <v>90</v>
      </c>
      <c r="AL158" s="118" t="s">
        <v>90</v>
      </c>
      <c r="AM158" s="56">
        <v>0</v>
      </c>
      <c r="AN158" s="118" t="s">
        <v>90</v>
      </c>
      <c r="AO158" s="118" t="s">
        <v>90</v>
      </c>
      <c r="AP158" s="118" t="s">
        <v>90</v>
      </c>
      <c r="AQ158" s="54">
        <f t="shared" si="12"/>
        <v>0</v>
      </c>
      <c r="AR158" s="54">
        <f>+L158+AE158-AJ158</f>
        <v>13386000</v>
      </c>
      <c r="AS158" s="56" t="s">
        <v>88</v>
      </c>
      <c r="AT158" s="54">
        <v>10967000</v>
      </c>
      <c r="AU158" s="56" t="s">
        <v>91</v>
      </c>
      <c r="AV158" s="114">
        <v>0</v>
      </c>
      <c r="AW158" s="111" t="s">
        <v>90</v>
      </c>
      <c r="AX158" s="247">
        <v>10967000</v>
      </c>
      <c r="AY158" s="58">
        <f t="shared" si="13"/>
        <v>2419000</v>
      </c>
      <c r="AZ158" s="112">
        <f t="shared" si="14"/>
        <v>0.81928880920364555</v>
      </c>
      <c r="BA158" s="159">
        <v>1</v>
      </c>
      <c r="BB158" s="111" t="s">
        <v>90</v>
      </c>
      <c r="BC158" s="56" t="s">
        <v>92</v>
      </c>
      <c r="BD158" s="109" t="s">
        <v>11706</v>
      </c>
      <c r="BE158" s="56" t="s">
        <v>88</v>
      </c>
      <c r="BF158" s="56" t="s">
        <v>88</v>
      </c>
    </row>
    <row r="159" spans="1:58" s="201" customFormat="1" x14ac:dyDescent="0.2">
      <c r="B159" s="51">
        <v>2026</v>
      </c>
      <c r="C159" s="51">
        <v>891780111</v>
      </c>
      <c r="D159" s="51" t="s">
        <v>79</v>
      </c>
      <c r="E159" s="161" t="s">
        <v>11705</v>
      </c>
      <c r="F159" s="56" t="s">
        <v>11704</v>
      </c>
      <c r="G159" s="56">
        <v>0</v>
      </c>
      <c r="H159" s="56" t="s">
        <v>82</v>
      </c>
      <c r="I159" s="51" t="s">
        <v>83</v>
      </c>
      <c r="J159" s="121" t="s">
        <v>84</v>
      </c>
      <c r="K159" s="54" t="s">
        <v>11703</v>
      </c>
      <c r="L159" s="54">
        <v>24000000</v>
      </c>
      <c r="M159" s="51" t="s">
        <v>86</v>
      </c>
      <c r="N159" s="54" t="s">
        <v>11702</v>
      </c>
      <c r="O159" s="54">
        <v>7601763</v>
      </c>
      <c r="P159" s="54">
        <v>30</v>
      </c>
      <c r="Q159" s="464">
        <v>46027</v>
      </c>
      <c r="R159" s="109">
        <v>5872564000</v>
      </c>
      <c r="S159" s="109">
        <v>792</v>
      </c>
      <c r="T159" s="542">
        <v>46036</v>
      </c>
      <c r="U159" s="54">
        <v>24000000</v>
      </c>
      <c r="V159" s="56" t="s">
        <v>88</v>
      </c>
      <c r="W159" s="54">
        <v>26671578</v>
      </c>
      <c r="X159" s="54" t="s">
        <v>11701</v>
      </c>
      <c r="Y159" s="119">
        <v>46036</v>
      </c>
      <c r="Z159" s="119">
        <v>46036</v>
      </c>
      <c r="AA159" s="120" t="s">
        <v>90</v>
      </c>
      <c r="AB159" s="119">
        <v>46173</v>
      </c>
      <c r="AC159" s="54">
        <f t="shared" si="10"/>
        <v>137</v>
      </c>
      <c r="AD159" s="56">
        <v>1</v>
      </c>
      <c r="AE159" s="114">
        <v>4800000</v>
      </c>
      <c r="AF159" s="56">
        <v>1</v>
      </c>
      <c r="AG159" s="464">
        <v>46203</v>
      </c>
      <c r="AH159" s="54">
        <f t="shared" si="11"/>
        <v>30</v>
      </c>
      <c r="AI159" s="114">
        <v>0</v>
      </c>
      <c r="AJ159" s="114">
        <v>0</v>
      </c>
      <c r="AK159" s="118" t="s">
        <v>90</v>
      </c>
      <c r="AL159" s="118" t="s">
        <v>90</v>
      </c>
      <c r="AM159" s="56">
        <v>0</v>
      </c>
      <c r="AN159" s="118" t="s">
        <v>90</v>
      </c>
      <c r="AO159" s="118" t="s">
        <v>90</v>
      </c>
      <c r="AP159" s="118" t="s">
        <v>90</v>
      </c>
      <c r="AQ159" s="54">
        <f t="shared" si="12"/>
        <v>0</v>
      </c>
      <c r="AR159" s="54">
        <f>+L159+AE159-AJ159</f>
        <v>28800000</v>
      </c>
      <c r="AS159" s="56" t="s">
        <v>88</v>
      </c>
      <c r="AT159" s="54">
        <v>24000000</v>
      </c>
      <c r="AU159" s="56" t="s">
        <v>91</v>
      </c>
      <c r="AV159" s="114">
        <v>0</v>
      </c>
      <c r="AW159" s="111" t="s">
        <v>90</v>
      </c>
      <c r="AX159" s="247">
        <v>24000000</v>
      </c>
      <c r="AY159" s="58">
        <f t="shared" si="13"/>
        <v>4800000</v>
      </c>
      <c r="AZ159" s="112">
        <f t="shared" si="14"/>
        <v>0.83333333333333337</v>
      </c>
      <c r="BA159" s="159">
        <v>1</v>
      </c>
      <c r="BB159" s="111" t="s">
        <v>90</v>
      </c>
      <c r="BC159" s="56" t="s">
        <v>92</v>
      </c>
      <c r="BD159" s="109" t="s">
        <v>11700</v>
      </c>
      <c r="BE159" s="56" t="s">
        <v>88</v>
      </c>
      <c r="BF159" s="56" t="s">
        <v>88</v>
      </c>
    </row>
    <row r="160" spans="1:58" s="201" customFormat="1" x14ac:dyDescent="0.2">
      <c r="B160" s="51">
        <v>2026</v>
      </c>
      <c r="C160" s="51">
        <v>891780111</v>
      </c>
      <c r="D160" s="51" t="s">
        <v>79</v>
      </c>
      <c r="E160" s="161" t="s">
        <v>11699</v>
      </c>
      <c r="F160" s="56" t="s">
        <v>11698</v>
      </c>
      <c r="G160" s="56">
        <v>0</v>
      </c>
      <c r="H160" s="56" t="s">
        <v>82</v>
      </c>
      <c r="I160" s="51" t="s">
        <v>83</v>
      </c>
      <c r="J160" s="121" t="s">
        <v>84</v>
      </c>
      <c r="K160" s="54" t="s">
        <v>11697</v>
      </c>
      <c r="L160" s="54">
        <v>19563000</v>
      </c>
      <c r="M160" s="51" t="s">
        <v>86</v>
      </c>
      <c r="N160" s="54" t="s">
        <v>11696</v>
      </c>
      <c r="O160" s="54">
        <v>1082857989</v>
      </c>
      <c r="P160" s="54">
        <v>30</v>
      </c>
      <c r="Q160" s="464">
        <v>46027</v>
      </c>
      <c r="R160" s="109">
        <v>5872564000</v>
      </c>
      <c r="S160" s="109">
        <v>793</v>
      </c>
      <c r="T160" s="542">
        <v>46036</v>
      </c>
      <c r="U160" s="54">
        <v>19563000</v>
      </c>
      <c r="V160" s="56" t="s">
        <v>88</v>
      </c>
      <c r="W160" s="54">
        <v>72175281</v>
      </c>
      <c r="X160" s="54" t="s">
        <v>9254</v>
      </c>
      <c r="Y160" s="119">
        <v>46036</v>
      </c>
      <c r="Z160" s="119">
        <v>46036</v>
      </c>
      <c r="AA160" s="120" t="s">
        <v>90</v>
      </c>
      <c r="AB160" s="119">
        <v>46173</v>
      </c>
      <c r="AC160" s="54">
        <f t="shared" si="10"/>
        <v>137</v>
      </c>
      <c r="AD160" s="56">
        <v>1</v>
      </c>
      <c r="AE160" s="114">
        <v>4104000</v>
      </c>
      <c r="AF160" s="56">
        <v>1</v>
      </c>
      <c r="AG160" s="464">
        <v>46203</v>
      </c>
      <c r="AH160" s="54">
        <f t="shared" si="11"/>
        <v>30</v>
      </c>
      <c r="AI160" s="114">
        <v>0</v>
      </c>
      <c r="AJ160" s="114">
        <v>0</v>
      </c>
      <c r="AK160" s="118" t="s">
        <v>90</v>
      </c>
      <c r="AL160" s="118" t="s">
        <v>90</v>
      </c>
      <c r="AM160" s="56">
        <v>0</v>
      </c>
      <c r="AN160" s="118" t="s">
        <v>90</v>
      </c>
      <c r="AO160" s="118" t="s">
        <v>90</v>
      </c>
      <c r="AP160" s="118" t="s">
        <v>90</v>
      </c>
      <c r="AQ160" s="54">
        <f t="shared" si="12"/>
        <v>0</v>
      </c>
      <c r="AR160" s="54">
        <f>+L160+AE160-AJ160</f>
        <v>23667000</v>
      </c>
      <c r="AS160" s="56" t="s">
        <v>88</v>
      </c>
      <c r="AT160" s="54">
        <v>19563000</v>
      </c>
      <c r="AU160" s="56" t="s">
        <v>91</v>
      </c>
      <c r="AV160" s="114">
        <v>0</v>
      </c>
      <c r="AW160" s="111" t="s">
        <v>90</v>
      </c>
      <c r="AX160" s="247">
        <v>19563000</v>
      </c>
      <c r="AY160" s="58">
        <f t="shared" si="13"/>
        <v>4104000</v>
      </c>
      <c r="AZ160" s="112">
        <f t="shared" si="14"/>
        <v>0.82659399163392067</v>
      </c>
      <c r="BA160" s="159">
        <v>1</v>
      </c>
      <c r="BB160" s="111" t="s">
        <v>90</v>
      </c>
      <c r="BC160" s="56" t="s">
        <v>92</v>
      </c>
      <c r="BD160" s="109" t="s">
        <v>11695</v>
      </c>
      <c r="BE160" s="56" t="s">
        <v>88</v>
      </c>
      <c r="BF160" s="56" t="s">
        <v>88</v>
      </c>
    </row>
    <row r="161" spans="2:58" s="201" customFormat="1" x14ac:dyDescent="0.2">
      <c r="B161" s="51">
        <v>2026</v>
      </c>
      <c r="C161" s="51">
        <v>891780111</v>
      </c>
      <c r="D161" s="51" t="s">
        <v>79</v>
      </c>
      <c r="E161" s="161" t="s">
        <v>11694</v>
      </c>
      <c r="F161" s="56" t="s">
        <v>11693</v>
      </c>
      <c r="G161" s="56">
        <v>0</v>
      </c>
      <c r="H161" s="56" t="s">
        <v>82</v>
      </c>
      <c r="I161" s="51" t="s">
        <v>83</v>
      </c>
      <c r="J161" s="121" t="s">
        <v>84</v>
      </c>
      <c r="K161" s="54" t="s">
        <v>11692</v>
      </c>
      <c r="L161" s="54">
        <v>16850000</v>
      </c>
      <c r="M161" s="51" t="s">
        <v>86</v>
      </c>
      <c r="N161" s="54" t="s">
        <v>11691</v>
      </c>
      <c r="O161" s="54">
        <v>7602309</v>
      </c>
      <c r="P161" s="54">
        <v>30</v>
      </c>
      <c r="Q161" s="464">
        <v>46027</v>
      </c>
      <c r="R161" s="109">
        <v>5872564000</v>
      </c>
      <c r="S161" s="109">
        <v>794</v>
      </c>
      <c r="T161" s="542">
        <v>46036</v>
      </c>
      <c r="U161" s="54">
        <v>16850000</v>
      </c>
      <c r="V161" s="56" t="s">
        <v>88</v>
      </c>
      <c r="W161" s="54">
        <v>39058006</v>
      </c>
      <c r="X161" s="54" t="s">
        <v>9739</v>
      </c>
      <c r="Y161" s="119">
        <v>46036</v>
      </c>
      <c r="Z161" s="119">
        <v>46036</v>
      </c>
      <c r="AA161" s="120" t="s">
        <v>90</v>
      </c>
      <c r="AB161" s="119">
        <v>46173</v>
      </c>
      <c r="AC161" s="54">
        <f t="shared" si="10"/>
        <v>137</v>
      </c>
      <c r="AD161" s="56">
        <v>1</v>
      </c>
      <c r="AE161" s="114">
        <v>3663000</v>
      </c>
      <c r="AF161" s="56">
        <v>1</v>
      </c>
      <c r="AG161" s="464">
        <v>46203</v>
      </c>
      <c r="AH161" s="54">
        <f t="shared" si="11"/>
        <v>30</v>
      </c>
      <c r="AI161" s="114">
        <v>0</v>
      </c>
      <c r="AJ161" s="114">
        <v>0</v>
      </c>
      <c r="AK161" s="118" t="s">
        <v>90</v>
      </c>
      <c r="AL161" s="118" t="s">
        <v>90</v>
      </c>
      <c r="AM161" s="56">
        <v>0</v>
      </c>
      <c r="AN161" s="118" t="s">
        <v>90</v>
      </c>
      <c r="AO161" s="118" t="s">
        <v>90</v>
      </c>
      <c r="AP161" s="118" t="s">
        <v>90</v>
      </c>
      <c r="AQ161" s="54">
        <f t="shared" si="12"/>
        <v>0</v>
      </c>
      <c r="AR161" s="54">
        <f>+L161+AE161-AJ161</f>
        <v>20513000</v>
      </c>
      <c r="AS161" s="56" t="s">
        <v>88</v>
      </c>
      <c r="AT161" s="54">
        <v>16850000</v>
      </c>
      <c r="AU161" s="56" t="s">
        <v>91</v>
      </c>
      <c r="AV161" s="114">
        <v>0</v>
      </c>
      <c r="AW161" s="111" t="s">
        <v>90</v>
      </c>
      <c r="AX161" s="247">
        <v>16850000</v>
      </c>
      <c r="AY161" s="58">
        <f t="shared" si="13"/>
        <v>3663000</v>
      </c>
      <c r="AZ161" s="112">
        <f t="shared" si="14"/>
        <v>0.82143031248476572</v>
      </c>
      <c r="BA161" s="159">
        <v>1</v>
      </c>
      <c r="BB161" s="111" t="s">
        <v>90</v>
      </c>
      <c r="BC161" s="56" t="s">
        <v>92</v>
      </c>
      <c r="BD161" s="109" t="s">
        <v>11690</v>
      </c>
      <c r="BE161" s="56" t="s">
        <v>88</v>
      </c>
      <c r="BF161" s="56" t="s">
        <v>88</v>
      </c>
    </row>
    <row r="162" spans="2:58" s="201" customFormat="1" x14ac:dyDescent="0.2">
      <c r="B162" s="51">
        <v>2026</v>
      </c>
      <c r="C162" s="51">
        <v>891780111</v>
      </c>
      <c r="D162" s="51" t="s">
        <v>79</v>
      </c>
      <c r="E162" s="161" t="s">
        <v>11689</v>
      </c>
      <c r="F162" s="56" t="s">
        <v>11688</v>
      </c>
      <c r="G162" s="56">
        <v>0</v>
      </c>
      <c r="H162" s="56" t="s">
        <v>82</v>
      </c>
      <c r="I162" s="51" t="s">
        <v>83</v>
      </c>
      <c r="J162" s="121" t="s">
        <v>84</v>
      </c>
      <c r="K162" s="54" t="s">
        <v>11687</v>
      </c>
      <c r="L162" s="54">
        <v>17583000</v>
      </c>
      <c r="M162" s="51" t="s">
        <v>86</v>
      </c>
      <c r="N162" s="54" t="s">
        <v>11686</v>
      </c>
      <c r="O162" s="54">
        <v>1216966715</v>
      </c>
      <c r="P162" s="54">
        <v>30</v>
      </c>
      <c r="Q162" s="464">
        <v>46027</v>
      </c>
      <c r="R162" s="109">
        <v>5872564000</v>
      </c>
      <c r="S162" s="109">
        <v>795</v>
      </c>
      <c r="T162" s="542">
        <v>46036</v>
      </c>
      <c r="U162" s="54">
        <v>17583000</v>
      </c>
      <c r="V162" s="56" t="s">
        <v>88</v>
      </c>
      <c r="W162" s="54">
        <v>1082889541</v>
      </c>
      <c r="X162" s="54" t="s">
        <v>11198</v>
      </c>
      <c r="Y162" s="119">
        <v>46036</v>
      </c>
      <c r="Z162" s="119">
        <v>46041</v>
      </c>
      <c r="AA162" s="120" t="s">
        <v>90</v>
      </c>
      <c r="AB162" s="119">
        <v>46173</v>
      </c>
      <c r="AC162" s="54">
        <f t="shared" si="10"/>
        <v>132</v>
      </c>
      <c r="AD162" s="56">
        <v>1</v>
      </c>
      <c r="AE162" s="114">
        <v>3996000</v>
      </c>
      <c r="AF162" s="56">
        <v>1</v>
      </c>
      <c r="AG162" s="464">
        <v>46203</v>
      </c>
      <c r="AH162" s="54">
        <f t="shared" si="11"/>
        <v>30</v>
      </c>
      <c r="AI162" s="114">
        <v>0</v>
      </c>
      <c r="AJ162" s="114">
        <v>0</v>
      </c>
      <c r="AK162" s="118" t="s">
        <v>90</v>
      </c>
      <c r="AL162" s="118" t="s">
        <v>90</v>
      </c>
      <c r="AM162" s="56">
        <v>0</v>
      </c>
      <c r="AN162" s="118" t="s">
        <v>90</v>
      </c>
      <c r="AO162" s="118" t="s">
        <v>90</v>
      </c>
      <c r="AP162" s="118" t="s">
        <v>90</v>
      </c>
      <c r="AQ162" s="54">
        <f t="shared" si="12"/>
        <v>0</v>
      </c>
      <c r="AR162" s="54">
        <f>+L162+AE162-AJ162</f>
        <v>21579000</v>
      </c>
      <c r="AS162" s="56" t="s">
        <v>88</v>
      </c>
      <c r="AT162" s="54">
        <v>17583000</v>
      </c>
      <c r="AU162" s="56" t="s">
        <v>91</v>
      </c>
      <c r="AV162" s="114">
        <v>0</v>
      </c>
      <c r="AW162" s="111" t="s">
        <v>90</v>
      </c>
      <c r="AX162" s="247">
        <v>17583000</v>
      </c>
      <c r="AY162" s="58">
        <f t="shared" si="13"/>
        <v>3996000</v>
      </c>
      <c r="AZ162" s="112">
        <f t="shared" si="14"/>
        <v>0.81481996385374666</v>
      </c>
      <c r="BA162" s="159">
        <v>1</v>
      </c>
      <c r="BB162" s="111" t="s">
        <v>90</v>
      </c>
      <c r="BC162" s="56" t="s">
        <v>92</v>
      </c>
      <c r="BD162" s="109" t="s">
        <v>11685</v>
      </c>
      <c r="BE162" s="56" t="s">
        <v>88</v>
      </c>
      <c r="BF162" s="56" t="s">
        <v>88</v>
      </c>
    </row>
    <row r="163" spans="2:58" s="201" customFormat="1" x14ac:dyDescent="0.2">
      <c r="B163" s="51">
        <v>2026</v>
      </c>
      <c r="C163" s="51">
        <v>891780111</v>
      </c>
      <c r="D163" s="51" t="s">
        <v>79</v>
      </c>
      <c r="E163" s="161" t="s">
        <v>11684</v>
      </c>
      <c r="F163" s="56" t="s">
        <v>11683</v>
      </c>
      <c r="G163" s="56">
        <v>0</v>
      </c>
      <c r="H163" s="56" t="s">
        <v>82</v>
      </c>
      <c r="I163" s="51" t="s">
        <v>83</v>
      </c>
      <c r="J163" s="121" t="s">
        <v>84</v>
      </c>
      <c r="K163" s="54" t="s">
        <v>11682</v>
      </c>
      <c r="L163" s="54">
        <v>16850000</v>
      </c>
      <c r="M163" s="51" t="s">
        <v>86</v>
      </c>
      <c r="N163" s="54" t="s">
        <v>11681</v>
      </c>
      <c r="O163" s="54">
        <v>26671855</v>
      </c>
      <c r="P163" s="54">
        <v>30</v>
      </c>
      <c r="Q163" s="464">
        <v>46027</v>
      </c>
      <c r="R163" s="109">
        <v>5872564000</v>
      </c>
      <c r="S163" s="109">
        <v>796</v>
      </c>
      <c r="T163" s="542">
        <v>46036</v>
      </c>
      <c r="U163" s="54">
        <v>16850000</v>
      </c>
      <c r="V163" s="56" t="s">
        <v>88</v>
      </c>
      <c r="W163" s="54">
        <v>39058006</v>
      </c>
      <c r="X163" s="54" t="s">
        <v>9739</v>
      </c>
      <c r="Y163" s="119">
        <v>46036</v>
      </c>
      <c r="Z163" s="119">
        <v>46036</v>
      </c>
      <c r="AA163" s="120" t="s">
        <v>90</v>
      </c>
      <c r="AB163" s="119">
        <v>46173</v>
      </c>
      <c r="AC163" s="54">
        <f t="shared" si="10"/>
        <v>137</v>
      </c>
      <c r="AD163" s="56">
        <v>1</v>
      </c>
      <c r="AE163" s="114">
        <v>3663000</v>
      </c>
      <c r="AF163" s="56">
        <v>1</v>
      </c>
      <c r="AG163" s="464">
        <v>46203</v>
      </c>
      <c r="AH163" s="54">
        <f t="shared" si="11"/>
        <v>30</v>
      </c>
      <c r="AI163" s="114">
        <v>0</v>
      </c>
      <c r="AJ163" s="114">
        <v>0</v>
      </c>
      <c r="AK163" s="118" t="s">
        <v>90</v>
      </c>
      <c r="AL163" s="118" t="s">
        <v>90</v>
      </c>
      <c r="AM163" s="56">
        <v>0</v>
      </c>
      <c r="AN163" s="118" t="s">
        <v>90</v>
      </c>
      <c r="AO163" s="118" t="s">
        <v>90</v>
      </c>
      <c r="AP163" s="118" t="s">
        <v>90</v>
      </c>
      <c r="AQ163" s="54">
        <f t="shared" si="12"/>
        <v>0</v>
      </c>
      <c r="AR163" s="54">
        <f>+L163+AE163-AJ163</f>
        <v>20513000</v>
      </c>
      <c r="AS163" s="56" t="s">
        <v>88</v>
      </c>
      <c r="AT163" s="54">
        <v>16850000</v>
      </c>
      <c r="AU163" s="56" t="s">
        <v>91</v>
      </c>
      <c r="AV163" s="114">
        <v>0</v>
      </c>
      <c r="AW163" s="111" t="s">
        <v>90</v>
      </c>
      <c r="AX163" s="247">
        <v>16850000</v>
      </c>
      <c r="AY163" s="58">
        <f t="shared" si="13"/>
        <v>3663000</v>
      </c>
      <c r="AZ163" s="112">
        <f t="shared" si="14"/>
        <v>0.82143031248476572</v>
      </c>
      <c r="BA163" s="159">
        <v>1</v>
      </c>
      <c r="BB163" s="111" t="s">
        <v>90</v>
      </c>
      <c r="BC163" s="56" t="s">
        <v>92</v>
      </c>
      <c r="BD163" s="109" t="s">
        <v>11680</v>
      </c>
      <c r="BE163" s="56" t="s">
        <v>88</v>
      </c>
      <c r="BF163" s="56" t="s">
        <v>88</v>
      </c>
    </row>
    <row r="164" spans="2:58" s="201" customFormat="1" x14ac:dyDescent="0.2">
      <c r="B164" s="51">
        <v>2026</v>
      </c>
      <c r="C164" s="51">
        <v>891780111</v>
      </c>
      <c r="D164" s="51" t="s">
        <v>79</v>
      </c>
      <c r="E164" s="161" t="s">
        <v>11679</v>
      </c>
      <c r="F164" s="56" t="s">
        <v>11678</v>
      </c>
      <c r="G164" s="56">
        <v>0</v>
      </c>
      <c r="H164" s="56" t="s">
        <v>82</v>
      </c>
      <c r="I164" s="51" t="s">
        <v>83</v>
      </c>
      <c r="J164" s="121" t="s">
        <v>84</v>
      </c>
      <c r="K164" s="54" t="s">
        <v>11677</v>
      </c>
      <c r="L164" s="54">
        <v>11209000</v>
      </c>
      <c r="M164" s="51" t="s">
        <v>86</v>
      </c>
      <c r="N164" s="54" t="s">
        <v>11676</v>
      </c>
      <c r="O164" s="54">
        <v>36727735</v>
      </c>
      <c r="P164" s="54">
        <v>53</v>
      </c>
      <c r="Q164" s="464">
        <v>46030</v>
      </c>
      <c r="R164" s="109">
        <v>2567899000</v>
      </c>
      <c r="S164" s="109">
        <v>774</v>
      </c>
      <c r="T164" s="542">
        <v>46036</v>
      </c>
      <c r="U164" s="54">
        <v>11209000</v>
      </c>
      <c r="V164" s="56" t="s">
        <v>88</v>
      </c>
      <c r="W164" s="54">
        <v>7633817</v>
      </c>
      <c r="X164" s="54" t="s">
        <v>8634</v>
      </c>
      <c r="Y164" s="119">
        <v>46036</v>
      </c>
      <c r="Z164" s="119">
        <v>46036</v>
      </c>
      <c r="AA164" s="120" t="s">
        <v>90</v>
      </c>
      <c r="AB164" s="119">
        <v>46173</v>
      </c>
      <c r="AC164" s="54">
        <f t="shared" si="10"/>
        <v>137</v>
      </c>
      <c r="AD164" s="56">
        <v>1</v>
      </c>
      <c r="AE164" s="114">
        <v>2419000</v>
      </c>
      <c r="AF164" s="56">
        <v>1</v>
      </c>
      <c r="AG164" s="464">
        <v>46203</v>
      </c>
      <c r="AH164" s="54">
        <f t="shared" si="11"/>
        <v>30</v>
      </c>
      <c r="AI164" s="114">
        <v>0</v>
      </c>
      <c r="AJ164" s="114">
        <v>0</v>
      </c>
      <c r="AK164" s="118" t="s">
        <v>90</v>
      </c>
      <c r="AL164" s="118" t="s">
        <v>90</v>
      </c>
      <c r="AM164" s="56">
        <v>0</v>
      </c>
      <c r="AN164" s="118" t="s">
        <v>90</v>
      </c>
      <c r="AO164" s="118" t="s">
        <v>90</v>
      </c>
      <c r="AP164" s="118" t="s">
        <v>90</v>
      </c>
      <c r="AQ164" s="54">
        <f t="shared" si="12"/>
        <v>0</v>
      </c>
      <c r="AR164" s="54">
        <f>+L164+AE164-AJ164</f>
        <v>13628000</v>
      </c>
      <c r="AS164" s="56" t="s">
        <v>88</v>
      </c>
      <c r="AT164" s="54">
        <v>11209000</v>
      </c>
      <c r="AU164" s="56" t="s">
        <v>91</v>
      </c>
      <c r="AV164" s="114">
        <v>0</v>
      </c>
      <c r="AW164" s="111" t="s">
        <v>90</v>
      </c>
      <c r="AX164" s="247">
        <v>11209000</v>
      </c>
      <c r="AY164" s="58">
        <f t="shared" si="13"/>
        <v>2419000</v>
      </c>
      <c r="AZ164" s="112">
        <f t="shared" si="14"/>
        <v>0.82249779864983852</v>
      </c>
      <c r="BA164" s="159">
        <v>1</v>
      </c>
      <c r="BB164" s="111" t="s">
        <v>90</v>
      </c>
      <c r="BC164" s="56" t="s">
        <v>92</v>
      </c>
      <c r="BD164" s="109" t="s">
        <v>11675</v>
      </c>
      <c r="BE164" s="56" t="s">
        <v>88</v>
      </c>
      <c r="BF164" s="56" t="s">
        <v>88</v>
      </c>
    </row>
    <row r="165" spans="2:58" s="201" customFormat="1" x14ac:dyDescent="0.2">
      <c r="B165" s="51">
        <v>2026</v>
      </c>
      <c r="C165" s="51">
        <v>891780111</v>
      </c>
      <c r="D165" s="51" t="s">
        <v>79</v>
      </c>
      <c r="E165" s="161" t="s">
        <v>11674</v>
      </c>
      <c r="F165" s="56" t="s">
        <v>11673</v>
      </c>
      <c r="G165" s="56">
        <v>0</v>
      </c>
      <c r="H165" s="56" t="s">
        <v>82</v>
      </c>
      <c r="I165" s="51" t="s">
        <v>83</v>
      </c>
      <c r="J165" s="121" t="s">
        <v>84</v>
      </c>
      <c r="K165" s="54" t="s">
        <v>9415</v>
      </c>
      <c r="L165" s="54">
        <v>10967000</v>
      </c>
      <c r="M165" s="51" t="s">
        <v>86</v>
      </c>
      <c r="N165" s="54" t="s">
        <v>11672</v>
      </c>
      <c r="O165" s="54">
        <v>57466963</v>
      </c>
      <c r="P165" s="54">
        <v>53</v>
      </c>
      <c r="Q165" s="464">
        <v>46030</v>
      </c>
      <c r="R165" s="109">
        <v>2567899000</v>
      </c>
      <c r="S165" s="109">
        <v>775</v>
      </c>
      <c r="T165" s="542">
        <v>46036</v>
      </c>
      <c r="U165" s="54">
        <v>10967000</v>
      </c>
      <c r="V165" s="56" t="s">
        <v>88</v>
      </c>
      <c r="W165" s="54">
        <v>57444673</v>
      </c>
      <c r="X165" s="54" t="s">
        <v>9243</v>
      </c>
      <c r="Y165" s="119">
        <v>46036</v>
      </c>
      <c r="Z165" s="119">
        <v>46037</v>
      </c>
      <c r="AA165" s="120" t="s">
        <v>90</v>
      </c>
      <c r="AB165" s="119">
        <v>46173</v>
      </c>
      <c r="AC165" s="54">
        <f t="shared" si="10"/>
        <v>136</v>
      </c>
      <c r="AD165" s="56">
        <v>1</v>
      </c>
      <c r="AE165" s="114">
        <v>2419000</v>
      </c>
      <c r="AF165" s="56">
        <v>1</v>
      </c>
      <c r="AG165" s="464">
        <v>46203</v>
      </c>
      <c r="AH165" s="54">
        <f t="shared" si="11"/>
        <v>30</v>
      </c>
      <c r="AI165" s="114">
        <v>0</v>
      </c>
      <c r="AJ165" s="114">
        <v>0</v>
      </c>
      <c r="AK165" s="118" t="s">
        <v>90</v>
      </c>
      <c r="AL165" s="118" t="s">
        <v>90</v>
      </c>
      <c r="AM165" s="56">
        <v>0</v>
      </c>
      <c r="AN165" s="118" t="s">
        <v>90</v>
      </c>
      <c r="AO165" s="118" t="s">
        <v>90</v>
      </c>
      <c r="AP165" s="118" t="s">
        <v>90</v>
      </c>
      <c r="AQ165" s="54">
        <f t="shared" si="12"/>
        <v>0</v>
      </c>
      <c r="AR165" s="54">
        <f>+L165+AE165-AJ165</f>
        <v>13386000</v>
      </c>
      <c r="AS165" s="56" t="s">
        <v>88</v>
      </c>
      <c r="AT165" s="54">
        <v>10967000</v>
      </c>
      <c r="AU165" s="56" t="s">
        <v>91</v>
      </c>
      <c r="AV165" s="114">
        <v>0</v>
      </c>
      <c r="AW165" s="111" t="s">
        <v>90</v>
      </c>
      <c r="AX165" s="247">
        <v>10967000</v>
      </c>
      <c r="AY165" s="58">
        <f t="shared" si="13"/>
        <v>2419000</v>
      </c>
      <c r="AZ165" s="112">
        <f t="shared" si="14"/>
        <v>0.81928880920364555</v>
      </c>
      <c r="BA165" s="159">
        <v>1</v>
      </c>
      <c r="BB165" s="111" t="s">
        <v>90</v>
      </c>
      <c r="BC165" s="56" t="s">
        <v>92</v>
      </c>
      <c r="BD165" s="109" t="s">
        <v>11671</v>
      </c>
      <c r="BE165" s="56" t="s">
        <v>88</v>
      </c>
      <c r="BF165" s="56" t="s">
        <v>88</v>
      </c>
    </row>
    <row r="166" spans="2:58" s="201" customFormat="1" x14ac:dyDescent="0.2">
      <c r="B166" s="51">
        <v>2026</v>
      </c>
      <c r="C166" s="51">
        <v>891780111</v>
      </c>
      <c r="D166" s="51" t="s">
        <v>79</v>
      </c>
      <c r="E166" s="161" t="s">
        <v>11670</v>
      </c>
      <c r="F166" s="56" t="s">
        <v>11669</v>
      </c>
      <c r="G166" s="56">
        <v>0</v>
      </c>
      <c r="H166" s="56" t="s">
        <v>82</v>
      </c>
      <c r="I166" s="51" t="s">
        <v>83</v>
      </c>
      <c r="J166" s="121" t="s">
        <v>84</v>
      </c>
      <c r="K166" s="54" t="s">
        <v>11668</v>
      </c>
      <c r="L166" s="54">
        <v>17583000</v>
      </c>
      <c r="M166" s="51" t="s">
        <v>86</v>
      </c>
      <c r="N166" s="54" t="s">
        <v>11667</v>
      </c>
      <c r="O166" s="54">
        <v>1083020130</v>
      </c>
      <c r="P166" s="54">
        <v>30</v>
      </c>
      <c r="Q166" s="464">
        <v>46027</v>
      </c>
      <c r="R166" s="109">
        <v>5872564000</v>
      </c>
      <c r="S166" s="109">
        <v>797</v>
      </c>
      <c r="T166" s="542">
        <v>46036</v>
      </c>
      <c r="U166" s="54">
        <v>17583000</v>
      </c>
      <c r="V166" s="56" t="s">
        <v>88</v>
      </c>
      <c r="W166" s="54">
        <v>1082889541</v>
      </c>
      <c r="X166" s="54" t="s">
        <v>11198</v>
      </c>
      <c r="Y166" s="119">
        <v>46036</v>
      </c>
      <c r="Z166" s="119">
        <v>46041</v>
      </c>
      <c r="AA166" s="120" t="s">
        <v>90</v>
      </c>
      <c r="AB166" s="119">
        <v>46173</v>
      </c>
      <c r="AC166" s="54">
        <f t="shared" si="10"/>
        <v>132</v>
      </c>
      <c r="AD166" s="56">
        <v>1</v>
      </c>
      <c r="AE166" s="114">
        <v>3996000</v>
      </c>
      <c r="AF166" s="56">
        <v>1</v>
      </c>
      <c r="AG166" s="464">
        <v>46203</v>
      </c>
      <c r="AH166" s="54">
        <f t="shared" si="11"/>
        <v>30</v>
      </c>
      <c r="AI166" s="114">
        <v>0</v>
      </c>
      <c r="AJ166" s="114">
        <v>0</v>
      </c>
      <c r="AK166" s="118" t="s">
        <v>90</v>
      </c>
      <c r="AL166" s="118" t="s">
        <v>90</v>
      </c>
      <c r="AM166" s="56">
        <v>0</v>
      </c>
      <c r="AN166" s="118" t="s">
        <v>90</v>
      </c>
      <c r="AO166" s="118" t="s">
        <v>90</v>
      </c>
      <c r="AP166" s="118" t="s">
        <v>90</v>
      </c>
      <c r="AQ166" s="54">
        <f t="shared" si="12"/>
        <v>0</v>
      </c>
      <c r="AR166" s="54">
        <f>+L166+AE166-AJ166</f>
        <v>21579000</v>
      </c>
      <c r="AS166" s="56" t="s">
        <v>88</v>
      </c>
      <c r="AT166" s="54">
        <v>17583000</v>
      </c>
      <c r="AU166" s="56" t="s">
        <v>91</v>
      </c>
      <c r="AV166" s="114">
        <v>0</v>
      </c>
      <c r="AW166" s="111" t="s">
        <v>90</v>
      </c>
      <c r="AX166" s="247">
        <v>17583000</v>
      </c>
      <c r="AY166" s="58">
        <f t="shared" si="13"/>
        <v>3996000</v>
      </c>
      <c r="AZ166" s="112">
        <f t="shared" si="14"/>
        <v>0.81481996385374666</v>
      </c>
      <c r="BA166" s="159">
        <v>1</v>
      </c>
      <c r="BB166" s="111" t="s">
        <v>90</v>
      </c>
      <c r="BC166" s="56" t="s">
        <v>92</v>
      </c>
      <c r="BD166" s="109" t="s">
        <v>11666</v>
      </c>
      <c r="BE166" s="56" t="s">
        <v>88</v>
      </c>
      <c r="BF166" s="56" t="s">
        <v>88</v>
      </c>
    </row>
    <row r="167" spans="2:58" s="201" customFormat="1" x14ac:dyDescent="0.2">
      <c r="B167" s="51">
        <v>2026</v>
      </c>
      <c r="C167" s="51">
        <v>891780111</v>
      </c>
      <c r="D167" s="51" t="s">
        <v>79</v>
      </c>
      <c r="E167" s="161" t="s">
        <v>11665</v>
      </c>
      <c r="F167" s="56" t="s">
        <v>11664</v>
      </c>
      <c r="G167" s="56">
        <v>0</v>
      </c>
      <c r="H167" s="56" t="s">
        <v>82</v>
      </c>
      <c r="I167" s="51" t="s">
        <v>83</v>
      </c>
      <c r="J167" s="121" t="s">
        <v>84</v>
      </c>
      <c r="K167" s="54" t="s">
        <v>11663</v>
      </c>
      <c r="L167" s="54">
        <v>19924000</v>
      </c>
      <c r="M167" s="51" t="s">
        <v>86</v>
      </c>
      <c r="N167" s="54" t="s">
        <v>1643</v>
      </c>
      <c r="O167" s="54">
        <v>1083002889</v>
      </c>
      <c r="P167" s="54">
        <v>30</v>
      </c>
      <c r="Q167" s="464">
        <v>46027</v>
      </c>
      <c r="R167" s="109">
        <v>5872564000</v>
      </c>
      <c r="S167" s="109">
        <v>798</v>
      </c>
      <c r="T167" s="542">
        <v>46036</v>
      </c>
      <c r="U167" s="54">
        <v>19924000</v>
      </c>
      <c r="V167" s="56" t="s">
        <v>88</v>
      </c>
      <c r="W167" s="54">
        <v>85081920</v>
      </c>
      <c r="X167" s="54" t="s">
        <v>11002</v>
      </c>
      <c r="Y167" s="119">
        <v>46036</v>
      </c>
      <c r="Z167" s="119">
        <v>46036</v>
      </c>
      <c r="AA167" s="120" t="s">
        <v>90</v>
      </c>
      <c r="AB167" s="119">
        <v>46173</v>
      </c>
      <c r="AC167" s="54">
        <f t="shared" si="10"/>
        <v>137</v>
      </c>
      <c r="AD167" s="56">
        <v>1</v>
      </c>
      <c r="AE167" s="114">
        <v>8600000</v>
      </c>
      <c r="AF167" s="56">
        <v>1</v>
      </c>
      <c r="AG167" s="464">
        <v>46234</v>
      </c>
      <c r="AH167" s="54">
        <f t="shared" si="11"/>
        <v>61</v>
      </c>
      <c r="AI167" s="114">
        <v>0</v>
      </c>
      <c r="AJ167" s="114">
        <v>0</v>
      </c>
      <c r="AK167" s="118" t="s">
        <v>90</v>
      </c>
      <c r="AL167" s="118" t="s">
        <v>90</v>
      </c>
      <c r="AM167" s="56">
        <v>0</v>
      </c>
      <c r="AN167" s="118" t="s">
        <v>90</v>
      </c>
      <c r="AO167" s="118" t="s">
        <v>90</v>
      </c>
      <c r="AP167" s="118" t="s">
        <v>90</v>
      </c>
      <c r="AQ167" s="54">
        <f t="shared" si="12"/>
        <v>0</v>
      </c>
      <c r="AR167" s="54">
        <f>+L167+AE167-AJ167</f>
        <v>28524000</v>
      </c>
      <c r="AS167" s="56" t="s">
        <v>88</v>
      </c>
      <c r="AT167" s="54">
        <v>19924000</v>
      </c>
      <c r="AU167" s="56" t="s">
        <v>91</v>
      </c>
      <c r="AV167" s="114">
        <v>0</v>
      </c>
      <c r="AW167" s="111" t="s">
        <v>90</v>
      </c>
      <c r="AX167" s="247">
        <v>19924000</v>
      </c>
      <c r="AY167" s="58">
        <f t="shared" si="13"/>
        <v>8600000</v>
      </c>
      <c r="AZ167" s="112">
        <f t="shared" si="14"/>
        <v>0.6984995091852475</v>
      </c>
      <c r="BA167" s="159">
        <v>1</v>
      </c>
      <c r="BB167" s="111" t="s">
        <v>90</v>
      </c>
      <c r="BC167" s="56" t="s">
        <v>92</v>
      </c>
      <c r="BD167" s="109" t="s">
        <v>11662</v>
      </c>
      <c r="BE167" s="56" t="s">
        <v>88</v>
      </c>
      <c r="BF167" s="56" t="s">
        <v>88</v>
      </c>
    </row>
    <row r="168" spans="2:58" s="201" customFormat="1" x14ac:dyDescent="0.2">
      <c r="B168" s="51">
        <v>2026</v>
      </c>
      <c r="C168" s="51">
        <v>891780111</v>
      </c>
      <c r="D168" s="51" t="s">
        <v>79</v>
      </c>
      <c r="E168" s="161" t="s">
        <v>11661</v>
      </c>
      <c r="F168" s="56" t="s">
        <v>11660</v>
      </c>
      <c r="G168" s="56">
        <v>0</v>
      </c>
      <c r="H168" s="56" t="s">
        <v>82</v>
      </c>
      <c r="I168" s="51" t="s">
        <v>83</v>
      </c>
      <c r="J168" s="121" t="s">
        <v>84</v>
      </c>
      <c r="K168" s="54" t="s">
        <v>11659</v>
      </c>
      <c r="L168" s="54">
        <v>11692000</v>
      </c>
      <c r="M168" s="51" t="s">
        <v>86</v>
      </c>
      <c r="N168" s="54" t="s">
        <v>11658</v>
      </c>
      <c r="O168" s="54">
        <v>1083023147</v>
      </c>
      <c r="P168" s="54">
        <v>53</v>
      </c>
      <c r="Q168" s="464">
        <v>46030</v>
      </c>
      <c r="R168" s="109">
        <v>2567899000</v>
      </c>
      <c r="S168" s="109">
        <v>776</v>
      </c>
      <c r="T168" s="542">
        <v>46036</v>
      </c>
      <c r="U168" s="54">
        <v>11692000</v>
      </c>
      <c r="V168" s="56" t="s">
        <v>88</v>
      </c>
      <c r="W168" s="54">
        <v>93400727</v>
      </c>
      <c r="X168" s="54" t="s">
        <v>8815</v>
      </c>
      <c r="Y168" s="119">
        <v>46036</v>
      </c>
      <c r="Z168" s="119">
        <v>46036</v>
      </c>
      <c r="AA168" s="120" t="s">
        <v>90</v>
      </c>
      <c r="AB168" s="119">
        <v>46173</v>
      </c>
      <c r="AC168" s="54">
        <f t="shared" si="10"/>
        <v>137</v>
      </c>
      <c r="AD168" s="56">
        <v>2</v>
      </c>
      <c r="AE168" s="114">
        <v>2822000</v>
      </c>
      <c r="AF168" s="56">
        <v>1</v>
      </c>
      <c r="AG168" s="464">
        <v>46203</v>
      </c>
      <c r="AH168" s="54">
        <f t="shared" si="11"/>
        <v>30</v>
      </c>
      <c r="AI168" s="114">
        <v>0</v>
      </c>
      <c r="AJ168" s="114">
        <v>0</v>
      </c>
      <c r="AK168" s="118" t="s">
        <v>90</v>
      </c>
      <c r="AL168" s="118" t="s">
        <v>90</v>
      </c>
      <c r="AM168" s="56">
        <v>0</v>
      </c>
      <c r="AN168" s="118" t="s">
        <v>90</v>
      </c>
      <c r="AO168" s="118" t="s">
        <v>90</v>
      </c>
      <c r="AP168" s="118" t="s">
        <v>90</v>
      </c>
      <c r="AQ168" s="54">
        <f t="shared" si="12"/>
        <v>0</v>
      </c>
      <c r="AR168" s="54">
        <f>+L168+AE168-AJ168</f>
        <v>14514000</v>
      </c>
      <c r="AS168" s="56" t="s">
        <v>88</v>
      </c>
      <c r="AT168" s="54">
        <v>11692000</v>
      </c>
      <c r="AU168" s="56" t="s">
        <v>91</v>
      </c>
      <c r="AV168" s="114">
        <v>0</v>
      </c>
      <c r="AW168" s="111" t="s">
        <v>90</v>
      </c>
      <c r="AX168" s="247">
        <v>12095000</v>
      </c>
      <c r="AY168" s="58">
        <f t="shared" si="13"/>
        <v>2419000</v>
      </c>
      <c r="AZ168" s="112">
        <f t="shared" si="14"/>
        <v>0.83333333333333337</v>
      </c>
      <c r="BA168" s="159">
        <v>1</v>
      </c>
      <c r="BB168" s="111" t="s">
        <v>90</v>
      </c>
      <c r="BC168" s="56" t="s">
        <v>92</v>
      </c>
      <c r="BD168" s="109" t="s">
        <v>11657</v>
      </c>
      <c r="BE168" s="56" t="s">
        <v>88</v>
      </c>
      <c r="BF168" s="56" t="s">
        <v>88</v>
      </c>
    </row>
    <row r="169" spans="2:58" s="201" customFormat="1" x14ac:dyDescent="0.2">
      <c r="B169" s="51">
        <v>2026</v>
      </c>
      <c r="C169" s="51">
        <v>891780111</v>
      </c>
      <c r="D169" s="51" t="s">
        <v>79</v>
      </c>
      <c r="E169" s="161" t="s">
        <v>11656</v>
      </c>
      <c r="F169" s="56" t="s">
        <v>11655</v>
      </c>
      <c r="G169" s="56">
        <v>0</v>
      </c>
      <c r="H169" s="56" t="s">
        <v>82</v>
      </c>
      <c r="I169" s="51" t="s">
        <v>83</v>
      </c>
      <c r="J169" s="121" t="s">
        <v>84</v>
      </c>
      <c r="K169" s="54" t="s">
        <v>11654</v>
      </c>
      <c r="L169" s="54">
        <v>17583000</v>
      </c>
      <c r="M169" s="51" t="s">
        <v>86</v>
      </c>
      <c r="N169" s="54" t="s">
        <v>11653</v>
      </c>
      <c r="O169" s="54">
        <v>1082905242</v>
      </c>
      <c r="P169" s="54">
        <v>30</v>
      </c>
      <c r="Q169" s="464">
        <v>46027</v>
      </c>
      <c r="R169" s="109">
        <v>5872564000</v>
      </c>
      <c r="S169" s="109">
        <v>799</v>
      </c>
      <c r="T169" s="542">
        <v>46036</v>
      </c>
      <c r="U169" s="54">
        <v>17583000</v>
      </c>
      <c r="V169" s="56" t="s">
        <v>88</v>
      </c>
      <c r="W169" s="54">
        <v>1082889541</v>
      </c>
      <c r="X169" s="54" t="s">
        <v>11198</v>
      </c>
      <c r="Y169" s="119">
        <v>46036</v>
      </c>
      <c r="Z169" s="119">
        <v>46041</v>
      </c>
      <c r="AA169" s="120" t="s">
        <v>90</v>
      </c>
      <c r="AB169" s="119">
        <v>46173</v>
      </c>
      <c r="AC169" s="54">
        <f t="shared" si="10"/>
        <v>132</v>
      </c>
      <c r="AD169" s="56">
        <v>1</v>
      </c>
      <c r="AE169" s="114">
        <v>3996000</v>
      </c>
      <c r="AF169" s="56">
        <v>1</v>
      </c>
      <c r="AG169" s="464">
        <v>46203</v>
      </c>
      <c r="AH169" s="54">
        <f t="shared" si="11"/>
        <v>30</v>
      </c>
      <c r="AI169" s="114">
        <v>0</v>
      </c>
      <c r="AJ169" s="114">
        <v>0</v>
      </c>
      <c r="AK169" s="118" t="s">
        <v>90</v>
      </c>
      <c r="AL169" s="118" t="s">
        <v>90</v>
      </c>
      <c r="AM169" s="56">
        <v>0</v>
      </c>
      <c r="AN169" s="118" t="s">
        <v>90</v>
      </c>
      <c r="AO169" s="118" t="s">
        <v>90</v>
      </c>
      <c r="AP169" s="118" t="s">
        <v>90</v>
      </c>
      <c r="AQ169" s="54">
        <f t="shared" si="12"/>
        <v>0</v>
      </c>
      <c r="AR169" s="54">
        <f>+L169+AE169-AJ169</f>
        <v>21579000</v>
      </c>
      <c r="AS169" s="56" t="s">
        <v>88</v>
      </c>
      <c r="AT169" s="54">
        <v>17583000</v>
      </c>
      <c r="AU169" s="56" t="s">
        <v>91</v>
      </c>
      <c r="AV169" s="114">
        <v>0</v>
      </c>
      <c r="AW169" s="111" t="s">
        <v>90</v>
      </c>
      <c r="AX169" s="247">
        <v>17583000</v>
      </c>
      <c r="AY169" s="58">
        <f t="shared" si="13"/>
        <v>3996000</v>
      </c>
      <c r="AZ169" s="112">
        <f t="shared" si="14"/>
        <v>0.81481996385374666</v>
      </c>
      <c r="BA169" s="159">
        <v>1</v>
      </c>
      <c r="BB169" s="111" t="s">
        <v>90</v>
      </c>
      <c r="BC169" s="56" t="s">
        <v>92</v>
      </c>
      <c r="BD169" s="109" t="s">
        <v>11652</v>
      </c>
      <c r="BE169" s="56" t="s">
        <v>88</v>
      </c>
      <c r="BF169" s="56" t="s">
        <v>88</v>
      </c>
    </row>
    <row r="170" spans="2:58" s="201" customFormat="1" x14ac:dyDescent="0.2">
      <c r="B170" s="51">
        <v>2026</v>
      </c>
      <c r="C170" s="51">
        <v>891780111</v>
      </c>
      <c r="D170" s="51" t="s">
        <v>79</v>
      </c>
      <c r="E170" s="161" t="s">
        <v>11651</v>
      </c>
      <c r="F170" s="56" t="s">
        <v>11650</v>
      </c>
      <c r="G170" s="56">
        <v>0</v>
      </c>
      <c r="H170" s="56" t="s">
        <v>82</v>
      </c>
      <c r="I170" s="51" t="s">
        <v>83</v>
      </c>
      <c r="J170" s="121" t="s">
        <v>84</v>
      </c>
      <c r="K170" s="54" t="s">
        <v>11649</v>
      </c>
      <c r="L170" s="54">
        <v>17583000</v>
      </c>
      <c r="M170" s="51" t="s">
        <v>86</v>
      </c>
      <c r="N170" s="54" t="s">
        <v>11648</v>
      </c>
      <c r="O170" s="54">
        <v>84455243</v>
      </c>
      <c r="P170" s="54">
        <v>30</v>
      </c>
      <c r="Q170" s="464">
        <v>46027</v>
      </c>
      <c r="R170" s="109">
        <v>5872564000</v>
      </c>
      <c r="S170" s="109">
        <v>800</v>
      </c>
      <c r="T170" s="542">
        <v>46036</v>
      </c>
      <c r="U170" s="54">
        <v>17583000</v>
      </c>
      <c r="V170" s="56" t="s">
        <v>88</v>
      </c>
      <c r="W170" s="54">
        <v>1082889541</v>
      </c>
      <c r="X170" s="54" t="s">
        <v>11198</v>
      </c>
      <c r="Y170" s="119">
        <v>46036</v>
      </c>
      <c r="Z170" s="119">
        <v>46041</v>
      </c>
      <c r="AA170" s="120" t="s">
        <v>90</v>
      </c>
      <c r="AB170" s="119">
        <v>46173</v>
      </c>
      <c r="AC170" s="54">
        <f t="shared" si="10"/>
        <v>132</v>
      </c>
      <c r="AD170" s="56">
        <v>1</v>
      </c>
      <c r="AE170" s="114">
        <v>3996000</v>
      </c>
      <c r="AF170" s="56">
        <v>1</v>
      </c>
      <c r="AG170" s="464">
        <v>46203</v>
      </c>
      <c r="AH170" s="54">
        <f t="shared" si="11"/>
        <v>30</v>
      </c>
      <c r="AI170" s="114">
        <v>0</v>
      </c>
      <c r="AJ170" s="114">
        <v>0</v>
      </c>
      <c r="AK170" s="118" t="s">
        <v>90</v>
      </c>
      <c r="AL170" s="118" t="s">
        <v>90</v>
      </c>
      <c r="AM170" s="56">
        <v>0</v>
      </c>
      <c r="AN170" s="118" t="s">
        <v>90</v>
      </c>
      <c r="AO170" s="118" t="s">
        <v>90</v>
      </c>
      <c r="AP170" s="118" t="s">
        <v>90</v>
      </c>
      <c r="AQ170" s="54">
        <f t="shared" si="12"/>
        <v>0</v>
      </c>
      <c r="AR170" s="54">
        <f>+L170+AE170-AJ170</f>
        <v>21579000</v>
      </c>
      <c r="AS170" s="56" t="s">
        <v>88</v>
      </c>
      <c r="AT170" s="54">
        <v>17583000</v>
      </c>
      <c r="AU170" s="56" t="s">
        <v>91</v>
      </c>
      <c r="AV170" s="114">
        <v>0</v>
      </c>
      <c r="AW170" s="111" t="s">
        <v>90</v>
      </c>
      <c r="AX170" s="247">
        <v>17583000</v>
      </c>
      <c r="AY170" s="58">
        <f t="shared" si="13"/>
        <v>3996000</v>
      </c>
      <c r="AZ170" s="112">
        <f t="shared" si="14"/>
        <v>0.81481996385374666</v>
      </c>
      <c r="BA170" s="159">
        <v>1</v>
      </c>
      <c r="BB170" s="111" t="s">
        <v>90</v>
      </c>
      <c r="BC170" s="56" t="s">
        <v>92</v>
      </c>
      <c r="BD170" s="109" t="s">
        <v>11647</v>
      </c>
      <c r="BE170" s="56" t="s">
        <v>88</v>
      </c>
      <c r="BF170" s="56" t="s">
        <v>88</v>
      </c>
    </row>
    <row r="171" spans="2:58" s="201" customFormat="1" x14ac:dyDescent="0.2">
      <c r="B171" s="51">
        <v>2026</v>
      </c>
      <c r="C171" s="51">
        <v>891780111</v>
      </c>
      <c r="D171" s="51" t="s">
        <v>79</v>
      </c>
      <c r="E171" s="161" t="s">
        <v>11646</v>
      </c>
      <c r="F171" s="56" t="s">
        <v>11645</v>
      </c>
      <c r="G171" s="56">
        <v>0</v>
      </c>
      <c r="H171" s="56" t="s">
        <v>82</v>
      </c>
      <c r="I171" s="51" t="s">
        <v>83</v>
      </c>
      <c r="J171" s="121" t="s">
        <v>84</v>
      </c>
      <c r="K171" s="54" t="s">
        <v>11644</v>
      </c>
      <c r="L171" s="54">
        <v>22000000</v>
      </c>
      <c r="M171" s="51" t="s">
        <v>86</v>
      </c>
      <c r="N171" s="54" t="s">
        <v>11643</v>
      </c>
      <c r="O171" s="54">
        <v>1004188433</v>
      </c>
      <c r="P171" s="54">
        <v>30</v>
      </c>
      <c r="Q171" s="464">
        <v>46027</v>
      </c>
      <c r="R171" s="109">
        <v>5872564000</v>
      </c>
      <c r="S171" s="109">
        <v>801</v>
      </c>
      <c r="T171" s="542">
        <v>46036</v>
      </c>
      <c r="U171" s="54">
        <v>22000000</v>
      </c>
      <c r="V171" s="56" t="s">
        <v>88</v>
      </c>
      <c r="W171" s="54">
        <v>85449357</v>
      </c>
      <c r="X171" s="54" t="s">
        <v>8798</v>
      </c>
      <c r="Y171" s="119">
        <v>46036</v>
      </c>
      <c r="Z171" s="119">
        <v>46036</v>
      </c>
      <c r="AA171" s="120" t="s">
        <v>90</v>
      </c>
      <c r="AB171" s="119">
        <v>46173</v>
      </c>
      <c r="AC171" s="54">
        <f t="shared" si="10"/>
        <v>137</v>
      </c>
      <c r="AD171" s="56">
        <v>1</v>
      </c>
      <c r="AE171" s="114">
        <v>4748000</v>
      </c>
      <c r="AF171" s="56">
        <v>1</v>
      </c>
      <c r="AG171" s="464">
        <v>46203</v>
      </c>
      <c r="AH171" s="54">
        <f t="shared" si="11"/>
        <v>30</v>
      </c>
      <c r="AI171" s="114">
        <v>0</v>
      </c>
      <c r="AJ171" s="114">
        <v>0</v>
      </c>
      <c r="AK171" s="118" t="s">
        <v>90</v>
      </c>
      <c r="AL171" s="118" t="s">
        <v>90</v>
      </c>
      <c r="AM171" s="56">
        <v>0</v>
      </c>
      <c r="AN171" s="118" t="s">
        <v>90</v>
      </c>
      <c r="AO171" s="118" t="s">
        <v>90</v>
      </c>
      <c r="AP171" s="118" t="s">
        <v>90</v>
      </c>
      <c r="AQ171" s="54">
        <f t="shared" si="12"/>
        <v>0</v>
      </c>
      <c r="AR171" s="54">
        <f>+L171+AE171-AJ171</f>
        <v>26748000</v>
      </c>
      <c r="AS171" s="56" t="s">
        <v>88</v>
      </c>
      <c r="AT171" s="54">
        <v>22000000</v>
      </c>
      <c r="AU171" s="56" t="s">
        <v>91</v>
      </c>
      <c r="AV171" s="114">
        <v>0</v>
      </c>
      <c r="AW171" s="111" t="s">
        <v>90</v>
      </c>
      <c r="AX171" s="247">
        <v>22000000</v>
      </c>
      <c r="AY171" s="58">
        <f t="shared" si="13"/>
        <v>4748000</v>
      </c>
      <c r="AZ171" s="112">
        <f t="shared" si="14"/>
        <v>0.82249140122625986</v>
      </c>
      <c r="BA171" s="159">
        <v>1</v>
      </c>
      <c r="BB171" s="111" t="s">
        <v>90</v>
      </c>
      <c r="BC171" s="56" t="s">
        <v>92</v>
      </c>
      <c r="BD171" s="109" t="s">
        <v>11642</v>
      </c>
      <c r="BE171" s="56" t="s">
        <v>88</v>
      </c>
      <c r="BF171" s="56" t="s">
        <v>88</v>
      </c>
    </row>
    <row r="172" spans="2:58" s="201" customFormat="1" x14ac:dyDescent="0.2">
      <c r="B172" s="51">
        <v>2026</v>
      </c>
      <c r="C172" s="51">
        <v>891780111</v>
      </c>
      <c r="D172" s="51" t="s">
        <v>79</v>
      </c>
      <c r="E172" s="161" t="s">
        <v>11641</v>
      </c>
      <c r="F172" s="56" t="s">
        <v>11640</v>
      </c>
      <c r="G172" s="56">
        <v>0</v>
      </c>
      <c r="H172" s="56" t="s">
        <v>82</v>
      </c>
      <c r="I172" s="51" t="s">
        <v>83</v>
      </c>
      <c r="J172" s="121" t="s">
        <v>84</v>
      </c>
      <c r="K172" s="54" t="s">
        <v>11639</v>
      </c>
      <c r="L172" s="54">
        <v>17583000</v>
      </c>
      <c r="M172" s="51" t="s">
        <v>86</v>
      </c>
      <c r="N172" s="54" t="s">
        <v>11638</v>
      </c>
      <c r="O172" s="54">
        <v>1007809758</v>
      </c>
      <c r="P172" s="54">
        <v>30</v>
      </c>
      <c r="Q172" s="464">
        <v>46027</v>
      </c>
      <c r="R172" s="109">
        <v>5872564000</v>
      </c>
      <c r="S172" s="109">
        <v>802</v>
      </c>
      <c r="T172" s="542">
        <v>46036</v>
      </c>
      <c r="U172" s="54">
        <v>17583000</v>
      </c>
      <c r="V172" s="56" t="s">
        <v>88</v>
      </c>
      <c r="W172" s="54">
        <v>1082889541</v>
      </c>
      <c r="X172" s="54" t="s">
        <v>11198</v>
      </c>
      <c r="Y172" s="119">
        <v>46036</v>
      </c>
      <c r="Z172" s="119">
        <v>46041</v>
      </c>
      <c r="AA172" s="120" t="s">
        <v>90</v>
      </c>
      <c r="AB172" s="119">
        <v>46173</v>
      </c>
      <c r="AC172" s="54">
        <f t="shared" si="10"/>
        <v>132</v>
      </c>
      <c r="AD172" s="56">
        <v>1</v>
      </c>
      <c r="AE172" s="114">
        <v>3996000</v>
      </c>
      <c r="AF172" s="56">
        <v>1</v>
      </c>
      <c r="AG172" s="464">
        <v>46203</v>
      </c>
      <c r="AH172" s="54">
        <f t="shared" si="11"/>
        <v>30</v>
      </c>
      <c r="AI172" s="114">
        <v>0</v>
      </c>
      <c r="AJ172" s="114">
        <v>0</v>
      </c>
      <c r="AK172" s="118" t="s">
        <v>90</v>
      </c>
      <c r="AL172" s="118" t="s">
        <v>90</v>
      </c>
      <c r="AM172" s="56">
        <v>0</v>
      </c>
      <c r="AN172" s="118" t="s">
        <v>90</v>
      </c>
      <c r="AO172" s="118" t="s">
        <v>90</v>
      </c>
      <c r="AP172" s="118" t="s">
        <v>90</v>
      </c>
      <c r="AQ172" s="54">
        <f t="shared" si="12"/>
        <v>0</v>
      </c>
      <c r="AR172" s="54">
        <f>+L172+AE172-AJ172</f>
        <v>21579000</v>
      </c>
      <c r="AS172" s="56" t="s">
        <v>88</v>
      </c>
      <c r="AT172" s="54">
        <v>17583000</v>
      </c>
      <c r="AU172" s="56" t="s">
        <v>91</v>
      </c>
      <c r="AV172" s="114">
        <v>0</v>
      </c>
      <c r="AW172" s="111" t="s">
        <v>90</v>
      </c>
      <c r="AX172" s="247">
        <v>17583000</v>
      </c>
      <c r="AY172" s="58">
        <f t="shared" si="13"/>
        <v>3996000</v>
      </c>
      <c r="AZ172" s="112">
        <f t="shared" si="14"/>
        <v>0.81481996385374666</v>
      </c>
      <c r="BA172" s="159">
        <v>1</v>
      </c>
      <c r="BB172" s="111" t="s">
        <v>90</v>
      </c>
      <c r="BC172" s="56" t="s">
        <v>92</v>
      </c>
      <c r="BD172" s="109" t="s">
        <v>11637</v>
      </c>
      <c r="BE172" s="56" t="s">
        <v>88</v>
      </c>
      <c r="BF172" s="56" t="s">
        <v>88</v>
      </c>
    </row>
    <row r="173" spans="2:58" s="201" customFormat="1" x14ac:dyDescent="0.2">
      <c r="B173" s="51">
        <v>2026</v>
      </c>
      <c r="C173" s="51">
        <v>891780111</v>
      </c>
      <c r="D173" s="51" t="s">
        <v>79</v>
      </c>
      <c r="E173" s="161" t="s">
        <v>11636</v>
      </c>
      <c r="F173" s="56" t="s">
        <v>11635</v>
      </c>
      <c r="G173" s="56">
        <v>0</v>
      </c>
      <c r="H173" s="56" t="s">
        <v>82</v>
      </c>
      <c r="I173" s="51" t="s">
        <v>83</v>
      </c>
      <c r="J173" s="121" t="s">
        <v>84</v>
      </c>
      <c r="K173" s="54" t="s">
        <v>11634</v>
      </c>
      <c r="L173" s="54">
        <v>12916000</v>
      </c>
      <c r="M173" s="51" t="s">
        <v>86</v>
      </c>
      <c r="N173" s="54" t="s">
        <v>11633</v>
      </c>
      <c r="O173" s="54">
        <v>1082946321</v>
      </c>
      <c r="P173" s="54">
        <v>53</v>
      </c>
      <c r="Q173" s="464">
        <v>46030</v>
      </c>
      <c r="R173" s="109">
        <v>2567899000</v>
      </c>
      <c r="S173" s="109">
        <v>777</v>
      </c>
      <c r="T173" s="542">
        <v>46036</v>
      </c>
      <c r="U173" s="54">
        <v>12916000</v>
      </c>
      <c r="V173" s="56" t="s">
        <v>88</v>
      </c>
      <c r="W173" s="54">
        <v>57444673</v>
      </c>
      <c r="X173" s="54" t="s">
        <v>9243</v>
      </c>
      <c r="Y173" s="119">
        <v>46036</v>
      </c>
      <c r="Z173" s="119">
        <v>46037</v>
      </c>
      <c r="AA173" s="120" t="s">
        <v>90</v>
      </c>
      <c r="AB173" s="119">
        <v>46173</v>
      </c>
      <c r="AC173" s="54">
        <f t="shared" si="10"/>
        <v>136</v>
      </c>
      <c r="AD173" s="56">
        <v>1</v>
      </c>
      <c r="AE173" s="114">
        <v>2849000</v>
      </c>
      <c r="AF173" s="56">
        <v>1</v>
      </c>
      <c r="AG173" s="464">
        <v>46203</v>
      </c>
      <c r="AH173" s="54">
        <f t="shared" si="11"/>
        <v>30</v>
      </c>
      <c r="AI173" s="114">
        <v>0</v>
      </c>
      <c r="AJ173" s="114">
        <v>0</v>
      </c>
      <c r="AK173" s="118" t="s">
        <v>90</v>
      </c>
      <c r="AL173" s="118" t="s">
        <v>90</v>
      </c>
      <c r="AM173" s="56">
        <v>0</v>
      </c>
      <c r="AN173" s="118" t="s">
        <v>90</v>
      </c>
      <c r="AO173" s="118" t="s">
        <v>90</v>
      </c>
      <c r="AP173" s="118" t="s">
        <v>90</v>
      </c>
      <c r="AQ173" s="54">
        <f t="shared" si="12"/>
        <v>0</v>
      </c>
      <c r="AR173" s="54">
        <f>+L173+AE173-AJ173</f>
        <v>15765000</v>
      </c>
      <c r="AS173" s="56" t="s">
        <v>88</v>
      </c>
      <c r="AT173" s="54">
        <v>12916000</v>
      </c>
      <c r="AU173" s="56" t="s">
        <v>91</v>
      </c>
      <c r="AV173" s="114">
        <v>0</v>
      </c>
      <c r="AW173" s="111" t="s">
        <v>90</v>
      </c>
      <c r="AX173" s="247">
        <v>12916000</v>
      </c>
      <c r="AY173" s="58">
        <f t="shared" si="13"/>
        <v>2849000</v>
      </c>
      <c r="AZ173" s="112">
        <f t="shared" si="14"/>
        <v>0.8192832223279416</v>
      </c>
      <c r="BA173" s="159">
        <v>1</v>
      </c>
      <c r="BB173" s="111" t="s">
        <v>90</v>
      </c>
      <c r="BC173" s="56" t="s">
        <v>92</v>
      </c>
      <c r="BD173" s="109" t="s">
        <v>11632</v>
      </c>
      <c r="BE173" s="56" t="s">
        <v>88</v>
      </c>
      <c r="BF173" s="56" t="s">
        <v>88</v>
      </c>
    </row>
    <row r="174" spans="2:58" s="201" customFormat="1" x14ac:dyDescent="0.2">
      <c r="B174" s="51">
        <v>2026</v>
      </c>
      <c r="C174" s="51">
        <v>891780111</v>
      </c>
      <c r="D174" s="51" t="s">
        <v>79</v>
      </c>
      <c r="E174" s="161" t="s">
        <v>11631</v>
      </c>
      <c r="F174" s="56" t="s">
        <v>11630</v>
      </c>
      <c r="G174" s="56">
        <v>0</v>
      </c>
      <c r="H174" s="56" t="s">
        <v>82</v>
      </c>
      <c r="I174" s="51" t="s">
        <v>83</v>
      </c>
      <c r="J174" s="121" t="s">
        <v>84</v>
      </c>
      <c r="K174" s="54" t="s">
        <v>11629</v>
      </c>
      <c r="L174" s="54">
        <v>12916000</v>
      </c>
      <c r="M174" s="51" t="s">
        <v>86</v>
      </c>
      <c r="N174" s="54" t="s">
        <v>11628</v>
      </c>
      <c r="O174" s="54">
        <v>1004355940</v>
      </c>
      <c r="P174" s="54">
        <v>53</v>
      </c>
      <c r="Q174" s="464">
        <v>46030</v>
      </c>
      <c r="R174" s="109">
        <v>2567899000</v>
      </c>
      <c r="S174" s="109">
        <v>778</v>
      </c>
      <c r="T174" s="542">
        <v>46036</v>
      </c>
      <c r="U174" s="54">
        <v>12916000</v>
      </c>
      <c r="V174" s="56" t="s">
        <v>88</v>
      </c>
      <c r="W174" s="54">
        <v>85449357</v>
      </c>
      <c r="X174" s="54" t="s">
        <v>8798</v>
      </c>
      <c r="Y174" s="119">
        <v>46036</v>
      </c>
      <c r="Z174" s="119">
        <v>46037</v>
      </c>
      <c r="AA174" s="120" t="s">
        <v>90</v>
      </c>
      <c r="AB174" s="119">
        <v>46173</v>
      </c>
      <c r="AC174" s="54">
        <f t="shared" si="10"/>
        <v>136</v>
      </c>
      <c r="AD174" s="56">
        <v>1</v>
      </c>
      <c r="AE174" s="114">
        <v>2849000</v>
      </c>
      <c r="AF174" s="56">
        <v>1</v>
      </c>
      <c r="AG174" s="464">
        <v>46203</v>
      </c>
      <c r="AH174" s="54">
        <f t="shared" si="11"/>
        <v>30</v>
      </c>
      <c r="AI174" s="114">
        <v>0</v>
      </c>
      <c r="AJ174" s="114">
        <v>0</v>
      </c>
      <c r="AK174" s="118" t="s">
        <v>90</v>
      </c>
      <c r="AL174" s="118" t="s">
        <v>90</v>
      </c>
      <c r="AM174" s="56">
        <v>0</v>
      </c>
      <c r="AN174" s="118" t="s">
        <v>90</v>
      </c>
      <c r="AO174" s="118" t="s">
        <v>90</v>
      </c>
      <c r="AP174" s="118" t="s">
        <v>90</v>
      </c>
      <c r="AQ174" s="54">
        <f t="shared" si="12"/>
        <v>0</v>
      </c>
      <c r="AR174" s="54">
        <f>+L174+AE174-AJ174</f>
        <v>15765000</v>
      </c>
      <c r="AS174" s="56" t="s">
        <v>88</v>
      </c>
      <c r="AT174" s="54">
        <v>12916000</v>
      </c>
      <c r="AU174" s="56" t="s">
        <v>91</v>
      </c>
      <c r="AV174" s="114">
        <v>0</v>
      </c>
      <c r="AW174" s="111" t="s">
        <v>90</v>
      </c>
      <c r="AX174" s="247">
        <v>12916000</v>
      </c>
      <c r="AY174" s="58">
        <f t="shared" si="13"/>
        <v>2849000</v>
      </c>
      <c r="AZ174" s="112">
        <f t="shared" si="14"/>
        <v>0.8192832223279416</v>
      </c>
      <c r="BA174" s="159">
        <v>1</v>
      </c>
      <c r="BB174" s="111" t="s">
        <v>90</v>
      </c>
      <c r="BC174" s="56" t="s">
        <v>92</v>
      </c>
      <c r="BD174" s="109" t="s">
        <v>11627</v>
      </c>
      <c r="BE174" s="56" t="s">
        <v>88</v>
      </c>
      <c r="BF174" s="56" t="s">
        <v>88</v>
      </c>
    </row>
    <row r="175" spans="2:58" s="201" customFormat="1" x14ac:dyDescent="0.2">
      <c r="B175" s="51">
        <v>2026</v>
      </c>
      <c r="C175" s="51">
        <v>891780111</v>
      </c>
      <c r="D175" s="51" t="s">
        <v>79</v>
      </c>
      <c r="E175" s="161" t="s">
        <v>11626</v>
      </c>
      <c r="F175" s="56" t="s">
        <v>11625</v>
      </c>
      <c r="G175" s="56">
        <v>0</v>
      </c>
      <c r="H175" s="56" t="s">
        <v>82</v>
      </c>
      <c r="I175" s="51" t="s">
        <v>83</v>
      </c>
      <c r="J175" s="121" t="s">
        <v>84</v>
      </c>
      <c r="K175" s="54" t="s">
        <v>11624</v>
      </c>
      <c r="L175" s="54">
        <v>16972000</v>
      </c>
      <c r="M175" s="51" t="s">
        <v>86</v>
      </c>
      <c r="N175" s="54" t="s">
        <v>11623</v>
      </c>
      <c r="O175" s="54">
        <v>36667908</v>
      </c>
      <c r="P175" s="54">
        <v>30</v>
      </c>
      <c r="Q175" s="464">
        <v>46027</v>
      </c>
      <c r="R175" s="109">
        <v>5872564000</v>
      </c>
      <c r="S175" s="109">
        <v>803</v>
      </c>
      <c r="T175" s="542">
        <v>46036</v>
      </c>
      <c r="U175" s="54">
        <v>16972000</v>
      </c>
      <c r="V175" s="56" t="s">
        <v>88</v>
      </c>
      <c r="W175" s="54">
        <v>85449357</v>
      </c>
      <c r="X175" s="54" t="s">
        <v>8798</v>
      </c>
      <c r="Y175" s="119">
        <v>46036</v>
      </c>
      <c r="Z175" s="119">
        <v>46036</v>
      </c>
      <c r="AA175" s="120" t="s">
        <v>90</v>
      </c>
      <c r="AB175" s="119">
        <v>46173</v>
      </c>
      <c r="AC175" s="54">
        <f t="shared" si="10"/>
        <v>137</v>
      </c>
      <c r="AD175" s="56">
        <v>0</v>
      </c>
      <c r="AE175" s="114">
        <v>0</v>
      </c>
      <c r="AF175" s="56">
        <v>0</v>
      </c>
      <c r="AG175" s="464" t="s">
        <v>90</v>
      </c>
      <c r="AH175" s="54">
        <f t="shared" si="11"/>
        <v>0</v>
      </c>
      <c r="AI175" s="114">
        <v>1</v>
      </c>
      <c r="AJ175" s="114">
        <v>10989000</v>
      </c>
      <c r="AK175" s="438">
        <v>46044</v>
      </c>
      <c r="AL175" s="118" t="s">
        <v>90</v>
      </c>
      <c r="AM175" s="56">
        <v>0</v>
      </c>
      <c r="AN175" s="118" t="s">
        <v>90</v>
      </c>
      <c r="AO175" s="118" t="s">
        <v>90</v>
      </c>
      <c r="AP175" s="118" t="s">
        <v>90</v>
      </c>
      <c r="AQ175" s="54">
        <f t="shared" si="12"/>
        <v>0</v>
      </c>
      <c r="AR175" s="54">
        <f>+L175+AE175-AJ175</f>
        <v>5983000</v>
      </c>
      <c r="AS175" s="56" t="s">
        <v>88</v>
      </c>
      <c r="AT175" s="54">
        <v>16972000</v>
      </c>
      <c r="AU175" s="56" t="s">
        <v>91</v>
      </c>
      <c r="AV175" s="114">
        <v>0</v>
      </c>
      <c r="AW175" s="111" t="s">
        <v>90</v>
      </c>
      <c r="AX175" s="247">
        <v>5983000</v>
      </c>
      <c r="AY175" s="58">
        <f t="shared" si="13"/>
        <v>0</v>
      </c>
      <c r="AZ175" s="112">
        <f t="shared" si="14"/>
        <v>1</v>
      </c>
      <c r="BA175" s="159">
        <v>1</v>
      </c>
      <c r="BB175" s="111" t="s">
        <v>90</v>
      </c>
      <c r="BC175" s="56" t="s">
        <v>92</v>
      </c>
      <c r="BD175" s="109" t="s">
        <v>11622</v>
      </c>
      <c r="BE175" s="56" t="s">
        <v>88</v>
      </c>
      <c r="BF175" s="56" t="s">
        <v>88</v>
      </c>
    </row>
    <row r="176" spans="2:58" s="201" customFormat="1" x14ac:dyDescent="0.2">
      <c r="B176" s="51">
        <v>2026</v>
      </c>
      <c r="C176" s="51">
        <v>891780111</v>
      </c>
      <c r="D176" s="51" t="s">
        <v>79</v>
      </c>
      <c r="E176" s="161" t="s">
        <v>11621</v>
      </c>
      <c r="F176" s="56" t="s">
        <v>11620</v>
      </c>
      <c r="G176" s="56">
        <v>0</v>
      </c>
      <c r="H176" s="56" t="s">
        <v>82</v>
      </c>
      <c r="I176" s="51" t="s">
        <v>83</v>
      </c>
      <c r="J176" s="121" t="s">
        <v>84</v>
      </c>
      <c r="K176" s="54" t="s">
        <v>11619</v>
      </c>
      <c r="L176" s="54">
        <v>16972000</v>
      </c>
      <c r="M176" s="51" t="s">
        <v>86</v>
      </c>
      <c r="N176" s="54" t="s">
        <v>11618</v>
      </c>
      <c r="O176" s="54">
        <v>12613225</v>
      </c>
      <c r="P176" s="54">
        <v>30</v>
      </c>
      <c r="Q176" s="464">
        <v>46027</v>
      </c>
      <c r="R176" s="109">
        <v>5872564000</v>
      </c>
      <c r="S176" s="109">
        <v>804</v>
      </c>
      <c r="T176" s="542">
        <v>46036</v>
      </c>
      <c r="U176" s="54">
        <v>16972000</v>
      </c>
      <c r="V176" s="56" t="s">
        <v>88</v>
      </c>
      <c r="W176" s="54">
        <v>85449357</v>
      </c>
      <c r="X176" s="54" t="s">
        <v>8798</v>
      </c>
      <c r="Y176" s="119">
        <v>46036</v>
      </c>
      <c r="Z176" s="119">
        <v>46036</v>
      </c>
      <c r="AA176" s="120" t="s">
        <v>90</v>
      </c>
      <c r="AB176" s="119">
        <v>46173</v>
      </c>
      <c r="AC176" s="54">
        <f t="shared" si="10"/>
        <v>137</v>
      </c>
      <c r="AD176" s="56">
        <v>1</v>
      </c>
      <c r="AE176" s="114">
        <v>3663000</v>
      </c>
      <c r="AF176" s="56">
        <v>1</v>
      </c>
      <c r="AG176" s="464">
        <v>46203</v>
      </c>
      <c r="AH176" s="54">
        <f t="shared" si="11"/>
        <v>30</v>
      </c>
      <c r="AI176" s="114">
        <v>0</v>
      </c>
      <c r="AJ176" s="114">
        <v>0</v>
      </c>
      <c r="AK176" s="118" t="s">
        <v>90</v>
      </c>
      <c r="AL176" s="118" t="s">
        <v>90</v>
      </c>
      <c r="AM176" s="56">
        <v>0</v>
      </c>
      <c r="AN176" s="118" t="s">
        <v>90</v>
      </c>
      <c r="AO176" s="118" t="s">
        <v>90</v>
      </c>
      <c r="AP176" s="118" t="s">
        <v>90</v>
      </c>
      <c r="AQ176" s="54">
        <f t="shared" si="12"/>
        <v>0</v>
      </c>
      <c r="AR176" s="54">
        <f>+L176+AE176-AJ176</f>
        <v>20635000</v>
      </c>
      <c r="AS176" s="56" t="s">
        <v>88</v>
      </c>
      <c r="AT176" s="54">
        <v>16972000</v>
      </c>
      <c r="AU176" s="56" t="s">
        <v>91</v>
      </c>
      <c r="AV176" s="114">
        <v>0</v>
      </c>
      <c r="AW176" s="111" t="s">
        <v>90</v>
      </c>
      <c r="AX176" s="247">
        <v>16972000</v>
      </c>
      <c r="AY176" s="58">
        <f t="shared" si="13"/>
        <v>3663000</v>
      </c>
      <c r="AZ176" s="112">
        <f t="shared" si="14"/>
        <v>0.82248606736127938</v>
      </c>
      <c r="BA176" s="159">
        <v>1</v>
      </c>
      <c r="BB176" s="111" t="s">
        <v>90</v>
      </c>
      <c r="BC176" s="56" t="s">
        <v>92</v>
      </c>
      <c r="BD176" s="109" t="s">
        <v>11617</v>
      </c>
      <c r="BE176" s="56" t="s">
        <v>88</v>
      </c>
      <c r="BF176" s="56" t="s">
        <v>88</v>
      </c>
    </row>
    <row r="177" spans="2:58" s="201" customFormat="1" x14ac:dyDescent="0.2">
      <c r="B177" s="51">
        <v>2026</v>
      </c>
      <c r="C177" s="51">
        <v>891780111</v>
      </c>
      <c r="D177" s="51" t="s">
        <v>79</v>
      </c>
      <c r="E177" s="161" t="s">
        <v>11616</v>
      </c>
      <c r="F177" s="56" t="s">
        <v>11615</v>
      </c>
      <c r="G177" s="56">
        <v>0</v>
      </c>
      <c r="H177" s="56" t="s">
        <v>82</v>
      </c>
      <c r="I177" s="51" t="s">
        <v>83</v>
      </c>
      <c r="J177" s="121" t="s">
        <v>84</v>
      </c>
      <c r="K177" s="54" t="s">
        <v>11614</v>
      </c>
      <c r="L177" s="54">
        <v>10886000</v>
      </c>
      <c r="M177" s="51" t="s">
        <v>86</v>
      </c>
      <c r="N177" s="54" t="s">
        <v>6236</v>
      </c>
      <c r="O177" s="54">
        <v>1082875088</v>
      </c>
      <c r="P177" s="54">
        <v>53</v>
      </c>
      <c r="Q177" s="464">
        <v>46030</v>
      </c>
      <c r="R177" s="109">
        <v>2567899000</v>
      </c>
      <c r="S177" s="109">
        <v>779</v>
      </c>
      <c r="T177" s="542">
        <v>46036</v>
      </c>
      <c r="U177" s="54">
        <v>10886000</v>
      </c>
      <c r="V177" s="56" t="s">
        <v>88</v>
      </c>
      <c r="W177" s="54">
        <v>85467461</v>
      </c>
      <c r="X177" s="54" t="s">
        <v>8855</v>
      </c>
      <c r="Y177" s="119">
        <v>46036</v>
      </c>
      <c r="Z177" s="119">
        <v>46038</v>
      </c>
      <c r="AA177" s="120" t="s">
        <v>90</v>
      </c>
      <c r="AB177" s="119">
        <v>46173</v>
      </c>
      <c r="AC177" s="54">
        <f t="shared" si="10"/>
        <v>135</v>
      </c>
      <c r="AD177" s="56">
        <v>1</v>
      </c>
      <c r="AE177" s="114">
        <v>1210000</v>
      </c>
      <c r="AF177" s="56">
        <v>1</v>
      </c>
      <c r="AG177" s="464">
        <v>46188</v>
      </c>
      <c r="AH177" s="54">
        <f t="shared" si="11"/>
        <v>15</v>
      </c>
      <c r="AI177" s="114">
        <v>0</v>
      </c>
      <c r="AJ177" s="114">
        <v>0</v>
      </c>
      <c r="AK177" s="118" t="s">
        <v>90</v>
      </c>
      <c r="AL177" s="118" t="s">
        <v>90</v>
      </c>
      <c r="AM177" s="56">
        <v>0</v>
      </c>
      <c r="AN177" s="118" t="s">
        <v>90</v>
      </c>
      <c r="AO177" s="118" t="s">
        <v>90</v>
      </c>
      <c r="AP177" s="118" t="s">
        <v>90</v>
      </c>
      <c r="AQ177" s="54">
        <f t="shared" si="12"/>
        <v>0</v>
      </c>
      <c r="AR177" s="54">
        <f>+L177+AE177-AJ177</f>
        <v>12096000</v>
      </c>
      <c r="AS177" s="56" t="s">
        <v>88</v>
      </c>
      <c r="AT177" s="54">
        <v>10886000</v>
      </c>
      <c r="AU177" s="56" t="s">
        <v>91</v>
      </c>
      <c r="AV177" s="114">
        <v>0</v>
      </c>
      <c r="AW177" s="111" t="s">
        <v>90</v>
      </c>
      <c r="AX177" s="247">
        <v>10886000</v>
      </c>
      <c r="AY177" s="58">
        <f t="shared" si="13"/>
        <v>1210000</v>
      </c>
      <c r="AZ177" s="112">
        <f t="shared" si="14"/>
        <v>0.89996693121693117</v>
      </c>
      <c r="BA177" s="159">
        <v>1</v>
      </c>
      <c r="BB177" s="111" t="s">
        <v>90</v>
      </c>
      <c r="BC177" s="56" t="s">
        <v>92</v>
      </c>
      <c r="BD177" s="109" t="s">
        <v>11613</v>
      </c>
      <c r="BE177" s="56" t="s">
        <v>88</v>
      </c>
      <c r="BF177" s="56" t="s">
        <v>88</v>
      </c>
    </row>
    <row r="178" spans="2:58" s="201" customFormat="1" x14ac:dyDescent="0.2">
      <c r="B178" s="51">
        <v>2026</v>
      </c>
      <c r="C178" s="51">
        <v>891780111</v>
      </c>
      <c r="D178" s="51" t="s">
        <v>79</v>
      </c>
      <c r="E178" s="161" t="s">
        <v>11612</v>
      </c>
      <c r="F178" s="56" t="s">
        <v>11611</v>
      </c>
      <c r="G178" s="56">
        <v>0</v>
      </c>
      <c r="H178" s="56" t="s">
        <v>82</v>
      </c>
      <c r="I178" s="51" t="s">
        <v>83</v>
      </c>
      <c r="J178" s="121" t="s">
        <v>84</v>
      </c>
      <c r="K178" s="54" t="s">
        <v>11610</v>
      </c>
      <c r="L178" s="54">
        <v>10886000</v>
      </c>
      <c r="M178" s="51" t="s">
        <v>86</v>
      </c>
      <c r="N178" s="54" t="s">
        <v>11609</v>
      </c>
      <c r="O178" s="54">
        <v>1082860214</v>
      </c>
      <c r="P178" s="54">
        <v>53</v>
      </c>
      <c r="Q178" s="464">
        <v>46030</v>
      </c>
      <c r="R178" s="109">
        <v>2567899000</v>
      </c>
      <c r="S178" s="109">
        <v>780</v>
      </c>
      <c r="T178" s="542">
        <v>46036</v>
      </c>
      <c r="U178" s="54">
        <v>10886000</v>
      </c>
      <c r="V178" s="56" t="s">
        <v>88</v>
      </c>
      <c r="W178" s="54">
        <v>85467461</v>
      </c>
      <c r="X178" s="54" t="s">
        <v>8855</v>
      </c>
      <c r="Y178" s="119">
        <v>46036</v>
      </c>
      <c r="Z178" s="119">
        <v>46038</v>
      </c>
      <c r="AA178" s="120" t="s">
        <v>90</v>
      </c>
      <c r="AB178" s="119">
        <v>46173</v>
      </c>
      <c r="AC178" s="54">
        <f t="shared" si="10"/>
        <v>135</v>
      </c>
      <c r="AD178" s="56">
        <v>1</v>
      </c>
      <c r="AE178" s="114">
        <v>2419000</v>
      </c>
      <c r="AF178" s="56">
        <v>1</v>
      </c>
      <c r="AG178" s="464">
        <v>46203</v>
      </c>
      <c r="AH178" s="54">
        <f t="shared" si="11"/>
        <v>30</v>
      </c>
      <c r="AI178" s="114">
        <v>0</v>
      </c>
      <c r="AJ178" s="114">
        <v>0</v>
      </c>
      <c r="AK178" s="118" t="s">
        <v>90</v>
      </c>
      <c r="AL178" s="118" t="s">
        <v>90</v>
      </c>
      <c r="AM178" s="56">
        <v>0</v>
      </c>
      <c r="AN178" s="118" t="s">
        <v>90</v>
      </c>
      <c r="AO178" s="118" t="s">
        <v>90</v>
      </c>
      <c r="AP178" s="118" t="s">
        <v>90</v>
      </c>
      <c r="AQ178" s="54">
        <f t="shared" si="12"/>
        <v>0</v>
      </c>
      <c r="AR178" s="54">
        <f>+L178+AE178-AJ178</f>
        <v>13305000</v>
      </c>
      <c r="AS178" s="56" t="s">
        <v>88</v>
      </c>
      <c r="AT178" s="54">
        <v>10886000</v>
      </c>
      <c r="AU178" s="56" t="s">
        <v>91</v>
      </c>
      <c r="AV178" s="114">
        <v>0</v>
      </c>
      <c r="AW178" s="111" t="s">
        <v>90</v>
      </c>
      <c r="AX178" s="247">
        <v>10886000</v>
      </c>
      <c r="AY178" s="58">
        <f t="shared" si="13"/>
        <v>2419000</v>
      </c>
      <c r="AZ178" s="112">
        <f t="shared" si="14"/>
        <v>0.81818865088312664</v>
      </c>
      <c r="BA178" s="159">
        <v>1</v>
      </c>
      <c r="BB178" s="111" t="s">
        <v>90</v>
      </c>
      <c r="BC178" s="56" t="s">
        <v>92</v>
      </c>
      <c r="BD178" s="109" t="s">
        <v>11608</v>
      </c>
      <c r="BE178" s="56" t="s">
        <v>88</v>
      </c>
      <c r="BF178" s="56" t="s">
        <v>88</v>
      </c>
    </row>
    <row r="179" spans="2:58" s="201" customFormat="1" x14ac:dyDescent="0.2">
      <c r="B179" s="51">
        <v>2026</v>
      </c>
      <c r="C179" s="51">
        <v>891780111</v>
      </c>
      <c r="D179" s="51" t="s">
        <v>79</v>
      </c>
      <c r="E179" s="161" t="s">
        <v>11607</v>
      </c>
      <c r="F179" s="56" t="s">
        <v>11606</v>
      </c>
      <c r="G179" s="56">
        <v>0</v>
      </c>
      <c r="H179" s="56" t="s">
        <v>82</v>
      </c>
      <c r="I179" s="51" t="s">
        <v>83</v>
      </c>
      <c r="J179" s="121" t="s">
        <v>84</v>
      </c>
      <c r="K179" s="54" t="s">
        <v>11605</v>
      </c>
      <c r="L179" s="54">
        <v>13201000</v>
      </c>
      <c r="M179" s="51" t="s">
        <v>86</v>
      </c>
      <c r="N179" s="54" t="s">
        <v>11604</v>
      </c>
      <c r="O179" s="54">
        <v>52769336</v>
      </c>
      <c r="P179" s="54">
        <v>53</v>
      </c>
      <c r="Q179" s="464">
        <v>46030</v>
      </c>
      <c r="R179" s="109">
        <v>2567899000</v>
      </c>
      <c r="S179" s="109">
        <v>781</v>
      </c>
      <c r="T179" s="542">
        <v>46036</v>
      </c>
      <c r="U179" s="54">
        <v>13201000</v>
      </c>
      <c r="V179" s="56" t="s">
        <v>88</v>
      </c>
      <c r="W179" s="54">
        <v>93400727</v>
      </c>
      <c r="X179" s="54" t="s">
        <v>8815</v>
      </c>
      <c r="Y179" s="119">
        <v>46036</v>
      </c>
      <c r="Z179" s="119">
        <v>46036</v>
      </c>
      <c r="AA179" s="120" t="s">
        <v>90</v>
      </c>
      <c r="AB179" s="119">
        <v>46173</v>
      </c>
      <c r="AC179" s="54">
        <f t="shared" si="10"/>
        <v>137</v>
      </c>
      <c r="AD179" s="56">
        <v>2</v>
      </c>
      <c r="AE179" s="114">
        <v>3893000</v>
      </c>
      <c r="AF179" s="56">
        <v>1</v>
      </c>
      <c r="AG179" s="464">
        <v>46203</v>
      </c>
      <c r="AH179" s="54">
        <f t="shared" si="11"/>
        <v>30</v>
      </c>
      <c r="AI179" s="114">
        <v>0</v>
      </c>
      <c r="AJ179" s="114">
        <v>0</v>
      </c>
      <c r="AK179" s="118" t="s">
        <v>90</v>
      </c>
      <c r="AL179" s="118" t="s">
        <v>90</v>
      </c>
      <c r="AM179" s="56">
        <v>0</v>
      </c>
      <c r="AN179" s="118" t="s">
        <v>90</v>
      </c>
      <c r="AO179" s="118" t="s">
        <v>90</v>
      </c>
      <c r="AP179" s="118" t="s">
        <v>90</v>
      </c>
      <c r="AQ179" s="54">
        <f t="shared" si="12"/>
        <v>0</v>
      </c>
      <c r="AR179" s="54">
        <f>+L179+AE179-AJ179</f>
        <v>17094000</v>
      </c>
      <c r="AS179" s="56" t="s">
        <v>88</v>
      </c>
      <c r="AT179" s="54">
        <v>13201000</v>
      </c>
      <c r="AU179" s="56" t="s">
        <v>91</v>
      </c>
      <c r="AV179" s="114">
        <v>0</v>
      </c>
      <c r="AW179" s="111" t="s">
        <v>90</v>
      </c>
      <c r="AX179" s="247">
        <v>14245000</v>
      </c>
      <c r="AY179" s="58">
        <f t="shared" si="13"/>
        <v>2849000</v>
      </c>
      <c r="AZ179" s="112">
        <f t="shared" si="14"/>
        <v>0.83333333333333337</v>
      </c>
      <c r="BA179" s="159">
        <v>1</v>
      </c>
      <c r="BB179" s="111" t="s">
        <v>90</v>
      </c>
      <c r="BC179" s="56" t="s">
        <v>92</v>
      </c>
      <c r="BD179" s="109" t="s">
        <v>11603</v>
      </c>
      <c r="BE179" s="56" t="s">
        <v>88</v>
      </c>
      <c r="BF179" s="56" t="s">
        <v>88</v>
      </c>
    </row>
    <row r="180" spans="2:58" s="201" customFormat="1" x14ac:dyDescent="0.2">
      <c r="B180" s="51">
        <v>2026</v>
      </c>
      <c r="C180" s="51">
        <v>891780111</v>
      </c>
      <c r="D180" s="51" t="s">
        <v>79</v>
      </c>
      <c r="E180" s="161" t="s">
        <v>11602</v>
      </c>
      <c r="F180" s="56" t="s">
        <v>11601</v>
      </c>
      <c r="G180" s="56">
        <v>0</v>
      </c>
      <c r="H180" s="56" t="s">
        <v>82</v>
      </c>
      <c r="I180" s="51" t="s">
        <v>83</v>
      </c>
      <c r="J180" s="121" t="s">
        <v>84</v>
      </c>
      <c r="K180" s="54" t="s">
        <v>11600</v>
      </c>
      <c r="L180" s="54">
        <v>16972000</v>
      </c>
      <c r="M180" s="51" t="s">
        <v>86</v>
      </c>
      <c r="N180" s="54" t="s">
        <v>11599</v>
      </c>
      <c r="O180" s="54">
        <v>1082916060</v>
      </c>
      <c r="P180" s="54">
        <v>30</v>
      </c>
      <c r="Q180" s="464">
        <v>46027</v>
      </c>
      <c r="R180" s="109">
        <v>5872564000</v>
      </c>
      <c r="S180" s="109">
        <v>809</v>
      </c>
      <c r="T180" s="542">
        <v>46036</v>
      </c>
      <c r="U180" s="54">
        <v>16972000</v>
      </c>
      <c r="V180" s="56" t="s">
        <v>88</v>
      </c>
      <c r="W180" s="54">
        <v>85449357</v>
      </c>
      <c r="X180" s="54" t="s">
        <v>8798</v>
      </c>
      <c r="Y180" s="119">
        <v>46036</v>
      </c>
      <c r="Z180" s="119">
        <v>46036</v>
      </c>
      <c r="AA180" s="120" t="s">
        <v>90</v>
      </c>
      <c r="AB180" s="119">
        <v>46173</v>
      </c>
      <c r="AC180" s="54">
        <f t="shared" si="10"/>
        <v>137</v>
      </c>
      <c r="AD180" s="56">
        <v>1</v>
      </c>
      <c r="AE180" s="114">
        <v>3663000</v>
      </c>
      <c r="AF180" s="56">
        <v>1</v>
      </c>
      <c r="AG180" s="464">
        <v>46203</v>
      </c>
      <c r="AH180" s="54">
        <f t="shared" si="11"/>
        <v>30</v>
      </c>
      <c r="AI180" s="114">
        <v>0</v>
      </c>
      <c r="AJ180" s="114">
        <v>0</v>
      </c>
      <c r="AK180" s="118" t="s">
        <v>90</v>
      </c>
      <c r="AL180" s="118" t="s">
        <v>90</v>
      </c>
      <c r="AM180" s="56">
        <v>0</v>
      </c>
      <c r="AN180" s="118" t="s">
        <v>90</v>
      </c>
      <c r="AO180" s="118" t="s">
        <v>90</v>
      </c>
      <c r="AP180" s="118" t="s">
        <v>90</v>
      </c>
      <c r="AQ180" s="54">
        <f t="shared" si="12"/>
        <v>0</v>
      </c>
      <c r="AR180" s="54">
        <f>+L180+AE180-AJ180</f>
        <v>20635000</v>
      </c>
      <c r="AS180" s="56" t="s">
        <v>88</v>
      </c>
      <c r="AT180" s="54">
        <v>16972000</v>
      </c>
      <c r="AU180" s="56" t="s">
        <v>91</v>
      </c>
      <c r="AV180" s="114">
        <v>0</v>
      </c>
      <c r="AW180" s="111" t="s">
        <v>90</v>
      </c>
      <c r="AX180" s="247">
        <v>16972000</v>
      </c>
      <c r="AY180" s="58">
        <f t="shared" si="13"/>
        <v>3663000</v>
      </c>
      <c r="AZ180" s="112">
        <f t="shared" si="14"/>
        <v>0.82248606736127938</v>
      </c>
      <c r="BA180" s="159">
        <v>1</v>
      </c>
      <c r="BB180" s="111" t="s">
        <v>90</v>
      </c>
      <c r="BC180" s="56" t="s">
        <v>92</v>
      </c>
      <c r="BD180" s="109" t="s">
        <v>11598</v>
      </c>
      <c r="BE180" s="56" t="s">
        <v>88</v>
      </c>
      <c r="BF180" s="56" t="s">
        <v>88</v>
      </c>
    </row>
    <row r="181" spans="2:58" s="201" customFormat="1" x14ac:dyDescent="0.2">
      <c r="B181" s="51">
        <v>2026</v>
      </c>
      <c r="C181" s="51">
        <v>891780111</v>
      </c>
      <c r="D181" s="51" t="s">
        <v>79</v>
      </c>
      <c r="E181" s="161" t="s">
        <v>11597</v>
      </c>
      <c r="F181" s="56" t="s">
        <v>11596</v>
      </c>
      <c r="G181" s="56">
        <v>0</v>
      </c>
      <c r="H181" s="56" t="s">
        <v>82</v>
      </c>
      <c r="I181" s="51" t="s">
        <v>83</v>
      </c>
      <c r="J181" s="121" t="s">
        <v>84</v>
      </c>
      <c r="K181" s="54" t="s">
        <v>11595</v>
      </c>
      <c r="L181" s="54">
        <v>16972000</v>
      </c>
      <c r="M181" s="51" t="s">
        <v>86</v>
      </c>
      <c r="N181" s="54" t="s">
        <v>11594</v>
      </c>
      <c r="O181" s="54">
        <v>84450353</v>
      </c>
      <c r="P181" s="54">
        <v>30</v>
      </c>
      <c r="Q181" s="464">
        <v>46027</v>
      </c>
      <c r="R181" s="109">
        <v>5872564000</v>
      </c>
      <c r="S181" s="109">
        <v>810</v>
      </c>
      <c r="T181" s="542">
        <v>46036</v>
      </c>
      <c r="U181" s="54">
        <v>16972000</v>
      </c>
      <c r="V181" s="56" t="s">
        <v>88</v>
      </c>
      <c r="W181" s="54">
        <v>85449357</v>
      </c>
      <c r="X181" s="54" t="s">
        <v>8798</v>
      </c>
      <c r="Y181" s="119">
        <v>46036</v>
      </c>
      <c r="Z181" s="119">
        <v>46036</v>
      </c>
      <c r="AA181" s="120" t="s">
        <v>90</v>
      </c>
      <c r="AB181" s="119">
        <v>46173</v>
      </c>
      <c r="AC181" s="54">
        <f t="shared" si="10"/>
        <v>137</v>
      </c>
      <c r="AD181" s="56">
        <v>1</v>
      </c>
      <c r="AE181" s="114">
        <v>3663000</v>
      </c>
      <c r="AF181" s="56">
        <v>1</v>
      </c>
      <c r="AG181" s="464">
        <v>46203</v>
      </c>
      <c r="AH181" s="54">
        <f t="shared" si="11"/>
        <v>30</v>
      </c>
      <c r="AI181" s="114">
        <v>0</v>
      </c>
      <c r="AJ181" s="114">
        <v>0</v>
      </c>
      <c r="AK181" s="118" t="s">
        <v>90</v>
      </c>
      <c r="AL181" s="118" t="s">
        <v>90</v>
      </c>
      <c r="AM181" s="56">
        <v>0</v>
      </c>
      <c r="AN181" s="118" t="s">
        <v>90</v>
      </c>
      <c r="AO181" s="118" t="s">
        <v>90</v>
      </c>
      <c r="AP181" s="118" t="s">
        <v>90</v>
      </c>
      <c r="AQ181" s="54">
        <f t="shared" si="12"/>
        <v>0</v>
      </c>
      <c r="AR181" s="54">
        <f>+L181+AE181-AJ181</f>
        <v>20635000</v>
      </c>
      <c r="AS181" s="56" t="s">
        <v>88</v>
      </c>
      <c r="AT181" s="54">
        <v>16972000</v>
      </c>
      <c r="AU181" s="56" t="s">
        <v>91</v>
      </c>
      <c r="AV181" s="114">
        <v>0</v>
      </c>
      <c r="AW181" s="111" t="s">
        <v>90</v>
      </c>
      <c r="AX181" s="247">
        <v>16972000</v>
      </c>
      <c r="AY181" s="58">
        <f t="shared" si="13"/>
        <v>3663000</v>
      </c>
      <c r="AZ181" s="112">
        <f t="shared" si="14"/>
        <v>0.82248606736127938</v>
      </c>
      <c r="BA181" s="159">
        <v>1</v>
      </c>
      <c r="BB181" s="111" t="s">
        <v>90</v>
      </c>
      <c r="BC181" s="56" t="s">
        <v>92</v>
      </c>
      <c r="BD181" s="109" t="s">
        <v>11593</v>
      </c>
      <c r="BE181" s="56" t="s">
        <v>88</v>
      </c>
      <c r="BF181" s="56" t="s">
        <v>88</v>
      </c>
    </row>
    <row r="182" spans="2:58" s="201" customFormat="1" x14ac:dyDescent="0.2">
      <c r="B182" s="51">
        <v>2026</v>
      </c>
      <c r="C182" s="51">
        <v>891780111</v>
      </c>
      <c r="D182" s="51" t="s">
        <v>79</v>
      </c>
      <c r="E182" s="161" t="s">
        <v>11592</v>
      </c>
      <c r="F182" s="56" t="s">
        <v>11591</v>
      </c>
      <c r="G182" s="56">
        <v>0</v>
      </c>
      <c r="H182" s="56" t="s">
        <v>82</v>
      </c>
      <c r="I182" s="51" t="s">
        <v>83</v>
      </c>
      <c r="J182" s="121" t="s">
        <v>84</v>
      </c>
      <c r="K182" s="54" t="s">
        <v>11205</v>
      </c>
      <c r="L182" s="54">
        <v>14652000</v>
      </c>
      <c r="M182" s="51" t="s">
        <v>86</v>
      </c>
      <c r="N182" s="54" t="s">
        <v>11590</v>
      </c>
      <c r="O182" s="54">
        <v>36719808</v>
      </c>
      <c r="P182" s="54">
        <v>30</v>
      </c>
      <c r="Q182" s="464">
        <v>46027</v>
      </c>
      <c r="R182" s="109">
        <v>5872564000</v>
      </c>
      <c r="S182" s="109">
        <v>811</v>
      </c>
      <c r="T182" s="542">
        <v>46036</v>
      </c>
      <c r="U182" s="54">
        <v>14652000</v>
      </c>
      <c r="V182" s="56" t="s">
        <v>88</v>
      </c>
      <c r="W182" s="54">
        <v>45691169</v>
      </c>
      <c r="X182" s="54" t="s">
        <v>8876</v>
      </c>
      <c r="Y182" s="119">
        <v>46036</v>
      </c>
      <c r="Z182" s="119">
        <v>46041</v>
      </c>
      <c r="AA182" s="120" t="s">
        <v>90</v>
      </c>
      <c r="AB182" s="119">
        <v>46173</v>
      </c>
      <c r="AC182" s="54">
        <f t="shared" si="10"/>
        <v>132</v>
      </c>
      <c r="AD182" s="56">
        <v>1</v>
      </c>
      <c r="AE182" s="114">
        <v>3330000</v>
      </c>
      <c r="AF182" s="56">
        <v>1</v>
      </c>
      <c r="AG182" s="464">
        <v>46203</v>
      </c>
      <c r="AH182" s="54">
        <f t="shared" si="11"/>
        <v>30</v>
      </c>
      <c r="AI182" s="114">
        <v>0</v>
      </c>
      <c r="AJ182" s="114">
        <v>0</v>
      </c>
      <c r="AK182" s="118" t="s">
        <v>90</v>
      </c>
      <c r="AL182" s="118" t="s">
        <v>90</v>
      </c>
      <c r="AM182" s="56">
        <v>0</v>
      </c>
      <c r="AN182" s="118" t="s">
        <v>90</v>
      </c>
      <c r="AO182" s="118" t="s">
        <v>90</v>
      </c>
      <c r="AP182" s="118" t="s">
        <v>90</v>
      </c>
      <c r="AQ182" s="54">
        <f t="shared" si="12"/>
        <v>0</v>
      </c>
      <c r="AR182" s="54">
        <f>+L182+AE182-AJ182</f>
        <v>17982000</v>
      </c>
      <c r="AS182" s="56" t="s">
        <v>88</v>
      </c>
      <c r="AT182" s="54">
        <v>14652000</v>
      </c>
      <c r="AU182" s="56" t="s">
        <v>91</v>
      </c>
      <c r="AV182" s="114">
        <v>0</v>
      </c>
      <c r="AW182" s="111" t="s">
        <v>90</v>
      </c>
      <c r="AX182" s="247">
        <v>14652000</v>
      </c>
      <c r="AY182" s="58">
        <f t="shared" si="13"/>
        <v>3330000</v>
      </c>
      <c r="AZ182" s="112">
        <f t="shared" si="14"/>
        <v>0.81481481481481477</v>
      </c>
      <c r="BA182" s="159">
        <v>1</v>
      </c>
      <c r="BB182" s="111" t="s">
        <v>90</v>
      </c>
      <c r="BC182" s="56" t="s">
        <v>92</v>
      </c>
      <c r="BD182" s="109" t="s">
        <v>11589</v>
      </c>
      <c r="BE182" s="56" t="s">
        <v>88</v>
      </c>
      <c r="BF182" s="56" t="s">
        <v>88</v>
      </c>
    </row>
    <row r="183" spans="2:58" s="201" customFormat="1" x14ac:dyDescent="0.2">
      <c r="B183" s="51">
        <v>2026</v>
      </c>
      <c r="C183" s="51">
        <v>891780111</v>
      </c>
      <c r="D183" s="51" t="s">
        <v>79</v>
      </c>
      <c r="E183" s="161" t="s">
        <v>11588</v>
      </c>
      <c r="F183" s="56" t="s">
        <v>11587</v>
      </c>
      <c r="G183" s="56">
        <v>0</v>
      </c>
      <c r="H183" s="56" t="s">
        <v>82</v>
      </c>
      <c r="I183" s="51" t="s">
        <v>83</v>
      </c>
      <c r="J183" s="121" t="s">
        <v>84</v>
      </c>
      <c r="K183" s="54" t="s">
        <v>11586</v>
      </c>
      <c r="L183" s="54">
        <v>29737000</v>
      </c>
      <c r="M183" s="51" t="s">
        <v>86</v>
      </c>
      <c r="N183" s="54" t="s">
        <v>11585</v>
      </c>
      <c r="O183" s="54">
        <v>57465714</v>
      </c>
      <c r="P183" s="54">
        <v>30</v>
      </c>
      <c r="Q183" s="464">
        <v>46027</v>
      </c>
      <c r="R183" s="109">
        <v>5872564000</v>
      </c>
      <c r="S183" s="109">
        <v>812</v>
      </c>
      <c r="T183" s="542">
        <v>46036</v>
      </c>
      <c r="U183" s="54">
        <v>29737000</v>
      </c>
      <c r="V183" s="56" t="s">
        <v>88</v>
      </c>
      <c r="W183" s="54">
        <v>36695048</v>
      </c>
      <c r="X183" s="54" t="s">
        <v>9167</v>
      </c>
      <c r="Y183" s="119">
        <v>46036</v>
      </c>
      <c r="Z183" s="119">
        <v>46036</v>
      </c>
      <c r="AA183" s="120" t="s">
        <v>90</v>
      </c>
      <c r="AB183" s="119">
        <v>46173</v>
      </c>
      <c r="AC183" s="54">
        <f t="shared" si="10"/>
        <v>137</v>
      </c>
      <c r="AD183" s="56">
        <v>1</v>
      </c>
      <c r="AE183" s="114">
        <v>6418000</v>
      </c>
      <c r="AF183" s="56">
        <v>1</v>
      </c>
      <c r="AG183" s="464">
        <v>46203</v>
      </c>
      <c r="AH183" s="54">
        <f t="shared" si="11"/>
        <v>30</v>
      </c>
      <c r="AI183" s="114">
        <v>0</v>
      </c>
      <c r="AJ183" s="114">
        <v>0</v>
      </c>
      <c r="AK183" s="118" t="s">
        <v>90</v>
      </c>
      <c r="AL183" s="118" t="s">
        <v>90</v>
      </c>
      <c r="AM183" s="56">
        <v>0</v>
      </c>
      <c r="AN183" s="118" t="s">
        <v>90</v>
      </c>
      <c r="AO183" s="118" t="s">
        <v>90</v>
      </c>
      <c r="AP183" s="118" t="s">
        <v>90</v>
      </c>
      <c r="AQ183" s="54">
        <f t="shared" si="12"/>
        <v>0</v>
      </c>
      <c r="AR183" s="54">
        <f>+L183+AE183-AJ183</f>
        <v>36155000</v>
      </c>
      <c r="AS183" s="56" t="s">
        <v>88</v>
      </c>
      <c r="AT183" s="54">
        <v>29737000</v>
      </c>
      <c r="AU183" s="56" t="s">
        <v>91</v>
      </c>
      <c r="AV183" s="114">
        <v>0</v>
      </c>
      <c r="AW183" s="111" t="s">
        <v>90</v>
      </c>
      <c r="AX183" s="247">
        <v>29737000</v>
      </c>
      <c r="AY183" s="58">
        <f t="shared" si="13"/>
        <v>6418000</v>
      </c>
      <c r="AZ183" s="112">
        <f t="shared" si="14"/>
        <v>0.82248651638777481</v>
      </c>
      <c r="BA183" s="159">
        <v>1</v>
      </c>
      <c r="BB183" s="111" t="s">
        <v>90</v>
      </c>
      <c r="BC183" s="56" t="s">
        <v>92</v>
      </c>
      <c r="BD183" s="109" t="s">
        <v>11584</v>
      </c>
      <c r="BE183" s="56" t="s">
        <v>88</v>
      </c>
      <c r="BF183" s="56" t="s">
        <v>88</v>
      </c>
    </row>
    <row r="184" spans="2:58" s="201" customFormat="1" x14ac:dyDescent="0.2">
      <c r="B184" s="51">
        <v>2026</v>
      </c>
      <c r="C184" s="51">
        <v>891780111</v>
      </c>
      <c r="D184" s="51" t="s">
        <v>79</v>
      </c>
      <c r="E184" s="161" t="s">
        <v>11583</v>
      </c>
      <c r="F184" s="56" t="s">
        <v>11582</v>
      </c>
      <c r="G184" s="56">
        <v>0</v>
      </c>
      <c r="H184" s="56" t="s">
        <v>82</v>
      </c>
      <c r="I184" s="51" t="s">
        <v>83</v>
      </c>
      <c r="J184" s="121" t="s">
        <v>84</v>
      </c>
      <c r="K184" s="54" t="s">
        <v>11581</v>
      </c>
      <c r="L184" s="54">
        <v>16118000</v>
      </c>
      <c r="M184" s="51" t="s">
        <v>86</v>
      </c>
      <c r="N184" s="54" t="s">
        <v>11580</v>
      </c>
      <c r="O184" s="54">
        <v>39045662</v>
      </c>
      <c r="P184" s="54">
        <v>30</v>
      </c>
      <c r="Q184" s="464">
        <v>46027</v>
      </c>
      <c r="R184" s="109">
        <v>5872564000</v>
      </c>
      <c r="S184" s="109">
        <v>813</v>
      </c>
      <c r="T184" s="542">
        <v>46036</v>
      </c>
      <c r="U184" s="54">
        <v>16118000</v>
      </c>
      <c r="V184" s="56" t="s">
        <v>88</v>
      </c>
      <c r="W184" s="54">
        <v>45691169</v>
      </c>
      <c r="X184" s="54" t="s">
        <v>8876</v>
      </c>
      <c r="Y184" s="119">
        <v>46036</v>
      </c>
      <c r="Z184" s="119">
        <v>46041</v>
      </c>
      <c r="AA184" s="120" t="s">
        <v>90</v>
      </c>
      <c r="AB184" s="119">
        <v>46173</v>
      </c>
      <c r="AC184" s="54">
        <f t="shared" si="10"/>
        <v>132</v>
      </c>
      <c r="AD184" s="56">
        <v>1</v>
      </c>
      <c r="AE184" s="114">
        <v>3663000</v>
      </c>
      <c r="AF184" s="56">
        <v>1</v>
      </c>
      <c r="AG184" s="464">
        <v>46203</v>
      </c>
      <c r="AH184" s="54">
        <f t="shared" si="11"/>
        <v>30</v>
      </c>
      <c r="AI184" s="114">
        <v>0</v>
      </c>
      <c r="AJ184" s="114">
        <v>0</v>
      </c>
      <c r="AK184" s="118" t="s">
        <v>90</v>
      </c>
      <c r="AL184" s="118" t="s">
        <v>90</v>
      </c>
      <c r="AM184" s="56">
        <v>0</v>
      </c>
      <c r="AN184" s="118" t="s">
        <v>90</v>
      </c>
      <c r="AO184" s="118" t="s">
        <v>90</v>
      </c>
      <c r="AP184" s="118" t="s">
        <v>90</v>
      </c>
      <c r="AQ184" s="54">
        <f t="shared" si="12"/>
        <v>0</v>
      </c>
      <c r="AR184" s="54">
        <f>+L184+AE184-AJ184</f>
        <v>19781000</v>
      </c>
      <c r="AS184" s="56" t="s">
        <v>88</v>
      </c>
      <c r="AT184" s="54">
        <v>16118000</v>
      </c>
      <c r="AU184" s="56" t="s">
        <v>91</v>
      </c>
      <c r="AV184" s="114">
        <v>0</v>
      </c>
      <c r="AW184" s="111" t="s">
        <v>90</v>
      </c>
      <c r="AX184" s="247">
        <v>16118000</v>
      </c>
      <c r="AY184" s="58">
        <f t="shared" si="13"/>
        <v>3663000</v>
      </c>
      <c r="AZ184" s="112">
        <f t="shared" si="14"/>
        <v>0.81482230423133306</v>
      </c>
      <c r="BA184" s="159">
        <v>1</v>
      </c>
      <c r="BB184" s="111" t="s">
        <v>90</v>
      </c>
      <c r="BC184" s="56" t="s">
        <v>92</v>
      </c>
      <c r="BD184" s="109" t="s">
        <v>11579</v>
      </c>
      <c r="BE184" s="56" t="s">
        <v>88</v>
      </c>
      <c r="BF184" s="56" t="s">
        <v>88</v>
      </c>
    </row>
    <row r="185" spans="2:58" s="201" customFormat="1" x14ac:dyDescent="0.2">
      <c r="B185" s="51">
        <v>2026</v>
      </c>
      <c r="C185" s="51">
        <v>891780111</v>
      </c>
      <c r="D185" s="51" t="s">
        <v>79</v>
      </c>
      <c r="E185" s="161" t="s">
        <v>11578</v>
      </c>
      <c r="F185" s="56" t="s">
        <v>11577</v>
      </c>
      <c r="G185" s="56">
        <v>0</v>
      </c>
      <c r="H185" s="56" t="s">
        <v>82</v>
      </c>
      <c r="I185" s="51" t="s">
        <v>83</v>
      </c>
      <c r="J185" s="121" t="s">
        <v>84</v>
      </c>
      <c r="K185" s="54" t="s">
        <v>11576</v>
      </c>
      <c r="L185" s="54">
        <v>13933000</v>
      </c>
      <c r="M185" s="51" t="s">
        <v>86</v>
      </c>
      <c r="N185" s="54" t="s">
        <v>11575</v>
      </c>
      <c r="O185" s="54">
        <v>7144425</v>
      </c>
      <c r="P185" s="54">
        <v>53</v>
      </c>
      <c r="Q185" s="464">
        <v>46030</v>
      </c>
      <c r="R185" s="109">
        <v>2567899000</v>
      </c>
      <c r="S185" s="109">
        <v>805</v>
      </c>
      <c r="T185" s="542">
        <v>46036</v>
      </c>
      <c r="U185" s="54">
        <v>13933000</v>
      </c>
      <c r="V185" s="56" t="s">
        <v>88</v>
      </c>
      <c r="W185" s="54">
        <v>85467461</v>
      </c>
      <c r="X185" s="54" t="s">
        <v>8855</v>
      </c>
      <c r="Y185" s="119">
        <v>46036</v>
      </c>
      <c r="Z185" s="119">
        <v>46036</v>
      </c>
      <c r="AA185" s="120" t="s">
        <v>90</v>
      </c>
      <c r="AB185" s="119">
        <v>46173</v>
      </c>
      <c r="AC185" s="54">
        <f t="shared" si="10"/>
        <v>137</v>
      </c>
      <c r="AD185" s="56">
        <v>1</v>
      </c>
      <c r="AE185" s="114">
        <v>3007000</v>
      </c>
      <c r="AF185" s="56">
        <v>1</v>
      </c>
      <c r="AG185" s="464">
        <v>46203</v>
      </c>
      <c r="AH185" s="54">
        <f t="shared" si="11"/>
        <v>30</v>
      </c>
      <c r="AI185" s="114">
        <v>0</v>
      </c>
      <c r="AJ185" s="114">
        <v>0</v>
      </c>
      <c r="AK185" s="118" t="s">
        <v>90</v>
      </c>
      <c r="AL185" s="118" t="s">
        <v>90</v>
      </c>
      <c r="AM185" s="56">
        <v>0</v>
      </c>
      <c r="AN185" s="118" t="s">
        <v>90</v>
      </c>
      <c r="AO185" s="118" t="s">
        <v>90</v>
      </c>
      <c r="AP185" s="118" t="s">
        <v>90</v>
      </c>
      <c r="AQ185" s="54">
        <f t="shared" si="12"/>
        <v>0</v>
      </c>
      <c r="AR185" s="54">
        <f>+L185+AE185-AJ185</f>
        <v>16940000</v>
      </c>
      <c r="AS185" s="56" t="s">
        <v>88</v>
      </c>
      <c r="AT185" s="54">
        <v>13933000</v>
      </c>
      <c r="AU185" s="56" t="s">
        <v>91</v>
      </c>
      <c r="AV185" s="114">
        <v>0</v>
      </c>
      <c r="AW185" s="111" t="s">
        <v>90</v>
      </c>
      <c r="AX185" s="247">
        <v>13933000</v>
      </c>
      <c r="AY185" s="58">
        <f t="shared" si="13"/>
        <v>3007000</v>
      </c>
      <c r="AZ185" s="112">
        <f t="shared" si="14"/>
        <v>0.82249114521841793</v>
      </c>
      <c r="BA185" s="159">
        <v>1</v>
      </c>
      <c r="BB185" s="111" t="s">
        <v>90</v>
      </c>
      <c r="BC185" s="56" t="s">
        <v>92</v>
      </c>
      <c r="BD185" s="109" t="s">
        <v>11574</v>
      </c>
      <c r="BE185" s="56" t="s">
        <v>88</v>
      </c>
      <c r="BF185" s="56" t="s">
        <v>88</v>
      </c>
    </row>
    <row r="186" spans="2:58" s="201" customFormat="1" x14ac:dyDescent="0.2">
      <c r="B186" s="51">
        <v>2026</v>
      </c>
      <c r="C186" s="51">
        <v>891780111</v>
      </c>
      <c r="D186" s="51" t="s">
        <v>79</v>
      </c>
      <c r="E186" s="161" t="s">
        <v>11573</v>
      </c>
      <c r="F186" s="56" t="s">
        <v>11572</v>
      </c>
      <c r="G186" s="56">
        <v>0</v>
      </c>
      <c r="H186" s="56" t="s">
        <v>82</v>
      </c>
      <c r="I186" s="51" t="s">
        <v>83</v>
      </c>
      <c r="J186" s="121" t="s">
        <v>84</v>
      </c>
      <c r="K186" s="54" t="s">
        <v>11571</v>
      </c>
      <c r="L186" s="54">
        <v>30134000</v>
      </c>
      <c r="M186" s="51" t="s">
        <v>86</v>
      </c>
      <c r="N186" s="54" t="s">
        <v>11570</v>
      </c>
      <c r="O186" s="54">
        <v>39029599</v>
      </c>
      <c r="P186" s="54">
        <v>30</v>
      </c>
      <c r="Q186" s="464">
        <v>46027</v>
      </c>
      <c r="R186" s="109">
        <v>5872564000</v>
      </c>
      <c r="S186" s="109">
        <v>814</v>
      </c>
      <c r="T186" s="542">
        <v>46036</v>
      </c>
      <c r="U186" s="54">
        <v>30134000</v>
      </c>
      <c r="V186" s="56" t="s">
        <v>88</v>
      </c>
      <c r="W186" s="54">
        <v>36723283</v>
      </c>
      <c r="X186" s="54" t="s">
        <v>10589</v>
      </c>
      <c r="Y186" s="119">
        <v>46036</v>
      </c>
      <c r="Z186" s="119">
        <v>46037</v>
      </c>
      <c r="AA186" s="120" t="s">
        <v>90</v>
      </c>
      <c r="AB186" s="119">
        <v>46173</v>
      </c>
      <c r="AC186" s="54">
        <f t="shared" si="10"/>
        <v>136</v>
      </c>
      <c r="AD186" s="56">
        <v>1</v>
      </c>
      <c r="AE186" s="114">
        <v>3324000</v>
      </c>
      <c r="AF186" s="56">
        <v>1</v>
      </c>
      <c r="AG186" s="464">
        <v>46188</v>
      </c>
      <c r="AH186" s="54">
        <f t="shared" si="11"/>
        <v>15</v>
      </c>
      <c r="AI186" s="114">
        <v>0</v>
      </c>
      <c r="AJ186" s="114">
        <v>0</v>
      </c>
      <c r="AK186" s="118" t="s">
        <v>90</v>
      </c>
      <c r="AL186" s="118" t="s">
        <v>90</v>
      </c>
      <c r="AM186" s="56">
        <v>0</v>
      </c>
      <c r="AN186" s="118" t="s">
        <v>90</v>
      </c>
      <c r="AO186" s="118" t="s">
        <v>90</v>
      </c>
      <c r="AP186" s="118" t="s">
        <v>90</v>
      </c>
      <c r="AQ186" s="54">
        <f t="shared" si="12"/>
        <v>0</v>
      </c>
      <c r="AR186" s="54">
        <f>+L186+AE186-AJ186</f>
        <v>33458000</v>
      </c>
      <c r="AS186" s="56" t="s">
        <v>88</v>
      </c>
      <c r="AT186" s="54">
        <v>30134000</v>
      </c>
      <c r="AU186" s="56" t="s">
        <v>91</v>
      </c>
      <c r="AV186" s="114">
        <v>0</v>
      </c>
      <c r="AW186" s="111" t="s">
        <v>90</v>
      </c>
      <c r="AX186" s="247">
        <v>30134000</v>
      </c>
      <c r="AY186" s="58">
        <f t="shared" si="13"/>
        <v>3324000</v>
      </c>
      <c r="AZ186" s="112">
        <f t="shared" si="14"/>
        <v>0.90065156315380479</v>
      </c>
      <c r="BA186" s="159">
        <v>1</v>
      </c>
      <c r="BB186" s="111" t="s">
        <v>90</v>
      </c>
      <c r="BC186" s="56" t="s">
        <v>92</v>
      </c>
      <c r="BD186" s="109" t="s">
        <v>11569</v>
      </c>
      <c r="BE186" s="56" t="s">
        <v>88</v>
      </c>
      <c r="BF186" s="56" t="s">
        <v>88</v>
      </c>
    </row>
    <row r="187" spans="2:58" s="201" customFormat="1" x14ac:dyDescent="0.2">
      <c r="B187" s="51">
        <v>2026</v>
      </c>
      <c r="C187" s="51">
        <v>891780111</v>
      </c>
      <c r="D187" s="51" t="s">
        <v>79</v>
      </c>
      <c r="E187" s="161" t="s">
        <v>11568</v>
      </c>
      <c r="F187" s="56" t="s">
        <v>11567</v>
      </c>
      <c r="G187" s="56">
        <v>0</v>
      </c>
      <c r="H187" s="56" t="s">
        <v>82</v>
      </c>
      <c r="I187" s="51" t="s">
        <v>83</v>
      </c>
      <c r="J187" s="121" t="s">
        <v>84</v>
      </c>
      <c r="K187" s="54" t="s">
        <v>9415</v>
      </c>
      <c r="L187" s="54">
        <v>10967000</v>
      </c>
      <c r="M187" s="51" t="s">
        <v>86</v>
      </c>
      <c r="N187" s="54" t="s">
        <v>11566</v>
      </c>
      <c r="O187" s="54">
        <v>39055352</v>
      </c>
      <c r="P187" s="54">
        <v>53</v>
      </c>
      <c r="Q187" s="464">
        <v>46030</v>
      </c>
      <c r="R187" s="109">
        <v>2567899000</v>
      </c>
      <c r="S187" s="109">
        <v>806</v>
      </c>
      <c r="T187" s="542">
        <v>46036</v>
      </c>
      <c r="U187" s="54">
        <v>10967000</v>
      </c>
      <c r="V187" s="56" t="s">
        <v>88</v>
      </c>
      <c r="W187" s="54">
        <v>57444673</v>
      </c>
      <c r="X187" s="54" t="s">
        <v>9243</v>
      </c>
      <c r="Y187" s="119">
        <v>46036</v>
      </c>
      <c r="Z187" s="119">
        <v>46037</v>
      </c>
      <c r="AA187" s="120" t="s">
        <v>90</v>
      </c>
      <c r="AB187" s="119">
        <v>46173</v>
      </c>
      <c r="AC187" s="54">
        <f t="shared" si="10"/>
        <v>136</v>
      </c>
      <c r="AD187" s="56">
        <v>1</v>
      </c>
      <c r="AE187" s="114">
        <v>2419000</v>
      </c>
      <c r="AF187" s="56">
        <v>1</v>
      </c>
      <c r="AG187" s="464">
        <v>46203</v>
      </c>
      <c r="AH187" s="54">
        <f t="shared" si="11"/>
        <v>30</v>
      </c>
      <c r="AI187" s="114">
        <v>0</v>
      </c>
      <c r="AJ187" s="114">
        <v>0</v>
      </c>
      <c r="AK187" s="118" t="s">
        <v>90</v>
      </c>
      <c r="AL187" s="118" t="s">
        <v>90</v>
      </c>
      <c r="AM187" s="56">
        <v>0</v>
      </c>
      <c r="AN187" s="118" t="s">
        <v>90</v>
      </c>
      <c r="AO187" s="118" t="s">
        <v>90</v>
      </c>
      <c r="AP187" s="118" t="s">
        <v>90</v>
      </c>
      <c r="AQ187" s="54">
        <f t="shared" si="12"/>
        <v>0</v>
      </c>
      <c r="AR187" s="54">
        <f>+L187+AE187-AJ187</f>
        <v>13386000</v>
      </c>
      <c r="AS187" s="56" t="s">
        <v>88</v>
      </c>
      <c r="AT187" s="54">
        <v>10967000</v>
      </c>
      <c r="AU187" s="56" t="s">
        <v>91</v>
      </c>
      <c r="AV187" s="114">
        <v>0</v>
      </c>
      <c r="AW187" s="111" t="s">
        <v>90</v>
      </c>
      <c r="AX187" s="247">
        <v>10967000</v>
      </c>
      <c r="AY187" s="58">
        <f t="shared" si="13"/>
        <v>2419000</v>
      </c>
      <c r="AZ187" s="112">
        <f t="shared" si="14"/>
        <v>0.81928880920364555</v>
      </c>
      <c r="BA187" s="159">
        <v>1</v>
      </c>
      <c r="BB187" s="111" t="s">
        <v>90</v>
      </c>
      <c r="BC187" s="56" t="s">
        <v>92</v>
      </c>
      <c r="BD187" s="109" t="s">
        <v>11565</v>
      </c>
      <c r="BE187" s="56" t="s">
        <v>88</v>
      </c>
      <c r="BF187" s="56" t="s">
        <v>88</v>
      </c>
    </row>
    <row r="188" spans="2:58" s="201" customFormat="1" x14ac:dyDescent="0.2">
      <c r="B188" s="51">
        <v>2026</v>
      </c>
      <c r="C188" s="51">
        <v>891780111</v>
      </c>
      <c r="D188" s="51" t="s">
        <v>79</v>
      </c>
      <c r="E188" s="161" t="s">
        <v>11564</v>
      </c>
      <c r="F188" s="56" t="s">
        <v>11563</v>
      </c>
      <c r="G188" s="56">
        <v>0</v>
      </c>
      <c r="H188" s="56" t="s">
        <v>82</v>
      </c>
      <c r="I188" s="51" t="s">
        <v>83</v>
      </c>
      <c r="J188" s="121" t="s">
        <v>84</v>
      </c>
      <c r="K188" s="54" t="s">
        <v>9415</v>
      </c>
      <c r="L188" s="54">
        <v>10967000</v>
      </c>
      <c r="M188" s="51" t="s">
        <v>86</v>
      </c>
      <c r="N188" s="54" t="s">
        <v>11562</v>
      </c>
      <c r="O188" s="54">
        <v>1080670248</v>
      </c>
      <c r="P188" s="54">
        <v>53</v>
      </c>
      <c r="Q188" s="464">
        <v>46030</v>
      </c>
      <c r="R188" s="109">
        <v>2567899000</v>
      </c>
      <c r="S188" s="109">
        <v>807</v>
      </c>
      <c r="T188" s="542">
        <v>46036</v>
      </c>
      <c r="U188" s="54">
        <v>10967000</v>
      </c>
      <c r="V188" s="56" t="s">
        <v>88</v>
      </c>
      <c r="W188" s="54">
        <v>57444673</v>
      </c>
      <c r="X188" s="54" t="s">
        <v>9243</v>
      </c>
      <c r="Y188" s="119">
        <v>46036</v>
      </c>
      <c r="Z188" s="119">
        <v>46037</v>
      </c>
      <c r="AA188" s="120" t="s">
        <v>90</v>
      </c>
      <c r="AB188" s="119">
        <v>46173</v>
      </c>
      <c r="AC188" s="54">
        <f t="shared" si="10"/>
        <v>136</v>
      </c>
      <c r="AD188" s="56">
        <v>1</v>
      </c>
      <c r="AE188" s="114">
        <v>2419000</v>
      </c>
      <c r="AF188" s="56">
        <v>1</v>
      </c>
      <c r="AG188" s="464">
        <v>46203</v>
      </c>
      <c r="AH188" s="54">
        <f t="shared" si="11"/>
        <v>30</v>
      </c>
      <c r="AI188" s="114">
        <v>0</v>
      </c>
      <c r="AJ188" s="114">
        <v>0</v>
      </c>
      <c r="AK188" s="118" t="s">
        <v>90</v>
      </c>
      <c r="AL188" s="118" t="s">
        <v>90</v>
      </c>
      <c r="AM188" s="56">
        <v>0</v>
      </c>
      <c r="AN188" s="118" t="s">
        <v>90</v>
      </c>
      <c r="AO188" s="118" t="s">
        <v>90</v>
      </c>
      <c r="AP188" s="118" t="s">
        <v>90</v>
      </c>
      <c r="AQ188" s="54">
        <f t="shared" si="12"/>
        <v>0</v>
      </c>
      <c r="AR188" s="54">
        <f>+L188+AE188-AJ188</f>
        <v>13386000</v>
      </c>
      <c r="AS188" s="56" t="s">
        <v>88</v>
      </c>
      <c r="AT188" s="54">
        <v>10967000</v>
      </c>
      <c r="AU188" s="56" t="s">
        <v>91</v>
      </c>
      <c r="AV188" s="114">
        <v>0</v>
      </c>
      <c r="AW188" s="111" t="s">
        <v>90</v>
      </c>
      <c r="AX188" s="247">
        <v>10967000</v>
      </c>
      <c r="AY188" s="58">
        <f t="shared" si="13"/>
        <v>2419000</v>
      </c>
      <c r="AZ188" s="112">
        <f t="shared" si="14"/>
        <v>0.81928880920364555</v>
      </c>
      <c r="BA188" s="159">
        <v>1</v>
      </c>
      <c r="BB188" s="111" t="s">
        <v>90</v>
      </c>
      <c r="BC188" s="56" t="s">
        <v>92</v>
      </c>
      <c r="BD188" s="109" t="s">
        <v>11561</v>
      </c>
      <c r="BE188" s="56" t="s">
        <v>88</v>
      </c>
      <c r="BF188" s="56" t="s">
        <v>88</v>
      </c>
    </row>
    <row r="189" spans="2:58" s="201" customFormat="1" x14ac:dyDescent="0.2">
      <c r="B189" s="51">
        <v>2026</v>
      </c>
      <c r="C189" s="51">
        <v>891780111</v>
      </c>
      <c r="D189" s="51" t="s">
        <v>79</v>
      </c>
      <c r="E189" s="161" t="s">
        <v>11560</v>
      </c>
      <c r="F189" s="56" t="s">
        <v>11559</v>
      </c>
      <c r="G189" s="56">
        <v>0</v>
      </c>
      <c r="H189" s="56" t="s">
        <v>82</v>
      </c>
      <c r="I189" s="51" t="s">
        <v>83</v>
      </c>
      <c r="J189" s="121" t="s">
        <v>84</v>
      </c>
      <c r="K189" s="54" t="s">
        <v>11558</v>
      </c>
      <c r="L189" s="54">
        <v>13201000</v>
      </c>
      <c r="M189" s="51" t="s">
        <v>86</v>
      </c>
      <c r="N189" s="54" t="s">
        <v>11557</v>
      </c>
      <c r="O189" s="54">
        <v>19620951</v>
      </c>
      <c r="P189" s="54">
        <v>53</v>
      </c>
      <c r="Q189" s="464">
        <v>46030</v>
      </c>
      <c r="R189" s="109">
        <v>2567899000</v>
      </c>
      <c r="S189" s="109">
        <v>808</v>
      </c>
      <c r="T189" s="542">
        <v>46036</v>
      </c>
      <c r="U189" s="54">
        <v>13201000</v>
      </c>
      <c r="V189" s="56" t="s">
        <v>88</v>
      </c>
      <c r="W189" s="54">
        <v>36669284</v>
      </c>
      <c r="X189" s="54" t="s">
        <v>10351</v>
      </c>
      <c r="Y189" s="119">
        <v>46036</v>
      </c>
      <c r="Z189" s="119">
        <v>46036</v>
      </c>
      <c r="AA189" s="120" t="s">
        <v>90</v>
      </c>
      <c r="AB189" s="119">
        <v>46173</v>
      </c>
      <c r="AC189" s="54">
        <f t="shared" si="10"/>
        <v>137</v>
      </c>
      <c r="AD189" s="56">
        <v>1</v>
      </c>
      <c r="AE189" s="114">
        <v>2849000</v>
      </c>
      <c r="AF189" s="56">
        <v>1</v>
      </c>
      <c r="AG189" s="464">
        <v>46203</v>
      </c>
      <c r="AH189" s="54">
        <f t="shared" si="11"/>
        <v>30</v>
      </c>
      <c r="AI189" s="114">
        <v>0</v>
      </c>
      <c r="AJ189" s="114">
        <v>0</v>
      </c>
      <c r="AK189" s="118" t="s">
        <v>90</v>
      </c>
      <c r="AL189" s="118" t="s">
        <v>90</v>
      </c>
      <c r="AM189" s="56">
        <v>0</v>
      </c>
      <c r="AN189" s="118" t="s">
        <v>90</v>
      </c>
      <c r="AO189" s="118" t="s">
        <v>90</v>
      </c>
      <c r="AP189" s="118" t="s">
        <v>90</v>
      </c>
      <c r="AQ189" s="54">
        <f t="shared" si="12"/>
        <v>0</v>
      </c>
      <c r="AR189" s="54">
        <f>+L189+AE189-AJ189</f>
        <v>16050000</v>
      </c>
      <c r="AS189" s="56" t="s">
        <v>88</v>
      </c>
      <c r="AT189" s="54">
        <v>13201000</v>
      </c>
      <c r="AU189" s="56" t="s">
        <v>91</v>
      </c>
      <c r="AV189" s="114">
        <v>0</v>
      </c>
      <c r="AW189" s="111" t="s">
        <v>90</v>
      </c>
      <c r="AX189" s="247">
        <v>13201000</v>
      </c>
      <c r="AY189" s="58">
        <f t="shared" si="13"/>
        <v>2849000</v>
      </c>
      <c r="AZ189" s="112">
        <f t="shared" si="14"/>
        <v>0.82249221183800625</v>
      </c>
      <c r="BA189" s="159">
        <v>1</v>
      </c>
      <c r="BB189" s="111" t="s">
        <v>90</v>
      </c>
      <c r="BC189" s="56" t="s">
        <v>92</v>
      </c>
      <c r="BD189" s="109" t="s">
        <v>11556</v>
      </c>
      <c r="BE189" s="56" t="s">
        <v>88</v>
      </c>
      <c r="BF189" s="56" t="s">
        <v>88</v>
      </c>
    </row>
    <row r="190" spans="2:58" s="201" customFormat="1" x14ac:dyDescent="0.2">
      <c r="B190" s="51">
        <v>2026</v>
      </c>
      <c r="C190" s="51">
        <v>891780111</v>
      </c>
      <c r="D190" s="51" t="s">
        <v>79</v>
      </c>
      <c r="E190" s="161" t="s">
        <v>11555</v>
      </c>
      <c r="F190" s="56" t="s">
        <v>11554</v>
      </c>
      <c r="G190" s="56">
        <v>0</v>
      </c>
      <c r="H190" s="56" t="s">
        <v>82</v>
      </c>
      <c r="I190" s="51" t="s">
        <v>83</v>
      </c>
      <c r="J190" s="121" t="s">
        <v>84</v>
      </c>
      <c r="K190" s="54" t="s">
        <v>11553</v>
      </c>
      <c r="L190" s="54">
        <v>12916000</v>
      </c>
      <c r="M190" s="51" t="s">
        <v>86</v>
      </c>
      <c r="N190" s="54" t="s">
        <v>11552</v>
      </c>
      <c r="O190" s="54">
        <v>1085103835</v>
      </c>
      <c r="P190" s="54">
        <v>53</v>
      </c>
      <c r="Q190" s="464">
        <v>46030</v>
      </c>
      <c r="R190" s="109">
        <v>2567899000</v>
      </c>
      <c r="S190" s="109">
        <v>832</v>
      </c>
      <c r="T190" s="542">
        <v>46037</v>
      </c>
      <c r="U190" s="54">
        <v>12916000</v>
      </c>
      <c r="V190" s="56" t="s">
        <v>88</v>
      </c>
      <c r="W190" s="54">
        <v>57461216</v>
      </c>
      <c r="X190" s="54" t="s">
        <v>8844</v>
      </c>
      <c r="Y190" s="119">
        <v>46037</v>
      </c>
      <c r="Z190" s="119">
        <v>46037</v>
      </c>
      <c r="AA190" s="120" t="s">
        <v>90</v>
      </c>
      <c r="AB190" s="119">
        <v>46173</v>
      </c>
      <c r="AC190" s="54">
        <f t="shared" si="10"/>
        <v>136</v>
      </c>
      <c r="AD190" s="56">
        <v>1</v>
      </c>
      <c r="AE190" s="114">
        <v>2849000</v>
      </c>
      <c r="AF190" s="56">
        <v>1</v>
      </c>
      <c r="AG190" s="464">
        <v>46203</v>
      </c>
      <c r="AH190" s="54">
        <f t="shared" si="11"/>
        <v>30</v>
      </c>
      <c r="AI190" s="114">
        <v>0</v>
      </c>
      <c r="AJ190" s="114">
        <v>0</v>
      </c>
      <c r="AK190" s="118" t="s">
        <v>90</v>
      </c>
      <c r="AL190" s="118" t="s">
        <v>90</v>
      </c>
      <c r="AM190" s="56">
        <v>0</v>
      </c>
      <c r="AN190" s="118" t="s">
        <v>90</v>
      </c>
      <c r="AO190" s="118" t="s">
        <v>90</v>
      </c>
      <c r="AP190" s="118" t="s">
        <v>90</v>
      </c>
      <c r="AQ190" s="54">
        <f t="shared" si="12"/>
        <v>0</v>
      </c>
      <c r="AR190" s="54">
        <f>+L190+AE190-AJ190</f>
        <v>15765000</v>
      </c>
      <c r="AS190" s="56" t="s">
        <v>88</v>
      </c>
      <c r="AT190" s="54">
        <v>12916000</v>
      </c>
      <c r="AU190" s="56" t="s">
        <v>91</v>
      </c>
      <c r="AV190" s="114">
        <v>0</v>
      </c>
      <c r="AW190" s="111" t="s">
        <v>90</v>
      </c>
      <c r="AX190" s="247">
        <v>12916000</v>
      </c>
      <c r="AY190" s="58">
        <f t="shared" si="13"/>
        <v>2849000</v>
      </c>
      <c r="AZ190" s="112">
        <f t="shared" si="14"/>
        <v>0.8192832223279416</v>
      </c>
      <c r="BA190" s="159">
        <v>1</v>
      </c>
      <c r="BB190" s="111" t="s">
        <v>90</v>
      </c>
      <c r="BC190" s="56" t="s">
        <v>92</v>
      </c>
      <c r="BD190" s="109" t="s">
        <v>11551</v>
      </c>
      <c r="BE190" s="56" t="s">
        <v>88</v>
      </c>
      <c r="BF190" s="56" t="s">
        <v>88</v>
      </c>
    </row>
    <row r="191" spans="2:58" s="201" customFormat="1" x14ac:dyDescent="0.2">
      <c r="B191" s="51">
        <v>2026</v>
      </c>
      <c r="C191" s="51">
        <v>891780111</v>
      </c>
      <c r="D191" s="51" t="s">
        <v>79</v>
      </c>
      <c r="E191" s="161" t="s">
        <v>11550</v>
      </c>
      <c r="F191" s="56" t="s">
        <v>11549</v>
      </c>
      <c r="G191" s="56">
        <v>0</v>
      </c>
      <c r="H191" s="56" t="s">
        <v>82</v>
      </c>
      <c r="I191" s="51" t="s">
        <v>83</v>
      </c>
      <c r="J191" s="121" t="s">
        <v>84</v>
      </c>
      <c r="K191" s="54" t="s">
        <v>11548</v>
      </c>
      <c r="L191" s="54">
        <v>15096000</v>
      </c>
      <c r="M191" s="51" t="s">
        <v>86</v>
      </c>
      <c r="N191" s="54" t="s">
        <v>11547</v>
      </c>
      <c r="O191" s="54">
        <v>1082869691</v>
      </c>
      <c r="P191" s="54">
        <v>30</v>
      </c>
      <c r="Q191" s="464">
        <v>46027</v>
      </c>
      <c r="R191" s="109">
        <v>5872564000</v>
      </c>
      <c r="S191" s="109">
        <v>839</v>
      </c>
      <c r="T191" s="542">
        <v>46037</v>
      </c>
      <c r="U191" s="54">
        <v>15096000</v>
      </c>
      <c r="V191" s="56" t="s">
        <v>88</v>
      </c>
      <c r="W191" s="54">
        <v>1082868728</v>
      </c>
      <c r="X191" s="54" t="s">
        <v>8553</v>
      </c>
      <c r="Y191" s="119">
        <v>46037</v>
      </c>
      <c r="Z191" s="119">
        <v>46037</v>
      </c>
      <c r="AA191" s="120" t="s">
        <v>90</v>
      </c>
      <c r="AB191" s="119">
        <v>46173</v>
      </c>
      <c r="AC191" s="54">
        <f t="shared" si="10"/>
        <v>136</v>
      </c>
      <c r="AD191" s="56">
        <v>1</v>
      </c>
      <c r="AE191" s="114">
        <v>3330000</v>
      </c>
      <c r="AF191" s="56">
        <v>1</v>
      </c>
      <c r="AG191" s="464">
        <v>46203</v>
      </c>
      <c r="AH191" s="54">
        <f t="shared" si="11"/>
        <v>30</v>
      </c>
      <c r="AI191" s="114">
        <v>0</v>
      </c>
      <c r="AJ191" s="114">
        <v>0</v>
      </c>
      <c r="AK191" s="118" t="s">
        <v>90</v>
      </c>
      <c r="AL191" s="118" t="s">
        <v>90</v>
      </c>
      <c r="AM191" s="56">
        <v>0</v>
      </c>
      <c r="AN191" s="118" t="s">
        <v>90</v>
      </c>
      <c r="AO191" s="118" t="s">
        <v>90</v>
      </c>
      <c r="AP191" s="118" t="s">
        <v>90</v>
      </c>
      <c r="AQ191" s="54">
        <f t="shared" si="12"/>
        <v>0</v>
      </c>
      <c r="AR191" s="54">
        <f>+L191+AE191-AJ191</f>
        <v>18426000</v>
      </c>
      <c r="AS191" s="56" t="s">
        <v>88</v>
      </c>
      <c r="AT191" s="54">
        <v>15096000</v>
      </c>
      <c r="AU191" s="56" t="s">
        <v>91</v>
      </c>
      <c r="AV191" s="114">
        <v>0</v>
      </c>
      <c r="AW191" s="111" t="s">
        <v>90</v>
      </c>
      <c r="AX191" s="247">
        <v>15096000</v>
      </c>
      <c r="AY191" s="58">
        <f t="shared" si="13"/>
        <v>3330000</v>
      </c>
      <c r="AZ191" s="112">
        <f t="shared" si="14"/>
        <v>0.81927710843373491</v>
      </c>
      <c r="BA191" s="159">
        <v>1</v>
      </c>
      <c r="BB191" s="111" t="s">
        <v>90</v>
      </c>
      <c r="BC191" s="56" t="s">
        <v>92</v>
      </c>
      <c r="BD191" s="109" t="s">
        <v>11546</v>
      </c>
      <c r="BE191" s="56" t="s">
        <v>88</v>
      </c>
      <c r="BF191" s="56" t="s">
        <v>88</v>
      </c>
    </row>
    <row r="192" spans="2:58" s="201" customFormat="1" x14ac:dyDescent="0.2">
      <c r="B192" s="51">
        <v>2026</v>
      </c>
      <c r="C192" s="51">
        <v>891780111</v>
      </c>
      <c r="D192" s="51" t="s">
        <v>79</v>
      </c>
      <c r="E192" s="161" t="s">
        <v>11545</v>
      </c>
      <c r="F192" s="56" t="s">
        <v>11544</v>
      </c>
      <c r="G192" s="56">
        <v>0</v>
      </c>
      <c r="H192" s="56" t="s">
        <v>82</v>
      </c>
      <c r="I192" s="51" t="s">
        <v>83</v>
      </c>
      <c r="J192" s="121" t="s">
        <v>84</v>
      </c>
      <c r="K192" s="54" t="s">
        <v>11543</v>
      </c>
      <c r="L192" s="54">
        <v>16606000</v>
      </c>
      <c r="M192" s="51" t="s">
        <v>86</v>
      </c>
      <c r="N192" s="54" t="s">
        <v>11542</v>
      </c>
      <c r="O192" s="54">
        <v>1004278346</v>
      </c>
      <c r="P192" s="54">
        <v>30</v>
      </c>
      <c r="Q192" s="464">
        <v>46027</v>
      </c>
      <c r="R192" s="109">
        <v>5872564000</v>
      </c>
      <c r="S192" s="109">
        <v>840</v>
      </c>
      <c r="T192" s="542">
        <v>46037</v>
      </c>
      <c r="U192" s="54">
        <v>16606000</v>
      </c>
      <c r="V192" s="56" t="s">
        <v>88</v>
      </c>
      <c r="W192" s="54">
        <v>1082868728</v>
      </c>
      <c r="X192" s="54" t="s">
        <v>8553</v>
      </c>
      <c r="Y192" s="119">
        <v>46037</v>
      </c>
      <c r="Z192" s="119">
        <v>46037</v>
      </c>
      <c r="AA192" s="120" t="s">
        <v>90</v>
      </c>
      <c r="AB192" s="119">
        <v>46173</v>
      </c>
      <c r="AC192" s="54">
        <f t="shared" si="10"/>
        <v>136</v>
      </c>
      <c r="AD192" s="56">
        <v>1</v>
      </c>
      <c r="AE192" s="114">
        <v>8063000</v>
      </c>
      <c r="AF192" s="56">
        <v>1</v>
      </c>
      <c r="AG192" s="464">
        <v>46228</v>
      </c>
      <c r="AH192" s="54">
        <f t="shared" si="11"/>
        <v>55</v>
      </c>
      <c r="AI192" s="114">
        <v>0</v>
      </c>
      <c r="AJ192" s="114">
        <v>0</v>
      </c>
      <c r="AK192" s="118" t="s">
        <v>90</v>
      </c>
      <c r="AL192" s="118" t="s">
        <v>90</v>
      </c>
      <c r="AM192" s="56">
        <v>0</v>
      </c>
      <c r="AN192" s="118" t="s">
        <v>90</v>
      </c>
      <c r="AO192" s="118" t="s">
        <v>90</v>
      </c>
      <c r="AP192" s="118" t="s">
        <v>90</v>
      </c>
      <c r="AQ192" s="54">
        <f t="shared" si="12"/>
        <v>0</v>
      </c>
      <c r="AR192" s="54">
        <f>+L192+AE192-AJ192</f>
        <v>24669000</v>
      </c>
      <c r="AS192" s="56" t="s">
        <v>88</v>
      </c>
      <c r="AT192" s="54">
        <v>16606000</v>
      </c>
      <c r="AU192" s="56" t="s">
        <v>91</v>
      </c>
      <c r="AV192" s="114">
        <v>0</v>
      </c>
      <c r="AW192" s="111" t="s">
        <v>90</v>
      </c>
      <c r="AX192" s="247">
        <v>12943000</v>
      </c>
      <c r="AY192" s="58">
        <f t="shared" si="13"/>
        <v>11726000</v>
      </c>
      <c r="AZ192" s="112">
        <f t="shared" si="14"/>
        <v>0.52466658559325474</v>
      </c>
      <c r="BA192" s="159">
        <v>0.77941707816451888</v>
      </c>
      <c r="BB192" s="111" t="s">
        <v>90</v>
      </c>
      <c r="BC192" s="56" t="s">
        <v>92</v>
      </c>
      <c r="BD192" s="109" t="s">
        <v>11541</v>
      </c>
      <c r="BE192" s="56" t="s">
        <v>88</v>
      </c>
      <c r="BF192" s="56" t="s">
        <v>88</v>
      </c>
    </row>
    <row r="193" spans="1:58" s="201" customFormat="1" x14ac:dyDescent="0.2">
      <c r="B193" s="51">
        <v>2026</v>
      </c>
      <c r="C193" s="51">
        <v>891780111</v>
      </c>
      <c r="D193" s="51" t="s">
        <v>79</v>
      </c>
      <c r="E193" s="161" t="s">
        <v>11540</v>
      </c>
      <c r="F193" s="56" t="s">
        <v>11539</v>
      </c>
      <c r="G193" s="56">
        <v>0</v>
      </c>
      <c r="H193" s="56" t="s">
        <v>82</v>
      </c>
      <c r="I193" s="51" t="s">
        <v>83</v>
      </c>
      <c r="J193" s="121" t="s">
        <v>84</v>
      </c>
      <c r="K193" s="54" t="s">
        <v>11538</v>
      </c>
      <c r="L193" s="54">
        <v>13632000</v>
      </c>
      <c r="M193" s="51" t="s">
        <v>86</v>
      </c>
      <c r="N193" s="54" t="s">
        <v>11537</v>
      </c>
      <c r="O193" s="54">
        <v>1082997554</v>
      </c>
      <c r="P193" s="54">
        <v>30</v>
      </c>
      <c r="Q193" s="464">
        <v>46027</v>
      </c>
      <c r="R193" s="109">
        <v>5872564000</v>
      </c>
      <c r="S193" s="109">
        <v>841</v>
      </c>
      <c r="T193" s="542">
        <v>46037</v>
      </c>
      <c r="U193" s="54">
        <v>13632000</v>
      </c>
      <c r="V193" s="56" t="s">
        <v>88</v>
      </c>
      <c r="W193" s="54">
        <v>1098669877</v>
      </c>
      <c r="X193" s="54" t="s">
        <v>10951</v>
      </c>
      <c r="Y193" s="119">
        <v>46037</v>
      </c>
      <c r="Z193" s="119">
        <v>46037</v>
      </c>
      <c r="AA193" s="120" t="s">
        <v>90</v>
      </c>
      <c r="AB193" s="119">
        <v>46173</v>
      </c>
      <c r="AC193" s="54">
        <f t="shared" si="10"/>
        <v>136</v>
      </c>
      <c r="AD193" s="56">
        <v>1</v>
      </c>
      <c r="AE193" s="114">
        <v>3007000</v>
      </c>
      <c r="AF193" s="56">
        <v>1</v>
      </c>
      <c r="AG193" s="464">
        <v>46203</v>
      </c>
      <c r="AH193" s="54">
        <f t="shared" si="11"/>
        <v>30</v>
      </c>
      <c r="AI193" s="114">
        <v>0</v>
      </c>
      <c r="AJ193" s="114">
        <v>0</v>
      </c>
      <c r="AK193" s="118" t="s">
        <v>90</v>
      </c>
      <c r="AL193" s="118" t="s">
        <v>90</v>
      </c>
      <c r="AM193" s="56">
        <v>0</v>
      </c>
      <c r="AN193" s="118" t="s">
        <v>90</v>
      </c>
      <c r="AO193" s="118" t="s">
        <v>90</v>
      </c>
      <c r="AP193" s="118" t="s">
        <v>90</v>
      </c>
      <c r="AQ193" s="54">
        <f t="shared" si="12"/>
        <v>0</v>
      </c>
      <c r="AR193" s="54">
        <f>+L193+AE193-AJ193</f>
        <v>16639000</v>
      </c>
      <c r="AS193" s="56" t="s">
        <v>88</v>
      </c>
      <c r="AT193" s="54">
        <v>13632000</v>
      </c>
      <c r="AU193" s="56" t="s">
        <v>91</v>
      </c>
      <c r="AV193" s="114">
        <v>0</v>
      </c>
      <c r="AW193" s="111" t="s">
        <v>90</v>
      </c>
      <c r="AX193" s="247">
        <v>13632000</v>
      </c>
      <c r="AY193" s="58">
        <f t="shared" si="13"/>
        <v>3007000</v>
      </c>
      <c r="AZ193" s="112">
        <f t="shared" si="14"/>
        <v>0.81928000480798124</v>
      </c>
      <c r="BA193" s="159">
        <v>1</v>
      </c>
      <c r="BB193" s="111" t="s">
        <v>90</v>
      </c>
      <c r="BC193" s="56" t="s">
        <v>92</v>
      </c>
      <c r="BD193" s="109" t="s">
        <v>11536</v>
      </c>
      <c r="BE193" s="56" t="s">
        <v>88</v>
      </c>
      <c r="BF193" s="56" t="s">
        <v>88</v>
      </c>
    </row>
    <row r="194" spans="1:58" s="201" customFormat="1" x14ac:dyDescent="0.2">
      <c r="B194" s="51">
        <v>2026</v>
      </c>
      <c r="C194" s="51">
        <v>891780111</v>
      </c>
      <c r="D194" s="51" t="s">
        <v>79</v>
      </c>
      <c r="E194" s="161" t="s">
        <v>11535</v>
      </c>
      <c r="F194" s="56" t="s">
        <v>11534</v>
      </c>
      <c r="G194" s="56">
        <v>0</v>
      </c>
      <c r="H194" s="56" t="s">
        <v>82</v>
      </c>
      <c r="I194" s="51" t="s">
        <v>83</v>
      </c>
      <c r="J194" s="121" t="s">
        <v>84</v>
      </c>
      <c r="K194" s="54" t="s">
        <v>11533</v>
      </c>
      <c r="L194" s="54">
        <v>13632000</v>
      </c>
      <c r="M194" s="51" t="s">
        <v>86</v>
      </c>
      <c r="N194" s="54" t="s">
        <v>11532</v>
      </c>
      <c r="O194" s="54">
        <v>1083039448</v>
      </c>
      <c r="P194" s="54">
        <v>30</v>
      </c>
      <c r="Q194" s="464">
        <v>46027</v>
      </c>
      <c r="R194" s="109">
        <v>5872564000</v>
      </c>
      <c r="S194" s="109">
        <v>842</v>
      </c>
      <c r="T194" s="542">
        <v>46037</v>
      </c>
      <c r="U194" s="54">
        <v>13632000</v>
      </c>
      <c r="V194" s="56" t="s">
        <v>88</v>
      </c>
      <c r="W194" s="54">
        <v>85463513</v>
      </c>
      <c r="X194" s="54" t="s">
        <v>10122</v>
      </c>
      <c r="Y194" s="119">
        <v>46037</v>
      </c>
      <c r="Z194" s="119">
        <v>46037</v>
      </c>
      <c r="AA194" s="120" t="s">
        <v>90</v>
      </c>
      <c r="AB194" s="119">
        <v>46173</v>
      </c>
      <c r="AC194" s="54">
        <f t="shared" si="10"/>
        <v>136</v>
      </c>
      <c r="AD194" s="56">
        <v>2</v>
      </c>
      <c r="AE194" s="114">
        <v>4622000</v>
      </c>
      <c r="AF194" s="56">
        <v>1</v>
      </c>
      <c r="AG194" s="464">
        <v>46203</v>
      </c>
      <c r="AH194" s="54">
        <f t="shared" si="11"/>
        <v>30</v>
      </c>
      <c r="AI194" s="114">
        <v>0</v>
      </c>
      <c r="AJ194" s="114">
        <v>0</v>
      </c>
      <c r="AK194" s="118" t="s">
        <v>90</v>
      </c>
      <c r="AL194" s="118" t="s">
        <v>90</v>
      </c>
      <c r="AM194" s="56">
        <v>0</v>
      </c>
      <c r="AN194" s="118" t="s">
        <v>90</v>
      </c>
      <c r="AO194" s="118" t="s">
        <v>90</v>
      </c>
      <c r="AP194" s="118" t="s">
        <v>90</v>
      </c>
      <c r="AQ194" s="54">
        <f t="shared" si="12"/>
        <v>0</v>
      </c>
      <c r="AR194" s="54">
        <f>+L194+AE194-AJ194</f>
        <v>18254000</v>
      </c>
      <c r="AS194" s="56" t="s">
        <v>88</v>
      </c>
      <c r="AT194" s="54">
        <v>13632000</v>
      </c>
      <c r="AU194" s="56" t="s">
        <v>91</v>
      </c>
      <c r="AV194" s="114">
        <v>0</v>
      </c>
      <c r="AW194" s="111" t="s">
        <v>90</v>
      </c>
      <c r="AX194" s="247">
        <v>14924000</v>
      </c>
      <c r="AY194" s="58">
        <f t="shared" si="13"/>
        <v>3330000</v>
      </c>
      <c r="AZ194" s="112">
        <f t="shared" si="14"/>
        <v>0.81757423030568643</v>
      </c>
      <c r="BA194" s="159">
        <v>1</v>
      </c>
      <c r="BB194" s="111" t="s">
        <v>90</v>
      </c>
      <c r="BC194" s="56" t="s">
        <v>92</v>
      </c>
      <c r="BD194" s="109" t="s">
        <v>11531</v>
      </c>
      <c r="BE194" s="56" t="s">
        <v>88</v>
      </c>
      <c r="BF194" s="56" t="s">
        <v>88</v>
      </c>
    </row>
    <row r="195" spans="1:58" s="539" customFormat="1" x14ac:dyDescent="0.2">
      <c r="A195" s="201"/>
      <c r="B195" s="51">
        <v>2026</v>
      </c>
      <c r="C195" s="51">
        <v>891780111</v>
      </c>
      <c r="D195" s="51" t="s">
        <v>79</v>
      </c>
      <c r="E195" s="161" t="s">
        <v>11530</v>
      </c>
      <c r="F195" s="56" t="s">
        <v>11529</v>
      </c>
      <c r="G195" s="56">
        <v>0</v>
      </c>
      <c r="H195" s="56" t="s">
        <v>82</v>
      </c>
      <c r="I195" s="51" t="s">
        <v>83</v>
      </c>
      <c r="J195" s="121" t="s">
        <v>84</v>
      </c>
      <c r="K195" s="54" t="s">
        <v>11528</v>
      </c>
      <c r="L195" s="54">
        <v>12536000</v>
      </c>
      <c r="M195" s="51" t="s">
        <v>86</v>
      </c>
      <c r="N195" s="54" t="s">
        <v>10399</v>
      </c>
      <c r="O195" s="54">
        <v>1026256729</v>
      </c>
      <c r="P195" s="54">
        <v>53</v>
      </c>
      <c r="Q195" s="464">
        <v>46030</v>
      </c>
      <c r="R195" s="109">
        <v>2567899000</v>
      </c>
      <c r="S195" s="109">
        <v>833</v>
      </c>
      <c r="T195" s="542">
        <v>46037</v>
      </c>
      <c r="U195" s="54">
        <v>12536000</v>
      </c>
      <c r="V195" s="56" t="s">
        <v>88</v>
      </c>
      <c r="W195" s="54">
        <v>85463513</v>
      </c>
      <c r="X195" s="54" t="s">
        <v>10122</v>
      </c>
      <c r="Y195" s="119">
        <v>46037</v>
      </c>
      <c r="Z195" s="119">
        <v>46041</v>
      </c>
      <c r="AA195" s="120" t="s">
        <v>90</v>
      </c>
      <c r="AB195" s="119">
        <v>46173</v>
      </c>
      <c r="AC195" s="54">
        <f t="shared" si="10"/>
        <v>132</v>
      </c>
      <c r="AD195" s="56">
        <v>0</v>
      </c>
      <c r="AE195" s="114">
        <v>0</v>
      </c>
      <c r="AF195" s="56">
        <v>0</v>
      </c>
      <c r="AG195" s="464" t="s">
        <v>90</v>
      </c>
      <c r="AH195" s="54">
        <f t="shared" si="11"/>
        <v>0</v>
      </c>
      <c r="AI195" s="117">
        <v>1</v>
      </c>
      <c r="AJ195" s="54">
        <v>12536000</v>
      </c>
      <c r="AK195" s="438">
        <v>46042</v>
      </c>
      <c r="AL195" s="118" t="s">
        <v>90</v>
      </c>
      <c r="AM195" s="56">
        <v>0</v>
      </c>
      <c r="AN195" s="118" t="s">
        <v>90</v>
      </c>
      <c r="AO195" s="118" t="s">
        <v>90</v>
      </c>
      <c r="AP195" s="118" t="s">
        <v>90</v>
      </c>
      <c r="AQ195" s="54">
        <f t="shared" si="12"/>
        <v>0</v>
      </c>
      <c r="AR195" s="54">
        <f>+L195+AE195-AJ195</f>
        <v>0</v>
      </c>
      <c r="AS195" s="56" t="s">
        <v>88</v>
      </c>
      <c r="AT195" s="54">
        <v>12536000</v>
      </c>
      <c r="AU195" s="56" t="s">
        <v>91</v>
      </c>
      <c r="AV195" s="114">
        <v>0</v>
      </c>
      <c r="AW195" s="111" t="s">
        <v>90</v>
      </c>
      <c r="AX195" s="247">
        <v>0</v>
      </c>
      <c r="AY195" s="58">
        <f t="shared" si="13"/>
        <v>0</v>
      </c>
      <c r="AZ195" s="112" t="str">
        <f t="shared" si="14"/>
        <v>_</v>
      </c>
      <c r="BA195" s="159" t="s">
        <v>592</v>
      </c>
      <c r="BB195" s="111" t="s">
        <v>90</v>
      </c>
      <c r="BC195" s="56" t="s">
        <v>92</v>
      </c>
      <c r="BD195" s="109" t="s">
        <v>11527</v>
      </c>
      <c r="BE195" s="56" t="s">
        <v>88</v>
      </c>
      <c r="BF195" s="56" t="s">
        <v>88</v>
      </c>
    </row>
    <row r="196" spans="1:58" s="201" customFormat="1" x14ac:dyDescent="0.2">
      <c r="B196" s="51">
        <v>2026</v>
      </c>
      <c r="C196" s="51">
        <v>891780111</v>
      </c>
      <c r="D196" s="51" t="s">
        <v>79</v>
      </c>
      <c r="E196" s="161" t="s">
        <v>11526</v>
      </c>
      <c r="F196" s="56" t="s">
        <v>11525</v>
      </c>
      <c r="G196" s="56">
        <v>0</v>
      </c>
      <c r="H196" s="56" t="s">
        <v>82</v>
      </c>
      <c r="I196" s="51" t="s">
        <v>83</v>
      </c>
      <c r="J196" s="121" t="s">
        <v>84</v>
      </c>
      <c r="K196" s="54" t="s">
        <v>11524</v>
      </c>
      <c r="L196" s="54">
        <v>14245000</v>
      </c>
      <c r="M196" s="51" t="s">
        <v>86</v>
      </c>
      <c r="N196" s="54" t="s">
        <v>11523</v>
      </c>
      <c r="O196" s="54">
        <v>57463940</v>
      </c>
      <c r="P196" s="54">
        <v>53</v>
      </c>
      <c r="Q196" s="464">
        <v>46030</v>
      </c>
      <c r="R196" s="109">
        <v>2567899000</v>
      </c>
      <c r="S196" s="109">
        <v>834</v>
      </c>
      <c r="T196" s="542">
        <v>46037</v>
      </c>
      <c r="U196" s="54">
        <v>14245000</v>
      </c>
      <c r="V196" s="56" t="s">
        <v>88</v>
      </c>
      <c r="W196" s="54">
        <v>7632967</v>
      </c>
      <c r="X196" s="54" t="s">
        <v>8887</v>
      </c>
      <c r="Y196" s="119">
        <v>46037</v>
      </c>
      <c r="Z196" s="119">
        <v>46037</v>
      </c>
      <c r="AA196" s="120" t="s">
        <v>90</v>
      </c>
      <c r="AB196" s="119">
        <v>46173</v>
      </c>
      <c r="AC196" s="54">
        <f t="shared" si="10"/>
        <v>136</v>
      </c>
      <c r="AD196" s="56">
        <v>1</v>
      </c>
      <c r="AE196" s="114">
        <v>2849000</v>
      </c>
      <c r="AF196" s="56">
        <v>1</v>
      </c>
      <c r="AG196" s="464">
        <v>46203</v>
      </c>
      <c r="AH196" s="54">
        <f t="shared" si="11"/>
        <v>30</v>
      </c>
      <c r="AI196" s="114">
        <v>0</v>
      </c>
      <c r="AJ196" s="114">
        <v>0</v>
      </c>
      <c r="AK196" s="118" t="s">
        <v>90</v>
      </c>
      <c r="AL196" s="118" t="s">
        <v>90</v>
      </c>
      <c r="AM196" s="56">
        <v>0</v>
      </c>
      <c r="AN196" s="118" t="s">
        <v>90</v>
      </c>
      <c r="AO196" s="118" t="s">
        <v>90</v>
      </c>
      <c r="AP196" s="118" t="s">
        <v>90</v>
      </c>
      <c r="AQ196" s="54">
        <f t="shared" si="12"/>
        <v>0</v>
      </c>
      <c r="AR196" s="54">
        <f>+L196+AE196-AJ196</f>
        <v>17094000</v>
      </c>
      <c r="AS196" s="56" t="s">
        <v>88</v>
      </c>
      <c r="AT196" s="54">
        <v>14245000</v>
      </c>
      <c r="AU196" s="56" t="s">
        <v>91</v>
      </c>
      <c r="AV196" s="114">
        <v>0</v>
      </c>
      <c r="AW196" s="111" t="s">
        <v>90</v>
      </c>
      <c r="AX196" s="247">
        <v>14245000</v>
      </c>
      <c r="AY196" s="58">
        <f t="shared" si="13"/>
        <v>2849000</v>
      </c>
      <c r="AZ196" s="112">
        <f t="shared" si="14"/>
        <v>0.83333333333333337</v>
      </c>
      <c r="BA196" s="159">
        <v>1</v>
      </c>
      <c r="BB196" s="111" t="s">
        <v>90</v>
      </c>
      <c r="BC196" s="56" t="s">
        <v>92</v>
      </c>
      <c r="BD196" s="109" t="s">
        <v>11522</v>
      </c>
      <c r="BE196" s="56" t="s">
        <v>88</v>
      </c>
      <c r="BF196" s="56" t="s">
        <v>88</v>
      </c>
    </row>
    <row r="197" spans="1:58" s="201" customFormat="1" x14ac:dyDescent="0.2">
      <c r="B197" s="51">
        <v>2026</v>
      </c>
      <c r="C197" s="51">
        <v>891780111</v>
      </c>
      <c r="D197" s="51" t="s">
        <v>79</v>
      </c>
      <c r="E197" s="161" t="s">
        <v>11521</v>
      </c>
      <c r="F197" s="56" t="s">
        <v>11520</v>
      </c>
      <c r="G197" s="56">
        <v>0</v>
      </c>
      <c r="H197" s="56" t="s">
        <v>82</v>
      </c>
      <c r="I197" s="51" t="s">
        <v>83</v>
      </c>
      <c r="J197" s="121" t="s">
        <v>84</v>
      </c>
      <c r="K197" s="54" t="s">
        <v>11519</v>
      </c>
      <c r="L197" s="54">
        <v>16972000</v>
      </c>
      <c r="M197" s="51" t="s">
        <v>86</v>
      </c>
      <c r="N197" s="54" t="s">
        <v>11518</v>
      </c>
      <c r="O197" s="54">
        <v>36725462</v>
      </c>
      <c r="P197" s="54">
        <v>30</v>
      </c>
      <c r="Q197" s="464">
        <v>46027</v>
      </c>
      <c r="R197" s="109">
        <v>5872564000</v>
      </c>
      <c r="S197" s="109">
        <v>843</v>
      </c>
      <c r="T197" s="542">
        <v>46037</v>
      </c>
      <c r="U197" s="54">
        <v>16972000</v>
      </c>
      <c r="V197" s="56" t="s">
        <v>88</v>
      </c>
      <c r="W197" s="54">
        <v>7634885</v>
      </c>
      <c r="X197" s="54" t="s">
        <v>9765</v>
      </c>
      <c r="Y197" s="119">
        <v>46037</v>
      </c>
      <c r="Z197" s="119">
        <v>46037</v>
      </c>
      <c r="AA197" s="120" t="s">
        <v>90</v>
      </c>
      <c r="AB197" s="119">
        <v>46173</v>
      </c>
      <c r="AC197" s="54">
        <f t="shared" si="10"/>
        <v>136</v>
      </c>
      <c r="AD197" s="56">
        <v>1</v>
      </c>
      <c r="AE197" s="114">
        <v>3663000</v>
      </c>
      <c r="AF197" s="56">
        <v>1</v>
      </c>
      <c r="AG197" s="464">
        <v>46203</v>
      </c>
      <c r="AH197" s="54">
        <f t="shared" si="11"/>
        <v>30</v>
      </c>
      <c r="AI197" s="114">
        <v>0</v>
      </c>
      <c r="AJ197" s="114">
        <v>0</v>
      </c>
      <c r="AK197" s="118" t="s">
        <v>90</v>
      </c>
      <c r="AL197" s="118" t="s">
        <v>90</v>
      </c>
      <c r="AM197" s="56">
        <v>0</v>
      </c>
      <c r="AN197" s="118" t="s">
        <v>90</v>
      </c>
      <c r="AO197" s="118" t="s">
        <v>90</v>
      </c>
      <c r="AP197" s="118" t="s">
        <v>90</v>
      </c>
      <c r="AQ197" s="54">
        <f t="shared" si="12"/>
        <v>0</v>
      </c>
      <c r="AR197" s="54">
        <f>+L197+AE197-AJ197</f>
        <v>20635000</v>
      </c>
      <c r="AS197" s="56" t="s">
        <v>88</v>
      </c>
      <c r="AT197" s="54">
        <v>16972000</v>
      </c>
      <c r="AU197" s="56" t="s">
        <v>91</v>
      </c>
      <c r="AV197" s="114">
        <v>0</v>
      </c>
      <c r="AW197" s="111" t="s">
        <v>90</v>
      </c>
      <c r="AX197" s="247">
        <v>16972000</v>
      </c>
      <c r="AY197" s="58">
        <f t="shared" si="13"/>
        <v>3663000</v>
      </c>
      <c r="AZ197" s="112">
        <f t="shared" si="14"/>
        <v>0.82248606736127938</v>
      </c>
      <c r="BA197" s="159">
        <v>1</v>
      </c>
      <c r="BB197" s="111" t="s">
        <v>90</v>
      </c>
      <c r="BC197" s="56" t="s">
        <v>92</v>
      </c>
      <c r="BD197" s="109" t="s">
        <v>11517</v>
      </c>
      <c r="BE197" s="56" t="s">
        <v>88</v>
      </c>
      <c r="BF197" s="56" t="s">
        <v>88</v>
      </c>
    </row>
    <row r="198" spans="1:58" s="201" customFormat="1" x14ac:dyDescent="0.2">
      <c r="B198" s="51">
        <v>2026</v>
      </c>
      <c r="C198" s="51">
        <v>891780111</v>
      </c>
      <c r="D198" s="51" t="s">
        <v>79</v>
      </c>
      <c r="E198" s="161" t="s">
        <v>11516</v>
      </c>
      <c r="F198" s="56" t="s">
        <v>11515</v>
      </c>
      <c r="G198" s="56">
        <v>0</v>
      </c>
      <c r="H198" s="56" t="s">
        <v>82</v>
      </c>
      <c r="I198" s="51" t="s">
        <v>83</v>
      </c>
      <c r="J198" s="121" t="s">
        <v>84</v>
      </c>
      <c r="K198" s="54" t="s">
        <v>11514</v>
      </c>
      <c r="L198" s="54">
        <v>16972000</v>
      </c>
      <c r="M198" s="51" t="s">
        <v>86</v>
      </c>
      <c r="N198" s="54" t="s">
        <v>11513</v>
      </c>
      <c r="O198" s="54">
        <v>1082927824</v>
      </c>
      <c r="P198" s="54">
        <v>30</v>
      </c>
      <c r="Q198" s="464">
        <v>46027</v>
      </c>
      <c r="R198" s="109">
        <v>5872564000</v>
      </c>
      <c r="S198" s="109">
        <v>844</v>
      </c>
      <c r="T198" s="542">
        <v>46037</v>
      </c>
      <c r="U198" s="54">
        <v>16972000</v>
      </c>
      <c r="V198" s="56" t="s">
        <v>88</v>
      </c>
      <c r="W198" s="54">
        <v>7634885</v>
      </c>
      <c r="X198" s="54" t="s">
        <v>9765</v>
      </c>
      <c r="Y198" s="119">
        <v>46037</v>
      </c>
      <c r="Z198" s="119">
        <v>46037</v>
      </c>
      <c r="AA198" s="120" t="s">
        <v>90</v>
      </c>
      <c r="AB198" s="119">
        <v>46173</v>
      </c>
      <c r="AC198" s="54">
        <f t="shared" si="10"/>
        <v>136</v>
      </c>
      <c r="AD198" s="56">
        <v>1</v>
      </c>
      <c r="AE198" s="114">
        <v>3663000</v>
      </c>
      <c r="AF198" s="56">
        <v>1</v>
      </c>
      <c r="AG198" s="464">
        <v>46203</v>
      </c>
      <c r="AH198" s="54">
        <f t="shared" si="11"/>
        <v>30</v>
      </c>
      <c r="AI198" s="114">
        <v>0</v>
      </c>
      <c r="AJ198" s="114">
        <v>0</v>
      </c>
      <c r="AK198" s="118" t="s">
        <v>90</v>
      </c>
      <c r="AL198" s="118" t="s">
        <v>90</v>
      </c>
      <c r="AM198" s="56">
        <v>0</v>
      </c>
      <c r="AN198" s="118" t="s">
        <v>90</v>
      </c>
      <c r="AO198" s="118" t="s">
        <v>90</v>
      </c>
      <c r="AP198" s="118" t="s">
        <v>90</v>
      </c>
      <c r="AQ198" s="54">
        <f t="shared" si="12"/>
        <v>0</v>
      </c>
      <c r="AR198" s="54">
        <f>+L198+AE198-AJ198</f>
        <v>20635000</v>
      </c>
      <c r="AS198" s="56" t="s">
        <v>88</v>
      </c>
      <c r="AT198" s="54">
        <v>16972000</v>
      </c>
      <c r="AU198" s="56" t="s">
        <v>91</v>
      </c>
      <c r="AV198" s="114">
        <v>0</v>
      </c>
      <c r="AW198" s="111" t="s">
        <v>90</v>
      </c>
      <c r="AX198" s="247">
        <v>16972000</v>
      </c>
      <c r="AY198" s="58">
        <f t="shared" si="13"/>
        <v>3663000</v>
      </c>
      <c r="AZ198" s="112">
        <f t="shared" si="14"/>
        <v>0.82248606736127938</v>
      </c>
      <c r="BA198" s="159">
        <v>1</v>
      </c>
      <c r="BB198" s="111" t="s">
        <v>90</v>
      </c>
      <c r="BC198" s="56" t="s">
        <v>92</v>
      </c>
      <c r="BD198" s="109" t="s">
        <v>11512</v>
      </c>
      <c r="BE198" s="56" t="s">
        <v>88</v>
      </c>
      <c r="BF198" s="56" t="s">
        <v>88</v>
      </c>
    </row>
    <row r="199" spans="1:58" s="201" customFormat="1" x14ac:dyDescent="0.2">
      <c r="B199" s="51">
        <v>2026</v>
      </c>
      <c r="C199" s="51">
        <v>891780111</v>
      </c>
      <c r="D199" s="51" t="s">
        <v>79</v>
      </c>
      <c r="E199" s="161" t="s">
        <v>11511</v>
      </c>
      <c r="F199" s="56" t="s">
        <v>11510</v>
      </c>
      <c r="G199" s="56">
        <v>0</v>
      </c>
      <c r="H199" s="56" t="s">
        <v>82</v>
      </c>
      <c r="I199" s="51" t="s">
        <v>83</v>
      </c>
      <c r="J199" s="121" t="s">
        <v>84</v>
      </c>
      <c r="K199" s="54" t="s">
        <v>9415</v>
      </c>
      <c r="L199" s="54">
        <v>10967000</v>
      </c>
      <c r="M199" s="51" t="s">
        <v>86</v>
      </c>
      <c r="N199" s="54" t="s">
        <v>11509</v>
      </c>
      <c r="O199" s="54">
        <v>1082977230</v>
      </c>
      <c r="P199" s="54">
        <v>53</v>
      </c>
      <c r="Q199" s="464">
        <v>46030</v>
      </c>
      <c r="R199" s="109">
        <v>2567899000</v>
      </c>
      <c r="S199" s="109">
        <v>835</v>
      </c>
      <c r="T199" s="542">
        <v>46037</v>
      </c>
      <c r="U199" s="54">
        <v>10967000</v>
      </c>
      <c r="V199" s="56" t="s">
        <v>88</v>
      </c>
      <c r="W199" s="54">
        <v>57444673</v>
      </c>
      <c r="X199" s="54" t="s">
        <v>9243</v>
      </c>
      <c r="Y199" s="119">
        <v>46037</v>
      </c>
      <c r="Z199" s="119">
        <v>46037</v>
      </c>
      <c r="AA199" s="120" t="s">
        <v>90</v>
      </c>
      <c r="AB199" s="119">
        <v>46173</v>
      </c>
      <c r="AC199" s="54">
        <f t="shared" si="10"/>
        <v>136</v>
      </c>
      <c r="AD199" s="56">
        <v>1</v>
      </c>
      <c r="AE199" s="114">
        <v>2419000</v>
      </c>
      <c r="AF199" s="56">
        <v>1</v>
      </c>
      <c r="AG199" s="464">
        <v>46203</v>
      </c>
      <c r="AH199" s="54">
        <f t="shared" si="11"/>
        <v>30</v>
      </c>
      <c r="AI199" s="114">
        <v>0</v>
      </c>
      <c r="AJ199" s="114">
        <v>0</v>
      </c>
      <c r="AK199" s="118" t="s">
        <v>90</v>
      </c>
      <c r="AL199" s="118" t="s">
        <v>90</v>
      </c>
      <c r="AM199" s="56">
        <v>0</v>
      </c>
      <c r="AN199" s="118" t="s">
        <v>90</v>
      </c>
      <c r="AO199" s="118" t="s">
        <v>90</v>
      </c>
      <c r="AP199" s="118" t="s">
        <v>90</v>
      </c>
      <c r="AQ199" s="54">
        <f t="shared" si="12"/>
        <v>0</v>
      </c>
      <c r="AR199" s="54">
        <f>+L199+AE199-AJ199</f>
        <v>13386000</v>
      </c>
      <c r="AS199" s="56" t="s">
        <v>88</v>
      </c>
      <c r="AT199" s="54">
        <v>10967000</v>
      </c>
      <c r="AU199" s="56" t="s">
        <v>91</v>
      </c>
      <c r="AV199" s="114">
        <v>0</v>
      </c>
      <c r="AW199" s="111" t="s">
        <v>90</v>
      </c>
      <c r="AX199" s="247">
        <v>10967000</v>
      </c>
      <c r="AY199" s="58">
        <f t="shared" si="13"/>
        <v>2419000</v>
      </c>
      <c r="AZ199" s="112">
        <f t="shared" si="14"/>
        <v>0.81928880920364555</v>
      </c>
      <c r="BA199" s="159">
        <v>1</v>
      </c>
      <c r="BB199" s="111" t="s">
        <v>90</v>
      </c>
      <c r="BC199" s="56" t="s">
        <v>92</v>
      </c>
      <c r="BD199" s="109" t="s">
        <v>11508</v>
      </c>
      <c r="BE199" s="56" t="s">
        <v>88</v>
      </c>
      <c r="BF199" s="56" t="s">
        <v>88</v>
      </c>
    </row>
    <row r="200" spans="1:58" s="201" customFormat="1" x14ac:dyDescent="0.2">
      <c r="B200" s="51">
        <v>2026</v>
      </c>
      <c r="C200" s="51">
        <v>891780111</v>
      </c>
      <c r="D200" s="51" t="s">
        <v>79</v>
      </c>
      <c r="E200" s="161" t="s">
        <v>11507</v>
      </c>
      <c r="F200" s="56" t="s">
        <v>11506</v>
      </c>
      <c r="G200" s="56">
        <v>0</v>
      </c>
      <c r="H200" s="56" t="s">
        <v>82</v>
      </c>
      <c r="I200" s="51" t="s">
        <v>83</v>
      </c>
      <c r="J200" s="121" t="s">
        <v>84</v>
      </c>
      <c r="K200" s="54" t="s">
        <v>11505</v>
      </c>
      <c r="L200" s="54">
        <v>11209000</v>
      </c>
      <c r="M200" s="51" t="s">
        <v>86</v>
      </c>
      <c r="N200" s="54" t="s">
        <v>11504</v>
      </c>
      <c r="O200" s="54">
        <v>1119816783</v>
      </c>
      <c r="P200" s="54">
        <v>53</v>
      </c>
      <c r="Q200" s="464">
        <v>46030</v>
      </c>
      <c r="R200" s="109">
        <v>2567899000</v>
      </c>
      <c r="S200" s="109">
        <v>836</v>
      </c>
      <c r="T200" s="542">
        <v>46037</v>
      </c>
      <c r="U200" s="54">
        <v>11209000</v>
      </c>
      <c r="V200" s="56" t="s">
        <v>88</v>
      </c>
      <c r="W200" s="54">
        <v>7631392</v>
      </c>
      <c r="X200" s="54" t="s">
        <v>9135</v>
      </c>
      <c r="Y200" s="119">
        <v>46037</v>
      </c>
      <c r="Z200" s="119">
        <v>46037</v>
      </c>
      <c r="AA200" s="120" t="s">
        <v>90</v>
      </c>
      <c r="AB200" s="119">
        <v>46173</v>
      </c>
      <c r="AC200" s="54">
        <f t="shared" ref="AC200:AC263" si="15">+IF(AA200="1800-01-01",AB200-Z200,AB200-AA200)</f>
        <v>136</v>
      </c>
      <c r="AD200" s="56">
        <v>1</v>
      </c>
      <c r="AE200" s="114">
        <v>2419000</v>
      </c>
      <c r="AF200" s="56">
        <v>1</v>
      </c>
      <c r="AG200" s="464">
        <v>46203</v>
      </c>
      <c r="AH200" s="54">
        <f t="shared" ref="AH200:AH263" si="16">+IF(AG200="1800-01-01",0,AG200-AB200)</f>
        <v>30</v>
      </c>
      <c r="AI200" s="114">
        <v>0</v>
      </c>
      <c r="AJ200" s="114">
        <v>0</v>
      </c>
      <c r="AK200" s="118" t="s">
        <v>90</v>
      </c>
      <c r="AL200" s="118" t="s">
        <v>90</v>
      </c>
      <c r="AM200" s="56">
        <v>0</v>
      </c>
      <c r="AN200" s="118" t="s">
        <v>90</v>
      </c>
      <c r="AO200" s="118" t="s">
        <v>90</v>
      </c>
      <c r="AP200" s="118" t="s">
        <v>90</v>
      </c>
      <c r="AQ200" s="54">
        <f t="shared" ref="AQ200:AQ263" si="17">+IF(AN200="1800-01-01",0,AO200-AN200)</f>
        <v>0</v>
      </c>
      <c r="AR200" s="54">
        <f>+L200+AE200-AJ200</f>
        <v>13628000</v>
      </c>
      <c r="AS200" s="56" t="s">
        <v>88</v>
      </c>
      <c r="AT200" s="54">
        <v>11209000</v>
      </c>
      <c r="AU200" s="56" t="s">
        <v>91</v>
      </c>
      <c r="AV200" s="114">
        <v>0</v>
      </c>
      <c r="AW200" s="111" t="s">
        <v>90</v>
      </c>
      <c r="AX200" s="247">
        <v>11209000</v>
      </c>
      <c r="AY200" s="58">
        <f t="shared" ref="AY200:AY263" si="18">AR200-AX200</f>
        <v>2419000</v>
      </c>
      <c r="AZ200" s="112">
        <f t="shared" ref="AZ200:AZ263" si="19">+IFERROR(AX200/AR200,"_")</f>
        <v>0.82249779864983852</v>
      </c>
      <c r="BA200" s="159">
        <v>1</v>
      </c>
      <c r="BB200" s="111" t="s">
        <v>90</v>
      </c>
      <c r="BC200" s="56" t="s">
        <v>92</v>
      </c>
      <c r="BD200" s="109" t="s">
        <v>11503</v>
      </c>
      <c r="BE200" s="56" t="s">
        <v>88</v>
      </c>
      <c r="BF200" s="56" t="s">
        <v>88</v>
      </c>
    </row>
    <row r="201" spans="1:58" s="201" customFormat="1" x14ac:dyDescent="0.2">
      <c r="B201" s="51">
        <v>2026</v>
      </c>
      <c r="C201" s="51">
        <v>891780111</v>
      </c>
      <c r="D201" s="51" t="s">
        <v>79</v>
      </c>
      <c r="E201" s="161" t="s">
        <v>11502</v>
      </c>
      <c r="F201" s="56" t="s">
        <v>11501</v>
      </c>
      <c r="G201" s="56">
        <v>0</v>
      </c>
      <c r="H201" s="56" t="s">
        <v>82</v>
      </c>
      <c r="I201" s="51" t="s">
        <v>83</v>
      </c>
      <c r="J201" s="121" t="s">
        <v>84</v>
      </c>
      <c r="K201" s="54" t="s">
        <v>11500</v>
      </c>
      <c r="L201" s="54">
        <v>17583000</v>
      </c>
      <c r="M201" s="51" t="s">
        <v>86</v>
      </c>
      <c r="N201" s="54" t="s">
        <v>11499</v>
      </c>
      <c r="O201" s="54">
        <v>57295586</v>
      </c>
      <c r="P201" s="54">
        <v>30</v>
      </c>
      <c r="Q201" s="464">
        <v>46027</v>
      </c>
      <c r="R201" s="109">
        <v>5872564000</v>
      </c>
      <c r="S201" s="109">
        <v>845</v>
      </c>
      <c r="T201" s="542">
        <v>46037</v>
      </c>
      <c r="U201" s="54">
        <v>17583000</v>
      </c>
      <c r="V201" s="56" t="s">
        <v>88</v>
      </c>
      <c r="W201" s="54">
        <v>1082889541</v>
      </c>
      <c r="X201" s="54" t="s">
        <v>11198</v>
      </c>
      <c r="Y201" s="119">
        <v>46037</v>
      </c>
      <c r="Z201" s="119">
        <v>46041</v>
      </c>
      <c r="AA201" s="120" t="s">
        <v>90</v>
      </c>
      <c r="AB201" s="119">
        <v>46173</v>
      </c>
      <c r="AC201" s="54">
        <f t="shared" si="15"/>
        <v>132</v>
      </c>
      <c r="AD201" s="56">
        <v>1</v>
      </c>
      <c r="AE201" s="114">
        <v>3996000</v>
      </c>
      <c r="AF201" s="56">
        <v>1</v>
      </c>
      <c r="AG201" s="464">
        <v>46203</v>
      </c>
      <c r="AH201" s="54">
        <f t="shared" si="16"/>
        <v>30</v>
      </c>
      <c r="AI201" s="114">
        <v>0</v>
      </c>
      <c r="AJ201" s="114">
        <v>0</v>
      </c>
      <c r="AK201" s="118" t="s">
        <v>90</v>
      </c>
      <c r="AL201" s="118" t="s">
        <v>90</v>
      </c>
      <c r="AM201" s="56">
        <v>0</v>
      </c>
      <c r="AN201" s="118" t="s">
        <v>90</v>
      </c>
      <c r="AO201" s="118" t="s">
        <v>90</v>
      </c>
      <c r="AP201" s="118" t="s">
        <v>90</v>
      </c>
      <c r="AQ201" s="54">
        <f t="shared" si="17"/>
        <v>0</v>
      </c>
      <c r="AR201" s="54">
        <f>+L201+AE201-AJ201</f>
        <v>21579000</v>
      </c>
      <c r="AS201" s="56" t="s">
        <v>88</v>
      </c>
      <c r="AT201" s="54">
        <v>17583000</v>
      </c>
      <c r="AU201" s="56" t="s">
        <v>91</v>
      </c>
      <c r="AV201" s="114">
        <v>0</v>
      </c>
      <c r="AW201" s="111" t="s">
        <v>90</v>
      </c>
      <c r="AX201" s="247">
        <v>17583000</v>
      </c>
      <c r="AY201" s="58">
        <f t="shared" si="18"/>
        <v>3996000</v>
      </c>
      <c r="AZ201" s="112">
        <f t="shared" si="19"/>
        <v>0.81481996385374666</v>
      </c>
      <c r="BA201" s="159">
        <v>1</v>
      </c>
      <c r="BB201" s="111" t="s">
        <v>90</v>
      </c>
      <c r="BC201" s="56" t="s">
        <v>92</v>
      </c>
      <c r="BD201" s="109" t="s">
        <v>11498</v>
      </c>
      <c r="BE201" s="56" t="s">
        <v>88</v>
      </c>
      <c r="BF201" s="56" t="s">
        <v>88</v>
      </c>
    </row>
    <row r="202" spans="1:58" s="201" customFormat="1" x14ac:dyDescent="0.2">
      <c r="B202" s="51">
        <v>2026</v>
      </c>
      <c r="C202" s="51">
        <v>891780111</v>
      </c>
      <c r="D202" s="51" t="s">
        <v>79</v>
      </c>
      <c r="E202" s="161" t="s">
        <v>11497</v>
      </c>
      <c r="F202" s="56" t="s">
        <v>11496</v>
      </c>
      <c r="G202" s="56">
        <v>0</v>
      </c>
      <c r="H202" s="56" t="s">
        <v>82</v>
      </c>
      <c r="I202" s="51" t="s">
        <v>83</v>
      </c>
      <c r="J202" s="121" t="s">
        <v>84</v>
      </c>
      <c r="K202" s="54" t="s">
        <v>11495</v>
      </c>
      <c r="L202" s="54">
        <v>17583000</v>
      </c>
      <c r="M202" s="51" t="s">
        <v>86</v>
      </c>
      <c r="N202" s="54" t="s">
        <v>11494</v>
      </c>
      <c r="O202" s="54">
        <v>1083567834</v>
      </c>
      <c r="P202" s="54">
        <v>30</v>
      </c>
      <c r="Q202" s="464">
        <v>46027</v>
      </c>
      <c r="R202" s="109">
        <v>5872564000</v>
      </c>
      <c r="S202" s="109">
        <v>846</v>
      </c>
      <c r="T202" s="542">
        <v>46037</v>
      </c>
      <c r="U202" s="54">
        <v>17583000</v>
      </c>
      <c r="V202" s="56" t="s">
        <v>88</v>
      </c>
      <c r="W202" s="54">
        <v>85465146</v>
      </c>
      <c r="X202" s="54" t="s">
        <v>9009</v>
      </c>
      <c r="Y202" s="119">
        <v>46037</v>
      </c>
      <c r="Z202" s="119">
        <v>46037</v>
      </c>
      <c r="AA202" s="120" t="s">
        <v>90</v>
      </c>
      <c r="AB202" s="119">
        <v>46173</v>
      </c>
      <c r="AC202" s="54">
        <f t="shared" si="15"/>
        <v>136</v>
      </c>
      <c r="AD202" s="56">
        <v>3</v>
      </c>
      <c r="AE202" s="114">
        <v>15594400</v>
      </c>
      <c r="AF202" s="56">
        <v>1</v>
      </c>
      <c r="AG202" s="464">
        <v>46203</v>
      </c>
      <c r="AH202" s="54">
        <f t="shared" si="16"/>
        <v>30</v>
      </c>
      <c r="AI202" s="114">
        <v>0</v>
      </c>
      <c r="AJ202" s="114">
        <v>0</v>
      </c>
      <c r="AK202" s="118" t="s">
        <v>90</v>
      </c>
      <c r="AL202" s="118" t="s">
        <v>90</v>
      </c>
      <c r="AM202" s="56">
        <v>0</v>
      </c>
      <c r="AN202" s="118" t="s">
        <v>90</v>
      </c>
      <c r="AO202" s="118" t="s">
        <v>90</v>
      </c>
      <c r="AP202" s="118" t="s">
        <v>90</v>
      </c>
      <c r="AQ202" s="54">
        <f t="shared" si="17"/>
        <v>0</v>
      </c>
      <c r="AR202" s="54">
        <f>+L202+AE202-AJ202</f>
        <v>33177400</v>
      </c>
      <c r="AS202" s="56" t="s">
        <v>88</v>
      </c>
      <c r="AT202" s="54">
        <v>17583000</v>
      </c>
      <c r="AU202" s="56" t="s">
        <v>91</v>
      </c>
      <c r="AV202" s="114">
        <v>0</v>
      </c>
      <c r="AW202" s="111" t="s">
        <v>90</v>
      </c>
      <c r="AX202" s="247">
        <v>29114800</v>
      </c>
      <c r="AY202" s="58">
        <f t="shared" si="18"/>
        <v>4062600</v>
      </c>
      <c r="AZ202" s="112">
        <f t="shared" si="19"/>
        <v>0.87754917504084107</v>
      </c>
      <c r="BA202" s="159">
        <v>1</v>
      </c>
      <c r="BB202" s="111" t="s">
        <v>90</v>
      </c>
      <c r="BC202" s="56" t="s">
        <v>92</v>
      </c>
      <c r="BD202" s="109" t="s">
        <v>11493</v>
      </c>
      <c r="BE202" s="56" t="s">
        <v>88</v>
      </c>
      <c r="BF202" s="56" t="s">
        <v>88</v>
      </c>
    </row>
    <row r="203" spans="1:58" s="201" customFormat="1" x14ac:dyDescent="0.2">
      <c r="B203" s="51">
        <v>2026</v>
      </c>
      <c r="C203" s="51">
        <v>891780111</v>
      </c>
      <c r="D203" s="51" t="s">
        <v>79</v>
      </c>
      <c r="E203" s="161" t="s">
        <v>11492</v>
      </c>
      <c r="F203" s="56" t="s">
        <v>11491</v>
      </c>
      <c r="G203" s="56">
        <v>0</v>
      </c>
      <c r="H203" s="56" t="s">
        <v>82</v>
      </c>
      <c r="I203" s="51" t="s">
        <v>83</v>
      </c>
      <c r="J203" s="121" t="s">
        <v>84</v>
      </c>
      <c r="K203" s="54" t="s">
        <v>11490</v>
      </c>
      <c r="L203" s="54">
        <v>13632000</v>
      </c>
      <c r="M203" s="51" t="s">
        <v>86</v>
      </c>
      <c r="N203" s="54" t="s">
        <v>11489</v>
      </c>
      <c r="O203" s="54">
        <v>1193598043</v>
      </c>
      <c r="P203" s="54">
        <v>30</v>
      </c>
      <c r="Q203" s="464">
        <v>46027</v>
      </c>
      <c r="R203" s="109">
        <v>5872564000</v>
      </c>
      <c r="S203" s="109">
        <v>847</v>
      </c>
      <c r="T203" s="542">
        <v>46037</v>
      </c>
      <c r="U203" s="54">
        <v>13632000</v>
      </c>
      <c r="V203" s="56" t="s">
        <v>88</v>
      </c>
      <c r="W203" s="54">
        <v>12559235</v>
      </c>
      <c r="X203" s="54" t="s">
        <v>11488</v>
      </c>
      <c r="Y203" s="119">
        <v>46037</v>
      </c>
      <c r="Z203" s="119">
        <v>46037</v>
      </c>
      <c r="AA203" s="120" t="s">
        <v>90</v>
      </c>
      <c r="AB203" s="119">
        <v>46173</v>
      </c>
      <c r="AC203" s="54">
        <f t="shared" si="15"/>
        <v>136</v>
      </c>
      <c r="AD203" s="56">
        <v>2</v>
      </c>
      <c r="AE203" s="114">
        <v>4622000</v>
      </c>
      <c r="AF203" s="56">
        <v>1</v>
      </c>
      <c r="AG203" s="464">
        <v>46203</v>
      </c>
      <c r="AH203" s="54">
        <f t="shared" si="16"/>
        <v>30</v>
      </c>
      <c r="AI203" s="114">
        <v>0</v>
      </c>
      <c r="AJ203" s="114">
        <v>0</v>
      </c>
      <c r="AK203" s="118" t="s">
        <v>90</v>
      </c>
      <c r="AL203" s="118" t="s">
        <v>90</v>
      </c>
      <c r="AM203" s="56">
        <v>0</v>
      </c>
      <c r="AN203" s="118" t="s">
        <v>90</v>
      </c>
      <c r="AO203" s="118" t="s">
        <v>90</v>
      </c>
      <c r="AP203" s="118" t="s">
        <v>90</v>
      </c>
      <c r="AQ203" s="54">
        <f t="shared" si="17"/>
        <v>0</v>
      </c>
      <c r="AR203" s="54">
        <f>+L203+AE203-AJ203</f>
        <v>18254000</v>
      </c>
      <c r="AS203" s="56" t="s">
        <v>88</v>
      </c>
      <c r="AT203" s="54">
        <v>13632000</v>
      </c>
      <c r="AU203" s="56" t="s">
        <v>91</v>
      </c>
      <c r="AV203" s="114">
        <v>0</v>
      </c>
      <c r="AW203" s="111" t="s">
        <v>90</v>
      </c>
      <c r="AX203" s="247">
        <v>14924000</v>
      </c>
      <c r="AY203" s="58">
        <f t="shared" si="18"/>
        <v>3330000</v>
      </c>
      <c r="AZ203" s="112">
        <f t="shared" si="19"/>
        <v>0.81757423030568643</v>
      </c>
      <c r="BA203" s="159">
        <v>1</v>
      </c>
      <c r="BB203" s="111" t="s">
        <v>90</v>
      </c>
      <c r="BC203" s="56" t="s">
        <v>92</v>
      </c>
      <c r="BD203" s="109" t="s">
        <v>11487</v>
      </c>
      <c r="BE203" s="56" t="s">
        <v>88</v>
      </c>
      <c r="BF203" s="56" t="s">
        <v>88</v>
      </c>
    </row>
    <row r="204" spans="1:58" s="201" customFormat="1" x14ac:dyDescent="0.2">
      <c r="B204" s="51">
        <v>2026</v>
      </c>
      <c r="C204" s="51">
        <v>891780111</v>
      </c>
      <c r="D204" s="51" t="s">
        <v>79</v>
      </c>
      <c r="E204" s="161" t="s">
        <v>11486</v>
      </c>
      <c r="F204" s="56" t="s">
        <v>11485</v>
      </c>
      <c r="G204" s="56">
        <v>0</v>
      </c>
      <c r="H204" s="56" t="s">
        <v>82</v>
      </c>
      <c r="I204" s="51" t="s">
        <v>83</v>
      </c>
      <c r="J204" s="121" t="s">
        <v>84</v>
      </c>
      <c r="K204" s="54" t="s">
        <v>11484</v>
      </c>
      <c r="L204" s="54">
        <v>14434000</v>
      </c>
      <c r="M204" s="51" t="s">
        <v>86</v>
      </c>
      <c r="N204" s="54" t="s">
        <v>11483</v>
      </c>
      <c r="O204" s="54">
        <v>35117743</v>
      </c>
      <c r="P204" s="54">
        <v>30</v>
      </c>
      <c r="Q204" s="464">
        <v>46027</v>
      </c>
      <c r="R204" s="109">
        <v>5872564000</v>
      </c>
      <c r="S204" s="109">
        <v>848</v>
      </c>
      <c r="T204" s="542">
        <v>46037</v>
      </c>
      <c r="U204" s="54">
        <v>14434000</v>
      </c>
      <c r="V204" s="56" t="s">
        <v>88</v>
      </c>
      <c r="W204" s="54">
        <v>85465146</v>
      </c>
      <c r="X204" s="54" t="s">
        <v>9009</v>
      </c>
      <c r="Y204" s="119">
        <v>46037</v>
      </c>
      <c r="Z204" s="119">
        <v>46037</v>
      </c>
      <c r="AA204" s="120" t="s">
        <v>90</v>
      </c>
      <c r="AB204" s="119">
        <v>46173</v>
      </c>
      <c r="AC204" s="54">
        <f t="shared" si="15"/>
        <v>136</v>
      </c>
      <c r="AD204" s="56">
        <v>1</v>
      </c>
      <c r="AE204" s="114">
        <v>3007000</v>
      </c>
      <c r="AF204" s="56">
        <v>1</v>
      </c>
      <c r="AG204" s="464">
        <v>46203</v>
      </c>
      <c r="AH204" s="54">
        <f t="shared" si="16"/>
        <v>30</v>
      </c>
      <c r="AI204" s="114">
        <v>0</v>
      </c>
      <c r="AJ204" s="114">
        <v>0</v>
      </c>
      <c r="AK204" s="118" t="s">
        <v>90</v>
      </c>
      <c r="AL204" s="118" t="s">
        <v>90</v>
      </c>
      <c r="AM204" s="56">
        <v>0</v>
      </c>
      <c r="AN204" s="118" t="s">
        <v>90</v>
      </c>
      <c r="AO204" s="118" t="s">
        <v>90</v>
      </c>
      <c r="AP204" s="118" t="s">
        <v>90</v>
      </c>
      <c r="AQ204" s="54">
        <f t="shared" si="17"/>
        <v>0</v>
      </c>
      <c r="AR204" s="54">
        <f>+L204+AE204-AJ204</f>
        <v>17441000</v>
      </c>
      <c r="AS204" s="56" t="s">
        <v>88</v>
      </c>
      <c r="AT204" s="54">
        <v>14434000</v>
      </c>
      <c r="AU204" s="56" t="s">
        <v>91</v>
      </c>
      <c r="AV204" s="114">
        <v>0</v>
      </c>
      <c r="AW204" s="111" t="s">
        <v>90</v>
      </c>
      <c r="AX204" s="247">
        <v>14434000</v>
      </c>
      <c r="AY204" s="58">
        <f t="shared" si="18"/>
        <v>3007000</v>
      </c>
      <c r="AZ204" s="112">
        <f t="shared" si="19"/>
        <v>0.82759016111461503</v>
      </c>
      <c r="BA204" s="159">
        <v>1</v>
      </c>
      <c r="BB204" s="111" t="s">
        <v>90</v>
      </c>
      <c r="BC204" s="56" t="s">
        <v>92</v>
      </c>
      <c r="BD204" s="109" t="s">
        <v>11482</v>
      </c>
      <c r="BE204" s="56" t="s">
        <v>88</v>
      </c>
      <c r="BF204" s="56" t="s">
        <v>88</v>
      </c>
    </row>
    <row r="205" spans="1:58" s="201" customFormat="1" x14ac:dyDescent="0.2">
      <c r="B205" s="51">
        <v>2026</v>
      </c>
      <c r="C205" s="51">
        <v>891780111</v>
      </c>
      <c r="D205" s="51" t="s">
        <v>79</v>
      </c>
      <c r="E205" s="161" t="s">
        <v>11481</v>
      </c>
      <c r="F205" s="56" t="s">
        <v>11480</v>
      </c>
      <c r="G205" s="56">
        <v>0</v>
      </c>
      <c r="H205" s="56" t="s">
        <v>82</v>
      </c>
      <c r="I205" s="51" t="s">
        <v>83</v>
      </c>
      <c r="J205" s="121" t="s">
        <v>84</v>
      </c>
      <c r="K205" s="54" t="s">
        <v>11309</v>
      </c>
      <c r="L205" s="54">
        <v>17583000</v>
      </c>
      <c r="M205" s="51" t="s">
        <v>86</v>
      </c>
      <c r="N205" s="54" t="s">
        <v>11479</v>
      </c>
      <c r="O205" s="54">
        <v>85155379</v>
      </c>
      <c r="P205" s="54">
        <v>30</v>
      </c>
      <c r="Q205" s="464">
        <v>46027</v>
      </c>
      <c r="R205" s="109">
        <v>5872564000</v>
      </c>
      <c r="S205" s="109">
        <v>849</v>
      </c>
      <c r="T205" s="542">
        <v>46037</v>
      </c>
      <c r="U205" s="54">
        <v>17583000</v>
      </c>
      <c r="V205" s="56" t="s">
        <v>88</v>
      </c>
      <c r="W205" s="54">
        <v>85465146</v>
      </c>
      <c r="X205" s="54" t="s">
        <v>9009</v>
      </c>
      <c r="Y205" s="119">
        <v>46037</v>
      </c>
      <c r="Z205" s="119">
        <v>46037</v>
      </c>
      <c r="AA205" s="120" t="s">
        <v>90</v>
      </c>
      <c r="AB205" s="119">
        <v>46173</v>
      </c>
      <c r="AC205" s="54">
        <f t="shared" si="15"/>
        <v>136</v>
      </c>
      <c r="AD205" s="56">
        <v>2</v>
      </c>
      <c r="AE205" s="114">
        <v>5594400</v>
      </c>
      <c r="AF205" s="56">
        <v>1</v>
      </c>
      <c r="AG205" s="464">
        <v>46203</v>
      </c>
      <c r="AH205" s="54">
        <f t="shared" si="16"/>
        <v>30</v>
      </c>
      <c r="AI205" s="114">
        <v>0</v>
      </c>
      <c r="AJ205" s="114">
        <v>0</v>
      </c>
      <c r="AK205" s="118" t="s">
        <v>90</v>
      </c>
      <c r="AL205" s="118" t="s">
        <v>90</v>
      </c>
      <c r="AM205" s="56">
        <v>0</v>
      </c>
      <c r="AN205" s="118" t="s">
        <v>90</v>
      </c>
      <c r="AO205" s="118" t="s">
        <v>90</v>
      </c>
      <c r="AP205" s="118" t="s">
        <v>90</v>
      </c>
      <c r="AQ205" s="54">
        <f t="shared" si="17"/>
        <v>0</v>
      </c>
      <c r="AR205" s="54">
        <f>+L205+AE205-AJ205</f>
        <v>23177400</v>
      </c>
      <c r="AS205" s="56" t="s">
        <v>88</v>
      </c>
      <c r="AT205" s="54">
        <v>17583000</v>
      </c>
      <c r="AU205" s="56" t="s">
        <v>91</v>
      </c>
      <c r="AV205" s="114">
        <v>0</v>
      </c>
      <c r="AW205" s="111" t="s">
        <v>90</v>
      </c>
      <c r="AX205" s="247">
        <v>19114800</v>
      </c>
      <c r="AY205" s="58">
        <f t="shared" si="18"/>
        <v>4062600</v>
      </c>
      <c r="AZ205" s="112">
        <f t="shared" si="19"/>
        <v>0.82471718139221828</v>
      </c>
      <c r="BA205" s="159">
        <v>1</v>
      </c>
      <c r="BB205" s="111" t="s">
        <v>90</v>
      </c>
      <c r="BC205" s="56" t="s">
        <v>92</v>
      </c>
      <c r="BD205" s="109" t="s">
        <v>11478</v>
      </c>
      <c r="BE205" s="56" t="s">
        <v>88</v>
      </c>
      <c r="BF205" s="56" t="s">
        <v>88</v>
      </c>
    </row>
    <row r="206" spans="1:58" s="201" customFormat="1" x14ac:dyDescent="0.2">
      <c r="B206" s="51">
        <v>2026</v>
      </c>
      <c r="C206" s="51">
        <v>891780111</v>
      </c>
      <c r="D206" s="51" t="s">
        <v>79</v>
      </c>
      <c r="E206" s="161" t="s">
        <v>11477</v>
      </c>
      <c r="F206" s="56" t="s">
        <v>11476</v>
      </c>
      <c r="G206" s="56">
        <v>0</v>
      </c>
      <c r="H206" s="56" t="s">
        <v>82</v>
      </c>
      <c r="I206" s="51" t="s">
        <v>83</v>
      </c>
      <c r="J206" s="121" t="s">
        <v>84</v>
      </c>
      <c r="K206" s="54" t="s">
        <v>11475</v>
      </c>
      <c r="L206" s="54">
        <v>14652000</v>
      </c>
      <c r="M206" s="51" t="s">
        <v>86</v>
      </c>
      <c r="N206" s="54" t="s">
        <v>11474</v>
      </c>
      <c r="O206" s="54">
        <v>85474916</v>
      </c>
      <c r="P206" s="54">
        <v>30</v>
      </c>
      <c r="Q206" s="464">
        <v>46027</v>
      </c>
      <c r="R206" s="109">
        <v>5872564000</v>
      </c>
      <c r="S206" s="109">
        <v>850</v>
      </c>
      <c r="T206" s="542">
        <v>46037</v>
      </c>
      <c r="U206" s="54">
        <v>14652000</v>
      </c>
      <c r="V206" s="56" t="s">
        <v>88</v>
      </c>
      <c r="W206" s="54">
        <v>1192791759</v>
      </c>
      <c r="X206" s="54" t="s">
        <v>11096</v>
      </c>
      <c r="Y206" s="119">
        <v>46037</v>
      </c>
      <c r="Z206" s="119">
        <v>46041</v>
      </c>
      <c r="AA206" s="120" t="s">
        <v>90</v>
      </c>
      <c r="AB206" s="119">
        <v>46173</v>
      </c>
      <c r="AC206" s="54">
        <f t="shared" si="15"/>
        <v>132</v>
      </c>
      <c r="AD206" s="56">
        <v>1</v>
      </c>
      <c r="AE206" s="114">
        <v>1665000</v>
      </c>
      <c r="AF206" s="56">
        <v>1</v>
      </c>
      <c r="AG206" s="464">
        <v>46188</v>
      </c>
      <c r="AH206" s="54">
        <f t="shared" si="16"/>
        <v>15</v>
      </c>
      <c r="AI206" s="114">
        <v>0</v>
      </c>
      <c r="AJ206" s="114">
        <v>0</v>
      </c>
      <c r="AK206" s="118" t="s">
        <v>90</v>
      </c>
      <c r="AL206" s="118" t="s">
        <v>90</v>
      </c>
      <c r="AM206" s="56">
        <v>0</v>
      </c>
      <c r="AN206" s="118" t="s">
        <v>90</v>
      </c>
      <c r="AO206" s="118" t="s">
        <v>90</v>
      </c>
      <c r="AP206" s="118" t="s">
        <v>90</v>
      </c>
      <c r="AQ206" s="54">
        <f t="shared" si="17"/>
        <v>0</v>
      </c>
      <c r="AR206" s="54">
        <f>+L206+AE206-AJ206</f>
        <v>16317000</v>
      </c>
      <c r="AS206" s="56" t="s">
        <v>88</v>
      </c>
      <c r="AT206" s="54">
        <v>14652000</v>
      </c>
      <c r="AU206" s="56" t="s">
        <v>91</v>
      </c>
      <c r="AV206" s="114">
        <v>0</v>
      </c>
      <c r="AW206" s="111" t="s">
        <v>90</v>
      </c>
      <c r="AX206" s="247">
        <v>14652000</v>
      </c>
      <c r="AY206" s="58">
        <f t="shared" si="18"/>
        <v>1665000</v>
      </c>
      <c r="AZ206" s="112">
        <f t="shared" si="19"/>
        <v>0.89795918367346939</v>
      </c>
      <c r="BA206" s="159">
        <v>1</v>
      </c>
      <c r="BB206" s="111" t="s">
        <v>90</v>
      </c>
      <c r="BC206" s="56" t="s">
        <v>92</v>
      </c>
      <c r="BD206" s="109" t="s">
        <v>11473</v>
      </c>
      <c r="BE206" s="56" t="s">
        <v>88</v>
      </c>
      <c r="BF206" s="56" t="s">
        <v>88</v>
      </c>
    </row>
    <row r="207" spans="1:58" s="201" customFormat="1" x14ac:dyDescent="0.2">
      <c r="B207" s="51">
        <v>2026</v>
      </c>
      <c r="C207" s="51">
        <v>891780111</v>
      </c>
      <c r="D207" s="51" t="s">
        <v>79</v>
      </c>
      <c r="E207" s="161" t="s">
        <v>11472</v>
      </c>
      <c r="F207" s="56" t="s">
        <v>11471</v>
      </c>
      <c r="G207" s="56">
        <v>0</v>
      </c>
      <c r="H207" s="56" t="s">
        <v>82</v>
      </c>
      <c r="I207" s="51" t="s">
        <v>83</v>
      </c>
      <c r="J207" s="121" t="s">
        <v>84</v>
      </c>
      <c r="K207" s="54" t="s">
        <v>11470</v>
      </c>
      <c r="L207" s="54">
        <v>16118000</v>
      </c>
      <c r="M207" s="51" t="s">
        <v>86</v>
      </c>
      <c r="N207" s="54" t="s">
        <v>11469</v>
      </c>
      <c r="O207" s="54">
        <v>1082410248</v>
      </c>
      <c r="P207" s="54">
        <v>30</v>
      </c>
      <c r="Q207" s="464">
        <v>46027</v>
      </c>
      <c r="R207" s="109">
        <v>5872564000</v>
      </c>
      <c r="S207" s="109">
        <v>851</v>
      </c>
      <c r="T207" s="542">
        <v>46037</v>
      </c>
      <c r="U207" s="54">
        <v>16118000</v>
      </c>
      <c r="V207" s="56" t="s">
        <v>88</v>
      </c>
      <c r="W207" s="54">
        <v>1192791759</v>
      </c>
      <c r="X207" s="54" t="s">
        <v>11096</v>
      </c>
      <c r="Y207" s="119">
        <v>46037</v>
      </c>
      <c r="Z207" s="119">
        <v>46041</v>
      </c>
      <c r="AA207" s="120" t="s">
        <v>90</v>
      </c>
      <c r="AB207" s="119">
        <v>46173</v>
      </c>
      <c r="AC207" s="54">
        <f t="shared" si="15"/>
        <v>132</v>
      </c>
      <c r="AD207" s="56">
        <v>1</v>
      </c>
      <c r="AE207" s="114">
        <v>3663000</v>
      </c>
      <c r="AF207" s="56">
        <v>1</v>
      </c>
      <c r="AG207" s="464">
        <v>46203</v>
      </c>
      <c r="AH207" s="54">
        <f t="shared" si="16"/>
        <v>30</v>
      </c>
      <c r="AI207" s="114">
        <v>0</v>
      </c>
      <c r="AJ207" s="114">
        <v>0</v>
      </c>
      <c r="AK207" s="118" t="s">
        <v>90</v>
      </c>
      <c r="AL207" s="118" t="s">
        <v>90</v>
      </c>
      <c r="AM207" s="56">
        <v>0</v>
      </c>
      <c r="AN207" s="118" t="s">
        <v>90</v>
      </c>
      <c r="AO207" s="118" t="s">
        <v>90</v>
      </c>
      <c r="AP207" s="118" t="s">
        <v>90</v>
      </c>
      <c r="AQ207" s="54">
        <f t="shared" si="17"/>
        <v>0</v>
      </c>
      <c r="AR207" s="54">
        <f>+L207+AE207-AJ207</f>
        <v>19781000</v>
      </c>
      <c r="AS207" s="56" t="s">
        <v>88</v>
      </c>
      <c r="AT207" s="54">
        <v>16118000</v>
      </c>
      <c r="AU207" s="56" t="s">
        <v>91</v>
      </c>
      <c r="AV207" s="114">
        <v>0</v>
      </c>
      <c r="AW207" s="111" t="s">
        <v>90</v>
      </c>
      <c r="AX207" s="247">
        <v>16118000</v>
      </c>
      <c r="AY207" s="58">
        <f t="shared" si="18"/>
        <v>3663000</v>
      </c>
      <c r="AZ207" s="112">
        <f t="shared" si="19"/>
        <v>0.81482230423133306</v>
      </c>
      <c r="BA207" s="159">
        <v>1</v>
      </c>
      <c r="BB207" s="111" t="s">
        <v>90</v>
      </c>
      <c r="BC207" s="56" t="s">
        <v>92</v>
      </c>
      <c r="BD207" s="109" t="s">
        <v>11468</v>
      </c>
      <c r="BE207" s="56" t="s">
        <v>88</v>
      </c>
      <c r="BF207" s="56" t="s">
        <v>88</v>
      </c>
    </row>
    <row r="208" spans="1:58" s="201" customFormat="1" x14ac:dyDescent="0.2">
      <c r="B208" s="51">
        <v>2026</v>
      </c>
      <c r="C208" s="51">
        <v>891780111</v>
      </c>
      <c r="D208" s="51" t="s">
        <v>79</v>
      </c>
      <c r="E208" s="161" t="s">
        <v>11467</v>
      </c>
      <c r="F208" s="56" t="s">
        <v>11466</v>
      </c>
      <c r="G208" s="56">
        <v>0</v>
      </c>
      <c r="H208" s="56" t="s">
        <v>82</v>
      </c>
      <c r="I208" s="51" t="s">
        <v>83</v>
      </c>
      <c r="J208" s="121" t="s">
        <v>84</v>
      </c>
      <c r="K208" s="54" t="s">
        <v>11465</v>
      </c>
      <c r="L208" s="54">
        <v>16206000</v>
      </c>
      <c r="M208" s="51" t="s">
        <v>86</v>
      </c>
      <c r="N208" s="54" t="s">
        <v>11464</v>
      </c>
      <c r="O208" s="54">
        <v>1081813717</v>
      </c>
      <c r="P208" s="54">
        <v>30</v>
      </c>
      <c r="Q208" s="464">
        <v>46027</v>
      </c>
      <c r="R208" s="109">
        <v>5872564000</v>
      </c>
      <c r="S208" s="109">
        <v>852</v>
      </c>
      <c r="T208" s="542">
        <v>46037</v>
      </c>
      <c r="U208" s="54">
        <v>16206000</v>
      </c>
      <c r="V208" s="56" t="s">
        <v>88</v>
      </c>
      <c r="W208" s="54">
        <v>36718996</v>
      </c>
      <c r="X208" s="54" t="s">
        <v>11409</v>
      </c>
      <c r="Y208" s="119">
        <v>46037</v>
      </c>
      <c r="Z208" s="119">
        <v>46037</v>
      </c>
      <c r="AA208" s="120" t="s">
        <v>90</v>
      </c>
      <c r="AB208" s="119">
        <v>46173</v>
      </c>
      <c r="AC208" s="54">
        <f t="shared" si="15"/>
        <v>136</v>
      </c>
      <c r="AD208" s="56">
        <v>1</v>
      </c>
      <c r="AE208" s="114">
        <v>3330000</v>
      </c>
      <c r="AF208" s="56">
        <v>1</v>
      </c>
      <c r="AG208" s="464">
        <v>46203</v>
      </c>
      <c r="AH208" s="54">
        <f t="shared" si="16"/>
        <v>30</v>
      </c>
      <c r="AI208" s="114">
        <v>0</v>
      </c>
      <c r="AJ208" s="114">
        <v>0</v>
      </c>
      <c r="AK208" s="118" t="s">
        <v>90</v>
      </c>
      <c r="AL208" s="118" t="s">
        <v>90</v>
      </c>
      <c r="AM208" s="56">
        <v>0</v>
      </c>
      <c r="AN208" s="118" t="s">
        <v>90</v>
      </c>
      <c r="AO208" s="118" t="s">
        <v>90</v>
      </c>
      <c r="AP208" s="118" t="s">
        <v>90</v>
      </c>
      <c r="AQ208" s="54">
        <f t="shared" si="17"/>
        <v>0</v>
      </c>
      <c r="AR208" s="54">
        <f>+L208+AE208-AJ208</f>
        <v>19536000</v>
      </c>
      <c r="AS208" s="56" t="s">
        <v>88</v>
      </c>
      <c r="AT208" s="54">
        <v>16206000</v>
      </c>
      <c r="AU208" s="56" t="s">
        <v>91</v>
      </c>
      <c r="AV208" s="114">
        <v>0</v>
      </c>
      <c r="AW208" s="111" t="s">
        <v>90</v>
      </c>
      <c r="AX208" s="247">
        <v>16206000</v>
      </c>
      <c r="AY208" s="58">
        <f t="shared" si="18"/>
        <v>3330000</v>
      </c>
      <c r="AZ208" s="112">
        <f t="shared" si="19"/>
        <v>0.82954545454545459</v>
      </c>
      <c r="BA208" s="159">
        <v>1</v>
      </c>
      <c r="BB208" s="111" t="s">
        <v>90</v>
      </c>
      <c r="BC208" s="56" t="s">
        <v>92</v>
      </c>
      <c r="BD208" s="109" t="s">
        <v>11463</v>
      </c>
      <c r="BE208" s="56" t="s">
        <v>88</v>
      </c>
      <c r="BF208" s="56" t="s">
        <v>88</v>
      </c>
    </row>
    <row r="209" spans="1:58" s="539" customFormat="1" x14ac:dyDescent="0.2">
      <c r="A209" s="201"/>
      <c r="B209" s="51">
        <v>2026</v>
      </c>
      <c r="C209" s="51">
        <v>891780111</v>
      </c>
      <c r="D209" s="51" t="s">
        <v>79</v>
      </c>
      <c r="E209" s="161" t="s">
        <v>11462</v>
      </c>
      <c r="F209" s="56" t="s">
        <v>11461</v>
      </c>
      <c r="G209" s="56">
        <v>0</v>
      </c>
      <c r="H209" s="56" t="s">
        <v>82</v>
      </c>
      <c r="I209" s="51" t="s">
        <v>83</v>
      </c>
      <c r="J209" s="121" t="s">
        <v>84</v>
      </c>
      <c r="K209" s="54" t="s">
        <v>11460</v>
      </c>
      <c r="L209" s="54">
        <v>15096000</v>
      </c>
      <c r="M209" s="51" t="s">
        <v>86</v>
      </c>
      <c r="N209" s="54" t="s">
        <v>9801</v>
      </c>
      <c r="O209" s="54">
        <v>1050461549</v>
      </c>
      <c r="P209" s="54">
        <v>30</v>
      </c>
      <c r="Q209" s="464">
        <v>46027</v>
      </c>
      <c r="R209" s="109">
        <v>5872564000</v>
      </c>
      <c r="S209" s="109">
        <v>853</v>
      </c>
      <c r="T209" s="542">
        <v>46037</v>
      </c>
      <c r="U209" s="54">
        <v>15096000</v>
      </c>
      <c r="V209" s="56" t="s">
        <v>88</v>
      </c>
      <c r="W209" s="54">
        <v>57461216</v>
      </c>
      <c r="X209" s="54" t="s">
        <v>8844</v>
      </c>
      <c r="Y209" s="119">
        <v>46037</v>
      </c>
      <c r="Z209" s="119">
        <v>46037</v>
      </c>
      <c r="AA209" s="120" t="s">
        <v>90</v>
      </c>
      <c r="AB209" s="119">
        <v>46173</v>
      </c>
      <c r="AC209" s="54">
        <f t="shared" si="15"/>
        <v>136</v>
      </c>
      <c r="AD209" s="56">
        <v>0</v>
      </c>
      <c r="AE209" s="114">
        <v>0</v>
      </c>
      <c r="AF209" s="56">
        <v>0</v>
      </c>
      <c r="AG209" s="464" t="s">
        <v>90</v>
      </c>
      <c r="AH209" s="54">
        <f t="shared" si="16"/>
        <v>0</v>
      </c>
      <c r="AI209" s="117">
        <v>0</v>
      </c>
      <c r="AJ209" s="54">
        <v>15096000</v>
      </c>
      <c r="AK209" s="438">
        <v>46044</v>
      </c>
      <c r="AL209" s="118" t="s">
        <v>90</v>
      </c>
      <c r="AM209" s="56">
        <v>0</v>
      </c>
      <c r="AN209" s="118" t="s">
        <v>90</v>
      </c>
      <c r="AO209" s="118" t="s">
        <v>90</v>
      </c>
      <c r="AP209" s="118" t="s">
        <v>90</v>
      </c>
      <c r="AQ209" s="54">
        <f t="shared" si="17"/>
        <v>0</v>
      </c>
      <c r="AR209" s="54">
        <f>+L209+AE209-AJ209</f>
        <v>0</v>
      </c>
      <c r="AS209" s="56" t="s">
        <v>88</v>
      </c>
      <c r="AT209" s="54">
        <v>15096000</v>
      </c>
      <c r="AU209" s="56" t="s">
        <v>91</v>
      </c>
      <c r="AV209" s="114">
        <v>0</v>
      </c>
      <c r="AW209" s="111" t="s">
        <v>90</v>
      </c>
      <c r="AX209" s="247">
        <v>0</v>
      </c>
      <c r="AY209" s="58">
        <f t="shared" si="18"/>
        <v>0</v>
      </c>
      <c r="AZ209" s="112" t="str">
        <f t="shared" si="19"/>
        <v>_</v>
      </c>
      <c r="BA209" s="159" t="s">
        <v>592</v>
      </c>
      <c r="BB209" s="111" t="s">
        <v>90</v>
      </c>
      <c r="BC209" s="56" t="s">
        <v>92</v>
      </c>
      <c r="BD209" s="109" t="s">
        <v>11459</v>
      </c>
      <c r="BE209" s="56" t="s">
        <v>88</v>
      </c>
      <c r="BF209" s="56" t="s">
        <v>88</v>
      </c>
    </row>
    <row r="210" spans="1:58" s="201" customFormat="1" x14ac:dyDescent="0.2">
      <c r="B210" s="51">
        <v>2026</v>
      </c>
      <c r="C210" s="51">
        <v>891780111</v>
      </c>
      <c r="D210" s="51" t="s">
        <v>79</v>
      </c>
      <c r="E210" s="161" t="s">
        <v>11458</v>
      </c>
      <c r="F210" s="56" t="s">
        <v>11457</v>
      </c>
      <c r="G210" s="56">
        <v>0</v>
      </c>
      <c r="H210" s="56" t="s">
        <v>82</v>
      </c>
      <c r="I210" s="51" t="s">
        <v>83</v>
      </c>
      <c r="J210" s="121" t="s">
        <v>84</v>
      </c>
      <c r="K210" s="54" t="s">
        <v>11456</v>
      </c>
      <c r="L210" s="54">
        <v>16118000</v>
      </c>
      <c r="M210" s="51" t="s">
        <v>86</v>
      </c>
      <c r="N210" s="54" t="s">
        <v>11455</v>
      </c>
      <c r="O210" s="54">
        <v>1084739561</v>
      </c>
      <c r="P210" s="54">
        <v>30</v>
      </c>
      <c r="Q210" s="464">
        <v>46027</v>
      </c>
      <c r="R210" s="109">
        <v>5872564000</v>
      </c>
      <c r="S210" s="109">
        <v>854</v>
      </c>
      <c r="T210" s="542">
        <v>46037</v>
      </c>
      <c r="U210" s="54">
        <v>16118000</v>
      </c>
      <c r="V210" s="56" t="s">
        <v>88</v>
      </c>
      <c r="W210" s="54">
        <v>1192791759</v>
      </c>
      <c r="X210" s="54" t="s">
        <v>11096</v>
      </c>
      <c r="Y210" s="119">
        <v>46037</v>
      </c>
      <c r="Z210" s="119">
        <v>46041</v>
      </c>
      <c r="AA210" s="120" t="s">
        <v>90</v>
      </c>
      <c r="AB210" s="119">
        <v>46173</v>
      </c>
      <c r="AC210" s="54">
        <f t="shared" si="15"/>
        <v>132</v>
      </c>
      <c r="AD210" s="56">
        <v>1</v>
      </c>
      <c r="AE210" s="114">
        <v>3663000</v>
      </c>
      <c r="AF210" s="56">
        <v>1</v>
      </c>
      <c r="AG210" s="464">
        <v>46203</v>
      </c>
      <c r="AH210" s="54">
        <f t="shared" si="16"/>
        <v>30</v>
      </c>
      <c r="AI210" s="114">
        <v>0</v>
      </c>
      <c r="AJ210" s="114">
        <v>0</v>
      </c>
      <c r="AK210" s="118" t="s">
        <v>90</v>
      </c>
      <c r="AL210" s="118" t="s">
        <v>90</v>
      </c>
      <c r="AM210" s="56">
        <v>0</v>
      </c>
      <c r="AN210" s="118" t="s">
        <v>90</v>
      </c>
      <c r="AO210" s="118" t="s">
        <v>90</v>
      </c>
      <c r="AP210" s="118" t="s">
        <v>90</v>
      </c>
      <c r="AQ210" s="54">
        <f t="shared" si="17"/>
        <v>0</v>
      </c>
      <c r="AR210" s="54">
        <f>+L210+AE210-AJ210</f>
        <v>19781000</v>
      </c>
      <c r="AS210" s="56" t="s">
        <v>88</v>
      </c>
      <c r="AT210" s="54">
        <v>16118000</v>
      </c>
      <c r="AU210" s="56" t="s">
        <v>91</v>
      </c>
      <c r="AV210" s="114">
        <v>0</v>
      </c>
      <c r="AW210" s="111" t="s">
        <v>90</v>
      </c>
      <c r="AX210" s="247">
        <v>16118000</v>
      </c>
      <c r="AY210" s="58">
        <f t="shared" si="18"/>
        <v>3663000</v>
      </c>
      <c r="AZ210" s="112">
        <f t="shared" si="19"/>
        <v>0.81482230423133306</v>
      </c>
      <c r="BA210" s="159">
        <v>1</v>
      </c>
      <c r="BB210" s="111" t="s">
        <v>90</v>
      </c>
      <c r="BC210" s="56" t="s">
        <v>92</v>
      </c>
      <c r="BD210" s="109" t="s">
        <v>11454</v>
      </c>
      <c r="BE210" s="56" t="s">
        <v>88</v>
      </c>
      <c r="BF210" s="56" t="s">
        <v>88</v>
      </c>
    </row>
    <row r="211" spans="1:58" s="539" customFormat="1" x14ac:dyDescent="0.2">
      <c r="A211" s="201"/>
      <c r="B211" s="51">
        <v>2026</v>
      </c>
      <c r="C211" s="51">
        <v>891780111</v>
      </c>
      <c r="D211" s="51" t="s">
        <v>79</v>
      </c>
      <c r="E211" s="161" t="s">
        <v>11453</v>
      </c>
      <c r="F211" s="56" t="s">
        <v>11452</v>
      </c>
      <c r="G211" s="56">
        <v>0</v>
      </c>
      <c r="H211" s="56" t="s">
        <v>82</v>
      </c>
      <c r="I211" s="51" t="s">
        <v>83</v>
      </c>
      <c r="J211" s="121" t="s">
        <v>84</v>
      </c>
      <c r="K211" s="54" t="s">
        <v>11451</v>
      </c>
      <c r="L211" s="54">
        <v>17827000</v>
      </c>
      <c r="M211" s="51" t="s">
        <v>86</v>
      </c>
      <c r="N211" s="54" t="s">
        <v>11450</v>
      </c>
      <c r="O211" s="54">
        <v>1003379026</v>
      </c>
      <c r="P211" s="54">
        <v>30</v>
      </c>
      <c r="Q211" s="464">
        <v>46027</v>
      </c>
      <c r="R211" s="109">
        <v>5872564000</v>
      </c>
      <c r="S211" s="109">
        <v>855</v>
      </c>
      <c r="T211" s="542">
        <v>46037</v>
      </c>
      <c r="U211" s="54">
        <v>17827000</v>
      </c>
      <c r="V211" s="56" t="s">
        <v>88</v>
      </c>
      <c r="W211" s="54">
        <v>28298877</v>
      </c>
      <c r="X211" s="54" t="s">
        <v>8804</v>
      </c>
      <c r="Y211" s="119">
        <v>46037</v>
      </c>
      <c r="Z211" s="119">
        <v>46037</v>
      </c>
      <c r="AA211" s="120" t="s">
        <v>90</v>
      </c>
      <c r="AB211" s="119">
        <v>46173</v>
      </c>
      <c r="AC211" s="54">
        <f t="shared" si="15"/>
        <v>136</v>
      </c>
      <c r="AD211" s="56">
        <v>1</v>
      </c>
      <c r="AE211" s="114">
        <v>3663000</v>
      </c>
      <c r="AF211" s="56">
        <v>1</v>
      </c>
      <c r="AG211" s="464">
        <v>46203</v>
      </c>
      <c r="AH211" s="54">
        <f t="shared" si="16"/>
        <v>30</v>
      </c>
      <c r="AI211" s="114">
        <v>0</v>
      </c>
      <c r="AJ211" s="114">
        <v>0</v>
      </c>
      <c r="AK211" s="118" t="s">
        <v>90</v>
      </c>
      <c r="AL211" s="118" t="s">
        <v>90</v>
      </c>
      <c r="AM211" s="56">
        <v>0</v>
      </c>
      <c r="AN211" s="118" t="s">
        <v>90</v>
      </c>
      <c r="AO211" s="118" t="s">
        <v>90</v>
      </c>
      <c r="AP211" s="118" t="s">
        <v>90</v>
      </c>
      <c r="AQ211" s="54">
        <f t="shared" si="17"/>
        <v>0</v>
      </c>
      <c r="AR211" s="54">
        <f>+L211+AE211-AJ211</f>
        <v>21490000</v>
      </c>
      <c r="AS211" s="56" t="s">
        <v>88</v>
      </c>
      <c r="AT211" s="54">
        <v>17827000</v>
      </c>
      <c r="AU211" s="56" t="s">
        <v>91</v>
      </c>
      <c r="AV211" s="114">
        <v>0</v>
      </c>
      <c r="AW211" s="111" t="s">
        <v>90</v>
      </c>
      <c r="AX211" s="247">
        <v>6838000</v>
      </c>
      <c r="AY211" s="58">
        <f t="shared" si="18"/>
        <v>14652000</v>
      </c>
      <c r="AZ211" s="112">
        <f t="shared" si="19"/>
        <v>0.31819450907398789</v>
      </c>
      <c r="BA211" s="159">
        <v>1</v>
      </c>
      <c r="BB211" s="111" t="s">
        <v>90</v>
      </c>
      <c r="BC211" s="56" t="s">
        <v>92</v>
      </c>
      <c r="BD211" s="109" t="s">
        <v>11449</v>
      </c>
      <c r="BE211" s="56" t="s">
        <v>88</v>
      </c>
      <c r="BF211" s="56" t="s">
        <v>88</v>
      </c>
    </row>
    <row r="212" spans="1:58" s="201" customFormat="1" x14ac:dyDescent="0.2">
      <c r="B212" s="51">
        <v>2026</v>
      </c>
      <c r="C212" s="51">
        <v>891780111</v>
      </c>
      <c r="D212" s="51" t="s">
        <v>79</v>
      </c>
      <c r="E212" s="161" t="s">
        <v>11448</v>
      </c>
      <c r="F212" s="56" t="s">
        <v>11447</v>
      </c>
      <c r="G212" s="56">
        <v>0</v>
      </c>
      <c r="H212" s="56" t="s">
        <v>82</v>
      </c>
      <c r="I212" s="51" t="s">
        <v>83</v>
      </c>
      <c r="J212" s="121" t="s">
        <v>84</v>
      </c>
      <c r="K212" s="54" t="s">
        <v>11446</v>
      </c>
      <c r="L212" s="54">
        <v>20044000</v>
      </c>
      <c r="M212" s="51" t="s">
        <v>86</v>
      </c>
      <c r="N212" s="54" t="s">
        <v>11445</v>
      </c>
      <c r="O212" s="54">
        <v>1083027929</v>
      </c>
      <c r="P212" s="54">
        <v>30</v>
      </c>
      <c r="Q212" s="464">
        <v>46027</v>
      </c>
      <c r="R212" s="109">
        <v>5872564000</v>
      </c>
      <c r="S212" s="109">
        <v>856</v>
      </c>
      <c r="T212" s="542">
        <v>46037</v>
      </c>
      <c r="U212" s="54">
        <v>20044000</v>
      </c>
      <c r="V212" s="56" t="s">
        <v>88</v>
      </c>
      <c r="W212" s="54">
        <v>45691169</v>
      </c>
      <c r="X212" s="54" t="s">
        <v>8876</v>
      </c>
      <c r="Y212" s="119">
        <v>46037</v>
      </c>
      <c r="Z212" s="119">
        <v>46037</v>
      </c>
      <c r="AA212" s="120" t="s">
        <v>90</v>
      </c>
      <c r="AB212" s="119">
        <v>46173</v>
      </c>
      <c r="AC212" s="54">
        <f t="shared" si="15"/>
        <v>136</v>
      </c>
      <c r="AD212" s="56">
        <v>2</v>
      </c>
      <c r="AE212" s="114">
        <v>7559600</v>
      </c>
      <c r="AF212" s="56">
        <v>1</v>
      </c>
      <c r="AG212" s="464">
        <v>46203</v>
      </c>
      <c r="AH212" s="54">
        <f t="shared" si="16"/>
        <v>30</v>
      </c>
      <c r="AI212" s="114">
        <v>0</v>
      </c>
      <c r="AJ212" s="114">
        <v>0</v>
      </c>
      <c r="AK212" s="118" t="s">
        <v>90</v>
      </c>
      <c r="AL212" s="118" t="s">
        <v>90</v>
      </c>
      <c r="AM212" s="56">
        <v>0</v>
      </c>
      <c r="AN212" s="118" t="s">
        <v>90</v>
      </c>
      <c r="AO212" s="118" t="s">
        <v>90</v>
      </c>
      <c r="AP212" s="118" t="s">
        <v>90</v>
      </c>
      <c r="AQ212" s="54">
        <f t="shared" si="17"/>
        <v>0</v>
      </c>
      <c r="AR212" s="54">
        <f>+L212+AE212-AJ212</f>
        <v>27603600</v>
      </c>
      <c r="AS212" s="56" t="s">
        <v>88</v>
      </c>
      <c r="AT212" s="54">
        <v>20044000</v>
      </c>
      <c r="AU212" s="56" t="s">
        <v>91</v>
      </c>
      <c r="AV212" s="114">
        <v>0</v>
      </c>
      <c r="AW212" s="111" t="s">
        <v>90</v>
      </c>
      <c r="AX212" s="247">
        <v>22454800</v>
      </c>
      <c r="AY212" s="58">
        <f t="shared" si="18"/>
        <v>5148800</v>
      </c>
      <c r="AZ212" s="112">
        <f t="shared" si="19"/>
        <v>0.81347360489211551</v>
      </c>
      <c r="BA212" s="159">
        <v>1</v>
      </c>
      <c r="BB212" s="111" t="s">
        <v>90</v>
      </c>
      <c r="BC212" s="56" t="s">
        <v>92</v>
      </c>
      <c r="BD212" s="109" t="s">
        <v>11444</v>
      </c>
      <c r="BE212" s="56" t="s">
        <v>88</v>
      </c>
      <c r="BF212" s="56" t="s">
        <v>88</v>
      </c>
    </row>
    <row r="213" spans="1:58" s="201" customFormat="1" x14ac:dyDescent="0.2">
      <c r="B213" s="51">
        <v>2026</v>
      </c>
      <c r="C213" s="51">
        <v>891780111</v>
      </c>
      <c r="D213" s="51" t="s">
        <v>79</v>
      </c>
      <c r="E213" s="161" t="s">
        <v>11443</v>
      </c>
      <c r="F213" s="56" t="s">
        <v>11442</v>
      </c>
      <c r="G213" s="56">
        <v>0</v>
      </c>
      <c r="H213" s="56" t="s">
        <v>82</v>
      </c>
      <c r="I213" s="51" t="s">
        <v>83</v>
      </c>
      <c r="J213" s="121" t="s">
        <v>84</v>
      </c>
      <c r="K213" s="54" t="s">
        <v>11441</v>
      </c>
      <c r="L213" s="54">
        <v>17583000</v>
      </c>
      <c r="M213" s="51" t="s">
        <v>86</v>
      </c>
      <c r="N213" s="54" t="s">
        <v>11440</v>
      </c>
      <c r="O213" s="54">
        <v>84450853</v>
      </c>
      <c r="P213" s="54">
        <v>30</v>
      </c>
      <c r="Q213" s="464">
        <v>46027</v>
      </c>
      <c r="R213" s="109">
        <v>5872564000</v>
      </c>
      <c r="S213" s="109">
        <v>857</v>
      </c>
      <c r="T213" s="542">
        <v>46037</v>
      </c>
      <c r="U213" s="54">
        <v>17583000</v>
      </c>
      <c r="V213" s="56" t="s">
        <v>88</v>
      </c>
      <c r="W213" s="54">
        <v>45691169</v>
      </c>
      <c r="X213" s="54" t="s">
        <v>8876</v>
      </c>
      <c r="Y213" s="119">
        <v>46037</v>
      </c>
      <c r="Z213" s="119">
        <v>46041</v>
      </c>
      <c r="AA213" s="120" t="s">
        <v>90</v>
      </c>
      <c r="AB213" s="119">
        <v>46173</v>
      </c>
      <c r="AC213" s="54">
        <f t="shared" si="15"/>
        <v>132</v>
      </c>
      <c r="AD213" s="56">
        <v>1</v>
      </c>
      <c r="AE213" s="114">
        <v>3996000</v>
      </c>
      <c r="AF213" s="56">
        <v>1</v>
      </c>
      <c r="AG213" s="464">
        <v>46203</v>
      </c>
      <c r="AH213" s="54">
        <f t="shared" si="16"/>
        <v>30</v>
      </c>
      <c r="AI213" s="114">
        <v>0</v>
      </c>
      <c r="AJ213" s="114">
        <v>0</v>
      </c>
      <c r="AK213" s="118" t="s">
        <v>90</v>
      </c>
      <c r="AL213" s="118" t="s">
        <v>90</v>
      </c>
      <c r="AM213" s="56">
        <v>0</v>
      </c>
      <c r="AN213" s="118" t="s">
        <v>90</v>
      </c>
      <c r="AO213" s="118" t="s">
        <v>90</v>
      </c>
      <c r="AP213" s="118" t="s">
        <v>90</v>
      </c>
      <c r="AQ213" s="54">
        <f t="shared" si="17"/>
        <v>0</v>
      </c>
      <c r="AR213" s="54">
        <f>+L213+AE213-AJ213</f>
        <v>21579000</v>
      </c>
      <c r="AS213" s="56" t="s">
        <v>88</v>
      </c>
      <c r="AT213" s="54">
        <v>17583000</v>
      </c>
      <c r="AU213" s="56" t="s">
        <v>91</v>
      </c>
      <c r="AV213" s="114">
        <v>0</v>
      </c>
      <c r="AW213" s="111" t="s">
        <v>90</v>
      </c>
      <c r="AX213" s="247">
        <v>17583000</v>
      </c>
      <c r="AY213" s="58">
        <f t="shared" si="18"/>
        <v>3996000</v>
      </c>
      <c r="AZ213" s="112">
        <f t="shared" si="19"/>
        <v>0.81481996385374666</v>
      </c>
      <c r="BA213" s="159">
        <v>1</v>
      </c>
      <c r="BB213" s="111" t="s">
        <v>90</v>
      </c>
      <c r="BC213" s="56" t="s">
        <v>92</v>
      </c>
      <c r="BD213" s="109" t="s">
        <v>11439</v>
      </c>
      <c r="BE213" s="56" t="s">
        <v>88</v>
      </c>
      <c r="BF213" s="56" t="s">
        <v>88</v>
      </c>
    </row>
    <row r="214" spans="1:58" s="201" customFormat="1" x14ac:dyDescent="0.2">
      <c r="B214" s="51">
        <v>2026</v>
      </c>
      <c r="C214" s="51">
        <v>891780111</v>
      </c>
      <c r="D214" s="51" t="s">
        <v>79</v>
      </c>
      <c r="E214" s="161" t="s">
        <v>11438</v>
      </c>
      <c r="F214" s="56" t="s">
        <v>11437</v>
      </c>
      <c r="G214" s="56">
        <v>0</v>
      </c>
      <c r="H214" s="56" t="s">
        <v>82</v>
      </c>
      <c r="I214" s="51" t="s">
        <v>83</v>
      </c>
      <c r="J214" s="121" t="s">
        <v>84</v>
      </c>
      <c r="K214" s="54" t="s">
        <v>11436</v>
      </c>
      <c r="L214" s="54">
        <v>31104000</v>
      </c>
      <c r="M214" s="51" t="s">
        <v>86</v>
      </c>
      <c r="N214" s="54" t="s">
        <v>11435</v>
      </c>
      <c r="O214" s="54">
        <v>63315351</v>
      </c>
      <c r="P214" s="54">
        <v>30</v>
      </c>
      <c r="Q214" s="464">
        <v>46027</v>
      </c>
      <c r="R214" s="109">
        <v>5872564000</v>
      </c>
      <c r="S214" s="109">
        <v>858</v>
      </c>
      <c r="T214" s="542">
        <v>46037</v>
      </c>
      <c r="U214" s="54">
        <v>31104000</v>
      </c>
      <c r="V214" s="56" t="s">
        <v>88</v>
      </c>
      <c r="W214" s="54">
        <v>45691169</v>
      </c>
      <c r="X214" s="54" t="s">
        <v>8876</v>
      </c>
      <c r="Y214" s="119">
        <v>46037</v>
      </c>
      <c r="Z214" s="119">
        <v>46041</v>
      </c>
      <c r="AA214" s="120" t="s">
        <v>90</v>
      </c>
      <c r="AB214" s="119">
        <v>46173</v>
      </c>
      <c r="AC214" s="54">
        <f t="shared" si="15"/>
        <v>132</v>
      </c>
      <c r="AD214" s="56">
        <v>1</v>
      </c>
      <c r="AE214" s="114">
        <v>7069000</v>
      </c>
      <c r="AF214" s="56">
        <v>1</v>
      </c>
      <c r="AG214" s="464">
        <v>46203</v>
      </c>
      <c r="AH214" s="54">
        <f t="shared" si="16"/>
        <v>30</v>
      </c>
      <c r="AI214" s="114">
        <v>0</v>
      </c>
      <c r="AJ214" s="114">
        <v>0</v>
      </c>
      <c r="AK214" s="118" t="s">
        <v>90</v>
      </c>
      <c r="AL214" s="118" t="s">
        <v>90</v>
      </c>
      <c r="AM214" s="56">
        <v>0</v>
      </c>
      <c r="AN214" s="118" t="s">
        <v>90</v>
      </c>
      <c r="AO214" s="118" t="s">
        <v>90</v>
      </c>
      <c r="AP214" s="118" t="s">
        <v>90</v>
      </c>
      <c r="AQ214" s="54">
        <f t="shared" si="17"/>
        <v>0</v>
      </c>
      <c r="AR214" s="54">
        <f>+L214+AE214-AJ214</f>
        <v>38173000</v>
      </c>
      <c r="AS214" s="56" t="s">
        <v>88</v>
      </c>
      <c r="AT214" s="54">
        <v>31104000</v>
      </c>
      <c r="AU214" s="56" t="s">
        <v>91</v>
      </c>
      <c r="AV214" s="114">
        <v>0</v>
      </c>
      <c r="AW214" s="111" t="s">
        <v>90</v>
      </c>
      <c r="AX214" s="247">
        <v>31104000</v>
      </c>
      <c r="AY214" s="58">
        <f t="shared" si="18"/>
        <v>7069000</v>
      </c>
      <c r="AZ214" s="112">
        <f t="shared" si="19"/>
        <v>0.81481675529824749</v>
      </c>
      <c r="BA214" s="159">
        <v>1</v>
      </c>
      <c r="BB214" s="111" t="s">
        <v>90</v>
      </c>
      <c r="BC214" s="56" t="s">
        <v>92</v>
      </c>
      <c r="BD214" s="109" t="s">
        <v>11434</v>
      </c>
      <c r="BE214" s="56" t="s">
        <v>88</v>
      </c>
      <c r="BF214" s="56" t="s">
        <v>88</v>
      </c>
    </row>
    <row r="215" spans="1:58" s="201" customFormat="1" x14ac:dyDescent="0.2">
      <c r="B215" s="51">
        <v>2026</v>
      </c>
      <c r="C215" s="51">
        <v>891780111</v>
      </c>
      <c r="D215" s="51" t="s">
        <v>79</v>
      </c>
      <c r="E215" s="161" t="s">
        <v>11433</v>
      </c>
      <c r="F215" s="56" t="s">
        <v>11432</v>
      </c>
      <c r="G215" s="56">
        <v>0</v>
      </c>
      <c r="H215" s="56" t="s">
        <v>82</v>
      </c>
      <c r="I215" s="51" t="s">
        <v>83</v>
      </c>
      <c r="J215" s="121" t="s">
        <v>84</v>
      </c>
      <c r="K215" s="54" t="s">
        <v>11431</v>
      </c>
      <c r="L215" s="54">
        <v>14541000</v>
      </c>
      <c r="M215" s="51" t="s">
        <v>86</v>
      </c>
      <c r="N215" s="54" t="s">
        <v>11430</v>
      </c>
      <c r="O215" s="54">
        <v>1083023103</v>
      </c>
      <c r="P215" s="54">
        <v>30</v>
      </c>
      <c r="Q215" s="464">
        <v>46027</v>
      </c>
      <c r="R215" s="109">
        <v>5872564000</v>
      </c>
      <c r="S215" s="109">
        <v>859</v>
      </c>
      <c r="T215" s="542">
        <v>46037</v>
      </c>
      <c r="U215" s="54">
        <v>14541000</v>
      </c>
      <c r="V215" s="56" t="s">
        <v>88</v>
      </c>
      <c r="W215" s="54">
        <v>36665858</v>
      </c>
      <c r="X215" s="54" t="s">
        <v>9859</v>
      </c>
      <c r="Y215" s="119">
        <v>46037</v>
      </c>
      <c r="Z215" s="119">
        <v>46042</v>
      </c>
      <c r="AA215" s="120" t="s">
        <v>90</v>
      </c>
      <c r="AB215" s="119">
        <v>46173</v>
      </c>
      <c r="AC215" s="54">
        <f t="shared" si="15"/>
        <v>131</v>
      </c>
      <c r="AD215" s="56">
        <v>1</v>
      </c>
      <c r="AE215" s="114">
        <v>3330000</v>
      </c>
      <c r="AF215" s="56">
        <v>1</v>
      </c>
      <c r="AG215" s="464">
        <v>46203</v>
      </c>
      <c r="AH215" s="54">
        <f t="shared" si="16"/>
        <v>30</v>
      </c>
      <c r="AI215" s="114">
        <v>0</v>
      </c>
      <c r="AJ215" s="114">
        <v>0</v>
      </c>
      <c r="AK215" s="118" t="s">
        <v>90</v>
      </c>
      <c r="AL215" s="118" t="s">
        <v>90</v>
      </c>
      <c r="AM215" s="56">
        <v>0</v>
      </c>
      <c r="AN215" s="118" t="s">
        <v>90</v>
      </c>
      <c r="AO215" s="118" t="s">
        <v>90</v>
      </c>
      <c r="AP215" s="118" t="s">
        <v>90</v>
      </c>
      <c r="AQ215" s="54">
        <f t="shared" si="17"/>
        <v>0</v>
      </c>
      <c r="AR215" s="54">
        <f>+L215+AE215-AJ215</f>
        <v>17871000</v>
      </c>
      <c r="AS215" s="56" t="s">
        <v>88</v>
      </c>
      <c r="AT215" s="54">
        <v>14541000</v>
      </c>
      <c r="AU215" s="56" t="s">
        <v>91</v>
      </c>
      <c r="AV215" s="114">
        <v>0</v>
      </c>
      <c r="AW215" s="111" t="s">
        <v>90</v>
      </c>
      <c r="AX215" s="247">
        <v>14541000</v>
      </c>
      <c r="AY215" s="58">
        <f t="shared" si="18"/>
        <v>3330000</v>
      </c>
      <c r="AZ215" s="112">
        <f t="shared" si="19"/>
        <v>0.81366459627329191</v>
      </c>
      <c r="BA215" s="159">
        <v>1</v>
      </c>
      <c r="BB215" s="111" t="s">
        <v>90</v>
      </c>
      <c r="BC215" s="56" t="s">
        <v>92</v>
      </c>
      <c r="BD215" s="109" t="s">
        <v>11429</v>
      </c>
      <c r="BE215" s="56" t="s">
        <v>88</v>
      </c>
      <c r="BF215" s="56" t="s">
        <v>88</v>
      </c>
    </row>
    <row r="216" spans="1:58" s="201" customFormat="1" x14ac:dyDescent="0.2">
      <c r="B216" s="51">
        <v>2026</v>
      </c>
      <c r="C216" s="51">
        <v>891780111</v>
      </c>
      <c r="D216" s="51" t="s">
        <v>79</v>
      </c>
      <c r="E216" s="161" t="s">
        <v>11428</v>
      </c>
      <c r="F216" s="56" t="s">
        <v>11427</v>
      </c>
      <c r="G216" s="56">
        <v>0</v>
      </c>
      <c r="H216" s="56" t="s">
        <v>82</v>
      </c>
      <c r="I216" s="51" t="s">
        <v>83</v>
      </c>
      <c r="J216" s="121" t="s">
        <v>84</v>
      </c>
      <c r="K216" s="54" t="s">
        <v>11426</v>
      </c>
      <c r="L216" s="54">
        <v>15429000</v>
      </c>
      <c r="M216" s="51" t="s">
        <v>86</v>
      </c>
      <c r="N216" s="54" t="s">
        <v>11425</v>
      </c>
      <c r="O216" s="54">
        <v>1065657067</v>
      </c>
      <c r="P216" s="54">
        <v>30</v>
      </c>
      <c r="Q216" s="464">
        <v>46027</v>
      </c>
      <c r="R216" s="109">
        <v>5872564000</v>
      </c>
      <c r="S216" s="109">
        <v>860</v>
      </c>
      <c r="T216" s="542">
        <v>46037</v>
      </c>
      <c r="U216" s="54">
        <v>15429000</v>
      </c>
      <c r="V216" s="56" t="s">
        <v>88</v>
      </c>
      <c r="W216" s="54">
        <v>28298877</v>
      </c>
      <c r="X216" s="54" t="s">
        <v>8804</v>
      </c>
      <c r="Y216" s="119">
        <v>46037</v>
      </c>
      <c r="Z216" s="119">
        <v>46037</v>
      </c>
      <c r="AA216" s="120" t="s">
        <v>90</v>
      </c>
      <c r="AB216" s="119">
        <v>46173</v>
      </c>
      <c r="AC216" s="54">
        <f t="shared" si="15"/>
        <v>136</v>
      </c>
      <c r="AD216" s="56">
        <v>1</v>
      </c>
      <c r="AE216" s="114">
        <v>1665000</v>
      </c>
      <c r="AF216" s="56">
        <v>1</v>
      </c>
      <c r="AG216" s="464">
        <v>46188</v>
      </c>
      <c r="AH216" s="54">
        <f t="shared" si="16"/>
        <v>15</v>
      </c>
      <c r="AI216" s="114">
        <v>0</v>
      </c>
      <c r="AJ216" s="114">
        <v>0</v>
      </c>
      <c r="AK216" s="118" t="s">
        <v>90</v>
      </c>
      <c r="AL216" s="118" t="s">
        <v>90</v>
      </c>
      <c r="AM216" s="56">
        <v>0</v>
      </c>
      <c r="AN216" s="118" t="s">
        <v>90</v>
      </c>
      <c r="AO216" s="118" t="s">
        <v>90</v>
      </c>
      <c r="AP216" s="118" t="s">
        <v>90</v>
      </c>
      <c r="AQ216" s="54">
        <f t="shared" si="17"/>
        <v>0</v>
      </c>
      <c r="AR216" s="54">
        <f>+L216+AE216-AJ216</f>
        <v>17094000</v>
      </c>
      <c r="AS216" s="56" t="s">
        <v>88</v>
      </c>
      <c r="AT216" s="54">
        <v>15429000</v>
      </c>
      <c r="AU216" s="56" t="s">
        <v>91</v>
      </c>
      <c r="AV216" s="114">
        <v>0</v>
      </c>
      <c r="AW216" s="111" t="s">
        <v>90</v>
      </c>
      <c r="AX216" s="247">
        <v>15429000</v>
      </c>
      <c r="AY216" s="58">
        <f t="shared" si="18"/>
        <v>1665000</v>
      </c>
      <c r="AZ216" s="112">
        <f t="shared" si="19"/>
        <v>0.90259740259740262</v>
      </c>
      <c r="BA216" s="159">
        <v>1</v>
      </c>
      <c r="BB216" s="111" t="s">
        <v>90</v>
      </c>
      <c r="BC216" s="56" t="s">
        <v>92</v>
      </c>
      <c r="BD216" s="109" t="s">
        <v>11424</v>
      </c>
      <c r="BE216" s="56" t="s">
        <v>88</v>
      </c>
      <c r="BF216" s="56" t="s">
        <v>88</v>
      </c>
    </row>
    <row r="217" spans="1:58" s="539" customFormat="1" x14ac:dyDescent="0.2">
      <c r="A217" s="201"/>
      <c r="B217" s="51">
        <v>2026</v>
      </c>
      <c r="C217" s="51">
        <v>891780111</v>
      </c>
      <c r="D217" s="51" t="s">
        <v>79</v>
      </c>
      <c r="E217" s="161" t="s">
        <v>11423</v>
      </c>
      <c r="F217" s="56" t="s">
        <v>11422</v>
      </c>
      <c r="G217" s="56">
        <v>0</v>
      </c>
      <c r="H217" s="56" t="s">
        <v>82</v>
      </c>
      <c r="I217" s="51" t="s">
        <v>83</v>
      </c>
      <c r="J217" s="121" t="s">
        <v>84</v>
      </c>
      <c r="K217" s="54" t="s">
        <v>11421</v>
      </c>
      <c r="L217" s="54">
        <v>12916000</v>
      </c>
      <c r="M217" s="51" t="s">
        <v>86</v>
      </c>
      <c r="N217" s="54" t="s">
        <v>3914</v>
      </c>
      <c r="O217" s="54">
        <v>1102848790</v>
      </c>
      <c r="P217" s="54">
        <v>53</v>
      </c>
      <c r="Q217" s="464">
        <v>46030</v>
      </c>
      <c r="R217" s="109">
        <v>2567899000</v>
      </c>
      <c r="S217" s="109">
        <v>837</v>
      </c>
      <c r="T217" s="542">
        <v>46037</v>
      </c>
      <c r="U217" s="54">
        <v>12916000</v>
      </c>
      <c r="V217" s="56" t="s">
        <v>88</v>
      </c>
      <c r="W217" s="54">
        <v>5056184</v>
      </c>
      <c r="X217" s="54" t="s">
        <v>9700</v>
      </c>
      <c r="Y217" s="119">
        <v>46037</v>
      </c>
      <c r="Z217" s="119">
        <v>46037</v>
      </c>
      <c r="AA217" s="120" t="s">
        <v>90</v>
      </c>
      <c r="AB217" s="119">
        <v>46173</v>
      </c>
      <c r="AC217" s="54">
        <f t="shared" si="15"/>
        <v>136</v>
      </c>
      <c r="AD217" s="56">
        <v>0</v>
      </c>
      <c r="AE217" s="114">
        <v>0</v>
      </c>
      <c r="AF217" s="56">
        <v>0</v>
      </c>
      <c r="AG217" s="464" t="s">
        <v>90</v>
      </c>
      <c r="AH217" s="54">
        <f t="shared" si="16"/>
        <v>0</v>
      </c>
      <c r="AI217" s="117">
        <v>1</v>
      </c>
      <c r="AJ217" s="54">
        <v>12916000</v>
      </c>
      <c r="AK217" s="438">
        <v>46042</v>
      </c>
      <c r="AL217" s="118" t="s">
        <v>90</v>
      </c>
      <c r="AM217" s="56">
        <v>0</v>
      </c>
      <c r="AN217" s="118" t="s">
        <v>90</v>
      </c>
      <c r="AO217" s="118" t="s">
        <v>90</v>
      </c>
      <c r="AP217" s="118" t="s">
        <v>90</v>
      </c>
      <c r="AQ217" s="54">
        <f t="shared" si="17"/>
        <v>0</v>
      </c>
      <c r="AR217" s="54">
        <f>+L217+AE217-AJ217</f>
        <v>0</v>
      </c>
      <c r="AS217" s="56" t="s">
        <v>88</v>
      </c>
      <c r="AT217" s="54">
        <v>12916000</v>
      </c>
      <c r="AU217" s="56" t="s">
        <v>91</v>
      </c>
      <c r="AV217" s="114">
        <v>0</v>
      </c>
      <c r="AW217" s="111" t="s">
        <v>90</v>
      </c>
      <c r="AX217" s="247">
        <v>0</v>
      </c>
      <c r="AY217" s="58">
        <f t="shared" si="18"/>
        <v>0</v>
      </c>
      <c r="AZ217" s="112" t="str">
        <f t="shared" si="19"/>
        <v>_</v>
      </c>
      <c r="BA217" s="159" t="s">
        <v>592</v>
      </c>
      <c r="BB217" s="111" t="s">
        <v>90</v>
      </c>
      <c r="BC217" s="56" t="s">
        <v>92</v>
      </c>
      <c r="BD217" s="109" t="s">
        <v>11420</v>
      </c>
      <c r="BE217" s="56" t="s">
        <v>88</v>
      </c>
      <c r="BF217" s="56" t="s">
        <v>88</v>
      </c>
    </row>
    <row r="218" spans="1:58" s="201" customFormat="1" x14ac:dyDescent="0.2">
      <c r="B218" s="51">
        <v>2026</v>
      </c>
      <c r="C218" s="51">
        <v>891780111</v>
      </c>
      <c r="D218" s="51" t="s">
        <v>79</v>
      </c>
      <c r="E218" s="161" t="s">
        <v>11419</v>
      </c>
      <c r="F218" s="56" t="s">
        <v>11418</v>
      </c>
      <c r="G218" s="56">
        <v>0</v>
      </c>
      <c r="H218" s="56" t="s">
        <v>82</v>
      </c>
      <c r="I218" s="51" t="s">
        <v>83</v>
      </c>
      <c r="J218" s="121" t="s">
        <v>84</v>
      </c>
      <c r="K218" s="54" t="s">
        <v>11417</v>
      </c>
      <c r="L218" s="54">
        <v>15096000</v>
      </c>
      <c r="M218" s="51" t="s">
        <v>86</v>
      </c>
      <c r="N218" s="54" t="s">
        <v>11416</v>
      </c>
      <c r="O218" s="54">
        <v>1083038425</v>
      </c>
      <c r="P218" s="54">
        <v>30</v>
      </c>
      <c r="Q218" s="464">
        <v>46027</v>
      </c>
      <c r="R218" s="109">
        <v>5872564000</v>
      </c>
      <c r="S218" s="109">
        <v>861</v>
      </c>
      <c r="T218" s="542">
        <v>46037</v>
      </c>
      <c r="U218" s="54">
        <v>15096000</v>
      </c>
      <c r="V218" s="56" t="s">
        <v>88</v>
      </c>
      <c r="W218" s="54">
        <v>79732773</v>
      </c>
      <c r="X218" s="54" t="s">
        <v>11415</v>
      </c>
      <c r="Y218" s="119">
        <v>46037</v>
      </c>
      <c r="Z218" s="119">
        <v>46037</v>
      </c>
      <c r="AA218" s="120" t="s">
        <v>90</v>
      </c>
      <c r="AB218" s="119">
        <v>46173</v>
      </c>
      <c r="AC218" s="54">
        <f t="shared" si="15"/>
        <v>136</v>
      </c>
      <c r="AD218" s="56">
        <v>1</v>
      </c>
      <c r="AE218" s="114">
        <v>3330000</v>
      </c>
      <c r="AF218" s="56">
        <v>1</v>
      </c>
      <c r="AG218" s="464">
        <v>46203</v>
      </c>
      <c r="AH218" s="54">
        <f t="shared" si="16"/>
        <v>30</v>
      </c>
      <c r="AI218" s="114">
        <v>0</v>
      </c>
      <c r="AJ218" s="114">
        <v>0</v>
      </c>
      <c r="AK218" s="118" t="s">
        <v>90</v>
      </c>
      <c r="AL218" s="118" t="s">
        <v>90</v>
      </c>
      <c r="AM218" s="56">
        <v>0</v>
      </c>
      <c r="AN218" s="118" t="s">
        <v>90</v>
      </c>
      <c r="AO218" s="118" t="s">
        <v>90</v>
      </c>
      <c r="AP218" s="118" t="s">
        <v>90</v>
      </c>
      <c r="AQ218" s="54">
        <f t="shared" si="17"/>
        <v>0</v>
      </c>
      <c r="AR218" s="54">
        <f>+L218+AE218-AJ218</f>
        <v>18426000</v>
      </c>
      <c r="AS218" s="56" t="s">
        <v>88</v>
      </c>
      <c r="AT218" s="54">
        <v>15096000</v>
      </c>
      <c r="AU218" s="56" t="s">
        <v>91</v>
      </c>
      <c r="AV218" s="114">
        <v>0</v>
      </c>
      <c r="AW218" s="111" t="s">
        <v>90</v>
      </c>
      <c r="AX218" s="247">
        <v>15096000</v>
      </c>
      <c r="AY218" s="58">
        <f t="shared" si="18"/>
        <v>3330000</v>
      </c>
      <c r="AZ218" s="112">
        <f t="shared" si="19"/>
        <v>0.81927710843373491</v>
      </c>
      <c r="BA218" s="159">
        <v>1</v>
      </c>
      <c r="BB218" s="111" t="s">
        <v>90</v>
      </c>
      <c r="BC218" s="56" t="s">
        <v>92</v>
      </c>
      <c r="BD218" s="109" t="s">
        <v>11414</v>
      </c>
      <c r="BE218" s="56" t="s">
        <v>88</v>
      </c>
      <c r="BF218" s="56" t="s">
        <v>88</v>
      </c>
    </row>
    <row r="219" spans="1:58" s="201" customFormat="1" x14ac:dyDescent="0.2">
      <c r="B219" s="51">
        <v>2026</v>
      </c>
      <c r="C219" s="51">
        <v>891780111</v>
      </c>
      <c r="D219" s="51" t="s">
        <v>79</v>
      </c>
      <c r="E219" s="161" t="s">
        <v>11413</v>
      </c>
      <c r="F219" s="56" t="s">
        <v>11412</v>
      </c>
      <c r="G219" s="56">
        <v>0</v>
      </c>
      <c r="H219" s="56" t="s">
        <v>82</v>
      </c>
      <c r="I219" s="51" t="s">
        <v>83</v>
      </c>
      <c r="J219" s="121" t="s">
        <v>84</v>
      </c>
      <c r="K219" s="54" t="s">
        <v>11411</v>
      </c>
      <c r="L219" s="54">
        <v>18116000</v>
      </c>
      <c r="M219" s="51" t="s">
        <v>86</v>
      </c>
      <c r="N219" s="54" t="s">
        <v>11410</v>
      </c>
      <c r="O219" s="54">
        <v>1081928917</v>
      </c>
      <c r="P219" s="54">
        <v>30</v>
      </c>
      <c r="Q219" s="464">
        <v>46027</v>
      </c>
      <c r="R219" s="109">
        <v>5872564000</v>
      </c>
      <c r="S219" s="109">
        <v>862</v>
      </c>
      <c r="T219" s="542">
        <v>46037</v>
      </c>
      <c r="U219" s="54">
        <v>18116000</v>
      </c>
      <c r="V219" s="56" t="s">
        <v>88</v>
      </c>
      <c r="W219" s="54">
        <v>36718996</v>
      </c>
      <c r="X219" s="54" t="s">
        <v>11409</v>
      </c>
      <c r="Y219" s="119">
        <v>46037</v>
      </c>
      <c r="Z219" s="119">
        <v>46037</v>
      </c>
      <c r="AA219" s="120" t="s">
        <v>90</v>
      </c>
      <c r="AB219" s="119">
        <v>46173</v>
      </c>
      <c r="AC219" s="54">
        <f t="shared" si="15"/>
        <v>136</v>
      </c>
      <c r="AD219" s="56">
        <v>1</v>
      </c>
      <c r="AE219" s="114">
        <v>3996000</v>
      </c>
      <c r="AF219" s="56">
        <v>1</v>
      </c>
      <c r="AG219" s="464">
        <v>46203</v>
      </c>
      <c r="AH219" s="54">
        <f t="shared" si="16"/>
        <v>30</v>
      </c>
      <c r="AI219" s="114">
        <v>0</v>
      </c>
      <c r="AJ219" s="114">
        <v>0</v>
      </c>
      <c r="AK219" s="118" t="s">
        <v>90</v>
      </c>
      <c r="AL219" s="118" t="s">
        <v>90</v>
      </c>
      <c r="AM219" s="56">
        <v>0</v>
      </c>
      <c r="AN219" s="118" t="s">
        <v>90</v>
      </c>
      <c r="AO219" s="118" t="s">
        <v>90</v>
      </c>
      <c r="AP219" s="118" t="s">
        <v>90</v>
      </c>
      <c r="AQ219" s="54">
        <f t="shared" si="17"/>
        <v>0</v>
      </c>
      <c r="AR219" s="54">
        <f>+L219+AE219-AJ219</f>
        <v>22112000</v>
      </c>
      <c r="AS219" s="56" t="s">
        <v>88</v>
      </c>
      <c r="AT219" s="54">
        <v>18116000</v>
      </c>
      <c r="AU219" s="56" t="s">
        <v>91</v>
      </c>
      <c r="AV219" s="114">
        <v>0</v>
      </c>
      <c r="AW219" s="111" t="s">
        <v>90</v>
      </c>
      <c r="AX219" s="247">
        <v>18116000</v>
      </c>
      <c r="AY219" s="58">
        <f t="shared" si="18"/>
        <v>3996000</v>
      </c>
      <c r="AZ219" s="112">
        <f t="shared" si="19"/>
        <v>0.81928364688856725</v>
      </c>
      <c r="BA219" s="159">
        <v>1</v>
      </c>
      <c r="BB219" s="111" t="s">
        <v>90</v>
      </c>
      <c r="BC219" s="56" t="s">
        <v>92</v>
      </c>
      <c r="BD219" s="109" t="s">
        <v>11408</v>
      </c>
      <c r="BE219" s="56" t="s">
        <v>88</v>
      </c>
      <c r="BF219" s="56" t="s">
        <v>88</v>
      </c>
    </row>
    <row r="220" spans="1:58" s="201" customFormat="1" x14ac:dyDescent="0.2">
      <c r="B220" s="51">
        <v>2026</v>
      </c>
      <c r="C220" s="51">
        <v>891780111</v>
      </c>
      <c r="D220" s="51" t="s">
        <v>79</v>
      </c>
      <c r="E220" s="161" t="s">
        <v>11407</v>
      </c>
      <c r="F220" s="56" t="s">
        <v>11406</v>
      </c>
      <c r="G220" s="56">
        <v>0</v>
      </c>
      <c r="H220" s="56" t="s">
        <v>82</v>
      </c>
      <c r="I220" s="51" t="s">
        <v>83</v>
      </c>
      <c r="J220" s="121" t="s">
        <v>84</v>
      </c>
      <c r="K220" s="54" t="s">
        <v>11405</v>
      </c>
      <c r="L220" s="54">
        <v>18515000</v>
      </c>
      <c r="M220" s="51" t="s">
        <v>86</v>
      </c>
      <c r="N220" s="54" t="s">
        <v>11404</v>
      </c>
      <c r="O220" s="54">
        <v>7602961</v>
      </c>
      <c r="P220" s="54">
        <v>30</v>
      </c>
      <c r="Q220" s="464">
        <v>46027</v>
      </c>
      <c r="R220" s="109">
        <v>5872564000</v>
      </c>
      <c r="S220" s="109">
        <v>863</v>
      </c>
      <c r="T220" s="542">
        <v>46037</v>
      </c>
      <c r="U220" s="54">
        <v>18515000</v>
      </c>
      <c r="V220" s="56" t="s">
        <v>88</v>
      </c>
      <c r="W220" s="54">
        <v>7631392</v>
      </c>
      <c r="X220" s="54" t="s">
        <v>9135</v>
      </c>
      <c r="Y220" s="119">
        <v>46037</v>
      </c>
      <c r="Z220" s="119">
        <v>46037</v>
      </c>
      <c r="AA220" s="120" t="s">
        <v>90</v>
      </c>
      <c r="AB220" s="119">
        <v>46173</v>
      </c>
      <c r="AC220" s="54">
        <f t="shared" si="15"/>
        <v>136</v>
      </c>
      <c r="AD220" s="56">
        <v>1</v>
      </c>
      <c r="AE220" s="114">
        <v>3996000</v>
      </c>
      <c r="AF220" s="56">
        <v>1</v>
      </c>
      <c r="AG220" s="464">
        <v>46203</v>
      </c>
      <c r="AH220" s="54">
        <f t="shared" si="16"/>
        <v>30</v>
      </c>
      <c r="AI220" s="114">
        <v>0</v>
      </c>
      <c r="AJ220" s="114">
        <v>0</v>
      </c>
      <c r="AK220" s="118" t="s">
        <v>90</v>
      </c>
      <c r="AL220" s="118" t="s">
        <v>90</v>
      </c>
      <c r="AM220" s="56">
        <v>0</v>
      </c>
      <c r="AN220" s="118" t="s">
        <v>90</v>
      </c>
      <c r="AO220" s="118" t="s">
        <v>90</v>
      </c>
      <c r="AP220" s="118" t="s">
        <v>90</v>
      </c>
      <c r="AQ220" s="54">
        <f t="shared" si="17"/>
        <v>0</v>
      </c>
      <c r="AR220" s="54">
        <f>+L220+AE220-AJ220</f>
        <v>22511000</v>
      </c>
      <c r="AS220" s="56" t="s">
        <v>88</v>
      </c>
      <c r="AT220" s="54">
        <v>18515000</v>
      </c>
      <c r="AU220" s="56" t="s">
        <v>91</v>
      </c>
      <c r="AV220" s="114">
        <v>0</v>
      </c>
      <c r="AW220" s="111" t="s">
        <v>90</v>
      </c>
      <c r="AX220" s="247">
        <v>18515000</v>
      </c>
      <c r="AY220" s="58">
        <f t="shared" si="18"/>
        <v>3996000</v>
      </c>
      <c r="AZ220" s="112">
        <f t="shared" si="19"/>
        <v>0.8224867842388166</v>
      </c>
      <c r="BA220" s="159">
        <v>1</v>
      </c>
      <c r="BB220" s="111" t="s">
        <v>90</v>
      </c>
      <c r="BC220" s="56" t="s">
        <v>92</v>
      </c>
      <c r="BD220" s="109" t="s">
        <v>11403</v>
      </c>
      <c r="BE220" s="56" t="s">
        <v>88</v>
      </c>
      <c r="BF220" s="56" t="s">
        <v>88</v>
      </c>
    </row>
    <row r="221" spans="1:58" s="201" customFormat="1" x14ac:dyDescent="0.2">
      <c r="B221" s="51">
        <v>2026</v>
      </c>
      <c r="C221" s="51">
        <v>891780111</v>
      </c>
      <c r="D221" s="51" t="s">
        <v>79</v>
      </c>
      <c r="E221" s="161" t="s">
        <v>11402</v>
      </c>
      <c r="F221" s="56" t="s">
        <v>11401</v>
      </c>
      <c r="G221" s="56">
        <v>0</v>
      </c>
      <c r="H221" s="56" t="s">
        <v>82</v>
      </c>
      <c r="I221" s="51" t="s">
        <v>83</v>
      </c>
      <c r="J221" s="121" t="s">
        <v>84</v>
      </c>
      <c r="K221" s="54" t="s">
        <v>11400</v>
      </c>
      <c r="L221" s="54">
        <v>16606000</v>
      </c>
      <c r="M221" s="51" t="s">
        <v>86</v>
      </c>
      <c r="N221" s="54" t="s">
        <v>11399</v>
      </c>
      <c r="O221" s="54">
        <v>1084789581</v>
      </c>
      <c r="P221" s="54">
        <v>30</v>
      </c>
      <c r="Q221" s="464">
        <v>46027</v>
      </c>
      <c r="R221" s="109">
        <v>5872564000</v>
      </c>
      <c r="S221" s="109">
        <v>864</v>
      </c>
      <c r="T221" s="542">
        <v>46037</v>
      </c>
      <c r="U221" s="54">
        <v>16606000</v>
      </c>
      <c r="V221" s="56" t="s">
        <v>88</v>
      </c>
      <c r="W221" s="54">
        <v>57461777</v>
      </c>
      <c r="X221" s="54" t="s">
        <v>11398</v>
      </c>
      <c r="Y221" s="119">
        <v>46037</v>
      </c>
      <c r="Z221" s="119">
        <v>46037</v>
      </c>
      <c r="AA221" s="120" t="s">
        <v>90</v>
      </c>
      <c r="AB221" s="119">
        <v>46173</v>
      </c>
      <c r="AC221" s="54">
        <f t="shared" si="15"/>
        <v>136</v>
      </c>
      <c r="AD221" s="56">
        <v>1</v>
      </c>
      <c r="AE221" s="114">
        <v>3663000</v>
      </c>
      <c r="AF221" s="56">
        <v>1</v>
      </c>
      <c r="AG221" s="464">
        <v>46203</v>
      </c>
      <c r="AH221" s="54">
        <f t="shared" si="16"/>
        <v>30</v>
      </c>
      <c r="AI221" s="114">
        <v>0</v>
      </c>
      <c r="AJ221" s="114">
        <v>0</v>
      </c>
      <c r="AK221" s="118" t="s">
        <v>90</v>
      </c>
      <c r="AL221" s="118" t="s">
        <v>90</v>
      </c>
      <c r="AM221" s="56">
        <v>0</v>
      </c>
      <c r="AN221" s="118" t="s">
        <v>90</v>
      </c>
      <c r="AO221" s="118" t="s">
        <v>90</v>
      </c>
      <c r="AP221" s="118" t="s">
        <v>90</v>
      </c>
      <c r="AQ221" s="54">
        <f t="shared" si="17"/>
        <v>0</v>
      </c>
      <c r="AR221" s="54">
        <f>+L221+AE221-AJ221</f>
        <v>20269000</v>
      </c>
      <c r="AS221" s="56" t="s">
        <v>88</v>
      </c>
      <c r="AT221" s="54">
        <v>16606000</v>
      </c>
      <c r="AU221" s="56" t="s">
        <v>91</v>
      </c>
      <c r="AV221" s="114">
        <v>0</v>
      </c>
      <c r="AW221" s="111" t="s">
        <v>90</v>
      </c>
      <c r="AX221" s="247">
        <v>16606000</v>
      </c>
      <c r="AY221" s="58">
        <f t="shared" si="18"/>
        <v>3663000</v>
      </c>
      <c r="AZ221" s="112">
        <f t="shared" si="19"/>
        <v>0.81928067492229517</v>
      </c>
      <c r="BA221" s="159">
        <v>1</v>
      </c>
      <c r="BB221" s="111" t="s">
        <v>90</v>
      </c>
      <c r="BC221" s="56" t="s">
        <v>92</v>
      </c>
      <c r="BD221" s="109" t="s">
        <v>11397</v>
      </c>
      <c r="BE221" s="56" t="s">
        <v>88</v>
      </c>
      <c r="BF221" s="56" t="s">
        <v>88</v>
      </c>
    </row>
    <row r="222" spans="1:58" s="201" customFormat="1" x14ac:dyDescent="0.2">
      <c r="B222" s="51">
        <v>2026</v>
      </c>
      <c r="C222" s="51">
        <v>891780111</v>
      </c>
      <c r="D222" s="51" t="s">
        <v>79</v>
      </c>
      <c r="E222" s="161" t="s">
        <v>11396</v>
      </c>
      <c r="F222" s="56" t="s">
        <v>11395</v>
      </c>
      <c r="G222" s="56">
        <v>0</v>
      </c>
      <c r="H222" s="56" t="s">
        <v>82</v>
      </c>
      <c r="I222" s="51" t="s">
        <v>83</v>
      </c>
      <c r="J222" s="121" t="s">
        <v>84</v>
      </c>
      <c r="K222" s="54" t="s">
        <v>11394</v>
      </c>
      <c r="L222" s="54">
        <v>14434000</v>
      </c>
      <c r="M222" s="51" t="s">
        <v>86</v>
      </c>
      <c r="N222" s="54" t="s">
        <v>11393</v>
      </c>
      <c r="O222" s="54">
        <v>1083020916</v>
      </c>
      <c r="P222" s="54">
        <v>30</v>
      </c>
      <c r="Q222" s="464">
        <v>46027</v>
      </c>
      <c r="R222" s="109">
        <v>5872564000</v>
      </c>
      <c r="S222" s="109">
        <v>865</v>
      </c>
      <c r="T222" s="542">
        <v>46037</v>
      </c>
      <c r="U222" s="54">
        <v>14434000</v>
      </c>
      <c r="V222" s="56" t="s">
        <v>88</v>
      </c>
      <c r="W222" s="54">
        <v>7631392</v>
      </c>
      <c r="X222" s="54" t="s">
        <v>9135</v>
      </c>
      <c r="Y222" s="119">
        <v>46037</v>
      </c>
      <c r="Z222" s="119">
        <v>46037</v>
      </c>
      <c r="AA222" s="120" t="s">
        <v>90</v>
      </c>
      <c r="AB222" s="119">
        <v>46173</v>
      </c>
      <c r="AC222" s="54">
        <f t="shared" si="15"/>
        <v>136</v>
      </c>
      <c r="AD222" s="56">
        <v>1</v>
      </c>
      <c r="AE222" s="114">
        <v>3007000</v>
      </c>
      <c r="AF222" s="56">
        <v>1</v>
      </c>
      <c r="AG222" s="464">
        <v>46203</v>
      </c>
      <c r="AH222" s="54">
        <f t="shared" si="16"/>
        <v>30</v>
      </c>
      <c r="AI222" s="114">
        <v>0</v>
      </c>
      <c r="AJ222" s="114">
        <v>0</v>
      </c>
      <c r="AK222" s="118" t="s">
        <v>90</v>
      </c>
      <c r="AL222" s="118" t="s">
        <v>90</v>
      </c>
      <c r="AM222" s="56">
        <v>0</v>
      </c>
      <c r="AN222" s="118" t="s">
        <v>90</v>
      </c>
      <c r="AO222" s="118" t="s">
        <v>90</v>
      </c>
      <c r="AP222" s="118" t="s">
        <v>90</v>
      </c>
      <c r="AQ222" s="54">
        <f t="shared" si="17"/>
        <v>0</v>
      </c>
      <c r="AR222" s="54">
        <f>+L222+AE222-AJ222</f>
        <v>17441000</v>
      </c>
      <c r="AS222" s="56" t="s">
        <v>88</v>
      </c>
      <c r="AT222" s="54">
        <v>14434000</v>
      </c>
      <c r="AU222" s="56" t="s">
        <v>91</v>
      </c>
      <c r="AV222" s="114">
        <v>0</v>
      </c>
      <c r="AW222" s="111" t="s">
        <v>90</v>
      </c>
      <c r="AX222" s="247">
        <v>14434000</v>
      </c>
      <c r="AY222" s="58">
        <f t="shared" si="18"/>
        <v>3007000</v>
      </c>
      <c r="AZ222" s="112">
        <f t="shared" si="19"/>
        <v>0.82759016111461503</v>
      </c>
      <c r="BA222" s="159">
        <v>1</v>
      </c>
      <c r="BB222" s="111" t="s">
        <v>90</v>
      </c>
      <c r="BC222" s="56" t="s">
        <v>92</v>
      </c>
      <c r="BD222" s="109" t="s">
        <v>11392</v>
      </c>
      <c r="BE222" s="56" t="s">
        <v>88</v>
      </c>
      <c r="BF222" s="56" t="s">
        <v>88</v>
      </c>
    </row>
    <row r="223" spans="1:58" s="201" customFormat="1" x14ac:dyDescent="0.2">
      <c r="B223" s="51">
        <v>2026</v>
      </c>
      <c r="C223" s="51">
        <v>891780111</v>
      </c>
      <c r="D223" s="51" t="s">
        <v>79</v>
      </c>
      <c r="E223" s="161" t="s">
        <v>11391</v>
      </c>
      <c r="F223" s="56" t="s">
        <v>11390</v>
      </c>
      <c r="G223" s="56">
        <v>0</v>
      </c>
      <c r="H223" s="56" t="s">
        <v>82</v>
      </c>
      <c r="I223" s="51" t="s">
        <v>83</v>
      </c>
      <c r="J223" s="121" t="s">
        <v>84</v>
      </c>
      <c r="K223" s="54" t="s">
        <v>11389</v>
      </c>
      <c r="L223" s="54">
        <v>14245000</v>
      </c>
      <c r="M223" s="51" t="s">
        <v>86</v>
      </c>
      <c r="N223" s="54" t="s">
        <v>11388</v>
      </c>
      <c r="O223" s="54">
        <v>1140873268</v>
      </c>
      <c r="P223" s="54">
        <v>53</v>
      </c>
      <c r="Q223" s="464">
        <v>46030</v>
      </c>
      <c r="R223" s="109">
        <v>2567899000</v>
      </c>
      <c r="S223" s="109">
        <v>838</v>
      </c>
      <c r="T223" s="542">
        <v>46037</v>
      </c>
      <c r="U223" s="54">
        <v>14245000</v>
      </c>
      <c r="V223" s="56" t="s">
        <v>88</v>
      </c>
      <c r="W223" s="54">
        <v>45476408</v>
      </c>
      <c r="X223" s="54" t="s">
        <v>9567</v>
      </c>
      <c r="Y223" s="119">
        <v>46037</v>
      </c>
      <c r="Z223" s="119">
        <v>46037</v>
      </c>
      <c r="AA223" s="120" t="s">
        <v>90</v>
      </c>
      <c r="AB223" s="119">
        <v>46173</v>
      </c>
      <c r="AC223" s="54">
        <f t="shared" si="15"/>
        <v>136</v>
      </c>
      <c r="AD223" s="56">
        <v>1</v>
      </c>
      <c r="AE223" s="114">
        <v>2849000</v>
      </c>
      <c r="AF223" s="56">
        <v>1</v>
      </c>
      <c r="AG223" s="464">
        <v>46203</v>
      </c>
      <c r="AH223" s="54">
        <f t="shared" si="16"/>
        <v>30</v>
      </c>
      <c r="AI223" s="114">
        <v>0</v>
      </c>
      <c r="AJ223" s="114">
        <v>0</v>
      </c>
      <c r="AK223" s="118" t="s">
        <v>90</v>
      </c>
      <c r="AL223" s="118" t="s">
        <v>90</v>
      </c>
      <c r="AM223" s="56">
        <v>0</v>
      </c>
      <c r="AN223" s="118" t="s">
        <v>90</v>
      </c>
      <c r="AO223" s="118" t="s">
        <v>90</v>
      </c>
      <c r="AP223" s="118" t="s">
        <v>90</v>
      </c>
      <c r="AQ223" s="54">
        <f t="shared" si="17"/>
        <v>0</v>
      </c>
      <c r="AR223" s="54">
        <f>+L223+AE223-AJ223</f>
        <v>17094000</v>
      </c>
      <c r="AS223" s="56" t="s">
        <v>88</v>
      </c>
      <c r="AT223" s="54">
        <v>14245000</v>
      </c>
      <c r="AU223" s="56" t="s">
        <v>91</v>
      </c>
      <c r="AV223" s="114">
        <v>0</v>
      </c>
      <c r="AW223" s="111" t="s">
        <v>90</v>
      </c>
      <c r="AX223" s="247">
        <v>14245000</v>
      </c>
      <c r="AY223" s="58">
        <f t="shared" si="18"/>
        <v>2849000</v>
      </c>
      <c r="AZ223" s="112">
        <f t="shared" si="19"/>
        <v>0.83333333333333337</v>
      </c>
      <c r="BA223" s="159">
        <v>1</v>
      </c>
      <c r="BB223" s="111" t="s">
        <v>90</v>
      </c>
      <c r="BC223" s="56" t="s">
        <v>92</v>
      </c>
      <c r="BD223" s="109" t="s">
        <v>11387</v>
      </c>
      <c r="BE223" s="56" t="s">
        <v>88</v>
      </c>
      <c r="BF223" s="56" t="s">
        <v>88</v>
      </c>
    </row>
    <row r="224" spans="1:58" s="201" customFormat="1" x14ac:dyDescent="0.2">
      <c r="B224" s="51">
        <v>2026</v>
      </c>
      <c r="C224" s="51">
        <v>891780111</v>
      </c>
      <c r="D224" s="51" t="s">
        <v>79</v>
      </c>
      <c r="E224" s="161" t="s">
        <v>11386</v>
      </c>
      <c r="F224" s="56" t="s">
        <v>11385</v>
      </c>
      <c r="G224" s="56">
        <v>0</v>
      </c>
      <c r="H224" s="56" t="s">
        <v>82</v>
      </c>
      <c r="I224" s="51" t="s">
        <v>83</v>
      </c>
      <c r="J224" s="121" t="s">
        <v>84</v>
      </c>
      <c r="K224" s="54" t="s">
        <v>11384</v>
      </c>
      <c r="L224" s="54">
        <v>16850000</v>
      </c>
      <c r="M224" s="51" t="s">
        <v>86</v>
      </c>
      <c r="N224" s="54" t="s">
        <v>11383</v>
      </c>
      <c r="O224" s="54">
        <v>1083007469</v>
      </c>
      <c r="P224" s="54">
        <v>30</v>
      </c>
      <c r="Q224" s="464">
        <v>46027</v>
      </c>
      <c r="R224" s="109">
        <v>5872564000</v>
      </c>
      <c r="S224" s="109">
        <v>867</v>
      </c>
      <c r="T224" s="542">
        <v>46037</v>
      </c>
      <c r="U224" s="54">
        <v>16850000</v>
      </c>
      <c r="V224" s="56" t="s">
        <v>88</v>
      </c>
      <c r="W224" s="54">
        <v>39058006</v>
      </c>
      <c r="X224" s="54" t="s">
        <v>9739</v>
      </c>
      <c r="Y224" s="119">
        <v>46037</v>
      </c>
      <c r="Z224" s="119">
        <v>46037</v>
      </c>
      <c r="AA224" s="120" t="s">
        <v>90</v>
      </c>
      <c r="AB224" s="119">
        <v>46173</v>
      </c>
      <c r="AC224" s="54">
        <f t="shared" si="15"/>
        <v>136</v>
      </c>
      <c r="AD224" s="56">
        <v>1</v>
      </c>
      <c r="AE224" s="114">
        <v>3663000</v>
      </c>
      <c r="AF224" s="56">
        <v>1</v>
      </c>
      <c r="AG224" s="464">
        <v>46203</v>
      </c>
      <c r="AH224" s="54">
        <f t="shared" si="16"/>
        <v>30</v>
      </c>
      <c r="AI224" s="114">
        <v>0</v>
      </c>
      <c r="AJ224" s="114">
        <v>0</v>
      </c>
      <c r="AK224" s="118" t="s">
        <v>90</v>
      </c>
      <c r="AL224" s="118" t="s">
        <v>90</v>
      </c>
      <c r="AM224" s="56">
        <v>0</v>
      </c>
      <c r="AN224" s="118" t="s">
        <v>90</v>
      </c>
      <c r="AO224" s="118" t="s">
        <v>90</v>
      </c>
      <c r="AP224" s="118" t="s">
        <v>90</v>
      </c>
      <c r="AQ224" s="54">
        <f t="shared" si="17"/>
        <v>0</v>
      </c>
      <c r="AR224" s="54">
        <f>+L224+AE224-AJ224</f>
        <v>20513000</v>
      </c>
      <c r="AS224" s="56" t="s">
        <v>88</v>
      </c>
      <c r="AT224" s="54">
        <v>16850000</v>
      </c>
      <c r="AU224" s="56" t="s">
        <v>91</v>
      </c>
      <c r="AV224" s="114">
        <v>0</v>
      </c>
      <c r="AW224" s="111" t="s">
        <v>90</v>
      </c>
      <c r="AX224" s="247">
        <v>16850000</v>
      </c>
      <c r="AY224" s="58">
        <f t="shared" si="18"/>
        <v>3663000</v>
      </c>
      <c r="AZ224" s="112">
        <f t="shared" si="19"/>
        <v>0.82143031248476572</v>
      </c>
      <c r="BA224" s="159">
        <v>1</v>
      </c>
      <c r="BB224" s="111" t="s">
        <v>90</v>
      </c>
      <c r="BC224" s="56" t="s">
        <v>92</v>
      </c>
      <c r="BD224" s="109" t="s">
        <v>11382</v>
      </c>
      <c r="BE224" s="56" t="s">
        <v>88</v>
      </c>
      <c r="BF224" s="56" t="s">
        <v>88</v>
      </c>
    </row>
    <row r="225" spans="2:58" s="201" customFormat="1" x14ac:dyDescent="0.2">
      <c r="B225" s="51">
        <v>2026</v>
      </c>
      <c r="C225" s="51">
        <v>891780111</v>
      </c>
      <c r="D225" s="51" t="s">
        <v>79</v>
      </c>
      <c r="E225" s="161" t="s">
        <v>11381</v>
      </c>
      <c r="F225" s="56" t="s">
        <v>11380</v>
      </c>
      <c r="G225" s="56">
        <v>0</v>
      </c>
      <c r="H225" s="56" t="s">
        <v>82</v>
      </c>
      <c r="I225" s="51" t="s">
        <v>83</v>
      </c>
      <c r="J225" s="121" t="s">
        <v>84</v>
      </c>
      <c r="K225" s="54" t="s">
        <v>11309</v>
      </c>
      <c r="L225" s="54">
        <v>17583000</v>
      </c>
      <c r="M225" s="51" t="s">
        <v>86</v>
      </c>
      <c r="N225" s="54" t="s">
        <v>11379</v>
      </c>
      <c r="O225" s="54">
        <v>1082858153</v>
      </c>
      <c r="P225" s="54">
        <v>30</v>
      </c>
      <c r="Q225" s="464">
        <v>46027</v>
      </c>
      <c r="R225" s="109">
        <v>5872564000</v>
      </c>
      <c r="S225" s="109">
        <v>868</v>
      </c>
      <c r="T225" s="542">
        <v>46037</v>
      </c>
      <c r="U225" s="54">
        <v>17583000</v>
      </c>
      <c r="V225" s="56" t="s">
        <v>88</v>
      </c>
      <c r="W225" s="54">
        <v>85465146</v>
      </c>
      <c r="X225" s="54" t="s">
        <v>9009</v>
      </c>
      <c r="Y225" s="119">
        <v>46037</v>
      </c>
      <c r="Z225" s="119">
        <v>46037</v>
      </c>
      <c r="AA225" s="120" t="s">
        <v>90</v>
      </c>
      <c r="AB225" s="119">
        <v>46173</v>
      </c>
      <c r="AC225" s="54">
        <f t="shared" si="15"/>
        <v>136</v>
      </c>
      <c r="AD225" s="56">
        <v>2</v>
      </c>
      <c r="AE225" s="114">
        <v>5594400</v>
      </c>
      <c r="AF225" s="56">
        <v>1</v>
      </c>
      <c r="AG225" s="464">
        <v>46203</v>
      </c>
      <c r="AH225" s="54">
        <f t="shared" si="16"/>
        <v>30</v>
      </c>
      <c r="AI225" s="114">
        <v>0</v>
      </c>
      <c r="AJ225" s="114">
        <v>0</v>
      </c>
      <c r="AK225" s="118" t="s">
        <v>90</v>
      </c>
      <c r="AL225" s="118" t="s">
        <v>90</v>
      </c>
      <c r="AM225" s="56">
        <v>0</v>
      </c>
      <c r="AN225" s="118" t="s">
        <v>90</v>
      </c>
      <c r="AO225" s="118" t="s">
        <v>90</v>
      </c>
      <c r="AP225" s="118" t="s">
        <v>90</v>
      </c>
      <c r="AQ225" s="54">
        <f t="shared" si="17"/>
        <v>0</v>
      </c>
      <c r="AR225" s="54">
        <f>+L225+AE225-AJ225</f>
        <v>23177400</v>
      </c>
      <c r="AS225" s="56" t="s">
        <v>88</v>
      </c>
      <c r="AT225" s="54">
        <v>17583000</v>
      </c>
      <c r="AU225" s="56" t="s">
        <v>91</v>
      </c>
      <c r="AV225" s="114">
        <v>0</v>
      </c>
      <c r="AW225" s="111" t="s">
        <v>90</v>
      </c>
      <c r="AX225" s="247">
        <v>19114800</v>
      </c>
      <c r="AY225" s="58">
        <f t="shared" si="18"/>
        <v>4062600</v>
      </c>
      <c r="AZ225" s="112">
        <f t="shared" si="19"/>
        <v>0.82471718139221828</v>
      </c>
      <c r="BA225" s="159">
        <v>1</v>
      </c>
      <c r="BB225" s="111" t="s">
        <v>90</v>
      </c>
      <c r="BC225" s="56" t="s">
        <v>92</v>
      </c>
      <c r="BD225" s="109" t="s">
        <v>11378</v>
      </c>
      <c r="BE225" s="56" t="s">
        <v>88</v>
      </c>
      <c r="BF225" s="56" t="s">
        <v>88</v>
      </c>
    </row>
    <row r="226" spans="2:58" s="201" customFormat="1" x14ac:dyDescent="0.2">
      <c r="B226" s="51">
        <v>2026</v>
      </c>
      <c r="C226" s="51">
        <v>891780111</v>
      </c>
      <c r="D226" s="51" t="s">
        <v>79</v>
      </c>
      <c r="E226" s="161" t="s">
        <v>11377</v>
      </c>
      <c r="F226" s="56" t="s">
        <v>11376</v>
      </c>
      <c r="G226" s="56">
        <v>0</v>
      </c>
      <c r="H226" s="56" t="s">
        <v>82</v>
      </c>
      <c r="I226" s="51" t="s">
        <v>83</v>
      </c>
      <c r="J226" s="121" t="s">
        <v>84</v>
      </c>
      <c r="K226" s="54" t="s">
        <v>11375</v>
      </c>
      <c r="L226" s="54">
        <v>22155000</v>
      </c>
      <c r="M226" s="51" t="s">
        <v>86</v>
      </c>
      <c r="N226" s="54" t="s">
        <v>11374</v>
      </c>
      <c r="O226" s="54">
        <v>1083035460</v>
      </c>
      <c r="P226" s="54">
        <v>30</v>
      </c>
      <c r="Q226" s="464">
        <v>46027</v>
      </c>
      <c r="R226" s="109">
        <v>5872564000</v>
      </c>
      <c r="S226" s="109">
        <v>869</v>
      </c>
      <c r="T226" s="542">
        <v>46037</v>
      </c>
      <c r="U226" s="54">
        <v>22155000</v>
      </c>
      <c r="V226" s="56" t="s">
        <v>88</v>
      </c>
      <c r="W226" s="54">
        <v>36559627</v>
      </c>
      <c r="X226" s="54" t="s">
        <v>9146</v>
      </c>
      <c r="Y226" s="119">
        <v>46037</v>
      </c>
      <c r="Z226" s="119">
        <v>46037</v>
      </c>
      <c r="AA226" s="120" t="s">
        <v>90</v>
      </c>
      <c r="AB226" s="119">
        <v>46173</v>
      </c>
      <c r="AC226" s="54">
        <f t="shared" si="15"/>
        <v>136</v>
      </c>
      <c r="AD226" s="56">
        <v>1</v>
      </c>
      <c r="AE226" s="114">
        <v>4431000</v>
      </c>
      <c r="AF226" s="56">
        <v>1</v>
      </c>
      <c r="AG226" s="464">
        <v>46203</v>
      </c>
      <c r="AH226" s="54">
        <f t="shared" si="16"/>
        <v>30</v>
      </c>
      <c r="AI226" s="114">
        <v>0</v>
      </c>
      <c r="AJ226" s="114">
        <v>0</v>
      </c>
      <c r="AK226" s="118" t="s">
        <v>90</v>
      </c>
      <c r="AL226" s="118" t="s">
        <v>90</v>
      </c>
      <c r="AM226" s="56">
        <v>0</v>
      </c>
      <c r="AN226" s="118" t="s">
        <v>90</v>
      </c>
      <c r="AO226" s="118" t="s">
        <v>90</v>
      </c>
      <c r="AP226" s="118" t="s">
        <v>90</v>
      </c>
      <c r="AQ226" s="54">
        <f t="shared" si="17"/>
        <v>0</v>
      </c>
      <c r="AR226" s="54">
        <f>+L226+AE226-AJ226</f>
        <v>26586000</v>
      </c>
      <c r="AS226" s="56" t="s">
        <v>88</v>
      </c>
      <c r="AT226" s="54">
        <v>22155000</v>
      </c>
      <c r="AU226" s="56" t="s">
        <v>91</v>
      </c>
      <c r="AV226" s="114">
        <v>0</v>
      </c>
      <c r="AW226" s="111" t="s">
        <v>90</v>
      </c>
      <c r="AX226" s="247">
        <v>22155000</v>
      </c>
      <c r="AY226" s="58">
        <f t="shared" si="18"/>
        <v>4431000</v>
      </c>
      <c r="AZ226" s="112">
        <f t="shared" si="19"/>
        <v>0.83333333333333337</v>
      </c>
      <c r="BA226" s="159">
        <v>1</v>
      </c>
      <c r="BB226" s="111" t="s">
        <v>90</v>
      </c>
      <c r="BC226" s="56" t="s">
        <v>92</v>
      </c>
      <c r="BD226" s="109" t="s">
        <v>11373</v>
      </c>
      <c r="BE226" s="56" t="s">
        <v>88</v>
      </c>
      <c r="BF226" s="56" t="s">
        <v>88</v>
      </c>
    </row>
    <row r="227" spans="2:58" s="201" customFormat="1" x14ac:dyDescent="0.2">
      <c r="B227" s="51">
        <v>2026</v>
      </c>
      <c r="C227" s="51">
        <v>891780111</v>
      </c>
      <c r="D227" s="51" t="s">
        <v>79</v>
      </c>
      <c r="E227" s="161" t="s">
        <v>11372</v>
      </c>
      <c r="F227" s="56" t="s">
        <v>11371</v>
      </c>
      <c r="G227" s="56">
        <v>0</v>
      </c>
      <c r="H227" s="56" t="s">
        <v>82</v>
      </c>
      <c r="I227" s="51" t="s">
        <v>83</v>
      </c>
      <c r="J227" s="121" t="s">
        <v>84</v>
      </c>
      <c r="K227" s="54" t="s">
        <v>11370</v>
      </c>
      <c r="L227" s="54">
        <v>21500000</v>
      </c>
      <c r="M227" s="51" t="s">
        <v>86</v>
      </c>
      <c r="N227" s="54" t="s">
        <v>940</v>
      </c>
      <c r="O227" s="54">
        <v>1082374545</v>
      </c>
      <c r="P227" s="54">
        <v>30</v>
      </c>
      <c r="Q227" s="464">
        <v>46027</v>
      </c>
      <c r="R227" s="109">
        <v>5872564000</v>
      </c>
      <c r="S227" s="109">
        <v>870</v>
      </c>
      <c r="T227" s="542">
        <v>46037</v>
      </c>
      <c r="U227" s="54">
        <v>21500000</v>
      </c>
      <c r="V227" s="56" t="s">
        <v>88</v>
      </c>
      <c r="W227" s="54">
        <v>7634885</v>
      </c>
      <c r="X227" s="54" t="s">
        <v>9765</v>
      </c>
      <c r="Y227" s="119">
        <v>46037</v>
      </c>
      <c r="Z227" s="119">
        <v>46037</v>
      </c>
      <c r="AA227" s="120" t="s">
        <v>90</v>
      </c>
      <c r="AB227" s="119">
        <v>46173</v>
      </c>
      <c r="AC227" s="54">
        <f t="shared" si="15"/>
        <v>136</v>
      </c>
      <c r="AD227" s="56">
        <v>1</v>
      </c>
      <c r="AE227" s="114">
        <v>4300000</v>
      </c>
      <c r="AF227" s="56">
        <v>1</v>
      </c>
      <c r="AG227" s="464">
        <v>46203</v>
      </c>
      <c r="AH227" s="54">
        <f t="shared" si="16"/>
        <v>30</v>
      </c>
      <c r="AI227" s="114">
        <v>0</v>
      </c>
      <c r="AJ227" s="114">
        <v>0</v>
      </c>
      <c r="AK227" s="118" t="s">
        <v>90</v>
      </c>
      <c r="AL227" s="118" t="s">
        <v>90</v>
      </c>
      <c r="AM227" s="56">
        <v>0</v>
      </c>
      <c r="AN227" s="118" t="s">
        <v>90</v>
      </c>
      <c r="AO227" s="118" t="s">
        <v>90</v>
      </c>
      <c r="AP227" s="118" t="s">
        <v>90</v>
      </c>
      <c r="AQ227" s="54">
        <f t="shared" si="17"/>
        <v>0</v>
      </c>
      <c r="AR227" s="54">
        <f>+L227+AE227-AJ227</f>
        <v>25800000</v>
      </c>
      <c r="AS227" s="56" t="s">
        <v>88</v>
      </c>
      <c r="AT227" s="54">
        <v>21500000</v>
      </c>
      <c r="AU227" s="56" t="s">
        <v>91</v>
      </c>
      <c r="AV227" s="114">
        <v>0</v>
      </c>
      <c r="AW227" s="111" t="s">
        <v>90</v>
      </c>
      <c r="AX227" s="247">
        <v>21500000</v>
      </c>
      <c r="AY227" s="58">
        <f t="shared" si="18"/>
        <v>4300000</v>
      </c>
      <c r="AZ227" s="112">
        <f t="shared" si="19"/>
        <v>0.83333333333333337</v>
      </c>
      <c r="BA227" s="159">
        <v>1</v>
      </c>
      <c r="BB227" s="111" t="s">
        <v>90</v>
      </c>
      <c r="BC227" s="56" t="s">
        <v>92</v>
      </c>
      <c r="BD227" s="109" t="s">
        <v>11369</v>
      </c>
      <c r="BE227" s="56" t="s">
        <v>88</v>
      </c>
      <c r="BF227" s="56" t="s">
        <v>88</v>
      </c>
    </row>
    <row r="228" spans="2:58" s="201" customFormat="1" x14ac:dyDescent="0.2">
      <c r="B228" s="51">
        <v>2026</v>
      </c>
      <c r="C228" s="51">
        <v>891780111</v>
      </c>
      <c r="D228" s="51" t="s">
        <v>79</v>
      </c>
      <c r="E228" s="161" t="s">
        <v>11368</v>
      </c>
      <c r="F228" s="56" t="s">
        <v>11367</v>
      </c>
      <c r="G228" s="56">
        <v>0</v>
      </c>
      <c r="H228" s="56" t="s">
        <v>82</v>
      </c>
      <c r="I228" s="51" t="s">
        <v>83</v>
      </c>
      <c r="J228" s="121" t="s">
        <v>84</v>
      </c>
      <c r="K228" s="54" t="s">
        <v>11366</v>
      </c>
      <c r="L228" s="54">
        <v>10967000</v>
      </c>
      <c r="M228" s="51" t="s">
        <v>86</v>
      </c>
      <c r="N228" s="54" t="s">
        <v>11365</v>
      </c>
      <c r="O228" s="54">
        <v>1082858552</v>
      </c>
      <c r="P228" s="54">
        <v>53</v>
      </c>
      <c r="Q228" s="464">
        <v>46030</v>
      </c>
      <c r="R228" s="109">
        <v>2567899000</v>
      </c>
      <c r="S228" s="109">
        <v>866</v>
      </c>
      <c r="T228" s="542">
        <v>46037</v>
      </c>
      <c r="U228" s="54">
        <v>10967000</v>
      </c>
      <c r="V228" s="56" t="s">
        <v>88</v>
      </c>
      <c r="W228" s="54">
        <v>57297693</v>
      </c>
      <c r="X228" s="54" t="s">
        <v>11364</v>
      </c>
      <c r="Y228" s="119">
        <v>46037</v>
      </c>
      <c r="Z228" s="119">
        <v>46037</v>
      </c>
      <c r="AA228" s="120" t="s">
        <v>90</v>
      </c>
      <c r="AB228" s="119">
        <v>46173</v>
      </c>
      <c r="AC228" s="54">
        <f t="shared" si="15"/>
        <v>136</v>
      </c>
      <c r="AD228" s="56">
        <v>1</v>
      </c>
      <c r="AE228" s="114">
        <v>2419000</v>
      </c>
      <c r="AF228" s="56">
        <v>1</v>
      </c>
      <c r="AG228" s="464">
        <v>46203</v>
      </c>
      <c r="AH228" s="54">
        <f t="shared" si="16"/>
        <v>30</v>
      </c>
      <c r="AI228" s="114">
        <v>0</v>
      </c>
      <c r="AJ228" s="114">
        <v>0</v>
      </c>
      <c r="AK228" s="118" t="s">
        <v>90</v>
      </c>
      <c r="AL228" s="118" t="s">
        <v>90</v>
      </c>
      <c r="AM228" s="56">
        <v>0</v>
      </c>
      <c r="AN228" s="118" t="s">
        <v>90</v>
      </c>
      <c r="AO228" s="118" t="s">
        <v>90</v>
      </c>
      <c r="AP228" s="118" t="s">
        <v>90</v>
      </c>
      <c r="AQ228" s="54">
        <f t="shared" si="17"/>
        <v>0</v>
      </c>
      <c r="AR228" s="54">
        <f>+L228+AE228-AJ228</f>
        <v>13386000</v>
      </c>
      <c r="AS228" s="56" t="s">
        <v>88</v>
      </c>
      <c r="AT228" s="54">
        <v>10967000</v>
      </c>
      <c r="AU228" s="56" t="s">
        <v>91</v>
      </c>
      <c r="AV228" s="114">
        <v>0</v>
      </c>
      <c r="AW228" s="111" t="s">
        <v>90</v>
      </c>
      <c r="AX228" s="247">
        <v>10967000</v>
      </c>
      <c r="AY228" s="58">
        <f t="shared" si="18"/>
        <v>2419000</v>
      </c>
      <c r="AZ228" s="112">
        <f t="shared" si="19"/>
        <v>0.81928880920364555</v>
      </c>
      <c r="BA228" s="159">
        <v>1</v>
      </c>
      <c r="BB228" s="111" t="s">
        <v>90</v>
      </c>
      <c r="BC228" s="56" t="s">
        <v>92</v>
      </c>
      <c r="BD228" s="109" t="s">
        <v>11363</v>
      </c>
      <c r="BE228" s="56" t="s">
        <v>88</v>
      </c>
      <c r="BF228" s="56" t="s">
        <v>88</v>
      </c>
    </row>
    <row r="229" spans="2:58" s="201" customFormat="1" x14ac:dyDescent="0.2">
      <c r="B229" s="51">
        <v>2026</v>
      </c>
      <c r="C229" s="51">
        <v>891780111</v>
      </c>
      <c r="D229" s="51" t="s">
        <v>79</v>
      </c>
      <c r="E229" s="161" t="s">
        <v>11362</v>
      </c>
      <c r="F229" s="56" t="s">
        <v>11361</v>
      </c>
      <c r="G229" s="56">
        <v>0</v>
      </c>
      <c r="H229" s="56" t="s">
        <v>82</v>
      </c>
      <c r="I229" s="51" t="s">
        <v>83</v>
      </c>
      <c r="J229" s="121" t="s">
        <v>84</v>
      </c>
      <c r="K229" s="54" t="s">
        <v>11360</v>
      </c>
      <c r="L229" s="54">
        <v>16650000</v>
      </c>
      <c r="M229" s="51" t="s">
        <v>86</v>
      </c>
      <c r="N229" s="54" t="s">
        <v>11359</v>
      </c>
      <c r="O229" s="54">
        <v>1082987533</v>
      </c>
      <c r="P229" s="54">
        <v>30</v>
      </c>
      <c r="Q229" s="464">
        <v>46027</v>
      </c>
      <c r="R229" s="109">
        <v>5872564000</v>
      </c>
      <c r="S229" s="109">
        <v>871</v>
      </c>
      <c r="T229" s="542">
        <v>46037</v>
      </c>
      <c r="U229" s="54">
        <v>16650000</v>
      </c>
      <c r="V229" s="56" t="s">
        <v>88</v>
      </c>
      <c r="W229" s="54">
        <v>72175281</v>
      </c>
      <c r="X229" s="54" t="s">
        <v>9254</v>
      </c>
      <c r="Y229" s="119">
        <v>46037</v>
      </c>
      <c r="Z229" s="119">
        <v>46037</v>
      </c>
      <c r="AA229" s="120" t="s">
        <v>90</v>
      </c>
      <c r="AB229" s="119">
        <v>46173</v>
      </c>
      <c r="AC229" s="54">
        <f t="shared" si="15"/>
        <v>136</v>
      </c>
      <c r="AD229" s="56">
        <v>1</v>
      </c>
      <c r="AE229" s="114">
        <v>3330000</v>
      </c>
      <c r="AF229" s="56">
        <v>1</v>
      </c>
      <c r="AG229" s="464">
        <v>46203</v>
      </c>
      <c r="AH229" s="54">
        <f t="shared" si="16"/>
        <v>30</v>
      </c>
      <c r="AI229" s="114">
        <v>0</v>
      </c>
      <c r="AJ229" s="114">
        <v>0</v>
      </c>
      <c r="AK229" s="118" t="s">
        <v>90</v>
      </c>
      <c r="AL229" s="118" t="s">
        <v>90</v>
      </c>
      <c r="AM229" s="56">
        <v>0</v>
      </c>
      <c r="AN229" s="118" t="s">
        <v>90</v>
      </c>
      <c r="AO229" s="118" t="s">
        <v>90</v>
      </c>
      <c r="AP229" s="118" t="s">
        <v>90</v>
      </c>
      <c r="AQ229" s="54">
        <f t="shared" si="17"/>
        <v>0</v>
      </c>
      <c r="AR229" s="54">
        <f>+L229+AE229-AJ229</f>
        <v>19980000</v>
      </c>
      <c r="AS229" s="56" t="s">
        <v>88</v>
      </c>
      <c r="AT229" s="54">
        <v>16650000</v>
      </c>
      <c r="AU229" s="56" t="s">
        <v>91</v>
      </c>
      <c r="AV229" s="114">
        <v>0</v>
      </c>
      <c r="AW229" s="111" t="s">
        <v>90</v>
      </c>
      <c r="AX229" s="247">
        <v>16650000</v>
      </c>
      <c r="AY229" s="58">
        <f t="shared" si="18"/>
        <v>3330000</v>
      </c>
      <c r="AZ229" s="112">
        <f t="shared" si="19"/>
        <v>0.83333333333333337</v>
      </c>
      <c r="BA229" s="159">
        <v>1</v>
      </c>
      <c r="BB229" s="111" t="s">
        <v>90</v>
      </c>
      <c r="BC229" s="56" t="s">
        <v>92</v>
      </c>
      <c r="BD229" s="109" t="s">
        <v>11358</v>
      </c>
      <c r="BE229" s="56" t="s">
        <v>88</v>
      </c>
      <c r="BF229" s="56" t="s">
        <v>88</v>
      </c>
    </row>
    <row r="230" spans="2:58" s="201" customFormat="1" x14ac:dyDescent="0.2">
      <c r="B230" s="51">
        <v>2026</v>
      </c>
      <c r="C230" s="51">
        <v>891780111</v>
      </c>
      <c r="D230" s="51" t="s">
        <v>79</v>
      </c>
      <c r="E230" s="161" t="s">
        <v>11357</v>
      </c>
      <c r="F230" s="56" t="s">
        <v>11356</v>
      </c>
      <c r="G230" s="56">
        <v>0</v>
      </c>
      <c r="H230" s="56" t="s">
        <v>82</v>
      </c>
      <c r="I230" s="51" t="s">
        <v>83</v>
      </c>
      <c r="J230" s="121" t="s">
        <v>84</v>
      </c>
      <c r="K230" s="54" t="s">
        <v>11355</v>
      </c>
      <c r="L230" s="54">
        <v>15318000</v>
      </c>
      <c r="M230" s="51" t="s">
        <v>86</v>
      </c>
      <c r="N230" s="54" t="s">
        <v>11354</v>
      </c>
      <c r="O230" s="54">
        <v>1004277271</v>
      </c>
      <c r="P230" s="54">
        <v>30</v>
      </c>
      <c r="Q230" s="464">
        <v>46027</v>
      </c>
      <c r="R230" s="109">
        <v>5872564000</v>
      </c>
      <c r="S230" s="109">
        <v>928</v>
      </c>
      <c r="T230" s="542">
        <v>46038</v>
      </c>
      <c r="U230" s="54">
        <v>15318000</v>
      </c>
      <c r="V230" s="56" t="s">
        <v>88</v>
      </c>
      <c r="W230" s="54">
        <v>57461216</v>
      </c>
      <c r="X230" s="54" t="s">
        <v>8844</v>
      </c>
      <c r="Y230" s="119">
        <v>46038</v>
      </c>
      <c r="Z230" s="119">
        <v>46038</v>
      </c>
      <c r="AA230" s="120" t="s">
        <v>90</v>
      </c>
      <c r="AB230" s="119">
        <v>46173</v>
      </c>
      <c r="AC230" s="54">
        <f t="shared" si="15"/>
        <v>135</v>
      </c>
      <c r="AD230" s="56">
        <v>1</v>
      </c>
      <c r="AE230" s="114">
        <v>3663000</v>
      </c>
      <c r="AF230" s="56">
        <v>1</v>
      </c>
      <c r="AG230" s="464">
        <v>46206</v>
      </c>
      <c r="AH230" s="54">
        <f t="shared" si="16"/>
        <v>33</v>
      </c>
      <c r="AI230" s="114">
        <v>0</v>
      </c>
      <c r="AJ230" s="114">
        <v>0</v>
      </c>
      <c r="AK230" s="118" t="s">
        <v>90</v>
      </c>
      <c r="AL230" s="118" t="s">
        <v>90</v>
      </c>
      <c r="AM230" s="56">
        <v>0</v>
      </c>
      <c r="AN230" s="118" t="s">
        <v>90</v>
      </c>
      <c r="AO230" s="118" t="s">
        <v>90</v>
      </c>
      <c r="AP230" s="118" t="s">
        <v>90</v>
      </c>
      <c r="AQ230" s="54">
        <f t="shared" si="17"/>
        <v>0</v>
      </c>
      <c r="AR230" s="54">
        <f>+L230+AE230-AJ230</f>
        <v>18981000</v>
      </c>
      <c r="AS230" s="56" t="s">
        <v>88</v>
      </c>
      <c r="AT230" s="54">
        <v>15318000</v>
      </c>
      <c r="AU230" s="56" t="s">
        <v>91</v>
      </c>
      <c r="AV230" s="114">
        <v>0</v>
      </c>
      <c r="AW230" s="111" t="s">
        <v>90</v>
      </c>
      <c r="AX230" s="247">
        <v>15318000</v>
      </c>
      <c r="AY230" s="58">
        <f t="shared" si="18"/>
        <v>3663000</v>
      </c>
      <c r="AZ230" s="112">
        <f t="shared" si="19"/>
        <v>0.80701754385964908</v>
      </c>
      <c r="BA230" s="159">
        <v>1</v>
      </c>
      <c r="BB230" s="111" t="s">
        <v>90</v>
      </c>
      <c r="BC230" s="56" t="s">
        <v>92</v>
      </c>
      <c r="BD230" s="109" t="s">
        <v>1312</v>
      </c>
      <c r="BE230" s="56" t="s">
        <v>88</v>
      </c>
      <c r="BF230" s="56" t="s">
        <v>88</v>
      </c>
    </row>
    <row r="231" spans="2:58" s="201" customFormat="1" x14ac:dyDescent="0.2">
      <c r="B231" s="51">
        <v>2026</v>
      </c>
      <c r="C231" s="51">
        <v>891780111</v>
      </c>
      <c r="D231" s="51" t="s">
        <v>79</v>
      </c>
      <c r="E231" s="161" t="s">
        <v>11353</v>
      </c>
      <c r="F231" s="56" t="s">
        <v>11352</v>
      </c>
      <c r="G231" s="56">
        <v>0</v>
      </c>
      <c r="H231" s="56" t="s">
        <v>82</v>
      </c>
      <c r="I231" s="51" t="s">
        <v>83</v>
      </c>
      <c r="J231" s="121" t="s">
        <v>84</v>
      </c>
      <c r="K231" s="54" t="s">
        <v>11351</v>
      </c>
      <c r="L231" s="54">
        <v>18116000</v>
      </c>
      <c r="M231" s="51" t="s">
        <v>86</v>
      </c>
      <c r="N231" s="54" t="s">
        <v>11350</v>
      </c>
      <c r="O231" s="54">
        <v>57461707</v>
      </c>
      <c r="P231" s="54">
        <v>30</v>
      </c>
      <c r="Q231" s="464">
        <v>46027</v>
      </c>
      <c r="R231" s="109">
        <v>5872564000</v>
      </c>
      <c r="S231" s="109">
        <v>929</v>
      </c>
      <c r="T231" s="542">
        <v>46038</v>
      </c>
      <c r="U231" s="54">
        <v>18116000</v>
      </c>
      <c r="V231" s="56" t="s">
        <v>88</v>
      </c>
      <c r="W231" s="54">
        <v>85154788</v>
      </c>
      <c r="X231" s="54" t="s">
        <v>9161</v>
      </c>
      <c r="Y231" s="119">
        <v>46038</v>
      </c>
      <c r="Z231" s="119">
        <v>46038</v>
      </c>
      <c r="AA231" s="120" t="s">
        <v>90</v>
      </c>
      <c r="AB231" s="119">
        <v>46173</v>
      </c>
      <c r="AC231" s="54">
        <f t="shared" si="15"/>
        <v>135</v>
      </c>
      <c r="AD231" s="56">
        <v>2</v>
      </c>
      <c r="AE231" s="114">
        <v>13996000</v>
      </c>
      <c r="AF231" s="56">
        <v>1</v>
      </c>
      <c r="AG231" s="464">
        <v>46203</v>
      </c>
      <c r="AH231" s="54">
        <f t="shared" si="16"/>
        <v>30</v>
      </c>
      <c r="AI231" s="114">
        <v>0</v>
      </c>
      <c r="AJ231" s="114">
        <v>0</v>
      </c>
      <c r="AK231" s="118" t="s">
        <v>90</v>
      </c>
      <c r="AL231" s="118" t="s">
        <v>90</v>
      </c>
      <c r="AM231" s="56">
        <v>0</v>
      </c>
      <c r="AN231" s="118" t="s">
        <v>90</v>
      </c>
      <c r="AO231" s="118" t="s">
        <v>90</v>
      </c>
      <c r="AP231" s="118" t="s">
        <v>90</v>
      </c>
      <c r="AQ231" s="54">
        <f t="shared" si="17"/>
        <v>0</v>
      </c>
      <c r="AR231" s="54">
        <f>+L231+AE231-AJ231</f>
        <v>32112000</v>
      </c>
      <c r="AS231" s="56" t="s">
        <v>88</v>
      </c>
      <c r="AT231" s="54">
        <v>18116000</v>
      </c>
      <c r="AU231" s="56" t="s">
        <v>91</v>
      </c>
      <c r="AV231" s="114">
        <v>0</v>
      </c>
      <c r="AW231" s="111" t="s">
        <v>90</v>
      </c>
      <c r="AX231" s="247">
        <v>28116000</v>
      </c>
      <c r="AY231" s="58">
        <f t="shared" si="18"/>
        <v>3996000</v>
      </c>
      <c r="AZ231" s="112">
        <f t="shared" si="19"/>
        <v>0.87556053811659196</v>
      </c>
      <c r="BA231" s="159">
        <v>1</v>
      </c>
      <c r="BB231" s="111" t="s">
        <v>90</v>
      </c>
      <c r="BC231" s="56" t="s">
        <v>92</v>
      </c>
      <c r="BD231" s="109" t="s">
        <v>1312</v>
      </c>
      <c r="BE231" s="56" t="s">
        <v>88</v>
      </c>
      <c r="BF231" s="56" t="s">
        <v>88</v>
      </c>
    </row>
    <row r="232" spans="2:58" s="201" customFormat="1" x14ac:dyDescent="0.2">
      <c r="B232" s="51">
        <v>2026</v>
      </c>
      <c r="C232" s="51">
        <v>891780111</v>
      </c>
      <c r="D232" s="51" t="s">
        <v>79</v>
      </c>
      <c r="E232" s="161" t="s">
        <v>11349</v>
      </c>
      <c r="F232" s="56" t="s">
        <v>11348</v>
      </c>
      <c r="G232" s="56">
        <v>0</v>
      </c>
      <c r="H232" s="56" t="s">
        <v>82</v>
      </c>
      <c r="I232" s="51" t="s">
        <v>83</v>
      </c>
      <c r="J232" s="121" t="s">
        <v>84</v>
      </c>
      <c r="K232" s="54" t="s">
        <v>11347</v>
      </c>
      <c r="L232" s="54">
        <v>10967000</v>
      </c>
      <c r="M232" s="51" t="s">
        <v>86</v>
      </c>
      <c r="N232" s="54" t="s">
        <v>11346</v>
      </c>
      <c r="O232" s="54">
        <v>1081810087</v>
      </c>
      <c r="P232" s="54">
        <v>53</v>
      </c>
      <c r="Q232" s="464">
        <v>46030</v>
      </c>
      <c r="R232" s="109">
        <v>2567899000</v>
      </c>
      <c r="S232" s="109">
        <v>916</v>
      </c>
      <c r="T232" s="542">
        <v>46038</v>
      </c>
      <c r="U232" s="54">
        <v>10967000</v>
      </c>
      <c r="V232" s="56" t="s">
        <v>88</v>
      </c>
      <c r="W232" s="54">
        <v>57444673</v>
      </c>
      <c r="X232" s="54" t="s">
        <v>9243</v>
      </c>
      <c r="Y232" s="119">
        <v>46038</v>
      </c>
      <c r="Z232" s="119">
        <v>46038</v>
      </c>
      <c r="AA232" s="120" t="s">
        <v>90</v>
      </c>
      <c r="AB232" s="119">
        <v>46173</v>
      </c>
      <c r="AC232" s="54">
        <f t="shared" si="15"/>
        <v>135</v>
      </c>
      <c r="AD232" s="56">
        <v>1</v>
      </c>
      <c r="AE232" s="114">
        <v>2419000</v>
      </c>
      <c r="AF232" s="56">
        <v>1</v>
      </c>
      <c r="AG232" s="464">
        <v>46203</v>
      </c>
      <c r="AH232" s="54">
        <f t="shared" si="16"/>
        <v>30</v>
      </c>
      <c r="AI232" s="114">
        <v>0</v>
      </c>
      <c r="AJ232" s="114">
        <v>0</v>
      </c>
      <c r="AK232" s="118" t="s">
        <v>90</v>
      </c>
      <c r="AL232" s="118" t="s">
        <v>90</v>
      </c>
      <c r="AM232" s="56">
        <v>0</v>
      </c>
      <c r="AN232" s="118" t="s">
        <v>90</v>
      </c>
      <c r="AO232" s="118" t="s">
        <v>90</v>
      </c>
      <c r="AP232" s="118" t="s">
        <v>90</v>
      </c>
      <c r="AQ232" s="54">
        <f t="shared" si="17"/>
        <v>0</v>
      </c>
      <c r="AR232" s="54">
        <f>+L232+AE232-AJ232</f>
        <v>13386000</v>
      </c>
      <c r="AS232" s="56" t="s">
        <v>88</v>
      </c>
      <c r="AT232" s="54">
        <v>10967000</v>
      </c>
      <c r="AU232" s="56" t="s">
        <v>91</v>
      </c>
      <c r="AV232" s="114">
        <v>0</v>
      </c>
      <c r="AW232" s="111" t="s">
        <v>90</v>
      </c>
      <c r="AX232" s="247">
        <v>10967000</v>
      </c>
      <c r="AY232" s="58">
        <f t="shared" si="18"/>
        <v>2419000</v>
      </c>
      <c r="AZ232" s="112">
        <f t="shared" si="19"/>
        <v>0.81928880920364555</v>
      </c>
      <c r="BA232" s="159">
        <v>1</v>
      </c>
      <c r="BB232" s="111" t="s">
        <v>90</v>
      </c>
      <c r="BC232" s="56" t="s">
        <v>92</v>
      </c>
      <c r="BD232" s="109" t="s">
        <v>11345</v>
      </c>
      <c r="BE232" s="56" t="s">
        <v>88</v>
      </c>
      <c r="BF232" s="56" t="s">
        <v>88</v>
      </c>
    </row>
    <row r="233" spans="2:58" s="201" customFormat="1" x14ac:dyDescent="0.2">
      <c r="B233" s="51">
        <v>2026</v>
      </c>
      <c r="C233" s="51">
        <v>891780111</v>
      </c>
      <c r="D233" s="51" t="s">
        <v>79</v>
      </c>
      <c r="E233" s="161" t="s">
        <v>11344</v>
      </c>
      <c r="F233" s="56" t="s">
        <v>11343</v>
      </c>
      <c r="G233" s="56">
        <v>0</v>
      </c>
      <c r="H233" s="56" t="s">
        <v>82</v>
      </c>
      <c r="I233" s="51" t="s">
        <v>83</v>
      </c>
      <c r="J233" s="121" t="s">
        <v>84</v>
      </c>
      <c r="K233" s="54" t="s">
        <v>11342</v>
      </c>
      <c r="L233" s="54">
        <v>11209000</v>
      </c>
      <c r="M233" s="51" t="s">
        <v>86</v>
      </c>
      <c r="N233" s="54" t="s">
        <v>11341</v>
      </c>
      <c r="O233" s="54">
        <v>1083037398</v>
      </c>
      <c r="P233" s="54">
        <v>53</v>
      </c>
      <c r="Q233" s="464">
        <v>46030</v>
      </c>
      <c r="R233" s="109">
        <v>2567899000</v>
      </c>
      <c r="S233" s="109">
        <v>917</v>
      </c>
      <c r="T233" s="542">
        <v>46038</v>
      </c>
      <c r="U233" s="54">
        <v>11209000</v>
      </c>
      <c r="V233" s="56" t="s">
        <v>88</v>
      </c>
      <c r="W233" s="54">
        <v>85467461</v>
      </c>
      <c r="X233" s="54" t="s">
        <v>8855</v>
      </c>
      <c r="Y233" s="119">
        <v>46038</v>
      </c>
      <c r="Z233" s="119">
        <v>46038</v>
      </c>
      <c r="AA233" s="120" t="s">
        <v>90</v>
      </c>
      <c r="AB233" s="119">
        <v>46173</v>
      </c>
      <c r="AC233" s="54">
        <f t="shared" si="15"/>
        <v>135</v>
      </c>
      <c r="AD233" s="56">
        <v>1</v>
      </c>
      <c r="AE233" s="114">
        <v>2419000</v>
      </c>
      <c r="AF233" s="56">
        <v>1</v>
      </c>
      <c r="AG233" s="464">
        <v>46203</v>
      </c>
      <c r="AH233" s="54">
        <f t="shared" si="16"/>
        <v>30</v>
      </c>
      <c r="AI233" s="114">
        <v>0</v>
      </c>
      <c r="AJ233" s="114">
        <v>0</v>
      </c>
      <c r="AK233" s="118" t="s">
        <v>90</v>
      </c>
      <c r="AL233" s="118" t="s">
        <v>90</v>
      </c>
      <c r="AM233" s="56">
        <v>0</v>
      </c>
      <c r="AN233" s="118" t="s">
        <v>90</v>
      </c>
      <c r="AO233" s="118" t="s">
        <v>90</v>
      </c>
      <c r="AP233" s="118" t="s">
        <v>90</v>
      </c>
      <c r="AQ233" s="54">
        <f t="shared" si="17"/>
        <v>0</v>
      </c>
      <c r="AR233" s="54">
        <f>+L233+AE233-AJ233</f>
        <v>13628000</v>
      </c>
      <c r="AS233" s="56" t="s">
        <v>88</v>
      </c>
      <c r="AT233" s="54">
        <v>11209000</v>
      </c>
      <c r="AU233" s="56" t="s">
        <v>91</v>
      </c>
      <c r="AV233" s="114">
        <v>0</v>
      </c>
      <c r="AW233" s="111" t="s">
        <v>90</v>
      </c>
      <c r="AX233" s="247">
        <v>11209000</v>
      </c>
      <c r="AY233" s="58">
        <f t="shared" si="18"/>
        <v>2419000</v>
      </c>
      <c r="AZ233" s="112">
        <f t="shared" si="19"/>
        <v>0.82249779864983852</v>
      </c>
      <c r="BA233" s="159">
        <v>1</v>
      </c>
      <c r="BB233" s="111" t="s">
        <v>90</v>
      </c>
      <c r="BC233" s="56" t="s">
        <v>92</v>
      </c>
      <c r="BD233" s="109" t="s">
        <v>11340</v>
      </c>
      <c r="BE233" s="56" t="s">
        <v>88</v>
      </c>
      <c r="BF233" s="56" t="s">
        <v>88</v>
      </c>
    </row>
    <row r="234" spans="2:58" s="201" customFormat="1" x14ac:dyDescent="0.2">
      <c r="B234" s="51">
        <v>2026</v>
      </c>
      <c r="C234" s="51">
        <v>891780111</v>
      </c>
      <c r="D234" s="51" t="s">
        <v>79</v>
      </c>
      <c r="E234" s="161" t="s">
        <v>11339</v>
      </c>
      <c r="F234" s="56" t="s">
        <v>11338</v>
      </c>
      <c r="G234" s="56">
        <v>0</v>
      </c>
      <c r="H234" s="56" t="s">
        <v>82</v>
      </c>
      <c r="I234" s="51" t="s">
        <v>83</v>
      </c>
      <c r="J234" s="121" t="s">
        <v>84</v>
      </c>
      <c r="K234" s="54" t="s">
        <v>11337</v>
      </c>
      <c r="L234" s="54">
        <v>13632000</v>
      </c>
      <c r="M234" s="51" t="s">
        <v>86</v>
      </c>
      <c r="N234" s="54" t="s">
        <v>11336</v>
      </c>
      <c r="O234" s="54">
        <v>1082968346</v>
      </c>
      <c r="P234" s="54">
        <v>30</v>
      </c>
      <c r="Q234" s="464">
        <v>46027</v>
      </c>
      <c r="R234" s="109">
        <v>5872564000</v>
      </c>
      <c r="S234" s="109">
        <v>930</v>
      </c>
      <c r="T234" s="542">
        <v>46038</v>
      </c>
      <c r="U234" s="54">
        <v>13632000</v>
      </c>
      <c r="V234" s="56" t="s">
        <v>88</v>
      </c>
      <c r="W234" s="54">
        <v>7632967</v>
      </c>
      <c r="X234" s="54" t="s">
        <v>8887</v>
      </c>
      <c r="Y234" s="119">
        <v>46038</v>
      </c>
      <c r="Z234" s="119">
        <v>46038</v>
      </c>
      <c r="AA234" s="120" t="s">
        <v>90</v>
      </c>
      <c r="AB234" s="119">
        <v>46173</v>
      </c>
      <c r="AC234" s="54">
        <f t="shared" si="15"/>
        <v>135</v>
      </c>
      <c r="AD234" s="56">
        <v>2</v>
      </c>
      <c r="AE234" s="114">
        <v>4178000</v>
      </c>
      <c r="AF234" s="56">
        <v>1</v>
      </c>
      <c r="AG234" s="464">
        <v>46199</v>
      </c>
      <c r="AH234" s="54">
        <f t="shared" si="16"/>
        <v>26</v>
      </c>
      <c r="AI234" s="114">
        <v>0</v>
      </c>
      <c r="AJ234" s="114">
        <v>0</v>
      </c>
      <c r="AK234" s="118" t="s">
        <v>90</v>
      </c>
      <c r="AL234" s="118" t="s">
        <v>90</v>
      </c>
      <c r="AM234" s="56">
        <v>0</v>
      </c>
      <c r="AN234" s="118" t="s">
        <v>90</v>
      </c>
      <c r="AO234" s="118" t="s">
        <v>90</v>
      </c>
      <c r="AP234" s="118" t="s">
        <v>90</v>
      </c>
      <c r="AQ234" s="54">
        <f t="shared" si="17"/>
        <v>0</v>
      </c>
      <c r="AR234" s="54">
        <f>+L234+AE234-AJ234</f>
        <v>17810000</v>
      </c>
      <c r="AS234" s="56" t="s">
        <v>88</v>
      </c>
      <c r="AT234" s="54">
        <v>13632000</v>
      </c>
      <c r="AU234" s="56" t="s">
        <v>91</v>
      </c>
      <c r="AV234" s="114">
        <v>0</v>
      </c>
      <c r="AW234" s="111" t="s">
        <v>90</v>
      </c>
      <c r="AX234" s="247">
        <v>14924000</v>
      </c>
      <c r="AY234" s="58">
        <f t="shared" si="18"/>
        <v>2886000</v>
      </c>
      <c r="AZ234" s="112">
        <f t="shared" si="19"/>
        <v>0.83795620437956209</v>
      </c>
      <c r="BA234" s="159">
        <v>1</v>
      </c>
      <c r="BB234" s="111" t="s">
        <v>90</v>
      </c>
      <c r="BC234" s="56" t="s">
        <v>92</v>
      </c>
      <c r="BD234" s="109" t="s">
        <v>11335</v>
      </c>
      <c r="BE234" s="56" t="s">
        <v>88</v>
      </c>
      <c r="BF234" s="56" t="s">
        <v>88</v>
      </c>
    </row>
    <row r="235" spans="2:58" s="201" customFormat="1" x14ac:dyDescent="0.2">
      <c r="B235" s="51">
        <v>2026</v>
      </c>
      <c r="C235" s="51">
        <v>891780111</v>
      </c>
      <c r="D235" s="51" t="s">
        <v>79</v>
      </c>
      <c r="E235" s="161" t="s">
        <v>11334</v>
      </c>
      <c r="F235" s="56" t="s">
        <v>11333</v>
      </c>
      <c r="G235" s="56">
        <v>0</v>
      </c>
      <c r="H235" s="56" t="s">
        <v>82</v>
      </c>
      <c r="I235" s="51" t="s">
        <v>83</v>
      </c>
      <c r="J235" s="121" t="s">
        <v>84</v>
      </c>
      <c r="K235" s="54" t="s">
        <v>11259</v>
      </c>
      <c r="L235" s="54">
        <v>23914000</v>
      </c>
      <c r="M235" s="51" t="s">
        <v>86</v>
      </c>
      <c r="N235" s="54" t="s">
        <v>11332</v>
      </c>
      <c r="O235" s="54">
        <v>65742222</v>
      </c>
      <c r="P235" s="54">
        <v>30</v>
      </c>
      <c r="Q235" s="464">
        <v>46027</v>
      </c>
      <c r="R235" s="109">
        <v>5872564000</v>
      </c>
      <c r="S235" s="109">
        <v>931</v>
      </c>
      <c r="T235" s="542">
        <v>46038</v>
      </c>
      <c r="U235" s="54">
        <v>23914000</v>
      </c>
      <c r="V235" s="56" t="s">
        <v>88</v>
      </c>
      <c r="W235" s="54">
        <v>85460949</v>
      </c>
      <c r="X235" s="54" t="s">
        <v>9419</v>
      </c>
      <c r="Y235" s="119">
        <v>46038</v>
      </c>
      <c r="Z235" s="119">
        <v>46038</v>
      </c>
      <c r="AA235" s="120" t="s">
        <v>90</v>
      </c>
      <c r="AB235" s="119">
        <v>46173</v>
      </c>
      <c r="AC235" s="54">
        <f t="shared" si="15"/>
        <v>135</v>
      </c>
      <c r="AD235" s="56">
        <v>1</v>
      </c>
      <c r="AE235" s="114">
        <v>5275000</v>
      </c>
      <c r="AF235" s="56">
        <v>1</v>
      </c>
      <c r="AG235" s="464">
        <v>46203</v>
      </c>
      <c r="AH235" s="54">
        <f t="shared" si="16"/>
        <v>30</v>
      </c>
      <c r="AI235" s="114">
        <v>0</v>
      </c>
      <c r="AJ235" s="114">
        <v>0</v>
      </c>
      <c r="AK235" s="118" t="s">
        <v>90</v>
      </c>
      <c r="AL235" s="118" t="s">
        <v>90</v>
      </c>
      <c r="AM235" s="56">
        <v>0</v>
      </c>
      <c r="AN235" s="118" t="s">
        <v>90</v>
      </c>
      <c r="AO235" s="118" t="s">
        <v>90</v>
      </c>
      <c r="AP235" s="118" t="s">
        <v>90</v>
      </c>
      <c r="AQ235" s="54">
        <f t="shared" si="17"/>
        <v>0</v>
      </c>
      <c r="AR235" s="54">
        <f>+L235+AE235-AJ235</f>
        <v>29189000</v>
      </c>
      <c r="AS235" s="56" t="s">
        <v>88</v>
      </c>
      <c r="AT235" s="54">
        <v>23914000</v>
      </c>
      <c r="AU235" s="56" t="s">
        <v>91</v>
      </c>
      <c r="AV235" s="114">
        <v>0</v>
      </c>
      <c r="AW235" s="111" t="s">
        <v>90</v>
      </c>
      <c r="AX235" s="247">
        <v>23914000</v>
      </c>
      <c r="AY235" s="58">
        <f t="shared" si="18"/>
        <v>5275000</v>
      </c>
      <c r="AZ235" s="112">
        <f t="shared" si="19"/>
        <v>0.8192812360820857</v>
      </c>
      <c r="BA235" s="159">
        <v>1</v>
      </c>
      <c r="BB235" s="111" t="s">
        <v>90</v>
      </c>
      <c r="BC235" s="56" t="s">
        <v>92</v>
      </c>
      <c r="BD235" s="109" t="s">
        <v>11331</v>
      </c>
      <c r="BE235" s="56" t="s">
        <v>88</v>
      </c>
      <c r="BF235" s="56" t="s">
        <v>88</v>
      </c>
    </row>
    <row r="236" spans="2:58" s="201" customFormat="1" x14ac:dyDescent="0.2">
      <c r="B236" s="51">
        <v>2026</v>
      </c>
      <c r="C236" s="51">
        <v>891780111</v>
      </c>
      <c r="D236" s="51" t="s">
        <v>79</v>
      </c>
      <c r="E236" s="161" t="s">
        <v>11330</v>
      </c>
      <c r="F236" s="56" t="s">
        <v>11329</v>
      </c>
      <c r="G236" s="56">
        <v>0</v>
      </c>
      <c r="H236" s="56" t="s">
        <v>82</v>
      </c>
      <c r="I236" s="51" t="s">
        <v>83</v>
      </c>
      <c r="J236" s="121" t="s">
        <v>84</v>
      </c>
      <c r="K236" s="54" t="s">
        <v>11328</v>
      </c>
      <c r="L236" s="54">
        <v>15429000</v>
      </c>
      <c r="M236" s="51" t="s">
        <v>86</v>
      </c>
      <c r="N236" s="54" t="s">
        <v>11327</v>
      </c>
      <c r="O236" s="54">
        <v>1082932498</v>
      </c>
      <c r="P236" s="54">
        <v>30</v>
      </c>
      <c r="Q236" s="464">
        <v>46027</v>
      </c>
      <c r="R236" s="109">
        <v>5872564000</v>
      </c>
      <c r="S236" s="109">
        <v>932</v>
      </c>
      <c r="T236" s="542">
        <v>46038</v>
      </c>
      <c r="U236" s="54">
        <v>15429000</v>
      </c>
      <c r="V236" s="56" t="s">
        <v>88</v>
      </c>
      <c r="W236" s="54">
        <v>79738530</v>
      </c>
      <c r="X236" s="54" t="s">
        <v>8640</v>
      </c>
      <c r="Y236" s="119">
        <v>46038</v>
      </c>
      <c r="Z236" s="119">
        <v>46038</v>
      </c>
      <c r="AA236" s="120" t="s">
        <v>90</v>
      </c>
      <c r="AB236" s="119">
        <v>46173</v>
      </c>
      <c r="AC236" s="54">
        <f t="shared" si="15"/>
        <v>135</v>
      </c>
      <c r="AD236" s="56">
        <v>1</v>
      </c>
      <c r="AE236" s="114">
        <v>3330000</v>
      </c>
      <c r="AF236" s="56">
        <v>1</v>
      </c>
      <c r="AG236" s="464">
        <v>46203</v>
      </c>
      <c r="AH236" s="54">
        <f t="shared" si="16"/>
        <v>30</v>
      </c>
      <c r="AI236" s="114">
        <v>0</v>
      </c>
      <c r="AJ236" s="114">
        <v>0</v>
      </c>
      <c r="AK236" s="118" t="s">
        <v>90</v>
      </c>
      <c r="AL236" s="118" t="s">
        <v>90</v>
      </c>
      <c r="AM236" s="56">
        <v>0</v>
      </c>
      <c r="AN236" s="118" t="s">
        <v>90</v>
      </c>
      <c r="AO236" s="118" t="s">
        <v>90</v>
      </c>
      <c r="AP236" s="118" t="s">
        <v>90</v>
      </c>
      <c r="AQ236" s="54">
        <f t="shared" si="17"/>
        <v>0</v>
      </c>
      <c r="AR236" s="54">
        <f>+L236+AE236-AJ236</f>
        <v>18759000</v>
      </c>
      <c r="AS236" s="56" t="s">
        <v>88</v>
      </c>
      <c r="AT236" s="54">
        <v>15429000</v>
      </c>
      <c r="AU236" s="56" t="s">
        <v>91</v>
      </c>
      <c r="AV236" s="114">
        <v>0</v>
      </c>
      <c r="AW236" s="111" t="s">
        <v>90</v>
      </c>
      <c r="AX236" s="247">
        <v>15429000</v>
      </c>
      <c r="AY236" s="58">
        <f t="shared" si="18"/>
        <v>3330000</v>
      </c>
      <c r="AZ236" s="112">
        <f t="shared" si="19"/>
        <v>0.8224852071005917</v>
      </c>
      <c r="BA236" s="159">
        <v>1</v>
      </c>
      <c r="BB236" s="111" t="s">
        <v>90</v>
      </c>
      <c r="BC236" s="56" t="s">
        <v>92</v>
      </c>
      <c r="BD236" s="109" t="s">
        <v>11326</v>
      </c>
      <c r="BE236" s="56" t="s">
        <v>88</v>
      </c>
      <c r="BF236" s="56" t="s">
        <v>88</v>
      </c>
    </row>
    <row r="237" spans="2:58" s="201" customFormat="1" x14ac:dyDescent="0.2">
      <c r="B237" s="51">
        <v>2026</v>
      </c>
      <c r="C237" s="51">
        <v>891780111</v>
      </c>
      <c r="D237" s="51" t="s">
        <v>79</v>
      </c>
      <c r="E237" s="161" t="s">
        <v>11325</v>
      </c>
      <c r="F237" s="56" t="s">
        <v>11324</v>
      </c>
      <c r="G237" s="56">
        <v>0</v>
      </c>
      <c r="H237" s="56" t="s">
        <v>82</v>
      </c>
      <c r="I237" s="51" t="s">
        <v>83</v>
      </c>
      <c r="J237" s="121" t="s">
        <v>84</v>
      </c>
      <c r="K237" s="54" t="s">
        <v>11323</v>
      </c>
      <c r="L237" s="54">
        <v>13632000</v>
      </c>
      <c r="M237" s="51" t="s">
        <v>86</v>
      </c>
      <c r="N237" s="54" t="s">
        <v>11322</v>
      </c>
      <c r="O237" s="54">
        <v>1001937594</v>
      </c>
      <c r="P237" s="54">
        <v>30</v>
      </c>
      <c r="Q237" s="464">
        <v>46027</v>
      </c>
      <c r="R237" s="109">
        <v>5872564000</v>
      </c>
      <c r="S237" s="109">
        <v>933</v>
      </c>
      <c r="T237" s="542">
        <v>46038</v>
      </c>
      <c r="U237" s="54">
        <v>13632000</v>
      </c>
      <c r="V237" s="56" t="s">
        <v>88</v>
      </c>
      <c r="W237" s="54">
        <v>85447084</v>
      </c>
      <c r="X237" s="54" t="s">
        <v>11321</v>
      </c>
      <c r="Y237" s="119">
        <v>46038</v>
      </c>
      <c r="Z237" s="119">
        <v>46038</v>
      </c>
      <c r="AA237" s="120" t="s">
        <v>90</v>
      </c>
      <c r="AB237" s="119">
        <v>46173</v>
      </c>
      <c r="AC237" s="54">
        <f t="shared" si="15"/>
        <v>135</v>
      </c>
      <c r="AD237" s="56">
        <v>2</v>
      </c>
      <c r="AE237" s="114">
        <v>4178000</v>
      </c>
      <c r="AF237" s="56">
        <v>1</v>
      </c>
      <c r="AG237" s="464">
        <v>46199</v>
      </c>
      <c r="AH237" s="54">
        <f t="shared" si="16"/>
        <v>26</v>
      </c>
      <c r="AI237" s="114">
        <v>0</v>
      </c>
      <c r="AJ237" s="114">
        <v>0</v>
      </c>
      <c r="AK237" s="118" t="s">
        <v>90</v>
      </c>
      <c r="AL237" s="118" t="s">
        <v>90</v>
      </c>
      <c r="AM237" s="56">
        <v>0</v>
      </c>
      <c r="AN237" s="118" t="s">
        <v>90</v>
      </c>
      <c r="AO237" s="118" t="s">
        <v>90</v>
      </c>
      <c r="AP237" s="118" t="s">
        <v>90</v>
      </c>
      <c r="AQ237" s="54">
        <f t="shared" si="17"/>
        <v>0</v>
      </c>
      <c r="AR237" s="54">
        <f>+L237+AE237-AJ237</f>
        <v>17810000</v>
      </c>
      <c r="AS237" s="56" t="s">
        <v>88</v>
      </c>
      <c r="AT237" s="54">
        <v>13632000</v>
      </c>
      <c r="AU237" s="56" t="s">
        <v>91</v>
      </c>
      <c r="AV237" s="114">
        <v>0</v>
      </c>
      <c r="AW237" s="111" t="s">
        <v>90</v>
      </c>
      <c r="AX237" s="247">
        <v>14924000</v>
      </c>
      <c r="AY237" s="58">
        <f t="shared" si="18"/>
        <v>2886000</v>
      </c>
      <c r="AZ237" s="112">
        <f t="shared" si="19"/>
        <v>0.83795620437956209</v>
      </c>
      <c r="BA237" s="159">
        <v>1</v>
      </c>
      <c r="BB237" s="111" t="s">
        <v>90</v>
      </c>
      <c r="BC237" s="56" t="s">
        <v>92</v>
      </c>
      <c r="BD237" s="109" t="s">
        <v>11320</v>
      </c>
      <c r="BE237" s="56" t="s">
        <v>88</v>
      </c>
      <c r="BF237" s="56" t="s">
        <v>88</v>
      </c>
    </row>
    <row r="238" spans="2:58" s="201" customFormat="1" x14ac:dyDescent="0.2">
      <c r="B238" s="51">
        <v>2026</v>
      </c>
      <c r="C238" s="51">
        <v>891780111</v>
      </c>
      <c r="D238" s="51" t="s">
        <v>79</v>
      </c>
      <c r="E238" s="161" t="s">
        <v>11319</v>
      </c>
      <c r="F238" s="56" t="s">
        <v>11318</v>
      </c>
      <c r="G238" s="56">
        <v>0</v>
      </c>
      <c r="H238" s="56" t="s">
        <v>82</v>
      </c>
      <c r="I238" s="51" t="s">
        <v>83</v>
      </c>
      <c r="J238" s="121" t="s">
        <v>84</v>
      </c>
      <c r="K238" s="54" t="s">
        <v>11317</v>
      </c>
      <c r="L238" s="54">
        <v>13632000</v>
      </c>
      <c r="M238" s="51" t="s">
        <v>86</v>
      </c>
      <c r="N238" s="54" t="s">
        <v>11316</v>
      </c>
      <c r="O238" s="54">
        <v>1004371625</v>
      </c>
      <c r="P238" s="54">
        <v>30</v>
      </c>
      <c r="Q238" s="464">
        <v>46027</v>
      </c>
      <c r="R238" s="109">
        <v>5872564000</v>
      </c>
      <c r="S238" s="109">
        <v>934</v>
      </c>
      <c r="T238" s="542">
        <v>46038</v>
      </c>
      <c r="U238" s="54">
        <v>13632000</v>
      </c>
      <c r="V238" s="56" t="s">
        <v>88</v>
      </c>
      <c r="W238" s="54">
        <v>21400608</v>
      </c>
      <c r="X238" s="54" t="s">
        <v>8667</v>
      </c>
      <c r="Y238" s="119">
        <v>46038</v>
      </c>
      <c r="Z238" s="119">
        <v>46038</v>
      </c>
      <c r="AA238" s="120" t="s">
        <v>90</v>
      </c>
      <c r="AB238" s="119">
        <v>46173</v>
      </c>
      <c r="AC238" s="54">
        <f t="shared" si="15"/>
        <v>135</v>
      </c>
      <c r="AD238" s="56">
        <v>2</v>
      </c>
      <c r="AE238" s="114">
        <v>13007000</v>
      </c>
      <c r="AF238" s="56">
        <v>1</v>
      </c>
      <c r="AG238" s="464">
        <v>46203</v>
      </c>
      <c r="AH238" s="54">
        <f t="shared" si="16"/>
        <v>30</v>
      </c>
      <c r="AI238" s="114">
        <v>0</v>
      </c>
      <c r="AJ238" s="114">
        <v>0</v>
      </c>
      <c r="AK238" s="118" t="s">
        <v>90</v>
      </c>
      <c r="AL238" s="118" t="s">
        <v>90</v>
      </c>
      <c r="AM238" s="56">
        <v>0</v>
      </c>
      <c r="AN238" s="118" t="s">
        <v>90</v>
      </c>
      <c r="AO238" s="118" t="s">
        <v>90</v>
      </c>
      <c r="AP238" s="118" t="s">
        <v>90</v>
      </c>
      <c r="AQ238" s="54">
        <f t="shared" si="17"/>
        <v>0</v>
      </c>
      <c r="AR238" s="54">
        <f>+L238+AE238-AJ238</f>
        <v>26639000</v>
      </c>
      <c r="AS238" s="56" t="s">
        <v>88</v>
      </c>
      <c r="AT238" s="54">
        <v>13632000</v>
      </c>
      <c r="AU238" s="56" t="s">
        <v>91</v>
      </c>
      <c r="AV238" s="114">
        <v>0</v>
      </c>
      <c r="AW238" s="111" t="s">
        <v>90</v>
      </c>
      <c r="AX238" s="247">
        <v>23632000</v>
      </c>
      <c r="AY238" s="58">
        <f t="shared" si="18"/>
        <v>3007000</v>
      </c>
      <c r="AZ238" s="112">
        <f t="shared" si="19"/>
        <v>0.88712038740192956</v>
      </c>
      <c r="BA238" s="159">
        <v>1</v>
      </c>
      <c r="BB238" s="111" t="s">
        <v>90</v>
      </c>
      <c r="BC238" s="56" t="s">
        <v>92</v>
      </c>
      <c r="BD238" s="109" t="s">
        <v>1312</v>
      </c>
      <c r="BE238" s="56" t="s">
        <v>88</v>
      </c>
      <c r="BF238" s="56" t="s">
        <v>88</v>
      </c>
    </row>
    <row r="239" spans="2:58" s="201" customFormat="1" x14ac:dyDescent="0.2">
      <c r="B239" s="51">
        <v>2026</v>
      </c>
      <c r="C239" s="51">
        <v>891780111</v>
      </c>
      <c r="D239" s="51" t="s">
        <v>79</v>
      </c>
      <c r="E239" s="161" t="s">
        <v>11315</v>
      </c>
      <c r="F239" s="56" t="s">
        <v>11314</v>
      </c>
      <c r="G239" s="56">
        <v>0</v>
      </c>
      <c r="H239" s="56" t="s">
        <v>82</v>
      </c>
      <c r="I239" s="51" t="s">
        <v>83</v>
      </c>
      <c r="J239" s="121" t="s">
        <v>84</v>
      </c>
      <c r="K239" s="54" t="s">
        <v>11313</v>
      </c>
      <c r="L239" s="54">
        <v>17982000</v>
      </c>
      <c r="M239" s="51" t="s">
        <v>86</v>
      </c>
      <c r="N239" s="54" t="s">
        <v>11312</v>
      </c>
      <c r="O239" s="54">
        <v>1004346912</v>
      </c>
      <c r="P239" s="54">
        <v>30</v>
      </c>
      <c r="Q239" s="464">
        <v>46027</v>
      </c>
      <c r="R239" s="109">
        <v>5872564000</v>
      </c>
      <c r="S239" s="109">
        <v>935</v>
      </c>
      <c r="T239" s="542">
        <v>46038</v>
      </c>
      <c r="U239" s="54">
        <v>17982000</v>
      </c>
      <c r="V239" s="56" t="s">
        <v>88</v>
      </c>
      <c r="W239" s="54">
        <v>57464638</v>
      </c>
      <c r="X239" s="54" t="s">
        <v>8925</v>
      </c>
      <c r="Y239" s="119">
        <v>46038</v>
      </c>
      <c r="Z239" s="119">
        <v>46038</v>
      </c>
      <c r="AA239" s="120" t="s">
        <v>90</v>
      </c>
      <c r="AB239" s="119">
        <v>46173</v>
      </c>
      <c r="AC239" s="54">
        <f t="shared" si="15"/>
        <v>135</v>
      </c>
      <c r="AD239" s="56">
        <v>1</v>
      </c>
      <c r="AE239" s="114">
        <v>3996000</v>
      </c>
      <c r="AF239" s="56">
        <v>1</v>
      </c>
      <c r="AG239" s="464">
        <v>46203</v>
      </c>
      <c r="AH239" s="54">
        <f t="shared" si="16"/>
        <v>30</v>
      </c>
      <c r="AI239" s="114">
        <v>0</v>
      </c>
      <c r="AJ239" s="114">
        <v>0</v>
      </c>
      <c r="AK239" s="118" t="s">
        <v>90</v>
      </c>
      <c r="AL239" s="118" t="s">
        <v>90</v>
      </c>
      <c r="AM239" s="56">
        <v>0</v>
      </c>
      <c r="AN239" s="118" t="s">
        <v>90</v>
      </c>
      <c r="AO239" s="118" t="s">
        <v>90</v>
      </c>
      <c r="AP239" s="118" t="s">
        <v>90</v>
      </c>
      <c r="AQ239" s="54">
        <f t="shared" si="17"/>
        <v>0</v>
      </c>
      <c r="AR239" s="54">
        <f>+L239+AE239-AJ239</f>
        <v>21978000</v>
      </c>
      <c r="AS239" s="56" t="s">
        <v>88</v>
      </c>
      <c r="AT239" s="54">
        <v>17982000</v>
      </c>
      <c r="AU239" s="56" t="s">
        <v>91</v>
      </c>
      <c r="AV239" s="114">
        <v>0</v>
      </c>
      <c r="AW239" s="111" t="s">
        <v>90</v>
      </c>
      <c r="AX239" s="247">
        <v>17982000</v>
      </c>
      <c r="AY239" s="58">
        <f t="shared" si="18"/>
        <v>3996000</v>
      </c>
      <c r="AZ239" s="112">
        <f t="shared" si="19"/>
        <v>0.81818181818181823</v>
      </c>
      <c r="BA239" s="159">
        <v>1</v>
      </c>
      <c r="BB239" s="111" t="s">
        <v>90</v>
      </c>
      <c r="BC239" s="56" t="s">
        <v>92</v>
      </c>
      <c r="BD239" s="109" t="s">
        <v>1312</v>
      </c>
      <c r="BE239" s="56" t="s">
        <v>88</v>
      </c>
      <c r="BF239" s="56" t="s">
        <v>88</v>
      </c>
    </row>
    <row r="240" spans="2:58" s="201" customFormat="1" x14ac:dyDescent="0.2">
      <c r="B240" s="51">
        <v>2026</v>
      </c>
      <c r="C240" s="51">
        <v>891780111</v>
      </c>
      <c r="D240" s="51" t="s">
        <v>79</v>
      </c>
      <c r="E240" s="161" t="s">
        <v>11311</v>
      </c>
      <c r="F240" s="56" t="s">
        <v>11310</v>
      </c>
      <c r="G240" s="56">
        <v>0</v>
      </c>
      <c r="H240" s="56" t="s">
        <v>82</v>
      </c>
      <c r="I240" s="51" t="s">
        <v>83</v>
      </c>
      <c r="J240" s="121" t="s">
        <v>84</v>
      </c>
      <c r="K240" s="54" t="s">
        <v>11309</v>
      </c>
      <c r="L240" s="54">
        <v>16972000</v>
      </c>
      <c r="M240" s="51" t="s">
        <v>86</v>
      </c>
      <c r="N240" s="54" t="s">
        <v>11308</v>
      </c>
      <c r="O240" s="54">
        <v>1082905438</v>
      </c>
      <c r="P240" s="54">
        <v>30</v>
      </c>
      <c r="Q240" s="464">
        <v>46027</v>
      </c>
      <c r="R240" s="109">
        <v>5872564000</v>
      </c>
      <c r="S240" s="109">
        <v>936</v>
      </c>
      <c r="T240" s="542">
        <v>46038</v>
      </c>
      <c r="U240" s="54">
        <v>16972000</v>
      </c>
      <c r="V240" s="56" t="s">
        <v>88</v>
      </c>
      <c r="W240" s="54">
        <v>85465146</v>
      </c>
      <c r="X240" s="54" t="s">
        <v>9009</v>
      </c>
      <c r="Y240" s="119">
        <v>46038</v>
      </c>
      <c r="Z240" s="119">
        <v>46038</v>
      </c>
      <c r="AA240" s="120" t="s">
        <v>90</v>
      </c>
      <c r="AB240" s="119">
        <v>46173</v>
      </c>
      <c r="AC240" s="54">
        <f t="shared" si="15"/>
        <v>135</v>
      </c>
      <c r="AD240" s="56">
        <v>2</v>
      </c>
      <c r="AE240" s="114">
        <v>5538900</v>
      </c>
      <c r="AF240" s="56">
        <v>1</v>
      </c>
      <c r="AG240" s="464">
        <v>46203</v>
      </c>
      <c r="AH240" s="54">
        <f t="shared" si="16"/>
        <v>30</v>
      </c>
      <c r="AI240" s="114">
        <v>0</v>
      </c>
      <c r="AJ240" s="114">
        <v>0</v>
      </c>
      <c r="AK240" s="118" t="s">
        <v>90</v>
      </c>
      <c r="AL240" s="118" t="s">
        <v>90</v>
      </c>
      <c r="AM240" s="56">
        <v>0</v>
      </c>
      <c r="AN240" s="118" t="s">
        <v>90</v>
      </c>
      <c r="AO240" s="118" t="s">
        <v>90</v>
      </c>
      <c r="AP240" s="118" t="s">
        <v>90</v>
      </c>
      <c r="AQ240" s="54">
        <f t="shared" si="17"/>
        <v>0</v>
      </c>
      <c r="AR240" s="54">
        <f>+L240+AE240-AJ240</f>
        <v>22510900</v>
      </c>
      <c r="AS240" s="56" t="s">
        <v>88</v>
      </c>
      <c r="AT240" s="54">
        <v>16972000</v>
      </c>
      <c r="AU240" s="56" t="s">
        <v>91</v>
      </c>
      <c r="AV240" s="114">
        <v>0</v>
      </c>
      <c r="AW240" s="111" t="s">
        <v>90</v>
      </c>
      <c r="AX240" s="247">
        <v>18370600</v>
      </c>
      <c r="AY240" s="58">
        <f t="shared" si="18"/>
        <v>4140300</v>
      </c>
      <c r="AZ240" s="112">
        <f t="shared" si="19"/>
        <v>0.81607576773918411</v>
      </c>
      <c r="BA240" s="159">
        <v>1</v>
      </c>
      <c r="BB240" s="111" t="s">
        <v>90</v>
      </c>
      <c r="BC240" s="56" t="s">
        <v>92</v>
      </c>
      <c r="BD240" s="109" t="s">
        <v>11307</v>
      </c>
      <c r="BE240" s="56" t="s">
        <v>88</v>
      </c>
      <c r="BF240" s="56" t="s">
        <v>88</v>
      </c>
    </row>
    <row r="241" spans="2:58" s="201" customFormat="1" x14ac:dyDescent="0.2">
      <c r="B241" s="51">
        <v>2026</v>
      </c>
      <c r="C241" s="51">
        <v>891780111</v>
      </c>
      <c r="D241" s="51" t="s">
        <v>79</v>
      </c>
      <c r="E241" s="161" t="s">
        <v>11306</v>
      </c>
      <c r="F241" s="56" t="s">
        <v>11305</v>
      </c>
      <c r="G241" s="56">
        <v>0</v>
      </c>
      <c r="H241" s="56" t="s">
        <v>82</v>
      </c>
      <c r="I241" s="51" t="s">
        <v>83</v>
      </c>
      <c r="J241" s="121" t="s">
        <v>84</v>
      </c>
      <c r="K241" s="54" t="s">
        <v>11304</v>
      </c>
      <c r="L241" s="54">
        <v>13933000</v>
      </c>
      <c r="M241" s="51" t="s">
        <v>86</v>
      </c>
      <c r="N241" s="54" t="s">
        <v>11303</v>
      </c>
      <c r="O241" s="54">
        <v>4979192</v>
      </c>
      <c r="P241" s="54">
        <v>30</v>
      </c>
      <c r="Q241" s="464">
        <v>46027</v>
      </c>
      <c r="R241" s="109">
        <v>5872564000</v>
      </c>
      <c r="S241" s="109">
        <v>937</v>
      </c>
      <c r="T241" s="542">
        <v>46038</v>
      </c>
      <c r="U241" s="54">
        <v>13933000</v>
      </c>
      <c r="V241" s="56" t="s">
        <v>88</v>
      </c>
      <c r="W241" s="54">
        <v>85465146</v>
      </c>
      <c r="X241" s="54" t="s">
        <v>9009</v>
      </c>
      <c r="Y241" s="119">
        <v>46038</v>
      </c>
      <c r="Z241" s="119">
        <v>46038</v>
      </c>
      <c r="AA241" s="120" t="s">
        <v>90</v>
      </c>
      <c r="AB241" s="119">
        <v>46173</v>
      </c>
      <c r="AC241" s="54">
        <f t="shared" si="15"/>
        <v>135</v>
      </c>
      <c r="AD241" s="56">
        <v>1</v>
      </c>
      <c r="AE241" s="114">
        <v>3007000</v>
      </c>
      <c r="AF241" s="56">
        <v>1</v>
      </c>
      <c r="AG241" s="464">
        <v>46203</v>
      </c>
      <c r="AH241" s="54">
        <f t="shared" si="16"/>
        <v>30</v>
      </c>
      <c r="AI241" s="114">
        <v>0</v>
      </c>
      <c r="AJ241" s="114">
        <v>0</v>
      </c>
      <c r="AK241" s="118" t="s">
        <v>90</v>
      </c>
      <c r="AL241" s="118" t="s">
        <v>90</v>
      </c>
      <c r="AM241" s="56">
        <v>0</v>
      </c>
      <c r="AN241" s="118" t="s">
        <v>90</v>
      </c>
      <c r="AO241" s="118" t="s">
        <v>90</v>
      </c>
      <c r="AP241" s="118" t="s">
        <v>90</v>
      </c>
      <c r="AQ241" s="54">
        <f t="shared" si="17"/>
        <v>0</v>
      </c>
      <c r="AR241" s="54">
        <f>+L241+AE241-AJ241</f>
        <v>16940000</v>
      </c>
      <c r="AS241" s="56" t="s">
        <v>88</v>
      </c>
      <c r="AT241" s="54">
        <v>13933000</v>
      </c>
      <c r="AU241" s="56" t="s">
        <v>91</v>
      </c>
      <c r="AV241" s="114">
        <v>0</v>
      </c>
      <c r="AW241" s="111" t="s">
        <v>90</v>
      </c>
      <c r="AX241" s="247">
        <v>13933000</v>
      </c>
      <c r="AY241" s="58">
        <f t="shared" si="18"/>
        <v>3007000</v>
      </c>
      <c r="AZ241" s="112">
        <f t="shared" si="19"/>
        <v>0.82249114521841793</v>
      </c>
      <c r="BA241" s="159">
        <v>1</v>
      </c>
      <c r="BB241" s="111" t="s">
        <v>90</v>
      </c>
      <c r="BC241" s="56" t="s">
        <v>92</v>
      </c>
      <c r="BD241" s="109" t="s">
        <v>11302</v>
      </c>
      <c r="BE241" s="56" t="s">
        <v>88</v>
      </c>
      <c r="BF241" s="56" t="s">
        <v>88</v>
      </c>
    </row>
    <row r="242" spans="2:58" s="201" customFormat="1" x14ac:dyDescent="0.2">
      <c r="B242" s="51">
        <v>2026</v>
      </c>
      <c r="C242" s="51">
        <v>891780111</v>
      </c>
      <c r="D242" s="51" t="s">
        <v>79</v>
      </c>
      <c r="E242" s="161" t="s">
        <v>11301</v>
      </c>
      <c r="F242" s="56" t="s">
        <v>11300</v>
      </c>
      <c r="G242" s="56">
        <v>0</v>
      </c>
      <c r="H242" s="56" t="s">
        <v>82</v>
      </c>
      <c r="I242" s="51" t="s">
        <v>83</v>
      </c>
      <c r="J242" s="121" t="s">
        <v>84</v>
      </c>
      <c r="K242" s="54" t="s">
        <v>11299</v>
      </c>
      <c r="L242" s="54">
        <v>15996000</v>
      </c>
      <c r="M242" s="51" t="s">
        <v>86</v>
      </c>
      <c r="N242" s="54" t="s">
        <v>11298</v>
      </c>
      <c r="O242" s="54">
        <v>57461875</v>
      </c>
      <c r="P242" s="54">
        <v>30</v>
      </c>
      <c r="Q242" s="464">
        <v>46027</v>
      </c>
      <c r="R242" s="109">
        <v>5872564000</v>
      </c>
      <c r="S242" s="109">
        <v>938</v>
      </c>
      <c r="T242" s="542">
        <v>46038</v>
      </c>
      <c r="U242" s="54">
        <v>15996000</v>
      </c>
      <c r="V242" s="56" t="s">
        <v>88</v>
      </c>
      <c r="W242" s="54">
        <v>7634885</v>
      </c>
      <c r="X242" s="54" t="s">
        <v>9765</v>
      </c>
      <c r="Y242" s="119">
        <v>46038</v>
      </c>
      <c r="Z242" s="119">
        <v>46042</v>
      </c>
      <c r="AA242" s="120" t="s">
        <v>90</v>
      </c>
      <c r="AB242" s="119">
        <v>46173</v>
      </c>
      <c r="AC242" s="54">
        <f t="shared" si="15"/>
        <v>131</v>
      </c>
      <c r="AD242" s="56">
        <v>1</v>
      </c>
      <c r="AE242" s="114">
        <v>3663000</v>
      </c>
      <c r="AF242" s="56">
        <v>1</v>
      </c>
      <c r="AG242" s="464">
        <v>46203</v>
      </c>
      <c r="AH242" s="54">
        <f t="shared" si="16"/>
        <v>30</v>
      </c>
      <c r="AI242" s="114">
        <v>0</v>
      </c>
      <c r="AJ242" s="114">
        <v>0</v>
      </c>
      <c r="AK242" s="118" t="s">
        <v>90</v>
      </c>
      <c r="AL242" s="118" t="s">
        <v>90</v>
      </c>
      <c r="AM242" s="56">
        <v>0</v>
      </c>
      <c r="AN242" s="118" t="s">
        <v>90</v>
      </c>
      <c r="AO242" s="118" t="s">
        <v>90</v>
      </c>
      <c r="AP242" s="118" t="s">
        <v>90</v>
      </c>
      <c r="AQ242" s="54">
        <f t="shared" si="17"/>
        <v>0</v>
      </c>
      <c r="AR242" s="54">
        <f>+L242+AE242-AJ242</f>
        <v>19659000</v>
      </c>
      <c r="AS242" s="56" t="s">
        <v>88</v>
      </c>
      <c r="AT242" s="54">
        <v>15996000</v>
      </c>
      <c r="AU242" s="56" t="s">
        <v>91</v>
      </c>
      <c r="AV242" s="114">
        <v>0</v>
      </c>
      <c r="AW242" s="111" t="s">
        <v>90</v>
      </c>
      <c r="AX242" s="247">
        <v>15996000</v>
      </c>
      <c r="AY242" s="58">
        <f t="shared" si="18"/>
        <v>3663000</v>
      </c>
      <c r="AZ242" s="112">
        <f t="shared" si="19"/>
        <v>0.8136731268121471</v>
      </c>
      <c r="BA242" s="159">
        <v>1</v>
      </c>
      <c r="BB242" s="111" t="s">
        <v>90</v>
      </c>
      <c r="BC242" s="56" t="s">
        <v>92</v>
      </c>
      <c r="BD242" s="109" t="s">
        <v>11297</v>
      </c>
      <c r="BE242" s="56" t="s">
        <v>88</v>
      </c>
      <c r="BF242" s="56" t="s">
        <v>88</v>
      </c>
    </row>
    <row r="243" spans="2:58" s="201" customFormat="1" x14ac:dyDescent="0.2">
      <c r="B243" s="51">
        <v>2026</v>
      </c>
      <c r="C243" s="51">
        <v>891780111</v>
      </c>
      <c r="D243" s="51" t="s">
        <v>79</v>
      </c>
      <c r="E243" s="161" t="s">
        <v>11296</v>
      </c>
      <c r="F243" s="56" t="s">
        <v>11295</v>
      </c>
      <c r="G243" s="56">
        <v>0</v>
      </c>
      <c r="H243" s="56" t="s">
        <v>82</v>
      </c>
      <c r="I243" s="51" t="s">
        <v>83</v>
      </c>
      <c r="J243" s="121" t="s">
        <v>84</v>
      </c>
      <c r="K243" s="54" t="s">
        <v>9415</v>
      </c>
      <c r="L243" s="54">
        <v>10967000</v>
      </c>
      <c r="M243" s="51" t="s">
        <v>86</v>
      </c>
      <c r="N243" s="54" t="s">
        <v>11294</v>
      </c>
      <c r="O243" s="54">
        <v>1082838731</v>
      </c>
      <c r="P243" s="54">
        <v>53</v>
      </c>
      <c r="Q243" s="464">
        <v>46030</v>
      </c>
      <c r="R243" s="109">
        <v>2567899000</v>
      </c>
      <c r="S243" s="109">
        <v>918</v>
      </c>
      <c r="T243" s="542">
        <v>46038</v>
      </c>
      <c r="U243" s="54">
        <v>10967000</v>
      </c>
      <c r="V243" s="56" t="s">
        <v>88</v>
      </c>
      <c r="W243" s="54">
        <v>57444673</v>
      </c>
      <c r="X243" s="54" t="s">
        <v>9243</v>
      </c>
      <c r="Y243" s="119">
        <v>46038</v>
      </c>
      <c r="Z243" s="119">
        <v>46038</v>
      </c>
      <c r="AA243" s="120" t="s">
        <v>90</v>
      </c>
      <c r="AB243" s="119">
        <v>46173</v>
      </c>
      <c r="AC243" s="54">
        <f t="shared" si="15"/>
        <v>135</v>
      </c>
      <c r="AD243" s="56">
        <v>1</v>
      </c>
      <c r="AE243" s="114">
        <v>2419000</v>
      </c>
      <c r="AF243" s="56">
        <v>1</v>
      </c>
      <c r="AG243" s="464">
        <v>46203</v>
      </c>
      <c r="AH243" s="54">
        <f t="shared" si="16"/>
        <v>30</v>
      </c>
      <c r="AI243" s="114">
        <v>0</v>
      </c>
      <c r="AJ243" s="114">
        <v>0</v>
      </c>
      <c r="AK243" s="118" t="s">
        <v>90</v>
      </c>
      <c r="AL243" s="118" t="s">
        <v>90</v>
      </c>
      <c r="AM243" s="56">
        <v>0</v>
      </c>
      <c r="AN243" s="118" t="s">
        <v>90</v>
      </c>
      <c r="AO243" s="118" t="s">
        <v>90</v>
      </c>
      <c r="AP243" s="118" t="s">
        <v>90</v>
      </c>
      <c r="AQ243" s="54">
        <f t="shared" si="17"/>
        <v>0</v>
      </c>
      <c r="AR243" s="54">
        <f>+L243+AE243-AJ243</f>
        <v>13386000</v>
      </c>
      <c r="AS243" s="56" t="s">
        <v>88</v>
      </c>
      <c r="AT243" s="54">
        <v>10967000</v>
      </c>
      <c r="AU243" s="56" t="s">
        <v>91</v>
      </c>
      <c r="AV243" s="114">
        <v>0</v>
      </c>
      <c r="AW243" s="111" t="s">
        <v>90</v>
      </c>
      <c r="AX243" s="247">
        <v>10967000</v>
      </c>
      <c r="AY243" s="58">
        <f t="shared" si="18"/>
        <v>2419000</v>
      </c>
      <c r="AZ243" s="112">
        <f t="shared" si="19"/>
        <v>0.81928880920364555</v>
      </c>
      <c r="BA243" s="159">
        <v>1</v>
      </c>
      <c r="BB243" s="111" t="s">
        <v>90</v>
      </c>
      <c r="BC243" s="56" t="s">
        <v>92</v>
      </c>
      <c r="BD243" s="109" t="s">
        <v>11293</v>
      </c>
      <c r="BE243" s="56" t="s">
        <v>88</v>
      </c>
      <c r="BF243" s="56" t="s">
        <v>88</v>
      </c>
    </row>
    <row r="244" spans="2:58" s="201" customFormat="1" x14ac:dyDescent="0.2">
      <c r="B244" s="51">
        <v>2026</v>
      </c>
      <c r="C244" s="51">
        <v>891780111</v>
      </c>
      <c r="D244" s="51" t="s">
        <v>79</v>
      </c>
      <c r="E244" s="161" t="s">
        <v>11292</v>
      </c>
      <c r="F244" s="56" t="s">
        <v>11291</v>
      </c>
      <c r="G244" s="56">
        <v>0</v>
      </c>
      <c r="H244" s="56" t="s">
        <v>82</v>
      </c>
      <c r="I244" s="51" t="s">
        <v>83</v>
      </c>
      <c r="J244" s="121" t="s">
        <v>84</v>
      </c>
      <c r="K244" s="54" t="s">
        <v>11290</v>
      </c>
      <c r="L244" s="54">
        <v>13632000</v>
      </c>
      <c r="M244" s="51" t="s">
        <v>86</v>
      </c>
      <c r="N244" s="54" t="s">
        <v>11289</v>
      </c>
      <c r="O244" s="54">
        <v>1083006157</v>
      </c>
      <c r="P244" s="54">
        <v>30</v>
      </c>
      <c r="Q244" s="464">
        <v>46027</v>
      </c>
      <c r="R244" s="109">
        <v>5872564000</v>
      </c>
      <c r="S244" s="109">
        <v>939</v>
      </c>
      <c r="T244" s="542">
        <v>46038</v>
      </c>
      <c r="U244" s="54">
        <v>13632000</v>
      </c>
      <c r="V244" s="56" t="s">
        <v>88</v>
      </c>
      <c r="W244" s="54">
        <v>1082950841</v>
      </c>
      <c r="X244" s="54" t="s">
        <v>11288</v>
      </c>
      <c r="Y244" s="119">
        <v>46038</v>
      </c>
      <c r="Z244" s="119">
        <v>46038</v>
      </c>
      <c r="AA244" s="120" t="s">
        <v>90</v>
      </c>
      <c r="AB244" s="119">
        <v>46173</v>
      </c>
      <c r="AC244" s="54">
        <f t="shared" si="15"/>
        <v>135</v>
      </c>
      <c r="AD244" s="56">
        <v>1</v>
      </c>
      <c r="AE244" s="114">
        <v>1504000</v>
      </c>
      <c r="AF244" s="56">
        <v>1</v>
      </c>
      <c r="AG244" s="464">
        <v>46188</v>
      </c>
      <c r="AH244" s="54">
        <f t="shared" si="16"/>
        <v>15</v>
      </c>
      <c r="AI244" s="114">
        <v>0</v>
      </c>
      <c r="AJ244" s="114">
        <v>0</v>
      </c>
      <c r="AK244" s="118" t="s">
        <v>90</v>
      </c>
      <c r="AL244" s="118" t="s">
        <v>90</v>
      </c>
      <c r="AM244" s="56">
        <v>0</v>
      </c>
      <c r="AN244" s="118" t="s">
        <v>90</v>
      </c>
      <c r="AO244" s="118" t="s">
        <v>90</v>
      </c>
      <c r="AP244" s="118" t="s">
        <v>90</v>
      </c>
      <c r="AQ244" s="54">
        <f t="shared" si="17"/>
        <v>0</v>
      </c>
      <c r="AR244" s="54">
        <f>+L244+AE244-AJ244</f>
        <v>15136000</v>
      </c>
      <c r="AS244" s="56" t="s">
        <v>88</v>
      </c>
      <c r="AT244" s="54">
        <v>13632000</v>
      </c>
      <c r="AU244" s="56" t="s">
        <v>91</v>
      </c>
      <c r="AV244" s="114">
        <v>0</v>
      </c>
      <c r="AW244" s="111" t="s">
        <v>90</v>
      </c>
      <c r="AX244" s="247">
        <v>13632000</v>
      </c>
      <c r="AY244" s="58">
        <f t="shared" si="18"/>
        <v>1504000</v>
      </c>
      <c r="AZ244" s="112">
        <f t="shared" si="19"/>
        <v>0.90063424947145876</v>
      </c>
      <c r="BA244" s="159">
        <v>1</v>
      </c>
      <c r="BB244" s="111" t="s">
        <v>90</v>
      </c>
      <c r="BC244" s="56" t="s">
        <v>92</v>
      </c>
      <c r="BD244" s="109" t="s">
        <v>11287</v>
      </c>
      <c r="BE244" s="56" t="s">
        <v>88</v>
      </c>
      <c r="BF244" s="56" t="s">
        <v>88</v>
      </c>
    </row>
    <row r="245" spans="2:58" s="201" customFormat="1" x14ac:dyDescent="0.2">
      <c r="B245" s="51">
        <v>2026</v>
      </c>
      <c r="C245" s="51">
        <v>891780111</v>
      </c>
      <c r="D245" s="51" t="s">
        <v>79</v>
      </c>
      <c r="E245" s="161" t="s">
        <v>11286</v>
      </c>
      <c r="F245" s="56" t="s">
        <v>11285</v>
      </c>
      <c r="G245" s="56">
        <v>0</v>
      </c>
      <c r="H245" s="56" t="s">
        <v>82</v>
      </c>
      <c r="I245" s="51" t="s">
        <v>83</v>
      </c>
      <c r="J245" s="121" t="s">
        <v>84</v>
      </c>
      <c r="K245" s="54" t="s">
        <v>11284</v>
      </c>
      <c r="L245" s="54">
        <v>17705000</v>
      </c>
      <c r="M245" s="51" t="s">
        <v>86</v>
      </c>
      <c r="N245" s="54" t="s">
        <v>11283</v>
      </c>
      <c r="O245" s="54">
        <v>1085045367</v>
      </c>
      <c r="P245" s="54">
        <v>30</v>
      </c>
      <c r="Q245" s="464">
        <v>46027</v>
      </c>
      <c r="R245" s="109">
        <v>5872564000</v>
      </c>
      <c r="S245" s="109">
        <v>940</v>
      </c>
      <c r="T245" s="542">
        <v>46038</v>
      </c>
      <c r="U245" s="54">
        <v>17705000</v>
      </c>
      <c r="V245" s="56" t="s">
        <v>88</v>
      </c>
      <c r="W245" s="54">
        <v>57461216</v>
      </c>
      <c r="X245" s="54" t="s">
        <v>8844</v>
      </c>
      <c r="Y245" s="119">
        <v>46038</v>
      </c>
      <c r="Z245" s="119">
        <v>46038</v>
      </c>
      <c r="AA245" s="120" t="s">
        <v>90</v>
      </c>
      <c r="AB245" s="119">
        <v>46173</v>
      </c>
      <c r="AC245" s="54">
        <f t="shared" si="15"/>
        <v>135</v>
      </c>
      <c r="AD245" s="56">
        <v>1</v>
      </c>
      <c r="AE245" s="114">
        <v>4030000</v>
      </c>
      <c r="AF245" s="56">
        <v>1</v>
      </c>
      <c r="AG245" s="464">
        <v>46206</v>
      </c>
      <c r="AH245" s="54">
        <f t="shared" si="16"/>
        <v>33</v>
      </c>
      <c r="AI245" s="114">
        <v>0</v>
      </c>
      <c r="AJ245" s="114">
        <v>0</v>
      </c>
      <c r="AK245" s="118" t="s">
        <v>90</v>
      </c>
      <c r="AL245" s="118" t="s">
        <v>90</v>
      </c>
      <c r="AM245" s="56">
        <v>0</v>
      </c>
      <c r="AN245" s="118" t="s">
        <v>90</v>
      </c>
      <c r="AO245" s="118" t="s">
        <v>90</v>
      </c>
      <c r="AP245" s="118" t="s">
        <v>90</v>
      </c>
      <c r="AQ245" s="54">
        <f t="shared" si="17"/>
        <v>0</v>
      </c>
      <c r="AR245" s="54">
        <f>+L245+AE245-AJ245</f>
        <v>21735000</v>
      </c>
      <c r="AS245" s="56" t="s">
        <v>88</v>
      </c>
      <c r="AT245" s="54">
        <v>17705000</v>
      </c>
      <c r="AU245" s="56" t="s">
        <v>91</v>
      </c>
      <c r="AV245" s="114">
        <v>0</v>
      </c>
      <c r="AW245" s="111" t="s">
        <v>90</v>
      </c>
      <c r="AX245" s="247">
        <v>17705000</v>
      </c>
      <c r="AY245" s="58">
        <f t="shared" si="18"/>
        <v>4030000</v>
      </c>
      <c r="AZ245" s="112">
        <f t="shared" si="19"/>
        <v>0.81458477110651029</v>
      </c>
      <c r="BA245" s="159">
        <v>1</v>
      </c>
      <c r="BB245" s="111" t="s">
        <v>90</v>
      </c>
      <c r="BC245" s="56" t="s">
        <v>92</v>
      </c>
      <c r="BD245" s="109" t="s">
        <v>11282</v>
      </c>
      <c r="BE245" s="56" t="s">
        <v>88</v>
      </c>
      <c r="BF245" s="56" t="s">
        <v>88</v>
      </c>
    </row>
    <row r="246" spans="2:58" s="201" customFormat="1" x14ac:dyDescent="0.2">
      <c r="B246" s="51">
        <v>2026</v>
      </c>
      <c r="C246" s="51">
        <v>891780111</v>
      </c>
      <c r="D246" s="51" t="s">
        <v>79</v>
      </c>
      <c r="E246" s="161" t="s">
        <v>11281</v>
      </c>
      <c r="F246" s="56" t="s">
        <v>11280</v>
      </c>
      <c r="G246" s="56">
        <v>0</v>
      </c>
      <c r="H246" s="56" t="s">
        <v>82</v>
      </c>
      <c r="I246" s="51" t="s">
        <v>83</v>
      </c>
      <c r="J246" s="121" t="s">
        <v>84</v>
      </c>
      <c r="K246" s="54" t="s">
        <v>11279</v>
      </c>
      <c r="L246" s="54">
        <v>13532000</v>
      </c>
      <c r="M246" s="51" t="s">
        <v>86</v>
      </c>
      <c r="N246" s="54" t="s">
        <v>11278</v>
      </c>
      <c r="O246" s="54">
        <v>1082974742</v>
      </c>
      <c r="P246" s="54">
        <v>30</v>
      </c>
      <c r="Q246" s="464">
        <v>46027</v>
      </c>
      <c r="R246" s="109">
        <v>5872564000</v>
      </c>
      <c r="S246" s="109">
        <v>941</v>
      </c>
      <c r="T246" s="542">
        <v>46038</v>
      </c>
      <c r="U246" s="54">
        <v>13532000</v>
      </c>
      <c r="V246" s="56" t="s">
        <v>88</v>
      </c>
      <c r="W246" s="54">
        <v>85467461</v>
      </c>
      <c r="X246" s="54" t="s">
        <v>8855</v>
      </c>
      <c r="Y246" s="119">
        <v>46038</v>
      </c>
      <c r="Z246" s="119">
        <v>46038</v>
      </c>
      <c r="AA246" s="120" t="s">
        <v>90</v>
      </c>
      <c r="AB246" s="119">
        <v>46173</v>
      </c>
      <c r="AC246" s="54">
        <f t="shared" si="15"/>
        <v>135</v>
      </c>
      <c r="AD246" s="56">
        <v>1</v>
      </c>
      <c r="AE246" s="114">
        <v>3007000</v>
      </c>
      <c r="AF246" s="56">
        <v>1</v>
      </c>
      <c r="AG246" s="464">
        <v>46203</v>
      </c>
      <c r="AH246" s="54">
        <f t="shared" si="16"/>
        <v>30</v>
      </c>
      <c r="AI246" s="114">
        <v>0</v>
      </c>
      <c r="AJ246" s="114">
        <v>0</v>
      </c>
      <c r="AK246" s="118" t="s">
        <v>90</v>
      </c>
      <c r="AL246" s="118" t="s">
        <v>90</v>
      </c>
      <c r="AM246" s="56">
        <v>0</v>
      </c>
      <c r="AN246" s="118" t="s">
        <v>90</v>
      </c>
      <c r="AO246" s="118" t="s">
        <v>90</v>
      </c>
      <c r="AP246" s="118" t="s">
        <v>90</v>
      </c>
      <c r="AQ246" s="54">
        <f t="shared" si="17"/>
        <v>0</v>
      </c>
      <c r="AR246" s="54">
        <f>+L246+AE246-AJ246</f>
        <v>16539000</v>
      </c>
      <c r="AS246" s="56" t="s">
        <v>88</v>
      </c>
      <c r="AT246" s="54">
        <v>13532000</v>
      </c>
      <c r="AU246" s="56" t="s">
        <v>91</v>
      </c>
      <c r="AV246" s="114">
        <v>0</v>
      </c>
      <c r="AW246" s="111" t="s">
        <v>90</v>
      </c>
      <c r="AX246" s="247">
        <v>13532000</v>
      </c>
      <c r="AY246" s="58">
        <f t="shared" si="18"/>
        <v>3007000</v>
      </c>
      <c r="AZ246" s="112">
        <f t="shared" si="19"/>
        <v>0.81818731483161011</v>
      </c>
      <c r="BA246" s="159">
        <v>1</v>
      </c>
      <c r="BB246" s="111" t="s">
        <v>90</v>
      </c>
      <c r="BC246" s="56" t="s">
        <v>92</v>
      </c>
      <c r="BD246" s="109" t="s">
        <v>11277</v>
      </c>
      <c r="BE246" s="56" t="s">
        <v>88</v>
      </c>
      <c r="BF246" s="56" t="s">
        <v>88</v>
      </c>
    </row>
    <row r="247" spans="2:58" s="201" customFormat="1" x14ac:dyDescent="0.2">
      <c r="B247" s="51">
        <v>2026</v>
      </c>
      <c r="C247" s="51">
        <v>891780111</v>
      </c>
      <c r="D247" s="51" t="s">
        <v>79</v>
      </c>
      <c r="E247" s="161" t="s">
        <v>11276</v>
      </c>
      <c r="F247" s="56" t="s">
        <v>11275</v>
      </c>
      <c r="G247" s="56">
        <v>0</v>
      </c>
      <c r="H247" s="56" t="s">
        <v>82</v>
      </c>
      <c r="I247" s="51" t="s">
        <v>83</v>
      </c>
      <c r="J247" s="121" t="s">
        <v>84</v>
      </c>
      <c r="K247" s="54" t="s">
        <v>11274</v>
      </c>
      <c r="L247" s="54">
        <v>13581000</v>
      </c>
      <c r="M247" s="51" t="s">
        <v>86</v>
      </c>
      <c r="N247" s="54" t="s">
        <v>11273</v>
      </c>
      <c r="O247" s="54">
        <v>57427809</v>
      </c>
      <c r="P247" s="54">
        <v>53</v>
      </c>
      <c r="Q247" s="464">
        <v>46030</v>
      </c>
      <c r="R247" s="109">
        <v>2567899000</v>
      </c>
      <c r="S247" s="109">
        <v>919</v>
      </c>
      <c r="T247" s="542">
        <v>46038</v>
      </c>
      <c r="U247" s="54">
        <v>13581000</v>
      </c>
      <c r="V247" s="56" t="s">
        <v>88</v>
      </c>
      <c r="W247" s="54">
        <v>36557666</v>
      </c>
      <c r="X247" s="54" t="s">
        <v>8827</v>
      </c>
      <c r="Y247" s="119">
        <v>46038</v>
      </c>
      <c r="Z247" s="119">
        <v>46038</v>
      </c>
      <c r="AA247" s="120" t="s">
        <v>90</v>
      </c>
      <c r="AB247" s="119">
        <v>46173</v>
      </c>
      <c r="AC247" s="54">
        <f t="shared" si="15"/>
        <v>135</v>
      </c>
      <c r="AD247" s="56">
        <v>1</v>
      </c>
      <c r="AE247" s="114">
        <v>2849000</v>
      </c>
      <c r="AF247" s="56">
        <v>1</v>
      </c>
      <c r="AG247" s="464">
        <v>46203</v>
      </c>
      <c r="AH247" s="54">
        <f t="shared" si="16"/>
        <v>30</v>
      </c>
      <c r="AI247" s="114">
        <v>0</v>
      </c>
      <c r="AJ247" s="114">
        <v>0</v>
      </c>
      <c r="AK247" s="118" t="s">
        <v>90</v>
      </c>
      <c r="AL247" s="118" t="s">
        <v>90</v>
      </c>
      <c r="AM247" s="56">
        <v>0</v>
      </c>
      <c r="AN247" s="118" t="s">
        <v>90</v>
      </c>
      <c r="AO247" s="118" t="s">
        <v>90</v>
      </c>
      <c r="AP247" s="118" t="s">
        <v>90</v>
      </c>
      <c r="AQ247" s="54">
        <f t="shared" si="17"/>
        <v>0</v>
      </c>
      <c r="AR247" s="54">
        <f>+L247+AE247-AJ247</f>
        <v>16430000</v>
      </c>
      <c r="AS247" s="56" t="s">
        <v>88</v>
      </c>
      <c r="AT247" s="54">
        <v>13581000</v>
      </c>
      <c r="AU247" s="56" t="s">
        <v>91</v>
      </c>
      <c r="AV247" s="114">
        <v>0</v>
      </c>
      <c r="AW247" s="111" t="s">
        <v>90</v>
      </c>
      <c r="AX247" s="247">
        <v>13581000</v>
      </c>
      <c r="AY247" s="58">
        <f t="shared" si="18"/>
        <v>2849000</v>
      </c>
      <c r="AZ247" s="112">
        <f t="shared" si="19"/>
        <v>0.82659768715763848</v>
      </c>
      <c r="BA247" s="159">
        <v>1</v>
      </c>
      <c r="BB247" s="111" t="s">
        <v>90</v>
      </c>
      <c r="BC247" s="56" t="s">
        <v>92</v>
      </c>
      <c r="BD247" s="109" t="s">
        <v>11272</v>
      </c>
      <c r="BE247" s="56" t="s">
        <v>88</v>
      </c>
      <c r="BF247" s="56" t="s">
        <v>88</v>
      </c>
    </row>
    <row r="248" spans="2:58" s="201" customFormat="1" x14ac:dyDescent="0.2">
      <c r="B248" s="51">
        <v>2026</v>
      </c>
      <c r="C248" s="51">
        <v>891780111</v>
      </c>
      <c r="D248" s="51" t="s">
        <v>79</v>
      </c>
      <c r="E248" s="161" t="s">
        <v>11271</v>
      </c>
      <c r="F248" s="56" t="s">
        <v>11270</v>
      </c>
      <c r="G248" s="56">
        <v>0</v>
      </c>
      <c r="H248" s="56" t="s">
        <v>82</v>
      </c>
      <c r="I248" s="51" t="s">
        <v>83</v>
      </c>
      <c r="J248" s="121" t="s">
        <v>84</v>
      </c>
      <c r="K248" s="54" t="s">
        <v>11269</v>
      </c>
      <c r="L248" s="54">
        <v>15873000</v>
      </c>
      <c r="M248" s="51" t="s">
        <v>86</v>
      </c>
      <c r="N248" s="54" t="s">
        <v>11268</v>
      </c>
      <c r="O248" s="54">
        <v>57427768</v>
      </c>
      <c r="P248" s="54">
        <v>30</v>
      </c>
      <c r="Q248" s="464">
        <v>46027</v>
      </c>
      <c r="R248" s="109">
        <v>5872564000</v>
      </c>
      <c r="S248" s="109">
        <v>942</v>
      </c>
      <c r="T248" s="542">
        <v>46038</v>
      </c>
      <c r="U248" s="54">
        <v>15873000</v>
      </c>
      <c r="V248" s="56" t="s">
        <v>88</v>
      </c>
      <c r="W248" s="54">
        <v>36557666</v>
      </c>
      <c r="X248" s="54" t="s">
        <v>8827</v>
      </c>
      <c r="Y248" s="119">
        <v>46038</v>
      </c>
      <c r="Z248" s="119">
        <v>46038</v>
      </c>
      <c r="AA248" s="120" t="s">
        <v>90</v>
      </c>
      <c r="AB248" s="119">
        <v>46173</v>
      </c>
      <c r="AC248" s="54">
        <f t="shared" si="15"/>
        <v>135</v>
      </c>
      <c r="AD248" s="56">
        <v>1</v>
      </c>
      <c r="AE248" s="114">
        <v>3330000</v>
      </c>
      <c r="AF248" s="56">
        <v>1</v>
      </c>
      <c r="AG248" s="464">
        <v>46203</v>
      </c>
      <c r="AH248" s="54">
        <f t="shared" si="16"/>
        <v>30</v>
      </c>
      <c r="AI248" s="114">
        <v>0</v>
      </c>
      <c r="AJ248" s="114">
        <v>0</v>
      </c>
      <c r="AK248" s="118" t="s">
        <v>90</v>
      </c>
      <c r="AL248" s="118" t="s">
        <v>90</v>
      </c>
      <c r="AM248" s="56">
        <v>0</v>
      </c>
      <c r="AN248" s="118" t="s">
        <v>90</v>
      </c>
      <c r="AO248" s="118" t="s">
        <v>90</v>
      </c>
      <c r="AP248" s="118" t="s">
        <v>90</v>
      </c>
      <c r="AQ248" s="54">
        <f t="shared" si="17"/>
        <v>0</v>
      </c>
      <c r="AR248" s="54">
        <f>+L248+AE248-AJ248</f>
        <v>19203000</v>
      </c>
      <c r="AS248" s="56" t="s">
        <v>88</v>
      </c>
      <c r="AT248" s="54">
        <v>15873000</v>
      </c>
      <c r="AU248" s="56" t="s">
        <v>91</v>
      </c>
      <c r="AV248" s="114">
        <v>0</v>
      </c>
      <c r="AW248" s="111" t="s">
        <v>90</v>
      </c>
      <c r="AX248" s="247">
        <v>15873000</v>
      </c>
      <c r="AY248" s="58">
        <f t="shared" si="18"/>
        <v>3330000</v>
      </c>
      <c r="AZ248" s="112">
        <f t="shared" si="19"/>
        <v>0.82658959537572252</v>
      </c>
      <c r="BA248" s="159">
        <v>1</v>
      </c>
      <c r="BB248" s="111" t="s">
        <v>90</v>
      </c>
      <c r="BC248" s="56" t="s">
        <v>92</v>
      </c>
      <c r="BD248" s="109" t="s">
        <v>11267</v>
      </c>
      <c r="BE248" s="56" t="s">
        <v>88</v>
      </c>
      <c r="BF248" s="56" t="s">
        <v>88</v>
      </c>
    </row>
    <row r="249" spans="2:58" s="201" customFormat="1" x14ac:dyDescent="0.2">
      <c r="B249" s="51">
        <v>2026</v>
      </c>
      <c r="C249" s="51">
        <v>891780111</v>
      </c>
      <c r="D249" s="51" t="s">
        <v>79</v>
      </c>
      <c r="E249" s="161" t="s">
        <v>11266</v>
      </c>
      <c r="F249" s="56" t="s">
        <v>11265</v>
      </c>
      <c r="G249" s="56">
        <v>0</v>
      </c>
      <c r="H249" s="56" t="s">
        <v>82</v>
      </c>
      <c r="I249" s="51" t="s">
        <v>83</v>
      </c>
      <c r="J249" s="121" t="s">
        <v>84</v>
      </c>
      <c r="K249" s="54" t="s">
        <v>11264</v>
      </c>
      <c r="L249" s="54">
        <v>19940000</v>
      </c>
      <c r="M249" s="51" t="s">
        <v>86</v>
      </c>
      <c r="N249" s="54" t="s">
        <v>11263</v>
      </c>
      <c r="O249" s="54">
        <v>1064802492</v>
      </c>
      <c r="P249" s="54">
        <v>30</v>
      </c>
      <c r="Q249" s="464">
        <v>46027</v>
      </c>
      <c r="R249" s="109">
        <v>5872564000</v>
      </c>
      <c r="S249" s="109">
        <v>943</v>
      </c>
      <c r="T249" s="542">
        <v>46038</v>
      </c>
      <c r="U249" s="54">
        <v>19940000</v>
      </c>
      <c r="V249" s="56" t="s">
        <v>88</v>
      </c>
      <c r="W249" s="54">
        <v>57464638</v>
      </c>
      <c r="X249" s="54" t="s">
        <v>8925</v>
      </c>
      <c r="Y249" s="119">
        <v>46038</v>
      </c>
      <c r="Z249" s="119">
        <v>46038</v>
      </c>
      <c r="AA249" s="120" t="s">
        <v>90</v>
      </c>
      <c r="AB249" s="119">
        <v>46173</v>
      </c>
      <c r="AC249" s="54">
        <f t="shared" si="15"/>
        <v>135</v>
      </c>
      <c r="AD249" s="56">
        <v>1</v>
      </c>
      <c r="AE249" s="114">
        <v>4431000</v>
      </c>
      <c r="AF249" s="56">
        <v>1</v>
      </c>
      <c r="AG249" s="464">
        <v>46203</v>
      </c>
      <c r="AH249" s="54">
        <f t="shared" si="16"/>
        <v>30</v>
      </c>
      <c r="AI249" s="114">
        <v>0</v>
      </c>
      <c r="AJ249" s="114">
        <v>0</v>
      </c>
      <c r="AK249" s="118" t="s">
        <v>90</v>
      </c>
      <c r="AL249" s="118" t="s">
        <v>90</v>
      </c>
      <c r="AM249" s="56">
        <v>0</v>
      </c>
      <c r="AN249" s="118" t="s">
        <v>90</v>
      </c>
      <c r="AO249" s="118" t="s">
        <v>90</v>
      </c>
      <c r="AP249" s="118" t="s">
        <v>90</v>
      </c>
      <c r="AQ249" s="54">
        <f t="shared" si="17"/>
        <v>0</v>
      </c>
      <c r="AR249" s="54">
        <f>+L249+AE249-AJ249</f>
        <v>24371000</v>
      </c>
      <c r="AS249" s="56" t="s">
        <v>88</v>
      </c>
      <c r="AT249" s="54">
        <v>19940000</v>
      </c>
      <c r="AU249" s="56" t="s">
        <v>91</v>
      </c>
      <c r="AV249" s="114">
        <v>0</v>
      </c>
      <c r="AW249" s="111" t="s">
        <v>90</v>
      </c>
      <c r="AX249" s="247">
        <v>19940000</v>
      </c>
      <c r="AY249" s="58">
        <f t="shared" si="18"/>
        <v>4431000</v>
      </c>
      <c r="AZ249" s="112">
        <f t="shared" si="19"/>
        <v>0.81818554839768576</v>
      </c>
      <c r="BA249" s="159">
        <v>1</v>
      </c>
      <c r="BB249" s="111" t="s">
        <v>90</v>
      </c>
      <c r="BC249" s="56" t="s">
        <v>92</v>
      </c>
      <c r="BD249" s="109" t="s">
        <v>11262</v>
      </c>
      <c r="BE249" s="56" t="s">
        <v>88</v>
      </c>
      <c r="BF249" s="56" t="s">
        <v>88</v>
      </c>
    </row>
    <row r="250" spans="2:58" s="201" customFormat="1" x14ac:dyDescent="0.2">
      <c r="B250" s="51">
        <v>2026</v>
      </c>
      <c r="C250" s="51">
        <v>891780111</v>
      </c>
      <c r="D250" s="51" t="s">
        <v>79</v>
      </c>
      <c r="E250" s="161" t="s">
        <v>11261</v>
      </c>
      <c r="F250" s="56" t="s">
        <v>11260</v>
      </c>
      <c r="G250" s="56">
        <v>0</v>
      </c>
      <c r="H250" s="56" t="s">
        <v>82</v>
      </c>
      <c r="I250" s="51" t="s">
        <v>83</v>
      </c>
      <c r="J250" s="121" t="s">
        <v>84</v>
      </c>
      <c r="K250" s="54" t="s">
        <v>11259</v>
      </c>
      <c r="L250" s="54">
        <v>19131000</v>
      </c>
      <c r="M250" s="51" t="s">
        <v>86</v>
      </c>
      <c r="N250" s="54" t="s">
        <v>11258</v>
      </c>
      <c r="O250" s="54">
        <v>1083020392</v>
      </c>
      <c r="P250" s="54">
        <v>30</v>
      </c>
      <c r="Q250" s="464">
        <v>46027</v>
      </c>
      <c r="R250" s="109">
        <v>5872564000</v>
      </c>
      <c r="S250" s="109">
        <v>944</v>
      </c>
      <c r="T250" s="542">
        <v>46038</v>
      </c>
      <c r="U250" s="54">
        <v>19131000</v>
      </c>
      <c r="V250" s="56" t="s">
        <v>88</v>
      </c>
      <c r="W250" s="54">
        <v>85460949</v>
      </c>
      <c r="X250" s="54" t="s">
        <v>9419</v>
      </c>
      <c r="Y250" s="119">
        <v>46038</v>
      </c>
      <c r="Z250" s="119">
        <v>46038</v>
      </c>
      <c r="AA250" s="120" t="s">
        <v>90</v>
      </c>
      <c r="AB250" s="119">
        <v>46173</v>
      </c>
      <c r="AC250" s="54">
        <f t="shared" si="15"/>
        <v>135</v>
      </c>
      <c r="AD250" s="56">
        <v>1</v>
      </c>
      <c r="AE250" s="114">
        <v>4220000</v>
      </c>
      <c r="AF250" s="56">
        <v>1</v>
      </c>
      <c r="AG250" s="464">
        <v>46203</v>
      </c>
      <c r="AH250" s="54">
        <f t="shared" si="16"/>
        <v>30</v>
      </c>
      <c r="AI250" s="114">
        <v>0</v>
      </c>
      <c r="AJ250" s="114">
        <v>0</v>
      </c>
      <c r="AK250" s="118" t="s">
        <v>90</v>
      </c>
      <c r="AL250" s="118" t="s">
        <v>90</v>
      </c>
      <c r="AM250" s="56">
        <v>0</v>
      </c>
      <c r="AN250" s="118" t="s">
        <v>90</v>
      </c>
      <c r="AO250" s="118" t="s">
        <v>90</v>
      </c>
      <c r="AP250" s="118" t="s">
        <v>90</v>
      </c>
      <c r="AQ250" s="54">
        <f t="shared" si="17"/>
        <v>0</v>
      </c>
      <c r="AR250" s="54">
        <f>+L250+AE250-AJ250</f>
        <v>23351000</v>
      </c>
      <c r="AS250" s="56" t="s">
        <v>88</v>
      </c>
      <c r="AT250" s="54">
        <v>19131000</v>
      </c>
      <c r="AU250" s="56" t="s">
        <v>91</v>
      </c>
      <c r="AV250" s="114">
        <v>0</v>
      </c>
      <c r="AW250" s="111" t="s">
        <v>90</v>
      </c>
      <c r="AX250" s="247">
        <v>19131000</v>
      </c>
      <c r="AY250" s="58">
        <f t="shared" si="18"/>
        <v>4220000</v>
      </c>
      <c r="AZ250" s="112">
        <f t="shared" si="19"/>
        <v>0.8192796882360498</v>
      </c>
      <c r="BA250" s="159">
        <v>1</v>
      </c>
      <c r="BB250" s="111" t="s">
        <v>90</v>
      </c>
      <c r="BC250" s="56" t="s">
        <v>92</v>
      </c>
      <c r="BD250" s="109" t="s">
        <v>11257</v>
      </c>
      <c r="BE250" s="56" t="s">
        <v>88</v>
      </c>
      <c r="BF250" s="56" t="s">
        <v>88</v>
      </c>
    </row>
    <row r="251" spans="2:58" s="201" customFormat="1" x14ac:dyDescent="0.2">
      <c r="B251" s="51">
        <v>2026</v>
      </c>
      <c r="C251" s="51">
        <v>891780111</v>
      </c>
      <c r="D251" s="51" t="s">
        <v>79</v>
      </c>
      <c r="E251" s="161" t="s">
        <v>11256</v>
      </c>
      <c r="F251" s="56" t="s">
        <v>11255</v>
      </c>
      <c r="G251" s="56">
        <v>0</v>
      </c>
      <c r="H251" s="56" t="s">
        <v>82</v>
      </c>
      <c r="I251" s="51" t="s">
        <v>83</v>
      </c>
      <c r="J251" s="121" t="s">
        <v>84</v>
      </c>
      <c r="K251" s="54" t="s">
        <v>11254</v>
      </c>
      <c r="L251" s="54">
        <v>15429000</v>
      </c>
      <c r="M251" s="51" t="s">
        <v>86</v>
      </c>
      <c r="N251" s="54" t="s">
        <v>11253</v>
      </c>
      <c r="O251" s="54">
        <v>1007917725</v>
      </c>
      <c r="P251" s="54">
        <v>30</v>
      </c>
      <c r="Q251" s="464">
        <v>46027</v>
      </c>
      <c r="R251" s="109">
        <v>5872564000</v>
      </c>
      <c r="S251" s="109">
        <v>945</v>
      </c>
      <c r="T251" s="542">
        <v>46038</v>
      </c>
      <c r="U251" s="54">
        <v>15429000</v>
      </c>
      <c r="V251" s="56" t="s">
        <v>88</v>
      </c>
      <c r="W251" s="54">
        <v>1192791759</v>
      </c>
      <c r="X251" s="54" t="s">
        <v>11096</v>
      </c>
      <c r="Y251" s="119">
        <v>46038</v>
      </c>
      <c r="Z251" s="119">
        <v>46038</v>
      </c>
      <c r="AA251" s="120" t="s">
        <v>90</v>
      </c>
      <c r="AB251" s="119">
        <v>46173</v>
      </c>
      <c r="AC251" s="54">
        <f t="shared" si="15"/>
        <v>135</v>
      </c>
      <c r="AD251" s="56">
        <v>1</v>
      </c>
      <c r="AE251" s="114">
        <v>3330000</v>
      </c>
      <c r="AF251" s="56">
        <v>1</v>
      </c>
      <c r="AG251" s="464">
        <v>46203</v>
      </c>
      <c r="AH251" s="54">
        <f t="shared" si="16"/>
        <v>30</v>
      </c>
      <c r="AI251" s="114">
        <v>0</v>
      </c>
      <c r="AJ251" s="114">
        <v>0</v>
      </c>
      <c r="AK251" s="118" t="s">
        <v>90</v>
      </c>
      <c r="AL251" s="118" t="s">
        <v>90</v>
      </c>
      <c r="AM251" s="56">
        <v>0</v>
      </c>
      <c r="AN251" s="118" t="s">
        <v>90</v>
      </c>
      <c r="AO251" s="118" t="s">
        <v>90</v>
      </c>
      <c r="AP251" s="118" t="s">
        <v>90</v>
      </c>
      <c r="AQ251" s="54">
        <f t="shared" si="17"/>
        <v>0</v>
      </c>
      <c r="AR251" s="54">
        <f>+L251+AE251-AJ251</f>
        <v>18759000</v>
      </c>
      <c r="AS251" s="56" t="s">
        <v>88</v>
      </c>
      <c r="AT251" s="54">
        <v>15429000</v>
      </c>
      <c r="AU251" s="56" t="s">
        <v>91</v>
      </c>
      <c r="AV251" s="114">
        <v>0</v>
      </c>
      <c r="AW251" s="111" t="s">
        <v>90</v>
      </c>
      <c r="AX251" s="247">
        <v>15429000</v>
      </c>
      <c r="AY251" s="58">
        <f t="shared" si="18"/>
        <v>3330000</v>
      </c>
      <c r="AZ251" s="112">
        <f t="shared" si="19"/>
        <v>0.8224852071005917</v>
      </c>
      <c r="BA251" s="159">
        <v>1</v>
      </c>
      <c r="BB251" s="111" t="s">
        <v>90</v>
      </c>
      <c r="BC251" s="56" t="s">
        <v>92</v>
      </c>
      <c r="BD251" s="109" t="s">
        <v>11252</v>
      </c>
      <c r="BE251" s="56" t="s">
        <v>88</v>
      </c>
      <c r="BF251" s="56" t="s">
        <v>88</v>
      </c>
    </row>
    <row r="252" spans="2:58" s="201" customFormat="1" x14ac:dyDescent="0.2">
      <c r="B252" s="51">
        <v>2026</v>
      </c>
      <c r="C252" s="51">
        <v>891780111</v>
      </c>
      <c r="D252" s="51" t="s">
        <v>79</v>
      </c>
      <c r="E252" s="161" t="s">
        <v>11251</v>
      </c>
      <c r="F252" s="56" t="s">
        <v>11250</v>
      </c>
      <c r="G252" s="56">
        <v>0</v>
      </c>
      <c r="H252" s="56" t="s">
        <v>82</v>
      </c>
      <c r="I252" s="51" t="s">
        <v>83</v>
      </c>
      <c r="J252" s="121" t="s">
        <v>84</v>
      </c>
      <c r="K252" s="54" t="s">
        <v>11249</v>
      </c>
      <c r="L252" s="54">
        <v>16118000</v>
      </c>
      <c r="M252" s="51" t="s">
        <v>86</v>
      </c>
      <c r="N252" s="54" t="s">
        <v>11248</v>
      </c>
      <c r="O252" s="54">
        <v>1081826881</v>
      </c>
      <c r="P252" s="54">
        <v>30</v>
      </c>
      <c r="Q252" s="464">
        <v>46027</v>
      </c>
      <c r="R252" s="109">
        <v>5872564000</v>
      </c>
      <c r="S252" s="109">
        <v>946</v>
      </c>
      <c r="T252" s="542">
        <v>46038</v>
      </c>
      <c r="U252" s="54">
        <v>16118000</v>
      </c>
      <c r="V252" s="56" t="s">
        <v>88</v>
      </c>
      <c r="W252" s="54">
        <v>1192791759</v>
      </c>
      <c r="X252" s="54" t="s">
        <v>11096</v>
      </c>
      <c r="Y252" s="119">
        <v>46038</v>
      </c>
      <c r="Z252" s="119">
        <v>46041</v>
      </c>
      <c r="AA252" s="120" t="s">
        <v>90</v>
      </c>
      <c r="AB252" s="119">
        <v>46173</v>
      </c>
      <c r="AC252" s="54">
        <f t="shared" si="15"/>
        <v>132</v>
      </c>
      <c r="AD252" s="56">
        <v>1</v>
      </c>
      <c r="AE252" s="114">
        <v>3663000</v>
      </c>
      <c r="AF252" s="56">
        <v>1</v>
      </c>
      <c r="AG252" s="464">
        <v>46203</v>
      </c>
      <c r="AH252" s="54">
        <f t="shared" si="16"/>
        <v>30</v>
      </c>
      <c r="AI252" s="114">
        <v>0</v>
      </c>
      <c r="AJ252" s="114">
        <v>0</v>
      </c>
      <c r="AK252" s="118" t="s">
        <v>90</v>
      </c>
      <c r="AL252" s="118" t="s">
        <v>90</v>
      </c>
      <c r="AM252" s="56">
        <v>0</v>
      </c>
      <c r="AN252" s="118" t="s">
        <v>90</v>
      </c>
      <c r="AO252" s="118" t="s">
        <v>90</v>
      </c>
      <c r="AP252" s="118" t="s">
        <v>90</v>
      </c>
      <c r="AQ252" s="54">
        <f t="shared" si="17"/>
        <v>0</v>
      </c>
      <c r="AR252" s="54">
        <f>+L252+AE252-AJ252</f>
        <v>19781000</v>
      </c>
      <c r="AS252" s="56" t="s">
        <v>88</v>
      </c>
      <c r="AT252" s="54">
        <v>16118000</v>
      </c>
      <c r="AU252" s="56" t="s">
        <v>91</v>
      </c>
      <c r="AV252" s="114">
        <v>0</v>
      </c>
      <c r="AW252" s="111" t="s">
        <v>90</v>
      </c>
      <c r="AX252" s="247">
        <v>16118000</v>
      </c>
      <c r="AY252" s="58">
        <f t="shared" si="18"/>
        <v>3663000</v>
      </c>
      <c r="AZ252" s="112">
        <f t="shared" si="19"/>
        <v>0.81482230423133306</v>
      </c>
      <c r="BA252" s="159">
        <v>1</v>
      </c>
      <c r="BB252" s="111" t="s">
        <v>90</v>
      </c>
      <c r="BC252" s="56" t="s">
        <v>92</v>
      </c>
      <c r="BD252" s="109" t="s">
        <v>11247</v>
      </c>
      <c r="BE252" s="56" t="s">
        <v>88</v>
      </c>
      <c r="BF252" s="56" t="s">
        <v>88</v>
      </c>
    </row>
    <row r="253" spans="2:58" s="201" customFormat="1" x14ac:dyDescent="0.2">
      <c r="B253" s="51">
        <v>2026</v>
      </c>
      <c r="C253" s="51">
        <v>891780111</v>
      </c>
      <c r="D253" s="51" t="s">
        <v>79</v>
      </c>
      <c r="E253" s="161" t="s">
        <v>11246</v>
      </c>
      <c r="F253" s="56" t="s">
        <v>11245</v>
      </c>
      <c r="G253" s="56">
        <v>0</v>
      </c>
      <c r="H253" s="56" t="s">
        <v>82</v>
      </c>
      <c r="I253" s="51" t="s">
        <v>83</v>
      </c>
      <c r="J253" s="121" t="s">
        <v>84</v>
      </c>
      <c r="K253" s="54" t="s">
        <v>11179</v>
      </c>
      <c r="L253" s="54">
        <v>13771000</v>
      </c>
      <c r="M253" s="51" t="s">
        <v>86</v>
      </c>
      <c r="N253" s="54" t="s">
        <v>11244</v>
      </c>
      <c r="O253" s="54">
        <v>12448336</v>
      </c>
      <c r="P253" s="54">
        <v>53</v>
      </c>
      <c r="Q253" s="464">
        <v>46030</v>
      </c>
      <c r="R253" s="109">
        <v>2567899000</v>
      </c>
      <c r="S253" s="109">
        <v>920</v>
      </c>
      <c r="T253" s="542">
        <v>46038</v>
      </c>
      <c r="U253" s="54">
        <v>13771000</v>
      </c>
      <c r="V253" s="56" t="s">
        <v>88</v>
      </c>
      <c r="W253" s="54">
        <v>45476408</v>
      </c>
      <c r="X253" s="54" t="s">
        <v>9567</v>
      </c>
      <c r="Y253" s="119">
        <v>46038</v>
      </c>
      <c r="Z253" s="119">
        <v>46038</v>
      </c>
      <c r="AA253" s="120" t="s">
        <v>90</v>
      </c>
      <c r="AB253" s="119">
        <v>46173</v>
      </c>
      <c r="AC253" s="54">
        <f t="shared" si="15"/>
        <v>135</v>
      </c>
      <c r="AD253" s="56">
        <v>1</v>
      </c>
      <c r="AE253" s="114">
        <v>2849000</v>
      </c>
      <c r="AF253" s="56">
        <v>1</v>
      </c>
      <c r="AG253" s="464">
        <v>46203</v>
      </c>
      <c r="AH253" s="54">
        <f t="shared" si="16"/>
        <v>30</v>
      </c>
      <c r="AI253" s="114">
        <v>0</v>
      </c>
      <c r="AJ253" s="114">
        <v>0</v>
      </c>
      <c r="AK253" s="118" t="s">
        <v>90</v>
      </c>
      <c r="AL253" s="118" t="s">
        <v>90</v>
      </c>
      <c r="AM253" s="56">
        <v>0</v>
      </c>
      <c r="AN253" s="118" t="s">
        <v>90</v>
      </c>
      <c r="AO253" s="118" t="s">
        <v>90</v>
      </c>
      <c r="AP253" s="118" t="s">
        <v>90</v>
      </c>
      <c r="AQ253" s="54">
        <f t="shared" si="17"/>
        <v>0</v>
      </c>
      <c r="AR253" s="54">
        <f>+L253+AE253-AJ253</f>
        <v>16620000</v>
      </c>
      <c r="AS253" s="56" t="s">
        <v>88</v>
      </c>
      <c r="AT253" s="54">
        <v>13771000</v>
      </c>
      <c r="AU253" s="56" t="s">
        <v>91</v>
      </c>
      <c r="AV253" s="114">
        <v>0</v>
      </c>
      <c r="AW253" s="111" t="s">
        <v>90</v>
      </c>
      <c r="AX253" s="247">
        <v>13771000</v>
      </c>
      <c r="AY253" s="58">
        <f t="shared" si="18"/>
        <v>2849000</v>
      </c>
      <c r="AZ253" s="112">
        <f t="shared" si="19"/>
        <v>0.82858002406738873</v>
      </c>
      <c r="BA253" s="159">
        <v>1</v>
      </c>
      <c r="BB253" s="111" t="s">
        <v>90</v>
      </c>
      <c r="BC253" s="56" t="s">
        <v>92</v>
      </c>
      <c r="BD253" s="109" t="s">
        <v>11243</v>
      </c>
      <c r="BE253" s="56" t="s">
        <v>88</v>
      </c>
      <c r="BF253" s="56" t="s">
        <v>88</v>
      </c>
    </row>
    <row r="254" spans="2:58" s="201" customFormat="1" x14ac:dyDescent="0.2">
      <c r="B254" s="51">
        <v>2026</v>
      </c>
      <c r="C254" s="51">
        <v>891780111</v>
      </c>
      <c r="D254" s="51" t="s">
        <v>79</v>
      </c>
      <c r="E254" s="161" t="s">
        <v>11242</v>
      </c>
      <c r="F254" s="56" t="s">
        <v>11241</v>
      </c>
      <c r="G254" s="56">
        <v>0</v>
      </c>
      <c r="H254" s="56" t="s">
        <v>82</v>
      </c>
      <c r="I254" s="51" t="s">
        <v>83</v>
      </c>
      <c r="J254" s="121" t="s">
        <v>84</v>
      </c>
      <c r="K254" s="54" t="s">
        <v>11240</v>
      </c>
      <c r="L254" s="54">
        <v>10886000</v>
      </c>
      <c r="M254" s="51" t="s">
        <v>86</v>
      </c>
      <c r="N254" s="54" t="s">
        <v>11239</v>
      </c>
      <c r="O254" s="54">
        <v>85450853</v>
      </c>
      <c r="P254" s="54">
        <v>53</v>
      </c>
      <c r="Q254" s="464">
        <v>46030</v>
      </c>
      <c r="R254" s="109">
        <v>2567899000</v>
      </c>
      <c r="S254" s="109">
        <v>921</v>
      </c>
      <c r="T254" s="542">
        <v>46038</v>
      </c>
      <c r="U254" s="54">
        <v>10886000</v>
      </c>
      <c r="V254" s="56" t="s">
        <v>88</v>
      </c>
      <c r="W254" s="54">
        <v>85459497</v>
      </c>
      <c r="X254" s="54" t="s">
        <v>8771</v>
      </c>
      <c r="Y254" s="119">
        <v>46038</v>
      </c>
      <c r="Z254" s="119">
        <v>46038</v>
      </c>
      <c r="AA254" s="120" t="s">
        <v>90</v>
      </c>
      <c r="AB254" s="119">
        <v>46173</v>
      </c>
      <c r="AC254" s="54">
        <f t="shared" si="15"/>
        <v>135</v>
      </c>
      <c r="AD254" s="56">
        <v>1</v>
      </c>
      <c r="AE254" s="114">
        <v>2419000</v>
      </c>
      <c r="AF254" s="56">
        <v>1</v>
      </c>
      <c r="AG254" s="464">
        <v>46203</v>
      </c>
      <c r="AH254" s="54">
        <f t="shared" si="16"/>
        <v>30</v>
      </c>
      <c r="AI254" s="114">
        <v>0</v>
      </c>
      <c r="AJ254" s="114">
        <v>0</v>
      </c>
      <c r="AK254" s="118" t="s">
        <v>90</v>
      </c>
      <c r="AL254" s="118" t="s">
        <v>90</v>
      </c>
      <c r="AM254" s="56">
        <v>0</v>
      </c>
      <c r="AN254" s="118" t="s">
        <v>90</v>
      </c>
      <c r="AO254" s="118" t="s">
        <v>90</v>
      </c>
      <c r="AP254" s="118" t="s">
        <v>90</v>
      </c>
      <c r="AQ254" s="54">
        <f t="shared" si="17"/>
        <v>0</v>
      </c>
      <c r="AR254" s="54">
        <f>+L254+AE254-AJ254</f>
        <v>13305000</v>
      </c>
      <c r="AS254" s="56" t="s">
        <v>88</v>
      </c>
      <c r="AT254" s="54">
        <v>10886000</v>
      </c>
      <c r="AU254" s="56" t="s">
        <v>91</v>
      </c>
      <c r="AV254" s="114">
        <v>0</v>
      </c>
      <c r="AW254" s="111" t="s">
        <v>90</v>
      </c>
      <c r="AX254" s="247">
        <v>10886000</v>
      </c>
      <c r="AY254" s="58">
        <f t="shared" si="18"/>
        <v>2419000</v>
      </c>
      <c r="AZ254" s="112">
        <f t="shared" si="19"/>
        <v>0.81818865088312664</v>
      </c>
      <c r="BA254" s="159">
        <v>1</v>
      </c>
      <c r="BB254" s="111" t="s">
        <v>90</v>
      </c>
      <c r="BC254" s="56" t="s">
        <v>92</v>
      </c>
      <c r="BD254" s="109" t="s">
        <v>11238</v>
      </c>
      <c r="BE254" s="56" t="s">
        <v>88</v>
      </c>
      <c r="BF254" s="56" t="s">
        <v>88</v>
      </c>
    </row>
    <row r="255" spans="2:58" s="201" customFormat="1" x14ac:dyDescent="0.2">
      <c r="B255" s="51">
        <v>2026</v>
      </c>
      <c r="C255" s="51">
        <v>891780111</v>
      </c>
      <c r="D255" s="51" t="s">
        <v>79</v>
      </c>
      <c r="E255" s="161" t="s">
        <v>11237</v>
      </c>
      <c r="F255" s="56" t="s">
        <v>11236</v>
      </c>
      <c r="G255" s="56">
        <v>0</v>
      </c>
      <c r="H255" s="56" t="s">
        <v>82</v>
      </c>
      <c r="I255" s="51" t="s">
        <v>83</v>
      </c>
      <c r="J255" s="121" t="s">
        <v>84</v>
      </c>
      <c r="K255" s="54" t="s">
        <v>11235</v>
      </c>
      <c r="L255" s="54">
        <v>19314000</v>
      </c>
      <c r="M255" s="51" t="s">
        <v>86</v>
      </c>
      <c r="N255" s="54" t="s">
        <v>11234</v>
      </c>
      <c r="O255" s="54">
        <v>1082999140</v>
      </c>
      <c r="P255" s="54">
        <v>30</v>
      </c>
      <c r="Q255" s="464">
        <v>46027</v>
      </c>
      <c r="R255" s="109">
        <v>5872564000</v>
      </c>
      <c r="S255" s="109">
        <v>947</v>
      </c>
      <c r="T255" s="542">
        <v>46038</v>
      </c>
      <c r="U255" s="54">
        <v>19314000</v>
      </c>
      <c r="V255" s="56" t="s">
        <v>88</v>
      </c>
      <c r="W255" s="54">
        <v>15443332</v>
      </c>
      <c r="X255" s="54" t="s">
        <v>8893</v>
      </c>
      <c r="Y255" s="119">
        <v>46038</v>
      </c>
      <c r="Z255" s="119">
        <v>46038</v>
      </c>
      <c r="AA255" s="120" t="s">
        <v>90</v>
      </c>
      <c r="AB255" s="119">
        <v>46173</v>
      </c>
      <c r="AC255" s="54">
        <f t="shared" si="15"/>
        <v>135</v>
      </c>
      <c r="AD255" s="56">
        <v>1</v>
      </c>
      <c r="AE255" s="114">
        <v>3996000</v>
      </c>
      <c r="AF255" s="56">
        <v>1</v>
      </c>
      <c r="AG255" s="464">
        <v>46203</v>
      </c>
      <c r="AH255" s="54">
        <f t="shared" si="16"/>
        <v>30</v>
      </c>
      <c r="AI255" s="114">
        <v>0</v>
      </c>
      <c r="AJ255" s="114">
        <v>0</v>
      </c>
      <c r="AK255" s="118" t="s">
        <v>90</v>
      </c>
      <c r="AL255" s="118" t="s">
        <v>90</v>
      </c>
      <c r="AM255" s="56">
        <v>0</v>
      </c>
      <c r="AN255" s="118" t="s">
        <v>90</v>
      </c>
      <c r="AO255" s="118" t="s">
        <v>90</v>
      </c>
      <c r="AP255" s="118" t="s">
        <v>90</v>
      </c>
      <c r="AQ255" s="54">
        <f t="shared" si="17"/>
        <v>0</v>
      </c>
      <c r="AR255" s="54">
        <f>+L255+AE255-AJ255</f>
        <v>23310000</v>
      </c>
      <c r="AS255" s="56" t="s">
        <v>88</v>
      </c>
      <c r="AT255" s="54">
        <v>19314000</v>
      </c>
      <c r="AU255" s="56" t="s">
        <v>91</v>
      </c>
      <c r="AV255" s="114">
        <v>0</v>
      </c>
      <c r="AW255" s="111" t="s">
        <v>90</v>
      </c>
      <c r="AX255" s="247">
        <v>19314000</v>
      </c>
      <c r="AY255" s="58">
        <f t="shared" si="18"/>
        <v>3996000</v>
      </c>
      <c r="AZ255" s="112">
        <f t="shared" si="19"/>
        <v>0.82857142857142863</v>
      </c>
      <c r="BA255" s="159">
        <v>1</v>
      </c>
      <c r="BB255" s="111" t="s">
        <v>90</v>
      </c>
      <c r="BC255" s="56" t="s">
        <v>92</v>
      </c>
      <c r="BD255" s="109" t="s">
        <v>11233</v>
      </c>
      <c r="BE255" s="56" t="s">
        <v>88</v>
      </c>
      <c r="BF255" s="56" t="s">
        <v>88</v>
      </c>
    </row>
    <row r="256" spans="2:58" s="201" customFormat="1" x14ac:dyDescent="0.2">
      <c r="B256" s="51">
        <v>2026</v>
      </c>
      <c r="C256" s="51">
        <v>891780111</v>
      </c>
      <c r="D256" s="51" t="s">
        <v>79</v>
      </c>
      <c r="E256" s="161" t="s">
        <v>11232</v>
      </c>
      <c r="F256" s="56" t="s">
        <v>11231</v>
      </c>
      <c r="G256" s="56">
        <v>0</v>
      </c>
      <c r="H256" s="56" t="s">
        <v>82</v>
      </c>
      <c r="I256" s="51" t="s">
        <v>174</v>
      </c>
      <c r="J256" s="121" t="s">
        <v>84</v>
      </c>
      <c r="K256" s="54" t="s">
        <v>11230</v>
      </c>
      <c r="L256" s="54">
        <v>15096000</v>
      </c>
      <c r="M256" s="51" t="s">
        <v>86</v>
      </c>
      <c r="N256" s="54" t="s">
        <v>11229</v>
      </c>
      <c r="O256" s="54">
        <v>1082976463</v>
      </c>
      <c r="P256" s="54">
        <v>128</v>
      </c>
      <c r="Q256" s="542">
        <v>46038</v>
      </c>
      <c r="R256" s="54">
        <v>55056000</v>
      </c>
      <c r="S256" s="54">
        <v>991</v>
      </c>
      <c r="T256" s="542">
        <v>46038</v>
      </c>
      <c r="U256" s="54">
        <v>15096000</v>
      </c>
      <c r="V256" s="56" t="s">
        <v>88</v>
      </c>
      <c r="W256" s="54">
        <v>72175281</v>
      </c>
      <c r="X256" s="54" t="s">
        <v>9254</v>
      </c>
      <c r="Y256" s="119">
        <v>46038</v>
      </c>
      <c r="Z256" s="119">
        <v>46038</v>
      </c>
      <c r="AA256" s="120" t="s">
        <v>90</v>
      </c>
      <c r="AB256" s="119">
        <v>46173</v>
      </c>
      <c r="AC256" s="54">
        <f t="shared" si="15"/>
        <v>135</v>
      </c>
      <c r="AD256" s="56">
        <v>1</v>
      </c>
      <c r="AE256" s="114">
        <v>3330000</v>
      </c>
      <c r="AF256" s="56">
        <v>1</v>
      </c>
      <c r="AG256" s="464">
        <v>46203</v>
      </c>
      <c r="AH256" s="54">
        <f t="shared" si="16"/>
        <v>30</v>
      </c>
      <c r="AI256" s="114">
        <v>0</v>
      </c>
      <c r="AJ256" s="114">
        <v>0</v>
      </c>
      <c r="AK256" s="118" t="s">
        <v>90</v>
      </c>
      <c r="AL256" s="118" t="s">
        <v>90</v>
      </c>
      <c r="AM256" s="56">
        <v>0</v>
      </c>
      <c r="AN256" s="118" t="s">
        <v>90</v>
      </c>
      <c r="AO256" s="118" t="s">
        <v>90</v>
      </c>
      <c r="AP256" s="118" t="s">
        <v>90</v>
      </c>
      <c r="AQ256" s="54">
        <f t="shared" si="17"/>
        <v>0</v>
      </c>
      <c r="AR256" s="54">
        <f>+L256+AE256-AJ256</f>
        <v>18426000</v>
      </c>
      <c r="AS256" s="56" t="s">
        <v>88</v>
      </c>
      <c r="AT256" s="54">
        <v>15096000</v>
      </c>
      <c r="AU256" s="56" t="s">
        <v>91</v>
      </c>
      <c r="AV256" s="114">
        <v>0</v>
      </c>
      <c r="AW256" s="111" t="s">
        <v>90</v>
      </c>
      <c r="AX256" s="247">
        <v>15096000</v>
      </c>
      <c r="AY256" s="58">
        <f t="shared" si="18"/>
        <v>3330000</v>
      </c>
      <c r="AZ256" s="112">
        <f t="shared" si="19"/>
        <v>0.81927710843373491</v>
      </c>
      <c r="BA256" s="159">
        <v>1</v>
      </c>
      <c r="BB256" s="111" t="s">
        <v>90</v>
      </c>
      <c r="BC256" s="56" t="s">
        <v>92</v>
      </c>
      <c r="BD256" s="109" t="s">
        <v>11228</v>
      </c>
      <c r="BE256" s="56" t="s">
        <v>88</v>
      </c>
      <c r="BF256" s="56" t="s">
        <v>88</v>
      </c>
    </row>
    <row r="257" spans="1:58" s="201" customFormat="1" x14ac:dyDescent="0.2">
      <c r="B257" s="51">
        <v>2026</v>
      </c>
      <c r="C257" s="51">
        <v>891780111</v>
      </c>
      <c r="D257" s="51" t="s">
        <v>79</v>
      </c>
      <c r="E257" s="161" t="s">
        <v>11227</v>
      </c>
      <c r="F257" s="56" t="s">
        <v>11226</v>
      </c>
      <c r="G257" s="56">
        <v>0</v>
      </c>
      <c r="H257" s="56" t="s">
        <v>82</v>
      </c>
      <c r="I257" s="51" t="s">
        <v>83</v>
      </c>
      <c r="J257" s="121" t="s">
        <v>84</v>
      </c>
      <c r="K257" s="54" t="s">
        <v>11225</v>
      </c>
      <c r="L257" s="54">
        <v>16095000</v>
      </c>
      <c r="M257" s="51" t="s">
        <v>86</v>
      </c>
      <c r="N257" s="54" t="s">
        <v>11224</v>
      </c>
      <c r="O257" s="54">
        <v>1082880869</v>
      </c>
      <c r="P257" s="54">
        <v>30</v>
      </c>
      <c r="Q257" s="464">
        <v>46027</v>
      </c>
      <c r="R257" s="109">
        <v>5872564000</v>
      </c>
      <c r="S257" s="109">
        <v>948</v>
      </c>
      <c r="T257" s="542">
        <v>46038</v>
      </c>
      <c r="U257" s="54">
        <v>16095000</v>
      </c>
      <c r="V257" s="56" t="s">
        <v>88</v>
      </c>
      <c r="W257" s="54">
        <v>57444673</v>
      </c>
      <c r="X257" s="54" t="s">
        <v>9243</v>
      </c>
      <c r="Y257" s="119">
        <v>46038</v>
      </c>
      <c r="Z257" s="119">
        <v>46038</v>
      </c>
      <c r="AA257" s="120" t="s">
        <v>90</v>
      </c>
      <c r="AB257" s="119">
        <v>46173</v>
      </c>
      <c r="AC257" s="54">
        <f t="shared" si="15"/>
        <v>135</v>
      </c>
      <c r="AD257" s="56">
        <v>1</v>
      </c>
      <c r="AE257" s="114">
        <v>3330000</v>
      </c>
      <c r="AF257" s="56">
        <v>1</v>
      </c>
      <c r="AG257" s="464">
        <v>46203</v>
      </c>
      <c r="AH257" s="54">
        <f t="shared" si="16"/>
        <v>30</v>
      </c>
      <c r="AI257" s="114">
        <v>0</v>
      </c>
      <c r="AJ257" s="114">
        <v>0</v>
      </c>
      <c r="AK257" s="118" t="s">
        <v>90</v>
      </c>
      <c r="AL257" s="118" t="s">
        <v>90</v>
      </c>
      <c r="AM257" s="56">
        <v>0</v>
      </c>
      <c r="AN257" s="118" t="s">
        <v>90</v>
      </c>
      <c r="AO257" s="118" t="s">
        <v>90</v>
      </c>
      <c r="AP257" s="118" t="s">
        <v>90</v>
      </c>
      <c r="AQ257" s="54">
        <f t="shared" si="17"/>
        <v>0</v>
      </c>
      <c r="AR257" s="54">
        <f>+L257+AE257-AJ257</f>
        <v>19425000</v>
      </c>
      <c r="AS257" s="56" t="s">
        <v>88</v>
      </c>
      <c r="AT257" s="54">
        <v>16095000</v>
      </c>
      <c r="AU257" s="56" t="s">
        <v>91</v>
      </c>
      <c r="AV257" s="114">
        <v>0</v>
      </c>
      <c r="AW257" s="111" t="s">
        <v>90</v>
      </c>
      <c r="AX257" s="247">
        <v>16095000</v>
      </c>
      <c r="AY257" s="58">
        <f t="shared" si="18"/>
        <v>3330000</v>
      </c>
      <c r="AZ257" s="112">
        <f t="shared" si="19"/>
        <v>0.82857142857142863</v>
      </c>
      <c r="BA257" s="159">
        <v>1</v>
      </c>
      <c r="BB257" s="111" t="s">
        <v>90</v>
      </c>
      <c r="BC257" s="56" t="s">
        <v>92</v>
      </c>
      <c r="BD257" s="109" t="s">
        <v>11223</v>
      </c>
      <c r="BE257" s="56" t="s">
        <v>88</v>
      </c>
      <c r="BF257" s="56" t="s">
        <v>88</v>
      </c>
    </row>
    <row r="258" spans="1:58" s="539" customFormat="1" x14ac:dyDescent="0.2">
      <c r="A258" s="201"/>
      <c r="B258" s="51">
        <v>2026</v>
      </c>
      <c r="C258" s="51">
        <v>891780111</v>
      </c>
      <c r="D258" s="51" t="s">
        <v>79</v>
      </c>
      <c r="E258" s="161" t="s">
        <v>11222</v>
      </c>
      <c r="F258" s="56" t="s">
        <v>11221</v>
      </c>
      <c r="G258" s="56">
        <v>0</v>
      </c>
      <c r="H258" s="56" t="s">
        <v>82</v>
      </c>
      <c r="I258" s="51" t="s">
        <v>83</v>
      </c>
      <c r="J258" s="121" t="s">
        <v>84</v>
      </c>
      <c r="K258" s="54" t="s">
        <v>11220</v>
      </c>
      <c r="L258" s="54">
        <v>15429000</v>
      </c>
      <c r="M258" s="51" t="s">
        <v>86</v>
      </c>
      <c r="N258" s="54" t="s">
        <v>11219</v>
      </c>
      <c r="O258" s="54">
        <v>1103117987</v>
      </c>
      <c r="P258" s="54">
        <v>30</v>
      </c>
      <c r="Q258" s="464">
        <v>46027</v>
      </c>
      <c r="R258" s="109">
        <v>5872564000</v>
      </c>
      <c r="S258" s="109">
        <v>949</v>
      </c>
      <c r="T258" s="542">
        <v>46038</v>
      </c>
      <c r="U258" s="54">
        <v>15429000</v>
      </c>
      <c r="V258" s="56" t="s">
        <v>88</v>
      </c>
      <c r="W258" s="54">
        <v>28298877</v>
      </c>
      <c r="X258" s="54" t="s">
        <v>8804</v>
      </c>
      <c r="Y258" s="119">
        <v>46038</v>
      </c>
      <c r="Z258" s="119">
        <v>46038</v>
      </c>
      <c r="AA258" s="120" t="s">
        <v>90</v>
      </c>
      <c r="AB258" s="119">
        <v>46173</v>
      </c>
      <c r="AC258" s="54">
        <f t="shared" si="15"/>
        <v>135</v>
      </c>
      <c r="AD258" s="56">
        <v>1</v>
      </c>
      <c r="AE258" s="114">
        <v>1665000</v>
      </c>
      <c r="AF258" s="56">
        <v>1</v>
      </c>
      <c r="AG258" s="464">
        <v>46188</v>
      </c>
      <c r="AH258" s="54">
        <f t="shared" si="16"/>
        <v>15</v>
      </c>
      <c r="AI258" s="114">
        <v>0</v>
      </c>
      <c r="AJ258" s="114">
        <v>0</v>
      </c>
      <c r="AK258" s="118" t="s">
        <v>90</v>
      </c>
      <c r="AL258" s="118" t="s">
        <v>90</v>
      </c>
      <c r="AM258" s="56">
        <v>0</v>
      </c>
      <c r="AN258" s="118" t="s">
        <v>90</v>
      </c>
      <c r="AO258" s="118" t="s">
        <v>90</v>
      </c>
      <c r="AP258" s="118" t="s">
        <v>90</v>
      </c>
      <c r="AQ258" s="54">
        <f t="shared" si="17"/>
        <v>0</v>
      </c>
      <c r="AR258" s="54">
        <f>+L258+AE258-AJ258</f>
        <v>17094000</v>
      </c>
      <c r="AS258" s="56" t="s">
        <v>88</v>
      </c>
      <c r="AT258" s="54">
        <v>15429000</v>
      </c>
      <c r="AU258" s="56" t="s">
        <v>91</v>
      </c>
      <c r="AV258" s="114">
        <v>0</v>
      </c>
      <c r="AW258" s="111" t="s">
        <v>90</v>
      </c>
      <c r="AX258" s="247">
        <v>3219000</v>
      </c>
      <c r="AY258" s="58">
        <f t="shared" si="18"/>
        <v>13875000</v>
      </c>
      <c r="AZ258" s="112">
        <f t="shared" si="19"/>
        <v>0.18831168831168832</v>
      </c>
      <c r="BA258" s="159">
        <v>1</v>
      </c>
      <c r="BB258" s="111" t="s">
        <v>90</v>
      </c>
      <c r="BC258" s="56" t="s">
        <v>92</v>
      </c>
      <c r="BD258" s="109" t="s">
        <v>11218</v>
      </c>
      <c r="BE258" s="56" t="s">
        <v>88</v>
      </c>
      <c r="BF258" s="56" t="s">
        <v>88</v>
      </c>
    </row>
    <row r="259" spans="1:58" s="201" customFormat="1" x14ac:dyDescent="0.2">
      <c r="B259" s="51">
        <v>2026</v>
      </c>
      <c r="C259" s="51">
        <v>891780111</v>
      </c>
      <c r="D259" s="51" t="s">
        <v>79</v>
      </c>
      <c r="E259" s="161" t="s">
        <v>11217</v>
      </c>
      <c r="F259" s="56" t="s">
        <v>11216</v>
      </c>
      <c r="G259" s="56">
        <v>0</v>
      </c>
      <c r="H259" s="56" t="s">
        <v>82</v>
      </c>
      <c r="I259" s="51" t="s">
        <v>83</v>
      </c>
      <c r="J259" s="121" t="s">
        <v>84</v>
      </c>
      <c r="K259" s="54" t="s">
        <v>11215</v>
      </c>
      <c r="L259" s="54">
        <v>15429000</v>
      </c>
      <c r="M259" s="51" t="s">
        <v>86</v>
      </c>
      <c r="N259" s="54" t="s">
        <v>11214</v>
      </c>
      <c r="O259" s="54">
        <v>1118843119</v>
      </c>
      <c r="P259" s="54">
        <v>30</v>
      </c>
      <c r="Q259" s="464">
        <v>46027</v>
      </c>
      <c r="R259" s="109">
        <v>5872564000</v>
      </c>
      <c r="S259" s="109">
        <v>950</v>
      </c>
      <c r="T259" s="542">
        <v>46038</v>
      </c>
      <c r="U259" s="54">
        <v>15429000</v>
      </c>
      <c r="V259" s="56" t="s">
        <v>88</v>
      </c>
      <c r="W259" s="54">
        <v>28298877</v>
      </c>
      <c r="X259" s="54" t="s">
        <v>8804</v>
      </c>
      <c r="Y259" s="119">
        <v>46038</v>
      </c>
      <c r="Z259" s="119">
        <v>46038</v>
      </c>
      <c r="AA259" s="120" t="s">
        <v>90</v>
      </c>
      <c r="AB259" s="119">
        <v>46173</v>
      </c>
      <c r="AC259" s="54">
        <f t="shared" si="15"/>
        <v>135</v>
      </c>
      <c r="AD259" s="56">
        <v>1</v>
      </c>
      <c r="AE259" s="114">
        <v>1665000</v>
      </c>
      <c r="AF259" s="56">
        <v>1</v>
      </c>
      <c r="AG259" s="464">
        <v>46188</v>
      </c>
      <c r="AH259" s="54">
        <f t="shared" si="16"/>
        <v>15</v>
      </c>
      <c r="AI259" s="114">
        <v>0</v>
      </c>
      <c r="AJ259" s="114">
        <v>0</v>
      </c>
      <c r="AK259" s="118" t="s">
        <v>90</v>
      </c>
      <c r="AL259" s="118" t="s">
        <v>90</v>
      </c>
      <c r="AM259" s="56">
        <v>0</v>
      </c>
      <c r="AN259" s="118" t="s">
        <v>90</v>
      </c>
      <c r="AO259" s="118" t="s">
        <v>90</v>
      </c>
      <c r="AP259" s="118" t="s">
        <v>90</v>
      </c>
      <c r="AQ259" s="54">
        <f t="shared" si="17"/>
        <v>0</v>
      </c>
      <c r="AR259" s="54">
        <f>+L259+AE259-AJ259</f>
        <v>17094000</v>
      </c>
      <c r="AS259" s="56" t="s">
        <v>88</v>
      </c>
      <c r="AT259" s="54">
        <v>15429000</v>
      </c>
      <c r="AU259" s="56" t="s">
        <v>91</v>
      </c>
      <c r="AV259" s="114">
        <v>0</v>
      </c>
      <c r="AW259" s="111" t="s">
        <v>90</v>
      </c>
      <c r="AX259" s="247">
        <v>15429000</v>
      </c>
      <c r="AY259" s="58">
        <f t="shared" si="18"/>
        <v>1665000</v>
      </c>
      <c r="AZ259" s="112">
        <f t="shared" si="19"/>
        <v>0.90259740259740262</v>
      </c>
      <c r="BA259" s="159">
        <v>1</v>
      </c>
      <c r="BB259" s="111" t="s">
        <v>90</v>
      </c>
      <c r="BC259" s="56" t="s">
        <v>92</v>
      </c>
      <c r="BD259" s="109" t="s">
        <v>11213</v>
      </c>
      <c r="BE259" s="56" t="s">
        <v>88</v>
      </c>
      <c r="BF259" s="56" t="s">
        <v>88</v>
      </c>
    </row>
    <row r="260" spans="1:58" s="201" customFormat="1" x14ac:dyDescent="0.2">
      <c r="B260" s="51">
        <v>2026</v>
      </c>
      <c r="C260" s="51">
        <v>891780111</v>
      </c>
      <c r="D260" s="51" t="s">
        <v>79</v>
      </c>
      <c r="E260" s="161" t="s">
        <v>11212</v>
      </c>
      <c r="F260" s="56" t="s">
        <v>11211</v>
      </c>
      <c r="G260" s="56">
        <v>0</v>
      </c>
      <c r="H260" s="56" t="s">
        <v>82</v>
      </c>
      <c r="I260" s="51" t="s">
        <v>83</v>
      </c>
      <c r="J260" s="121" t="s">
        <v>84</v>
      </c>
      <c r="K260" s="54" t="s">
        <v>11210</v>
      </c>
      <c r="L260" s="54">
        <v>15096000</v>
      </c>
      <c r="M260" s="51" t="s">
        <v>86</v>
      </c>
      <c r="N260" s="54" t="s">
        <v>11209</v>
      </c>
      <c r="O260" s="54">
        <v>1002008562</v>
      </c>
      <c r="P260" s="54">
        <v>30</v>
      </c>
      <c r="Q260" s="464">
        <v>46027</v>
      </c>
      <c r="R260" s="109">
        <v>5872564000</v>
      </c>
      <c r="S260" s="109">
        <v>951</v>
      </c>
      <c r="T260" s="542">
        <v>46038</v>
      </c>
      <c r="U260" s="54">
        <v>15096000</v>
      </c>
      <c r="V260" s="56" t="s">
        <v>88</v>
      </c>
      <c r="W260" s="54">
        <v>5056184</v>
      </c>
      <c r="X260" s="54" t="s">
        <v>9700</v>
      </c>
      <c r="Y260" s="119">
        <v>46038</v>
      </c>
      <c r="Z260" s="119">
        <v>46038</v>
      </c>
      <c r="AA260" s="120" t="s">
        <v>90</v>
      </c>
      <c r="AB260" s="119">
        <v>46173</v>
      </c>
      <c r="AC260" s="54">
        <f t="shared" si="15"/>
        <v>135</v>
      </c>
      <c r="AD260" s="56">
        <v>1</v>
      </c>
      <c r="AE260" s="114">
        <v>3330000</v>
      </c>
      <c r="AF260" s="56">
        <v>1</v>
      </c>
      <c r="AG260" s="464">
        <v>46203</v>
      </c>
      <c r="AH260" s="54">
        <f t="shared" si="16"/>
        <v>30</v>
      </c>
      <c r="AI260" s="114">
        <v>0</v>
      </c>
      <c r="AJ260" s="114">
        <v>0</v>
      </c>
      <c r="AK260" s="118" t="s">
        <v>90</v>
      </c>
      <c r="AL260" s="118" t="s">
        <v>90</v>
      </c>
      <c r="AM260" s="56">
        <v>0</v>
      </c>
      <c r="AN260" s="118" t="s">
        <v>90</v>
      </c>
      <c r="AO260" s="118" t="s">
        <v>90</v>
      </c>
      <c r="AP260" s="118" t="s">
        <v>90</v>
      </c>
      <c r="AQ260" s="54">
        <f t="shared" si="17"/>
        <v>0</v>
      </c>
      <c r="AR260" s="54">
        <f>+L260+AE260-AJ260</f>
        <v>18426000</v>
      </c>
      <c r="AS260" s="56" t="s">
        <v>88</v>
      </c>
      <c r="AT260" s="54">
        <v>15096000</v>
      </c>
      <c r="AU260" s="56" t="s">
        <v>91</v>
      </c>
      <c r="AV260" s="114">
        <v>0</v>
      </c>
      <c r="AW260" s="111" t="s">
        <v>90</v>
      </c>
      <c r="AX260" s="247">
        <v>15096000</v>
      </c>
      <c r="AY260" s="58">
        <f t="shared" si="18"/>
        <v>3330000</v>
      </c>
      <c r="AZ260" s="112">
        <f t="shared" si="19"/>
        <v>0.81927710843373491</v>
      </c>
      <c r="BA260" s="159">
        <v>1</v>
      </c>
      <c r="BB260" s="111" t="s">
        <v>90</v>
      </c>
      <c r="BC260" s="56" t="s">
        <v>92</v>
      </c>
      <c r="BD260" s="109" t="s">
        <v>11208</v>
      </c>
      <c r="BE260" s="56" t="s">
        <v>88</v>
      </c>
      <c r="BF260" s="56" t="s">
        <v>88</v>
      </c>
    </row>
    <row r="261" spans="1:58" s="201" customFormat="1" x14ac:dyDescent="0.2">
      <c r="B261" s="51">
        <v>2026</v>
      </c>
      <c r="C261" s="51">
        <v>891780111</v>
      </c>
      <c r="D261" s="51" t="s">
        <v>79</v>
      </c>
      <c r="E261" s="161" t="s">
        <v>11207</v>
      </c>
      <c r="F261" s="56" t="s">
        <v>11206</v>
      </c>
      <c r="G261" s="56">
        <v>0</v>
      </c>
      <c r="H261" s="56" t="s">
        <v>82</v>
      </c>
      <c r="I261" s="51" t="s">
        <v>83</v>
      </c>
      <c r="J261" s="121" t="s">
        <v>84</v>
      </c>
      <c r="K261" s="54" t="s">
        <v>11205</v>
      </c>
      <c r="L261" s="54">
        <v>14652000</v>
      </c>
      <c r="M261" s="51" t="s">
        <v>86</v>
      </c>
      <c r="N261" s="54" t="s">
        <v>11204</v>
      </c>
      <c r="O261" s="54">
        <v>1082915040</v>
      </c>
      <c r="P261" s="54">
        <v>30</v>
      </c>
      <c r="Q261" s="464">
        <v>46027</v>
      </c>
      <c r="R261" s="109">
        <v>5872564000</v>
      </c>
      <c r="S261" s="109">
        <v>952</v>
      </c>
      <c r="T261" s="542">
        <v>46038</v>
      </c>
      <c r="U261" s="54">
        <v>14652000</v>
      </c>
      <c r="V261" s="56" t="s">
        <v>88</v>
      </c>
      <c r="W261" s="54">
        <v>45691169</v>
      </c>
      <c r="X261" s="54" t="s">
        <v>8876</v>
      </c>
      <c r="Y261" s="119">
        <v>46038</v>
      </c>
      <c r="Z261" s="119">
        <v>46041</v>
      </c>
      <c r="AA261" s="120" t="s">
        <v>90</v>
      </c>
      <c r="AB261" s="119">
        <v>46173</v>
      </c>
      <c r="AC261" s="54">
        <f t="shared" si="15"/>
        <v>132</v>
      </c>
      <c r="AD261" s="56">
        <v>1</v>
      </c>
      <c r="AE261" s="114">
        <v>3330000</v>
      </c>
      <c r="AF261" s="56">
        <v>1</v>
      </c>
      <c r="AG261" s="464">
        <v>46203</v>
      </c>
      <c r="AH261" s="54">
        <f t="shared" si="16"/>
        <v>30</v>
      </c>
      <c r="AI261" s="114">
        <v>0</v>
      </c>
      <c r="AJ261" s="114">
        <v>0</v>
      </c>
      <c r="AK261" s="118" t="s">
        <v>90</v>
      </c>
      <c r="AL261" s="118" t="s">
        <v>90</v>
      </c>
      <c r="AM261" s="56">
        <v>0</v>
      </c>
      <c r="AN261" s="118" t="s">
        <v>90</v>
      </c>
      <c r="AO261" s="118" t="s">
        <v>90</v>
      </c>
      <c r="AP261" s="118" t="s">
        <v>90</v>
      </c>
      <c r="AQ261" s="54">
        <f t="shared" si="17"/>
        <v>0</v>
      </c>
      <c r="AR261" s="54">
        <f>+L261+AE261-AJ261</f>
        <v>17982000</v>
      </c>
      <c r="AS261" s="56" t="s">
        <v>88</v>
      </c>
      <c r="AT261" s="54">
        <v>14652000</v>
      </c>
      <c r="AU261" s="56" t="s">
        <v>91</v>
      </c>
      <c r="AV261" s="114">
        <v>0</v>
      </c>
      <c r="AW261" s="111" t="s">
        <v>90</v>
      </c>
      <c r="AX261" s="247">
        <v>14652000</v>
      </c>
      <c r="AY261" s="58">
        <f t="shared" si="18"/>
        <v>3330000</v>
      </c>
      <c r="AZ261" s="112">
        <f t="shared" si="19"/>
        <v>0.81481481481481477</v>
      </c>
      <c r="BA261" s="159">
        <v>1</v>
      </c>
      <c r="BB261" s="111" t="s">
        <v>90</v>
      </c>
      <c r="BC261" s="56" t="s">
        <v>92</v>
      </c>
      <c r="BD261" s="109" t="s">
        <v>11203</v>
      </c>
      <c r="BE261" s="56" t="s">
        <v>88</v>
      </c>
      <c r="BF261" s="56" t="s">
        <v>88</v>
      </c>
    </row>
    <row r="262" spans="1:58" s="201" customFormat="1" x14ac:dyDescent="0.2">
      <c r="B262" s="51">
        <v>2026</v>
      </c>
      <c r="C262" s="51">
        <v>891780111</v>
      </c>
      <c r="D262" s="51" t="s">
        <v>79</v>
      </c>
      <c r="E262" s="161" t="s">
        <v>11202</v>
      </c>
      <c r="F262" s="56" t="s">
        <v>11201</v>
      </c>
      <c r="G262" s="56">
        <v>0</v>
      </c>
      <c r="H262" s="56" t="s">
        <v>82</v>
      </c>
      <c r="I262" s="51" t="s">
        <v>83</v>
      </c>
      <c r="J262" s="121" t="s">
        <v>84</v>
      </c>
      <c r="K262" s="54" t="s">
        <v>11200</v>
      </c>
      <c r="L262" s="54">
        <v>17583000</v>
      </c>
      <c r="M262" s="51" t="s">
        <v>86</v>
      </c>
      <c r="N262" s="54" t="s">
        <v>11199</v>
      </c>
      <c r="O262" s="54">
        <v>57460431</v>
      </c>
      <c r="P262" s="54">
        <v>30</v>
      </c>
      <c r="Q262" s="464">
        <v>46027</v>
      </c>
      <c r="R262" s="109">
        <v>5872564000</v>
      </c>
      <c r="S262" s="109">
        <v>953</v>
      </c>
      <c r="T262" s="542">
        <v>46038</v>
      </c>
      <c r="U262" s="54">
        <v>17583000</v>
      </c>
      <c r="V262" s="56" t="s">
        <v>88</v>
      </c>
      <c r="W262" s="54">
        <v>1082889541</v>
      </c>
      <c r="X262" s="54" t="s">
        <v>11198</v>
      </c>
      <c r="Y262" s="119">
        <v>46038</v>
      </c>
      <c r="Z262" s="119">
        <v>46041</v>
      </c>
      <c r="AA262" s="120" t="s">
        <v>90</v>
      </c>
      <c r="AB262" s="119">
        <v>46173</v>
      </c>
      <c r="AC262" s="54">
        <f t="shared" si="15"/>
        <v>132</v>
      </c>
      <c r="AD262" s="56">
        <v>1</v>
      </c>
      <c r="AE262" s="114">
        <v>3996000</v>
      </c>
      <c r="AF262" s="56">
        <v>1</v>
      </c>
      <c r="AG262" s="464">
        <v>46203</v>
      </c>
      <c r="AH262" s="54">
        <f t="shared" si="16"/>
        <v>30</v>
      </c>
      <c r="AI262" s="114">
        <v>0</v>
      </c>
      <c r="AJ262" s="114">
        <v>0</v>
      </c>
      <c r="AK262" s="118" t="s">
        <v>90</v>
      </c>
      <c r="AL262" s="118" t="s">
        <v>90</v>
      </c>
      <c r="AM262" s="56">
        <v>0</v>
      </c>
      <c r="AN262" s="118" t="s">
        <v>90</v>
      </c>
      <c r="AO262" s="118" t="s">
        <v>90</v>
      </c>
      <c r="AP262" s="118" t="s">
        <v>90</v>
      </c>
      <c r="AQ262" s="54">
        <f t="shared" si="17"/>
        <v>0</v>
      </c>
      <c r="AR262" s="54">
        <f>+L262+AE262-AJ262</f>
        <v>21579000</v>
      </c>
      <c r="AS262" s="56" t="s">
        <v>88</v>
      </c>
      <c r="AT262" s="54">
        <v>17583000</v>
      </c>
      <c r="AU262" s="56" t="s">
        <v>91</v>
      </c>
      <c r="AV262" s="114">
        <v>0</v>
      </c>
      <c r="AW262" s="111" t="s">
        <v>90</v>
      </c>
      <c r="AX262" s="247">
        <v>17583000</v>
      </c>
      <c r="AY262" s="58">
        <f t="shared" si="18"/>
        <v>3996000</v>
      </c>
      <c r="AZ262" s="112">
        <f t="shared" si="19"/>
        <v>0.81481996385374666</v>
      </c>
      <c r="BA262" s="159">
        <v>1</v>
      </c>
      <c r="BB262" s="111" t="s">
        <v>90</v>
      </c>
      <c r="BC262" s="56" t="s">
        <v>92</v>
      </c>
      <c r="BD262" s="109" t="s">
        <v>11197</v>
      </c>
      <c r="BE262" s="56" t="s">
        <v>88</v>
      </c>
      <c r="BF262" s="56" t="s">
        <v>88</v>
      </c>
    </row>
    <row r="263" spans="1:58" s="201" customFormat="1" x14ac:dyDescent="0.2">
      <c r="B263" s="51">
        <v>2026</v>
      </c>
      <c r="C263" s="51">
        <v>891780111</v>
      </c>
      <c r="D263" s="51" t="s">
        <v>79</v>
      </c>
      <c r="E263" s="161" t="s">
        <v>11196</v>
      </c>
      <c r="F263" s="56" t="s">
        <v>11195</v>
      </c>
      <c r="G263" s="56">
        <v>0</v>
      </c>
      <c r="H263" s="56" t="s">
        <v>82</v>
      </c>
      <c r="I263" s="51" t="s">
        <v>83</v>
      </c>
      <c r="J263" s="121" t="s">
        <v>84</v>
      </c>
      <c r="K263" s="54" t="s">
        <v>11194</v>
      </c>
      <c r="L263" s="54">
        <v>10967000</v>
      </c>
      <c r="M263" s="51" t="s">
        <v>86</v>
      </c>
      <c r="N263" s="54" t="s">
        <v>11193</v>
      </c>
      <c r="O263" s="54">
        <v>1004360363</v>
      </c>
      <c r="P263" s="54">
        <v>53</v>
      </c>
      <c r="Q263" s="464">
        <v>46030</v>
      </c>
      <c r="R263" s="109">
        <v>2567899000</v>
      </c>
      <c r="S263" s="109">
        <v>922</v>
      </c>
      <c r="T263" s="542">
        <v>46038</v>
      </c>
      <c r="U263" s="54">
        <v>10967000</v>
      </c>
      <c r="V263" s="56" t="s">
        <v>88</v>
      </c>
      <c r="W263" s="54">
        <v>85475141</v>
      </c>
      <c r="X263" s="54" t="s">
        <v>9848</v>
      </c>
      <c r="Y263" s="119">
        <v>46038</v>
      </c>
      <c r="Z263" s="119">
        <v>46038</v>
      </c>
      <c r="AA263" s="120" t="s">
        <v>90</v>
      </c>
      <c r="AB263" s="119">
        <v>46173</v>
      </c>
      <c r="AC263" s="54">
        <f t="shared" si="15"/>
        <v>135</v>
      </c>
      <c r="AD263" s="56">
        <v>2</v>
      </c>
      <c r="AE263" s="114">
        <v>4569000</v>
      </c>
      <c r="AF263" s="56">
        <v>1</v>
      </c>
      <c r="AG263" s="464">
        <v>46203</v>
      </c>
      <c r="AH263" s="54">
        <f t="shared" si="16"/>
        <v>30</v>
      </c>
      <c r="AI263" s="114">
        <v>0</v>
      </c>
      <c r="AJ263" s="114">
        <v>0</v>
      </c>
      <c r="AK263" s="118" t="s">
        <v>90</v>
      </c>
      <c r="AL263" s="118" t="s">
        <v>90</v>
      </c>
      <c r="AM263" s="56">
        <v>0</v>
      </c>
      <c r="AN263" s="118" t="s">
        <v>90</v>
      </c>
      <c r="AO263" s="118" t="s">
        <v>90</v>
      </c>
      <c r="AP263" s="118" t="s">
        <v>90</v>
      </c>
      <c r="AQ263" s="54">
        <f t="shared" si="17"/>
        <v>0</v>
      </c>
      <c r="AR263" s="54">
        <f>+L263+AE263-AJ263</f>
        <v>15536000</v>
      </c>
      <c r="AS263" s="56" t="s">
        <v>88</v>
      </c>
      <c r="AT263" s="54">
        <v>10967000</v>
      </c>
      <c r="AU263" s="56" t="s">
        <v>91</v>
      </c>
      <c r="AV263" s="114">
        <v>0</v>
      </c>
      <c r="AW263" s="111" t="s">
        <v>90</v>
      </c>
      <c r="AX263" s="247">
        <v>12687000</v>
      </c>
      <c r="AY263" s="58">
        <f t="shared" si="18"/>
        <v>2849000</v>
      </c>
      <c r="AZ263" s="112">
        <f t="shared" si="19"/>
        <v>0.81661946446961897</v>
      </c>
      <c r="BA263" s="159">
        <v>1</v>
      </c>
      <c r="BB263" s="111" t="s">
        <v>90</v>
      </c>
      <c r="BC263" s="56" t="s">
        <v>92</v>
      </c>
      <c r="BD263" s="109" t="s">
        <v>11192</v>
      </c>
      <c r="BE263" s="56" t="s">
        <v>88</v>
      </c>
      <c r="BF263" s="56" t="s">
        <v>88</v>
      </c>
    </row>
    <row r="264" spans="1:58" s="201" customFormat="1" x14ac:dyDescent="0.2">
      <c r="B264" s="51">
        <v>2026</v>
      </c>
      <c r="C264" s="51">
        <v>891780111</v>
      </c>
      <c r="D264" s="51" t="s">
        <v>79</v>
      </c>
      <c r="E264" s="161" t="s">
        <v>11191</v>
      </c>
      <c r="F264" s="56" t="s">
        <v>11190</v>
      </c>
      <c r="G264" s="56">
        <v>0</v>
      </c>
      <c r="H264" s="56" t="s">
        <v>82</v>
      </c>
      <c r="I264" s="51" t="s">
        <v>83</v>
      </c>
      <c r="J264" s="121" t="s">
        <v>84</v>
      </c>
      <c r="K264" s="54" t="s">
        <v>11189</v>
      </c>
      <c r="L264" s="54">
        <v>10967000</v>
      </c>
      <c r="M264" s="51" t="s">
        <v>86</v>
      </c>
      <c r="N264" s="54" t="s">
        <v>11188</v>
      </c>
      <c r="O264" s="54">
        <v>1083032026</v>
      </c>
      <c r="P264" s="54">
        <v>53</v>
      </c>
      <c r="Q264" s="464">
        <v>46030</v>
      </c>
      <c r="R264" s="109">
        <v>2567899000</v>
      </c>
      <c r="S264" s="109">
        <v>923</v>
      </c>
      <c r="T264" s="542">
        <v>46038</v>
      </c>
      <c r="U264" s="54">
        <v>10967000</v>
      </c>
      <c r="V264" s="56" t="s">
        <v>88</v>
      </c>
      <c r="W264" s="54">
        <v>85475141</v>
      </c>
      <c r="X264" s="54" t="s">
        <v>9848</v>
      </c>
      <c r="Y264" s="119">
        <v>46038</v>
      </c>
      <c r="Z264" s="119">
        <v>46038</v>
      </c>
      <c r="AA264" s="120" t="s">
        <v>90</v>
      </c>
      <c r="AB264" s="119">
        <v>46173</v>
      </c>
      <c r="AC264" s="54">
        <f t="shared" ref="AC264:AC327" si="20">+IF(AA264="1800-01-01",AB264-Z264,AB264-AA264)</f>
        <v>135</v>
      </c>
      <c r="AD264" s="56">
        <v>2</v>
      </c>
      <c r="AE264" s="114">
        <v>4569000</v>
      </c>
      <c r="AF264" s="56">
        <v>1</v>
      </c>
      <c r="AG264" s="464">
        <v>46203</v>
      </c>
      <c r="AH264" s="54">
        <f t="shared" ref="AH264:AH327" si="21">+IF(AG264="1800-01-01",0,AG264-AB264)</f>
        <v>30</v>
      </c>
      <c r="AI264" s="114">
        <v>0</v>
      </c>
      <c r="AJ264" s="114">
        <v>0</v>
      </c>
      <c r="AK264" s="118" t="s">
        <v>90</v>
      </c>
      <c r="AL264" s="118" t="s">
        <v>90</v>
      </c>
      <c r="AM264" s="56">
        <v>0</v>
      </c>
      <c r="AN264" s="118" t="s">
        <v>90</v>
      </c>
      <c r="AO264" s="118" t="s">
        <v>90</v>
      </c>
      <c r="AP264" s="118" t="s">
        <v>90</v>
      </c>
      <c r="AQ264" s="54">
        <f t="shared" ref="AQ264:AQ327" si="22">+IF(AN264="1800-01-01",0,AO264-AN264)</f>
        <v>0</v>
      </c>
      <c r="AR264" s="54">
        <f>+L264+AE264-AJ264</f>
        <v>15536000</v>
      </c>
      <c r="AS264" s="56" t="s">
        <v>88</v>
      </c>
      <c r="AT264" s="54">
        <v>10967000</v>
      </c>
      <c r="AU264" s="56" t="s">
        <v>91</v>
      </c>
      <c r="AV264" s="114">
        <v>0</v>
      </c>
      <c r="AW264" s="111" t="s">
        <v>90</v>
      </c>
      <c r="AX264" s="247">
        <v>12687000</v>
      </c>
      <c r="AY264" s="58">
        <f t="shared" ref="AY264:AY327" si="23">AR264-AX264</f>
        <v>2849000</v>
      </c>
      <c r="AZ264" s="112">
        <f t="shared" ref="AZ264:AZ327" si="24">+IFERROR(AX264/AR264,"_")</f>
        <v>0.81661946446961897</v>
      </c>
      <c r="BA264" s="159">
        <v>1</v>
      </c>
      <c r="BB264" s="111" t="s">
        <v>90</v>
      </c>
      <c r="BC264" s="56" t="s">
        <v>92</v>
      </c>
      <c r="BD264" s="109" t="s">
        <v>11187</v>
      </c>
      <c r="BE264" s="56" t="s">
        <v>88</v>
      </c>
      <c r="BF264" s="56" t="s">
        <v>88</v>
      </c>
    </row>
    <row r="265" spans="1:58" s="201" customFormat="1" x14ac:dyDescent="0.2">
      <c r="B265" s="51">
        <v>2026</v>
      </c>
      <c r="C265" s="51">
        <v>891780111</v>
      </c>
      <c r="D265" s="51" t="s">
        <v>79</v>
      </c>
      <c r="E265" s="161" t="s">
        <v>11186</v>
      </c>
      <c r="F265" s="56" t="s">
        <v>11185</v>
      </c>
      <c r="G265" s="56">
        <v>0</v>
      </c>
      <c r="H265" s="56" t="s">
        <v>82</v>
      </c>
      <c r="I265" s="51" t="s">
        <v>83</v>
      </c>
      <c r="J265" s="121" t="s">
        <v>84</v>
      </c>
      <c r="K265" s="54" t="s">
        <v>11184</v>
      </c>
      <c r="L265" s="54">
        <v>19131000</v>
      </c>
      <c r="M265" s="51" t="s">
        <v>86</v>
      </c>
      <c r="N265" s="54" t="s">
        <v>11183</v>
      </c>
      <c r="O265" s="54">
        <v>39672643</v>
      </c>
      <c r="P265" s="54">
        <v>30</v>
      </c>
      <c r="Q265" s="464">
        <v>46027</v>
      </c>
      <c r="R265" s="109">
        <v>5872564000</v>
      </c>
      <c r="S265" s="109">
        <v>954</v>
      </c>
      <c r="T265" s="542">
        <v>46038</v>
      </c>
      <c r="U265" s="54">
        <v>19131000</v>
      </c>
      <c r="V265" s="56" t="s">
        <v>88</v>
      </c>
      <c r="W265" s="54">
        <v>85460949</v>
      </c>
      <c r="X265" s="54" t="s">
        <v>9419</v>
      </c>
      <c r="Y265" s="119">
        <v>46038</v>
      </c>
      <c r="Z265" s="119">
        <v>46038</v>
      </c>
      <c r="AA265" s="120" t="s">
        <v>90</v>
      </c>
      <c r="AB265" s="119">
        <v>46173</v>
      </c>
      <c r="AC265" s="54">
        <f t="shared" si="20"/>
        <v>135</v>
      </c>
      <c r="AD265" s="56">
        <v>2</v>
      </c>
      <c r="AE265" s="114">
        <v>4220000</v>
      </c>
      <c r="AF265" s="56">
        <v>1</v>
      </c>
      <c r="AG265" s="464">
        <v>46203</v>
      </c>
      <c r="AH265" s="54">
        <f t="shared" si="21"/>
        <v>30</v>
      </c>
      <c r="AI265" s="114">
        <v>0</v>
      </c>
      <c r="AJ265" s="114">
        <v>0</v>
      </c>
      <c r="AK265" s="118" t="s">
        <v>90</v>
      </c>
      <c r="AL265" s="118" t="s">
        <v>90</v>
      </c>
      <c r="AM265" s="56">
        <v>0</v>
      </c>
      <c r="AN265" s="118" t="s">
        <v>90</v>
      </c>
      <c r="AO265" s="118" t="s">
        <v>90</v>
      </c>
      <c r="AP265" s="118" t="s">
        <v>90</v>
      </c>
      <c r="AQ265" s="54">
        <f t="shared" si="22"/>
        <v>0</v>
      </c>
      <c r="AR265" s="54">
        <f>+L265+AE265-AJ265</f>
        <v>23351000</v>
      </c>
      <c r="AS265" s="56" t="s">
        <v>88</v>
      </c>
      <c r="AT265" s="54">
        <v>19131000</v>
      </c>
      <c r="AU265" s="56" t="s">
        <v>91</v>
      </c>
      <c r="AV265" s="114">
        <v>0</v>
      </c>
      <c r="AW265" s="111" t="s">
        <v>90</v>
      </c>
      <c r="AX265" s="247">
        <v>19131000</v>
      </c>
      <c r="AY265" s="58">
        <f t="shared" si="23"/>
        <v>4220000</v>
      </c>
      <c r="AZ265" s="112">
        <f t="shared" si="24"/>
        <v>0.8192796882360498</v>
      </c>
      <c r="BA265" s="159">
        <v>1</v>
      </c>
      <c r="BB265" s="111" t="s">
        <v>90</v>
      </c>
      <c r="BC265" s="56" t="s">
        <v>92</v>
      </c>
      <c r="BD265" s="109" t="s">
        <v>11182</v>
      </c>
      <c r="BE265" s="56" t="s">
        <v>88</v>
      </c>
      <c r="BF265" s="56" t="s">
        <v>88</v>
      </c>
    </row>
    <row r="266" spans="1:58" s="201" customFormat="1" x14ac:dyDescent="0.2">
      <c r="B266" s="51">
        <v>2026</v>
      </c>
      <c r="C266" s="51">
        <v>891780111</v>
      </c>
      <c r="D266" s="51" t="s">
        <v>79</v>
      </c>
      <c r="E266" s="161" t="s">
        <v>11181</v>
      </c>
      <c r="F266" s="56" t="s">
        <v>11180</v>
      </c>
      <c r="G266" s="56">
        <v>0</v>
      </c>
      <c r="H266" s="56" t="s">
        <v>82</v>
      </c>
      <c r="I266" s="51" t="s">
        <v>83</v>
      </c>
      <c r="J266" s="121" t="s">
        <v>84</v>
      </c>
      <c r="K266" s="54" t="s">
        <v>11179</v>
      </c>
      <c r="L266" s="54">
        <v>13771000</v>
      </c>
      <c r="M266" s="51" t="s">
        <v>86</v>
      </c>
      <c r="N266" s="54" t="s">
        <v>11178</v>
      </c>
      <c r="O266" s="54">
        <v>84456169</v>
      </c>
      <c r="P266" s="54">
        <v>53</v>
      </c>
      <c r="Q266" s="464">
        <v>46030</v>
      </c>
      <c r="R266" s="109">
        <v>2567899000</v>
      </c>
      <c r="S266" s="109">
        <v>924</v>
      </c>
      <c r="T266" s="542">
        <v>46038</v>
      </c>
      <c r="U266" s="54">
        <v>13771000</v>
      </c>
      <c r="V266" s="56" t="s">
        <v>88</v>
      </c>
      <c r="W266" s="54">
        <v>45476408</v>
      </c>
      <c r="X266" s="54" t="s">
        <v>9567</v>
      </c>
      <c r="Y266" s="119">
        <v>46038</v>
      </c>
      <c r="Z266" s="119">
        <v>46038</v>
      </c>
      <c r="AA266" s="120" t="s">
        <v>90</v>
      </c>
      <c r="AB266" s="119">
        <v>46173</v>
      </c>
      <c r="AC266" s="54">
        <f t="shared" si="20"/>
        <v>135</v>
      </c>
      <c r="AD266" s="56">
        <v>1</v>
      </c>
      <c r="AE266" s="114">
        <v>2849000</v>
      </c>
      <c r="AF266" s="56">
        <v>1</v>
      </c>
      <c r="AG266" s="464">
        <v>46203</v>
      </c>
      <c r="AH266" s="54">
        <f t="shared" si="21"/>
        <v>30</v>
      </c>
      <c r="AI266" s="114">
        <v>0</v>
      </c>
      <c r="AJ266" s="114">
        <v>0</v>
      </c>
      <c r="AK266" s="118" t="s">
        <v>90</v>
      </c>
      <c r="AL266" s="118" t="s">
        <v>90</v>
      </c>
      <c r="AM266" s="56">
        <v>0</v>
      </c>
      <c r="AN266" s="118" t="s">
        <v>90</v>
      </c>
      <c r="AO266" s="118" t="s">
        <v>90</v>
      </c>
      <c r="AP266" s="118" t="s">
        <v>90</v>
      </c>
      <c r="AQ266" s="54">
        <f t="shared" si="22"/>
        <v>0</v>
      </c>
      <c r="AR266" s="54">
        <f>+L266+AE266-AJ266</f>
        <v>16620000</v>
      </c>
      <c r="AS266" s="56" t="s">
        <v>88</v>
      </c>
      <c r="AT266" s="54">
        <v>13771000</v>
      </c>
      <c r="AU266" s="56" t="s">
        <v>91</v>
      </c>
      <c r="AV266" s="114">
        <v>0</v>
      </c>
      <c r="AW266" s="111" t="s">
        <v>90</v>
      </c>
      <c r="AX266" s="247">
        <v>13771000</v>
      </c>
      <c r="AY266" s="58">
        <f t="shared" si="23"/>
        <v>2849000</v>
      </c>
      <c r="AZ266" s="112">
        <f t="shared" si="24"/>
        <v>0.82858002406738873</v>
      </c>
      <c r="BA266" s="159">
        <v>1</v>
      </c>
      <c r="BB266" s="111" t="s">
        <v>90</v>
      </c>
      <c r="BC266" s="56" t="s">
        <v>92</v>
      </c>
      <c r="BD266" s="109" t="s">
        <v>11177</v>
      </c>
      <c r="BE266" s="56" t="s">
        <v>88</v>
      </c>
      <c r="BF266" s="56" t="s">
        <v>88</v>
      </c>
    </row>
    <row r="267" spans="1:58" s="201" customFormat="1" x14ac:dyDescent="0.2">
      <c r="B267" s="51">
        <v>2026</v>
      </c>
      <c r="C267" s="51">
        <v>891780111</v>
      </c>
      <c r="D267" s="51" t="s">
        <v>79</v>
      </c>
      <c r="E267" s="161" t="s">
        <v>11176</v>
      </c>
      <c r="F267" s="56" t="s">
        <v>11175</v>
      </c>
      <c r="G267" s="56">
        <v>0</v>
      </c>
      <c r="H267" s="56" t="s">
        <v>82</v>
      </c>
      <c r="I267" s="51" t="s">
        <v>83</v>
      </c>
      <c r="J267" s="121" t="s">
        <v>84</v>
      </c>
      <c r="K267" s="54" t="s">
        <v>11174</v>
      </c>
      <c r="L267" s="54">
        <v>10644000</v>
      </c>
      <c r="M267" s="51" t="s">
        <v>86</v>
      </c>
      <c r="N267" s="54" t="s">
        <v>11173</v>
      </c>
      <c r="O267" s="54">
        <v>1004364827</v>
      </c>
      <c r="P267" s="54">
        <v>53</v>
      </c>
      <c r="Q267" s="464">
        <v>46030</v>
      </c>
      <c r="R267" s="109">
        <v>2567899000</v>
      </c>
      <c r="S267" s="109">
        <v>925</v>
      </c>
      <c r="T267" s="542">
        <v>46038</v>
      </c>
      <c r="U267" s="54">
        <v>10644000</v>
      </c>
      <c r="V267" s="56" t="s">
        <v>88</v>
      </c>
      <c r="W267" s="54">
        <v>57299363</v>
      </c>
      <c r="X267" s="54" t="s">
        <v>10154</v>
      </c>
      <c r="Y267" s="119">
        <v>46038</v>
      </c>
      <c r="Z267" s="119">
        <v>46041</v>
      </c>
      <c r="AA267" s="120" t="s">
        <v>90</v>
      </c>
      <c r="AB267" s="119">
        <v>46173</v>
      </c>
      <c r="AC267" s="54">
        <f t="shared" si="20"/>
        <v>132</v>
      </c>
      <c r="AD267" s="56">
        <v>1</v>
      </c>
      <c r="AE267" s="114">
        <v>2419000</v>
      </c>
      <c r="AF267" s="56">
        <v>1</v>
      </c>
      <c r="AG267" s="464">
        <v>46203</v>
      </c>
      <c r="AH267" s="54">
        <f t="shared" si="21"/>
        <v>30</v>
      </c>
      <c r="AI267" s="114">
        <v>0</v>
      </c>
      <c r="AJ267" s="114">
        <v>0</v>
      </c>
      <c r="AK267" s="118" t="s">
        <v>90</v>
      </c>
      <c r="AL267" s="118" t="s">
        <v>90</v>
      </c>
      <c r="AM267" s="56">
        <v>0</v>
      </c>
      <c r="AN267" s="118" t="s">
        <v>90</v>
      </c>
      <c r="AO267" s="118" t="s">
        <v>90</v>
      </c>
      <c r="AP267" s="118" t="s">
        <v>90</v>
      </c>
      <c r="AQ267" s="54">
        <f t="shared" si="22"/>
        <v>0</v>
      </c>
      <c r="AR267" s="54">
        <f>+L267+AE267-AJ267</f>
        <v>13063000</v>
      </c>
      <c r="AS267" s="56" t="s">
        <v>88</v>
      </c>
      <c r="AT267" s="54">
        <v>10644000</v>
      </c>
      <c r="AU267" s="56" t="s">
        <v>91</v>
      </c>
      <c r="AV267" s="114">
        <v>0</v>
      </c>
      <c r="AW267" s="111" t="s">
        <v>90</v>
      </c>
      <c r="AX267" s="247">
        <v>10644000</v>
      </c>
      <c r="AY267" s="58">
        <f t="shared" si="23"/>
        <v>2419000</v>
      </c>
      <c r="AZ267" s="112">
        <f t="shared" si="24"/>
        <v>0.81482048534027407</v>
      </c>
      <c r="BA267" s="159">
        <v>1</v>
      </c>
      <c r="BB267" s="111" t="s">
        <v>90</v>
      </c>
      <c r="BC267" s="56" t="s">
        <v>92</v>
      </c>
      <c r="BD267" s="109" t="s">
        <v>11172</v>
      </c>
      <c r="BE267" s="56" t="s">
        <v>88</v>
      </c>
      <c r="BF267" s="56" t="s">
        <v>88</v>
      </c>
    </row>
    <row r="268" spans="1:58" s="201" customFormat="1" x14ac:dyDescent="0.2">
      <c r="B268" s="51">
        <v>2026</v>
      </c>
      <c r="C268" s="51">
        <v>891780111</v>
      </c>
      <c r="D268" s="51" t="s">
        <v>79</v>
      </c>
      <c r="E268" s="161" t="s">
        <v>11171</v>
      </c>
      <c r="F268" s="56" t="s">
        <v>11170</v>
      </c>
      <c r="G268" s="56">
        <v>0</v>
      </c>
      <c r="H268" s="56" t="s">
        <v>82</v>
      </c>
      <c r="I268" s="51" t="s">
        <v>83</v>
      </c>
      <c r="J268" s="121" t="s">
        <v>84</v>
      </c>
      <c r="K268" s="54" t="s">
        <v>11169</v>
      </c>
      <c r="L268" s="54">
        <v>13231000</v>
      </c>
      <c r="M268" s="51" t="s">
        <v>86</v>
      </c>
      <c r="N268" s="54" t="s">
        <v>11168</v>
      </c>
      <c r="O268" s="54">
        <v>9738364</v>
      </c>
      <c r="P268" s="54">
        <v>30</v>
      </c>
      <c r="Q268" s="464">
        <v>46027</v>
      </c>
      <c r="R268" s="109">
        <v>5872564000</v>
      </c>
      <c r="S268" s="109">
        <v>955</v>
      </c>
      <c r="T268" s="542">
        <v>46038</v>
      </c>
      <c r="U268" s="54">
        <v>13231000</v>
      </c>
      <c r="V268" s="56" t="s">
        <v>88</v>
      </c>
      <c r="W268" s="54">
        <v>7601831</v>
      </c>
      <c r="X268" s="54" t="s">
        <v>10430</v>
      </c>
      <c r="Y268" s="119">
        <v>46038</v>
      </c>
      <c r="Z268" s="119">
        <v>46041</v>
      </c>
      <c r="AA268" s="120" t="s">
        <v>90</v>
      </c>
      <c r="AB268" s="119">
        <v>46173</v>
      </c>
      <c r="AC268" s="54">
        <f t="shared" si="20"/>
        <v>132</v>
      </c>
      <c r="AD268" s="56">
        <v>1</v>
      </c>
      <c r="AE268" s="114">
        <v>3007000</v>
      </c>
      <c r="AF268" s="56">
        <v>1</v>
      </c>
      <c r="AG268" s="464">
        <v>46203</v>
      </c>
      <c r="AH268" s="54">
        <f t="shared" si="21"/>
        <v>30</v>
      </c>
      <c r="AI268" s="114">
        <v>0</v>
      </c>
      <c r="AJ268" s="114">
        <v>0</v>
      </c>
      <c r="AK268" s="118" t="s">
        <v>90</v>
      </c>
      <c r="AL268" s="118" t="s">
        <v>90</v>
      </c>
      <c r="AM268" s="56">
        <v>0</v>
      </c>
      <c r="AN268" s="118" t="s">
        <v>90</v>
      </c>
      <c r="AO268" s="118" t="s">
        <v>90</v>
      </c>
      <c r="AP268" s="118" t="s">
        <v>90</v>
      </c>
      <c r="AQ268" s="54">
        <f t="shared" si="22"/>
        <v>0</v>
      </c>
      <c r="AR268" s="54">
        <f>+L268+AE268-AJ268</f>
        <v>16238000</v>
      </c>
      <c r="AS268" s="56" t="s">
        <v>88</v>
      </c>
      <c r="AT268" s="54">
        <v>13231000</v>
      </c>
      <c r="AU268" s="56" t="s">
        <v>91</v>
      </c>
      <c r="AV268" s="114">
        <v>0</v>
      </c>
      <c r="AW268" s="111" t="s">
        <v>90</v>
      </c>
      <c r="AX268" s="247">
        <v>13231000</v>
      </c>
      <c r="AY268" s="58">
        <f t="shared" si="23"/>
        <v>3007000</v>
      </c>
      <c r="AZ268" s="112">
        <f t="shared" si="24"/>
        <v>0.81481709570144112</v>
      </c>
      <c r="BA268" s="159">
        <v>1</v>
      </c>
      <c r="BB268" s="111" t="s">
        <v>90</v>
      </c>
      <c r="BC268" s="56" t="s">
        <v>92</v>
      </c>
      <c r="BD268" s="109" t="s">
        <v>11167</v>
      </c>
      <c r="BE268" s="56" t="s">
        <v>88</v>
      </c>
      <c r="BF268" s="56" t="s">
        <v>88</v>
      </c>
    </row>
    <row r="269" spans="1:58" s="201" customFormat="1" x14ac:dyDescent="0.2">
      <c r="B269" s="51">
        <v>2026</v>
      </c>
      <c r="C269" s="51">
        <v>891780111</v>
      </c>
      <c r="D269" s="51" t="s">
        <v>79</v>
      </c>
      <c r="E269" s="161" t="s">
        <v>11166</v>
      </c>
      <c r="F269" s="56" t="s">
        <v>11165</v>
      </c>
      <c r="G269" s="56">
        <v>0</v>
      </c>
      <c r="H269" s="56" t="s">
        <v>82</v>
      </c>
      <c r="I269" s="51" t="s">
        <v>83</v>
      </c>
      <c r="J269" s="121" t="s">
        <v>84</v>
      </c>
      <c r="K269" s="54" t="s">
        <v>11164</v>
      </c>
      <c r="L269" s="54">
        <v>13933000</v>
      </c>
      <c r="M269" s="51" t="s">
        <v>86</v>
      </c>
      <c r="N269" s="54" t="s">
        <v>11163</v>
      </c>
      <c r="O269" s="54">
        <v>39047351</v>
      </c>
      <c r="P269" s="54">
        <v>30</v>
      </c>
      <c r="Q269" s="464">
        <v>46027</v>
      </c>
      <c r="R269" s="109">
        <v>5872564000</v>
      </c>
      <c r="S269" s="109">
        <v>956</v>
      </c>
      <c r="T269" s="542">
        <v>46038</v>
      </c>
      <c r="U269" s="54">
        <v>13933000</v>
      </c>
      <c r="V269" s="56" t="s">
        <v>88</v>
      </c>
      <c r="W269" s="54">
        <v>57441846</v>
      </c>
      <c r="X269" s="54" t="s">
        <v>9328</v>
      </c>
      <c r="Y269" s="119">
        <v>46038</v>
      </c>
      <c r="Z269" s="119">
        <v>46038</v>
      </c>
      <c r="AA269" s="120" t="s">
        <v>90</v>
      </c>
      <c r="AB269" s="119">
        <v>46173</v>
      </c>
      <c r="AC269" s="54">
        <f t="shared" si="20"/>
        <v>135</v>
      </c>
      <c r="AD269" s="56">
        <v>1</v>
      </c>
      <c r="AE269" s="114">
        <v>3007000</v>
      </c>
      <c r="AF269" s="56">
        <v>1</v>
      </c>
      <c r="AG269" s="464">
        <v>46203</v>
      </c>
      <c r="AH269" s="54">
        <f t="shared" si="21"/>
        <v>30</v>
      </c>
      <c r="AI269" s="114">
        <v>0</v>
      </c>
      <c r="AJ269" s="114">
        <v>0</v>
      </c>
      <c r="AK269" s="118" t="s">
        <v>90</v>
      </c>
      <c r="AL269" s="118" t="s">
        <v>90</v>
      </c>
      <c r="AM269" s="56">
        <v>0</v>
      </c>
      <c r="AN269" s="118" t="s">
        <v>90</v>
      </c>
      <c r="AO269" s="118" t="s">
        <v>90</v>
      </c>
      <c r="AP269" s="118" t="s">
        <v>90</v>
      </c>
      <c r="AQ269" s="54">
        <f t="shared" si="22"/>
        <v>0</v>
      </c>
      <c r="AR269" s="54">
        <f>+L269+AE269-AJ269</f>
        <v>16940000</v>
      </c>
      <c r="AS269" s="56" t="s">
        <v>88</v>
      </c>
      <c r="AT269" s="54">
        <v>13933000</v>
      </c>
      <c r="AU269" s="56" t="s">
        <v>91</v>
      </c>
      <c r="AV269" s="114">
        <v>0</v>
      </c>
      <c r="AW269" s="111" t="s">
        <v>90</v>
      </c>
      <c r="AX269" s="247">
        <v>13933000</v>
      </c>
      <c r="AY269" s="58">
        <f t="shared" si="23"/>
        <v>3007000</v>
      </c>
      <c r="AZ269" s="112">
        <f t="shared" si="24"/>
        <v>0.82249114521841793</v>
      </c>
      <c r="BA269" s="159">
        <v>1</v>
      </c>
      <c r="BB269" s="111" t="s">
        <v>90</v>
      </c>
      <c r="BC269" s="56" t="s">
        <v>92</v>
      </c>
      <c r="BD269" s="109" t="s">
        <v>11162</v>
      </c>
      <c r="BE269" s="56" t="s">
        <v>88</v>
      </c>
      <c r="BF269" s="56" t="s">
        <v>88</v>
      </c>
    </row>
    <row r="270" spans="1:58" s="201" customFormat="1" x14ac:dyDescent="0.2">
      <c r="B270" s="51">
        <v>2026</v>
      </c>
      <c r="C270" s="51">
        <v>891780111</v>
      </c>
      <c r="D270" s="51" t="s">
        <v>79</v>
      </c>
      <c r="E270" s="161" t="s">
        <v>11161</v>
      </c>
      <c r="F270" s="56" t="s">
        <v>11160</v>
      </c>
      <c r="G270" s="56">
        <v>0</v>
      </c>
      <c r="H270" s="56" t="s">
        <v>82</v>
      </c>
      <c r="I270" s="51" t="s">
        <v>83</v>
      </c>
      <c r="J270" s="121" t="s">
        <v>84</v>
      </c>
      <c r="K270" s="54" t="s">
        <v>11159</v>
      </c>
      <c r="L270" s="54">
        <v>13933000</v>
      </c>
      <c r="M270" s="51" t="s">
        <v>86</v>
      </c>
      <c r="N270" s="54" t="s">
        <v>11158</v>
      </c>
      <c r="O270" s="54">
        <v>36729451</v>
      </c>
      <c r="P270" s="54">
        <v>30</v>
      </c>
      <c r="Q270" s="464">
        <v>46027</v>
      </c>
      <c r="R270" s="109">
        <v>5872564000</v>
      </c>
      <c r="S270" s="109">
        <v>957</v>
      </c>
      <c r="T270" s="542">
        <v>46038</v>
      </c>
      <c r="U270" s="54">
        <v>13933000</v>
      </c>
      <c r="V270" s="56" t="s">
        <v>88</v>
      </c>
      <c r="W270" s="54">
        <v>57441846</v>
      </c>
      <c r="X270" s="54" t="s">
        <v>9328</v>
      </c>
      <c r="Y270" s="119">
        <v>46038</v>
      </c>
      <c r="Z270" s="119">
        <v>46038</v>
      </c>
      <c r="AA270" s="120" t="s">
        <v>90</v>
      </c>
      <c r="AB270" s="119">
        <v>46173</v>
      </c>
      <c r="AC270" s="54">
        <f t="shared" si="20"/>
        <v>135</v>
      </c>
      <c r="AD270" s="56">
        <v>1</v>
      </c>
      <c r="AE270" s="114">
        <v>3007000</v>
      </c>
      <c r="AF270" s="56">
        <v>1</v>
      </c>
      <c r="AG270" s="464">
        <v>46203</v>
      </c>
      <c r="AH270" s="54">
        <f t="shared" si="21"/>
        <v>30</v>
      </c>
      <c r="AI270" s="114">
        <v>0</v>
      </c>
      <c r="AJ270" s="114">
        <v>0</v>
      </c>
      <c r="AK270" s="118" t="s">
        <v>90</v>
      </c>
      <c r="AL270" s="118" t="s">
        <v>90</v>
      </c>
      <c r="AM270" s="56">
        <v>0</v>
      </c>
      <c r="AN270" s="118" t="s">
        <v>90</v>
      </c>
      <c r="AO270" s="118" t="s">
        <v>90</v>
      </c>
      <c r="AP270" s="118" t="s">
        <v>90</v>
      </c>
      <c r="AQ270" s="54">
        <f t="shared" si="22"/>
        <v>0</v>
      </c>
      <c r="AR270" s="54">
        <f>+L270+AE270-AJ270</f>
        <v>16940000</v>
      </c>
      <c r="AS270" s="56" t="s">
        <v>88</v>
      </c>
      <c r="AT270" s="54">
        <v>13933000</v>
      </c>
      <c r="AU270" s="56" t="s">
        <v>91</v>
      </c>
      <c r="AV270" s="114">
        <v>0</v>
      </c>
      <c r="AW270" s="111" t="s">
        <v>90</v>
      </c>
      <c r="AX270" s="247">
        <v>13933000</v>
      </c>
      <c r="AY270" s="58">
        <f t="shared" si="23"/>
        <v>3007000</v>
      </c>
      <c r="AZ270" s="112">
        <f t="shared" si="24"/>
        <v>0.82249114521841793</v>
      </c>
      <c r="BA270" s="159">
        <v>1</v>
      </c>
      <c r="BB270" s="111" t="s">
        <v>90</v>
      </c>
      <c r="BC270" s="56" t="s">
        <v>92</v>
      </c>
      <c r="BD270" s="109" t="s">
        <v>11157</v>
      </c>
      <c r="BE270" s="56" t="s">
        <v>88</v>
      </c>
      <c r="BF270" s="56" t="s">
        <v>88</v>
      </c>
    </row>
    <row r="271" spans="1:58" s="201" customFormat="1" x14ac:dyDescent="0.2">
      <c r="B271" s="51">
        <v>2026</v>
      </c>
      <c r="C271" s="51">
        <v>891780111</v>
      </c>
      <c r="D271" s="51" t="s">
        <v>79</v>
      </c>
      <c r="E271" s="161" t="s">
        <v>11156</v>
      </c>
      <c r="F271" s="56" t="s">
        <v>11155</v>
      </c>
      <c r="G271" s="56">
        <v>0</v>
      </c>
      <c r="H271" s="56" t="s">
        <v>82</v>
      </c>
      <c r="I271" s="51" t="s">
        <v>83</v>
      </c>
      <c r="J271" s="121" t="s">
        <v>84</v>
      </c>
      <c r="K271" s="54" t="s">
        <v>11154</v>
      </c>
      <c r="L271" s="54">
        <v>13933000</v>
      </c>
      <c r="M271" s="51" t="s">
        <v>86</v>
      </c>
      <c r="N271" s="54" t="s">
        <v>11153</v>
      </c>
      <c r="O271" s="54">
        <v>84455851</v>
      </c>
      <c r="P271" s="54">
        <v>30</v>
      </c>
      <c r="Q271" s="464">
        <v>46027</v>
      </c>
      <c r="R271" s="109">
        <v>5872564000</v>
      </c>
      <c r="S271" s="109">
        <v>958</v>
      </c>
      <c r="T271" s="542">
        <v>46038</v>
      </c>
      <c r="U271" s="54">
        <v>13933000</v>
      </c>
      <c r="V271" s="56" t="s">
        <v>88</v>
      </c>
      <c r="W271" s="54">
        <v>57441846</v>
      </c>
      <c r="X271" s="54" t="s">
        <v>9328</v>
      </c>
      <c r="Y271" s="119">
        <v>46038</v>
      </c>
      <c r="Z271" s="119">
        <v>46038</v>
      </c>
      <c r="AA271" s="120" t="s">
        <v>90</v>
      </c>
      <c r="AB271" s="119">
        <v>46173</v>
      </c>
      <c r="AC271" s="54">
        <f t="shared" si="20"/>
        <v>135</v>
      </c>
      <c r="AD271" s="56">
        <v>1</v>
      </c>
      <c r="AE271" s="114">
        <v>3007000</v>
      </c>
      <c r="AF271" s="56">
        <v>1</v>
      </c>
      <c r="AG271" s="464">
        <v>46203</v>
      </c>
      <c r="AH271" s="54">
        <f t="shared" si="21"/>
        <v>30</v>
      </c>
      <c r="AI271" s="114">
        <v>0</v>
      </c>
      <c r="AJ271" s="114">
        <v>0</v>
      </c>
      <c r="AK271" s="118" t="s">
        <v>90</v>
      </c>
      <c r="AL271" s="118" t="s">
        <v>90</v>
      </c>
      <c r="AM271" s="56">
        <v>0</v>
      </c>
      <c r="AN271" s="118" t="s">
        <v>90</v>
      </c>
      <c r="AO271" s="118" t="s">
        <v>90</v>
      </c>
      <c r="AP271" s="118" t="s">
        <v>90</v>
      </c>
      <c r="AQ271" s="54">
        <f t="shared" si="22"/>
        <v>0</v>
      </c>
      <c r="AR271" s="54">
        <f>+L271+AE271-AJ271</f>
        <v>16940000</v>
      </c>
      <c r="AS271" s="56" t="s">
        <v>88</v>
      </c>
      <c r="AT271" s="54">
        <v>13933000</v>
      </c>
      <c r="AU271" s="56" t="s">
        <v>91</v>
      </c>
      <c r="AV271" s="114">
        <v>0</v>
      </c>
      <c r="AW271" s="111" t="s">
        <v>90</v>
      </c>
      <c r="AX271" s="247">
        <v>13933000</v>
      </c>
      <c r="AY271" s="58">
        <f t="shared" si="23"/>
        <v>3007000</v>
      </c>
      <c r="AZ271" s="112">
        <f t="shared" si="24"/>
        <v>0.82249114521841793</v>
      </c>
      <c r="BA271" s="159">
        <v>1</v>
      </c>
      <c r="BB271" s="111" t="s">
        <v>90</v>
      </c>
      <c r="BC271" s="56" t="s">
        <v>92</v>
      </c>
      <c r="BD271" s="109" t="s">
        <v>11152</v>
      </c>
      <c r="BE271" s="56" t="s">
        <v>88</v>
      </c>
      <c r="BF271" s="56" t="s">
        <v>88</v>
      </c>
    </row>
    <row r="272" spans="1:58" s="201" customFormat="1" x14ac:dyDescent="0.2">
      <c r="B272" s="51">
        <v>2026</v>
      </c>
      <c r="C272" s="51">
        <v>891780111</v>
      </c>
      <c r="D272" s="51" t="s">
        <v>79</v>
      </c>
      <c r="E272" s="161" t="s">
        <v>11151</v>
      </c>
      <c r="F272" s="56" t="s">
        <v>11150</v>
      </c>
      <c r="G272" s="56">
        <v>0</v>
      </c>
      <c r="H272" s="56" t="s">
        <v>82</v>
      </c>
      <c r="I272" s="51" t="s">
        <v>83</v>
      </c>
      <c r="J272" s="121" t="s">
        <v>84</v>
      </c>
      <c r="K272" s="54" t="s">
        <v>11149</v>
      </c>
      <c r="L272" s="54">
        <v>13632000</v>
      </c>
      <c r="M272" s="51" t="s">
        <v>86</v>
      </c>
      <c r="N272" s="54" t="s">
        <v>11148</v>
      </c>
      <c r="O272" s="54">
        <v>49758019</v>
      </c>
      <c r="P272" s="54">
        <v>30</v>
      </c>
      <c r="Q272" s="464">
        <v>46027</v>
      </c>
      <c r="R272" s="109">
        <v>5872564000</v>
      </c>
      <c r="S272" s="109">
        <v>959</v>
      </c>
      <c r="T272" s="542">
        <v>46038</v>
      </c>
      <c r="U272" s="54">
        <v>13632000</v>
      </c>
      <c r="V272" s="56" t="s">
        <v>88</v>
      </c>
      <c r="W272" s="54">
        <v>57441846</v>
      </c>
      <c r="X272" s="54" t="s">
        <v>9328</v>
      </c>
      <c r="Y272" s="119">
        <v>46038</v>
      </c>
      <c r="Z272" s="119">
        <v>46038</v>
      </c>
      <c r="AA272" s="120" t="s">
        <v>90</v>
      </c>
      <c r="AB272" s="119">
        <v>46173</v>
      </c>
      <c r="AC272" s="54">
        <f t="shared" si="20"/>
        <v>135</v>
      </c>
      <c r="AD272" s="56">
        <v>1</v>
      </c>
      <c r="AE272" s="114">
        <v>3007000</v>
      </c>
      <c r="AF272" s="56">
        <v>1</v>
      </c>
      <c r="AG272" s="464">
        <v>46203</v>
      </c>
      <c r="AH272" s="54">
        <f t="shared" si="21"/>
        <v>30</v>
      </c>
      <c r="AI272" s="114">
        <v>0</v>
      </c>
      <c r="AJ272" s="114">
        <v>0</v>
      </c>
      <c r="AK272" s="118" t="s">
        <v>90</v>
      </c>
      <c r="AL272" s="118" t="s">
        <v>90</v>
      </c>
      <c r="AM272" s="56">
        <v>0</v>
      </c>
      <c r="AN272" s="118" t="s">
        <v>90</v>
      </c>
      <c r="AO272" s="118" t="s">
        <v>90</v>
      </c>
      <c r="AP272" s="118" t="s">
        <v>90</v>
      </c>
      <c r="AQ272" s="54">
        <f t="shared" si="22"/>
        <v>0</v>
      </c>
      <c r="AR272" s="54">
        <f>+L272+AE272-AJ272</f>
        <v>16639000</v>
      </c>
      <c r="AS272" s="56" t="s">
        <v>88</v>
      </c>
      <c r="AT272" s="54">
        <v>13632000</v>
      </c>
      <c r="AU272" s="56" t="s">
        <v>91</v>
      </c>
      <c r="AV272" s="114">
        <v>0</v>
      </c>
      <c r="AW272" s="111" t="s">
        <v>90</v>
      </c>
      <c r="AX272" s="247">
        <v>13632000</v>
      </c>
      <c r="AY272" s="58">
        <f t="shared" si="23"/>
        <v>3007000</v>
      </c>
      <c r="AZ272" s="112">
        <f t="shared" si="24"/>
        <v>0.81928000480798124</v>
      </c>
      <c r="BA272" s="159">
        <v>1</v>
      </c>
      <c r="BB272" s="111" t="s">
        <v>90</v>
      </c>
      <c r="BC272" s="56" t="s">
        <v>92</v>
      </c>
      <c r="BD272" s="109" t="s">
        <v>11147</v>
      </c>
      <c r="BE272" s="56" t="s">
        <v>88</v>
      </c>
      <c r="BF272" s="56" t="s">
        <v>88</v>
      </c>
    </row>
    <row r="273" spans="2:58" s="201" customFormat="1" x14ac:dyDescent="0.2">
      <c r="B273" s="51">
        <v>2026</v>
      </c>
      <c r="C273" s="51">
        <v>891780111</v>
      </c>
      <c r="D273" s="51" t="s">
        <v>79</v>
      </c>
      <c r="E273" s="161" t="s">
        <v>11146</v>
      </c>
      <c r="F273" s="56" t="s">
        <v>11145</v>
      </c>
      <c r="G273" s="56">
        <v>0</v>
      </c>
      <c r="H273" s="56" t="s">
        <v>82</v>
      </c>
      <c r="I273" s="51" t="s">
        <v>83</v>
      </c>
      <c r="J273" s="121" t="s">
        <v>84</v>
      </c>
      <c r="K273" s="54" t="s">
        <v>11144</v>
      </c>
      <c r="L273" s="54">
        <v>16606000</v>
      </c>
      <c r="M273" s="51" t="s">
        <v>86</v>
      </c>
      <c r="N273" s="54" t="s">
        <v>11143</v>
      </c>
      <c r="O273" s="54">
        <v>1193129199</v>
      </c>
      <c r="P273" s="54">
        <v>30</v>
      </c>
      <c r="Q273" s="464">
        <v>46027</v>
      </c>
      <c r="R273" s="109">
        <v>5872564000</v>
      </c>
      <c r="S273" s="109">
        <v>960</v>
      </c>
      <c r="T273" s="542">
        <v>46038</v>
      </c>
      <c r="U273" s="54">
        <v>16606000</v>
      </c>
      <c r="V273" s="56" t="s">
        <v>88</v>
      </c>
      <c r="W273" s="54">
        <v>57461216</v>
      </c>
      <c r="X273" s="54" t="s">
        <v>8844</v>
      </c>
      <c r="Y273" s="119">
        <v>46038</v>
      </c>
      <c r="Z273" s="119">
        <v>46038</v>
      </c>
      <c r="AA273" s="120" t="s">
        <v>90</v>
      </c>
      <c r="AB273" s="119">
        <v>46173</v>
      </c>
      <c r="AC273" s="54">
        <f t="shared" si="20"/>
        <v>135</v>
      </c>
      <c r="AD273" s="56">
        <v>1</v>
      </c>
      <c r="AE273" s="114">
        <v>4030000</v>
      </c>
      <c r="AF273" s="56">
        <v>1</v>
      </c>
      <c r="AG273" s="464">
        <v>46206</v>
      </c>
      <c r="AH273" s="54">
        <f t="shared" si="21"/>
        <v>33</v>
      </c>
      <c r="AI273" s="114">
        <v>0</v>
      </c>
      <c r="AJ273" s="114">
        <v>0</v>
      </c>
      <c r="AK273" s="118" t="s">
        <v>90</v>
      </c>
      <c r="AL273" s="118" t="s">
        <v>90</v>
      </c>
      <c r="AM273" s="56">
        <v>0</v>
      </c>
      <c r="AN273" s="118" t="s">
        <v>90</v>
      </c>
      <c r="AO273" s="118" t="s">
        <v>90</v>
      </c>
      <c r="AP273" s="118" t="s">
        <v>90</v>
      </c>
      <c r="AQ273" s="54">
        <f t="shared" si="22"/>
        <v>0</v>
      </c>
      <c r="AR273" s="54">
        <f>+L273+AE273-AJ273</f>
        <v>20636000</v>
      </c>
      <c r="AS273" s="56" t="s">
        <v>88</v>
      </c>
      <c r="AT273" s="54">
        <v>16606000</v>
      </c>
      <c r="AU273" s="56" t="s">
        <v>91</v>
      </c>
      <c r="AV273" s="114">
        <v>0</v>
      </c>
      <c r="AW273" s="111" t="s">
        <v>90</v>
      </c>
      <c r="AX273" s="247">
        <v>16606000</v>
      </c>
      <c r="AY273" s="58">
        <f t="shared" si="23"/>
        <v>4030000</v>
      </c>
      <c r="AZ273" s="112">
        <f t="shared" si="24"/>
        <v>0.80471021515797636</v>
      </c>
      <c r="BA273" s="159">
        <v>1</v>
      </c>
      <c r="BB273" s="111" t="s">
        <v>90</v>
      </c>
      <c r="BC273" s="56" t="s">
        <v>92</v>
      </c>
      <c r="BD273" s="109" t="s">
        <v>11142</v>
      </c>
      <c r="BE273" s="56" t="s">
        <v>88</v>
      </c>
      <c r="BF273" s="56" t="s">
        <v>88</v>
      </c>
    </row>
    <row r="274" spans="2:58" s="201" customFormat="1" x14ac:dyDescent="0.2">
      <c r="B274" s="51">
        <v>2026</v>
      </c>
      <c r="C274" s="51">
        <v>891780111</v>
      </c>
      <c r="D274" s="51" t="s">
        <v>79</v>
      </c>
      <c r="E274" s="161" t="s">
        <v>11141</v>
      </c>
      <c r="F274" s="56" t="s">
        <v>11140</v>
      </c>
      <c r="G274" s="56">
        <v>0</v>
      </c>
      <c r="H274" s="56" t="s">
        <v>82</v>
      </c>
      <c r="I274" s="51" t="s">
        <v>83</v>
      </c>
      <c r="J274" s="121" t="s">
        <v>84</v>
      </c>
      <c r="K274" s="54" t="s">
        <v>11139</v>
      </c>
      <c r="L274" s="54">
        <v>15096000</v>
      </c>
      <c r="M274" s="51" t="s">
        <v>86</v>
      </c>
      <c r="N274" s="54" t="s">
        <v>11138</v>
      </c>
      <c r="O274" s="54">
        <v>1083553499</v>
      </c>
      <c r="P274" s="54">
        <v>30</v>
      </c>
      <c r="Q274" s="464">
        <v>46027</v>
      </c>
      <c r="R274" s="109">
        <v>5872564000</v>
      </c>
      <c r="S274" s="109">
        <v>961</v>
      </c>
      <c r="T274" s="542">
        <v>46038</v>
      </c>
      <c r="U274" s="54">
        <v>15096000</v>
      </c>
      <c r="V274" s="56" t="s">
        <v>88</v>
      </c>
      <c r="W274" s="54">
        <v>1083003720</v>
      </c>
      <c r="X274" s="54" t="s">
        <v>11137</v>
      </c>
      <c r="Y274" s="119">
        <v>46038</v>
      </c>
      <c r="Z274" s="119">
        <v>46038</v>
      </c>
      <c r="AA274" s="120" t="s">
        <v>90</v>
      </c>
      <c r="AB274" s="119">
        <v>46173</v>
      </c>
      <c r="AC274" s="54">
        <f t="shared" si="20"/>
        <v>135</v>
      </c>
      <c r="AD274" s="56">
        <v>1</v>
      </c>
      <c r="AE274" s="114">
        <v>1665000</v>
      </c>
      <c r="AF274" s="56">
        <v>1</v>
      </c>
      <c r="AG274" s="464">
        <v>46188</v>
      </c>
      <c r="AH274" s="54">
        <f t="shared" si="21"/>
        <v>15</v>
      </c>
      <c r="AI274" s="114">
        <v>0</v>
      </c>
      <c r="AJ274" s="114">
        <v>0</v>
      </c>
      <c r="AK274" s="118" t="s">
        <v>90</v>
      </c>
      <c r="AL274" s="118" t="s">
        <v>90</v>
      </c>
      <c r="AM274" s="56">
        <v>0</v>
      </c>
      <c r="AN274" s="118" t="s">
        <v>90</v>
      </c>
      <c r="AO274" s="118" t="s">
        <v>90</v>
      </c>
      <c r="AP274" s="118" t="s">
        <v>90</v>
      </c>
      <c r="AQ274" s="54">
        <f t="shared" si="22"/>
        <v>0</v>
      </c>
      <c r="AR274" s="54">
        <f>+L274+AE274-AJ274</f>
        <v>16761000</v>
      </c>
      <c r="AS274" s="56" t="s">
        <v>88</v>
      </c>
      <c r="AT274" s="54">
        <v>15096000</v>
      </c>
      <c r="AU274" s="56" t="s">
        <v>91</v>
      </c>
      <c r="AV274" s="114">
        <v>0</v>
      </c>
      <c r="AW274" s="111" t="s">
        <v>90</v>
      </c>
      <c r="AX274" s="247">
        <v>15096000</v>
      </c>
      <c r="AY274" s="58">
        <f t="shared" si="23"/>
        <v>1665000</v>
      </c>
      <c r="AZ274" s="112">
        <f t="shared" si="24"/>
        <v>0.90066225165562919</v>
      </c>
      <c r="BA274" s="159">
        <v>1</v>
      </c>
      <c r="BB274" s="111" t="s">
        <v>90</v>
      </c>
      <c r="BC274" s="56" t="s">
        <v>92</v>
      </c>
      <c r="BD274" s="109" t="s">
        <v>11136</v>
      </c>
      <c r="BE274" s="56" t="s">
        <v>88</v>
      </c>
      <c r="BF274" s="56" t="s">
        <v>88</v>
      </c>
    </row>
    <row r="275" spans="2:58" s="201" customFormat="1" x14ac:dyDescent="0.2">
      <c r="B275" s="51">
        <v>2026</v>
      </c>
      <c r="C275" s="51">
        <v>891780111</v>
      </c>
      <c r="D275" s="51" t="s">
        <v>79</v>
      </c>
      <c r="E275" s="161" t="s">
        <v>11135</v>
      </c>
      <c r="F275" s="56" t="s">
        <v>11134</v>
      </c>
      <c r="G275" s="56">
        <v>0</v>
      </c>
      <c r="H275" s="56" t="s">
        <v>82</v>
      </c>
      <c r="I275" s="51" t="s">
        <v>83</v>
      </c>
      <c r="J275" s="121" t="s">
        <v>84</v>
      </c>
      <c r="K275" s="54" t="s">
        <v>11133</v>
      </c>
      <c r="L275" s="54">
        <v>15096000</v>
      </c>
      <c r="M275" s="51" t="s">
        <v>86</v>
      </c>
      <c r="N275" s="54" t="s">
        <v>11132</v>
      </c>
      <c r="O275" s="54">
        <v>1020750597</v>
      </c>
      <c r="P275" s="54">
        <v>30</v>
      </c>
      <c r="Q275" s="464">
        <v>46027</v>
      </c>
      <c r="R275" s="109">
        <v>5872564000</v>
      </c>
      <c r="S275" s="109">
        <v>962</v>
      </c>
      <c r="T275" s="542">
        <v>46038</v>
      </c>
      <c r="U275" s="54">
        <v>15096000</v>
      </c>
      <c r="V275" s="56" t="s">
        <v>88</v>
      </c>
      <c r="W275" s="54">
        <v>57461216</v>
      </c>
      <c r="X275" s="54" t="s">
        <v>8844</v>
      </c>
      <c r="Y275" s="119">
        <v>46038</v>
      </c>
      <c r="Z275" s="119">
        <v>46038</v>
      </c>
      <c r="AA275" s="120" t="s">
        <v>90</v>
      </c>
      <c r="AB275" s="119">
        <v>46173</v>
      </c>
      <c r="AC275" s="54">
        <f t="shared" si="20"/>
        <v>135</v>
      </c>
      <c r="AD275" s="56">
        <v>1</v>
      </c>
      <c r="AE275" s="114">
        <v>3663000</v>
      </c>
      <c r="AF275" s="56">
        <v>1</v>
      </c>
      <c r="AG275" s="464">
        <v>46206</v>
      </c>
      <c r="AH275" s="54">
        <f t="shared" si="21"/>
        <v>33</v>
      </c>
      <c r="AI275" s="114">
        <v>0</v>
      </c>
      <c r="AJ275" s="114">
        <v>0</v>
      </c>
      <c r="AK275" s="118" t="s">
        <v>90</v>
      </c>
      <c r="AL275" s="118" t="s">
        <v>90</v>
      </c>
      <c r="AM275" s="56">
        <v>0</v>
      </c>
      <c r="AN275" s="118" t="s">
        <v>90</v>
      </c>
      <c r="AO275" s="118" t="s">
        <v>90</v>
      </c>
      <c r="AP275" s="118" t="s">
        <v>90</v>
      </c>
      <c r="AQ275" s="54">
        <f t="shared" si="22"/>
        <v>0</v>
      </c>
      <c r="AR275" s="54">
        <f>+L275+AE275-AJ275</f>
        <v>18759000</v>
      </c>
      <c r="AS275" s="56" t="s">
        <v>88</v>
      </c>
      <c r="AT275" s="54">
        <v>15096000</v>
      </c>
      <c r="AU275" s="56" t="s">
        <v>91</v>
      </c>
      <c r="AV275" s="114">
        <v>0</v>
      </c>
      <c r="AW275" s="111" t="s">
        <v>90</v>
      </c>
      <c r="AX275" s="247">
        <v>15096000</v>
      </c>
      <c r="AY275" s="58">
        <f t="shared" si="23"/>
        <v>3663000</v>
      </c>
      <c r="AZ275" s="112">
        <f t="shared" si="24"/>
        <v>0.80473372781065089</v>
      </c>
      <c r="BA275" s="159">
        <v>1</v>
      </c>
      <c r="BB275" s="111" t="s">
        <v>90</v>
      </c>
      <c r="BC275" s="56" t="s">
        <v>92</v>
      </c>
      <c r="BD275" s="109" t="s">
        <v>11131</v>
      </c>
      <c r="BE275" s="56" t="s">
        <v>88</v>
      </c>
      <c r="BF275" s="56" t="s">
        <v>88</v>
      </c>
    </row>
    <row r="276" spans="2:58" s="201" customFormat="1" x14ac:dyDescent="0.2">
      <c r="B276" s="51">
        <v>2026</v>
      </c>
      <c r="C276" s="51">
        <v>891780111</v>
      </c>
      <c r="D276" s="51" t="s">
        <v>79</v>
      </c>
      <c r="E276" s="161" t="s">
        <v>11130</v>
      </c>
      <c r="F276" s="56" t="s">
        <v>11129</v>
      </c>
      <c r="G276" s="56">
        <v>0</v>
      </c>
      <c r="H276" s="56" t="s">
        <v>82</v>
      </c>
      <c r="I276" s="51" t="s">
        <v>83</v>
      </c>
      <c r="J276" s="121" t="s">
        <v>84</v>
      </c>
      <c r="K276" s="54" t="s">
        <v>11128</v>
      </c>
      <c r="L276" s="54">
        <v>13231000</v>
      </c>
      <c r="M276" s="51" t="s">
        <v>86</v>
      </c>
      <c r="N276" s="54" t="s">
        <v>11127</v>
      </c>
      <c r="O276" s="54">
        <v>1082876431</v>
      </c>
      <c r="P276" s="54">
        <v>30</v>
      </c>
      <c r="Q276" s="464">
        <v>46027</v>
      </c>
      <c r="R276" s="109">
        <v>5872564000</v>
      </c>
      <c r="S276" s="109">
        <v>926</v>
      </c>
      <c r="T276" s="542">
        <v>46038</v>
      </c>
      <c r="U276" s="54">
        <v>13231000</v>
      </c>
      <c r="V276" s="56" t="s">
        <v>88</v>
      </c>
      <c r="W276" s="54">
        <v>57299363</v>
      </c>
      <c r="X276" s="54" t="s">
        <v>10154</v>
      </c>
      <c r="Y276" s="119">
        <v>46038</v>
      </c>
      <c r="Z276" s="119">
        <v>46041</v>
      </c>
      <c r="AA276" s="120" t="s">
        <v>90</v>
      </c>
      <c r="AB276" s="119">
        <v>46173</v>
      </c>
      <c r="AC276" s="54">
        <f t="shared" si="20"/>
        <v>132</v>
      </c>
      <c r="AD276" s="56">
        <v>1</v>
      </c>
      <c r="AE276" s="114">
        <v>1504000</v>
      </c>
      <c r="AF276" s="56">
        <v>1</v>
      </c>
      <c r="AG276" s="464">
        <v>46188</v>
      </c>
      <c r="AH276" s="54">
        <f t="shared" si="21"/>
        <v>15</v>
      </c>
      <c r="AI276" s="114">
        <v>0</v>
      </c>
      <c r="AJ276" s="114">
        <v>0</v>
      </c>
      <c r="AK276" s="118" t="s">
        <v>90</v>
      </c>
      <c r="AL276" s="118" t="s">
        <v>90</v>
      </c>
      <c r="AM276" s="56">
        <v>0</v>
      </c>
      <c r="AN276" s="118" t="s">
        <v>90</v>
      </c>
      <c r="AO276" s="118" t="s">
        <v>90</v>
      </c>
      <c r="AP276" s="118" t="s">
        <v>90</v>
      </c>
      <c r="AQ276" s="54">
        <f t="shared" si="22"/>
        <v>0</v>
      </c>
      <c r="AR276" s="54">
        <f>+L276+AE276-AJ276</f>
        <v>14735000</v>
      </c>
      <c r="AS276" s="56" t="s">
        <v>88</v>
      </c>
      <c r="AT276" s="54">
        <v>13231000</v>
      </c>
      <c r="AU276" s="56" t="s">
        <v>91</v>
      </c>
      <c r="AV276" s="114">
        <v>0</v>
      </c>
      <c r="AW276" s="111" t="s">
        <v>90</v>
      </c>
      <c r="AX276" s="247">
        <v>13231000</v>
      </c>
      <c r="AY276" s="58">
        <f t="shared" si="23"/>
        <v>1504000</v>
      </c>
      <c r="AZ276" s="112">
        <f t="shared" si="24"/>
        <v>0.89793009840515781</v>
      </c>
      <c r="BA276" s="159">
        <v>1</v>
      </c>
      <c r="BB276" s="111" t="s">
        <v>90</v>
      </c>
      <c r="BC276" s="56" t="s">
        <v>92</v>
      </c>
      <c r="BD276" s="109" t="s">
        <v>1312</v>
      </c>
      <c r="BE276" s="56" t="s">
        <v>88</v>
      </c>
      <c r="BF276" s="56" t="s">
        <v>88</v>
      </c>
    </row>
    <row r="277" spans="2:58" s="201" customFormat="1" x14ac:dyDescent="0.2">
      <c r="B277" s="51">
        <v>2026</v>
      </c>
      <c r="C277" s="51">
        <v>891780111</v>
      </c>
      <c r="D277" s="51" t="s">
        <v>79</v>
      </c>
      <c r="E277" s="161" t="s">
        <v>11126</v>
      </c>
      <c r="F277" s="56" t="s">
        <v>11125</v>
      </c>
      <c r="G277" s="56">
        <v>0</v>
      </c>
      <c r="H277" s="56" t="s">
        <v>82</v>
      </c>
      <c r="I277" s="51" t="s">
        <v>83</v>
      </c>
      <c r="J277" s="121" t="s">
        <v>84</v>
      </c>
      <c r="K277" s="54" t="s">
        <v>11124</v>
      </c>
      <c r="L277" s="54">
        <v>13231000</v>
      </c>
      <c r="M277" s="51" t="s">
        <v>86</v>
      </c>
      <c r="N277" s="54" t="s">
        <v>11123</v>
      </c>
      <c r="O277" s="54">
        <v>1082848119</v>
      </c>
      <c r="P277" s="54">
        <v>30</v>
      </c>
      <c r="Q277" s="464">
        <v>46027</v>
      </c>
      <c r="R277" s="109">
        <v>5872564000</v>
      </c>
      <c r="S277" s="109">
        <v>927</v>
      </c>
      <c r="T277" s="542">
        <v>46038</v>
      </c>
      <c r="U277" s="54">
        <v>13231000</v>
      </c>
      <c r="V277" s="56" t="s">
        <v>88</v>
      </c>
      <c r="W277" s="54">
        <v>57299363</v>
      </c>
      <c r="X277" s="54" t="s">
        <v>10154</v>
      </c>
      <c r="Y277" s="119">
        <v>46038</v>
      </c>
      <c r="Z277" s="119">
        <v>46041</v>
      </c>
      <c r="AA277" s="120" t="s">
        <v>90</v>
      </c>
      <c r="AB277" s="119">
        <v>46173</v>
      </c>
      <c r="AC277" s="54">
        <f t="shared" si="20"/>
        <v>132</v>
      </c>
      <c r="AD277" s="56">
        <v>1</v>
      </c>
      <c r="AE277" s="114">
        <v>1504000</v>
      </c>
      <c r="AF277" s="56">
        <v>1</v>
      </c>
      <c r="AG277" s="464">
        <v>46188</v>
      </c>
      <c r="AH277" s="54">
        <f t="shared" si="21"/>
        <v>15</v>
      </c>
      <c r="AI277" s="114">
        <v>0</v>
      </c>
      <c r="AJ277" s="114">
        <v>0</v>
      </c>
      <c r="AK277" s="118" t="s">
        <v>90</v>
      </c>
      <c r="AL277" s="118" t="s">
        <v>90</v>
      </c>
      <c r="AM277" s="56">
        <v>0</v>
      </c>
      <c r="AN277" s="118" t="s">
        <v>90</v>
      </c>
      <c r="AO277" s="118" t="s">
        <v>90</v>
      </c>
      <c r="AP277" s="118" t="s">
        <v>90</v>
      </c>
      <c r="AQ277" s="54">
        <f t="shared" si="22"/>
        <v>0</v>
      </c>
      <c r="AR277" s="54">
        <f>+L277+AE277-AJ277</f>
        <v>14735000</v>
      </c>
      <c r="AS277" s="56" t="s">
        <v>88</v>
      </c>
      <c r="AT277" s="54">
        <v>13231000</v>
      </c>
      <c r="AU277" s="56" t="s">
        <v>91</v>
      </c>
      <c r="AV277" s="114">
        <v>0</v>
      </c>
      <c r="AW277" s="111" t="s">
        <v>90</v>
      </c>
      <c r="AX277" s="247">
        <v>13231000</v>
      </c>
      <c r="AY277" s="58">
        <f t="shared" si="23"/>
        <v>1504000</v>
      </c>
      <c r="AZ277" s="112">
        <f t="shared" si="24"/>
        <v>0.89793009840515781</v>
      </c>
      <c r="BA277" s="159">
        <v>1</v>
      </c>
      <c r="BB277" s="111" t="s">
        <v>90</v>
      </c>
      <c r="BC277" s="56" t="s">
        <v>92</v>
      </c>
      <c r="BD277" s="109" t="s">
        <v>1312</v>
      </c>
      <c r="BE277" s="56" t="s">
        <v>88</v>
      </c>
      <c r="BF277" s="56" t="s">
        <v>88</v>
      </c>
    </row>
    <row r="278" spans="2:58" s="201" customFormat="1" x14ac:dyDescent="0.2">
      <c r="B278" s="51">
        <v>2026</v>
      </c>
      <c r="C278" s="51">
        <v>891780111</v>
      </c>
      <c r="D278" s="51" t="s">
        <v>79</v>
      </c>
      <c r="E278" s="161" t="s">
        <v>11122</v>
      </c>
      <c r="F278" s="56" t="s">
        <v>11121</v>
      </c>
      <c r="G278" s="56">
        <v>0</v>
      </c>
      <c r="H278" s="56" t="s">
        <v>82</v>
      </c>
      <c r="I278" s="51" t="s">
        <v>83</v>
      </c>
      <c r="J278" s="121" t="s">
        <v>84</v>
      </c>
      <c r="K278" s="54" t="s">
        <v>11120</v>
      </c>
      <c r="L278" s="54">
        <v>14652000</v>
      </c>
      <c r="M278" s="51" t="s">
        <v>86</v>
      </c>
      <c r="N278" s="54" t="s">
        <v>11119</v>
      </c>
      <c r="O278" s="54">
        <v>1082476913</v>
      </c>
      <c r="P278" s="54">
        <v>30</v>
      </c>
      <c r="Q278" s="464">
        <v>46027</v>
      </c>
      <c r="R278" s="109">
        <v>5872564000</v>
      </c>
      <c r="S278" s="109">
        <v>967</v>
      </c>
      <c r="T278" s="542">
        <v>46038</v>
      </c>
      <c r="U278" s="54">
        <v>14652000</v>
      </c>
      <c r="V278" s="56" t="s">
        <v>88</v>
      </c>
      <c r="W278" s="54">
        <v>85152149</v>
      </c>
      <c r="X278" s="54" t="s">
        <v>11118</v>
      </c>
      <c r="Y278" s="119">
        <v>46038</v>
      </c>
      <c r="Z278" s="119">
        <v>46041</v>
      </c>
      <c r="AA278" s="120" t="s">
        <v>90</v>
      </c>
      <c r="AB278" s="119">
        <v>46173</v>
      </c>
      <c r="AC278" s="54">
        <f t="shared" si="20"/>
        <v>132</v>
      </c>
      <c r="AD278" s="56">
        <v>1</v>
      </c>
      <c r="AE278" s="114">
        <v>3330000</v>
      </c>
      <c r="AF278" s="56">
        <v>1</v>
      </c>
      <c r="AG278" s="464">
        <v>46203</v>
      </c>
      <c r="AH278" s="54">
        <f t="shared" si="21"/>
        <v>30</v>
      </c>
      <c r="AI278" s="114">
        <v>0</v>
      </c>
      <c r="AJ278" s="114">
        <v>0</v>
      </c>
      <c r="AK278" s="118" t="s">
        <v>90</v>
      </c>
      <c r="AL278" s="118" t="s">
        <v>90</v>
      </c>
      <c r="AM278" s="56">
        <v>0</v>
      </c>
      <c r="AN278" s="118" t="s">
        <v>90</v>
      </c>
      <c r="AO278" s="118" t="s">
        <v>90</v>
      </c>
      <c r="AP278" s="118" t="s">
        <v>90</v>
      </c>
      <c r="AQ278" s="54">
        <f t="shared" si="22"/>
        <v>0</v>
      </c>
      <c r="AR278" s="54">
        <f>+L278+AE278-AJ278</f>
        <v>17982000</v>
      </c>
      <c r="AS278" s="56" t="s">
        <v>88</v>
      </c>
      <c r="AT278" s="54">
        <v>14652000</v>
      </c>
      <c r="AU278" s="56" t="s">
        <v>91</v>
      </c>
      <c r="AV278" s="114">
        <v>0</v>
      </c>
      <c r="AW278" s="111" t="s">
        <v>90</v>
      </c>
      <c r="AX278" s="247">
        <v>14652000</v>
      </c>
      <c r="AY278" s="58">
        <f t="shared" si="23"/>
        <v>3330000</v>
      </c>
      <c r="AZ278" s="112">
        <f t="shared" si="24"/>
        <v>0.81481481481481477</v>
      </c>
      <c r="BA278" s="159">
        <v>1</v>
      </c>
      <c r="BB278" s="111" t="s">
        <v>90</v>
      </c>
      <c r="BC278" s="56" t="s">
        <v>92</v>
      </c>
      <c r="BD278" s="109" t="s">
        <v>11117</v>
      </c>
      <c r="BE278" s="56" t="s">
        <v>88</v>
      </c>
      <c r="BF278" s="56" t="s">
        <v>88</v>
      </c>
    </row>
    <row r="279" spans="2:58" s="201" customFormat="1" x14ac:dyDescent="0.2">
      <c r="B279" s="51">
        <v>2026</v>
      </c>
      <c r="C279" s="51">
        <v>891780111</v>
      </c>
      <c r="D279" s="51" t="s">
        <v>79</v>
      </c>
      <c r="E279" s="161" t="s">
        <v>11116</v>
      </c>
      <c r="F279" s="56" t="s">
        <v>11115</v>
      </c>
      <c r="G279" s="56">
        <v>0</v>
      </c>
      <c r="H279" s="56" t="s">
        <v>82</v>
      </c>
      <c r="I279" s="51" t="s">
        <v>83</v>
      </c>
      <c r="J279" s="121" t="s">
        <v>84</v>
      </c>
      <c r="K279" s="54" t="s">
        <v>11114</v>
      </c>
      <c r="L279" s="54">
        <v>16972000</v>
      </c>
      <c r="M279" s="51" t="s">
        <v>86</v>
      </c>
      <c r="N279" s="54" t="s">
        <v>11113</v>
      </c>
      <c r="O279" s="54">
        <v>1082908421</v>
      </c>
      <c r="P279" s="54">
        <v>30</v>
      </c>
      <c r="Q279" s="464">
        <v>46027</v>
      </c>
      <c r="R279" s="109">
        <v>5872564000</v>
      </c>
      <c r="S279" s="109">
        <v>968</v>
      </c>
      <c r="T279" s="542">
        <v>46038</v>
      </c>
      <c r="U279" s="54">
        <v>16972000</v>
      </c>
      <c r="V279" s="56" t="s">
        <v>88</v>
      </c>
      <c r="W279" s="54">
        <v>85449357</v>
      </c>
      <c r="X279" s="54" t="s">
        <v>8798</v>
      </c>
      <c r="Y279" s="119">
        <v>46038</v>
      </c>
      <c r="Z279" s="119">
        <v>46038</v>
      </c>
      <c r="AA279" s="120" t="s">
        <v>90</v>
      </c>
      <c r="AB279" s="119">
        <v>46173</v>
      </c>
      <c r="AC279" s="54">
        <f t="shared" si="20"/>
        <v>135</v>
      </c>
      <c r="AD279" s="56">
        <v>1</v>
      </c>
      <c r="AE279" s="114">
        <v>3663000</v>
      </c>
      <c r="AF279" s="56">
        <v>1</v>
      </c>
      <c r="AG279" s="464">
        <v>46203</v>
      </c>
      <c r="AH279" s="54">
        <f t="shared" si="21"/>
        <v>30</v>
      </c>
      <c r="AI279" s="114">
        <v>0</v>
      </c>
      <c r="AJ279" s="114">
        <v>0</v>
      </c>
      <c r="AK279" s="118" t="s">
        <v>90</v>
      </c>
      <c r="AL279" s="118" t="s">
        <v>90</v>
      </c>
      <c r="AM279" s="56">
        <v>0</v>
      </c>
      <c r="AN279" s="118" t="s">
        <v>90</v>
      </c>
      <c r="AO279" s="118" t="s">
        <v>90</v>
      </c>
      <c r="AP279" s="118" t="s">
        <v>90</v>
      </c>
      <c r="AQ279" s="54">
        <f t="shared" si="22"/>
        <v>0</v>
      </c>
      <c r="AR279" s="54">
        <f>+L279+AE279-AJ279</f>
        <v>20635000</v>
      </c>
      <c r="AS279" s="56" t="s">
        <v>88</v>
      </c>
      <c r="AT279" s="54">
        <v>16972000</v>
      </c>
      <c r="AU279" s="56" t="s">
        <v>91</v>
      </c>
      <c r="AV279" s="114">
        <v>0</v>
      </c>
      <c r="AW279" s="111" t="s">
        <v>90</v>
      </c>
      <c r="AX279" s="247">
        <v>16972000</v>
      </c>
      <c r="AY279" s="58">
        <f t="shared" si="23"/>
        <v>3663000</v>
      </c>
      <c r="AZ279" s="112">
        <f t="shared" si="24"/>
        <v>0.82248606736127938</v>
      </c>
      <c r="BA279" s="159">
        <v>1</v>
      </c>
      <c r="BB279" s="111" t="s">
        <v>90</v>
      </c>
      <c r="BC279" s="56" t="s">
        <v>92</v>
      </c>
      <c r="BD279" s="109" t="s">
        <v>11112</v>
      </c>
      <c r="BE279" s="56" t="s">
        <v>88</v>
      </c>
      <c r="BF279" s="56" t="s">
        <v>88</v>
      </c>
    </row>
    <row r="280" spans="2:58" s="201" customFormat="1" x14ac:dyDescent="0.2">
      <c r="B280" s="51">
        <v>2026</v>
      </c>
      <c r="C280" s="51">
        <v>891780111</v>
      </c>
      <c r="D280" s="51" t="s">
        <v>79</v>
      </c>
      <c r="E280" s="161" t="s">
        <v>11111</v>
      </c>
      <c r="F280" s="56" t="s">
        <v>11110</v>
      </c>
      <c r="G280" s="56">
        <v>0</v>
      </c>
      <c r="H280" s="56" t="s">
        <v>82</v>
      </c>
      <c r="I280" s="51" t="s">
        <v>83</v>
      </c>
      <c r="J280" s="121" t="s">
        <v>84</v>
      </c>
      <c r="K280" s="54" t="s">
        <v>11109</v>
      </c>
      <c r="L280" s="54">
        <v>11871000</v>
      </c>
      <c r="M280" s="51" t="s">
        <v>86</v>
      </c>
      <c r="N280" s="54" t="s">
        <v>11108</v>
      </c>
      <c r="O280" s="54">
        <v>1102859409</v>
      </c>
      <c r="P280" s="54">
        <v>53</v>
      </c>
      <c r="Q280" s="464">
        <v>46030</v>
      </c>
      <c r="R280" s="109">
        <v>2567899000</v>
      </c>
      <c r="S280" s="109">
        <v>963</v>
      </c>
      <c r="T280" s="542">
        <v>46038</v>
      </c>
      <c r="U280" s="54">
        <v>11871000</v>
      </c>
      <c r="V280" s="56" t="s">
        <v>88</v>
      </c>
      <c r="W280" s="54">
        <v>84450555</v>
      </c>
      <c r="X280" s="54" t="s">
        <v>11107</v>
      </c>
      <c r="Y280" s="119">
        <v>46038</v>
      </c>
      <c r="Z280" s="119">
        <v>46048</v>
      </c>
      <c r="AA280" s="120" t="s">
        <v>90</v>
      </c>
      <c r="AB280" s="119">
        <v>46173</v>
      </c>
      <c r="AC280" s="54">
        <f t="shared" si="20"/>
        <v>125</v>
      </c>
      <c r="AD280" s="56">
        <v>0</v>
      </c>
      <c r="AE280" s="114">
        <v>0</v>
      </c>
      <c r="AF280" s="56">
        <v>0</v>
      </c>
      <c r="AG280" s="464" t="s">
        <v>90</v>
      </c>
      <c r="AH280" s="54">
        <f t="shared" si="21"/>
        <v>0</v>
      </c>
      <c r="AI280" s="114">
        <v>0</v>
      </c>
      <c r="AJ280" s="114">
        <v>0</v>
      </c>
      <c r="AK280" s="118" t="s">
        <v>90</v>
      </c>
      <c r="AL280" s="118" t="s">
        <v>90</v>
      </c>
      <c r="AM280" s="56">
        <v>0</v>
      </c>
      <c r="AN280" s="118" t="s">
        <v>90</v>
      </c>
      <c r="AO280" s="118" t="s">
        <v>90</v>
      </c>
      <c r="AP280" s="118" t="s">
        <v>90</v>
      </c>
      <c r="AQ280" s="54">
        <f t="shared" si="22"/>
        <v>0</v>
      </c>
      <c r="AR280" s="54">
        <f>+L280+AE280-AJ280</f>
        <v>11871000</v>
      </c>
      <c r="AS280" s="56" t="s">
        <v>88</v>
      </c>
      <c r="AT280" s="54">
        <v>11871000</v>
      </c>
      <c r="AU280" s="56" t="s">
        <v>91</v>
      </c>
      <c r="AV280" s="114">
        <v>0</v>
      </c>
      <c r="AW280" s="111" t="s">
        <v>90</v>
      </c>
      <c r="AX280" s="247">
        <v>11871000</v>
      </c>
      <c r="AY280" s="58">
        <f t="shared" si="23"/>
        <v>0</v>
      </c>
      <c r="AZ280" s="112">
        <f t="shared" si="24"/>
        <v>1</v>
      </c>
      <c r="BA280" s="159">
        <v>1</v>
      </c>
      <c r="BB280" s="111" t="s">
        <v>90</v>
      </c>
      <c r="BC280" s="56" t="s">
        <v>92</v>
      </c>
      <c r="BD280" s="109" t="s">
        <v>11106</v>
      </c>
      <c r="BE280" s="56" t="s">
        <v>88</v>
      </c>
      <c r="BF280" s="56" t="s">
        <v>88</v>
      </c>
    </row>
    <row r="281" spans="2:58" s="201" customFormat="1" x14ac:dyDescent="0.2">
      <c r="B281" s="51">
        <v>2026</v>
      </c>
      <c r="C281" s="51">
        <v>891780111</v>
      </c>
      <c r="D281" s="51" t="s">
        <v>79</v>
      </c>
      <c r="E281" s="161" t="s">
        <v>11105</v>
      </c>
      <c r="F281" s="56" t="s">
        <v>11104</v>
      </c>
      <c r="G281" s="56">
        <v>0</v>
      </c>
      <c r="H281" s="56" t="s">
        <v>82</v>
      </c>
      <c r="I281" s="51" t="s">
        <v>83</v>
      </c>
      <c r="J281" s="121" t="s">
        <v>84</v>
      </c>
      <c r="K281" s="54" t="s">
        <v>11103</v>
      </c>
      <c r="L281" s="54">
        <v>17461000</v>
      </c>
      <c r="M281" s="51" t="s">
        <v>86</v>
      </c>
      <c r="N281" s="54" t="s">
        <v>11102</v>
      </c>
      <c r="O281" s="54">
        <v>85468611</v>
      </c>
      <c r="P281" s="54">
        <v>30</v>
      </c>
      <c r="Q281" s="464">
        <v>46027</v>
      </c>
      <c r="R281" s="109">
        <v>5872564000</v>
      </c>
      <c r="S281" s="109">
        <v>969</v>
      </c>
      <c r="T281" s="542">
        <v>46038</v>
      </c>
      <c r="U281" s="54">
        <v>17461000</v>
      </c>
      <c r="V281" s="56" t="s">
        <v>88</v>
      </c>
      <c r="W281" s="54">
        <v>72175281</v>
      </c>
      <c r="X281" s="54" t="s">
        <v>9254</v>
      </c>
      <c r="Y281" s="119">
        <v>46038</v>
      </c>
      <c r="Z281" s="119">
        <v>46038</v>
      </c>
      <c r="AA281" s="120" t="s">
        <v>90</v>
      </c>
      <c r="AB281" s="119">
        <v>46173</v>
      </c>
      <c r="AC281" s="54">
        <f t="shared" si="20"/>
        <v>135</v>
      </c>
      <c r="AD281" s="56">
        <v>1</v>
      </c>
      <c r="AE281" s="114">
        <v>3663000</v>
      </c>
      <c r="AF281" s="56">
        <v>1</v>
      </c>
      <c r="AG281" s="464">
        <v>46203</v>
      </c>
      <c r="AH281" s="54">
        <f t="shared" si="21"/>
        <v>30</v>
      </c>
      <c r="AI281" s="114">
        <v>0</v>
      </c>
      <c r="AJ281" s="114">
        <v>0</v>
      </c>
      <c r="AK281" s="118" t="s">
        <v>90</v>
      </c>
      <c r="AL281" s="118" t="s">
        <v>90</v>
      </c>
      <c r="AM281" s="56">
        <v>0</v>
      </c>
      <c r="AN281" s="118" t="s">
        <v>90</v>
      </c>
      <c r="AO281" s="118" t="s">
        <v>90</v>
      </c>
      <c r="AP281" s="118" t="s">
        <v>90</v>
      </c>
      <c r="AQ281" s="54">
        <f t="shared" si="22"/>
        <v>0</v>
      </c>
      <c r="AR281" s="54">
        <f>+L281+AE281-AJ281</f>
        <v>21124000</v>
      </c>
      <c r="AS281" s="56" t="s">
        <v>88</v>
      </c>
      <c r="AT281" s="54">
        <v>17461000</v>
      </c>
      <c r="AU281" s="56" t="s">
        <v>91</v>
      </c>
      <c r="AV281" s="114">
        <v>0</v>
      </c>
      <c r="AW281" s="111" t="s">
        <v>90</v>
      </c>
      <c r="AX281" s="247">
        <v>17461000</v>
      </c>
      <c r="AY281" s="58">
        <f t="shared" si="23"/>
        <v>3663000</v>
      </c>
      <c r="AZ281" s="112">
        <f t="shared" si="24"/>
        <v>0.82659534179132743</v>
      </c>
      <c r="BA281" s="159">
        <v>1</v>
      </c>
      <c r="BB281" s="111" t="s">
        <v>90</v>
      </c>
      <c r="BC281" s="56" t="s">
        <v>92</v>
      </c>
      <c r="BD281" s="109" t="s">
        <v>11101</v>
      </c>
      <c r="BE281" s="56" t="s">
        <v>88</v>
      </c>
      <c r="BF281" s="56" t="s">
        <v>88</v>
      </c>
    </row>
    <row r="282" spans="2:58" s="201" customFormat="1" x14ac:dyDescent="0.2">
      <c r="B282" s="51">
        <v>2026</v>
      </c>
      <c r="C282" s="51">
        <v>891780111</v>
      </c>
      <c r="D282" s="51" t="s">
        <v>79</v>
      </c>
      <c r="E282" s="161" t="s">
        <v>11100</v>
      </c>
      <c r="F282" s="56" t="s">
        <v>11099</v>
      </c>
      <c r="G282" s="56">
        <v>0</v>
      </c>
      <c r="H282" s="56" t="s">
        <v>82</v>
      </c>
      <c r="I282" s="51" t="s">
        <v>83</v>
      </c>
      <c r="J282" s="121" t="s">
        <v>84</v>
      </c>
      <c r="K282" s="54" t="s">
        <v>11098</v>
      </c>
      <c r="L282" s="54">
        <v>17827000</v>
      </c>
      <c r="M282" s="51" t="s">
        <v>86</v>
      </c>
      <c r="N282" s="54" t="s">
        <v>11097</v>
      </c>
      <c r="O282" s="54">
        <v>1081820476</v>
      </c>
      <c r="P282" s="54">
        <v>30</v>
      </c>
      <c r="Q282" s="464">
        <v>46027</v>
      </c>
      <c r="R282" s="109">
        <v>5872564000</v>
      </c>
      <c r="S282" s="109">
        <v>970</v>
      </c>
      <c r="T282" s="542">
        <v>46038</v>
      </c>
      <c r="U282" s="54">
        <v>17827000</v>
      </c>
      <c r="V282" s="56" t="s">
        <v>88</v>
      </c>
      <c r="W282" s="54">
        <v>1192791759</v>
      </c>
      <c r="X282" s="54" t="s">
        <v>11096</v>
      </c>
      <c r="Y282" s="119">
        <v>46038</v>
      </c>
      <c r="Z282" s="119">
        <v>46038</v>
      </c>
      <c r="AA282" s="120" t="s">
        <v>90</v>
      </c>
      <c r="AB282" s="119">
        <v>46173</v>
      </c>
      <c r="AC282" s="54">
        <f t="shared" si="20"/>
        <v>135</v>
      </c>
      <c r="AD282" s="56">
        <v>1</v>
      </c>
      <c r="AE282" s="114">
        <v>3663000</v>
      </c>
      <c r="AF282" s="56">
        <v>1</v>
      </c>
      <c r="AG282" s="464">
        <v>46203</v>
      </c>
      <c r="AH282" s="54">
        <f t="shared" si="21"/>
        <v>30</v>
      </c>
      <c r="AI282" s="114">
        <v>0</v>
      </c>
      <c r="AJ282" s="114">
        <v>0</v>
      </c>
      <c r="AK282" s="118" t="s">
        <v>90</v>
      </c>
      <c r="AL282" s="118" t="s">
        <v>90</v>
      </c>
      <c r="AM282" s="56">
        <v>0</v>
      </c>
      <c r="AN282" s="118" t="s">
        <v>90</v>
      </c>
      <c r="AO282" s="118" t="s">
        <v>90</v>
      </c>
      <c r="AP282" s="118" t="s">
        <v>90</v>
      </c>
      <c r="AQ282" s="54">
        <f t="shared" si="22"/>
        <v>0</v>
      </c>
      <c r="AR282" s="54">
        <f>+L282+AE282-AJ282</f>
        <v>21490000</v>
      </c>
      <c r="AS282" s="56" t="s">
        <v>88</v>
      </c>
      <c r="AT282" s="54">
        <v>17827000</v>
      </c>
      <c r="AU282" s="56" t="s">
        <v>91</v>
      </c>
      <c r="AV282" s="114">
        <v>0</v>
      </c>
      <c r="AW282" s="111" t="s">
        <v>90</v>
      </c>
      <c r="AX282" s="247">
        <v>17827000</v>
      </c>
      <c r="AY282" s="58">
        <f t="shared" si="23"/>
        <v>3663000</v>
      </c>
      <c r="AZ282" s="112">
        <f t="shared" si="24"/>
        <v>0.82954862726849699</v>
      </c>
      <c r="BA282" s="159">
        <v>1</v>
      </c>
      <c r="BB282" s="111" t="s">
        <v>90</v>
      </c>
      <c r="BC282" s="56" t="s">
        <v>92</v>
      </c>
      <c r="BD282" s="109" t="s">
        <v>11095</v>
      </c>
      <c r="BE282" s="56" t="s">
        <v>88</v>
      </c>
      <c r="BF282" s="56" t="s">
        <v>88</v>
      </c>
    </row>
    <row r="283" spans="2:58" s="201" customFormat="1" x14ac:dyDescent="0.2">
      <c r="B283" s="51">
        <v>2026</v>
      </c>
      <c r="C283" s="51">
        <v>891780111</v>
      </c>
      <c r="D283" s="51" t="s">
        <v>79</v>
      </c>
      <c r="E283" s="161" t="s">
        <v>11094</v>
      </c>
      <c r="F283" s="56" t="s">
        <v>11093</v>
      </c>
      <c r="G283" s="56">
        <v>0</v>
      </c>
      <c r="H283" s="56" t="s">
        <v>82</v>
      </c>
      <c r="I283" s="51" t="s">
        <v>83</v>
      </c>
      <c r="J283" s="121" t="s">
        <v>84</v>
      </c>
      <c r="K283" s="54" t="s">
        <v>11092</v>
      </c>
      <c r="L283" s="54">
        <v>17827000</v>
      </c>
      <c r="M283" s="51" t="s">
        <v>86</v>
      </c>
      <c r="N283" s="54" t="s">
        <v>11091</v>
      </c>
      <c r="O283" s="54">
        <v>1083024560</v>
      </c>
      <c r="P283" s="54">
        <v>30</v>
      </c>
      <c r="Q283" s="464">
        <v>46027</v>
      </c>
      <c r="R283" s="109">
        <v>5872564000</v>
      </c>
      <c r="S283" s="109">
        <v>971</v>
      </c>
      <c r="T283" s="542">
        <v>46038</v>
      </c>
      <c r="U283" s="54">
        <v>17827000</v>
      </c>
      <c r="V283" s="56" t="s">
        <v>88</v>
      </c>
      <c r="W283" s="54">
        <v>7634885</v>
      </c>
      <c r="X283" s="54" t="s">
        <v>9765</v>
      </c>
      <c r="Y283" s="119">
        <v>46038</v>
      </c>
      <c r="Z283" s="119">
        <v>46038</v>
      </c>
      <c r="AA283" s="120" t="s">
        <v>90</v>
      </c>
      <c r="AB283" s="119">
        <v>46173</v>
      </c>
      <c r="AC283" s="54">
        <f t="shared" si="20"/>
        <v>135</v>
      </c>
      <c r="AD283" s="56">
        <v>1</v>
      </c>
      <c r="AE283" s="114">
        <v>3663000</v>
      </c>
      <c r="AF283" s="56">
        <v>1</v>
      </c>
      <c r="AG283" s="464">
        <v>46203</v>
      </c>
      <c r="AH283" s="54">
        <f t="shared" si="21"/>
        <v>30</v>
      </c>
      <c r="AI283" s="114">
        <v>0</v>
      </c>
      <c r="AJ283" s="114">
        <v>0</v>
      </c>
      <c r="AK283" s="118" t="s">
        <v>90</v>
      </c>
      <c r="AL283" s="118" t="s">
        <v>90</v>
      </c>
      <c r="AM283" s="56">
        <v>0</v>
      </c>
      <c r="AN283" s="118" t="s">
        <v>90</v>
      </c>
      <c r="AO283" s="118" t="s">
        <v>90</v>
      </c>
      <c r="AP283" s="118" t="s">
        <v>90</v>
      </c>
      <c r="AQ283" s="54">
        <f t="shared" si="22"/>
        <v>0</v>
      </c>
      <c r="AR283" s="54">
        <f>+L283+AE283-AJ283</f>
        <v>21490000</v>
      </c>
      <c r="AS283" s="56" t="s">
        <v>88</v>
      </c>
      <c r="AT283" s="54">
        <v>17827000</v>
      </c>
      <c r="AU283" s="56" t="s">
        <v>91</v>
      </c>
      <c r="AV283" s="114">
        <v>0</v>
      </c>
      <c r="AW283" s="111" t="s">
        <v>90</v>
      </c>
      <c r="AX283" s="247">
        <v>17827000</v>
      </c>
      <c r="AY283" s="58">
        <f t="shared" si="23"/>
        <v>3663000</v>
      </c>
      <c r="AZ283" s="112">
        <f t="shared" si="24"/>
        <v>0.82954862726849699</v>
      </c>
      <c r="BA283" s="159">
        <v>1</v>
      </c>
      <c r="BB283" s="111" t="s">
        <v>90</v>
      </c>
      <c r="BC283" s="56" t="s">
        <v>92</v>
      </c>
      <c r="BD283" s="109" t="s">
        <v>11090</v>
      </c>
      <c r="BE283" s="56" t="s">
        <v>88</v>
      </c>
      <c r="BF283" s="56" t="s">
        <v>88</v>
      </c>
    </row>
    <row r="284" spans="2:58" s="201" customFormat="1" x14ac:dyDescent="0.2">
      <c r="B284" s="51">
        <v>2026</v>
      </c>
      <c r="C284" s="51">
        <v>891780111</v>
      </c>
      <c r="D284" s="51" t="s">
        <v>79</v>
      </c>
      <c r="E284" s="161" t="s">
        <v>11089</v>
      </c>
      <c r="F284" s="56" t="s">
        <v>11088</v>
      </c>
      <c r="G284" s="56">
        <v>0</v>
      </c>
      <c r="H284" s="56" t="s">
        <v>82</v>
      </c>
      <c r="I284" s="51" t="s">
        <v>83</v>
      </c>
      <c r="J284" s="121" t="s">
        <v>84</v>
      </c>
      <c r="K284" s="54" t="s">
        <v>11087</v>
      </c>
      <c r="L284" s="54">
        <v>17705000</v>
      </c>
      <c r="M284" s="51" t="s">
        <v>86</v>
      </c>
      <c r="N284" s="54" t="s">
        <v>11086</v>
      </c>
      <c r="O284" s="54">
        <v>57462284</v>
      </c>
      <c r="P284" s="54">
        <v>30</v>
      </c>
      <c r="Q284" s="464">
        <v>46027</v>
      </c>
      <c r="R284" s="109">
        <v>5872564000</v>
      </c>
      <c r="S284" s="109">
        <v>972</v>
      </c>
      <c r="T284" s="542">
        <v>46038</v>
      </c>
      <c r="U284" s="54">
        <v>17705000</v>
      </c>
      <c r="V284" s="56" t="s">
        <v>88</v>
      </c>
      <c r="W284" s="54">
        <v>7634885</v>
      </c>
      <c r="X284" s="54" t="s">
        <v>9765</v>
      </c>
      <c r="Y284" s="119">
        <v>46038</v>
      </c>
      <c r="Z284" s="119">
        <v>46038</v>
      </c>
      <c r="AA284" s="120" t="s">
        <v>90</v>
      </c>
      <c r="AB284" s="119">
        <v>46173</v>
      </c>
      <c r="AC284" s="54">
        <f t="shared" si="20"/>
        <v>135</v>
      </c>
      <c r="AD284" s="56">
        <v>1</v>
      </c>
      <c r="AE284" s="114">
        <v>3663000</v>
      </c>
      <c r="AF284" s="56">
        <v>1</v>
      </c>
      <c r="AG284" s="464">
        <v>46203</v>
      </c>
      <c r="AH284" s="54">
        <f t="shared" si="21"/>
        <v>30</v>
      </c>
      <c r="AI284" s="114">
        <v>0</v>
      </c>
      <c r="AJ284" s="114">
        <v>0</v>
      </c>
      <c r="AK284" s="118" t="s">
        <v>90</v>
      </c>
      <c r="AL284" s="118" t="s">
        <v>90</v>
      </c>
      <c r="AM284" s="56">
        <v>0</v>
      </c>
      <c r="AN284" s="118" t="s">
        <v>90</v>
      </c>
      <c r="AO284" s="118" t="s">
        <v>90</v>
      </c>
      <c r="AP284" s="118" t="s">
        <v>90</v>
      </c>
      <c r="AQ284" s="54">
        <f t="shared" si="22"/>
        <v>0</v>
      </c>
      <c r="AR284" s="54">
        <f>+L284+AE284-AJ284</f>
        <v>21368000</v>
      </c>
      <c r="AS284" s="56" t="s">
        <v>88</v>
      </c>
      <c r="AT284" s="54">
        <v>17705000</v>
      </c>
      <c r="AU284" s="56" t="s">
        <v>91</v>
      </c>
      <c r="AV284" s="114">
        <v>0</v>
      </c>
      <c r="AW284" s="111" t="s">
        <v>90</v>
      </c>
      <c r="AX284" s="247">
        <v>17705000</v>
      </c>
      <c r="AY284" s="58">
        <f t="shared" si="23"/>
        <v>3663000</v>
      </c>
      <c r="AZ284" s="112">
        <f t="shared" si="24"/>
        <v>0.82857543991014604</v>
      </c>
      <c r="BA284" s="159">
        <v>1</v>
      </c>
      <c r="BB284" s="111" t="s">
        <v>90</v>
      </c>
      <c r="BC284" s="56" t="s">
        <v>92</v>
      </c>
      <c r="BD284" s="109" t="s">
        <v>11085</v>
      </c>
      <c r="BE284" s="56" t="s">
        <v>88</v>
      </c>
      <c r="BF284" s="56" t="s">
        <v>88</v>
      </c>
    </row>
    <row r="285" spans="2:58" s="201" customFormat="1" x14ac:dyDescent="0.2">
      <c r="B285" s="51">
        <v>2026</v>
      </c>
      <c r="C285" s="51">
        <v>891780111</v>
      </c>
      <c r="D285" s="51" t="s">
        <v>79</v>
      </c>
      <c r="E285" s="161" t="s">
        <v>11084</v>
      </c>
      <c r="F285" s="56" t="s">
        <v>11083</v>
      </c>
      <c r="G285" s="56">
        <v>0</v>
      </c>
      <c r="H285" s="56" t="s">
        <v>82</v>
      </c>
      <c r="I285" s="51" t="s">
        <v>83</v>
      </c>
      <c r="J285" s="121" t="s">
        <v>84</v>
      </c>
      <c r="K285" s="54" t="s">
        <v>10748</v>
      </c>
      <c r="L285" s="54">
        <v>15429000</v>
      </c>
      <c r="M285" s="51" t="s">
        <v>86</v>
      </c>
      <c r="N285" s="54" t="s">
        <v>11082</v>
      </c>
      <c r="O285" s="54">
        <v>7628973</v>
      </c>
      <c r="P285" s="54">
        <v>30</v>
      </c>
      <c r="Q285" s="464">
        <v>46027</v>
      </c>
      <c r="R285" s="109">
        <v>5872564000</v>
      </c>
      <c r="S285" s="109">
        <v>973</v>
      </c>
      <c r="T285" s="542">
        <v>46038</v>
      </c>
      <c r="U285" s="54">
        <v>15429000</v>
      </c>
      <c r="V285" s="56" t="s">
        <v>88</v>
      </c>
      <c r="W285" s="54">
        <v>85465146</v>
      </c>
      <c r="X285" s="54" t="s">
        <v>9009</v>
      </c>
      <c r="Y285" s="119">
        <v>46038</v>
      </c>
      <c r="Z285" s="119">
        <v>46038</v>
      </c>
      <c r="AA285" s="120" t="s">
        <v>90</v>
      </c>
      <c r="AB285" s="119">
        <v>46173</v>
      </c>
      <c r="AC285" s="54">
        <f t="shared" si="20"/>
        <v>135</v>
      </c>
      <c r="AD285" s="56">
        <v>2</v>
      </c>
      <c r="AE285" s="114">
        <v>7081800</v>
      </c>
      <c r="AF285" s="56">
        <v>1</v>
      </c>
      <c r="AG285" s="464">
        <v>46203</v>
      </c>
      <c r="AH285" s="54">
        <f t="shared" si="21"/>
        <v>30</v>
      </c>
      <c r="AI285" s="114">
        <v>0</v>
      </c>
      <c r="AJ285" s="114">
        <v>0</v>
      </c>
      <c r="AK285" s="118" t="s">
        <v>90</v>
      </c>
      <c r="AL285" s="118" t="s">
        <v>90</v>
      </c>
      <c r="AM285" s="56">
        <v>0</v>
      </c>
      <c r="AN285" s="118" t="s">
        <v>90</v>
      </c>
      <c r="AO285" s="118" t="s">
        <v>90</v>
      </c>
      <c r="AP285" s="118" t="s">
        <v>90</v>
      </c>
      <c r="AQ285" s="54">
        <f t="shared" si="22"/>
        <v>0</v>
      </c>
      <c r="AR285" s="54">
        <f>+L285+AE285-AJ285</f>
        <v>22510800</v>
      </c>
      <c r="AS285" s="56" t="s">
        <v>88</v>
      </c>
      <c r="AT285" s="54">
        <v>15429000</v>
      </c>
      <c r="AU285" s="56" t="s">
        <v>91</v>
      </c>
      <c r="AV285" s="114">
        <v>0</v>
      </c>
      <c r="AW285" s="111" t="s">
        <v>90</v>
      </c>
      <c r="AX285" s="247">
        <v>17893200</v>
      </c>
      <c r="AY285" s="58">
        <f t="shared" si="23"/>
        <v>4617600</v>
      </c>
      <c r="AZ285" s="112">
        <f t="shared" si="24"/>
        <v>0.79487179487179482</v>
      </c>
      <c r="BA285" s="159">
        <v>1</v>
      </c>
      <c r="BB285" s="111" t="s">
        <v>90</v>
      </c>
      <c r="BC285" s="56" t="s">
        <v>92</v>
      </c>
      <c r="BD285" s="109" t="s">
        <v>11081</v>
      </c>
      <c r="BE285" s="56" t="s">
        <v>88</v>
      </c>
      <c r="BF285" s="56" t="s">
        <v>88</v>
      </c>
    </row>
    <row r="286" spans="2:58" s="201" customFormat="1" x14ac:dyDescent="0.2">
      <c r="B286" s="51">
        <v>2026</v>
      </c>
      <c r="C286" s="51">
        <v>891780111</v>
      </c>
      <c r="D286" s="51" t="s">
        <v>79</v>
      </c>
      <c r="E286" s="161" t="s">
        <v>11080</v>
      </c>
      <c r="F286" s="56" t="s">
        <v>11079</v>
      </c>
      <c r="G286" s="56">
        <v>0</v>
      </c>
      <c r="H286" s="56" t="s">
        <v>82</v>
      </c>
      <c r="I286" s="51" t="s">
        <v>83</v>
      </c>
      <c r="J286" s="121" t="s">
        <v>84</v>
      </c>
      <c r="K286" s="54" t="s">
        <v>11078</v>
      </c>
      <c r="L286" s="54">
        <v>10967000</v>
      </c>
      <c r="M286" s="51" t="s">
        <v>86</v>
      </c>
      <c r="N286" s="54" t="s">
        <v>11077</v>
      </c>
      <c r="O286" s="54">
        <v>49746297</v>
      </c>
      <c r="P286" s="54">
        <v>53</v>
      </c>
      <c r="Q286" s="464">
        <v>46030</v>
      </c>
      <c r="R286" s="109">
        <v>2567899000</v>
      </c>
      <c r="S286" s="109">
        <v>964</v>
      </c>
      <c r="T286" s="542">
        <v>46038</v>
      </c>
      <c r="U286" s="54">
        <v>10967000</v>
      </c>
      <c r="V286" s="56" t="s">
        <v>88</v>
      </c>
      <c r="W286" s="54">
        <v>36564011</v>
      </c>
      <c r="X286" s="54" t="s">
        <v>11076</v>
      </c>
      <c r="Y286" s="119">
        <v>46038</v>
      </c>
      <c r="Z286" s="119">
        <v>46038</v>
      </c>
      <c r="AA286" s="120" t="s">
        <v>90</v>
      </c>
      <c r="AB286" s="119">
        <v>46173</v>
      </c>
      <c r="AC286" s="54">
        <f t="shared" si="20"/>
        <v>135</v>
      </c>
      <c r="AD286" s="56">
        <v>1</v>
      </c>
      <c r="AE286" s="114">
        <v>2419000</v>
      </c>
      <c r="AF286" s="56">
        <v>1</v>
      </c>
      <c r="AG286" s="464">
        <v>46203</v>
      </c>
      <c r="AH286" s="54">
        <f t="shared" si="21"/>
        <v>30</v>
      </c>
      <c r="AI286" s="114">
        <v>0</v>
      </c>
      <c r="AJ286" s="114">
        <v>0</v>
      </c>
      <c r="AK286" s="118" t="s">
        <v>90</v>
      </c>
      <c r="AL286" s="118" t="s">
        <v>90</v>
      </c>
      <c r="AM286" s="56">
        <v>0</v>
      </c>
      <c r="AN286" s="118" t="s">
        <v>90</v>
      </c>
      <c r="AO286" s="118" t="s">
        <v>90</v>
      </c>
      <c r="AP286" s="118" t="s">
        <v>90</v>
      </c>
      <c r="AQ286" s="54">
        <f t="shared" si="22"/>
        <v>0</v>
      </c>
      <c r="AR286" s="54">
        <f>+L286+AE286-AJ286</f>
        <v>13386000</v>
      </c>
      <c r="AS286" s="56" t="s">
        <v>88</v>
      </c>
      <c r="AT286" s="54">
        <v>10967000</v>
      </c>
      <c r="AU286" s="56" t="s">
        <v>91</v>
      </c>
      <c r="AV286" s="114">
        <v>0</v>
      </c>
      <c r="AW286" s="111" t="s">
        <v>90</v>
      </c>
      <c r="AX286" s="247">
        <v>10967000</v>
      </c>
      <c r="AY286" s="58">
        <f t="shared" si="23"/>
        <v>2419000</v>
      </c>
      <c r="AZ286" s="112">
        <f t="shared" si="24"/>
        <v>0.81928880920364555</v>
      </c>
      <c r="BA286" s="159">
        <v>1</v>
      </c>
      <c r="BB286" s="111" t="s">
        <v>90</v>
      </c>
      <c r="BC286" s="56" t="s">
        <v>92</v>
      </c>
      <c r="BD286" s="109" t="s">
        <v>11075</v>
      </c>
      <c r="BE286" s="56" t="s">
        <v>88</v>
      </c>
      <c r="BF286" s="56" t="s">
        <v>88</v>
      </c>
    </row>
    <row r="287" spans="2:58" s="201" customFormat="1" x14ac:dyDescent="0.2">
      <c r="B287" s="51">
        <v>2026</v>
      </c>
      <c r="C287" s="51">
        <v>891780111</v>
      </c>
      <c r="D287" s="51" t="s">
        <v>79</v>
      </c>
      <c r="E287" s="161" t="s">
        <v>11074</v>
      </c>
      <c r="F287" s="56" t="s">
        <v>11073</v>
      </c>
      <c r="G287" s="56">
        <v>0</v>
      </c>
      <c r="H287" s="56" t="s">
        <v>82</v>
      </c>
      <c r="I287" s="51" t="s">
        <v>83</v>
      </c>
      <c r="J287" s="121" t="s">
        <v>84</v>
      </c>
      <c r="K287" s="54" t="s">
        <v>11072</v>
      </c>
      <c r="L287" s="54">
        <v>16606000</v>
      </c>
      <c r="M287" s="51" t="s">
        <v>86</v>
      </c>
      <c r="N287" s="54" t="s">
        <v>11071</v>
      </c>
      <c r="O287" s="54">
        <v>1082902423</v>
      </c>
      <c r="P287" s="54">
        <v>30</v>
      </c>
      <c r="Q287" s="464">
        <v>46027</v>
      </c>
      <c r="R287" s="109">
        <v>5872564000</v>
      </c>
      <c r="S287" s="109">
        <v>974</v>
      </c>
      <c r="T287" s="542">
        <v>46038</v>
      </c>
      <c r="U287" s="54">
        <v>16606000</v>
      </c>
      <c r="V287" s="56" t="s">
        <v>88</v>
      </c>
      <c r="W287" s="54">
        <v>57461216</v>
      </c>
      <c r="X287" s="54" t="s">
        <v>8844</v>
      </c>
      <c r="Y287" s="119">
        <v>46038</v>
      </c>
      <c r="Z287" s="119">
        <v>46038</v>
      </c>
      <c r="AA287" s="120" t="s">
        <v>90</v>
      </c>
      <c r="AB287" s="119">
        <v>46173</v>
      </c>
      <c r="AC287" s="54">
        <f t="shared" si="20"/>
        <v>135</v>
      </c>
      <c r="AD287" s="56">
        <v>1</v>
      </c>
      <c r="AE287" s="114">
        <v>4030000</v>
      </c>
      <c r="AF287" s="56">
        <v>1</v>
      </c>
      <c r="AG287" s="464">
        <v>46206</v>
      </c>
      <c r="AH287" s="54">
        <f t="shared" si="21"/>
        <v>33</v>
      </c>
      <c r="AI287" s="114">
        <v>0</v>
      </c>
      <c r="AJ287" s="114">
        <v>0</v>
      </c>
      <c r="AK287" s="118" t="s">
        <v>90</v>
      </c>
      <c r="AL287" s="118" t="s">
        <v>90</v>
      </c>
      <c r="AM287" s="56">
        <v>0</v>
      </c>
      <c r="AN287" s="118" t="s">
        <v>90</v>
      </c>
      <c r="AO287" s="118" t="s">
        <v>90</v>
      </c>
      <c r="AP287" s="118" t="s">
        <v>90</v>
      </c>
      <c r="AQ287" s="54">
        <f t="shared" si="22"/>
        <v>0</v>
      </c>
      <c r="AR287" s="54">
        <f>+L287+AE287-AJ287</f>
        <v>20636000</v>
      </c>
      <c r="AS287" s="56" t="s">
        <v>88</v>
      </c>
      <c r="AT287" s="54">
        <v>16606000</v>
      </c>
      <c r="AU287" s="56" t="s">
        <v>91</v>
      </c>
      <c r="AV287" s="114">
        <v>0</v>
      </c>
      <c r="AW287" s="111" t="s">
        <v>90</v>
      </c>
      <c r="AX287" s="247">
        <v>16606000</v>
      </c>
      <c r="AY287" s="58">
        <f t="shared" si="23"/>
        <v>4030000</v>
      </c>
      <c r="AZ287" s="112">
        <f t="shared" si="24"/>
        <v>0.80471021515797636</v>
      </c>
      <c r="BA287" s="159">
        <v>1</v>
      </c>
      <c r="BB287" s="111" t="s">
        <v>90</v>
      </c>
      <c r="BC287" s="56" t="s">
        <v>92</v>
      </c>
      <c r="BD287" s="109" t="s">
        <v>11070</v>
      </c>
      <c r="BE287" s="56" t="s">
        <v>88</v>
      </c>
      <c r="BF287" s="56" t="s">
        <v>88</v>
      </c>
    </row>
    <row r="288" spans="2:58" s="201" customFormat="1" x14ac:dyDescent="0.2">
      <c r="B288" s="51">
        <v>2026</v>
      </c>
      <c r="C288" s="51">
        <v>891780111</v>
      </c>
      <c r="D288" s="51" t="s">
        <v>79</v>
      </c>
      <c r="E288" s="161" t="s">
        <v>11069</v>
      </c>
      <c r="F288" s="56" t="s">
        <v>11068</v>
      </c>
      <c r="G288" s="56">
        <v>0</v>
      </c>
      <c r="H288" s="56" t="s">
        <v>82</v>
      </c>
      <c r="I288" s="51" t="s">
        <v>83</v>
      </c>
      <c r="J288" s="121" t="s">
        <v>84</v>
      </c>
      <c r="K288" s="54" t="s">
        <v>11067</v>
      </c>
      <c r="L288" s="54">
        <v>15873000</v>
      </c>
      <c r="M288" s="51" t="s">
        <v>86</v>
      </c>
      <c r="N288" s="54" t="s">
        <v>11066</v>
      </c>
      <c r="O288" s="54">
        <v>1082921709</v>
      </c>
      <c r="P288" s="54">
        <v>30</v>
      </c>
      <c r="Q288" s="464">
        <v>46027</v>
      </c>
      <c r="R288" s="109">
        <v>5872564000</v>
      </c>
      <c r="S288" s="109">
        <v>975</v>
      </c>
      <c r="T288" s="542">
        <v>46038</v>
      </c>
      <c r="U288" s="54">
        <v>15873000</v>
      </c>
      <c r="V288" s="56" t="s">
        <v>88</v>
      </c>
      <c r="W288" s="54">
        <v>72175281</v>
      </c>
      <c r="X288" s="54" t="s">
        <v>9254</v>
      </c>
      <c r="Y288" s="119">
        <v>46038</v>
      </c>
      <c r="Z288" s="119">
        <v>46038</v>
      </c>
      <c r="AA288" s="120" t="s">
        <v>90</v>
      </c>
      <c r="AB288" s="119">
        <v>46173</v>
      </c>
      <c r="AC288" s="54">
        <f t="shared" si="20"/>
        <v>135</v>
      </c>
      <c r="AD288" s="56">
        <v>1</v>
      </c>
      <c r="AE288" s="114">
        <v>3330000</v>
      </c>
      <c r="AF288" s="56">
        <v>1</v>
      </c>
      <c r="AG288" s="464">
        <v>46203</v>
      </c>
      <c r="AH288" s="54">
        <f t="shared" si="21"/>
        <v>30</v>
      </c>
      <c r="AI288" s="114">
        <v>0</v>
      </c>
      <c r="AJ288" s="114">
        <v>0</v>
      </c>
      <c r="AK288" s="118" t="s">
        <v>90</v>
      </c>
      <c r="AL288" s="118" t="s">
        <v>90</v>
      </c>
      <c r="AM288" s="56">
        <v>0</v>
      </c>
      <c r="AN288" s="118" t="s">
        <v>90</v>
      </c>
      <c r="AO288" s="118" t="s">
        <v>90</v>
      </c>
      <c r="AP288" s="118" t="s">
        <v>90</v>
      </c>
      <c r="AQ288" s="54">
        <f t="shared" si="22"/>
        <v>0</v>
      </c>
      <c r="AR288" s="54">
        <f>+L288+AE288-AJ288</f>
        <v>19203000</v>
      </c>
      <c r="AS288" s="56" t="s">
        <v>88</v>
      </c>
      <c r="AT288" s="54">
        <v>15873000</v>
      </c>
      <c r="AU288" s="56" t="s">
        <v>91</v>
      </c>
      <c r="AV288" s="114">
        <v>0</v>
      </c>
      <c r="AW288" s="111" t="s">
        <v>90</v>
      </c>
      <c r="AX288" s="247">
        <v>15873000</v>
      </c>
      <c r="AY288" s="58">
        <f t="shared" si="23"/>
        <v>3330000</v>
      </c>
      <c r="AZ288" s="112">
        <f t="shared" si="24"/>
        <v>0.82658959537572252</v>
      </c>
      <c r="BA288" s="159">
        <v>1</v>
      </c>
      <c r="BB288" s="111" t="s">
        <v>90</v>
      </c>
      <c r="BC288" s="56" t="s">
        <v>92</v>
      </c>
      <c r="BD288" s="109" t="s">
        <v>11065</v>
      </c>
      <c r="BE288" s="56" t="s">
        <v>88</v>
      </c>
      <c r="BF288" s="56" t="s">
        <v>88</v>
      </c>
    </row>
    <row r="289" spans="2:58" s="201" customFormat="1" x14ac:dyDescent="0.2">
      <c r="B289" s="51">
        <v>2026</v>
      </c>
      <c r="C289" s="51">
        <v>891780111</v>
      </c>
      <c r="D289" s="51" t="s">
        <v>79</v>
      </c>
      <c r="E289" s="161" t="s">
        <v>11064</v>
      </c>
      <c r="F289" s="56" t="s">
        <v>11063</v>
      </c>
      <c r="G289" s="56">
        <v>0</v>
      </c>
      <c r="H289" s="56" t="s">
        <v>82</v>
      </c>
      <c r="I289" s="51" t="s">
        <v>83</v>
      </c>
      <c r="J289" s="121" t="s">
        <v>84</v>
      </c>
      <c r="K289" s="54" t="s">
        <v>11062</v>
      </c>
      <c r="L289" s="54">
        <v>11692000</v>
      </c>
      <c r="M289" s="51" t="s">
        <v>86</v>
      </c>
      <c r="N289" s="54" t="s">
        <v>11061</v>
      </c>
      <c r="O289" s="54">
        <v>1081925361</v>
      </c>
      <c r="P289" s="54">
        <v>53</v>
      </c>
      <c r="Q289" s="464">
        <v>46030</v>
      </c>
      <c r="R289" s="109">
        <v>2567899000</v>
      </c>
      <c r="S289" s="109">
        <v>965</v>
      </c>
      <c r="T289" s="542">
        <v>46038</v>
      </c>
      <c r="U289" s="54">
        <v>11692000</v>
      </c>
      <c r="V289" s="56" t="s">
        <v>88</v>
      </c>
      <c r="W289" s="54">
        <v>57444673</v>
      </c>
      <c r="X289" s="54" t="s">
        <v>9243</v>
      </c>
      <c r="Y289" s="119">
        <v>46038</v>
      </c>
      <c r="Z289" s="119">
        <v>46038</v>
      </c>
      <c r="AA289" s="120" t="s">
        <v>90</v>
      </c>
      <c r="AB289" s="119">
        <v>46173</v>
      </c>
      <c r="AC289" s="54">
        <f t="shared" si="20"/>
        <v>135</v>
      </c>
      <c r="AD289" s="56">
        <v>1</v>
      </c>
      <c r="AE289" s="114">
        <v>2419000</v>
      </c>
      <c r="AF289" s="56">
        <v>1</v>
      </c>
      <c r="AG289" s="464">
        <v>46203</v>
      </c>
      <c r="AH289" s="54">
        <f t="shared" si="21"/>
        <v>30</v>
      </c>
      <c r="AI289" s="114">
        <v>0</v>
      </c>
      <c r="AJ289" s="114">
        <v>0</v>
      </c>
      <c r="AK289" s="118" t="s">
        <v>90</v>
      </c>
      <c r="AL289" s="118" t="s">
        <v>90</v>
      </c>
      <c r="AM289" s="56">
        <v>0</v>
      </c>
      <c r="AN289" s="118" t="s">
        <v>90</v>
      </c>
      <c r="AO289" s="118" t="s">
        <v>90</v>
      </c>
      <c r="AP289" s="118" t="s">
        <v>90</v>
      </c>
      <c r="AQ289" s="54">
        <f t="shared" si="22"/>
        <v>0</v>
      </c>
      <c r="AR289" s="54">
        <f>+L289+AE289-AJ289</f>
        <v>14111000</v>
      </c>
      <c r="AS289" s="56" t="s">
        <v>88</v>
      </c>
      <c r="AT289" s="54">
        <v>11692000</v>
      </c>
      <c r="AU289" s="56" t="s">
        <v>91</v>
      </c>
      <c r="AV289" s="114">
        <v>0</v>
      </c>
      <c r="AW289" s="111" t="s">
        <v>90</v>
      </c>
      <c r="AX289" s="247">
        <v>11692000</v>
      </c>
      <c r="AY289" s="58">
        <f t="shared" si="23"/>
        <v>2419000</v>
      </c>
      <c r="AZ289" s="112">
        <f t="shared" si="24"/>
        <v>0.82857345333427823</v>
      </c>
      <c r="BA289" s="159">
        <v>1</v>
      </c>
      <c r="BB289" s="111" t="s">
        <v>90</v>
      </c>
      <c r="BC289" s="56" t="s">
        <v>92</v>
      </c>
      <c r="BD289" s="109" t="s">
        <v>11060</v>
      </c>
      <c r="BE289" s="56" t="s">
        <v>88</v>
      </c>
      <c r="BF289" s="56" t="s">
        <v>88</v>
      </c>
    </row>
    <row r="290" spans="2:58" s="201" customFormat="1" x14ac:dyDescent="0.2">
      <c r="B290" s="51">
        <v>2026</v>
      </c>
      <c r="C290" s="51">
        <v>891780111</v>
      </c>
      <c r="D290" s="51" t="s">
        <v>79</v>
      </c>
      <c r="E290" s="161" t="s">
        <v>11059</v>
      </c>
      <c r="F290" s="56" t="s">
        <v>11058</v>
      </c>
      <c r="G290" s="56">
        <v>0</v>
      </c>
      <c r="H290" s="56" t="s">
        <v>82</v>
      </c>
      <c r="I290" s="51" t="s">
        <v>83</v>
      </c>
      <c r="J290" s="121" t="s">
        <v>84</v>
      </c>
      <c r="K290" s="54" t="s">
        <v>11057</v>
      </c>
      <c r="L290" s="54">
        <v>13771000</v>
      </c>
      <c r="M290" s="51" t="s">
        <v>86</v>
      </c>
      <c r="N290" s="54" t="s">
        <v>11056</v>
      </c>
      <c r="O290" s="54">
        <v>57466567</v>
      </c>
      <c r="P290" s="54">
        <v>53</v>
      </c>
      <c r="Q290" s="464">
        <v>46030</v>
      </c>
      <c r="R290" s="109">
        <v>2567899000</v>
      </c>
      <c r="S290" s="109">
        <v>966</v>
      </c>
      <c r="T290" s="542">
        <v>46038</v>
      </c>
      <c r="U290" s="54">
        <v>13771000</v>
      </c>
      <c r="V290" s="56" t="s">
        <v>88</v>
      </c>
      <c r="W290" s="54">
        <v>57444673</v>
      </c>
      <c r="X290" s="54" t="s">
        <v>9243</v>
      </c>
      <c r="Y290" s="119">
        <v>46038</v>
      </c>
      <c r="Z290" s="119">
        <v>46038</v>
      </c>
      <c r="AA290" s="120" t="s">
        <v>90</v>
      </c>
      <c r="AB290" s="119">
        <v>46173</v>
      </c>
      <c r="AC290" s="54">
        <f t="shared" si="20"/>
        <v>135</v>
      </c>
      <c r="AD290" s="56">
        <v>1</v>
      </c>
      <c r="AE290" s="114">
        <v>2849000</v>
      </c>
      <c r="AF290" s="56">
        <v>1</v>
      </c>
      <c r="AG290" s="464">
        <v>46203</v>
      </c>
      <c r="AH290" s="54">
        <f t="shared" si="21"/>
        <v>30</v>
      </c>
      <c r="AI290" s="114">
        <v>0</v>
      </c>
      <c r="AJ290" s="114">
        <v>0</v>
      </c>
      <c r="AK290" s="118" t="s">
        <v>90</v>
      </c>
      <c r="AL290" s="118" t="s">
        <v>90</v>
      </c>
      <c r="AM290" s="56">
        <v>0</v>
      </c>
      <c r="AN290" s="118" t="s">
        <v>90</v>
      </c>
      <c r="AO290" s="118" t="s">
        <v>90</v>
      </c>
      <c r="AP290" s="118" t="s">
        <v>90</v>
      </c>
      <c r="AQ290" s="54">
        <f t="shared" si="22"/>
        <v>0</v>
      </c>
      <c r="AR290" s="54">
        <f>+L290+AE290-AJ290</f>
        <v>16620000</v>
      </c>
      <c r="AS290" s="56" t="s">
        <v>88</v>
      </c>
      <c r="AT290" s="54">
        <v>13771000</v>
      </c>
      <c r="AU290" s="56" t="s">
        <v>91</v>
      </c>
      <c r="AV290" s="114">
        <v>0</v>
      </c>
      <c r="AW290" s="111" t="s">
        <v>90</v>
      </c>
      <c r="AX290" s="247">
        <v>13771000</v>
      </c>
      <c r="AY290" s="58">
        <f t="shared" si="23"/>
        <v>2849000</v>
      </c>
      <c r="AZ290" s="112">
        <f t="shared" si="24"/>
        <v>0.82858002406738873</v>
      </c>
      <c r="BA290" s="159">
        <v>1</v>
      </c>
      <c r="BB290" s="111" t="s">
        <v>90</v>
      </c>
      <c r="BC290" s="56" t="s">
        <v>92</v>
      </c>
      <c r="BD290" s="109" t="s">
        <v>11055</v>
      </c>
      <c r="BE290" s="56" t="s">
        <v>88</v>
      </c>
      <c r="BF290" s="56" t="s">
        <v>88</v>
      </c>
    </row>
    <row r="291" spans="2:58" s="201" customFormat="1" x14ac:dyDescent="0.2">
      <c r="B291" s="51">
        <v>2026</v>
      </c>
      <c r="C291" s="51">
        <v>891780111</v>
      </c>
      <c r="D291" s="51" t="s">
        <v>79</v>
      </c>
      <c r="E291" s="161" t="s">
        <v>11054</v>
      </c>
      <c r="F291" s="56" t="s">
        <v>11053</v>
      </c>
      <c r="G291" s="56">
        <v>0</v>
      </c>
      <c r="H291" s="56" t="s">
        <v>82</v>
      </c>
      <c r="I291" s="51" t="s">
        <v>83</v>
      </c>
      <c r="J291" s="121" t="s">
        <v>84</v>
      </c>
      <c r="K291" s="54" t="s">
        <v>11052</v>
      </c>
      <c r="L291" s="54">
        <v>15873000</v>
      </c>
      <c r="M291" s="51" t="s">
        <v>86</v>
      </c>
      <c r="N291" s="54" t="s">
        <v>11051</v>
      </c>
      <c r="O291" s="54">
        <v>85462989</v>
      </c>
      <c r="P291" s="54">
        <v>30</v>
      </c>
      <c r="Q291" s="464">
        <v>46027</v>
      </c>
      <c r="R291" s="109">
        <v>5872564000</v>
      </c>
      <c r="S291" s="109">
        <v>976</v>
      </c>
      <c r="T291" s="542">
        <v>46038</v>
      </c>
      <c r="U291" s="54">
        <v>15873000</v>
      </c>
      <c r="V291" s="56" t="s">
        <v>88</v>
      </c>
      <c r="W291" s="54">
        <v>36665858</v>
      </c>
      <c r="X291" s="54" t="s">
        <v>9859</v>
      </c>
      <c r="Y291" s="119">
        <v>46038</v>
      </c>
      <c r="Z291" s="119">
        <v>46038</v>
      </c>
      <c r="AA291" s="120" t="s">
        <v>90</v>
      </c>
      <c r="AB291" s="119">
        <v>46173</v>
      </c>
      <c r="AC291" s="54">
        <f t="shared" si="20"/>
        <v>135</v>
      </c>
      <c r="AD291" s="56">
        <v>1</v>
      </c>
      <c r="AE291" s="114">
        <v>3330000</v>
      </c>
      <c r="AF291" s="56">
        <v>1</v>
      </c>
      <c r="AG291" s="464">
        <v>46203</v>
      </c>
      <c r="AH291" s="54">
        <f t="shared" si="21"/>
        <v>30</v>
      </c>
      <c r="AI291" s="114">
        <v>0</v>
      </c>
      <c r="AJ291" s="114">
        <v>0</v>
      </c>
      <c r="AK291" s="118" t="s">
        <v>90</v>
      </c>
      <c r="AL291" s="118" t="s">
        <v>90</v>
      </c>
      <c r="AM291" s="56">
        <v>0</v>
      </c>
      <c r="AN291" s="118" t="s">
        <v>90</v>
      </c>
      <c r="AO291" s="118" t="s">
        <v>90</v>
      </c>
      <c r="AP291" s="118" t="s">
        <v>90</v>
      </c>
      <c r="AQ291" s="54">
        <f t="shared" si="22"/>
        <v>0</v>
      </c>
      <c r="AR291" s="54">
        <f>+L291+AE291-AJ291</f>
        <v>19203000</v>
      </c>
      <c r="AS291" s="56" t="s">
        <v>88</v>
      </c>
      <c r="AT291" s="54">
        <v>15873000</v>
      </c>
      <c r="AU291" s="56" t="s">
        <v>91</v>
      </c>
      <c r="AV291" s="114">
        <v>0</v>
      </c>
      <c r="AW291" s="111" t="s">
        <v>90</v>
      </c>
      <c r="AX291" s="247">
        <v>15873000</v>
      </c>
      <c r="AY291" s="58">
        <f t="shared" si="23"/>
        <v>3330000</v>
      </c>
      <c r="AZ291" s="112">
        <f t="shared" si="24"/>
        <v>0.82658959537572252</v>
      </c>
      <c r="BA291" s="159">
        <v>1</v>
      </c>
      <c r="BB291" s="111" t="s">
        <v>90</v>
      </c>
      <c r="BC291" s="56" t="s">
        <v>92</v>
      </c>
      <c r="BD291" s="109" t="s">
        <v>11050</v>
      </c>
      <c r="BE291" s="56" t="s">
        <v>88</v>
      </c>
      <c r="BF291" s="56" t="s">
        <v>88</v>
      </c>
    </row>
    <row r="292" spans="2:58" s="201" customFormat="1" x14ac:dyDescent="0.2">
      <c r="B292" s="51">
        <v>2026</v>
      </c>
      <c r="C292" s="51">
        <v>891780111</v>
      </c>
      <c r="D292" s="51" t="s">
        <v>79</v>
      </c>
      <c r="E292" s="161" t="s">
        <v>11049</v>
      </c>
      <c r="F292" s="56" t="s">
        <v>11048</v>
      </c>
      <c r="G292" s="56">
        <v>0</v>
      </c>
      <c r="H292" s="56" t="s">
        <v>82</v>
      </c>
      <c r="I292" s="51" t="s">
        <v>83</v>
      </c>
      <c r="J292" s="121" t="s">
        <v>84</v>
      </c>
      <c r="K292" s="54" t="s">
        <v>11047</v>
      </c>
      <c r="L292" s="54">
        <v>14652000</v>
      </c>
      <c r="M292" s="51" t="s">
        <v>86</v>
      </c>
      <c r="N292" s="54" t="s">
        <v>11046</v>
      </c>
      <c r="O292" s="54">
        <v>36695248</v>
      </c>
      <c r="P292" s="54">
        <v>30</v>
      </c>
      <c r="Q292" s="464">
        <v>46027</v>
      </c>
      <c r="R292" s="109">
        <v>5872564000</v>
      </c>
      <c r="S292" s="109">
        <v>1138</v>
      </c>
      <c r="T292" s="542">
        <v>46041</v>
      </c>
      <c r="U292" s="54">
        <v>14652000</v>
      </c>
      <c r="V292" s="56" t="s">
        <v>88</v>
      </c>
      <c r="W292" s="54">
        <v>45691169</v>
      </c>
      <c r="X292" s="54" t="s">
        <v>8876</v>
      </c>
      <c r="Y292" s="119">
        <v>46041</v>
      </c>
      <c r="Z292" s="119">
        <v>46041</v>
      </c>
      <c r="AA292" s="120" t="s">
        <v>90</v>
      </c>
      <c r="AB292" s="119">
        <v>46173</v>
      </c>
      <c r="AC292" s="54">
        <f t="shared" si="20"/>
        <v>132</v>
      </c>
      <c r="AD292" s="56">
        <v>1</v>
      </c>
      <c r="AE292" s="114">
        <v>3330000</v>
      </c>
      <c r="AF292" s="56">
        <v>1</v>
      </c>
      <c r="AG292" s="464">
        <v>46203</v>
      </c>
      <c r="AH292" s="54">
        <f t="shared" si="21"/>
        <v>30</v>
      </c>
      <c r="AI292" s="114">
        <v>0</v>
      </c>
      <c r="AJ292" s="114">
        <v>0</v>
      </c>
      <c r="AK292" s="118" t="s">
        <v>90</v>
      </c>
      <c r="AL292" s="118" t="s">
        <v>90</v>
      </c>
      <c r="AM292" s="56">
        <v>0</v>
      </c>
      <c r="AN292" s="118" t="s">
        <v>90</v>
      </c>
      <c r="AO292" s="118" t="s">
        <v>90</v>
      </c>
      <c r="AP292" s="118" t="s">
        <v>90</v>
      </c>
      <c r="AQ292" s="54">
        <f t="shared" si="22"/>
        <v>0</v>
      </c>
      <c r="AR292" s="54">
        <f>+L292+AE292-AJ292</f>
        <v>17982000</v>
      </c>
      <c r="AS292" s="56" t="s">
        <v>88</v>
      </c>
      <c r="AT292" s="54">
        <v>14652000</v>
      </c>
      <c r="AU292" s="56" t="s">
        <v>91</v>
      </c>
      <c r="AV292" s="114">
        <v>0</v>
      </c>
      <c r="AW292" s="111" t="s">
        <v>90</v>
      </c>
      <c r="AX292" s="247">
        <v>14652000</v>
      </c>
      <c r="AY292" s="58">
        <f t="shared" si="23"/>
        <v>3330000</v>
      </c>
      <c r="AZ292" s="112">
        <f t="shared" si="24"/>
        <v>0.81481481481481477</v>
      </c>
      <c r="BA292" s="159">
        <v>1</v>
      </c>
      <c r="BB292" s="111" t="s">
        <v>90</v>
      </c>
      <c r="BC292" s="56" t="s">
        <v>92</v>
      </c>
      <c r="BD292" s="109" t="s">
        <v>11045</v>
      </c>
      <c r="BE292" s="56" t="s">
        <v>88</v>
      </c>
      <c r="BF292" s="56" t="s">
        <v>88</v>
      </c>
    </row>
    <row r="293" spans="2:58" s="201" customFormat="1" x14ac:dyDescent="0.2">
      <c r="B293" s="51">
        <v>2026</v>
      </c>
      <c r="C293" s="51">
        <v>891780111</v>
      </c>
      <c r="D293" s="51" t="s">
        <v>79</v>
      </c>
      <c r="E293" s="161" t="s">
        <v>11044</v>
      </c>
      <c r="F293" s="56" t="s">
        <v>11043</v>
      </c>
      <c r="G293" s="56">
        <v>0</v>
      </c>
      <c r="H293" s="56" t="s">
        <v>82</v>
      </c>
      <c r="I293" s="51" t="s">
        <v>83</v>
      </c>
      <c r="J293" s="121" t="s">
        <v>84</v>
      </c>
      <c r="K293" s="54" t="s">
        <v>11042</v>
      </c>
      <c r="L293" s="54">
        <v>18116000</v>
      </c>
      <c r="M293" s="51" t="s">
        <v>86</v>
      </c>
      <c r="N293" s="54" t="s">
        <v>11041</v>
      </c>
      <c r="O293" s="54">
        <v>1082964829</v>
      </c>
      <c r="P293" s="54">
        <v>30</v>
      </c>
      <c r="Q293" s="464">
        <v>46027</v>
      </c>
      <c r="R293" s="109">
        <v>5872564000</v>
      </c>
      <c r="S293" s="109">
        <v>1139</v>
      </c>
      <c r="T293" s="542">
        <v>46041</v>
      </c>
      <c r="U293" s="54">
        <v>18116000</v>
      </c>
      <c r="V293" s="56" t="s">
        <v>88</v>
      </c>
      <c r="W293" s="54">
        <v>85152695</v>
      </c>
      <c r="X293" s="54" t="s">
        <v>10643</v>
      </c>
      <c r="Y293" s="119">
        <v>46041</v>
      </c>
      <c r="Z293" s="119">
        <v>46041</v>
      </c>
      <c r="AA293" s="120" t="s">
        <v>90</v>
      </c>
      <c r="AB293" s="119">
        <v>46173</v>
      </c>
      <c r="AC293" s="54">
        <f t="shared" si="20"/>
        <v>132</v>
      </c>
      <c r="AD293" s="56">
        <v>1</v>
      </c>
      <c r="AE293" s="114">
        <v>3996000</v>
      </c>
      <c r="AF293" s="56">
        <v>1</v>
      </c>
      <c r="AG293" s="464">
        <v>46203</v>
      </c>
      <c r="AH293" s="54">
        <f t="shared" si="21"/>
        <v>30</v>
      </c>
      <c r="AI293" s="114">
        <v>0</v>
      </c>
      <c r="AJ293" s="114">
        <v>0</v>
      </c>
      <c r="AK293" s="118" t="s">
        <v>90</v>
      </c>
      <c r="AL293" s="118" t="s">
        <v>90</v>
      </c>
      <c r="AM293" s="56">
        <v>0</v>
      </c>
      <c r="AN293" s="118" t="s">
        <v>90</v>
      </c>
      <c r="AO293" s="118" t="s">
        <v>90</v>
      </c>
      <c r="AP293" s="118" t="s">
        <v>90</v>
      </c>
      <c r="AQ293" s="54">
        <f t="shared" si="22"/>
        <v>0</v>
      </c>
      <c r="AR293" s="54">
        <f>+L293+AE293-AJ293</f>
        <v>22112000</v>
      </c>
      <c r="AS293" s="56" t="s">
        <v>88</v>
      </c>
      <c r="AT293" s="54">
        <v>18116000</v>
      </c>
      <c r="AU293" s="56" t="s">
        <v>91</v>
      </c>
      <c r="AV293" s="114">
        <v>0</v>
      </c>
      <c r="AW293" s="111" t="s">
        <v>90</v>
      </c>
      <c r="AX293" s="247">
        <v>18116000</v>
      </c>
      <c r="AY293" s="58">
        <f t="shared" si="23"/>
        <v>3996000</v>
      </c>
      <c r="AZ293" s="112">
        <f t="shared" si="24"/>
        <v>0.81928364688856725</v>
      </c>
      <c r="BA293" s="159">
        <v>1</v>
      </c>
      <c r="BB293" s="111" t="s">
        <v>90</v>
      </c>
      <c r="BC293" s="56" t="s">
        <v>92</v>
      </c>
      <c r="BD293" s="109" t="s">
        <v>11040</v>
      </c>
      <c r="BE293" s="56" t="s">
        <v>88</v>
      </c>
      <c r="BF293" s="56" t="s">
        <v>88</v>
      </c>
    </row>
    <row r="294" spans="2:58" s="201" customFormat="1" x14ac:dyDescent="0.2">
      <c r="B294" s="51">
        <v>2026</v>
      </c>
      <c r="C294" s="51">
        <v>891780111</v>
      </c>
      <c r="D294" s="51" t="s">
        <v>79</v>
      </c>
      <c r="E294" s="161" t="s">
        <v>11039</v>
      </c>
      <c r="F294" s="56" t="s">
        <v>11038</v>
      </c>
      <c r="G294" s="56">
        <v>0</v>
      </c>
      <c r="H294" s="56" t="s">
        <v>82</v>
      </c>
      <c r="I294" s="51" t="s">
        <v>83</v>
      </c>
      <c r="J294" s="121" t="s">
        <v>84</v>
      </c>
      <c r="K294" s="54" t="s">
        <v>11037</v>
      </c>
      <c r="L294" s="54">
        <v>15096000</v>
      </c>
      <c r="M294" s="51" t="s">
        <v>86</v>
      </c>
      <c r="N294" s="54" t="s">
        <v>11036</v>
      </c>
      <c r="O294" s="54">
        <v>57466453</v>
      </c>
      <c r="P294" s="54">
        <v>30</v>
      </c>
      <c r="Q294" s="464">
        <v>46027</v>
      </c>
      <c r="R294" s="109">
        <v>5872564000</v>
      </c>
      <c r="S294" s="109">
        <v>1140</v>
      </c>
      <c r="T294" s="542">
        <v>46041</v>
      </c>
      <c r="U294" s="54">
        <v>15096000</v>
      </c>
      <c r="V294" s="56" t="s">
        <v>88</v>
      </c>
      <c r="W294" s="54">
        <v>36557666</v>
      </c>
      <c r="X294" s="54" t="s">
        <v>8827</v>
      </c>
      <c r="Y294" s="119">
        <v>46041</v>
      </c>
      <c r="Z294" s="119">
        <v>46041</v>
      </c>
      <c r="AA294" s="120" t="s">
        <v>90</v>
      </c>
      <c r="AB294" s="119">
        <v>46173</v>
      </c>
      <c r="AC294" s="54">
        <f t="shared" si="20"/>
        <v>132</v>
      </c>
      <c r="AD294" s="56">
        <v>1</v>
      </c>
      <c r="AE294" s="114">
        <v>3330000</v>
      </c>
      <c r="AF294" s="56">
        <v>1</v>
      </c>
      <c r="AG294" s="464">
        <v>46203</v>
      </c>
      <c r="AH294" s="54">
        <f t="shared" si="21"/>
        <v>30</v>
      </c>
      <c r="AI294" s="114">
        <v>0</v>
      </c>
      <c r="AJ294" s="114">
        <v>0</v>
      </c>
      <c r="AK294" s="118" t="s">
        <v>90</v>
      </c>
      <c r="AL294" s="118" t="s">
        <v>90</v>
      </c>
      <c r="AM294" s="56">
        <v>0</v>
      </c>
      <c r="AN294" s="118" t="s">
        <v>90</v>
      </c>
      <c r="AO294" s="118" t="s">
        <v>90</v>
      </c>
      <c r="AP294" s="118" t="s">
        <v>90</v>
      </c>
      <c r="AQ294" s="54">
        <f t="shared" si="22"/>
        <v>0</v>
      </c>
      <c r="AR294" s="54">
        <f>+L294+AE294-AJ294</f>
        <v>18426000</v>
      </c>
      <c r="AS294" s="56" t="s">
        <v>88</v>
      </c>
      <c r="AT294" s="54">
        <v>15096000</v>
      </c>
      <c r="AU294" s="56" t="s">
        <v>91</v>
      </c>
      <c r="AV294" s="114">
        <v>0</v>
      </c>
      <c r="AW294" s="111" t="s">
        <v>90</v>
      </c>
      <c r="AX294" s="247">
        <v>15096000</v>
      </c>
      <c r="AY294" s="58">
        <f t="shared" si="23"/>
        <v>3330000</v>
      </c>
      <c r="AZ294" s="112">
        <f t="shared" si="24"/>
        <v>0.81927710843373491</v>
      </c>
      <c r="BA294" s="159">
        <v>1</v>
      </c>
      <c r="BB294" s="111" t="s">
        <v>90</v>
      </c>
      <c r="BC294" s="56" t="s">
        <v>92</v>
      </c>
      <c r="BD294" s="109" t="s">
        <v>11035</v>
      </c>
      <c r="BE294" s="56" t="s">
        <v>88</v>
      </c>
      <c r="BF294" s="56" t="s">
        <v>88</v>
      </c>
    </row>
    <row r="295" spans="2:58" s="201" customFormat="1" x14ac:dyDescent="0.2">
      <c r="B295" s="51">
        <v>2026</v>
      </c>
      <c r="C295" s="51">
        <v>891780111</v>
      </c>
      <c r="D295" s="51" t="s">
        <v>79</v>
      </c>
      <c r="E295" s="161" t="s">
        <v>11034</v>
      </c>
      <c r="F295" s="56" t="s">
        <v>11033</v>
      </c>
      <c r="G295" s="56">
        <v>0</v>
      </c>
      <c r="H295" s="56" t="s">
        <v>82</v>
      </c>
      <c r="I295" s="51" t="s">
        <v>83</v>
      </c>
      <c r="J295" s="121" t="s">
        <v>84</v>
      </c>
      <c r="K295" s="54" t="s">
        <v>11032</v>
      </c>
      <c r="L295" s="54">
        <v>18515000</v>
      </c>
      <c r="M295" s="51" t="s">
        <v>86</v>
      </c>
      <c r="N295" s="54" t="s">
        <v>3535</v>
      </c>
      <c r="O295" s="54">
        <v>1193050847</v>
      </c>
      <c r="P295" s="54">
        <v>30</v>
      </c>
      <c r="Q295" s="464">
        <v>46027</v>
      </c>
      <c r="R295" s="109">
        <v>5872564000</v>
      </c>
      <c r="S295" s="109">
        <v>1141</v>
      </c>
      <c r="T295" s="542">
        <v>46041</v>
      </c>
      <c r="U295" s="54">
        <v>18515000</v>
      </c>
      <c r="V295" s="56" t="s">
        <v>88</v>
      </c>
      <c r="W295" s="54">
        <v>1082870070</v>
      </c>
      <c r="X295" s="54" t="s">
        <v>8777</v>
      </c>
      <c r="Y295" s="119">
        <v>46041</v>
      </c>
      <c r="Z295" s="119">
        <v>46041</v>
      </c>
      <c r="AA295" s="120" t="s">
        <v>90</v>
      </c>
      <c r="AB295" s="119">
        <v>46173</v>
      </c>
      <c r="AC295" s="54">
        <f t="shared" si="20"/>
        <v>132</v>
      </c>
      <c r="AD295" s="56">
        <v>1</v>
      </c>
      <c r="AE295" s="114">
        <v>3996000</v>
      </c>
      <c r="AF295" s="56">
        <v>1</v>
      </c>
      <c r="AG295" s="464">
        <v>46203</v>
      </c>
      <c r="AH295" s="54">
        <f t="shared" si="21"/>
        <v>30</v>
      </c>
      <c r="AI295" s="114">
        <v>0</v>
      </c>
      <c r="AJ295" s="114">
        <v>0</v>
      </c>
      <c r="AK295" s="118" t="s">
        <v>90</v>
      </c>
      <c r="AL295" s="118" t="s">
        <v>90</v>
      </c>
      <c r="AM295" s="56">
        <v>0</v>
      </c>
      <c r="AN295" s="118" t="s">
        <v>90</v>
      </c>
      <c r="AO295" s="118" t="s">
        <v>90</v>
      </c>
      <c r="AP295" s="118" t="s">
        <v>90</v>
      </c>
      <c r="AQ295" s="54">
        <f t="shared" si="22"/>
        <v>0</v>
      </c>
      <c r="AR295" s="54">
        <f>+L295+AE295-AJ295</f>
        <v>22511000</v>
      </c>
      <c r="AS295" s="56" t="s">
        <v>88</v>
      </c>
      <c r="AT295" s="54">
        <v>18515000</v>
      </c>
      <c r="AU295" s="56" t="s">
        <v>91</v>
      </c>
      <c r="AV295" s="114">
        <v>0</v>
      </c>
      <c r="AW295" s="111" t="s">
        <v>90</v>
      </c>
      <c r="AX295" s="247">
        <v>18515000</v>
      </c>
      <c r="AY295" s="58">
        <f t="shared" si="23"/>
        <v>3996000</v>
      </c>
      <c r="AZ295" s="112">
        <f t="shared" si="24"/>
        <v>0.8224867842388166</v>
      </c>
      <c r="BA295" s="159">
        <v>1</v>
      </c>
      <c r="BB295" s="111" t="s">
        <v>90</v>
      </c>
      <c r="BC295" s="56" t="s">
        <v>92</v>
      </c>
      <c r="BD295" s="109" t="s">
        <v>11031</v>
      </c>
      <c r="BE295" s="56" t="s">
        <v>88</v>
      </c>
      <c r="BF295" s="56" t="s">
        <v>88</v>
      </c>
    </row>
    <row r="296" spans="2:58" s="201" customFormat="1" x14ac:dyDescent="0.2">
      <c r="B296" s="51">
        <v>2026</v>
      </c>
      <c r="C296" s="51">
        <v>891780111</v>
      </c>
      <c r="D296" s="51" t="s">
        <v>79</v>
      </c>
      <c r="E296" s="161" t="s">
        <v>11030</v>
      </c>
      <c r="F296" s="56" t="s">
        <v>11029</v>
      </c>
      <c r="G296" s="56">
        <v>0</v>
      </c>
      <c r="H296" s="56" t="s">
        <v>82</v>
      </c>
      <c r="I296" s="51" t="s">
        <v>83</v>
      </c>
      <c r="J296" s="121" t="s">
        <v>84</v>
      </c>
      <c r="K296" s="54" t="s">
        <v>11028</v>
      </c>
      <c r="L296" s="54">
        <v>15429000</v>
      </c>
      <c r="M296" s="51" t="s">
        <v>86</v>
      </c>
      <c r="N296" s="54" t="s">
        <v>11027</v>
      </c>
      <c r="O296" s="54">
        <v>1004361773</v>
      </c>
      <c r="P296" s="54">
        <v>30</v>
      </c>
      <c r="Q296" s="464">
        <v>46027</v>
      </c>
      <c r="R296" s="109">
        <v>5872564000</v>
      </c>
      <c r="S296" s="109">
        <v>1142</v>
      </c>
      <c r="T296" s="542">
        <v>46041</v>
      </c>
      <c r="U296" s="54">
        <v>15429000</v>
      </c>
      <c r="V296" s="56" t="s">
        <v>88</v>
      </c>
      <c r="W296" s="54">
        <v>1082870070</v>
      </c>
      <c r="X296" s="54" t="s">
        <v>8777</v>
      </c>
      <c r="Y296" s="119">
        <v>46041</v>
      </c>
      <c r="Z296" s="119">
        <v>46041</v>
      </c>
      <c r="AA296" s="120" t="s">
        <v>90</v>
      </c>
      <c r="AB296" s="119">
        <v>46173</v>
      </c>
      <c r="AC296" s="54">
        <f t="shared" si="20"/>
        <v>132</v>
      </c>
      <c r="AD296" s="56">
        <v>1</v>
      </c>
      <c r="AE296" s="114">
        <v>3330000</v>
      </c>
      <c r="AF296" s="56">
        <v>1</v>
      </c>
      <c r="AG296" s="464">
        <v>46203</v>
      </c>
      <c r="AH296" s="54">
        <f t="shared" si="21"/>
        <v>30</v>
      </c>
      <c r="AI296" s="114">
        <v>0</v>
      </c>
      <c r="AJ296" s="114">
        <v>0</v>
      </c>
      <c r="AK296" s="118" t="s">
        <v>90</v>
      </c>
      <c r="AL296" s="118" t="s">
        <v>90</v>
      </c>
      <c r="AM296" s="56">
        <v>0</v>
      </c>
      <c r="AN296" s="118" t="s">
        <v>90</v>
      </c>
      <c r="AO296" s="118" t="s">
        <v>90</v>
      </c>
      <c r="AP296" s="118" t="s">
        <v>90</v>
      </c>
      <c r="AQ296" s="54">
        <f t="shared" si="22"/>
        <v>0</v>
      </c>
      <c r="AR296" s="54">
        <f>+L296+AE296-AJ296</f>
        <v>18759000</v>
      </c>
      <c r="AS296" s="56" t="s">
        <v>88</v>
      </c>
      <c r="AT296" s="54">
        <v>15429000</v>
      </c>
      <c r="AU296" s="56" t="s">
        <v>91</v>
      </c>
      <c r="AV296" s="114">
        <v>0</v>
      </c>
      <c r="AW296" s="111" t="s">
        <v>90</v>
      </c>
      <c r="AX296" s="247">
        <v>15429000</v>
      </c>
      <c r="AY296" s="58">
        <f t="shared" si="23"/>
        <v>3330000</v>
      </c>
      <c r="AZ296" s="112">
        <f t="shared" si="24"/>
        <v>0.8224852071005917</v>
      </c>
      <c r="BA296" s="159">
        <v>1</v>
      </c>
      <c r="BB296" s="111" t="s">
        <v>90</v>
      </c>
      <c r="BC296" s="56" t="s">
        <v>92</v>
      </c>
      <c r="BD296" s="109" t="s">
        <v>11026</v>
      </c>
      <c r="BE296" s="56" t="s">
        <v>88</v>
      </c>
      <c r="BF296" s="56" t="s">
        <v>88</v>
      </c>
    </row>
    <row r="297" spans="2:58" s="201" customFormat="1" x14ac:dyDescent="0.2">
      <c r="B297" s="51">
        <v>2026</v>
      </c>
      <c r="C297" s="51">
        <v>891780111</v>
      </c>
      <c r="D297" s="51" t="s">
        <v>79</v>
      </c>
      <c r="E297" s="161" t="s">
        <v>11025</v>
      </c>
      <c r="F297" s="56" t="s">
        <v>11024</v>
      </c>
      <c r="G297" s="56">
        <v>0</v>
      </c>
      <c r="H297" s="56" t="s">
        <v>82</v>
      </c>
      <c r="I297" s="51" t="s">
        <v>83</v>
      </c>
      <c r="J297" s="121" t="s">
        <v>84</v>
      </c>
      <c r="K297" s="54" t="s">
        <v>11023</v>
      </c>
      <c r="L297" s="54">
        <v>18515000</v>
      </c>
      <c r="M297" s="51" t="s">
        <v>86</v>
      </c>
      <c r="N297" s="54" t="s">
        <v>11022</v>
      </c>
      <c r="O297" s="54">
        <v>9102003</v>
      </c>
      <c r="P297" s="54">
        <v>30</v>
      </c>
      <c r="Q297" s="464">
        <v>46027</v>
      </c>
      <c r="R297" s="109">
        <v>5872564000</v>
      </c>
      <c r="S297" s="109">
        <v>1143</v>
      </c>
      <c r="T297" s="542">
        <v>46041</v>
      </c>
      <c r="U297" s="54">
        <v>18515000</v>
      </c>
      <c r="V297" s="56" t="s">
        <v>88</v>
      </c>
      <c r="W297" s="54">
        <v>1082870070</v>
      </c>
      <c r="X297" s="54" t="s">
        <v>8777</v>
      </c>
      <c r="Y297" s="119">
        <v>46041</v>
      </c>
      <c r="Z297" s="119">
        <v>46041</v>
      </c>
      <c r="AA297" s="120" t="s">
        <v>90</v>
      </c>
      <c r="AB297" s="119">
        <v>46173</v>
      </c>
      <c r="AC297" s="54">
        <f t="shared" si="20"/>
        <v>132</v>
      </c>
      <c r="AD297" s="56">
        <v>1</v>
      </c>
      <c r="AE297" s="114">
        <v>3996000</v>
      </c>
      <c r="AF297" s="56">
        <v>1</v>
      </c>
      <c r="AG297" s="464">
        <v>46203</v>
      </c>
      <c r="AH297" s="54">
        <f t="shared" si="21"/>
        <v>30</v>
      </c>
      <c r="AI297" s="114">
        <v>0</v>
      </c>
      <c r="AJ297" s="114">
        <v>0</v>
      </c>
      <c r="AK297" s="118" t="s">
        <v>90</v>
      </c>
      <c r="AL297" s="118" t="s">
        <v>90</v>
      </c>
      <c r="AM297" s="56">
        <v>0</v>
      </c>
      <c r="AN297" s="118" t="s">
        <v>90</v>
      </c>
      <c r="AO297" s="118" t="s">
        <v>90</v>
      </c>
      <c r="AP297" s="118" t="s">
        <v>90</v>
      </c>
      <c r="AQ297" s="54">
        <f t="shared" si="22"/>
        <v>0</v>
      </c>
      <c r="AR297" s="54">
        <f>+L297+AE297-AJ297</f>
        <v>22511000</v>
      </c>
      <c r="AS297" s="56" t="s">
        <v>88</v>
      </c>
      <c r="AT297" s="54">
        <v>18515000</v>
      </c>
      <c r="AU297" s="56" t="s">
        <v>91</v>
      </c>
      <c r="AV297" s="114">
        <v>0</v>
      </c>
      <c r="AW297" s="111" t="s">
        <v>90</v>
      </c>
      <c r="AX297" s="247">
        <v>18515000</v>
      </c>
      <c r="AY297" s="58">
        <f t="shared" si="23"/>
        <v>3996000</v>
      </c>
      <c r="AZ297" s="112">
        <f t="shared" si="24"/>
        <v>0.8224867842388166</v>
      </c>
      <c r="BA297" s="159">
        <v>1</v>
      </c>
      <c r="BB297" s="111" t="s">
        <v>90</v>
      </c>
      <c r="BC297" s="56" t="s">
        <v>92</v>
      </c>
      <c r="BD297" s="109" t="s">
        <v>11021</v>
      </c>
      <c r="BE297" s="56" t="s">
        <v>88</v>
      </c>
      <c r="BF297" s="56" t="s">
        <v>88</v>
      </c>
    </row>
    <row r="298" spans="2:58" s="201" customFormat="1" x14ac:dyDescent="0.2">
      <c r="B298" s="51">
        <v>2026</v>
      </c>
      <c r="C298" s="51">
        <v>891780111</v>
      </c>
      <c r="D298" s="51" t="s">
        <v>79</v>
      </c>
      <c r="E298" s="161" t="s">
        <v>11020</v>
      </c>
      <c r="F298" s="56" t="s">
        <v>11019</v>
      </c>
      <c r="G298" s="56">
        <v>0</v>
      </c>
      <c r="H298" s="56" t="s">
        <v>82</v>
      </c>
      <c r="I298" s="51" t="s">
        <v>83</v>
      </c>
      <c r="J298" s="121" t="s">
        <v>84</v>
      </c>
      <c r="K298" s="54" t="s">
        <v>11018</v>
      </c>
      <c r="L298" s="54">
        <v>12536000</v>
      </c>
      <c r="M298" s="51" t="s">
        <v>86</v>
      </c>
      <c r="N298" s="54" t="s">
        <v>11017</v>
      </c>
      <c r="O298" s="54">
        <v>45524211</v>
      </c>
      <c r="P298" s="54">
        <v>53</v>
      </c>
      <c r="Q298" s="464">
        <v>46030</v>
      </c>
      <c r="R298" s="109">
        <v>2567899000</v>
      </c>
      <c r="S298" s="109">
        <v>1133</v>
      </c>
      <c r="T298" s="542">
        <v>46041</v>
      </c>
      <c r="U298" s="54">
        <v>12536000</v>
      </c>
      <c r="V298" s="56" t="s">
        <v>88</v>
      </c>
      <c r="W298" s="54">
        <v>45476408</v>
      </c>
      <c r="X298" s="54" t="s">
        <v>9567</v>
      </c>
      <c r="Y298" s="119">
        <v>46041</v>
      </c>
      <c r="Z298" s="119">
        <v>46041</v>
      </c>
      <c r="AA298" s="120" t="s">
        <v>90</v>
      </c>
      <c r="AB298" s="119">
        <v>46173</v>
      </c>
      <c r="AC298" s="54">
        <f t="shared" si="20"/>
        <v>132</v>
      </c>
      <c r="AD298" s="56">
        <v>1</v>
      </c>
      <c r="AE298" s="114">
        <v>2470000</v>
      </c>
      <c r="AF298" s="56">
        <v>1</v>
      </c>
      <c r="AG298" s="464">
        <v>46199</v>
      </c>
      <c r="AH298" s="54">
        <f t="shared" si="21"/>
        <v>26</v>
      </c>
      <c r="AI298" s="114">
        <v>0</v>
      </c>
      <c r="AJ298" s="114">
        <v>0</v>
      </c>
      <c r="AK298" s="118" t="s">
        <v>90</v>
      </c>
      <c r="AL298" s="118" t="s">
        <v>90</v>
      </c>
      <c r="AM298" s="56">
        <v>0</v>
      </c>
      <c r="AN298" s="118" t="s">
        <v>90</v>
      </c>
      <c r="AO298" s="118" t="s">
        <v>90</v>
      </c>
      <c r="AP298" s="118" t="s">
        <v>90</v>
      </c>
      <c r="AQ298" s="54">
        <f t="shared" si="22"/>
        <v>0</v>
      </c>
      <c r="AR298" s="54">
        <f>+L298+AE298-AJ298</f>
        <v>15006000</v>
      </c>
      <c r="AS298" s="56" t="s">
        <v>88</v>
      </c>
      <c r="AT298" s="54">
        <v>12536000</v>
      </c>
      <c r="AU298" s="56" t="s">
        <v>91</v>
      </c>
      <c r="AV298" s="114">
        <v>0</v>
      </c>
      <c r="AW298" s="111" t="s">
        <v>90</v>
      </c>
      <c r="AX298" s="247">
        <v>12536000</v>
      </c>
      <c r="AY298" s="58">
        <f t="shared" si="23"/>
        <v>2470000</v>
      </c>
      <c r="AZ298" s="112">
        <f t="shared" si="24"/>
        <v>0.83539917366386773</v>
      </c>
      <c r="BA298" s="159">
        <v>1</v>
      </c>
      <c r="BB298" s="111" t="s">
        <v>90</v>
      </c>
      <c r="BC298" s="56" t="s">
        <v>92</v>
      </c>
      <c r="BD298" s="109" t="s">
        <v>11016</v>
      </c>
      <c r="BE298" s="56" t="s">
        <v>88</v>
      </c>
      <c r="BF298" s="56" t="s">
        <v>88</v>
      </c>
    </row>
    <row r="299" spans="2:58" s="201" customFormat="1" x14ac:dyDescent="0.2">
      <c r="B299" s="51">
        <v>2026</v>
      </c>
      <c r="C299" s="51">
        <v>891780111</v>
      </c>
      <c r="D299" s="51" t="s">
        <v>79</v>
      </c>
      <c r="E299" s="161" t="s">
        <v>11015</v>
      </c>
      <c r="F299" s="56" t="s">
        <v>11014</v>
      </c>
      <c r="G299" s="56">
        <v>0</v>
      </c>
      <c r="H299" s="56" t="s">
        <v>82</v>
      </c>
      <c r="I299" s="51" t="s">
        <v>83</v>
      </c>
      <c r="J299" s="121" t="s">
        <v>84</v>
      </c>
      <c r="K299" s="54" t="s">
        <v>11013</v>
      </c>
      <c r="L299" s="54">
        <v>15984000</v>
      </c>
      <c r="M299" s="51" t="s">
        <v>86</v>
      </c>
      <c r="N299" s="54" t="s">
        <v>11012</v>
      </c>
      <c r="O299" s="54">
        <v>1082944852</v>
      </c>
      <c r="P299" s="54">
        <v>30</v>
      </c>
      <c r="Q299" s="464">
        <v>46027</v>
      </c>
      <c r="R299" s="109">
        <v>5872564000</v>
      </c>
      <c r="S299" s="109">
        <v>1144</v>
      </c>
      <c r="T299" s="542">
        <v>46041</v>
      </c>
      <c r="U299" s="54">
        <v>15984000</v>
      </c>
      <c r="V299" s="56" t="s">
        <v>88</v>
      </c>
      <c r="W299" s="54">
        <v>85152695</v>
      </c>
      <c r="X299" s="54" t="s">
        <v>10643</v>
      </c>
      <c r="Y299" s="119">
        <v>46041</v>
      </c>
      <c r="Z299" s="119">
        <v>46041</v>
      </c>
      <c r="AA299" s="120" t="s">
        <v>90</v>
      </c>
      <c r="AB299" s="119">
        <v>46173</v>
      </c>
      <c r="AC299" s="54">
        <f t="shared" si="20"/>
        <v>132</v>
      </c>
      <c r="AD299" s="56">
        <v>1</v>
      </c>
      <c r="AE299" s="114">
        <v>3330000</v>
      </c>
      <c r="AF299" s="56">
        <v>1</v>
      </c>
      <c r="AG299" s="464">
        <v>46203</v>
      </c>
      <c r="AH299" s="54">
        <f t="shared" si="21"/>
        <v>30</v>
      </c>
      <c r="AI299" s="114">
        <v>0</v>
      </c>
      <c r="AJ299" s="114">
        <v>0</v>
      </c>
      <c r="AK299" s="118" t="s">
        <v>90</v>
      </c>
      <c r="AL299" s="118" t="s">
        <v>90</v>
      </c>
      <c r="AM299" s="56">
        <v>0</v>
      </c>
      <c r="AN299" s="118" t="s">
        <v>90</v>
      </c>
      <c r="AO299" s="118" t="s">
        <v>90</v>
      </c>
      <c r="AP299" s="118" t="s">
        <v>90</v>
      </c>
      <c r="AQ299" s="54">
        <f t="shared" si="22"/>
        <v>0</v>
      </c>
      <c r="AR299" s="54">
        <f>+L299+AE299-AJ299</f>
        <v>19314000</v>
      </c>
      <c r="AS299" s="56" t="s">
        <v>88</v>
      </c>
      <c r="AT299" s="54">
        <v>15984000</v>
      </c>
      <c r="AU299" s="56" t="s">
        <v>91</v>
      </c>
      <c r="AV299" s="114">
        <v>0</v>
      </c>
      <c r="AW299" s="111" t="s">
        <v>90</v>
      </c>
      <c r="AX299" s="247">
        <v>15984000</v>
      </c>
      <c r="AY299" s="58">
        <f t="shared" si="23"/>
        <v>3330000</v>
      </c>
      <c r="AZ299" s="112">
        <f t="shared" si="24"/>
        <v>0.82758620689655171</v>
      </c>
      <c r="BA299" s="159">
        <v>1</v>
      </c>
      <c r="BB299" s="111" t="s">
        <v>90</v>
      </c>
      <c r="BC299" s="56" t="s">
        <v>92</v>
      </c>
      <c r="BD299" s="109" t="s">
        <v>11011</v>
      </c>
      <c r="BE299" s="56" t="s">
        <v>88</v>
      </c>
      <c r="BF299" s="56" t="s">
        <v>88</v>
      </c>
    </row>
    <row r="300" spans="2:58" s="201" customFormat="1" x14ac:dyDescent="0.2">
      <c r="B300" s="51">
        <v>2026</v>
      </c>
      <c r="C300" s="51">
        <v>891780111</v>
      </c>
      <c r="D300" s="51" t="s">
        <v>79</v>
      </c>
      <c r="E300" s="161" t="s">
        <v>11010</v>
      </c>
      <c r="F300" s="56" t="s">
        <v>11009</v>
      </c>
      <c r="G300" s="56">
        <v>0</v>
      </c>
      <c r="H300" s="56" t="s">
        <v>82</v>
      </c>
      <c r="I300" s="51" t="s">
        <v>83</v>
      </c>
      <c r="J300" s="121" t="s">
        <v>84</v>
      </c>
      <c r="K300" s="54" t="s">
        <v>11008</v>
      </c>
      <c r="L300" s="54">
        <v>12916000</v>
      </c>
      <c r="M300" s="51" t="s">
        <v>86</v>
      </c>
      <c r="N300" s="54" t="s">
        <v>11007</v>
      </c>
      <c r="O300" s="54">
        <v>1083008591</v>
      </c>
      <c r="P300" s="54">
        <v>53</v>
      </c>
      <c r="Q300" s="464">
        <v>46030</v>
      </c>
      <c r="R300" s="109">
        <v>2567899000</v>
      </c>
      <c r="S300" s="109">
        <v>1134</v>
      </c>
      <c r="T300" s="542">
        <v>46041</v>
      </c>
      <c r="U300" s="54">
        <v>12916000</v>
      </c>
      <c r="V300" s="56" t="s">
        <v>88</v>
      </c>
      <c r="W300" s="54">
        <v>85468846</v>
      </c>
      <c r="X300" s="54" t="s">
        <v>9430</v>
      </c>
      <c r="Y300" s="119">
        <v>46041</v>
      </c>
      <c r="Z300" s="119">
        <v>46041</v>
      </c>
      <c r="AA300" s="120" t="s">
        <v>90</v>
      </c>
      <c r="AB300" s="119">
        <v>46173</v>
      </c>
      <c r="AC300" s="54">
        <f t="shared" si="20"/>
        <v>132</v>
      </c>
      <c r="AD300" s="56">
        <v>1</v>
      </c>
      <c r="AE300" s="114">
        <v>2849000</v>
      </c>
      <c r="AF300" s="56">
        <v>1</v>
      </c>
      <c r="AG300" s="464">
        <v>46203</v>
      </c>
      <c r="AH300" s="54">
        <f t="shared" si="21"/>
        <v>30</v>
      </c>
      <c r="AI300" s="114">
        <v>0</v>
      </c>
      <c r="AJ300" s="114">
        <v>0</v>
      </c>
      <c r="AK300" s="118" t="s">
        <v>90</v>
      </c>
      <c r="AL300" s="118" t="s">
        <v>90</v>
      </c>
      <c r="AM300" s="56">
        <v>0</v>
      </c>
      <c r="AN300" s="118" t="s">
        <v>90</v>
      </c>
      <c r="AO300" s="118" t="s">
        <v>90</v>
      </c>
      <c r="AP300" s="118" t="s">
        <v>90</v>
      </c>
      <c r="AQ300" s="54">
        <f t="shared" si="22"/>
        <v>0</v>
      </c>
      <c r="AR300" s="54">
        <f>+L300+AE300-AJ300</f>
        <v>15765000</v>
      </c>
      <c r="AS300" s="56" t="s">
        <v>88</v>
      </c>
      <c r="AT300" s="54">
        <v>12916000</v>
      </c>
      <c r="AU300" s="56" t="s">
        <v>91</v>
      </c>
      <c r="AV300" s="114">
        <v>0</v>
      </c>
      <c r="AW300" s="111" t="s">
        <v>90</v>
      </c>
      <c r="AX300" s="247">
        <v>12916000</v>
      </c>
      <c r="AY300" s="58">
        <f t="shared" si="23"/>
        <v>2849000</v>
      </c>
      <c r="AZ300" s="112">
        <f t="shared" si="24"/>
        <v>0.8192832223279416</v>
      </c>
      <c r="BA300" s="159">
        <v>1</v>
      </c>
      <c r="BB300" s="111" t="s">
        <v>90</v>
      </c>
      <c r="BC300" s="56" t="s">
        <v>92</v>
      </c>
      <c r="BD300" s="109" t="s">
        <v>11006</v>
      </c>
      <c r="BE300" s="56" t="s">
        <v>88</v>
      </c>
      <c r="BF300" s="56" t="s">
        <v>88</v>
      </c>
    </row>
    <row r="301" spans="2:58" s="201" customFormat="1" x14ac:dyDescent="0.2">
      <c r="B301" s="51">
        <v>2026</v>
      </c>
      <c r="C301" s="51">
        <v>891780111</v>
      </c>
      <c r="D301" s="51" t="s">
        <v>79</v>
      </c>
      <c r="E301" s="161" t="s">
        <v>11005</v>
      </c>
      <c r="F301" s="56" t="s">
        <v>11004</v>
      </c>
      <c r="G301" s="56">
        <v>0</v>
      </c>
      <c r="H301" s="56" t="s">
        <v>82</v>
      </c>
      <c r="I301" s="51" t="s">
        <v>83</v>
      </c>
      <c r="J301" s="121" t="s">
        <v>84</v>
      </c>
      <c r="K301" s="54" t="s">
        <v>11003</v>
      </c>
      <c r="L301" s="54">
        <v>55000000</v>
      </c>
      <c r="M301" s="51" t="s">
        <v>86</v>
      </c>
      <c r="N301" s="54" t="s">
        <v>1477</v>
      </c>
      <c r="O301" s="54">
        <v>1082890110</v>
      </c>
      <c r="P301" s="54">
        <v>136</v>
      </c>
      <c r="Q301" s="542">
        <v>46038</v>
      </c>
      <c r="R301" s="54">
        <v>55000000</v>
      </c>
      <c r="S301" s="54">
        <v>1166</v>
      </c>
      <c r="T301" s="542">
        <v>46041</v>
      </c>
      <c r="U301" s="54">
        <v>55000000</v>
      </c>
      <c r="V301" s="56" t="s">
        <v>88</v>
      </c>
      <c r="W301" s="54">
        <v>85081920</v>
      </c>
      <c r="X301" s="54" t="s">
        <v>11002</v>
      </c>
      <c r="Y301" s="119">
        <v>46041</v>
      </c>
      <c r="Z301" s="119">
        <v>46041</v>
      </c>
      <c r="AA301" s="120" t="s">
        <v>90</v>
      </c>
      <c r="AB301" s="119">
        <v>46356</v>
      </c>
      <c r="AC301" s="54">
        <f t="shared" si="20"/>
        <v>315</v>
      </c>
      <c r="AD301" s="56">
        <v>0</v>
      </c>
      <c r="AE301" s="114">
        <v>0</v>
      </c>
      <c r="AF301" s="56">
        <v>0</v>
      </c>
      <c r="AG301" s="464" t="s">
        <v>90</v>
      </c>
      <c r="AH301" s="54">
        <f t="shared" si="21"/>
        <v>0</v>
      </c>
      <c r="AI301" s="114">
        <v>0</v>
      </c>
      <c r="AJ301" s="114">
        <v>0</v>
      </c>
      <c r="AK301" s="118" t="s">
        <v>90</v>
      </c>
      <c r="AL301" s="118" t="s">
        <v>90</v>
      </c>
      <c r="AM301" s="56">
        <v>0</v>
      </c>
      <c r="AN301" s="118" t="s">
        <v>90</v>
      </c>
      <c r="AO301" s="118" t="s">
        <v>90</v>
      </c>
      <c r="AP301" s="118" t="s">
        <v>90</v>
      </c>
      <c r="AQ301" s="54">
        <f t="shared" si="22"/>
        <v>0</v>
      </c>
      <c r="AR301" s="54">
        <f>+L301+AE301-AJ301</f>
        <v>55000000</v>
      </c>
      <c r="AS301" s="56" t="s">
        <v>88</v>
      </c>
      <c r="AT301" s="54">
        <v>55000000</v>
      </c>
      <c r="AU301" s="56" t="s">
        <v>91</v>
      </c>
      <c r="AV301" s="114">
        <v>0</v>
      </c>
      <c r="AW301" s="111" t="s">
        <v>90</v>
      </c>
      <c r="AX301" s="247">
        <v>25000000</v>
      </c>
      <c r="AY301" s="58">
        <f t="shared" si="23"/>
        <v>30000000</v>
      </c>
      <c r="AZ301" s="112">
        <f t="shared" si="24"/>
        <v>0.45454545454545453</v>
      </c>
      <c r="BA301" s="159">
        <v>0.45454545454545453</v>
      </c>
      <c r="BB301" s="111" t="s">
        <v>90</v>
      </c>
      <c r="BC301" s="56" t="s">
        <v>92</v>
      </c>
      <c r="BD301" s="109" t="s">
        <v>11001</v>
      </c>
      <c r="BE301" s="56" t="s">
        <v>88</v>
      </c>
      <c r="BF301" s="56" t="s">
        <v>88</v>
      </c>
    </row>
    <row r="302" spans="2:58" s="201" customFormat="1" x14ac:dyDescent="0.2">
      <c r="B302" s="51">
        <v>2026</v>
      </c>
      <c r="C302" s="51">
        <v>891780111</v>
      </c>
      <c r="D302" s="51" t="s">
        <v>79</v>
      </c>
      <c r="E302" s="161" t="s">
        <v>11000</v>
      </c>
      <c r="F302" s="56" t="s">
        <v>10999</v>
      </c>
      <c r="G302" s="56">
        <v>0</v>
      </c>
      <c r="H302" s="56" t="s">
        <v>82</v>
      </c>
      <c r="I302" s="51" t="s">
        <v>83</v>
      </c>
      <c r="J302" s="121" t="s">
        <v>84</v>
      </c>
      <c r="K302" s="54" t="s">
        <v>10998</v>
      </c>
      <c r="L302" s="54">
        <v>16972000</v>
      </c>
      <c r="M302" s="51" t="s">
        <v>86</v>
      </c>
      <c r="N302" s="54" t="s">
        <v>10997</v>
      </c>
      <c r="O302" s="54">
        <v>1082897369</v>
      </c>
      <c r="P302" s="54">
        <v>30</v>
      </c>
      <c r="Q302" s="464">
        <v>46027</v>
      </c>
      <c r="R302" s="109">
        <v>5872564000</v>
      </c>
      <c r="S302" s="109">
        <v>1145</v>
      </c>
      <c r="T302" s="542">
        <v>46041</v>
      </c>
      <c r="U302" s="54">
        <v>16972000</v>
      </c>
      <c r="V302" s="56" t="s">
        <v>88</v>
      </c>
      <c r="W302" s="54">
        <v>36669284</v>
      </c>
      <c r="X302" s="54" t="s">
        <v>10351</v>
      </c>
      <c r="Y302" s="119">
        <v>46041</v>
      </c>
      <c r="Z302" s="119">
        <v>46041</v>
      </c>
      <c r="AA302" s="120" t="s">
        <v>90</v>
      </c>
      <c r="AB302" s="119">
        <v>46173</v>
      </c>
      <c r="AC302" s="54">
        <f t="shared" si="20"/>
        <v>132</v>
      </c>
      <c r="AD302" s="56">
        <v>1</v>
      </c>
      <c r="AE302" s="114">
        <v>3663000</v>
      </c>
      <c r="AF302" s="56">
        <v>1</v>
      </c>
      <c r="AG302" s="464">
        <v>46203</v>
      </c>
      <c r="AH302" s="54">
        <f t="shared" si="21"/>
        <v>30</v>
      </c>
      <c r="AI302" s="114">
        <v>0</v>
      </c>
      <c r="AJ302" s="114">
        <v>0</v>
      </c>
      <c r="AK302" s="118" t="s">
        <v>90</v>
      </c>
      <c r="AL302" s="118" t="s">
        <v>90</v>
      </c>
      <c r="AM302" s="56">
        <v>0</v>
      </c>
      <c r="AN302" s="118" t="s">
        <v>90</v>
      </c>
      <c r="AO302" s="118" t="s">
        <v>90</v>
      </c>
      <c r="AP302" s="118" t="s">
        <v>90</v>
      </c>
      <c r="AQ302" s="54">
        <f t="shared" si="22"/>
        <v>0</v>
      </c>
      <c r="AR302" s="54">
        <f>+L302+AE302-AJ302</f>
        <v>20635000</v>
      </c>
      <c r="AS302" s="56" t="s">
        <v>88</v>
      </c>
      <c r="AT302" s="54">
        <v>16972000</v>
      </c>
      <c r="AU302" s="56" t="s">
        <v>91</v>
      </c>
      <c r="AV302" s="114">
        <v>0</v>
      </c>
      <c r="AW302" s="111" t="s">
        <v>90</v>
      </c>
      <c r="AX302" s="247">
        <v>16972000</v>
      </c>
      <c r="AY302" s="58">
        <f t="shared" si="23"/>
        <v>3663000</v>
      </c>
      <c r="AZ302" s="112">
        <f t="shared" si="24"/>
        <v>0.82248606736127938</v>
      </c>
      <c r="BA302" s="159">
        <v>1</v>
      </c>
      <c r="BB302" s="111" t="s">
        <v>90</v>
      </c>
      <c r="BC302" s="56" t="s">
        <v>92</v>
      </c>
      <c r="BD302" s="109" t="s">
        <v>10996</v>
      </c>
      <c r="BE302" s="56" t="s">
        <v>88</v>
      </c>
      <c r="BF302" s="56" t="s">
        <v>88</v>
      </c>
    </row>
    <row r="303" spans="2:58" s="201" customFormat="1" x14ac:dyDescent="0.2">
      <c r="B303" s="51">
        <v>2026</v>
      </c>
      <c r="C303" s="51">
        <v>891780111</v>
      </c>
      <c r="D303" s="51" t="s">
        <v>79</v>
      </c>
      <c r="E303" s="161" t="s">
        <v>10995</v>
      </c>
      <c r="F303" s="56" t="s">
        <v>10994</v>
      </c>
      <c r="G303" s="56">
        <v>0</v>
      </c>
      <c r="H303" s="56" t="s">
        <v>82</v>
      </c>
      <c r="I303" s="51" t="s">
        <v>83</v>
      </c>
      <c r="J303" s="121" t="s">
        <v>84</v>
      </c>
      <c r="K303" s="54" t="s">
        <v>10993</v>
      </c>
      <c r="L303" s="54">
        <v>16606000</v>
      </c>
      <c r="M303" s="51" t="s">
        <v>86</v>
      </c>
      <c r="N303" s="54" t="s">
        <v>10992</v>
      </c>
      <c r="O303" s="54">
        <v>1083041507</v>
      </c>
      <c r="P303" s="54">
        <v>30</v>
      </c>
      <c r="Q303" s="464">
        <v>46027</v>
      </c>
      <c r="R303" s="109">
        <v>5872564000</v>
      </c>
      <c r="S303" s="109">
        <v>1146</v>
      </c>
      <c r="T303" s="542">
        <v>46041</v>
      </c>
      <c r="U303" s="54">
        <v>16606000</v>
      </c>
      <c r="V303" s="56" t="s">
        <v>88</v>
      </c>
      <c r="W303" s="54">
        <v>57461216</v>
      </c>
      <c r="X303" s="54" t="s">
        <v>8844</v>
      </c>
      <c r="Y303" s="119">
        <v>46041</v>
      </c>
      <c r="Z303" s="119">
        <v>46041</v>
      </c>
      <c r="AA303" s="120" t="s">
        <v>90</v>
      </c>
      <c r="AB303" s="119">
        <v>46173</v>
      </c>
      <c r="AC303" s="54">
        <f t="shared" si="20"/>
        <v>132</v>
      </c>
      <c r="AD303" s="56">
        <v>1</v>
      </c>
      <c r="AE303" s="114">
        <v>4030000</v>
      </c>
      <c r="AF303" s="56">
        <v>1</v>
      </c>
      <c r="AG303" s="464">
        <v>46206</v>
      </c>
      <c r="AH303" s="54">
        <f t="shared" si="21"/>
        <v>33</v>
      </c>
      <c r="AI303" s="114">
        <v>0</v>
      </c>
      <c r="AJ303" s="114">
        <v>0</v>
      </c>
      <c r="AK303" s="118" t="s">
        <v>90</v>
      </c>
      <c r="AL303" s="118" t="s">
        <v>90</v>
      </c>
      <c r="AM303" s="56">
        <v>0</v>
      </c>
      <c r="AN303" s="118" t="s">
        <v>90</v>
      </c>
      <c r="AO303" s="118" t="s">
        <v>90</v>
      </c>
      <c r="AP303" s="118" t="s">
        <v>90</v>
      </c>
      <c r="AQ303" s="54">
        <f t="shared" si="22"/>
        <v>0</v>
      </c>
      <c r="AR303" s="54">
        <f>+L303+AE303-AJ303</f>
        <v>20636000</v>
      </c>
      <c r="AS303" s="56" t="s">
        <v>88</v>
      </c>
      <c r="AT303" s="54">
        <v>16606000</v>
      </c>
      <c r="AU303" s="56" t="s">
        <v>91</v>
      </c>
      <c r="AV303" s="114">
        <v>0</v>
      </c>
      <c r="AW303" s="111" t="s">
        <v>90</v>
      </c>
      <c r="AX303" s="247">
        <v>16606000</v>
      </c>
      <c r="AY303" s="58">
        <f t="shared" si="23"/>
        <v>4030000</v>
      </c>
      <c r="AZ303" s="112">
        <f t="shared" si="24"/>
        <v>0.80471021515797636</v>
      </c>
      <c r="BA303" s="159">
        <v>1</v>
      </c>
      <c r="BB303" s="111" t="s">
        <v>90</v>
      </c>
      <c r="BC303" s="56" t="s">
        <v>92</v>
      </c>
      <c r="BD303" s="109" t="s">
        <v>10991</v>
      </c>
      <c r="BE303" s="56" t="s">
        <v>88</v>
      </c>
      <c r="BF303" s="56" t="s">
        <v>88</v>
      </c>
    </row>
    <row r="304" spans="2:58" s="201" customFormat="1" x14ac:dyDescent="0.2">
      <c r="B304" s="51">
        <v>2026</v>
      </c>
      <c r="C304" s="51">
        <v>891780111</v>
      </c>
      <c r="D304" s="51" t="s">
        <v>79</v>
      </c>
      <c r="E304" s="161" t="s">
        <v>10990</v>
      </c>
      <c r="F304" s="56" t="s">
        <v>10989</v>
      </c>
      <c r="G304" s="56">
        <v>0</v>
      </c>
      <c r="H304" s="56" t="s">
        <v>82</v>
      </c>
      <c r="I304" s="51" t="s">
        <v>83</v>
      </c>
      <c r="J304" s="121" t="s">
        <v>84</v>
      </c>
      <c r="K304" s="54" t="s">
        <v>10988</v>
      </c>
      <c r="L304" s="54">
        <v>13632000</v>
      </c>
      <c r="M304" s="51" t="s">
        <v>86</v>
      </c>
      <c r="N304" s="54" t="s">
        <v>10987</v>
      </c>
      <c r="O304" s="54">
        <v>85153875</v>
      </c>
      <c r="P304" s="54">
        <v>30</v>
      </c>
      <c r="Q304" s="464">
        <v>46027</v>
      </c>
      <c r="R304" s="109">
        <v>5872564000</v>
      </c>
      <c r="S304" s="109">
        <v>1147</v>
      </c>
      <c r="T304" s="542">
        <v>46041</v>
      </c>
      <c r="U304" s="54">
        <v>13632000</v>
      </c>
      <c r="V304" s="56" t="s">
        <v>88</v>
      </c>
      <c r="W304" s="54">
        <v>85152695</v>
      </c>
      <c r="X304" s="54" t="s">
        <v>10643</v>
      </c>
      <c r="Y304" s="119">
        <v>46041</v>
      </c>
      <c r="Z304" s="119">
        <v>46041</v>
      </c>
      <c r="AA304" s="120" t="s">
        <v>90</v>
      </c>
      <c r="AB304" s="119">
        <v>46173</v>
      </c>
      <c r="AC304" s="54">
        <f t="shared" si="20"/>
        <v>132</v>
      </c>
      <c r="AD304" s="56">
        <v>1</v>
      </c>
      <c r="AE304" s="114">
        <v>1504000</v>
      </c>
      <c r="AF304" s="56">
        <v>1</v>
      </c>
      <c r="AG304" s="464">
        <v>46188</v>
      </c>
      <c r="AH304" s="54">
        <f t="shared" si="21"/>
        <v>15</v>
      </c>
      <c r="AI304" s="114">
        <v>0</v>
      </c>
      <c r="AJ304" s="114">
        <v>0</v>
      </c>
      <c r="AK304" s="118" t="s">
        <v>90</v>
      </c>
      <c r="AL304" s="118" t="s">
        <v>90</v>
      </c>
      <c r="AM304" s="56">
        <v>0</v>
      </c>
      <c r="AN304" s="118" t="s">
        <v>90</v>
      </c>
      <c r="AO304" s="118" t="s">
        <v>90</v>
      </c>
      <c r="AP304" s="118" t="s">
        <v>90</v>
      </c>
      <c r="AQ304" s="54">
        <f t="shared" si="22"/>
        <v>0</v>
      </c>
      <c r="AR304" s="54">
        <f>+L304+AE304-AJ304</f>
        <v>15136000</v>
      </c>
      <c r="AS304" s="56" t="s">
        <v>88</v>
      </c>
      <c r="AT304" s="54">
        <v>13632000</v>
      </c>
      <c r="AU304" s="56" t="s">
        <v>91</v>
      </c>
      <c r="AV304" s="114">
        <v>0</v>
      </c>
      <c r="AW304" s="111" t="s">
        <v>90</v>
      </c>
      <c r="AX304" s="247">
        <v>13632000</v>
      </c>
      <c r="AY304" s="58">
        <f t="shared" si="23"/>
        <v>1504000</v>
      </c>
      <c r="AZ304" s="112">
        <f t="shared" si="24"/>
        <v>0.90063424947145876</v>
      </c>
      <c r="BA304" s="159">
        <v>1</v>
      </c>
      <c r="BB304" s="111" t="s">
        <v>90</v>
      </c>
      <c r="BC304" s="56" t="s">
        <v>92</v>
      </c>
      <c r="BD304" s="109" t="s">
        <v>10986</v>
      </c>
      <c r="BE304" s="56" t="s">
        <v>88</v>
      </c>
      <c r="BF304" s="56" t="s">
        <v>88</v>
      </c>
    </row>
    <row r="305" spans="1:58" s="201" customFormat="1" x14ac:dyDescent="0.2">
      <c r="B305" s="51">
        <v>2026</v>
      </c>
      <c r="C305" s="51">
        <v>891780111</v>
      </c>
      <c r="D305" s="51" t="s">
        <v>79</v>
      </c>
      <c r="E305" s="161" t="s">
        <v>10985</v>
      </c>
      <c r="F305" s="56" t="s">
        <v>10984</v>
      </c>
      <c r="G305" s="56">
        <v>0</v>
      </c>
      <c r="H305" s="56" t="s">
        <v>82</v>
      </c>
      <c r="I305" s="51" t="s">
        <v>83</v>
      </c>
      <c r="J305" s="121" t="s">
        <v>84</v>
      </c>
      <c r="K305" s="54" t="s">
        <v>10983</v>
      </c>
      <c r="L305" s="54">
        <v>15096000</v>
      </c>
      <c r="M305" s="51" t="s">
        <v>86</v>
      </c>
      <c r="N305" s="54" t="s">
        <v>10982</v>
      </c>
      <c r="O305" s="54">
        <v>57414091</v>
      </c>
      <c r="P305" s="54">
        <v>30</v>
      </c>
      <c r="Q305" s="464">
        <v>46027</v>
      </c>
      <c r="R305" s="109">
        <v>5872564000</v>
      </c>
      <c r="S305" s="109">
        <v>1148</v>
      </c>
      <c r="T305" s="542">
        <v>46041</v>
      </c>
      <c r="U305" s="54">
        <v>15096000</v>
      </c>
      <c r="V305" s="56" t="s">
        <v>88</v>
      </c>
      <c r="W305" s="54">
        <v>36557666</v>
      </c>
      <c r="X305" s="54" t="s">
        <v>8827</v>
      </c>
      <c r="Y305" s="119">
        <v>46041</v>
      </c>
      <c r="Z305" s="119">
        <v>46041</v>
      </c>
      <c r="AA305" s="120" t="s">
        <v>90</v>
      </c>
      <c r="AB305" s="119">
        <v>46173</v>
      </c>
      <c r="AC305" s="54">
        <f t="shared" si="20"/>
        <v>132</v>
      </c>
      <c r="AD305" s="56">
        <v>1</v>
      </c>
      <c r="AE305" s="114">
        <v>3330000</v>
      </c>
      <c r="AF305" s="56">
        <v>1</v>
      </c>
      <c r="AG305" s="464">
        <v>46203</v>
      </c>
      <c r="AH305" s="54">
        <f t="shared" si="21"/>
        <v>30</v>
      </c>
      <c r="AI305" s="114">
        <v>0</v>
      </c>
      <c r="AJ305" s="114">
        <v>0</v>
      </c>
      <c r="AK305" s="118" t="s">
        <v>90</v>
      </c>
      <c r="AL305" s="118" t="s">
        <v>90</v>
      </c>
      <c r="AM305" s="56">
        <v>0</v>
      </c>
      <c r="AN305" s="118" t="s">
        <v>90</v>
      </c>
      <c r="AO305" s="118" t="s">
        <v>90</v>
      </c>
      <c r="AP305" s="118" t="s">
        <v>90</v>
      </c>
      <c r="AQ305" s="54">
        <f t="shared" si="22"/>
        <v>0</v>
      </c>
      <c r="AR305" s="54">
        <f>+L305+AE305-AJ305</f>
        <v>18426000</v>
      </c>
      <c r="AS305" s="56" t="s">
        <v>88</v>
      </c>
      <c r="AT305" s="54">
        <v>15096000</v>
      </c>
      <c r="AU305" s="56" t="s">
        <v>91</v>
      </c>
      <c r="AV305" s="114">
        <v>0</v>
      </c>
      <c r="AW305" s="111" t="s">
        <v>90</v>
      </c>
      <c r="AX305" s="247">
        <v>15096000</v>
      </c>
      <c r="AY305" s="58">
        <f t="shared" si="23"/>
        <v>3330000</v>
      </c>
      <c r="AZ305" s="112">
        <f t="shared" si="24"/>
        <v>0.81927710843373491</v>
      </c>
      <c r="BA305" s="159">
        <v>1</v>
      </c>
      <c r="BB305" s="111" t="s">
        <v>90</v>
      </c>
      <c r="BC305" s="56" t="s">
        <v>92</v>
      </c>
      <c r="BD305" s="109" t="s">
        <v>10981</v>
      </c>
      <c r="BE305" s="56" t="s">
        <v>88</v>
      </c>
      <c r="BF305" s="56" t="s">
        <v>88</v>
      </c>
    </row>
    <row r="306" spans="1:58" s="201" customFormat="1" x14ac:dyDescent="0.2">
      <c r="B306" s="51">
        <v>2026</v>
      </c>
      <c r="C306" s="51">
        <v>891780111</v>
      </c>
      <c r="D306" s="51" t="s">
        <v>79</v>
      </c>
      <c r="E306" s="161" t="s">
        <v>10980</v>
      </c>
      <c r="F306" s="56" t="s">
        <v>10979</v>
      </c>
      <c r="G306" s="56">
        <v>0</v>
      </c>
      <c r="H306" s="56" t="s">
        <v>82</v>
      </c>
      <c r="I306" s="51" t="s">
        <v>83</v>
      </c>
      <c r="J306" s="121" t="s">
        <v>84</v>
      </c>
      <c r="K306" s="54" t="s">
        <v>10978</v>
      </c>
      <c r="L306" s="54">
        <v>15096000</v>
      </c>
      <c r="M306" s="51" t="s">
        <v>86</v>
      </c>
      <c r="N306" s="54" t="s">
        <v>10977</v>
      </c>
      <c r="O306" s="54">
        <v>1082881245</v>
      </c>
      <c r="P306" s="54">
        <v>30</v>
      </c>
      <c r="Q306" s="464">
        <v>46027</v>
      </c>
      <c r="R306" s="109">
        <v>5872564000</v>
      </c>
      <c r="S306" s="109">
        <v>1149</v>
      </c>
      <c r="T306" s="542">
        <v>46041</v>
      </c>
      <c r="U306" s="54">
        <v>15096000</v>
      </c>
      <c r="V306" s="56" t="s">
        <v>88</v>
      </c>
      <c r="W306" s="54">
        <v>36557666</v>
      </c>
      <c r="X306" s="54" t="s">
        <v>8827</v>
      </c>
      <c r="Y306" s="119">
        <v>46041</v>
      </c>
      <c r="Z306" s="119">
        <v>46041</v>
      </c>
      <c r="AA306" s="120" t="s">
        <v>90</v>
      </c>
      <c r="AB306" s="119">
        <v>46173</v>
      </c>
      <c r="AC306" s="54">
        <f t="shared" si="20"/>
        <v>132</v>
      </c>
      <c r="AD306" s="56">
        <v>1</v>
      </c>
      <c r="AE306" s="114">
        <v>3330000</v>
      </c>
      <c r="AF306" s="56">
        <v>1</v>
      </c>
      <c r="AG306" s="464">
        <v>46203</v>
      </c>
      <c r="AH306" s="54">
        <f t="shared" si="21"/>
        <v>30</v>
      </c>
      <c r="AI306" s="114">
        <v>0</v>
      </c>
      <c r="AJ306" s="114">
        <v>0</v>
      </c>
      <c r="AK306" s="118" t="s">
        <v>90</v>
      </c>
      <c r="AL306" s="118" t="s">
        <v>90</v>
      </c>
      <c r="AM306" s="56">
        <v>0</v>
      </c>
      <c r="AN306" s="118" t="s">
        <v>90</v>
      </c>
      <c r="AO306" s="118" t="s">
        <v>90</v>
      </c>
      <c r="AP306" s="118" t="s">
        <v>90</v>
      </c>
      <c r="AQ306" s="54">
        <f t="shared" si="22"/>
        <v>0</v>
      </c>
      <c r="AR306" s="54">
        <f>+L306+AE306-AJ306</f>
        <v>18426000</v>
      </c>
      <c r="AS306" s="56" t="s">
        <v>88</v>
      </c>
      <c r="AT306" s="54">
        <v>15096000</v>
      </c>
      <c r="AU306" s="56" t="s">
        <v>91</v>
      </c>
      <c r="AV306" s="114">
        <v>0</v>
      </c>
      <c r="AW306" s="111" t="s">
        <v>90</v>
      </c>
      <c r="AX306" s="247">
        <v>15096000</v>
      </c>
      <c r="AY306" s="58">
        <f t="shared" si="23"/>
        <v>3330000</v>
      </c>
      <c r="AZ306" s="112">
        <f t="shared" si="24"/>
        <v>0.81927710843373491</v>
      </c>
      <c r="BA306" s="159">
        <v>1</v>
      </c>
      <c r="BB306" s="111" t="s">
        <v>90</v>
      </c>
      <c r="BC306" s="56" t="s">
        <v>92</v>
      </c>
      <c r="BD306" s="109" t="s">
        <v>10976</v>
      </c>
      <c r="BE306" s="56" t="s">
        <v>88</v>
      </c>
      <c r="BF306" s="56" t="s">
        <v>88</v>
      </c>
    </row>
    <row r="307" spans="1:58" s="201" customFormat="1" x14ac:dyDescent="0.2">
      <c r="B307" s="51">
        <v>2026</v>
      </c>
      <c r="C307" s="51">
        <v>891780111</v>
      </c>
      <c r="D307" s="51" t="s">
        <v>79</v>
      </c>
      <c r="E307" s="161" t="s">
        <v>10975</v>
      </c>
      <c r="F307" s="56" t="s">
        <v>10974</v>
      </c>
      <c r="G307" s="56">
        <v>0</v>
      </c>
      <c r="H307" s="56" t="s">
        <v>82</v>
      </c>
      <c r="I307" s="51" t="s">
        <v>83</v>
      </c>
      <c r="J307" s="121" t="s">
        <v>84</v>
      </c>
      <c r="K307" s="54" t="s">
        <v>10973</v>
      </c>
      <c r="L307" s="54">
        <v>15096000</v>
      </c>
      <c r="M307" s="51" t="s">
        <v>86</v>
      </c>
      <c r="N307" s="54" t="s">
        <v>10972</v>
      </c>
      <c r="O307" s="54">
        <v>1082856483</v>
      </c>
      <c r="P307" s="54">
        <v>30</v>
      </c>
      <c r="Q307" s="464">
        <v>46027</v>
      </c>
      <c r="R307" s="109">
        <v>5872564000</v>
      </c>
      <c r="S307" s="109">
        <v>1150</v>
      </c>
      <c r="T307" s="542">
        <v>46041</v>
      </c>
      <c r="U307" s="54">
        <v>15096000</v>
      </c>
      <c r="V307" s="56" t="s">
        <v>88</v>
      </c>
      <c r="W307" s="54">
        <v>57461216</v>
      </c>
      <c r="X307" s="54" t="s">
        <v>8844</v>
      </c>
      <c r="Y307" s="119">
        <v>46041</v>
      </c>
      <c r="Z307" s="119">
        <v>46041</v>
      </c>
      <c r="AA307" s="120" t="s">
        <v>90</v>
      </c>
      <c r="AB307" s="119">
        <v>46173</v>
      </c>
      <c r="AC307" s="54">
        <f t="shared" si="20"/>
        <v>132</v>
      </c>
      <c r="AD307" s="56">
        <v>1</v>
      </c>
      <c r="AE307" s="114">
        <v>3663000</v>
      </c>
      <c r="AF307" s="56">
        <v>1</v>
      </c>
      <c r="AG307" s="464">
        <v>46206</v>
      </c>
      <c r="AH307" s="54">
        <f t="shared" si="21"/>
        <v>33</v>
      </c>
      <c r="AI307" s="114">
        <v>0</v>
      </c>
      <c r="AJ307" s="114">
        <v>0</v>
      </c>
      <c r="AK307" s="118" t="s">
        <v>90</v>
      </c>
      <c r="AL307" s="118" t="s">
        <v>90</v>
      </c>
      <c r="AM307" s="56">
        <v>0</v>
      </c>
      <c r="AN307" s="118" t="s">
        <v>90</v>
      </c>
      <c r="AO307" s="118" t="s">
        <v>90</v>
      </c>
      <c r="AP307" s="118" t="s">
        <v>90</v>
      </c>
      <c r="AQ307" s="54">
        <f t="shared" si="22"/>
        <v>0</v>
      </c>
      <c r="AR307" s="54">
        <f>+L307+AE307-AJ307</f>
        <v>18759000</v>
      </c>
      <c r="AS307" s="56" t="s">
        <v>88</v>
      </c>
      <c r="AT307" s="54">
        <v>15096000</v>
      </c>
      <c r="AU307" s="56" t="s">
        <v>91</v>
      </c>
      <c r="AV307" s="114">
        <v>0</v>
      </c>
      <c r="AW307" s="111" t="s">
        <v>90</v>
      </c>
      <c r="AX307" s="247">
        <v>15096000</v>
      </c>
      <c r="AY307" s="58">
        <f t="shared" si="23"/>
        <v>3663000</v>
      </c>
      <c r="AZ307" s="112">
        <f t="shared" si="24"/>
        <v>0.80473372781065089</v>
      </c>
      <c r="BA307" s="159">
        <v>1</v>
      </c>
      <c r="BB307" s="111" t="s">
        <v>90</v>
      </c>
      <c r="BC307" s="56" t="s">
        <v>92</v>
      </c>
      <c r="BD307" s="109" t="s">
        <v>10971</v>
      </c>
      <c r="BE307" s="56" t="s">
        <v>88</v>
      </c>
      <c r="BF307" s="56" t="s">
        <v>88</v>
      </c>
    </row>
    <row r="308" spans="1:58" s="201" customFormat="1" x14ac:dyDescent="0.2">
      <c r="B308" s="51">
        <v>2026</v>
      </c>
      <c r="C308" s="51">
        <v>891780111</v>
      </c>
      <c r="D308" s="51" t="s">
        <v>79</v>
      </c>
      <c r="E308" s="161" t="s">
        <v>10970</v>
      </c>
      <c r="F308" s="56" t="s">
        <v>10969</v>
      </c>
      <c r="G308" s="56">
        <v>0</v>
      </c>
      <c r="H308" s="56" t="s">
        <v>82</v>
      </c>
      <c r="I308" s="51" t="s">
        <v>83</v>
      </c>
      <c r="J308" s="121" t="s">
        <v>84</v>
      </c>
      <c r="K308" s="54" t="s">
        <v>10968</v>
      </c>
      <c r="L308" s="54">
        <v>15096000</v>
      </c>
      <c r="M308" s="51" t="s">
        <v>86</v>
      </c>
      <c r="N308" s="54" t="s">
        <v>10967</v>
      </c>
      <c r="O308" s="54">
        <v>1083567101</v>
      </c>
      <c r="P308" s="54">
        <v>30</v>
      </c>
      <c r="Q308" s="464">
        <v>46027</v>
      </c>
      <c r="R308" s="109">
        <v>5872564000</v>
      </c>
      <c r="S308" s="109">
        <v>1151</v>
      </c>
      <c r="T308" s="542">
        <v>46041</v>
      </c>
      <c r="U308" s="54">
        <v>15096000</v>
      </c>
      <c r="V308" s="56" t="s">
        <v>88</v>
      </c>
      <c r="W308" s="54">
        <v>57461216</v>
      </c>
      <c r="X308" s="54" t="s">
        <v>8844</v>
      </c>
      <c r="Y308" s="119">
        <v>46041</v>
      </c>
      <c r="Z308" s="119">
        <v>46041</v>
      </c>
      <c r="AA308" s="120" t="s">
        <v>90</v>
      </c>
      <c r="AB308" s="119">
        <v>46173</v>
      </c>
      <c r="AC308" s="54">
        <f t="shared" si="20"/>
        <v>132</v>
      </c>
      <c r="AD308" s="56">
        <v>1</v>
      </c>
      <c r="AE308" s="114">
        <v>3663000</v>
      </c>
      <c r="AF308" s="56">
        <v>1</v>
      </c>
      <c r="AG308" s="464">
        <v>46206</v>
      </c>
      <c r="AH308" s="54">
        <f t="shared" si="21"/>
        <v>33</v>
      </c>
      <c r="AI308" s="114">
        <v>0</v>
      </c>
      <c r="AJ308" s="114">
        <v>0</v>
      </c>
      <c r="AK308" s="118" t="s">
        <v>90</v>
      </c>
      <c r="AL308" s="118" t="s">
        <v>90</v>
      </c>
      <c r="AM308" s="56">
        <v>0</v>
      </c>
      <c r="AN308" s="118" t="s">
        <v>90</v>
      </c>
      <c r="AO308" s="118" t="s">
        <v>90</v>
      </c>
      <c r="AP308" s="118" t="s">
        <v>90</v>
      </c>
      <c r="AQ308" s="54">
        <f t="shared" si="22"/>
        <v>0</v>
      </c>
      <c r="AR308" s="54">
        <f>+L308+AE308-AJ308</f>
        <v>18759000</v>
      </c>
      <c r="AS308" s="56" t="s">
        <v>88</v>
      </c>
      <c r="AT308" s="54">
        <v>15096000</v>
      </c>
      <c r="AU308" s="56" t="s">
        <v>91</v>
      </c>
      <c r="AV308" s="114">
        <v>0</v>
      </c>
      <c r="AW308" s="111" t="s">
        <v>90</v>
      </c>
      <c r="AX308" s="247">
        <v>15096000</v>
      </c>
      <c r="AY308" s="58">
        <f t="shared" si="23"/>
        <v>3663000</v>
      </c>
      <c r="AZ308" s="112">
        <f t="shared" si="24"/>
        <v>0.80473372781065089</v>
      </c>
      <c r="BA308" s="159">
        <v>1</v>
      </c>
      <c r="BB308" s="111" t="s">
        <v>90</v>
      </c>
      <c r="BC308" s="56" t="s">
        <v>92</v>
      </c>
      <c r="BD308" s="109" t="s">
        <v>10966</v>
      </c>
      <c r="BE308" s="56" t="s">
        <v>88</v>
      </c>
      <c r="BF308" s="56" t="s">
        <v>88</v>
      </c>
    </row>
    <row r="309" spans="1:58" s="201" customFormat="1" x14ac:dyDescent="0.2">
      <c r="B309" s="51">
        <v>2026</v>
      </c>
      <c r="C309" s="51">
        <v>891780111</v>
      </c>
      <c r="D309" s="51" t="s">
        <v>79</v>
      </c>
      <c r="E309" s="161" t="s">
        <v>10965</v>
      </c>
      <c r="F309" s="56" t="s">
        <v>10964</v>
      </c>
      <c r="G309" s="56">
        <v>0</v>
      </c>
      <c r="H309" s="56" t="s">
        <v>82</v>
      </c>
      <c r="I309" s="51" t="s">
        <v>83</v>
      </c>
      <c r="J309" s="121" t="s">
        <v>84</v>
      </c>
      <c r="K309" s="54" t="s">
        <v>10963</v>
      </c>
      <c r="L309" s="54">
        <v>15096000</v>
      </c>
      <c r="M309" s="51" t="s">
        <v>86</v>
      </c>
      <c r="N309" s="54" t="s">
        <v>10962</v>
      </c>
      <c r="O309" s="54">
        <v>1004280902</v>
      </c>
      <c r="P309" s="54">
        <v>30</v>
      </c>
      <c r="Q309" s="464">
        <v>46027</v>
      </c>
      <c r="R309" s="109">
        <v>5872564000</v>
      </c>
      <c r="S309" s="109">
        <v>1152</v>
      </c>
      <c r="T309" s="542">
        <v>46041</v>
      </c>
      <c r="U309" s="54">
        <v>15096000</v>
      </c>
      <c r="V309" s="56" t="s">
        <v>88</v>
      </c>
      <c r="W309" s="54">
        <v>57461216</v>
      </c>
      <c r="X309" s="54" t="s">
        <v>8844</v>
      </c>
      <c r="Y309" s="119">
        <v>46041</v>
      </c>
      <c r="Z309" s="119">
        <v>46041</v>
      </c>
      <c r="AA309" s="120" t="s">
        <v>90</v>
      </c>
      <c r="AB309" s="119">
        <v>46173</v>
      </c>
      <c r="AC309" s="54">
        <f t="shared" si="20"/>
        <v>132</v>
      </c>
      <c r="AD309" s="56">
        <v>1</v>
      </c>
      <c r="AE309" s="114">
        <v>3663000</v>
      </c>
      <c r="AF309" s="56">
        <v>1</v>
      </c>
      <c r="AG309" s="464">
        <v>46206</v>
      </c>
      <c r="AH309" s="54">
        <f t="shared" si="21"/>
        <v>33</v>
      </c>
      <c r="AI309" s="114">
        <v>0</v>
      </c>
      <c r="AJ309" s="114">
        <v>0</v>
      </c>
      <c r="AK309" s="118" t="s">
        <v>90</v>
      </c>
      <c r="AL309" s="118" t="s">
        <v>90</v>
      </c>
      <c r="AM309" s="56">
        <v>0</v>
      </c>
      <c r="AN309" s="118" t="s">
        <v>90</v>
      </c>
      <c r="AO309" s="118" t="s">
        <v>90</v>
      </c>
      <c r="AP309" s="118" t="s">
        <v>90</v>
      </c>
      <c r="AQ309" s="54">
        <f t="shared" si="22"/>
        <v>0</v>
      </c>
      <c r="AR309" s="54">
        <f>+L309+AE309-AJ309</f>
        <v>18759000</v>
      </c>
      <c r="AS309" s="56" t="s">
        <v>88</v>
      </c>
      <c r="AT309" s="54">
        <v>15096000</v>
      </c>
      <c r="AU309" s="56" t="s">
        <v>91</v>
      </c>
      <c r="AV309" s="114">
        <v>0</v>
      </c>
      <c r="AW309" s="111" t="s">
        <v>90</v>
      </c>
      <c r="AX309" s="247">
        <v>15096000</v>
      </c>
      <c r="AY309" s="58">
        <f t="shared" si="23"/>
        <v>3663000</v>
      </c>
      <c r="AZ309" s="112">
        <f t="shared" si="24"/>
        <v>0.80473372781065089</v>
      </c>
      <c r="BA309" s="159">
        <v>1</v>
      </c>
      <c r="BB309" s="111" t="s">
        <v>90</v>
      </c>
      <c r="BC309" s="56" t="s">
        <v>92</v>
      </c>
      <c r="BD309" s="109" t="s">
        <v>10961</v>
      </c>
      <c r="BE309" s="56" t="s">
        <v>88</v>
      </c>
      <c r="BF309" s="56" t="s">
        <v>88</v>
      </c>
    </row>
    <row r="310" spans="1:58" s="201" customFormat="1" x14ac:dyDescent="0.2">
      <c r="B310" s="51">
        <v>2026</v>
      </c>
      <c r="C310" s="51">
        <v>891780111</v>
      </c>
      <c r="D310" s="51" t="s">
        <v>79</v>
      </c>
      <c r="E310" s="161" t="s">
        <v>10960</v>
      </c>
      <c r="F310" s="56" t="s">
        <v>10959</v>
      </c>
      <c r="G310" s="56">
        <v>0</v>
      </c>
      <c r="H310" s="56" t="s">
        <v>82</v>
      </c>
      <c r="I310" s="51" t="s">
        <v>83</v>
      </c>
      <c r="J310" s="121" t="s">
        <v>84</v>
      </c>
      <c r="K310" s="54" t="s">
        <v>10958</v>
      </c>
      <c r="L310" s="54">
        <v>15096000</v>
      </c>
      <c r="M310" s="51" t="s">
        <v>86</v>
      </c>
      <c r="N310" s="54" t="s">
        <v>10957</v>
      </c>
      <c r="O310" s="54">
        <v>1083005105</v>
      </c>
      <c r="P310" s="54">
        <v>30</v>
      </c>
      <c r="Q310" s="464">
        <v>46027</v>
      </c>
      <c r="R310" s="109">
        <v>5872564000</v>
      </c>
      <c r="S310" s="109">
        <v>1153</v>
      </c>
      <c r="T310" s="542">
        <v>46041</v>
      </c>
      <c r="U310" s="54">
        <v>15096000</v>
      </c>
      <c r="V310" s="56" t="s">
        <v>88</v>
      </c>
      <c r="W310" s="54">
        <v>85152695</v>
      </c>
      <c r="X310" s="54" t="s">
        <v>10643</v>
      </c>
      <c r="Y310" s="119">
        <v>46041</v>
      </c>
      <c r="Z310" s="119">
        <v>46041</v>
      </c>
      <c r="AA310" s="120" t="s">
        <v>90</v>
      </c>
      <c r="AB310" s="119">
        <v>46173</v>
      </c>
      <c r="AC310" s="54">
        <f t="shared" si="20"/>
        <v>132</v>
      </c>
      <c r="AD310" s="56">
        <v>0</v>
      </c>
      <c r="AE310" s="114">
        <v>0</v>
      </c>
      <c r="AF310" s="56">
        <v>0</v>
      </c>
      <c r="AG310" s="464" t="s">
        <v>90</v>
      </c>
      <c r="AH310" s="54">
        <f t="shared" si="21"/>
        <v>0</v>
      </c>
      <c r="AI310" s="114">
        <v>0</v>
      </c>
      <c r="AJ310" s="114">
        <v>0</v>
      </c>
      <c r="AK310" s="118" t="s">
        <v>90</v>
      </c>
      <c r="AL310" s="118" t="s">
        <v>90</v>
      </c>
      <c r="AM310" s="56">
        <v>0</v>
      </c>
      <c r="AN310" s="118" t="s">
        <v>90</v>
      </c>
      <c r="AO310" s="118" t="s">
        <v>90</v>
      </c>
      <c r="AP310" s="118" t="s">
        <v>90</v>
      </c>
      <c r="AQ310" s="54">
        <f t="shared" si="22"/>
        <v>0</v>
      </c>
      <c r="AR310" s="54">
        <f>+L310+AE310-AJ310</f>
        <v>15096000</v>
      </c>
      <c r="AS310" s="56" t="s">
        <v>88</v>
      </c>
      <c r="AT310" s="54">
        <v>15096000</v>
      </c>
      <c r="AU310" s="56" t="s">
        <v>91</v>
      </c>
      <c r="AV310" s="114">
        <v>0</v>
      </c>
      <c r="AW310" s="111" t="s">
        <v>90</v>
      </c>
      <c r="AX310" s="247">
        <v>15096000</v>
      </c>
      <c r="AY310" s="58">
        <f t="shared" si="23"/>
        <v>0</v>
      </c>
      <c r="AZ310" s="112">
        <f t="shared" si="24"/>
        <v>1</v>
      </c>
      <c r="BA310" s="159">
        <v>1</v>
      </c>
      <c r="BB310" s="111" t="s">
        <v>90</v>
      </c>
      <c r="BC310" s="56" t="s">
        <v>92</v>
      </c>
      <c r="BD310" s="109" t="s">
        <v>10956</v>
      </c>
      <c r="BE310" s="56" t="s">
        <v>88</v>
      </c>
      <c r="BF310" s="56" t="s">
        <v>88</v>
      </c>
    </row>
    <row r="311" spans="1:58" s="201" customFormat="1" x14ac:dyDescent="0.2">
      <c r="B311" s="51">
        <v>2026</v>
      </c>
      <c r="C311" s="51">
        <v>891780111</v>
      </c>
      <c r="D311" s="51" t="s">
        <v>79</v>
      </c>
      <c r="E311" s="161" t="s">
        <v>10955</v>
      </c>
      <c r="F311" s="56" t="s">
        <v>10954</v>
      </c>
      <c r="G311" s="56">
        <v>0</v>
      </c>
      <c r="H311" s="56" t="s">
        <v>82</v>
      </c>
      <c r="I311" s="51" t="s">
        <v>83</v>
      </c>
      <c r="J311" s="121" t="s">
        <v>84</v>
      </c>
      <c r="K311" s="54" t="s">
        <v>10953</v>
      </c>
      <c r="L311" s="54">
        <v>13632000</v>
      </c>
      <c r="M311" s="51" t="s">
        <v>86</v>
      </c>
      <c r="N311" s="54" t="s">
        <v>10952</v>
      </c>
      <c r="O311" s="54">
        <v>1004349115</v>
      </c>
      <c r="P311" s="54">
        <v>30</v>
      </c>
      <c r="Q311" s="464">
        <v>46027</v>
      </c>
      <c r="R311" s="109">
        <v>5872564000</v>
      </c>
      <c r="S311" s="109">
        <v>1167</v>
      </c>
      <c r="T311" s="542">
        <v>46041</v>
      </c>
      <c r="U311" s="54">
        <v>13632000</v>
      </c>
      <c r="V311" s="56" t="s">
        <v>88</v>
      </c>
      <c r="W311" s="54">
        <v>1098669877</v>
      </c>
      <c r="X311" s="54" t="s">
        <v>10951</v>
      </c>
      <c r="Y311" s="119">
        <v>46041</v>
      </c>
      <c r="Z311" s="119">
        <v>46041</v>
      </c>
      <c r="AA311" s="120" t="s">
        <v>90</v>
      </c>
      <c r="AB311" s="119">
        <v>46173</v>
      </c>
      <c r="AC311" s="54">
        <f t="shared" si="20"/>
        <v>132</v>
      </c>
      <c r="AD311" s="56">
        <v>1</v>
      </c>
      <c r="AE311" s="114">
        <v>3007000</v>
      </c>
      <c r="AF311" s="56">
        <v>1</v>
      </c>
      <c r="AG311" s="464">
        <v>46203</v>
      </c>
      <c r="AH311" s="54">
        <f t="shared" si="21"/>
        <v>30</v>
      </c>
      <c r="AI311" s="114">
        <v>0</v>
      </c>
      <c r="AJ311" s="114">
        <v>0</v>
      </c>
      <c r="AK311" s="118" t="s">
        <v>90</v>
      </c>
      <c r="AL311" s="118" t="s">
        <v>90</v>
      </c>
      <c r="AM311" s="56">
        <v>0</v>
      </c>
      <c r="AN311" s="118" t="s">
        <v>90</v>
      </c>
      <c r="AO311" s="118" t="s">
        <v>90</v>
      </c>
      <c r="AP311" s="118" t="s">
        <v>90</v>
      </c>
      <c r="AQ311" s="54">
        <f t="shared" si="22"/>
        <v>0</v>
      </c>
      <c r="AR311" s="54">
        <f>+L311+AE311-AJ311</f>
        <v>16639000</v>
      </c>
      <c r="AS311" s="56" t="s">
        <v>88</v>
      </c>
      <c r="AT311" s="54">
        <v>13632000</v>
      </c>
      <c r="AU311" s="56" t="s">
        <v>91</v>
      </c>
      <c r="AV311" s="114">
        <v>0</v>
      </c>
      <c r="AW311" s="111" t="s">
        <v>90</v>
      </c>
      <c r="AX311" s="247">
        <v>13632000</v>
      </c>
      <c r="AY311" s="58">
        <f t="shared" si="23"/>
        <v>3007000</v>
      </c>
      <c r="AZ311" s="112">
        <f t="shared" si="24"/>
        <v>0.81928000480798124</v>
      </c>
      <c r="BA311" s="159">
        <v>1</v>
      </c>
      <c r="BB311" s="111" t="s">
        <v>90</v>
      </c>
      <c r="BC311" s="56" t="s">
        <v>92</v>
      </c>
      <c r="BD311" s="109" t="s">
        <v>10950</v>
      </c>
      <c r="BE311" s="56" t="s">
        <v>88</v>
      </c>
      <c r="BF311" s="56" t="s">
        <v>88</v>
      </c>
    </row>
    <row r="312" spans="1:58" s="201" customFormat="1" x14ac:dyDescent="0.2">
      <c r="B312" s="51">
        <v>2026</v>
      </c>
      <c r="C312" s="51">
        <v>891780111</v>
      </c>
      <c r="D312" s="51" t="s">
        <v>79</v>
      </c>
      <c r="E312" s="161" t="s">
        <v>10949</v>
      </c>
      <c r="F312" s="56" t="s">
        <v>10948</v>
      </c>
      <c r="G312" s="56">
        <v>0</v>
      </c>
      <c r="H312" s="56" t="s">
        <v>82</v>
      </c>
      <c r="I312" s="51" t="s">
        <v>83</v>
      </c>
      <c r="J312" s="121" t="s">
        <v>84</v>
      </c>
      <c r="K312" s="54" t="s">
        <v>10947</v>
      </c>
      <c r="L312" s="54">
        <v>29015000</v>
      </c>
      <c r="M312" s="51" t="s">
        <v>86</v>
      </c>
      <c r="N312" s="54" t="s">
        <v>10946</v>
      </c>
      <c r="O312" s="54">
        <v>57297436</v>
      </c>
      <c r="P312" s="54">
        <v>30</v>
      </c>
      <c r="Q312" s="464">
        <v>46027</v>
      </c>
      <c r="R312" s="109">
        <v>5872564000</v>
      </c>
      <c r="S312" s="109">
        <v>1154</v>
      </c>
      <c r="T312" s="542">
        <v>46041</v>
      </c>
      <c r="U312" s="54">
        <v>29015000</v>
      </c>
      <c r="V312" s="56" t="s">
        <v>88</v>
      </c>
      <c r="W312" s="54">
        <v>1082870070</v>
      </c>
      <c r="X312" s="54" t="s">
        <v>8777</v>
      </c>
      <c r="Y312" s="119">
        <v>46041</v>
      </c>
      <c r="Z312" s="119">
        <v>46041</v>
      </c>
      <c r="AA312" s="120" t="s">
        <v>90</v>
      </c>
      <c r="AB312" s="119">
        <v>46173</v>
      </c>
      <c r="AC312" s="54">
        <f t="shared" si="20"/>
        <v>132</v>
      </c>
      <c r="AD312" s="56">
        <v>2</v>
      </c>
      <c r="AE312" s="114">
        <v>15803000</v>
      </c>
      <c r="AF312" s="56">
        <v>1</v>
      </c>
      <c r="AG312" s="464">
        <v>46203</v>
      </c>
      <c r="AH312" s="54">
        <f t="shared" si="21"/>
        <v>30</v>
      </c>
      <c r="AI312" s="114">
        <v>0</v>
      </c>
      <c r="AJ312" s="114">
        <v>0</v>
      </c>
      <c r="AK312" s="118" t="s">
        <v>90</v>
      </c>
      <c r="AL312" s="118" t="s">
        <v>90</v>
      </c>
      <c r="AM312" s="56">
        <v>0</v>
      </c>
      <c r="AN312" s="118" t="s">
        <v>90</v>
      </c>
      <c r="AO312" s="118" t="s">
        <v>90</v>
      </c>
      <c r="AP312" s="118" t="s">
        <v>90</v>
      </c>
      <c r="AQ312" s="54">
        <f t="shared" si="22"/>
        <v>0</v>
      </c>
      <c r="AR312" s="54">
        <f>+L312+AE312-AJ312</f>
        <v>44818000</v>
      </c>
      <c r="AS312" s="56" t="s">
        <v>88</v>
      </c>
      <c r="AT312" s="54">
        <v>29015000</v>
      </c>
      <c r="AU312" s="56" t="s">
        <v>91</v>
      </c>
      <c r="AV312" s="114">
        <v>0</v>
      </c>
      <c r="AW312" s="111" t="s">
        <v>90</v>
      </c>
      <c r="AX312" s="247">
        <v>39015000</v>
      </c>
      <c r="AY312" s="58">
        <f t="shared" si="23"/>
        <v>5803000</v>
      </c>
      <c r="AZ312" s="112">
        <f t="shared" si="24"/>
        <v>0.87052077290374408</v>
      </c>
      <c r="BA312" s="159">
        <v>1</v>
      </c>
      <c r="BB312" s="111" t="s">
        <v>90</v>
      </c>
      <c r="BC312" s="56" t="s">
        <v>92</v>
      </c>
      <c r="BD312" s="109" t="s">
        <v>10945</v>
      </c>
      <c r="BE312" s="56" t="s">
        <v>88</v>
      </c>
      <c r="BF312" s="56" t="s">
        <v>88</v>
      </c>
    </row>
    <row r="313" spans="1:58" s="201" customFormat="1" x14ac:dyDescent="0.2">
      <c r="B313" s="51">
        <v>2026</v>
      </c>
      <c r="C313" s="51">
        <v>891780111</v>
      </c>
      <c r="D313" s="51" t="s">
        <v>79</v>
      </c>
      <c r="E313" s="161" t="s">
        <v>10944</v>
      </c>
      <c r="F313" s="56" t="s">
        <v>10943</v>
      </c>
      <c r="G313" s="56">
        <v>0</v>
      </c>
      <c r="H313" s="56" t="s">
        <v>82</v>
      </c>
      <c r="I313" s="51" t="s">
        <v>83</v>
      </c>
      <c r="J313" s="121" t="s">
        <v>84</v>
      </c>
      <c r="K313" s="54" t="s">
        <v>10942</v>
      </c>
      <c r="L313" s="54">
        <v>13933000</v>
      </c>
      <c r="M313" s="51" t="s">
        <v>86</v>
      </c>
      <c r="N313" s="54" t="s">
        <v>10941</v>
      </c>
      <c r="O313" s="54">
        <v>1082925612</v>
      </c>
      <c r="P313" s="54">
        <v>53</v>
      </c>
      <c r="Q313" s="464">
        <v>46030</v>
      </c>
      <c r="R313" s="109">
        <v>2567899000</v>
      </c>
      <c r="S313" s="109">
        <v>1135</v>
      </c>
      <c r="T313" s="542">
        <v>46041</v>
      </c>
      <c r="U313" s="54">
        <v>13933000</v>
      </c>
      <c r="V313" s="56" t="s">
        <v>88</v>
      </c>
      <c r="W313" s="54">
        <v>85465146</v>
      </c>
      <c r="X313" s="54" t="s">
        <v>9009</v>
      </c>
      <c r="Y313" s="119">
        <v>46041</v>
      </c>
      <c r="Z313" s="119">
        <v>46041</v>
      </c>
      <c r="AA313" s="120" t="s">
        <v>90</v>
      </c>
      <c r="AB313" s="119">
        <v>46173</v>
      </c>
      <c r="AC313" s="54">
        <f t="shared" si="20"/>
        <v>132</v>
      </c>
      <c r="AD313" s="56">
        <v>1</v>
      </c>
      <c r="AE313" s="114">
        <v>3007000</v>
      </c>
      <c r="AF313" s="56">
        <v>1</v>
      </c>
      <c r="AG313" s="464">
        <v>46203</v>
      </c>
      <c r="AH313" s="54">
        <f t="shared" si="21"/>
        <v>30</v>
      </c>
      <c r="AI313" s="114">
        <v>0</v>
      </c>
      <c r="AJ313" s="114">
        <v>0</v>
      </c>
      <c r="AK313" s="118" t="s">
        <v>90</v>
      </c>
      <c r="AL313" s="118" t="s">
        <v>90</v>
      </c>
      <c r="AM313" s="56">
        <v>0</v>
      </c>
      <c r="AN313" s="118" t="s">
        <v>90</v>
      </c>
      <c r="AO313" s="118" t="s">
        <v>90</v>
      </c>
      <c r="AP313" s="118" t="s">
        <v>90</v>
      </c>
      <c r="AQ313" s="54">
        <f t="shared" si="22"/>
        <v>0</v>
      </c>
      <c r="AR313" s="54">
        <f>+L313+AE313-AJ313</f>
        <v>16940000</v>
      </c>
      <c r="AS313" s="56" t="s">
        <v>88</v>
      </c>
      <c r="AT313" s="54">
        <v>13933000</v>
      </c>
      <c r="AU313" s="56" t="s">
        <v>91</v>
      </c>
      <c r="AV313" s="114">
        <v>0</v>
      </c>
      <c r="AW313" s="111" t="s">
        <v>90</v>
      </c>
      <c r="AX313" s="247">
        <v>13933000</v>
      </c>
      <c r="AY313" s="58">
        <f t="shared" si="23"/>
        <v>3007000</v>
      </c>
      <c r="AZ313" s="112">
        <f t="shared" si="24"/>
        <v>0.82249114521841793</v>
      </c>
      <c r="BA313" s="159">
        <v>1</v>
      </c>
      <c r="BB313" s="111" t="s">
        <v>90</v>
      </c>
      <c r="BC313" s="56" t="s">
        <v>92</v>
      </c>
      <c r="BD313" s="109" t="s">
        <v>10940</v>
      </c>
      <c r="BE313" s="56" t="s">
        <v>88</v>
      </c>
      <c r="BF313" s="56" t="s">
        <v>88</v>
      </c>
    </row>
    <row r="314" spans="1:58" s="201" customFormat="1" x14ac:dyDescent="0.2">
      <c r="B314" s="51">
        <v>2026</v>
      </c>
      <c r="C314" s="51">
        <v>891780111</v>
      </c>
      <c r="D314" s="51" t="s">
        <v>79</v>
      </c>
      <c r="E314" s="161" t="s">
        <v>10939</v>
      </c>
      <c r="F314" s="56" t="s">
        <v>10938</v>
      </c>
      <c r="G314" s="56">
        <v>0</v>
      </c>
      <c r="H314" s="56" t="s">
        <v>82</v>
      </c>
      <c r="I314" s="51" t="s">
        <v>83</v>
      </c>
      <c r="J314" s="121" t="s">
        <v>84</v>
      </c>
      <c r="K314" s="54" t="s">
        <v>10937</v>
      </c>
      <c r="L314" s="54">
        <v>15096000</v>
      </c>
      <c r="M314" s="51" t="s">
        <v>86</v>
      </c>
      <c r="N314" s="54" t="s">
        <v>10936</v>
      </c>
      <c r="O314" s="54">
        <v>1082479254</v>
      </c>
      <c r="P314" s="54">
        <v>30</v>
      </c>
      <c r="Q314" s="464">
        <v>46027</v>
      </c>
      <c r="R314" s="109">
        <v>5872564000</v>
      </c>
      <c r="S314" s="109">
        <v>1155</v>
      </c>
      <c r="T314" s="542">
        <v>46041</v>
      </c>
      <c r="U314" s="54">
        <v>15096000</v>
      </c>
      <c r="V314" s="56" t="s">
        <v>88</v>
      </c>
      <c r="W314" s="54">
        <v>72175281</v>
      </c>
      <c r="X314" s="54" t="s">
        <v>9254</v>
      </c>
      <c r="Y314" s="119">
        <v>46041</v>
      </c>
      <c r="Z314" s="119">
        <v>46041</v>
      </c>
      <c r="AA314" s="120" t="s">
        <v>90</v>
      </c>
      <c r="AB314" s="119">
        <v>46173</v>
      </c>
      <c r="AC314" s="54">
        <f t="shared" si="20"/>
        <v>132</v>
      </c>
      <c r="AD314" s="56">
        <v>1</v>
      </c>
      <c r="AE314" s="114">
        <v>3330000</v>
      </c>
      <c r="AF314" s="56">
        <v>1</v>
      </c>
      <c r="AG314" s="464">
        <v>46203</v>
      </c>
      <c r="AH314" s="54">
        <f t="shared" si="21"/>
        <v>30</v>
      </c>
      <c r="AI314" s="114">
        <v>0</v>
      </c>
      <c r="AJ314" s="114">
        <v>0</v>
      </c>
      <c r="AK314" s="118" t="s">
        <v>90</v>
      </c>
      <c r="AL314" s="118" t="s">
        <v>90</v>
      </c>
      <c r="AM314" s="56">
        <v>0</v>
      </c>
      <c r="AN314" s="118" t="s">
        <v>90</v>
      </c>
      <c r="AO314" s="118" t="s">
        <v>90</v>
      </c>
      <c r="AP314" s="118" t="s">
        <v>90</v>
      </c>
      <c r="AQ314" s="54">
        <f t="shared" si="22"/>
        <v>0</v>
      </c>
      <c r="AR314" s="54">
        <f>+L314+AE314-AJ314</f>
        <v>18426000</v>
      </c>
      <c r="AS314" s="56" t="s">
        <v>88</v>
      </c>
      <c r="AT314" s="54">
        <v>15096000</v>
      </c>
      <c r="AU314" s="56" t="s">
        <v>91</v>
      </c>
      <c r="AV314" s="114">
        <v>0</v>
      </c>
      <c r="AW314" s="111" t="s">
        <v>90</v>
      </c>
      <c r="AX314" s="247">
        <v>15096000</v>
      </c>
      <c r="AY314" s="58">
        <f t="shared" si="23"/>
        <v>3330000</v>
      </c>
      <c r="AZ314" s="112">
        <f t="shared" si="24"/>
        <v>0.81927710843373491</v>
      </c>
      <c r="BA314" s="159">
        <v>1</v>
      </c>
      <c r="BB314" s="111" t="s">
        <v>90</v>
      </c>
      <c r="BC314" s="56" t="s">
        <v>92</v>
      </c>
      <c r="BD314" s="109" t="s">
        <v>10935</v>
      </c>
      <c r="BE314" s="56" t="s">
        <v>88</v>
      </c>
      <c r="BF314" s="56" t="s">
        <v>88</v>
      </c>
    </row>
    <row r="315" spans="1:58" s="201" customFormat="1" x14ac:dyDescent="0.2">
      <c r="B315" s="51">
        <v>2026</v>
      </c>
      <c r="C315" s="51">
        <v>891780111</v>
      </c>
      <c r="D315" s="51" t="s">
        <v>79</v>
      </c>
      <c r="E315" s="161" t="s">
        <v>10934</v>
      </c>
      <c r="F315" s="56" t="s">
        <v>10933</v>
      </c>
      <c r="G315" s="56">
        <v>0</v>
      </c>
      <c r="H315" s="56" t="s">
        <v>82</v>
      </c>
      <c r="I315" s="51" t="s">
        <v>83</v>
      </c>
      <c r="J315" s="121" t="s">
        <v>84</v>
      </c>
      <c r="K315" s="54" t="s">
        <v>10932</v>
      </c>
      <c r="L315" s="54">
        <v>15096000</v>
      </c>
      <c r="M315" s="51" t="s">
        <v>86</v>
      </c>
      <c r="N315" s="54" t="s">
        <v>10931</v>
      </c>
      <c r="O315" s="54">
        <v>1085108045</v>
      </c>
      <c r="P315" s="54">
        <v>30</v>
      </c>
      <c r="Q315" s="464">
        <v>46027</v>
      </c>
      <c r="R315" s="109">
        <v>5872564000</v>
      </c>
      <c r="S315" s="109">
        <v>1156</v>
      </c>
      <c r="T315" s="542">
        <v>46041</v>
      </c>
      <c r="U315" s="54">
        <v>15096000</v>
      </c>
      <c r="V315" s="56" t="s">
        <v>88</v>
      </c>
      <c r="W315" s="54">
        <v>57461216</v>
      </c>
      <c r="X315" s="54" t="s">
        <v>8844</v>
      </c>
      <c r="Y315" s="119">
        <v>46041</v>
      </c>
      <c r="Z315" s="119">
        <v>46041</v>
      </c>
      <c r="AA315" s="120" t="s">
        <v>90</v>
      </c>
      <c r="AB315" s="119">
        <v>46173</v>
      </c>
      <c r="AC315" s="54">
        <f t="shared" si="20"/>
        <v>132</v>
      </c>
      <c r="AD315" s="56">
        <v>0</v>
      </c>
      <c r="AE315" s="114">
        <v>0</v>
      </c>
      <c r="AF315" s="56">
        <v>0</v>
      </c>
      <c r="AG315" s="464" t="s">
        <v>90</v>
      </c>
      <c r="AH315" s="54">
        <f t="shared" si="21"/>
        <v>0</v>
      </c>
      <c r="AI315" s="114">
        <v>1</v>
      </c>
      <c r="AJ315" s="114">
        <v>3330000</v>
      </c>
      <c r="AK315" s="118">
        <v>46142</v>
      </c>
      <c r="AL315" s="118" t="s">
        <v>90</v>
      </c>
      <c r="AM315" s="56">
        <v>0</v>
      </c>
      <c r="AN315" s="118" t="s">
        <v>90</v>
      </c>
      <c r="AO315" s="118" t="s">
        <v>90</v>
      </c>
      <c r="AP315" s="118" t="s">
        <v>90</v>
      </c>
      <c r="AQ315" s="54">
        <f t="shared" si="22"/>
        <v>0</v>
      </c>
      <c r="AR315" s="54">
        <f>+L315+AE315-AJ315</f>
        <v>11766000</v>
      </c>
      <c r="AS315" s="56" t="s">
        <v>88</v>
      </c>
      <c r="AT315" s="54">
        <v>15096000</v>
      </c>
      <c r="AU315" s="56" t="s">
        <v>91</v>
      </c>
      <c r="AV315" s="114">
        <v>0</v>
      </c>
      <c r="AW315" s="111" t="s">
        <v>90</v>
      </c>
      <c r="AX315" s="247">
        <v>11766000</v>
      </c>
      <c r="AY315" s="58">
        <f t="shared" si="23"/>
        <v>0</v>
      </c>
      <c r="AZ315" s="112">
        <f t="shared" si="24"/>
        <v>1</v>
      </c>
      <c r="BA315" s="159">
        <v>1</v>
      </c>
      <c r="BB315" s="111" t="s">
        <v>90</v>
      </c>
      <c r="BC315" s="56" t="s">
        <v>92</v>
      </c>
      <c r="BD315" s="109" t="s">
        <v>10930</v>
      </c>
      <c r="BE315" s="56" t="s">
        <v>88</v>
      </c>
      <c r="BF315" s="56" t="s">
        <v>88</v>
      </c>
    </row>
    <row r="316" spans="1:58" s="201" customFormat="1" x14ac:dyDescent="0.2">
      <c r="B316" s="51">
        <v>2026</v>
      </c>
      <c r="C316" s="51">
        <v>891780111</v>
      </c>
      <c r="D316" s="51" t="s">
        <v>79</v>
      </c>
      <c r="E316" s="161" t="s">
        <v>10929</v>
      </c>
      <c r="F316" s="56" t="s">
        <v>10928</v>
      </c>
      <c r="G316" s="56">
        <v>0</v>
      </c>
      <c r="H316" s="56" t="s">
        <v>82</v>
      </c>
      <c r="I316" s="51" t="s">
        <v>83</v>
      </c>
      <c r="J316" s="121" t="s">
        <v>84</v>
      </c>
      <c r="K316" s="54" t="s">
        <v>10927</v>
      </c>
      <c r="L316" s="54">
        <v>10967000</v>
      </c>
      <c r="M316" s="51" t="s">
        <v>86</v>
      </c>
      <c r="N316" s="54" t="s">
        <v>10926</v>
      </c>
      <c r="O316" s="54">
        <v>36726629</v>
      </c>
      <c r="P316" s="54">
        <v>53</v>
      </c>
      <c r="Q316" s="464">
        <v>46030</v>
      </c>
      <c r="R316" s="109">
        <v>2567899000</v>
      </c>
      <c r="S316" s="109">
        <v>1136</v>
      </c>
      <c r="T316" s="542">
        <v>46041</v>
      </c>
      <c r="U316" s="54">
        <v>10967000</v>
      </c>
      <c r="V316" s="56" t="s">
        <v>88</v>
      </c>
      <c r="W316" s="54">
        <v>57441846</v>
      </c>
      <c r="X316" s="54" t="s">
        <v>9328</v>
      </c>
      <c r="Y316" s="119">
        <v>46041</v>
      </c>
      <c r="Z316" s="119">
        <v>46041</v>
      </c>
      <c r="AA316" s="120" t="s">
        <v>90</v>
      </c>
      <c r="AB316" s="119">
        <v>46173</v>
      </c>
      <c r="AC316" s="54">
        <f t="shared" si="20"/>
        <v>132</v>
      </c>
      <c r="AD316" s="56">
        <v>1</v>
      </c>
      <c r="AE316" s="114">
        <v>2419000</v>
      </c>
      <c r="AF316" s="56">
        <v>1</v>
      </c>
      <c r="AG316" s="464">
        <v>46203</v>
      </c>
      <c r="AH316" s="54">
        <f t="shared" si="21"/>
        <v>30</v>
      </c>
      <c r="AI316" s="114">
        <v>0</v>
      </c>
      <c r="AJ316" s="114">
        <v>0</v>
      </c>
      <c r="AK316" s="118" t="s">
        <v>90</v>
      </c>
      <c r="AL316" s="118" t="s">
        <v>90</v>
      </c>
      <c r="AM316" s="56">
        <v>0</v>
      </c>
      <c r="AN316" s="118" t="s">
        <v>90</v>
      </c>
      <c r="AO316" s="118" t="s">
        <v>90</v>
      </c>
      <c r="AP316" s="118" t="s">
        <v>90</v>
      </c>
      <c r="AQ316" s="54">
        <f t="shared" si="22"/>
        <v>0</v>
      </c>
      <c r="AR316" s="54">
        <f>+L316+AE316-AJ316</f>
        <v>13386000</v>
      </c>
      <c r="AS316" s="56" t="s">
        <v>88</v>
      </c>
      <c r="AT316" s="54">
        <v>10967000</v>
      </c>
      <c r="AU316" s="56" t="s">
        <v>91</v>
      </c>
      <c r="AV316" s="114">
        <v>0</v>
      </c>
      <c r="AW316" s="111" t="s">
        <v>90</v>
      </c>
      <c r="AX316" s="247">
        <v>10967000</v>
      </c>
      <c r="AY316" s="58">
        <f t="shared" si="23"/>
        <v>2419000</v>
      </c>
      <c r="AZ316" s="112">
        <f t="shared" si="24"/>
        <v>0.81928880920364555</v>
      </c>
      <c r="BA316" s="159">
        <v>1</v>
      </c>
      <c r="BB316" s="111" t="s">
        <v>90</v>
      </c>
      <c r="BC316" s="56" t="s">
        <v>92</v>
      </c>
      <c r="BD316" s="109" t="s">
        <v>10925</v>
      </c>
      <c r="BE316" s="56" t="s">
        <v>88</v>
      </c>
      <c r="BF316" s="56" t="s">
        <v>88</v>
      </c>
    </row>
    <row r="317" spans="1:58" s="201" customFormat="1" x14ac:dyDescent="0.2">
      <c r="B317" s="51">
        <v>2026</v>
      </c>
      <c r="C317" s="51">
        <v>891780111</v>
      </c>
      <c r="D317" s="51" t="s">
        <v>79</v>
      </c>
      <c r="E317" s="161" t="s">
        <v>10924</v>
      </c>
      <c r="F317" s="56" t="s">
        <v>10923</v>
      </c>
      <c r="G317" s="56">
        <v>0</v>
      </c>
      <c r="H317" s="56" t="s">
        <v>82</v>
      </c>
      <c r="I317" s="51" t="s">
        <v>83</v>
      </c>
      <c r="J317" s="121" t="s">
        <v>84</v>
      </c>
      <c r="K317" s="54" t="s">
        <v>10922</v>
      </c>
      <c r="L317" s="54">
        <v>19497000</v>
      </c>
      <c r="M317" s="51" t="s">
        <v>86</v>
      </c>
      <c r="N317" s="54" t="s">
        <v>10921</v>
      </c>
      <c r="O317" s="54">
        <v>1082999074</v>
      </c>
      <c r="P317" s="54">
        <v>30</v>
      </c>
      <c r="Q317" s="464">
        <v>46027</v>
      </c>
      <c r="R317" s="109">
        <v>5872564000</v>
      </c>
      <c r="S317" s="109">
        <v>1157</v>
      </c>
      <c r="T317" s="542">
        <v>46041</v>
      </c>
      <c r="U317" s="54">
        <v>19497000</v>
      </c>
      <c r="V317" s="56" t="s">
        <v>88</v>
      </c>
      <c r="W317" s="54">
        <v>12621405</v>
      </c>
      <c r="X317" s="54" t="s">
        <v>9215</v>
      </c>
      <c r="Y317" s="119">
        <v>46041</v>
      </c>
      <c r="Z317" s="119">
        <v>46041</v>
      </c>
      <c r="AA317" s="120" t="s">
        <v>90</v>
      </c>
      <c r="AB317" s="119">
        <v>46173</v>
      </c>
      <c r="AC317" s="54">
        <f t="shared" si="20"/>
        <v>132</v>
      </c>
      <c r="AD317" s="56">
        <v>1</v>
      </c>
      <c r="AE317" s="114">
        <v>4431000</v>
      </c>
      <c r="AF317" s="56">
        <v>1</v>
      </c>
      <c r="AG317" s="464">
        <v>46203</v>
      </c>
      <c r="AH317" s="54">
        <f t="shared" si="21"/>
        <v>30</v>
      </c>
      <c r="AI317" s="114">
        <v>0</v>
      </c>
      <c r="AJ317" s="114">
        <v>0</v>
      </c>
      <c r="AK317" s="118" t="s">
        <v>90</v>
      </c>
      <c r="AL317" s="118" t="s">
        <v>90</v>
      </c>
      <c r="AM317" s="56">
        <v>0</v>
      </c>
      <c r="AN317" s="118" t="s">
        <v>90</v>
      </c>
      <c r="AO317" s="118" t="s">
        <v>90</v>
      </c>
      <c r="AP317" s="118" t="s">
        <v>90</v>
      </c>
      <c r="AQ317" s="54">
        <f t="shared" si="22"/>
        <v>0</v>
      </c>
      <c r="AR317" s="54">
        <f>+L317+AE317-AJ317</f>
        <v>23928000</v>
      </c>
      <c r="AS317" s="56" t="s">
        <v>88</v>
      </c>
      <c r="AT317" s="54">
        <v>19497000</v>
      </c>
      <c r="AU317" s="56" t="s">
        <v>91</v>
      </c>
      <c r="AV317" s="114">
        <v>0</v>
      </c>
      <c r="AW317" s="111" t="s">
        <v>90</v>
      </c>
      <c r="AX317" s="247">
        <v>19497000</v>
      </c>
      <c r="AY317" s="58">
        <f t="shared" si="23"/>
        <v>4431000</v>
      </c>
      <c r="AZ317" s="112">
        <f t="shared" si="24"/>
        <v>0.81481945837512537</v>
      </c>
      <c r="BA317" s="159">
        <v>1</v>
      </c>
      <c r="BB317" s="111" t="s">
        <v>90</v>
      </c>
      <c r="BC317" s="56" t="s">
        <v>92</v>
      </c>
      <c r="BD317" s="109" t="s">
        <v>10920</v>
      </c>
      <c r="BE317" s="56" t="s">
        <v>88</v>
      </c>
      <c r="BF317" s="56" t="s">
        <v>88</v>
      </c>
    </row>
    <row r="318" spans="1:58" s="201" customFormat="1" x14ac:dyDescent="0.2">
      <c r="B318" s="51">
        <v>2026</v>
      </c>
      <c r="C318" s="51">
        <v>891780111</v>
      </c>
      <c r="D318" s="51" t="s">
        <v>79</v>
      </c>
      <c r="E318" s="161" t="s">
        <v>10919</v>
      </c>
      <c r="F318" s="56" t="s">
        <v>10918</v>
      </c>
      <c r="G318" s="56">
        <v>0</v>
      </c>
      <c r="H318" s="56" t="s">
        <v>82</v>
      </c>
      <c r="I318" s="51" t="s">
        <v>83</v>
      </c>
      <c r="J318" s="121" t="s">
        <v>84</v>
      </c>
      <c r="K318" s="54" t="s">
        <v>10917</v>
      </c>
      <c r="L318" s="54">
        <v>14245000</v>
      </c>
      <c r="M318" s="51" t="s">
        <v>86</v>
      </c>
      <c r="N318" s="54" t="s">
        <v>10916</v>
      </c>
      <c r="O318" s="54">
        <v>1082968870</v>
      </c>
      <c r="P318" s="54">
        <v>53</v>
      </c>
      <c r="Q318" s="464">
        <v>46030</v>
      </c>
      <c r="R318" s="109">
        <v>2567899000</v>
      </c>
      <c r="S318" s="109">
        <v>1137</v>
      </c>
      <c r="T318" s="542">
        <v>46041</v>
      </c>
      <c r="U318" s="54">
        <v>14245000</v>
      </c>
      <c r="V318" s="56" t="s">
        <v>88</v>
      </c>
      <c r="W318" s="54">
        <v>57426272</v>
      </c>
      <c r="X318" s="54" t="s">
        <v>10765</v>
      </c>
      <c r="Y318" s="119">
        <v>46041</v>
      </c>
      <c r="Z318" s="119">
        <v>46041</v>
      </c>
      <c r="AA318" s="120" t="s">
        <v>90</v>
      </c>
      <c r="AB318" s="119">
        <v>46173</v>
      </c>
      <c r="AC318" s="54">
        <f t="shared" si="20"/>
        <v>132</v>
      </c>
      <c r="AD318" s="56">
        <v>1</v>
      </c>
      <c r="AE318" s="114">
        <v>2849000</v>
      </c>
      <c r="AF318" s="56">
        <v>1</v>
      </c>
      <c r="AG318" s="464">
        <v>46203</v>
      </c>
      <c r="AH318" s="54">
        <f t="shared" si="21"/>
        <v>30</v>
      </c>
      <c r="AI318" s="114">
        <v>0</v>
      </c>
      <c r="AJ318" s="114">
        <v>0</v>
      </c>
      <c r="AK318" s="118" t="s">
        <v>90</v>
      </c>
      <c r="AL318" s="118" t="s">
        <v>90</v>
      </c>
      <c r="AM318" s="56">
        <v>0</v>
      </c>
      <c r="AN318" s="118" t="s">
        <v>90</v>
      </c>
      <c r="AO318" s="118" t="s">
        <v>90</v>
      </c>
      <c r="AP318" s="118" t="s">
        <v>90</v>
      </c>
      <c r="AQ318" s="54">
        <f t="shared" si="22"/>
        <v>0</v>
      </c>
      <c r="AR318" s="54">
        <f>+L318+AE318-AJ318</f>
        <v>17094000</v>
      </c>
      <c r="AS318" s="56" t="s">
        <v>88</v>
      </c>
      <c r="AT318" s="54">
        <v>14245000</v>
      </c>
      <c r="AU318" s="56" t="s">
        <v>91</v>
      </c>
      <c r="AV318" s="114">
        <v>0</v>
      </c>
      <c r="AW318" s="111" t="s">
        <v>90</v>
      </c>
      <c r="AX318" s="247">
        <v>8547000</v>
      </c>
      <c r="AY318" s="58">
        <f t="shared" si="23"/>
        <v>8547000</v>
      </c>
      <c r="AZ318" s="112">
        <f t="shared" si="24"/>
        <v>0.5</v>
      </c>
      <c r="BA318" s="159">
        <v>0.6</v>
      </c>
      <c r="BB318" s="111" t="s">
        <v>90</v>
      </c>
      <c r="BC318" s="56" t="s">
        <v>92</v>
      </c>
      <c r="BD318" s="109" t="s">
        <v>10915</v>
      </c>
      <c r="BE318" s="56" t="s">
        <v>88</v>
      </c>
      <c r="BF318" s="56" t="s">
        <v>88</v>
      </c>
    </row>
    <row r="319" spans="1:58" s="539" customFormat="1" x14ac:dyDescent="0.2">
      <c r="A319" s="201"/>
      <c r="B319" s="51">
        <v>2026</v>
      </c>
      <c r="C319" s="51">
        <v>891780111</v>
      </c>
      <c r="D319" s="51" t="s">
        <v>79</v>
      </c>
      <c r="E319" s="161" t="s">
        <v>10914</v>
      </c>
      <c r="F319" s="56" t="s">
        <v>10913</v>
      </c>
      <c r="G319" s="56">
        <v>0</v>
      </c>
      <c r="H319" s="56" t="s">
        <v>82</v>
      </c>
      <c r="I319" s="51" t="s">
        <v>83</v>
      </c>
      <c r="J319" s="121" t="s">
        <v>84</v>
      </c>
      <c r="K319" s="54" t="s">
        <v>10912</v>
      </c>
      <c r="L319" s="54">
        <v>2000000</v>
      </c>
      <c r="M319" s="51" t="s">
        <v>86</v>
      </c>
      <c r="N319" s="54" t="s">
        <v>9071</v>
      </c>
      <c r="O319" s="54">
        <v>1084788777</v>
      </c>
      <c r="P319" s="54">
        <v>30</v>
      </c>
      <c r="Q319" s="464">
        <v>46027</v>
      </c>
      <c r="R319" s="109">
        <v>5872564000</v>
      </c>
      <c r="S319" s="109">
        <v>1158</v>
      </c>
      <c r="T319" s="542">
        <v>46041</v>
      </c>
      <c r="U319" s="54">
        <v>2000000</v>
      </c>
      <c r="V319" s="56" t="s">
        <v>88</v>
      </c>
      <c r="W319" s="54">
        <v>45691169</v>
      </c>
      <c r="X319" s="54" t="s">
        <v>8876</v>
      </c>
      <c r="Y319" s="119">
        <v>46041</v>
      </c>
      <c r="Z319" s="119">
        <v>46041</v>
      </c>
      <c r="AA319" s="120" t="s">
        <v>90</v>
      </c>
      <c r="AB319" s="119">
        <v>46050</v>
      </c>
      <c r="AC319" s="54">
        <f t="shared" si="20"/>
        <v>9</v>
      </c>
      <c r="AD319" s="56">
        <v>0</v>
      </c>
      <c r="AE319" s="114">
        <v>0</v>
      </c>
      <c r="AF319" s="56">
        <v>0</v>
      </c>
      <c r="AG319" s="464" t="s">
        <v>90</v>
      </c>
      <c r="AH319" s="54">
        <f t="shared" si="21"/>
        <v>0</v>
      </c>
      <c r="AI319" s="114">
        <v>0</v>
      </c>
      <c r="AJ319" s="114">
        <v>0</v>
      </c>
      <c r="AK319" s="118" t="s">
        <v>90</v>
      </c>
      <c r="AL319" s="118" t="s">
        <v>90</v>
      </c>
      <c r="AM319" s="56">
        <v>0</v>
      </c>
      <c r="AN319" s="118" t="s">
        <v>90</v>
      </c>
      <c r="AO319" s="118" t="s">
        <v>90</v>
      </c>
      <c r="AP319" s="118" t="s">
        <v>90</v>
      </c>
      <c r="AQ319" s="54">
        <f t="shared" si="22"/>
        <v>0</v>
      </c>
      <c r="AR319" s="54">
        <f>+L319+AE319-AJ319</f>
        <v>2000000</v>
      </c>
      <c r="AS319" s="56" t="s">
        <v>88</v>
      </c>
      <c r="AT319" s="54">
        <v>2000000</v>
      </c>
      <c r="AU319" s="56" t="s">
        <v>91</v>
      </c>
      <c r="AV319" s="114">
        <v>0</v>
      </c>
      <c r="AW319" s="111" t="s">
        <v>90</v>
      </c>
      <c r="AX319" s="247">
        <v>2000000</v>
      </c>
      <c r="AY319" s="58">
        <f t="shared" si="23"/>
        <v>0</v>
      </c>
      <c r="AZ319" s="112">
        <f t="shared" si="24"/>
        <v>1</v>
      </c>
      <c r="BA319" s="159">
        <v>1</v>
      </c>
      <c r="BB319" s="111" t="s">
        <v>90</v>
      </c>
      <c r="BC319" s="56" t="s">
        <v>149</v>
      </c>
      <c r="BD319" s="109" t="s">
        <v>10911</v>
      </c>
      <c r="BE319" s="56" t="s">
        <v>88</v>
      </c>
      <c r="BF319" s="56" t="s">
        <v>88</v>
      </c>
    </row>
    <row r="320" spans="1:58" s="201" customFormat="1" x14ac:dyDescent="0.2">
      <c r="B320" s="51">
        <v>2026</v>
      </c>
      <c r="C320" s="51">
        <v>891780111</v>
      </c>
      <c r="D320" s="51" t="s">
        <v>79</v>
      </c>
      <c r="E320" s="161" t="s">
        <v>10910</v>
      </c>
      <c r="F320" s="56" t="s">
        <v>10909</v>
      </c>
      <c r="G320" s="56">
        <v>0</v>
      </c>
      <c r="H320" s="56" t="s">
        <v>82</v>
      </c>
      <c r="I320" s="51" t="s">
        <v>83</v>
      </c>
      <c r="J320" s="121" t="s">
        <v>84</v>
      </c>
      <c r="K320" s="54" t="s">
        <v>10908</v>
      </c>
      <c r="L320" s="54">
        <v>18116000</v>
      </c>
      <c r="M320" s="51" t="s">
        <v>86</v>
      </c>
      <c r="N320" s="54" t="s">
        <v>10907</v>
      </c>
      <c r="O320" s="54">
        <v>1004373746</v>
      </c>
      <c r="P320" s="54">
        <v>30</v>
      </c>
      <c r="Q320" s="464">
        <v>46027</v>
      </c>
      <c r="R320" s="109">
        <v>5872564000</v>
      </c>
      <c r="S320" s="109">
        <v>1159</v>
      </c>
      <c r="T320" s="542">
        <v>46041</v>
      </c>
      <c r="U320" s="54">
        <v>18116000</v>
      </c>
      <c r="V320" s="56" t="s">
        <v>88</v>
      </c>
      <c r="W320" s="54">
        <v>1082870070</v>
      </c>
      <c r="X320" s="54" t="s">
        <v>8777</v>
      </c>
      <c r="Y320" s="119">
        <v>46041</v>
      </c>
      <c r="Z320" s="119">
        <v>46041</v>
      </c>
      <c r="AA320" s="120" t="s">
        <v>90</v>
      </c>
      <c r="AB320" s="119">
        <v>46173</v>
      </c>
      <c r="AC320" s="54">
        <f t="shared" si="20"/>
        <v>132</v>
      </c>
      <c r="AD320" s="56">
        <v>1</v>
      </c>
      <c r="AE320" s="114">
        <v>3996000</v>
      </c>
      <c r="AF320" s="56">
        <v>1</v>
      </c>
      <c r="AG320" s="464">
        <v>46203</v>
      </c>
      <c r="AH320" s="54">
        <f t="shared" si="21"/>
        <v>30</v>
      </c>
      <c r="AI320" s="114">
        <v>0</v>
      </c>
      <c r="AJ320" s="114">
        <v>0</v>
      </c>
      <c r="AK320" s="118" t="s">
        <v>90</v>
      </c>
      <c r="AL320" s="118" t="s">
        <v>90</v>
      </c>
      <c r="AM320" s="56">
        <v>0</v>
      </c>
      <c r="AN320" s="118" t="s">
        <v>90</v>
      </c>
      <c r="AO320" s="118" t="s">
        <v>90</v>
      </c>
      <c r="AP320" s="118" t="s">
        <v>90</v>
      </c>
      <c r="AQ320" s="54">
        <f t="shared" si="22"/>
        <v>0</v>
      </c>
      <c r="AR320" s="54">
        <f>+L320+AE320-AJ320</f>
        <v>22112000</v>
      </c>
      <c r="AS320" s="56" t="s">
        <v>88</v>
      </c>
      <c r="AT320" s="54">
        <v>18116000</v>
      </c>
      <c r="AU320" s="56" t="s">
        <v>91</v>
      </c>
      <c r="AV320" s="114">
        <v>0</v>
      </c>
      <c r="AW320" s="111" t="s">
        <v>90</v>
      </c>
      <c r="AX320" s="247">
        <v>18116000</v>
      </c>
      <c r="AY320" s="58">
        <f t="shared" si="23"/>
        <v>3996000</v>
      </c>
      <c r="AZ320" s="112">
        <f t="shared" si="24"/>
        <v>0.81928364688856725</v>
      </c>
      <c r="BA320" s="159">
        <v>1</v>
      </c>
      <c r="BB320" s="111" t="s">
        <v>90</v>
      </c>
      <c r="BC320" s="56" t="s">
        <v>92</v>
      </c>
      <c r="BD320" s="109" t="s">
        <v>10906</v>
      </c>
      <c r="BE320" s="56" t="s">
        <v>88</v>
      </c>
      <c r="BF320" s="56" t="s">
        <v>88</v>
      </c>
    </row>
    <row r="321" spans="1:58" s="201" customFormat="1" x14ac:dyDescent="0.2">
      <c r="B321" s="51">
        <v>2026</v>
      </c>
      <c r="C321" s="51">
        <v>891780111</v>
      </c>
      <c r="D321" s="51" t="s">
        <v>79</v>
      </c>
      <c r="E321" s="161" t="s">
        <v>10905</v>
      </c>
      <c r="F321" s="56" t="s">
        <v>10904</v>
      </c>
      <c r="G321" s="56">
        <v>0</v>
      </c>
      <c r="H321" s="56" t="s">
        <v>82</v>
      </c>
      <c r="I321" s="51" t="s">
        <v>83</v>
      </c>
      <c r="J321" s="121" t="s">
        <v>84</v>
      </c>
      <c r="K321" s="54" t="s">
        <v>10903</v>
      </c>
      <c r="L321" s="54">
        <v>25000000</v>
      </c>
      <c r="M321" s="51" t="s">
        <v>86</v>
      </c>
      <c r="N321" s="54" t="s">
        <v>10902</v>
      </c>
      <c r="O321" s="54">
        <v>1114816077</v>
      </c>
      <c r="P321" s="54">
        <v>217</v>
      </c>
      <c r="Q321" s="542">
        <v>46041</v>
      </c>
      <c r="R321" s="54">
        <v>112973333</v>
      </c>
      <c r="S321" s="54">
        <v>1160</v>
      </c>
      <c r="T321" s="542">
        <v>46041</v>
      </c>
      <c r="U321" s="54">
        <v>25000000</v>
      </c>
      <c r="V321" s="56" t="s">
        <v>88</v>
      </c>
      <c r="W321" s="54">
        <v>1082870070</v>
      </c>
      <c r="X321" s="54" t="s">
        <v>8777</v>
      </c>
      <c r="Y321" s="119">
        <v>46041</v>
      </c>
      <c r="Z321" s="119">
        <v>46041</v>
      </c>
      <c r="AA321" s="120" t="s">
        <v>90</v>
      </c>
      <c r="AB321" s="119">
        <v>46173</v>
      </c>
      <c r="AC321" s="54">
        <f t="shared" si="20"/>
        <v>132</v>
      </c>
      <c r="AD321" s="56">
        <v>1</v>
      </c>
      <c r="AE321" s="114">
        <v>5000000</v>
      </c>
      <c r="AF321" s="56">
        <v>1</v>
      </c>
      <c r="AG321" s="464">
        <v>46203</v>
      </c>
      <c r="AH321" s="54">
        <f t="shared" si="21"/>
        <v>30</v>
      </c>
      <c r="AI321" s="114">
        <v>0</v>
      </c>
      <c r="AJ321" s="114">
        <v>0</v>
      </c>
      <c r="AK321" s="118" t="s">
        <v>90</v>
      </c>
      <c r="AL321" s="118" t="s">
        <v>90</v>
      </c>
      <c r="AM321" s="56">
        <v>0</v>
      </c>
      <c r="AN321" s="118" t="s">
        <v>90</v>
      </c>
      <c r="AO321" s="118" t="s">
        <v>90</v>
      </c>
      <c r="AP321" s="118" t="s">
        <v>90</v>
      </c>
      <c r="AQ321" s="54">
        <f t="shared" si="22"/>
        <v>0</v>
      </c>
      <c r="AR321" s="54">
        <f>+L321+AE321-AJ321</f>
        <v>30000000</v>
      </c>
      <c r="AS321" s="56" t="s">
        <v>88</v>
      </c>
      <c r="AT321" s="54">
        <v>25000000</v>
      </c>
      <c r="AU321" s="56" t="s">
        <v>91</v>
      </c>
      <c r="AV321" s="114">
        <v>0</v>
      </c>
      <c r="AW321" s="111" t="s">
        <v>90</v>
      </c>
      <c r="AX321" s="247">
        <v>25000000</v>
      </c>
      <c r="AY321" s="58">
        <f t="shared" si="23"/>
        <v>5000000</v>
      </c>
      <c r="AZ321" s="112">
        <f t="shared" si="24"/>
        <v>0.83333333333333337</v>
      </c>
      <c r="BA321" s="159">
        <v>1</v>
      </c>
      <c r="BB321" s="111" t="s">
        <v>90</v>
      </c>
      <c r="BC321" s="56" t="s">
        <v>92</v>
      </c>
      <c r="BD321" s="109" t="s">
        <v>10901</v>
      </c>
      <c r="BE321" s="56" t="s">
        <v>88</v>
      </c>
      <c r="BF321" s="56" t="s">
        <v>88</v>
      </c>
    </row>
    <row r="322" spans="1:58" s="201" customFormat="1" x14ac:dyDescent="0.2">
      <c r="B322" s="51">
        <v>2026</v>
      </c>
      <c r="C322" s="51">
        <v>891780111</v>
      </c>
      <c r="D322" s="51" t="s">
        <v>79</v>
      </c>
      <c r="E322" s="161" t="s">
        <v>10900</v>
      </c>
      <c r="F322" s="56" t="s">
        <v>10899</v>
      </c>
      <c r="G322" s="56">
        <v>0</v>
      </c>
      <c r="H322" s="56" t="s">
        <v>82</v>
      </c>
      <c r="I322" s="51" t="s">
        <v>83</v>
      </c>
      <c r="J322" s="121" t="s">
        <v>84</v>
      </c>
      <c r="K322" s="54" t="s">
        <v>10898</v>
      </c>
      <c r="L322" s="54">
        <v>25000000</v>
      </c>
      <c r="M322" s="51" t="s">
        <v>86</v>
      </c>
      <c r="N322" s="54" t="s">
        <v>10897</v>
      </c>
      <c r="O322" s="54">
        <v>1082984896</v>
      </c>
      <c r="P322" s="54">
        <v>217</v>
      </c>
      <c r="Q322" s="542">
        <v>46041</v>
      </c>
      <c r="R322" s="54">
        <v>112973333</v>
      </c>
      <c r="S322" s="54">
        <v>1161</v>
      </c>
      <c r="T322" s="542">
        <v>46041</v>
      </c>
      <c r="U322" s="54">
        <v>25000000</v>
      </c>
      <c r="V322" s="56" t="s">
        <v>88</v>
      </c>
      <c r="W322" s="54">
        <v>1082870070</v>
      </c>
      <c r="X322" s="54" t="s">
        <v>8777</v>
      </c>
      <c r="Y322" s="119">
        <v>46041</v>
      </c>
      <c r="Z322" s="119">
        <v>46041</v>
      </c>
      <c r="AA322" s="120" t="s">
        <v>90</v>
      </c>
      <c r="AB322" s="119">
        <v>46173</v>
      </c>
      <c r="AC322" s="54">
        <f t="shared" si="20"/>
        <v>132</v>
      </c>
      <c r="AD322" s="56">
        <v>1</v>
      </c>
      <c r="AE322" s="114">
        <v>5000000</v>
      </c>
      <c r="AF322" s="56">
        <v>1</v>
      </c>
      <c r="AG322" s="464">
        <v>46203</v>
      </c>
      <c r="AH322" s="54">
        <f t="shared" si="21"/>
        <v>30</v>
      </c>
      <c r="AI322" s="114">
        <v>0</v>
      </c>
      <c r="AJ322" s="114">
        <v>0</v>
      </c>
      <c r="AK322" s="118" t="s">
        <v>90</v>
      </c>
      <c r="AL322" s="118" t="s">
        <v>90</v>
      </c>
      <c r="AM322" s="56">
        <v>0</v>
      </c>
      <c r="AN322" s="118" t="s">
        <v>90</v>
      </c>
      <c r="AO322" s="118" t="s">
        <v>90</v>
      </c>
      <c r="AP322" s="118" t="s">
        <v>90</v>
      </c>
      <c r="AQ322" s="54">
        <f t="shared" si="22"/>
        <v>0</v>
      </c>
      <c r="AR322" s="54">
        <f>+L322+AE322-AJ322</f>
        <v>30000000</v>
      </c>
      <c r="AS322" s="56" t="s">
        <v>88</v>
      </c>
      <c r="AT322" s="54">
        <v>25000000</v>
      </c>
      <c r="AU322" s="56" t="s">
        <v>91</v>
      </c>
      <c r="AV322" s="114">
        <v>0</v>
      </c>
      <c r="AW322" s="111" t="s">
        <v>90</v>
      </c>
      <c r="AX322" s="247">
        <v>25000000</v>
      </c>
      <c r="AY322" s="58">
        <f t="shared" si="23"/>
        <v>5000000</v>
      </c>
      <c r="AZ322" s="112">
        <f t="shared" si="24"/>
        <v>0.83333333333333337</v>
      </c>
      <c r="BA322" s="159">
        <v>1</v>
      </c>
      <c r="BB322" s="111" t="s">
        <v>90</v>
      </c>
      <c r="BC322" s="56" t="s">
        <v>92</v>
      </c>
      <c r="BD322" s="109" t="s">
        <v>10896</v>
      </c>
      <c r="BE322" s="56" t="s">
        <v>88</v>
      </c>
      <c r="BF322" s="56" t="s">
        <v>88</v>
      </c>
    </row>
    <row r="323" spans="1:58" s="539" customFormat="1" x14ac:dyDescent="0.2">
      <c r="A323" s="201"/>
      <c r="B323" s="51">
        <v>2026</v>
      </c>
      <c r="C323" s="51">
        <v>891780111</v>
      </c>
      <c r="D323" s="51" t="s">
        <v>79</v>
      </c>
      <c r="E323" s="161" t="s">
        <v>10895</v>
      </c>
      <c r="F323" s="56" t="s">
        <v>10894</v>
      </c>
      <c r="G323" s="56">
        <v>0</v>
      </c>
      <c r="H323" s="56" t="s">
        <v>82</v>
      </c>
      <c r="I323" s="51" t="s">
        <v>83</v>
      </c>
      <c r="J323" s="121" t="s">
        <v>84</v>
      </c>
      <c r="K323" s="54" t="s">
        <v>10893</v>
      </c>
      <c r="L323" s="54">
        <v>3000000</v>
      </c>
      <c r="M323" s="51" t="s">
        <v>86</v>
      </c>
      <c r="N323" s="54" t="s">
        <v>9086</v>
      </c>
      <c r="O323" s="54">
        <v>85155135</v>
      </c>
      <c r="P323" s="54">
        <v>30</v>
      </c>
      <c r="Q323" s="464">
        <v>46027</v>
      </c>
      <c r="R323" s="109">
        <v>5872564000</v>
      </c>
      <c r="S323" s="109">
        <v>1162</v>
      </c>
      <c r="T323" s="542">
        <v>46041</v>
      </c>
      <c r="U323" s="54">
        <v>3000000</v>
      </c>
      <c r="V323" s="56" t="s">
        <v>88</v>
      </c>
      <c r="W323" s="54">
        <v>45691169</v>
      </c>
      <c r="X323" s="54" t="s">
        <v>8876</v>
      </c>
      <c r="Y323" s="119">
        <v>46041</v>
      </c>
      <c r="Z323" s="119">
        <v>46041</v>
      </c>
      <c r="AA323" s="120" t="s">
        <v>90</v>
      </c>
      <c r="AB323" s="119">
        <v>46050</v>
      </c>
      <c r="AC323" s="54">
        <f t="shared" si="20"/>
        <v>9</v>
      </c>
      <c r="AD323" s="56">
        <v>0</v>
      </c>
      <c r="AE323" s="114">
        <v>0</v>
      </c>
      <c r="AF323" s="56">
        <v>0</v>
      </c>
      <c r="AG323" s="464" t="s">
        <v>90</v>
      </c>
      <c r="AH323" s="54">
        <f t="shared" si="21"/>
        <v>0</v>
      </c>
      <c r="AI323" s="114">
        <v>0</v>
      </c>
      <c r="AJ323" s="114">
        <v>0</v>
      </c>
      <c r="AK323" s="118" t="s">
        <v>90</v>
      </c>
      <c r="AL323" s="118" t="s">
        <v>90</v>
      </c>
      <c r="AM323" s="56">
        <v>0</v>
      </c>
      <c r="AN323" s="118" t="s">
        <v>90</v>
      </c>
      <c r="AO323" s="118" t="s">
        <v>90</v>
      </c>
      <c r="AP323" s="118" t="s">
        <v>90</v>
      </c>
      <c r="AQ323" s="54">
        <f t="shared" si="22"/>
        <v>0</v>
      </c>
      <c r="AR323" s="54">
        <f>+L323+AE323-AJ323</f>
        <v>3000000</v>
      </c>
      <c r="AS323" s="56" t="s">
        <v>88</v>
      </c>
      <c r="AT323" s="54">
        <v>3000000</v>
      </c>
      <c r="AU323" s="56" t="s">
        <v>91</v>
      </c>
      <c r="AV323" s="114">
        <v>0</v>
      </c>
      <c r="AW323" s="111" t="s">
        <v>90</v>
      </c>
      <c r="AX323" s="247">
        <v>3000000</v>
      </c>
      <c r="AY323" s="58">
        <f t="shared" si="23"/>
        <v>0</v>
      </c>
      <c r="AZ323" s="112">
        <f t="shared" si="24"/>
        <v>1</v>
      </c>
      <c r="BA323" s="159">
        <v>1</v>
      </c>
      <c r="BB323" s="111" t="s">
        <v>90</v>
      </c>
      <c r="BC323" s="56" t="s">
        <v>149</v>
      </c>
      <c r="BD323" s="109" t="s">
        <v>10892</v>
      </c>
      <c r="BE323" s="56" t="s">
        <v>88</v>
      </c>
      <c r="BF323" s="56" t="s">
        <v>88</v>
      </c>
    </row>
    <row r="324" spans="1:58" s="201" customFormat="1" x14ac:dyDescent="0.2">
      <c r="B324" s="51">
        <v>2026</v>
      </c>
      <c r="C324" s="51">
        <v>891780111</v>
      </c>
      <c r="D324" s="51" t="s">
        <v>79</v>
      </c>
      <c r="E324" s="161" t="s">
        <v>10891</v>
      </c>
      <c r="F324" s="56" t="s">
        <v>10890</v>
      </c>
      <c r="G324" s="56">
        <v>0</v>
      </c>
      <c r="H324" s="56" t="s">
        <v>82</v>
      </c>
      <c r="I324" s="51" t="s">
        <v>83</v>
      </c>
      <c r="J324" s="121" t="s">
        <v>84</v>
      </c>
      <c r="K324" s="54" t="s">
        <v>10889</v>
      </c>
      <c r="L324" s="54">
        <v>18116000</v>
      </c>
      <c r="M324" s="51" t="s">
        <v>86</v>
      </c>
      <c r="N324" s="54" t="s">
        <v>10888</v>
      </c>
      <c r="O324" s="54">
        <v>1082934147</v>
      </c>
      <c r="P324" s="54">
        <v>30</v>
      </c>
      <c r="Q324" s="464">
        <v>46027</v>
      </c>
      <c r="R324" s="109">
        <v>5872564000</v>
      </c>
      <c r="S324" s="109">
        <v>1163</v>
      </c>
      <c r="T324" s="542">
        <v>46041</v>
      </c>
      <c r="U324" s="54">
        <v>18116000</v>
      </c>
      <c r="V324" s="56" t="s">
        <v>88</v>
      </c>
      <c r="W324" s="54">
        <v>12560219</v>
      </c>
      <c r="X324" s="54" t="s">
        <v>8754</v>
      </c>
      <c r="Y324" s="119">
        <v>46041</v>
      </c>
      <c r="Z324" s="119">
        <v>46041</v>
      </c>
      <c r="AA324" s="120" t="s">
        <v>90</v>
      </c>
      <c r="AB324" s="119">
        <v>46173</v>
      </c>
      <c r="AC324" s="54">
        <f t="shared" si="20"/>
        <v>132</v>
      </c>
      <c r="AD324" s="56">
        <v>1</v>
      </c>
      <c r="AE324" s="114">
        <v>3996000</v>
      </c>
      <c r="AF324" s="56">
        <v>1</v>
      </c>
      <c r="AG324" s="464">
        <v>46203</v>
      </c>
      <c r="AH324" s="54">
        <f t="shared" si="21"/>
        <v>30</v>
      </c>
      <c r="AI324" s="114">
        <v>0</v>
      </c>
      <c r="AJ324" s="114">
        <v>0</v>
      </c>
      <c r="AK324" s="118" t="s">
        <v>90</v>
      </c>
      <c r="AL324" s="118" t="s">
        <v>90</v>
      </c>
      <c r="AM324" s="56">
        <v>0</v>
      </c>
      <c r="AN324" s="118" t="s">
        <v>90</v>
      </c>
      <c r="AO324" s="118" t="s">
        <v>90</v>
      </c>
      <c r="AP324" s="118" t="s">
        <v>90</v>
      </c>
      <c r="AQ324" s="54">
        <f t="shared" si="22"/>
        <v>0</v>
      </c>
      <c r="AR324" s="54">
        <f>+L324+AE324-AJ324</f>
        <v>22112000</v>
      </c>
      <c r="AS324" s="56" t="s">
        <v>88</v>
      </c>
      <c r="AT324" s="54">
        <v>18116000</v>
      </c>
      <c r="AU324" s="56" t="s">
        <v>91</v>
      </c>
      <c r="AV324" s="114">
        <v>0</v>
      </c>
      <c r="AW324" s="111" t="s">
        <v>90</v>
      </c>
      <c r="AX324" s="247">
        <v>18116000</v>
      </c>
      <c r="AY324" s="58">
        <f t="shared" si="23"/>
        <v>3996000</v>
      </c>
      <c r="AZ324" s="112">
        <f t="shared" si="24"/>
        <v>0.81928364688856725</v>
      </c>
      <c r="BA324" s="159">
        <v>1</v>
      </c>
      <c r="BB324" s="111" t="s">
        <v>90</v>
      </c>
      <c r="BC324" s="56" t="s">
        <v>92</v>
      </c>
      <c r="BD324" s="109" t="s">
        <v>10887</v>
      </c>
      <c r="BE324" s="56" t="s">
        <v>88</v>
      </c>
      <c r="BF324" s="56" t="s">
        <v>88</v>
      </c>
    </row>
    <row r="325" spans="1:58" s="201" customFormat="1" x14ac:dyDescent="0.2">
      <c r="B325" s="51">
        <v>2026</v>
      </c>
      <c r="C325" s="51">
        <v>891780111</v>
      </c>
      <c r="D325" s="51" t="s">
        <v>79</v>
      </c>
      <c r="E325" s="161" t="s">
        <v>10886</v>
      </c>
      <c r="F325" s="56" t="s">
        <v>10885</v>
      </c>
      <c r="G325" s="56">
        <v>0</v>
      </c>
      <c r="H325" s="56" t="s">
        <v>82</v>
      </c>
      <c r="I325" s="51" t="s">
        <v>83</v>
      </c>
      <c r="J325" s="121" t="s">
        <v>84</v>
      </c>
      <c r="K325" s="54" t="s">
        <v>10884</v>
      </c>
      <c r="L325" s="54">
        <v>2000000</v>
      </c>
      <c r="M325" s="51" t="s">
        <v>86</v>
      </c>
      <c r="N325" s="54" t="s">
        <v>10883</v>
      </c>
      <c r="O325" s="54">
        <v>1082913513</v>
      </c>
      <c r="P325" s="54">
        <v>30</v>
      </c>
      <c r="Q325" s="464">
        <v>46027</v>
      </c>
      <c r="R325" s="109">
        <v>5872564000</v>
      </c>
      <c r="S325" s="109">
        <v>1164</v>
      </c>
      <c r="T325" s="542">
        <v>46041</v>
      </c>
      <c r="U325" s="54">
        <v>2000000</v>
      </c>
      <c r="V325" s="56" t="s">
        <v>88</v>
      </c>
      <c r="W325" s="54">
        <v>45691169</v>
      </c>
      <c r="X325" s="54" t="s">
        <v>8876</v>
      </c>
      <c r="Y325" s="119">
        <v>46041</v>
      </c>
      <c r="Z325" s="119">
        <v>46041</v>
      </c>
      <c r="AA325" s="120" t="s">
        <v>90</v>
      </c>
      <c r="AB325" s="119">
        <v>46050</v>
      </c>
      <c r="AC325" s="54">
        <f t="shared" si="20"/>
        <v>9</v>
      </c>
      <c r="AD325" s="56">
        <v>0</v>
      </c>
      <c r="AE325" s="114">
        <v>0</v>
      </c>
      <c r="AF325" s="56">
        <v>0</v>
      </c>
      <c r="AG325" s="464" t="s">
        <v>90</v>
      </c>
      <c r="AH325" s="54">
        <f t="shared" si="21"/>
        <v>0</v>
      </c>
      <c r="AI325" s="114">
        <v>0</v>
      </c>
      <c r="AJ325" s="114">
        <v>0</v>
      </c>
      <c r="AK325" s="118" t="s">
        <v>90</v>
      </c>
      <c r="AL325" s="118" t="s">
        <v>90</v>
      </c>
      <c r="AM325" s="56">
        <v>0</v>
      </c>
      <c r="AN325" s="118" t="s">
        <v>90</v>
      </c>
      <c r="AO325" s="118" t="s">
        <v>90</v>
      </c>
      <c r="AP325" s="118" t="s">
        <v>90</v>
      </c>
      <c r="AQ325" s="54">
        <f t="shared" si="22"/>
        <v>0</v>
      </c>
      <c r="AR325" s="54">
        <f>+L325+AE325-AJ325</f>
        <v>2000000</v>
      </c>
      <c r="AS325" s="56" t="s">
        <v>88</v>
      </c>
      <c r="AT325" s="54">
        <v>2000000</v>
      </c>
      <c r="AU325" s="56" t="s">
        <v>91</v>
      </c>
      <c r="AV325" s="114">
        <v>0</v>
      </c>
      <c r="AW325" s="111" t="s">
        <v>90</v>
      </c>
      <c r="AX325" s="247">
        <v>2000000</v>
      </c>
      <c r="AY325" s="58">
        <f t="shared" si="23"/>
        <v>0</v>
      </c>
      <c r="AZ325" s="112">
        <f t="shared" si="24"/>
        <v>1</v>
      </c>
      <c r="BA325" s="159">
        <v>1</v>
      </c>
      <c r="BB325" s="111" t="s">
        <v>90</v>
      </c>
      <c r="BC325" s="56" t="s">
        <v>149</v>
      </c>
      <c r="BD325" s="109" t="s">
        <v>10882</v>
      </c>
      <c r="BE325" s="56" t="s">
        <v>88</v>
      </c>
      <c r="BF325" s="56" t="s">
        <v>88</v>
      </c>
    </row>
    <row r="326" spans="1:58" s="201" customFormat="1" x14ac:dyDescent="0.2">
      <c r="B326" s="51">
        <v>2026</v>
      </c>
      <c r="C326" s="51">
        <v>891780111</v>
      </c>
      <c r="D326" s="51" t="s">
        <v>79</v>
      </c>
      <c r="E326" s="161" t="s">
        <v>10881</v>
      </c>
      <c r="F326" s="56" t="s">
        <v>10880</v>
      </c>
      <c r="G326" s="56">
        <v>0</v>
      </c>
      <c r="H326" s="56" t="s">
        <v>82</v>
      </c>
      <c r="I326" s="51" t="s">
        <v>83</v>
      </c>
      <c r="J326" s="121" t="s">
        <v>84</v>
      </c>
      <c r="K326" s="54" t="s">
        <v>10879</v>
      </c>
      <c r="L326" s="54">
        <v>16972000</v>
      </c>
      <c r="M326" s="51" t="s">
        <v>86</v>
      </c>
      <c r="N326" s="54" t="s">
        <v>10878</v>
      </c>
      <c r="O326" s="54">
        <v>1082996348</v>
      </c>
      <c r="P326" s="54">
        <v>30</v>
      </c>
      <c r="Q326" s="464">
        <v>46027</v>
      </c>
      <c r="R326" s="109">
        <v>5872564000</v>
      </c>
      <c r="S326" s="109">
        <v>1165</v>
      </c>
      <c r="T326" s="542">
        <v>46041</v>
      </c>
      <c r="U326" s="54">
        <v>16972000</v>
      </c>
      <c r="V326" s="56" t="s">
        <v>88</v>
      </c>
      <c r="W326" s="54">
        <v>28298877</v>
      </c>
      <c r="X326" s="54" t="s">
        <v>8804</v>
      </c>
      <c r="Y326" s="119">
        <v>46041</v>
      </c>
      <c r="Z326" s="119">
        <v>46041</v>
      </c>
      <c r="AA326" s="120" t="s">
        <v>90</v>
      </c>
      <c r="AB326" s="119">
        <v>46173</v>
      </c>
      <c r="AC326" s="54">
        <f t="shared" si="20"/>
        <v>132</v>
      </c>
      <c r="AD326" s="56">
        <v>1</v>
      </c>
      <c r="AE326" s="114">
        <v>3663000</v>
      </c>
      <c r="AF326" s="56">
        <v>1</v>
      </c>
      <c r="AG326" s="464">
        <v>46203</v>
      </c>
      <c r="AH326" s="54">
        <f t="shared" si="21"/>
        <v>30</v>
      </c>
      <c r="AI326" s="114">
        <v>0</v>
      </c>
      <c r="AJ326" s="114">
        <v>0</v>
      </c>
      <c r="AK326" s="118" t="s">
        <v>90</v>
      </c>
      <c r="AL326" s="118" t="s">
        <v>90</v>
      </c>
      <c r="AM326" s="56">
        <v>0</v>
      </c>
      <c r="AN326" s="118" t="s">
        <v>90</v>
      </c>
      <c r="AO326" s="118" t="s">
        <v>90</v>
      </c>
      <c r="AP326" s="118" t="s">
        <v>90</v>
      </c>
      <c r="AQ326" s="54">
        <f t="shared" si="22"/>
        <v>0</v>
      </c>
      <c r="AR326" s="54">
        <f>+L326+AE326-AJ326</f>
        <v>20635000</v>
      </c>
      <c r="AS326" s="56" t="s">
        <v>88</v>
      </c>
      <c r="AT326" s="54">
        <v>16972000</v>
      </c>
      <c r="AU326" s="56" t="s">
        <v>91</v>
      </c>
      <c r="AV326" s="114">
        <v>0</v>
      </c>
      <c r="AW326" s="111" t="s">
        <v>90</v>
      </c>
      <c r="AX326" s="247">
        <v>16972000</v>
      </c>
      <c r="AY326" s="58">
        <f t="shared" si="23"/>
        <v>3663000</v>
      </c>
      <c r="AZ326" s="112">
        <f t="shared" si="24"/>
        <v>0.82248606736127938</v>
      </c>
      <c r="BA326" s="159">
        <v>1</v>
      </c>
      <c r="BB326" s="111" t="s">
        <v>90</v>
      </c>
      <c r="BC326" s="56" t="s">
        <v>92</v>
      </c>
      <c r="BD326" s="109" t="s">
        <v>10877</v>
      </c>
      <c r="BE326" s="56" t="s">
        <v>88</v>
      </c>
      <c r="BF326" s="56" t="s">
        <v>88</v>
      </c>
    </row>
    <row r="327" spans="1:58" s="201" customFormat="1" x14ac:dyDescent="0.2">
      <c r="B327" s="51">
        <v>2026</v>
      </c>
      <c r="C327" s="51">
        <v>891780111</v>
      </c>
      <c r="D327" s="51" t="s">
        <v>79</v>
      </c>
      <c r="E327" s="161" t="s">
        <v>10876</v>
      </c>
      <c r="F327" s="56" t="s">
        <v>10875</v>
      </c>
      <c r="G327" s="56">
        <v>0</v>
      </c>
      <c r="H327" s="56" t="s">
        <v>82</v>
      </c>
      <c r="I327" s="51" t="s">
        <v>83</v>
      </c>
      <c r="J327" s="121" t="s">
        <v>84</v>
      </c>
      <c r="K327" s="54" t="s">
        <v>10874</v>
      </c>
      <c r="L327" s="54">
        <v>26888000</v>
      </c>
      <c r="M327" s="51" t="s">
        <v>86</v>
      </c>
      <c r="N327" s="54" t="s">
        <v>10873</v>
      </c>
      <c r="O327" s="54">
        <v>1082863010</v>
      </c>
      <c r="P327" s="54">
        <v>30</v>
      </c>
      <c r="Q327" s="464">
        <v>46027</v>
      </c>
      <c r="R327" s="109">
        <v>5872564000</v>
      </c>
      <c r="S327" s="109">
        <v>1329</v>
      </c>
      <c r="T327" s="542">
        <v>46042</v>
      </c>
      <c r="U327" s="54">
        <v>26888000</v>
      </c>
      <c r="V327" s="56" t="s">
        <v>88</v>
      </c>
      <c r="W327" s="54">
        <v>1082851808</v>
      </c>
      <c r="X327" s="54" t="s">
        <v>10872</v>
      </c>
      <c r="Y327" s="119">
        <v>46042</v>
      </c>
      <c r="Z327" s="119">
        <v>46042</v>
      </c>
      <c r="AA327" s="120" t="s">
        <v>90</v>
      </c>
      <c r="AB327" s="119">
        <v>46173</v>
      </c>
      <c r="AC327" s="54">
        <f t="shared" si="20"/>
        <v>131</v>
      </c>
      <c r="AD327" s="56">
        <v>1</v>
      </c>
      <c r="AE327" s="114">
        <v>5803000</v>
      </c>
      <c r="AF327" s="56">
        <v>1</v>
      </c>
      <c r="AG327" s="464">
        <v>46203</v>
      </c>
      <c r="AH327" s="54">
        <f t="shared" si="21"/>
        <v>30</v>
      </c>
      <c r="AI327" s="114">
        <v>0</v>
      </c>
      <c r="AJ327" s="114">
        <v>0</v>
      </c>
      <c r="AK327" s="118" t="s">
        <v>90</v>
      </c>
      <c r="AL327" s="118" t="s">
        <v>90</v>
      </c>
      <c r="AM327" s="56">
        <v>0</v>
      </c>
      <c r="AN327" s="118" t="s">
        <v>90</v>
      </c>
      <c r="AO327" s="118" t="s">
        <v>90</v>
      </c>
      <c r="AP327" s="118" t="s">
        <v>90</v>
      </c>
      <c r="AQ327" s="54">
        <f t="shared" si="22"/>
        <v>0</v>
      </c>
      <c r="AR327" s="54">
        <f>+L327+AE327-AJ327</f>
        <v>32691000</v>
      </c>
      <c r="AS327" s="56" t="s">
        <v>88</v>
      </c>
      <c r="AT327" s="54">
        <v>26888000</v>
      </c>
      <c r="AU327" s="56" t="s">
        <v>91</v>
      </c>
      <c r="AV327" s="114">
        <v>0</v>
      </c>
      <c r="AW327" s="111" t="s">
        <v>90</v>
      </c>
      <c r="AX327" s="247">
        <v>26888000</v>
      </c>
      <c r="AY327" s="58">
        <f t="shared" si="23"/>
        <v>5803000</v>
      </c>
      <c r="AZ327" s="112">
        <f t="shared" si="24"/>
        <v>0.8224893701630418</v>
      </c>
      <c r="BA327" s="159">
        <v>1</v>
      </c>
      <c r="BB327" s="111" t="s">
        <v>90</v>
      </c>
      <c r="BC327" s="56" t="s">
        <v>92</v>
      </c>
      <c r="BD327" s="109" t="s">
        <v>10871</v>
      </c>
      <c r="BE327" s="56" t="s">
        <v>88</v>
      </c>
      <c r="BF327" s="56" t="s">
        <v>88</v>
      </c>
    </row>
    <row r="328" spans="1:58" s="201" customFormat="1" x14ac:dyDescent="0.2">
      <c r="B328" s="51">
        <v>2026</v>
      </c>
      <c r="C328" s="51">
        <v>891780111</v>
      </c>
      <c r="D328" s="51" t="s">
        <v>79</v>
      </c>
      <c r="E328" s="161" t="s">
        <v>10870</v>
      </c>
      <c r="F328" s="56" t="s">
        <v>10869</v>
      </c>
      <c r="G328" s="56">
        <v>0</v>
      </c>
      <c r="H328" s="56" t="s">
        <v>82</v>
      </c>
      <c r="I328" s="51" t="s">
        <v>83</v>
      </c>
      <c r="J328" s="121" t="s">
        <v>84</v>
      </c>
      <c r="K328" s="54" t="s">
        <v>10868</v>
      </c>
      <c r="L328" s="54">
        <v>16606000</v>
      </c>
      <c r="M328" s="51" t="s">
        <v>86</v>
      </c>
      <c r="N328" s="54" t="s">
        <v>10867</v>
      </c>
      <c r="O328" s="54">
        <v>1004272192</v>
      </c>
      <c r="P328" s="54">
        <v>30</v>
      </c>
      <c r="Q328" s="464">
        <v>46027</v>
      </c>
      <c r="R328" s="109">
        <v>5872564000</v>
      </c>
      <c r="S328" s="109">
        <v>1330</v>
      </c>
      <c r="T328" s="542">
        <v>46042</v>
      </c>
      <c r="U328" s="54">
        <v>16606000</v>
      </c>
      <c r="V328" s="56" t="s">
        <v>88</v>
      </c>
      <c r="W328" s="54">
        <v>57461216</v>
      </c>
      <c r="X328" s="54" t="s">
        <v>8844</v>
      </c>
      <c r="Y328" s="119">
        <v>46042</v>
      </c>
      <c r="Z328" s="119">
        <v>46042</v>
      </c>
      <c r="AA328" s="120" t="s">
        <v>90</v>
      </c>
      <c r="AB328" s="119">
        <v>46173</v>
      </c>
      <c r="AC328" s="54">
        <f t="shared" ref="AC328:AC391" si="25">+IF(AA328="1800-01-01",AB328-Z328,AB328-AA328)</f>
        <v>131</v>
      </c>
      <c r="AD328" s="56">
        <v>1</v>
      </c>
      <c r="AE328" s="114">
        <v>4030000</v>
      </c>
      <c r="AF328" s="56">
        <v>1</v>
      </c>
      <c r="AG328" s="464">
        <v>46206</v>
      </c>
      <c r="AH328" s="54">
        <f t="shared" ref="AH328:AH391" si="26">+IF(AG328="1800-01-01",0,AG328-AB328)</f>
        <v>33</v>
      </c>
      <c r="AI328" s="114">
        <v>0</v>
      </c>
      <c r="AJ328" s="114">
        <v>0</v>
      </c>
      <c r="AK328" s="118" t="s">
        <v>90</v>
      </c>
      <c r="AL328" s="118" t="s">
        <v>90</v>
      </c>
      <c r="AM328" s="56">
        <v>0</v>
      </c>
      <c r="AN328" s="118" t="s">
        <v>90</v>
      </c>
      <c r="AO328" s="118" t="s">
        <v>90</v>
      </c>
      <c r="AP328" s="118" t="s">
        <v>90</v>
      </c>
      <c r="AQ328" s="54">
        <f t="shared" ref="AQ328:AQ391" si="27">+IF(AN328="1800-01-01",0,AO328-AN328)</f>
        <v>0</v>
      </c>
      <c r="AR328" s="54">
        <f>+L328+AE328-AJ328</f>
        <v>20636000</v>
      </c>
      <c r="AS328" s="56" t="s">
        <v>88</v>
      </c>
      <c r="AT328" s="54">
        <v>16606000</v>
      </c>
      <c r="AU328" s="56" t="s">
        <v>91</v>
      </c>
      <c r="AV328" s="114">
        <v>0</v>
      </c>
      <c r="AW328" s="111" t="s">
        <v>90</v>
      </c>
      <c r="AX328" s="247">
        <v>16606000</v>
      </c>
      <c r="AY328" s="58">
        <f t="shared" ref="AY328:AY391" si="28">AR328-AX328</f>
        <v>4030000</v>
      </c>
      <c r="AZ328" s="112">
        <f t="shared" ref="AZ328:AZ391" si="29">+IFERROR(AX328/AR328,"_")</f>
        <v>0.80471021515797636</v>
      </c>
      <c r="BA328" s="159">
        <v>1</v>
      </c>
      <c r="BB328" s="111" t="s">
        <v>90</v>
      </c>
      <c r="BC328" s="56" t="s">
        <v>92</v>
      </c>
      <c r="BD328" s="109" t="s">
        <v>10866</v>
      </c>
      <c r="BE328" s="56" t="s">
        <v>88</v>
      </c>
      <c r="BF328" s="56" t="s">
        <v>88</v>
      </c>
    </row>
    <row r="329" spans="1:58" s="201" customFormat="1" x14ac:dyDescent="0.2">
      <c r="B329" s="51">
        <v>2026</v>
      </c>
      <c r="C329" s="51">
        <v>891780111</v>
      </c>
      <c r="D329" s="51" t="s">
        <v>79</v>
      </c>
      <c r="E329" s="161" t="s">
        <v>10865</v>
      </c>
      <c r="F329" s="56" t="s">
        <v>10864</v>
      </c>
      <c r="G329" s="56">
        <v>0</v>
      </c>
      <c r="H329" s="56" t="s">
        <v>82</v>
      </c>
      <c r="I329" s="51" t="s">
        <v>83</v>
      </c>
      <c r="J329" s="121" t="s">
        <v>84</v>
      </c>
      <c r="K329" s="54" t="s">
        <v>10863</v>
      </c>
      <c r="L329" s="54">
        <v>16972000</v>
      </c>
      <c r="M329" s="51" t="s">
        <v>86</v>
      </c>
      <c r="N329" s="54" t="s">
        <v>10862</v>
      </c>
      <c r="O329" s="54">
        <v>1004373814</v>
      </c>
      <c r="P329" s="54">
        <v>30</v>
      </c>
      <c r="Q329" s="464">
        <v>46027</v>
      </c>
      <c r="R329" s="109">
        <v>5872564000</v>
      </c>
      <c r="S329" s="109">
        <v>1331</v>
      </c>
      <c r="T329" s="542">
        <v>46042</v>
      </c>
      <c r="U329" s="54">
        <v>16972000</v>
      </c>
      <c r="V329" s="56" t="s">
        <v>88</v>
      </c>
      <c r="W329" s="54">
        <v>28298877</v>
      </c>
      <c r="X329" s="54" t="s">
        <v>8804</v>
      </c>
      <c r="Y329" s="119">
        <v>46042</v>
      </c>
      <c r="Z329" s="119">
        <v>46042</v>
      </c>
      <c r="AA329" s="120" t="s">
        <v>90</v>
      </c>
      <c r="AB329" s="119">
        <v>46173</v>
      </c>
      <c r="AC329" s="54">
        <f t="shared" si="25"/>
        <v>131</v>
      </c>
      <c r="AD329" s="56">
        <v>2</v>
      </c>
      <c r="AE329" s="114">
        <v>14226000</v>
      </c>
      <c r="AF329" s="56">
        <v>1</v>
      </c>
      <c r="AG329" s="464">
        <v>46203</v>
      </c>
      <c r="AH329" s="54">
        <f t="shared" si="26"/>
        <v>30</v>
      </c>
      <c r="AI329" s="114">
        <v>0</v>
      </c>
      <c r="AJ329" s="114">
        <v>0</v>
      </c>
      <c r="AK329" s="118" t="s">
        <v>90</v>
      </c>
      <c r="AL329" s="118" t="s">
        <v>90</v>
      </c>
      <c r="AM329" s="56">
        <v>0</v>
      </c>
      <c r="AN329" s="118" t="s">
        <v>90</v>
      </c>
      <c r="AO329" s="118" t="s">
        <v>90</v>
      </c>
      <c r="AP329" s="118" t="s">
        <v>90</v>
      </c>
      <c r="AQ329" s="54">
        <f t="shared" si="27"/>
        <v>0</v>
      </c>
      <c r="AR329" s="54">
        <f>+L329+AE329-AJ329</f>
        <v>31198000</v>
      </c>
      <c r="AS329" s="56" t="s">
        <v>88</v>
      </c>
      <c r="AT329" s="54">
        <v>16972000</v>
      </c>
      <c r="AU329" s="56" t="s">
        <v>91</v>
      </c>
      <c r="AV329" s="114">
        <v>0</v>
      </c>
      <c r="AW329" s="111" t="s">
        <v>90</v>
      </c>
      <c r="AX329" s="247">
        <v>25660000</v>
      </c>
      <c r="AY329" s="58">
        <f t="shared" si="28"/>
        <v>5538000</v>
      </c>
      <c r="AZ329" s="112">
        <f t="shared" si="29"/>
        <v>0.82248862106545295</v>
      </c>
      <c r="BA329" s="159">
        <v>1</v>
      </c>
      <c r="BB329" s="111" t="s">
        <v>90</v>
      </c>
      <c r="BC329" s="56" t="s">
        <v>92</v>
      </c>
      <c r="BD329" s="109" t="s">
        <v>10861</v>
      </c>
      <c r="BE329" s="56" t="s">
        <v>88</v>
      </c>
      <c r="BF329" s="56" t="s">
        <v>88</v>
      </c>
    </row>
    <row r="330" spans="1:58" s="201" customFormat="1" x14ac:dyDescent="0.2">
      <c r="B330" s="51">
        <v>2026</v>
      </c>
      <c r="C330" s="51">
        <v>891780111</v>
      </c>
      <c r="D330" s="51" t="s">
        <v>79</v>
      </c>
      <c r="E330" s="161" t="s">
        <v>10860</v>
      </c>
      <c r="F330" s="56" t="s">
        <v>10859</v>
      </c>
      <c r="G330" s="56">
        <v>0</v>
      </c>
      <c r="H330" s="56" t="s">
        <v>82</v>
      </c>
      <c r="I330" s="51" t="s">
        <v>83</v>
      </c>
      <c r="J330" s="121" t="s">
        <v>84</v>
      </c>
      <c r="K330" s="54" t="s">
        <v>10858</v>
      </c>
      <c r="L330" s="54">
        <v>16606000</v>
      </c>
      <c r="M330" s="51" t="s">
        <v>86</v>
      </c>
      <c r="N330" s="54" t="s">
        <v>10857</v>
      </c>
      <c r="O330" s="54">
        <v>1083023105</v>
      </c>
      <c r="P330" s="54">
        <v>30</v>
      </c>
      <c r="Q330" s="464">
        <v>46027</v>
      </c>
      <c r="R330" s="109">
        <v>5872564000</v>
      </c>
      <c r="S330" s="109">
        <v>1332</v>
      </c>
      <c r="T330" s="542">
        <v>46042</v>
      </c>
      <c r="U330" s="54">
        <v>16606000</v>
      </c>
      <c r="V330" s="56" t="s">
        <v>88</v>
      </c>
      <c r="W330" s="54">
        <v>1082939683</v>
      </c>
      <c r="X330" s="54" t="s">
        <v>9025</v>
      </c>
      <c r="Y330" s="119">
        <v>46042</v>
      </c>
      <c r="Z330" s="119">
        <v>46042</v>
      </c>
      <c r="AA330" s="120" t="s">
        <v>90</v>
      </c>
      <c r="AB330" s="119">
        <v>46173</v>
      </c>
      <c r="AC330" s="54">
        <f t="shared" si="25"/>
        <v>131</v>
      </c>
      <c r="AD330" s="56">
        <v>0</v>
      </c>
      <c r="AE330" s="114">
        <v>0</v>
      </c>
      <c r="AF330" s="56">
        <v>0</v>
      </c>
      <c r="AG330" s="464" t="s">
        <v>90</v>
      </c>
      <c r="AH330" s="54">
        <f t="shared" si="26"/>
        <v>0</v>
      </c>
      <c r="AI330" s="114">
        <v>0</v>
      </c>
      <c r="AJ330" s="114">
        <v>0</v>
      </c>
      <c r="AK330" s="118" t="s">
        <v>90</v>
      </c>
      <c r="AL330" s="118" t="s">
        <v>90</v>
      </c>
      <c r="AM330" s="56">
        <v>0</v>
      </c>
      <c r="AN330" s="118" t="s">
        <v>90</v>
      </c>
      <c r="AO330" s="118" t="s">
        <v>90</v>
      </c>
      <c r="AP330" s="118" t="s">
        <v>90</v>
      </c>
      <c r="AQ330" s="54">
        <f t="shared" si="27"/>
        <v>0</v>
      </c>
      <c r="AR330" s="54">
        <f>+L330+AE330-AJ330</f>
        <v>16606000</v>
      </c>
      <c r="AS330" s="56" t="s">
        <v>88</v>
      </c>
      <c r="AT330" s="54">
        <v>16606000</v>
      </c>
      <c r="AU330" s="56" t="s">
        <v>91</v>
      </c>
      <c r="AV330" s="114">
        <v>0</v>
      </c>
      <c r="AW330" s="111" t="s">
        <v>90</v>
      </c>
      <c r="AX330" s="247">
        <v>16606000</v>
      </c>
      <c r="AY330" s="58">
        <f t="shared" si="28"/>
        <v>0</v>
      </c>
      <c r="AZ330" s="112">
        <f t="shared" si="29"/>
        <v>1</v>
      </c>
      <c r="BA330" s="159">
        <v>1</v>
      </c>
      <c r="BB330" s="111" t="s">
        <v>90</v>
      </c>
      <c r="BC330" s="56" t="s">
        <v>92</v>
      </c>
      <c r="BD330" s="109" t="s">
        <v>10856</v>
      </c>
      <c r="BE330" s="56" t="s">
        <v>88</v>
      </c>
      <c r="BF330" s="56" t="s">
        <v>88</v>
      </c>
    </row>
    <row r="331" spans="1:58" s="539" customFormat="1" x14ac:dyDescent="0.2">
      <c r="A331" s="201"/>
      <c r="B331" s="51">
        <v>2026</v>
      </c>
      <c r="C331" s="51">
        <v>891780111</v>
      </c>
      <c r="D331" s="51" t="s">
        <v>79</v>
      </c>
      <c r="E331" s="161" t="s">
        <v>10855</v>
      </c>
      <c r="F331" s="56" t="s">
        <v>10854</v>
      </c>
      <c r="G331" s="56">
        <v>0</v>
      </c>
      <c r="H331" s="56" t="s">
        <v>82</v>
      </c>
      <c r="I331" s="51" t="s">
        <v>83</v>
      </c>
      <c r="J331" s="121" t="s">
        <v>84</v>
      </c>
      <c r="K331" s="54" t="s">
        <v>10850</v>
      </c>
      <c r="L331" s="54">
        <v>2500000</v>
      </c>
      <c r="M331" s="51" t="s">
        <v>86</v>
      </c>
      <c r="N331" s="54" t="s">
        <v>9076</v>
      </c>
      <c r="O331" s="54">
        <v>1019094455</v>
      </c>
      <c r="P331" s="54">
        <v>30</v>
      </c>
      <c r="Q331" s="464">
        <v>46027</v>
      </c>
      <c r="R331" s="109">
        <v>5872564000</v>
      </c>
      <c r="S331" s="109">
        <v>1333</v>
      </c>
      <c r="T331" s="542">
        <v>46042</v>
      </c>
      <c r="U331" s="54">
        <v>2500000</v>
      </c>
      <c r="V331" s="56" t="s">
        <v>88</v>
      </c>
      <c r="W331" s="54">
        <v>45691169</v>
      </c>
      <c r="X331" s="54" t="s">
        <v>8876</v>
      </c>
      <c r="Y331" s="119">
        <v>46042</v>
      </c>
      <c r="Z331" s="119">
        <v>46042</v>
      </c>
      <c r="AA331" s="120" t="s">
        <v>90</v>
      </c>
      <c r="AB331" s="119">
        <v>46050</v>
      </c>
      <c r="AC331" s="54">
        <f t="shared" si="25"/>
        <v>8</v>
      </c>
      <c r="AD331" s="56">
        <v>0</v>
      </c>
      <c r="AE331" s="114">
        <v>0</v>
      </c>
      <c r="AF331" s="56">
        <v>0</v>
      </c>
      <c r="AG331" s="464" t="s">
        <v>90</v>
      </c>
      <c r="AH331" s="54">
        <f t="shared" si="26"/>
        <v>0</v>
      </c>
      <c r="AI331" s="114">
        <v>0</v>
      </c>
      <c r="AJ331" s="114">
        <v>0</v>
      </c>
      <c r="AK331" s="118" t="s">
        <v>90</v>
      </c>
      <c r="AL331" s="118" t="s">
        <v>90</v>
      </c>
      <c r="AM331" s="56">
        <v>0</v>
      </c>
      <c r="AN331" s="118" t="s">
        <v>90</v>
      </c>
      <c r="AO331" s="118" t="s">
        <v>90</v>
      </c>
      <c r="AP331" s="118" t="s">
        <v>90</v>
      </c>
      <c r="AQ331" s="54">
        <f t="shared" si="27"/>
        <v>0</v>
      </c>
      <c r="AR331" s="54">
        <f>+L331+AE331-AJ331</f>
        <v>2500000</v>
      </c>
      <c r="AS331" s="56" t="s">
        <v>88</v>
      </c>
      <c r="AT331" s="54">
        <v>2500000</v>
      </c>
      <c r="AU331" s="56" t="s">
        <v>91</v>
      </c>
      <c r="AV331" s="114">
        <v>0</v>
      </c>
      <c r="AW331" s="111" t="s">
        <v>90</v>
      </c>
      <c r="AX331" s="247">
        <v>2500000</v>
      </c>
      <c r="AY331" s="58">
        <f t="shared" si="28"/>
        <v>0</v>
      </c>
      <c r="AZ331" s="112">
        <f t="shared" si="29"/>
        <v>1</v>
      </c>
      <c r="BA331" s="159">
        <v>1</v>
      </c>
      <c r="BB331" s="111" t="s">
        <v>90</v>
      </c>
      <c r="BC331" s="56" t="s">
        <v>149</v>
      </c>
      <c r="BD331" s="109" t="s">
        <v>10853</v>
      </c>
      <c r="BE331" s="56" t="s">
        <v>88</v>
      </c>
      <c r="BF331" s="56" t="s">
        <v>88</v>
      </c>
    </row>
    <row r="332" spans="1:58" s="201" customFormat="1" x14ac:dyDescent="0.2">
      <c r="B332" s="51">
        <v>2026</v>
      </c>
      <c r="C332" s="51">
        <v>891780111</v>
      </c>
      <c r="D332" s="51" t="s">
        <v>79</v>
      </c>
      <c r="E332" s="161" t="s">
        <v>10852</v>
      </c>
      <c r="F332" s="56" t="s">
        <v>10851</v>
      </c>
      <c r="G332" s="56">
        <v>0</v>
      </c>
      <c r="H332" s="56" t="s">
        <v>82</v>
      </c>
      <c r="I332" s="51" t="s">
        <v>83</v>
      </c>
      <c r="J332" s="121" t="s">
        <v>84</v>
      </c>
      <c r="K332" s="54" t="s">
        <v>10850</v>
      </c>
      <c r="L332" s="54">
        <v>2500000</v>
      </c>
      <c r="M332" s="51" t="s">
        <v>86</v>
      </c>
      <c r="N332" s="54" t="s">
        <v>10849</v>
      </c>
      <c r="O332" s="54">
        <v>1082959908</v>
      </c>
      <c r="P332" s="54">
        <v>30</v>
      </c>
      <c r="Q332" s="464">
        <v>46027</v>
      </c>
      <c r="R332" s="109">
        <v>5872564000</v>
      </c>
      <c r="S332" s="109">
        <v>1334</v>
      </c>
      <c r="T332" s="542">
        <v>46042</v>
      </c>
      <c r="U332" s="54">
        <v>2500000</v>
      </c>
      <c r="V332" s="56" t="s">
        <v>88</v>
      </c>
      <c r="W332" s="54">
        <v>45691169</v>
      </c>
      <c r="X332" s="54" t="s">
        <v>8876</v>
      </c>
      <c r="Y332" s="119">
        <v>46042</v>
      </c>
      <c r="Z332" s="119">
        <v>46042</v>
      </c>
      <c r="AA332" s="120" t="s">
        <v>90</v>
      </c>
      <c r="AB332" s="119">
        <v>46050</v>
      </c>
      <c r="AC332" s="54">
        <f t="shared" si="25"/>
        <v>8</v>
      </c>
      <c r="AD332" s="56">
        <v>0</v>
      </c>
      <c r="AE332" s="114">
        <v>0</v>
      </c>
      <c r="AF332" s="56">
        <v>0</v>
      </c>
      <c r="AG332" s="464" t="s">
        <v>90</v>
      </c>
      <c r="AH332" s="54">
        <f t="shared" si="26"/>
        <v>0</v>
      </c>
      <c r="AI332" s="114">
        <v>0</v>
      </c>
      <c r="AJ332" s="114">
        <v>0</v>
      </c>
      <c r="AK332" s="118" t="s">
        <v>90</v>
      </c>
      <c r="AL332" s="118" t="s">
        <v>90</v>
      </c>
      <c r="AM332" s="56">
        <v>0</v>
      </c>
      <c r="AN332" s="118" t="s">
        <v>90</v>
      </c>
      <c r="AO332" s="118" t="s">
        <v>90</v>
      </c>
      <c r="AP332" s="118" t="s">
        <v>90</v>
      </c>
      <c r="AQ332" s="54">
        <f t="shared" si="27"/>
        <v>0</v>
      </c>
      <c r="AR332" s="54">
        <f>+L332+AE332-AJ332</f>
        <v>2500000</v>
      </c>
      <c r="AS332" s="56" t="s">
        <v>88</v>
      </c>
      <c r="AT332" s="54">
        <v>2500000</v>
      </c>
      <c r="AU332" s="56" t="s">
        <v>91</v>
      </c>
      <c r="AV332" s="114">
        <v>0</v>
      </c>
      <c r="AW332" s="111" t="s">
        <v>90</v>
      </c>
      <c r="AX332" s="247">
        <v>2500000</v>
      </c>
      <c r="AY332" s="58">
        <f t="shared" si="28"/>
        <v>0</v>
      </c>
      <c r="AZ332" s="112">
        <f t="shared" si="29"/>
        <v>1</v>
      </c>
      <c r="BA332" s="159">
        <v>1</v>
      </c>
      <c r="BB332" s="111" t="s">
        <v>90</v>
      </c>
      <c r="BC332" s="56" t="s">
        <v>149</v>
      </c>
      <c r="BD332" s="109" t="s">
        <v>10848</v>
      </c>
      <c r="BE332" s="56" t="s">
        <v>88</v>
      </c>
      <c r="BF332" s="56" t="s">
        <v>88</v>
      </c>
    </row>
    <row r="333" spans="1:58" s="201" customFormat="1" x14ac:dyDescent="0.2">
      <c r="B333" s="51">
        <v>2026</v>
      </c>
      <c r="C333" s="51">
        <v>891780111</v>
      </c>
      <c r="D333" s="51" t="s">
        <v>79</v>
      </c>
      <c r="E333" s="161" t="s">
        <v>10847</v>
      </c>
      <c r="F333" s="56" t="s">
        <v>10846</v>
      </c>
      <c r="G333" s="56">
        <v>0</v>
      </c>
      <c r="H333" s="56" t="s">
        <v>82</v>
      </c>
      <c r="I333" s="51" t="s">
        <v>83</v>
      </c>
      <c r="J333" s="121" t="s">
        <v>84</v>
      </c>
      <c r="K333" s="54" t="s">
        <v>10845</v>
      </c>
      <c r="L333" s="54">
        <v>10967000</v>
      </c>
      <c r="M333" s="51" t="s">
        <v>86</v>
      </c>
      <c r="N333" s="54" t="s">
        <v>10844</v>
      </c>
      <c r="O333" s="54">
        <v>36549178</v>
      </c>
      <c r="P333" s="54">
        <v>53</v>
      </c>
      <c r="Q333" s="464">
        <v>46030</v>
      </c>
      <c r="R333" s="109">
        <v>2567899000</v>
      </c>
      <c r="S333" s="109">
        <v>1311</v>
      </c>
      <c r="T333" s="542">
        <v>46042</v>
      </c>
      <c r="U333" s="54">
        <v>10967000</v>
      </c>
      <c r="V333" s="56" t="s">
        <v>88</v>
      </c>
      <c r="W333" s="54">
        <v>57444673</v>
      </c>
      <c r="X333" s="54" t="s">
        <v>9243</v>
      </c>
      <c r="Y333" s="119">
        <v>46042</v>
      </c>
      <c r="Z333" s="119">
        <v>46042</v>
      </c>
      <c r="AA333" s="120" t="s">
        <v>90</v>
      </c>
      <c r="AB333" s="119">
        <v>46173</v>
      </c>
      <c r="AC333" s="54">
        <f t="shared" si="25"/>
        <v>131</v>
      </c>
      <c r="AD333" s="56">
        <v>1</v>
      </c>
      <c r="AE333" s="114">
        <v>2419000</v>
      </c>
      <c r="AF333" s="56">
        <v>1</v>
      </c>
      <c r="AG333" s="464">
        <v>46203</v>
      </c>
      <c r="AH333" s="54">
        <f t="shared" si="26"/>
        <v>30</v>
      </c>
      <c r="AI333" s="114">
        <v>0</v>
      </c>
      <c r="AJ333" s="114">
        <v>0</v>
      </c>
      <c r="AK333" s="118" t="s">
        <v>90</v>
      </c>
      <c r="AL333" s="118" t="s">
        <v>90</v>
      </c>
      <c r="AM333" s="56">
        <v>0</v>
      </c>
      <c r="AN333" s="118" t="s">
        <v>90</v>
      </c>
      <c r="AO333" s="118" t="s">
        <v>90</v>
      </c>
      <c r="AP333" s="118" t="s">
        <v>90</v>
      </c>
      <c r="AQ333" s="54">
        <f t="shared" si="27"/>
        <v>0</v>
      </c>
      <c r="AR333" s="54">
        <f>+L333+AE333-AJ333</f>
        <v>13386000</v>
      </c>
      <c r="AS333" s="56" t="s">
        <v>88</v>
      </c>
      <c r="AT333" s="54">
        <v>10967000</v>
      </c>
      <c r="AU333" s="56" t="s">
        <v>91</v>
      </c>
      <c r="AV333" s="114">
        <v>0</v>
      </c>
      <c r="AW333" s="111" t="s">
        <v>90</v>
      </c>
      <c r="AX333" s="247">
        <v>10967000</v>
      </c>
      <c r="AY333" s="58">
        <f t="shared" si="28"/>
        <v>2419000</v>
      </c>
      <c r="AZ333" s="112">
        <f t="shared" si="29"/>
        <v>0.81928880920364555</v>
      </c>
      <c r="BA333" s="159">
        <v>1</v>
      </c>
      <c r="BB333" s="111" t="s">
        <v>90</v>
      </c>
      <c r="BC333" s="56" t="s">
        <v>92</v>
      </c>
      <c r="BD333" s="109" t="s">
        <v>10843</v>
      </c>
      <c r="BE333" s="56" t="s">
        <v>88</v>
      </c>
      <c r="BF333" s="56" t="s">
        <v>88</v>
      </c>
    </row>
    <row r="334" spans="1:58" s="201" customFormat="1" x14ac:dyDescent="0.2">
      <c r="B334" s="51">
        <v>2026</v>
      </c>
      <c r="C334" s="51">
        <v>891780111</v>
      </c>
      <c r="D334" s="51" t="s">
        <v>79</v>
      </c>
      <c r="E334" s="161" t="s">
        <v>10842</v>
      </c>
      <c r="F334" s="56" t="s">
        <v>10841</v>
      </c>
      <c r="G334" s="56">
        <v>0</v>
      </c>
      <c r="H334" s="56" t="s">
        <v>82</v>
      </c>
      <c r="I334" s="51" t="s">
        <v>83</v>
      </c>
      <c r="J334" s="121" t="s">
        <v>84</v>
      </c>
      <c r="K334" s="54" t="s">
        <v>10840</v>
      </c>
      <c r="L334" s="54">
        <v>17100000</v>
      </c>
      <c r="M334" s="51" t="s">
        <v>86</v>
      </c>
      <c r="N334" s="54" t="s">
        <v>10839</v>
      </c>
      <c r="O334" s="54">
        <v>1083560113</v>
      </c>
      <c r="P334" s="54">
        <v>30</v>
      </c>
      <c r="Q334" s="464">
        <v>46027</v>
      </c>
      <c r="R334" s="109">
        <v>5872564000</v>
      </c>
      <c r="S334" s="109">
        <v>1335</v>
      </c>
      <c r="T334" s="542">
        <v>46042</v>
      </c>
      <c r="U334" s="54">
        <v>17100000</v>
      </c>
      <c r="V334" s="56" t="s">
        <v>88</v>
      </c>
      <c r="W334" s="54">
        <v>45476408</v>
      </c>
      <c r="X334" s="54" t="s">
        <v>9567</v>
      </c>
      <c r="Y334" s="119">
        <v>46042</v>
      </c>
      <c r="Z334" s="119">
        <v>46048</v>
      </c>
      <c r="AA334" s="120" t="s">
        <v>90</v>
      </c>
      <c r="AB334" s="119">
        <v>46173</v>
      </c>
      <c r="AC334" s="54">
        <f t="shared" si="25"/>
        <v>125</v>
      </c>
      <c r="AD334" s="56">
        <v>1</v>
      </c>
      <c r="AE334" s="114">
        <v>3557000</v>
      </c>
      <c r="AF334" s="56">
        <v>1</v>
      </c>
      <c r="AG334" s="464">
        <v>46199</v>
      </c>
      <c r="AH334" s="54">
        <f t="shared" si="26"/>
        <v>26</v>
      </c>
      <c r="AI334" s="114">
        <v>0</v>
      </c>
      <c r="AJ334" s="114">
        <v>0</v>
      </c>
      <c r="AK334" s="118" t="s">
        <v>90</v>
      </c>
      <c r="AL334" s="118" t="s">
        <v>90</v>
      </c>
      <c r="AM334" s="56">
        <v>0</v>
      </c>
      <c r="AN334" s="118" t="s">
        <v>90</v>
      </c>
      <c r="AO334" s="118" t="s">
        <v>90</v>
      </c>
      <c r="AP334" s="118" t="s">
        <v>90</v>
      </c>
      <c r="AQ334" s="54">
        <f t="shared" si="27"/>
        <v>0</v>
      </c>
      <c r="AR334" s="54">
        <f>+L334+AE334-AJ334</f>
        <v>20657000</v>
      </c>
      <c r="AS334" s="56" t="s">
        <v>88</v>
      </c>
      <c r="AT334" s="54">
        <v>17100000</v>
      </c>
      <c r="AU334" s="56" t="s">
        <v>91</v>
      </c>
      <c r="AV334" s="114">
        <v>0</v>
      </c>
      <c r="AW334" s="111" t="s">
        <v>90</v>
      </c>
      <c r="AX334" s="247">
        <v>17100000</v>
      </c>
      <c r="AY334" s="58">
        <f t="shared" si="28"/>
        <v>3557000</v>
      </c>
      <c r="AZ334" s="112">
        <f t="shared" si="29"/>
        <v>0.82780655467880138</v>
      </c>
      <c r="BA334" s="159">
        <v>1</v>
      </c>
      <c r="BB334" s="111" t="s">
        <v>90</v>
      </c>
      <c r="BC334" s="56" t="s">
        <v>92</v>
      </c>
      <c r="BD334" s="109" t="s">
        <v>10838</v>
      </c>
      <c r="BE334" s="56" t="s">
        <v>88</v>
      </c>
      <c r="BF334" s="56" t="s">
        <v>88</v>
      </c>
    </row>
    <row r="335" spans="1:58" s="201" customFormat="1" x14ac:dyDescent="0.2">
      <c r="B335" s="51">
        <v>2026</v>
      </c>
      <c r="C335" s="51">
        <v>891780111</v>
      </c>
      <c r="D335" s="51" t="s">
        <v>79</v>
      </c>
      <c r="E335" s="161" t="s">
        <v>10837</v>
      </c>
      <c r="F335" s="56" t="s">
        <v>10836</v>
      </c>
      <c r="G335" s="56">
        <v>0</v>
      </c>
      <c r="H335" s="56" t="s">
        <v>82</v>
      </c>
      <c r="I335" s="51" t="s">
        <v>83</v>
      </c>
      <c r="J335" s="121" t="s">
        <v>84</v>
      </c>
      <c r="K335" s="54" t="s">
        <v>9715</v>
      </c>
      <c r="L335" s="54">
        <v>10080000</v>
      </c>
      <c r="M335" s="51" t="s">
        <v>86</v>
      </c>
      <c r="N335" s="54" t="s">
        <v>10835</v>
      </c>
      <c r="O335" s="54">
        <v>1085227404</v>
      </c>
      <c r="P335" s="54">
        <v>53</v>
      </c>
      <c r="Q335" s="464">
        <v>46030</v>
      </c>
      <c r="R335" s="109">
        <v>2567899000</v>
      </c>
      <c r="S335" s="109">
        <v>1312</v>
      </c>
      <c r="T335" s="542">
        <v>46042</v>
      </c>
      <c r="U335" s="54">
        <v>10080000</v>
      </c>
      <c r="V335" s="56" t="s">
        <v>88</v>
      </c>
      <c r="W335" s="54">
        <v>45476408</v>
      </c>
      <c r="X335" s="54" t="s">
        <v>9567</v>
      </c>
      <c r="Y335" s="119">
        <v>46042</v>
      </c>
      <c r="Z335" s="119">
        <v>46048</v>
      </c>
      <c r="AA335" s="120" t="s">
        <v>90</v>
      </c>
      <c r="AB335" s="119">
        <v>46173</v>
      </c>
      <c r="AC335" s="54">
        <f t="shared" si="25"/>
        <v>125</v>
      </c>
      <c r="AD335" s="56">
        <v>1</v>
      </c>
      <c r="AE335" s="114">
        <v>2097000</v>
      </c>
      <c r="AF335" s="56">
        <v>1</v>
      </c>
      <c r="AG335" s="464">
        <v>46199</v>
      </c>
      <c r="AH335" s="54">
        <f t="shared" si="26"/>
        <v>26</v>
      </c>
      <c r="AI335" s="114">
        <v>0</v>
      </c>
      <c r="AJ335" s="114">
        <v>0</v>
      </c>
      <c r="AK335" s="118" t="s">
        <v>90</v>
      </c>
      <c r="AL335" s="118" t="s">
        <v>90</v>
      </c>
      <c r="AM335" s="56">
        <v>0</v>
      </c>
      <c r="AN335" s="118" t="s">
        <v>90</v>
      </c>
      <c r="AO335" s="118" t="s">
        <v>90</v>
      </c>
      <c r="AP335" s="118" t="s">
        <v>90</v>
      </c>
      <c r="AQ335" s="54">
        <f t="shared" si="27"/>
        <v>0</v>
      </c>
      <c r="AR335" s="54">
        <f>+L335+AE335-AJ335</f>
        <v>12177000</v>
      </c>
      <c r="AS335" s="56" t="s">
        <v>88</v>
      </c>
      <c r="AT335" s="54">
        <v>10080000</v>
      </c>
      <c r="AU335" s="56" t="s">
        <v>91</v>
      </c>
      <c r="AV335" s="114">
        <v>0</v>
      </c>
      <c r="AW335" s="111" t="s">
        <v>90</v>
      </c>
      <c r="AX335" s="247">
        <v>10080000</v>
      </c>
      <c r="AY335" s="58">
        <f t="shared" si="28"/>
        <v>2097000</v>
      </c>
      <c r="AZ335" s="112">
        <f t="shared" si="29"/>
        <v>0.82779009608277898</v>
      </c>
      <c r="BA335" s="159">
        <v>1</v>
      </c>
      <c r="BB335" s="111" t="s">
        <v>90</v>
      </c>
      <c r="BC335" s="56" t="s">
        <v>92</v>
      </c>
      <c r="BD335" s="109" t="s">
        <v>10834</v>
      </c>
      <c r="BE335" s="56" t="s">
        <v>88</v>
      </c>
      <c r="BF335" s="56" t="s">
        <v>88</v>
      </c>
    </row>
    <row r="336" spans="1:58" s="201" customFormat="1" x14ac:dyDescent="0.2">
      <c r="B336" s="51">
        <v>2026</v>
      </c>
      <c r="C336" s="51">
        <v>891780111</v>
      </c>
      <c r="D336" s="51" t="s">
        <v>79</v>
      </c>
      <c r="E336" s="161" t="s">
        <v>10833</v>
      </c>
      <c r="F336" s="56" t="s">
        <v>10832</v>
      </c>
      <c r="G336" s="56">
        <v>0</v>
      </c>
      <c r="H336" s="56" t="s">
        <v>82</v>
      </c>
      <c r="I336" s="51" t="s">
        <v>83</v>
      </c>
      <c r="J336" s="121" t="s">
        <v>84</v>
      </c>
      <c r="K336" s="54" t="s">
        <v>10831</v>
      </c>
      <c r="L336" s="54">
        <v>11017000</v>
      </c>
      <c r="M336" s="51" t="s">
        <v>86</v>
      </c>
      <c r="N336" s="54" t="s">
        <v>10830</v>
      </c>
      <c r="O336" s="54">
        <v>1082962412</v>
      </c>
      <c r="P336" s="54">
        <v>53</v>
      </c>
      <c r="Q336" s="464">
        <v>46030</v>
      </c>
      <c r="R336" s="109">
        <v>2567899000</v>
      </c>
      <c r="S336" s="109">
        <v>1313</v>
      </c>
      <c r="T336" s="542">
        <v>46042</v>
      </c>
      <c r="U336" s="54">
        <v>11017000</v>
      </c>
      <c r="V336" s="56" t="s">
        <v>88</v>
      </c>
      <c r="W336" s="54">
        <v>30766322</v>
      </c>
      <c r="X336" s="54" t="s">
        <v>10419</v>
      </c>
      <c r="Y336" s="119">
        <v>46042</v>
      </c>
      <c r="Z336" s="119">
        <v>46058</v>
      </c>
      <c r="AA336" s="120" t="s">
        <v>90</v>
      </c>
      <c r="AB336" s="119">
        <v>46173</v>
      </c>
      <c r="AC336" s="54">
        <f t="shared" si="25"/>
        <v>115</v>
      </c>
      <c r="AD336" s="56">
        <v>0</v>
      </c>
      <c r="AE336" s="114">
        <v>0</v>
      </c>
      <c r="AF336" s="56">
        <v>0</v>
      </c>
      <c r="AG336" s="464" t="s">
        <v>90</v>
      </c>
      <c r="AH336" s="54">
        <f t="shared" si="26"/>
        <v>0</v>
      </c>
      <c r="AI336" s="114">
        <v>0</v>
      </c>
      <c r="AJ336" s="114">
        <v>0</v>
      </c>
      <c r="AK336" s="118" t="s">
        <v>90</v>
      </c>
      <c r="AL336" s="118" t="s">
        <v>90</v>
      </c>
      <c r="AM336" s="56">
        <v>0</v>
      </c>
      <c r="AN336" s="118" t="s">
        <v>90</v>
      </c>
      <c r="AO336" s="118" t="s">
        <v>90</v>
      </c>
      <c r="AP336" s="118" t="s">
        <v>90</v>
      </c>
      <c r="AQ336" s="54">
        <f t="shared" si="27"/>
        <v>0</v>
      </c>
      <c r="AR336" s="54">
        <f>+L336+AE336-AJ336</f>
        <v>11017000</v>
      </c>
      <c r="AS336" s="56" t="s">
        <v>88</v>
      </c>
      <c r="AT336" s="54">
        <v>11017000</v>
      </c>
      <c r="AU336" s="56" t="s">
        <v>91</v>
      </c>
      <c r="AV336" s="114">
        <v>0</v>
      </c>
      <c r="AW336" s="111" t="s">
        <v>90</v>
      </c>
      <c r="AX336" s="247">
        <v>11017000</v>
      </c>
      <c r="AY336" s="58">
        <f t="shared" si="28"/>
        <v>0</v>
      </c>
      <c r="AZ336" s="112">
        <f t="shared" si="29"/>
        <v>1</v>
      </c>
      <c r="BA336" s="159">
        <v>1</v>
      </c>
      <c r="BB336" s="111" t="s">
        <v>90</v>
      </c>
      <c r="BC336" s="56" t="s">
        <v>92</v>
      </c>
      <c r="BD336" s="109" t="s">
        <v>10829</v>
      </c>
      <c r="BE336" s="123" t="s">
        <v>91</v>
      </c>
      <c r="BF336" s="56" t="s">
        <v>88</v>
      </c>
    </row>
    <row r="337" spans="1:58" s="201" customFormat="1" x14ac:dyDescent="0.2">
      <c r="B337" s="51">
        <v>2026</v>
      </c>
      <c r="C337" s="51">
        <v>891780111</v>
      </c>
      <c r="D337" s="51" t="s">
        <v>79</v>
      </c>
      <c r="E337" s="161" t="s">
        <v>10828</v>
      </c>
      <c r="F337" s="56" t="s">
        <v>10827</v>
      </c>
      <c r="G337" s="56">
        <v>0</v>
      </c>
      <c r="H337" s="56" t="s">
        <v>82</v>
      </c>
      <c r="I337" s="51" t="s">
        <v>83</v>
      </c>
      <c r="J337" s="121" t="s">
        <v>84</v>
      </c>
      <c r="K337" s="54" t="s">
        <v>10826</v>
      </c>
      <c r="L337" s="54">
        <v>12876000</v>
      </c>
      <c r="M337" s="51" t="s">
        <v>86</v>
      </c>
      <c r="N337" s="54" t="s">
        <v>10825</v>
      </c>
      <c r="O337" s="54">
        <v>1004352783</v>
      </c>
      <c r="P337" s="54">
        <v>30</v>
      </c>
      <c r="Q337" s="464">
        <v>46027</v>
      </c>
      <c r="R337" s="109">
        <v>5872564000</v>
      </c>
      <c r="S337" s="109">
        <v>1336</v>
      </c>
      <c r="T337" s="542">
        <v>46042</v>
      </c>
      <c r="U337" s="54">
        <v>12876000</v>
      </c>
      <c r="V337" s="56" t="s">
        <v>88</v>
      </c>
      <c r="W337" s="54">
        <v>30766322</v>
      </c>
      <c r="X337" s="54" t="s">
        <v>10419</v>
      </c>
      <c r="Y337" s="119">
        <v>46042</v>
      </c>
      <c r="Z337" s="119">
        <v>46058</v>
      </c>
      <c r="AA337" s="120" t="s">
        <v>90</v>
      </c>
      <c r="AB337" s="119">
        <v>46173</v>
      </c>
      <c r="AC337" s="54">
        <f t="shared" si="25"/>
        <v>115</v>
      </c>
      <c r="AD337" s="56">
        <v>0</v>
      </c>
      <c r="AE337" s="114">
        <v>0</v>
      </c>
      <c r="AF337" s="56">
        <v>0</v>
      </c>
      <c r="AG337" s="464" t="s">
        <v>90</v>
      </c>
      <c r="AH337" s="54">
        <f t="shared" si="26"/>
        <v>0</v>
      </c>
      <c r="AI337" s="114">
        <v>0</v>
      </c>
      <c r="AJ337" s="114">
        <v>0</v>
      </c>
      <c r="AK337" s="118" t="s">
        <v>90</v>
      </c>
      <c r="AL337" s="118" t="s">
        <v>90</v>
      </c>
      <c r="AM337" s="56">
        <v>0</v>
      </c>
      <c r="AN337" s="118" t="s">
        <v>90</v>
      </c>
      <c r="AO337" s="118" t="s">
        <v>90</v>
      </c>
      <c r="AP337" s="118" t="s">
        <v>90</v>
      </c>
      <c r="AQ337" s="54">
        <f t="shared" si="27"/>
        <v>0</v>
      </c>
      <c r="AR337" s="54">
        <f>+L337+AE337-AJ337</f>
        <v>12876000</v>
      </c>
      <c r="AS337" s="56" t="s">
        <v>88</v>
      </c>
      <c r="AT337" s="54">
        <v>12876000</v>
      </c>
      <c r="AU337" s="56" t="s">
        <v>91</v>
      </c>
      <c r="AV337" s="114">
        <v>0</v>
      </c>
      <c r="AW337" s="111" t="s">
        <v>90</v>
      </c>
      <c r="AX337" s="247">
        <v>12876000</v>
      </c>
      <c r="AY337" s="58">
        <f t="shared" si="28"/>
        <v>0</v>
      </c>
      <c r="AZ337" s="112">
        <f t="shared" si="29"/>
        <v>1</v>
      </c>
      <c r="BA337" s="159">
        <v>1</v>
      </c>
      <c r="BB337" s="111" t="s">
        <v>90</v>
      </c>
      <c r="BC337" s="56" t="s">
        <v>92</v>
      </c>
      <c r="BD337" s="109" t="s">
        <v>10824</v>
      </c>
      <c r="BE337" s="123" t="s">
        <v>91</v>
      </c>
      <c r="BF337" s="56" t="s">
        <v>88</v>
      </c>
    </row>
    <row r="338" spans="1:58" s="201" customFormat="1" x14ac:dyDescent="0.2">
      <c r="B338" s="51">
        <v>2026</v>
      </c>
      <c r="C338" s="51">
        <v>891780111</v>
      </c>
      <c r="D338" s="51" t="s">
        <v>79</v>
      </c>
      <c r="E338" s="161" t="s">
        <v>10823</v>
      </c>
      <c r="F338" s="56" t="s">
        <v>10822</v>
      </c>
      <c r="G338" s="56">
        <v>0</v>
      </c>
      <c r="H338" s="56" t="s">
        <v>82</v>
      </c>
      <c r="I338" s="51" t="s">
        <v>83</v>
      </c>
      <c r="J338" s="121" t="s">
        <v>84</v>
      </c>
      <c r="K338" s="54" t="s">
        <v>10821</v>
      </c>
      <c r="L338" s="54">
        <v>13632000</v>
      </c>
      <c r="M338" s="51" t="s">
        <v>86</v>
      </c>
      <c r="N338" s="54" t="s">
        <v>10820</v>
      </c>
      <c r="O338" s="54">
        <v>1082996963</v>
      </c>
      <c r="P338" s="54">
        <v>30</v>
      </c>
      <c r="Q338" s="464">
        <v>46027</v>
      </c>
      <c r="R338" s="109">
        <v>5872564000</v>
      </c>
      <c r="S338" s="109">
        <v>1337</v>
      </c>
      <c r="T338" s="542">
        <v>46042</v>
      </c>
      <c r="U338" s="54">
        <v>13632000</v>
      </c>
      <c r="V338" s="56" t="s">
        <v>88</v>
      </c>
      <c r="W338" s="54">
        <v>30766322</v>
      </c>
      <c r="X338" s="54" t="s">
        <v>10419</v>
      </c>
      <c r="Y338" s="119">
        <v>46042</v>
      </c>
      <c r="Z338" s="119">
        <v>46042</v>
      </c>
      <c r="AA338" s="120" t="s">
        <v>90</v>
      </c>
      <c r="AB338" s="119">
        <v>46173</v>
      </c>
      <c r="AC338" s="54">
        <f t="shared" si="25"/>
        <v>131</v>
      </c>
      <c r="AD338" s="56">
        <v>1</v>
      </c>
      <c r="AE338" s="114">
        <v>3007000</v>
      </c>
      <c r="AF338" s="56">
        <v>1</v>
      </c>
      <c r="AG338" s="464">
        <v>46203</v>
      </c>
      <c r="AH338" s="54">
        <f t="shared" si="26"/>
        <v>30</v>
      </c>
      <c r="AI338" s="114">
        <v>0</v>
      </c>
      <c r="AJ338" s="114">
        <v>0</v>
      </c>
      <c r="AK338" s="118" t="s">
        <v>90</v>
      </c>
      <c r="AL338" s="118" t="s">
        <v>90</v>
      </c>
      <c r="AM338" s="56">
        <v>0</v>
      </c>
      <c r="AN338" s="118" t="s">
        <v>90</v>
      </c>
      <c r="AO338" s="118" t="s">
        <v>90</v>
      </c>
      <c r="AP338" s="118" t="s">
        <v>90</v>
      </c>
      <c r="AQ338" s="54">
        <f t="shared" si="27"/>
        <v>0</v>
      </c>
      <c r="AR338" s="54">
        <f>+L338+AE338-AJ338</f>
        <v>16639000</v>
      </c>
      <c r="AS338" s="56" t="s">
        <v>88</v>
      </c>
      <c r="AT338" s="54">
        <v>13632000</v>
      </c>
      <c r="AU338" s="56" t="s">
        <v>91</v>
      </c>
      <c r="AV338" s="114">
        <v>0</v>
      </c>
      <c r="AW338" s="111" t="s">
        <v>90</v>
      </c>
      <c r="AX338" s="247">
        <v>13632000</v>
      </c>
      <c r="AY338" s="58">
        <f t="shared" si="28"/>
        <v>3007000</v>
      </c>
      <c r="AZ338" s="112">
        <f t="shared" si="29"/>
        <v>0.81928000480798124</v>
      </c>
      <c r="BA338" s="159">
        <v>1</v>
      </c>
      <c r="BB338" s="111" t="s">
        <v>90</v>
      </c>
      <c r="BC338" s="56" t="s">
        <v>92</v>
      </c>
      <c r="BD338" s="109" t="s">
        <v>10819</v>
      </c>
      <c r="BE338" s="56" t="s">
        <v>88</v>
      </c>
      <c r="BF338" s="56" t="s">
        <v>88</v>
      </c>
    </row>
    <row r="339" spans="1:58" s="201" customFormat="1" x14ac:dyDescent="0.2">
      <c r="B339" s="51">
        <v>2026</v>
      </c>
      <c r="C339" s="51">
        <v>891780111</v>
      </c>
      <c r="D339" s="51" t="s">
        <v>79</v>
      </c>
      <c r="E339" s="161" t="s">
        <v>10818</v>
      </c>
      <c r="F339" s="56" t="s">
        <v>10817</v>
      </c>
      <c r="G339" s="56">
        <v>0</v>
      </c>
      <c r="H339" s="56" t="s">
        <v>82</v>
      </c>
      <c r="I339" s="51" t="s">
        <v>83</v>
      </c>
      <c r="J339" s="121" t="s">
        <v>84</v>
      </c>
      <c r="K339" s="54" t="s">
        <v>10816</v>
      </c>
      <c r="L339" s="54">
        <v>9676000</v>
      </c>
      <c r="M339" s="51" t="s">
        <v>86</v>
      </c>
      <c r="N339" s="54" t="s">
        <v>10815</v>
      </c>
      <c r="O339" s="54">
        <v>1081911437</v>
      </c>
      <c r="P339" s="54">
        <v>53</v>
      </c>
      <c r="Q339" s="464">
        <v>46030</v>
      </c>
      <c r="R339" s="109">
        <v>2567899000</v>
      </c>
      <c r="S339" s="109">
        <v>1314</v>
      </c>
      <c r="T339" s="542">
        <v>46042</v>
      </c>
      <c r="U339" s="54">
        <v>9676000</v>
      </c>
      <c r="V339" s="56" t="s">
        <v>88</v>
      </c>
      <c r="W339" s="54">
        <v>45476408</v>
      </c>
      <c r="X339" s="54" t="s">
        <v>9567</v>
      </c>
      <c r="Y339" s="119">
        <v>46042</v>
      </c>
      <c r="Z339" s="119">
        <v>46055</v>
      </c>
      <c r="AA339" s="120" t="s">
        <v>90</v>
      </c>
      <c r="AB339" s="119">
        <v>46173</v>
      </c>
      <c r="AC339" s="54">
        <f t="shared" si="25"/>
        <v>118</v>
      </c>
      <c r="AD339" s="56">
        <v>1</v>
      </c>
      <c r="AE339" s="114">
        <v>2097000</v>
      </c>
      <c r="AF339" s="56">
        <v>1</v>
      </c>
      <c r="AG339" s="464">
        <v>46199</v>
      </c>
      <c r="AH339" s="54">
        <f t="shared" si="26"/>
        <v>26</v>
      </c>
      <c r="AI339" s="114">
        <v>0</v>
      </c>
      <c r="AJ339" s="114">
        <v>0</v>
      </c>
      <c r="AK339" s="118" t="s">
        <v>90</v>
      </c>
      <c r="AL339" s="118" t="s">
        <v>90</v>
      </c>
      <c r="AM339" s="56">
        <v>0</v>
      </c>
      <c r="AN339" s="118" t="s">
        <v>90</v>
      </c>
      <c r="AO339" s="118" t="s">
        <v>90</v>
      </c>
      <c r="AP339" s="118" t="s">
        <v>90</v>
      </c>
      <c r="AQ339" s="54">
        <f t="shared" si="27"/>
        <v>0</v>
      </c>
      <c r="AR339" s="54">
        <f>+L339+AE339-AJ339</f>
        <v>11773000</v>
      </c>
      <c r="AS339" s="56" t="s">
        <v>88</v>
      </c>
      <c r="AT339" s="54">
        <v>9676000</v>
      </c>
      <c r="AU339" s="56" t="s">
        <v>91</v>
      </c>
      <c r="AV339" s="114">
        <v>0</v>
      </c>
      <c r="AW339" s="111" t="s">
        <v>90</v>
      </c>
      <c r="AX339" s="247">
        <v>9676000</v>
      </c>
      <c r="AY339" s="58">
        <f t="shared" si="28"/>
        <v>2097000</v>
      </c>
      <c r="AZ339" s="112">
        <f t="shared" si="29"/>
        <v>0.82188057419519234</v>
      </c>
      <c r="BA339" s="159">
        <v>1</v>
      </c>
      <c r="BB339" s="111" t="s">
        <v>90</v>
      </c>
      <c r="BC339" s="56" t="s">
        <v>92</v>
      </c>
      <c r="BD339" s="109" t="s">
        <v>10814</v>
      </c>
      <c r="BE339" s="123" t="s">
        <v>91</v>
      </c>
      <c r="BF339" s="56" t="s">
        <v>88</v>
      </c>
    </row>
    <row r="340" spans="1:58" s="201" customFormat="1" x14ac:dyDescent="0.2">
      <c r="B340" s="51">
        <v>2026</v>
      </c>
      <c r="C340" s="51">
        <v>891780111</v>
      </c>
      <c r="D340" s="51" t="s">
        <v>79</v>
      </c>
      <c r="E340" s="161" t="s">
        <v>10813</v>
      </c>
      <c r="F340" s="56" t="s">
        <v>10812</v>
      </c>
      <c r="G340" s="56">
        <v>0</v>
      </c>
      <c r="H340" s="56" t="s">
        <v>82</v>
      </c>
      <c r="I340" s="51" t="s">
        <v>83</v>
      </c>
      <c r="J340" s="121" t="s">
        <v>84</v>
      </c>
      <c r="K340" s="54" t="s">
        <v>10811</v>
      </c>
      <c r="L340" s="54">
        <v>14652000</v>
      </c>
      <c r="M340" s="51" t="s">
        <v>86</v>
      </c>
      <c r="N340" s="54" t="s">
        <v>10810</v>
      </c>
      <c r="O340" s="54">
        <v>1082866445</v>
      </c>
      <c r="P340" s="54">
        <v>30</v>
      </c>
      <c r="Q340" s="464">
        <v>46027</v>
      </c>
      <c r="R340" s="109">
        <v>5872564000</v>
      </c>
      <c r="S340" s="109">
        <v>1338</v>
      </c>
      <c r="T340" s="542">
        <v>46042</v>
      </c>
      <c r="U340" s="54">
        <v>14652000</v>
      </c>
      <c r="V340" s="56" t="s">
        <v>88</v>
      </c>
      <c r="W340" s="54">
        <v>45476408</v>
      </c>
      <c r="X340" s="54" t="s">
        <v>9567</v>
      </c>
      <c r="Y340" s="119">
        <v>46042</v>
      </c>
      <c r="Z340" s="119">
        <v>46055</v>
      </c>
      <c r="AA340" s="120" t="s">
        <v>90</v>
      </c>
      <c r="AB340" s="119">
        <v>46173</v>
      </c>
      <c r="AC340" s="54">
        <f t="shared" si="25"/>
        <v>118</v>
      </c>
      <c r="AD340" s="56">
        <v>1</v>
      </c>
      <c r="AE340" s="114">
        <v>3175000</v>
      </c>
      <c r="AF340" s="56">
        <v>1</v>
      </c>
      <c r="AG340" s="464">
        <v>46199</v>
      </c>
      <c r="AH340" s="54">
        <f t="shared" si="26"/>
        <v>26</v>
      </c>
      <c r="AI340" s="114">
        <v>0</v>
      </c>
      <c r="AJ340" s="114">
        <v>0</v>
      </c>
      <c r="AK340" s="118" t="s">
        <v>90</v>
      </c>
      <c r="AL340" s="118" t="s">
        <v>90</v>
      </c>
      <c r="AM340" s="56">
        <v>0</v>
      </c>
      <c r="AN340" s="118" t="s">
        <v>90</v>
      </c>
      <c r="AO340" s="118" t="s">
        <v>90</v>
      </c>
      <c r="AP340" s="118" t="s">
        <v>90</v>
      </c>
      <c r="AQ340" s="54">
        <f t="shared" si="27"/>
        <v>0</v>
      </c>
      <c r="AR340" s="54">
        <f>+L340+AE340-AJ340</f>
        <v>17827000</v>
      </c>
      <c r="AS340" s="56" t="s">
        <v>88</v>
      </c>
      <c r="AT340" s="54">
        <v>14652000</v>
      </c>
      <c r="AU340" s="56" t="s">
        <v>91</v>
      </c>
      <c r="AV340" s="114">
        <v>0</v>
      </c>
      <c r="AW340" s="111" t="s">
        <v>90</v>
      </c>
      <c r="AX340" s="247">
        <v>14652000</v>
      </c>
      <c r="AY340" s="58">
        <f t="shared" si="28"/>
        <v>3175000</v>
      </c>
      <c r="AZ340" s="112">
        <f t="shared" si="29"/>
        <v>0.82189936613002745</v>
      </c>
      <c r="BA340" s="159">
        <v>1</v>
      </c>
      <c r="BB340" s="111" t="s">
        <v>90</v>
      </c>
      <c r="BC340" s="56" t="s">
        <v>92</v>
      </c>
      <c r="BD340" s="109" t="s">
        <v>10809</v>
      </c>
      <c r="BE340" s="123" t="s">
        <v>91</v>
      </c>
      <c r="BF340" s="56" t="s">
        <v>88</v>
      </c>
    </row>
    <row r="341" spans="1:58" s="201" customFormat="1" x14ac:dyDescent="0.2">
      <c r="B341" s="51">
        <v>2026</v>
      </c>
      <c r="C341" s="51">
        <v>891780111</v>
      </c>
      <c r="D341" s="51" t="s">
        <v>79</v>
      </c>
      <c r="E341" s="161" t="s">
        <v>10808</v>
      </c>
      <c r="F341" s="56" t="s">
        <v>10807</v>
      </c>
      <c r="G341" s="56">
        <v>0</v>
      </c>
      <c r="H341" s="56" t="s">
        <v>82</v>
      </c>
      <c r="I341" s="51" t="s">
        <v>83</v>
      </c>
      <c r="J341" s="121" t="s">
        <v>84</v>
      </c>
      <c r="K341" s="54" t="s">
        <v>10806</v>
      </c>
      <c r="L341" s="54">
        <v>16606000</v>
      </c>
      <c r="M341" s="51" t="s">
        <v>86</v>
      </c>
      <c r="N341" s="54" t="s">
        <v>10805</v>
      </c>
      <c r="O341" s="54">
        <v>1193435145</v>
      </c>
      <c r="P341" s="54">
        <v>30</v>
      </c>
      <c r="Q341" s="464">
        <v>46027</v>
      </c>
      <c r="R341" s="109">
        <v>5872564000</v>
      </c>
      <c r="S341" s="109">
        <v>1339</v>
      </c>
      <c r="T341" s="542">
        <v>46042</v>
      </c>
      <c r="U341" s="54">
        <v>16606000</v>
      </c>
      <c r="V341" s="56" t="s">
        <v>88</v>
      </c>
      <c r="W341" s="54">
        <v>36557666</v>
      </c>
      <c r="X341" s="54" t="s">
        <v>8827</v>
      </c>
      <c r="Y341" s="119">
        <v>46042</v>
      </c>
      <c r="Z341" s="119">
        <v>46042</v>
      </c>
      <c r="AA341" s="120" t="s">
        <v>90</v>
      </c>
      <c r="AB341" s="119">
        <v>46173</v>
      </c>
      <c r="AC341" s="54">
        <f t="shared" si="25"/>
        <v>131</v>
      </c>
      <c r="AD341" s="56">
        <v>1</v>
      </c>
      <c r="AE341" s="114">
        <v>3663000</v>
      </c>
      <c r="AF341" s="56">
        <v>1</v>
      </c>
      <c r="AG341" s="464">
        <v>46203</v>
      </c>
      <c r="AH341" s="54">
        <f t="shared" si="26"/>
        <v>30</v>
      </c>
      <c r="AI341" s="114">
        <v>0</v>
      </c>
      <c r="AJ341" s="114">
        <v>0</v>
      </c>
      <c r="AK341" s="118" t="s">
        <v>90</v>
      </c>
      <c r="AL341" s="118" t="s">
        <v>90</v>
      </c>
      <c r="AM341" s="56">
        <v>0</v>
      </c>
      <c r="AN341" s="118" t="s">
        <v>90</v>
      </c>
      <c r="AO341" s="118" t="s">
        <v>90</v>
      </c>
      <c r="AP341" s="118" t="s">
        <v>90</v>
      </c>
      <c r="AQ341" s="54">
        <f t="shared" si="27"/>
        <v>0</v>
      </c>
      <c r="AR341" s="54">
        <f>+L341+AE341-AJ341</f>
        <v>20269000</v>
      </c>
      <c r="AS341" s="56" t="s">
        <v>88</v>
      </c>
      <c r="AT341" s="54">
        <v>16606000</v>
      </c>
      <c r="AU341" s="56" t="s">
        <v>91</v>
      </c>
      <c r="AV341" s="114">
        <v>0</v>
      </c>
      <c r="AW341" s="111" t="s">
        <v>90</v>
      </c>
      <c r="AX341" s="247">
        <v>16606000</v>
      </c>
      <c r="AY341" s="58">
        <f t="shared" si="28"/>
        <v>3663000</v>
      </c>
      <c r="AZ341" s="112">
        <f t="shared" si="29"/>
        <v>0.81928067492229517</v>
      </c>
      <c r="BA341" s="159">
        <v>1</v>
      </c>
      <c r="BB341" s="111" t="s">
        <v>90</v>
      </c>
      <c r="BC341" s="56" t="s">
        <v>92</v>
      </c>
      <c r="BD341" s="109" t="s">
        <v>10804</v>
      </c>
      <c r="BE341" s="56" t="s">
        <v>88</v>
      </c>
      <c r="BF341" s="56" t="s">
        <v>88</v>
      </c>
    </row>
    <row r="342" spans="1:58" s="201" customFormat="1" x14ac:dyDescent="0.2">
      <c r="B342" s="51">
        <v>2026</v>
      </c>
      <c r="C342" s="51">
        <v>891780111</v>
      </c>
      <c r="D342" s="51" t="s">
        <v>79</v>
      </c>
      <c r="E342" s="161" t="s">
        <v>10803</v>
      </c>
      <c r="F342" s="56" t="s">
        <v>10802</v>
      </c>
      <c r="G342" s="56">
        <v>0</v>
      </c>
      <c r="H342" s="56" t="s">
        <v>82</v>
      </c>
      <c r="I342" s="51" t="s">
        <v>83</v>
      </c>
      <c r="J342" s="121" t="s">
        <v>84</v>
      </c>
      <c r="K342" s="54" t="s">
        <v>10801</v>
      </c>
      <c r="L342" s="54">
        <v>12916000</v>
      </c>
      <c r="M342" s="51" t="s">
        <v>86</v>
      </c>
      <c r="N342" s="54" t="s">
        <v>10800</v>
      </c>
      <c r="O342" s="54">
        <v>1083041732</v>
      </c>
      <c r="P342" s="54">
        <v>53</v>
      </c>
      <c r="Q342" s="464">
        <v>46030</v>
      </c>
      <c r="R342" s="109">
        <v>2567899000</v>
      </c>
      <c r="S342" s="109">
        <v>1315</v>
      </c>
      <c r="T342" s="542">
        <v>46042</v>
      </c>
      <c r="U342" s="54">
        <v>12916000</v>
      </c>
      <c r="V342" s="56" t="s">
        <v>88</v>
      </c>
      <c r="W342" s="54">
        <v>30766322</v>
      </c>
      <c r="X342" s="54" t="s">
        <v>10419</v>
      </c>
      <c r="Y342" s="119">
        <v>46042</v>
      </c>
      <c r="Z342" s="119">
        <v>46042</v>
      </c>
      <c r="AA342" s="120" t="s">
        <v>90</v>
      </c>
      <c r="AB342" s="119">
        <v>46173</v>
      </c>
      <c r="AC342" s="54">
        <f t="shared" si="25"/>
        <v>131</v>
      </c>
      <c r="AD342" s="56">
        <v>1</v>
      </c>
      <c r="AE342" s="114">
        <v>2849000</v>
      </c>
      <c r="AF342" s="56">
        <v>1</v>
      </c>
      <c r="AG342" s="464">
        <v>46203</v>
      </c>
      <c r="AH342" s="54">
        <f t="shared" si="26"/>
        <v>30</v>
      </c>
      <c r="AI342" s="114">
        <v>0</v>
      </c>
      <c r="AJ342" s="114">
        <v>0</v>
      </c>
      <c r="AK342" s="118" t="s">
        <v>90</v>
      </c>
      <c r="AL342" s="118" t="s">
        <v>90</v>
      </c>
      <c r="AM342" s="56">
        <v>0</v>
      </c>
      <c r="AN342" s="118" t="s">
        <v>90</v>
      </c>
      <c r="AO342" s="118" t="s">
        <v>90</v>
      </c>
      <c r="AP342" s="118" t="s">
        <v>90</v>
      </c>
      <c r="AQ342" s="54">
        <f t="shared" si="27"/>
        <v>0</v>
      </c>
      <c r="AR342" s="54">
        <f>+L342+AE342-AJ342</f>
        <v>15765000</v>
      </c>
      <c r="AS342" s="56" t="s">
        <v>88</v>
      </c>
      <c r="AT342" s="54">
        <v>12916000</v>
      </c>
      <c r="AU342" s="56" t="s">
        <v>91</v>
      </c>
      <c r="AV342" s="114">
        <v>0</v>
      </c>
      <c r="AW342" s="111" t="s">
        <v>90</v>
      </c>
      <c r="AX342" s="247">
        <v>12916000</v>
      </c>
      <c r="AY342" s="58">
        <f t="shared" si="28"/>
        <v>2849000</v>
      </c>
      <c r="AZ342" s="112">
        <f t="shared" si="29"/>
        <v>0.8192832223279416</v>
      </c>
      <c r="BA342" s="159">
        <v>1</v>
      </c>
      <c r="BB342" s="111" t="s">
        <v>90</v>
      </c>
      <c r="BC342" s="56" t="s">
        <v>92</v>
      </c>
      <c r="BD342" s="109" t="s">
        <v>10799</v>
      </c>
      <c r="BE342" s="56" t="s">
        <v>88</v>
      </c>
      <c r="BF342" s="56" t="s">
        <v>88</v>
      </c>
    </row>
    <row r="343" spans="1:58" s="201" customFormat="1" x14ac:dyDescent="0.2">
      <c r="B343" s="51">
        <v>2026</v>
      </c>
      <c r="C343" s="51">
        <v>891780111</v>
      </c>
      <c r="D343" s="51" t="s">
        <v>79</v>
      </c>
      <c r="E343" s="161" t="s">
        <v>10798</v>
      </c>
      <c r="F343" s="56" t="s">
        <v>10797</v>
      </c>
      <c r="G343" s="56">
        <v>0</v>
      </c>
      <c r="H343" s="56" t="s">
        <v>82</v>
      </c>
      <c r="I343" s="51" t="s">
        <v>83</v>
      </c>
      <c r="J343" s="121" t="s">
        <v>84</v>
      </c>
      <c r="K343" s="54" t="s">
        <v>10796</v>
      </c>
      <c r="L343" s="54">
        <v>12916000</v>
      </c>
      <c r="M343" s="51" t="s">
        <v>86</v>
      </c>
      <c r="N343" s="54" t="s">
        <v>10795</v>
      </c>
      <c r="O343" s="54">
        <v>1082946676</v>
      </c>
      <c r="P343" s="54">
        <v>53</v>
      </c>
      <c r="Q343" s="464">
        <v>46030</v>
      </c>
      <c r="R343" s="109">
        <v>2567899000</v>
      </c>
      <c r="S343" s="109">
        <v>1316</v>
      </c>
      <c r="T343" s="542">
        <v>46042</v>
      </c>
      <c r="U343" s="54">
        <v>12916000</v>
      </c>
      <c r="V343" s="56" t="s">
        <v>88</v>
      </c>
      <c r="W343" s="54">
        <v>85466528</v>
      </c>
      <c r="X343" s="54" t="s">
        <v>8622</v>
      </c>
      <c r="Y343" s="119">
        <v>46042</v>
      </c>
      <c r="Z343" s="119">
        <v>46042</v>
      </c>
      <c r="AA343" s="120" t="s">
        <v>90</v>
      </c>
      <c r="AB343" s="119">
        <v>46173</v>
      </c>
      <c r="AC343" s="54">
        <f t="shared" si="25"/>
        <v>131</v>
      </c>
      <c r="AD343" s="56">
        <v>1</v>
      </c>
      <c r="AE343" s="114">
        <v>2849000</v>
      </c>
      <c r="AF343" s="56">
        <v>1</v>
      </c>
      <c r="AG343" s="464">
        <v>46203</v>
      </c>
      <c r="AH343" s="54">
        <f t="shared" si="26"/>
        <v>30</v>
      </c>
      <c r="AI343" s="114">
        <v>0</v>
      </c>
      <c r="AJ343" s="114">
        <v>0</v>
      </c>
      <c r="AK343" s="118" t="s">
        <v>90</v>
      </c>
      <c r="AL343" s="118" t="s">
        <v>90</v>
      </c>
      <c r="AM343" s="56">
        <v>0</v>
      </c>
      <c r="AN343" s="118" t="s">
        <v>90</v>
      </c>
      <c r="AO343" s="118" t="s">
        <v>90</v>
      </c>
      <c r="AP343" s="118" t="s">
        <v>90</v>
      </c>
      <c r="AQ343" s="54">
        <f t="shared" si="27"/>
        <v>0</v>
      </c>
      <c r="AR343" s="54">
        <f>+L343+AE343-AJ343</f>
        <v>15765000</v>
      </c>
      <c r="AS343" s="56" t="s">
        <v>88</v>
      </c>
      <c r="AT343" s="54">
        <v>12916000</v>
      </c>
      <c r="AU343" s="56" t="s">
        <v>91</v>
      </c>
      <c r="AV343" s="114">
        <v>0</v>
      </c>
      <c r="AW343" s="111" t="s">
        <v>90</v>
      </c>
      <c r="AX343" s="247">
        <v>12916000</v>
      </c>
      <c r="AY343" s="58">
        <f t="shared" si="28"/>
        <v>2849000</v>
      </c>
      <c r="AZ343" s="112">
        <f t="shared" si="29"/>
        <v>0.8192832223279416</v>
      </c>
      <c r="BA343" s="159">
        <v>1</v>
      </c>
      <c r="BB343" s="111" t="s">
        <v>90</v>
      </c>
      <c r="BC343" s="56" t="s">
        <v>92</v>
      </c>
      <c r="BD343" s="109" t="s">
        <v>10794</v>
      </c>
      <c r="BE343" s="56" t="s">
        <v>88</v>
      </c>
      <c r="BF343" s="56" t="s">
        <v>88</v>
      </c>
    </row>
    <row r="344" spans="1:58" s="201" customFormat="1" x14ac:dyDescent="0.2">
      <c r="B344" s="51">
        <v>2026</v>
      </c>
      <c r="C344" s="51">
        <v>891780111</v>
      </c>
      <c r="D344" s="51" t="s">
        <v>79</v>
      </c>
      <c r="E344" s="161" t="s">
        <v>10793</v>
      </c>
      <c r="F344" s="56" t="s">
        <v>10792</v>
      </c>
      <c r="G344" s="56">
        <v>0</v>
      </c>
      <c r="H344" s="56" t="s">
        <v>82</v>
      </c>
      <c r="I344" s="51" t="s">
        <v>83</v>
      </c>
      <c r="J344" s="121" t="s">
        <v>84</v>
      </c>
      <c r="K344" s="54" t="s">
        <v>10791</v>
      </c>
      <c r="L344" s="54">
        <v>15096000</v>
      </c>
      <c r="M344" s="51" t="s">
        <v>86</v>
      </c>
      <c r="N344" s="54" t="s">
        <v>10790</v>
      </c>
      <c r="O344" s="54">
        <v>1082919994</v>
      </c>
      <c r="P344" s="54">
        <v>30</v>
      </c>
      <c r="Q344" s="464">
        <v>46027</v>
      </c>
      <c r="R344" s="109">
        <v>5872564000</v>
      </c>
      <c r="S344" s="109">
        <v>1340</v>
      </c>
      <c r="T344" s="542">
        <v>46042</v>
      </c>
      <c r="U344" s="54">
        <v>15096000</v>
      </c>
      <c r="V344" s="56" t="s">
        <v>88</v>
      </c>
      <c r="W344" s="54">
        <v>36557666</v>
      </c>
      <c r="X344" s="54" t="s">
        <v>8827</v>
      </c>
      <c r="Y344" s="119">
        <v>46042</v>
      </c>
      <c r="Z344" s="119">
        <v>46042</v>
      </c>
      <c r="AA344" s="120" t="s">
        <v>90</v>
      </c>
      <c r="AB344" s="119">
        <v>46173</v>
      </c>
      <c r="AC344" s="54">
        <f t="shared" si="25"/>
        <v>131</v>
      </c>
      <c r="AD344" s="56">
        <v>1</v>
      </c>
      <c r="AE344" s="114">
        <v>3330000</v>
      </c>
      <c r="AF344" s="56">
        <v>1</v>
      </c>
      <c r="AG344" s="464">
        <v>46203</v>
      </c>
      <c r="AH344" s="54">
        <f t="shared" si="26"/>
        <v>30</v>
      </c>
      <c r="AI344" s="114">
        <v>0</v>
      </c>
      <c r="AJ344" s="114">
        <v>0</v>
      </c>
      <c r="AK344" s="118" t="s">
        <v>90</v>
      </c>
      <c r="AL344" s="118" t="s">
        <v>90</v>
      </c>
      <c r="AM344" s="56">
        <v>0</v>
      </c>
      <c r="AN344" s="118" t="s">
        <v>90</v>
      </c>
      <c r="AO344" s="118" t="s">
        <v>90</v>
      </c>
      <c r="AP344" s="118" t="s">
        <v>90</v>
      </c>
      <c r="AQ344" s="54">
        <f t="shared" si="27"/>
        <v>0</v>
      </c>
      <c r="AR344" s="54">
        <f>+L344+AE344-AJ344</f>
        <v>18426000</v>
      </c>
      <c r="AS344" s="56" t="s">
        <v>88</v>
      </c>
      <c r="AT344" s="54">
        <v>15096000</v>
      </c>
      <c r="AU344" s="56" t="s">
        <v>91</v>
      </c>
      <c r="AV344" s="114">
        <v>0</v>
      </c>
      <c r="AW344" s="111" t="s">
        <v>90</v>
      </c>
      <c r="AX344" s="247">
        <v>15096000</v>
      </c>
      <c r="AY344" s="58">
        <f t="shared" si="28"/>
        <v>3330000</v>
      </c>
      <c r="AZ344" s="112">
        <f t="shared" si="29"/>
        <v>0.81927710843373491</v>
      </c>
      <c r="BA344" s="159">
        <v>1</v>
      </c>
      <c r="BB344" s="111" t="s">
        <v>90</v>
      </c>
      <c r="BC344" s="56" t="s">
        <v>92</v>
      </c>
      <c r="BD344" s="109" t="s">
        <v>10789</v>
      </c>
      <c r="BE344" s="56" t="s">
        <v>88</v>
      </c>
      <c r="BF344" s="56" t="s">
        <v>88</v>
      </c>
    </row>
    <row r="345" spans="1:58" s="201" customFormat="1" x14ac:dyDescent="0.2">
      <c r="B345" s="51">
        <v>2026</v>
      </c>
      <c r="C345" s="51">
        <v>891780111</v>
      </c>
      <c r="D345" s="51" t="s">
        <v>79</v>
      </c>
      <c r="E345" s="161" t="s">
        <v>10788</v>
      </c>
      <c r="F345" s="56" t="s">
        <v>10787</v>
      </c>
      <c r="G345" s="56">
        <v>0</v>
      </c>
      <c r="H345" s="56" t="s">
        <v>82</v>
      </c>
      <c r="I345" s="51" t="s">
        <v>83</v>
      </c>
      <c r="J345" s="121" t="s">
        <v>84</v>
      </c>
      <c r="K345" s="54" t="s">
        <v>9011</v>
      </c>
      <c r="L345" s="54">
        <v>13201000</v>
      </c>
      <c r="M345" s="51" t="s">
        <v>86</v>
      </c>
      <c r="N345" s="54" t="s">
        <v>10786</v>
      </c>
      <c r="O345" s="54">
        <v>1084727795</v>
      </c>
      <c r="P345" s="54">
        <v>53</v>
      </c>
      <c r="Q345" s="464">
        <v>46030</v>
      </c>
      <c r="R345" s="109">
        <v>2567899000</v>
      </c>
      <c r="S345" s="109">
        <v>1317</v>
      </c>
      <c r="T345" s="542">
        <v>46042</v>
      </c>
      <c r="U345" s="54">
        <v>13201000</v>
      </c>
      <c r="V345" s="56" t="s">
        <v>88</v>
      </c>
      <c r="W345" s="54">
        <v>85465146</v>
      </c>
      <c r="X345" s="54" t="s">
        <v>9009</v>
      </c>
      <c r="Y345" s="119">
        <v>46042</v>
      </c>
      <c r="Z345" s="119">
        <v>46042</v>
      </c>
      <c r="AA345" s="120" t="s">
        <v>90</v>
      </c>
      <c r="AB345" s="119">
        <v>46173</v>
      </c>
      <c r="AC345" s="54">
        <f t="shared" si="25"/>
        <v>131</v>
      </c>
      <c r="AD345" s="56">
        <v>0</v>
      </c>
      <c r="AE345" s="114">
        <v>0</v>
      </c>
      <c r="AF345" s="56">
        <v>0</v>
      </c>
      <c r="AG345" s="464" t="s">
        <v>90</v>
      </c>
      <c r="AH345" s="54">
        <f t="shared" si="26"/>
        <v>0</v>
      </c>
      <c r="AI345" s="114">
        <v>0</v>
      </c>
      <c r="AJ345" s="114">
        <v>0</v>
      </c>
      <c r="AK345" s="118" t="s">
        <v>90</v>
      </c>
      <c r="AL345" s="118" t="s">
        <v>90</v>
      </c>
      <c r="AM345" s="56">
        <v>0</v>
      </c>
      <c r="AN345" s="118" t="s">
        <v>90</v>
      </c>
      <c r="AO345" s="118" t="s">
        <v>90</v>
      </c>
      <c r="AP345" s="118" t="s">
        <v>90</v>
      </c>
      <c r="AQ345" s="54">
        <f t="shared" si="27"/>
        <v>0</v>
      </c>
      <c r="AR345" s="54">
        <f>+L345+AE345-AJ345</f>
        <v>13201000</v>
      </c>
      <c r="AS345" s="56" t="s">
        <v>88</v>
      </c>
      <c r="AT345" s="54">
        <v>13201000</v>
      </c>
      <c r="AU345" s="56" t="s">
        <v>91</v>
      </c>
      <c r="AV345" s="114">
        <v>0</v>
      </c>
      <c r="AW345" s="111" t="s">
        <v>90</v>
      </c>
      <c r="AX345" s="247">
        <v>13201000</v>
      </c>
      <c r="AY345" s="58">
        <f t="shared" si="28"/>
        <v>0</v>
      </c>
      <c r="AZ345" s="112">
        <f t="shared" si="29"/>
        <v>1</v>
      </c>
      <c r="BA345" s="159">
        <v>1</v>
      </c>
      <c r="BB345" s="111" t="s">
        <v>90</v>
      </c>
      <c r="BC345" s="56" t="s">
        <v>92</v>
      </c>
      <c r="BD345" s="109" t="s">
        <v>10785</v>
      </c>
      <c r="BE345" s="56" t="s">
        <v>88</v>
      </c>
      <c r="BF345" s="56" t="s">
        <v>88</v>
      </c>
    </row>
    <row r="346" spans="1:58" s="201" customFormat="1" x14ac:dyDescent="0.2">
      <c r="B346" s="51">
        <v>2026</v>
      </c>
      <c r="C346" s="51">
        <v>891780111</v>
      </c>
      <c r="D346" s="51" t="s">
        <v>79</v>
      </c>
      <c r="E346" s="161" t="s">
        <v>10784</v>
      </c>
      <c r="F346" s="56" t="s">
        <v>10783</v>
      </c>
      <c r="G346" s="56">
        <v>0</v>
      </c>
      <c r="H346" s="56" t="s">
        <v>82</v>
      </c>
      <c r="I346" s="51" t="s">
        <v>83</v>
      </c>
      <c r="J346" s="121" t="s">
        <v>84</v>
      </c>
      <c r="K346" s="54" t="s">
        <v>10782</v>
      </c>
      <c r="L346" s="54">
        <v>10644000</v>
      </c>
      <c r="M346" s="51" t="s">
        <v>86</v>
      </c>
      <c r="N346" s="54" t="s">
        <v>10781</v>
      </c>
      <c r="O346" s="54">
        <v>1083046658</v>
      </c>
      <c r="P346" s="54">
        <v>53</v>
      </c>
      <c r="Q346" s="464">
        <v>46030</v>
      </c>
      <c r="R346" s="109">
        <v>2567899000</v>
      </c>
      <c r="S346" s="109">
        <v>1318</v>
      </c>
      <c r="T346" s="542">
        <v>46042</v>
      </c>
      <c r="U346" s="54">
        <v>10644000</v>
      </c>
      <c r="V346" s="56" t="s">
        <v>88</v>
      </c>
      <c r="W346" s="54">
        <v>7633817</v>
      </c>
      <c r="X346" s="54" t="s">
        <v>8634</v>
      </c>
      <c r="Y346" s="119">
        <v>46042</v>
      </c>
      <c r="Z346" s="119">
        <v>46042</v>
      </c>
      <c r="AA346" s="120" t="s">
        <v>90</v>
      </c>
      <c r="AB346" s="119">
        <v>46173</v>
      </c>
      <c r="AC346" s="54">
        <f t="shared" si="25"/>
        <v>131</v>
      </c>
      <c r="AD346" s="56">
        <v>1</v>
      </c>
      <c r="AE346" s="114">
        <v>2419000</v>
      </c>
      <c r="AF346" s="56">
        <v>1</v>
      </c>
      <c r="AG346" s="464">
        <v>46203</v>
      </c>
      <c r="AH346" s="54">
        <f t="shared" si="26"/>
        <v>30</v>
      </c>
      <c r="AI346" s="114">
        <v>0</v>
      </c>
      <c r="AJ346" s="114">
        <v>0</v>
      </c>
      <c r="AK346" s="118" t="s">
        <v>90</v>
      </c>
      <c r="AL346" s="118" t="s">
        <v>90</v>
      </c>
      <c r="AM346" s="56">
        <v>0</v>
      </c>
      <c r="AN346" s="118" t="s">
        <v>90</v>
      </c>
      <c r="AO346" s="118" t="s">
        <v>90</v>
      </c>
      <c r="AP346" s="118" t="s">
        <v>90</v>
      </c>
      <c r="AQ346" s="54">
        <f t="shared" si="27"/>
        <v>0</v>
      </c>
      <c r="AR346" s="54">
        <f>+L346+AE346-AJ346</f>
        <v>13063000</v>
      </c>
      <c r="AS346" s="56" t="s">
        <v>88</v>
      </c>
      <c r="AT346" s="54">
        <v>10644000</v>
      </c>
      <c r="AU346" s="56" t="s">
        <v>91</v>
      </c>
      <c r="AV346" s="114">
        <v>0</v>
      </c>
      <c r="AW346" s="111" t="s">
        <v>90</v>
      </c>
      <c r="AX346" s="247">
        <v>10644000</v>
      </c>
      <c r="AY346" s="58">
        <f t="shared" si="28"/>
        <v>2419000</v>
      </c>
      <c r="AZ346" s="112">
        <f t="shared" si="29"/>
        <v>0.81482048534027407</v>
      </c>
      <c r="BA346" s="159">
        <v>1</v>
      </c>
      <c r="BB346" s="111" t="s">
        <v>90</v>
      </c>
      <c r="BC346" s="56" t="s">
        <v>92</v>
      </c>
      <c r="BD346" s="109" t="s">
        <v>10780</v>
      </c>
      <c r="BE346" s="56" t="s">
        <v>88</v>
      </c>
      <c r="BF346" s="56" t="s">
        <v>88</v>
      </c>
    </row>
    <row r="347" spans="1:58" s="201" customFormat="1" x14ac:dyDescent="0.2">
      <c r="B347" s="51">
        <v>2026</v>
      </c>
      <c r="C347" s="51">
        <v>891780111</v>
      </c>
      <c r="D347" s="51" t="s">
        <v>79</v>
      </c>
      <c r="E347" s="161" t="s">
        <v>10779</v>
      </c>
      <c r="F347" s="56" t="s">
        <v>10778</v>
      </c>
      <c r="G347" s="56">
        <v>0</v>
      </c>
      <c r="H347" s="56" t="s">
        <v>82</v>
      </c>
      <c r="I347" s="51" t="s">
        <v>83</v>
      </c>
      <c r="J347" s="121" t="s">
        <v>84</v>
      </c>
      <c r="K347" s="54" t="s">
        <v>10777</v>
      </c>
      <c r="L347" s="54">
        <v>13320000</v>
      </c>
      <c r="M347" s="51" t="s">
        <v>86</v>
      </c>
      <c r="N347" s="54" t="s">
        <v>10776</v>
      </c>
      <c r="O347" s="54">
        <v>1082854051</v>
      </c>
      <c r="P347" s="54">
        <v>30</v>
      </c>
      <c r="Q347" s="464">
        <v>46027</v>
      </c>
      <c r="R347" s="109">
        <v>5872564000</v>
      </c>
      <c r="S347" s="109">
        <v>1341</v>
      </c>
      <c r="T347" s="542">
        <v>46042</v>
      </c>
      <c r="U347" s="54">
        <v>13320000</v>
      </c>
      <c r="V347" s="56" t="s">
        <v>88</v>
      </c>
      <c r="W347" s="54">
        <v>30766322</v>
      </c>
      <c r="X347" s="54" t="s">
        <v>10419</v>
      </c>
      <c r="Y347" s="119">
        <v>46042</v>
      </c>
      <c r="Z347" s="119">
        <v>46055</v>
      </c>
      <c r="AA347" s="120" t="s">
        <v>90</v>
      </c>
      <c r="AB347" s="119">
        <v>46173</v>
      </c>
      <c r="AC347" s="54">
        <f t="shared" si="25"/>
        <v>118</v>
      </c>
      <c r="AD347" s="56">
        <v>0</v>
      </c>
      <c r="AE347" s="114">
        <v>0</v>
      </c>
      <c r="AF347" s="56">
        <v>0</v>
      </c>
      <c r="AG347" s="464" t="s">
        <v>90</v>
      </c>
      <c r="AH347" s="54">
        <f t="shared" si="26"/>
        <v>0</v>
      </c>
      <c r="AI347" s="114">
        <v>0</v>
      </c>
      <c r="AJ347" s="114">
        <v>0</v>
      </c>
      <c r="AK347" s="118" t="s">
        <v>90</v>
      </c>
      <c r="AL347" s="118" t="s">
        <v>90</v>
      </c>
      <c r="AM347" s="56">
        <v>0</v>
      </c>
      <c r="AN347" s="118" t="s">
        <v>90</v>
      </c>
      <c r="AO347" s="118" t="s">
        <v>90</v>
      </c>
      <c r="AP347" s="118" t="s">
        <v>90</v>
      </c>
      <c r="AQ347" s="54">
        <f t="shared" si="27"/>
        <v>0</v>
      </c>
      <c r="AR347" s="54">
        <f>+L347+AE347-AJ347</f>
        <v>13320000</v>
      </c>
      <c r="AS347" s="56" t="s">
        <v>88</v>
      </c>
      <c r="AT347" s="54">
        <v>13320000</v>
      </c>
      <c r="AU347" s="56" t="s">
        <v>91</v>
      </c>
      <c r="AV347" s="114">
        <v>0</v>
      </c>
      <c r="AW347" s="111" t="s">
        <v>90</v>
      </c>
      <c r="AX347" s="247">
        <v>13320000</v>
      </c>
      <c r="AY347" s="58">
        <f t="shared" si="28"/>
        <v>0</v>
      </c>
      <c r="AZ347" s="112">
        <f t="shared" si="29"/>
        <v>1</v>
      </c>
      <c r="BA347" s="159">
        <v>1</v>
      </c>
      <c r="BB347" s="111" t="s">
        <v>90</v>
      </c>
      <c r="BC347" s="56" t="s">
        <v>92</v>
      </c>
      <c r="BD347" s="109" t="s">
        <v>10775</v>
      </c>
      <c r="BE347" s="123" t="s">
        <v>91</v>
      </c>
      <c r="BF347" s="56" t="s">
        <v>88</v>
      </c>
    </row>
    <row r="348" spans="1:58" s="201" customFormat="1" x14ac:dyDescent="0.2">
      <c r="B348" s="51">
        <v>2026</v>
      </c>
      <c r="C348" s="51">
        <v>891780111</v>
      </c>
      <c r="D348" s="51" t="s">
        <v>79</v>
      </c>
      <c r="E348" s="161" t="s">
        <v>10774</v>
      </c>
      <c r="F348" s="56" t="s">
        <v>10773</v>
      </c>
      <c r="G348" s="56">
        <v>0</v>
      </c>
      <c r="H348" s="56" t="s">
        <v>82</v>
      </c>
      <c r="I348" s="51" t="s">
        <v>83</v>
      </c>
      <c r="J348" s="121" t="s">
        <v>84</v>
      </c>
      <c r="K348" s="54" t="s">
        <v>10772</v>
      </c>
      <c r="L348" s="54">
        <v>13320000</v>
      </c>
      <c r="M348" s="51" t="s">
        <v>86</v>
      </c>
      <c r="N348" s="54" t="s">
        <v>10771</v>
      </c>
      <c r="O348" s="54">
        <v>1082915107</v>
      </c>
      <c r="P348" s="54">
        <v>30</v>
      </c>
      <c r="Q348" s="464">
        <v>46027</v>
      </c>
      <c r="R348" s="109">
        <v>5872564000</v>
      </c>
      <c r="S348" s="109">
        <v>1342</v>
      </c>
      <c r="T348" s="542">
        <v>46042</v>
      </c>
      <c r="U348" s="54">
        <v>13320000</v>
      </c>
      <c r="V348" s="56" t="s">
        <v>88</v>
      </c>
      <c r="W348" s="54">
        <v>30766322</v>
      </c>
      <c r="X348" s="54" t="s">
        <v>10419</v>
      </c>
      <c r="Y348" s="119">
        <v>46042</v>
      </c>
      <c r="Z348" s="119">
        <v>46055</v>
      </c>
      <c r="AA348" s="120" t="s">
        <v>90</v>
      </c>
      <c r="AB348" s="119">
        <v>46173</v>
      </c>
      <c r="AC348" s="54">
        <f t="shared" si="25"/>
        <v>118</v>
      </c>
      <c r="AD348" s="56">
        <v>0</v>
      </c>
      <c r="AE348" s="114">
        <v>0</v>
      </c>
      <c r="AF348" s="56">
        <v>0</v>
      </c>
      <c r="AG348" s="464" t="s">
        <v>90</v>
      </c>
      <c r="AH348" s="54">
        <f t="shared" si="26"/>
        <v>0</v>
      </c>
      <c r="AI348" s="114">
        <v>0</v>
      </c>
      <c r="AJ348" s="114">
        <v>0</v>
      </c>
      <c r="AK348" s="118" t="s">
        <v>90</v>
      </c>
      <c r="AL348" s="118" t="s">
        <v>90</v>
      </c>
      <c r="AM348" s="56">
        <v>0</v>
      </c>
      <c r="AN348" s="118" t="s">
        <v>90</v>
      </c>
      <c r="AO348" s="118" t="s">
        <v>90</v>
      </c>
      <c r="AP348" s="118" t="s">
        <v>90</v>
      </c>
      <c r="AQ348" s="54">
        <f t="shared" si="27"/>
        <v>0</v>
      </c>
      <c r="AR348" s="54">
        <f>+L348+AE348-AJ348</f>
        <v>13320000</v>
      </c>
      <c r="AS348" s="56" t="s">
        <v>88</v>
      </c>
      <c r="AT348" s="54">
        <v>13320000</v>
      </c>
      <c r="AU348" s="56" t="s">
        <v>91</v>
      </c>
      <c r="AV348" s="114">
        <v>0</v>
      </c>
      <c r="AW348" s="111" t="s">
        <v>90</v>
      </c>
      <c r="AX348" s="247">
        <v>13320000</v>
      </c>
      <c r="AY348" s="58">
        <f t="shared" si="28"/>
        <v>0</v>
      </c>
      <c r="AZ348" s="112">
        <f t="shared" si="29"/>
        <v>1</v>
      </c>
      <c r="BA348" s="159">
        <v>1</v>
      </c>
      <c r="BB348" s="111" t="s">
        <v>90</v>
      </c>
      <c r="BC348" s="56" t="s">
        <v>92</v>
      </c>
      <c r="BD348" s="109" t="s">
        <v>10770</v>
      </c>
      <c r="BE348" s="123" t="s">
        <v>91</v>
      </c>
      <c r="BF348" s="56" t="s">
        <v>88</v>
      </c>
    </row>
    <row r="349" spans="1:58" s="201" customFormat="1" x14ac:dyDescent="0.2">
      <c r="B349" s="51">
        <v>2026</v>
      </c>
      <c r="C349" s="51">
        <v>891780111</v>
      </c>
      <c r="D349" s="51" t="s">
        <v>79</v>
      </c>
      <c r="E349" s="161" t="s">
        <v>10769</v>
      </c>
      <c r="F349" s="56" t="s">
        <v>10768</v>
      </c>
      <c r="G349" s="56">
        <v>0</v>
      </c>
      <c r="H349" s="56" t="s">
        <v>82</v>
      </c>
      <c r="I349" s="51" t="s">
        <v>83</v>
      </c>
      <c r="J349" s="121" t="s">
        <v>84</v>
      </c>
      <c r="K349" s="54" t="s">
        <v>10767</v>
      </c>
      <c r="L349" s="54">
        <v>15096000</v>
      </c>
      <c r="M349" s="51" t="s">
        <v>86</v>
      </c>
      <c r="N349" s="54" t="s">
        <v>10766</v>
      </c>
      <c r="O349" s="54">
        <v>57441673</v>
      </c>
      <c r="P349" s="54">
        <v>53</v>
      </c>
      <c r="Q349" s="464">
        <v>46030</v>
      </c>
      <c r="R349" s="109">
        <v>2567899000</v>
      </c>
      <c r="S349" s="109">
        <v>1319</v>
      </c>
      <c r="T349" s="542">
        <v>46042</v>
      </c>
      <c r="U349" s="54">
        <v>15096000</v>
      </c>
      <c r="V349" s="56" t="s">
        <v>88</v>
      </c>
      <c r="W349" s="54">
        <v>57426272</v>
      </c>
      <c r="X349" s="54" t="s">
        <v>10765</v>
      </c>
      <c r="Y349" s="119">
        <v>46042</v>
      </c>
      <c r="Z349" s="119">
        <v>46042</v>
      </c>
      <c r="AA349" s="120" t="s">
        <v>90</v>
      </c>
      <c r="AB349" s="119">
        <v>46173</v>
      </c>
      <c r="AC349" s="54">
        <f t="shared" si="25"/>
        <v>131</v>
      </c>
      <c r="AD349" s="56">
        <v>1</v>
      </c>
      <c r="AE349" s="114">
        <v>3330000</v>
      </c>
      <c r="AF349" s="56">
        <v>1</v>
      </c>
      <c r="AG349" s="464">
        <v>46203</v>
      </c>
      <c r="AH349" s="54">
        <f t="shared" si="26"/>
        <v>30</v>
      </c>
      <c r="AI349" s="114">
        <v>0</v>
      </c>
      <c r="AJ349" s="114">
        <v>0</v>
      </c>
      <c r="AK349" s="118" t="s">
        <v>90</v>
      </c>
      <c r="AL349" s="118" t="s">
        <v>90</v>
      </c>
      <c r="AM349" s="56">
        <v>0</v>
      </c>
      <c r="AN349" s="118" t="s">
        <v>90</v>
      </c>
      <c r="AO349" s="118" t="s">
        <v>90</v>
      </c>
      <c r="AP349" s="118" t="s">
        <v>90</v>
      </c>
      <c r="AQ349" s="54">
        <f t="shared" si="27"/>
        <v>0</v>
      </c>
      <c r="AR349" s="54">
        <f>+L349+AE349-AJ349</f>
        <v>18426000</v>
      </c>
      <c r="AS349" s="56" t="s">
        <v>88</v>
      </c>
      <c r="AT349" s="54">
        <v>15096000</v>
      </c>
      <c r="AU349" s="56" t="s">
        <v>91</v>
      </c>
      <c r="AV349" s="114">
        <v>0</v>
      </c>
      <c r="AW349" s="111" t="s">
        <v>90</v>
      </c>
      <c r="AX349" s="247">
        <v>15096000</v>
      </c>
      <c r="AY349" s="58">
        <f t="shared" si="28"/>
        <v>3330000</v>
      </c>
      <c r="AZ349" s="112">
        <f t="shared" si="29"/>
        <v>0.81927710843373491</v>
      </c>
      <c r="BA349" s="159">
        <v>1</v>
      </c>
      <c r="BB349" s="111" t="s">
        <v>90</v>
      </c>
      <c r="BC349" s="56" t="s">
        <v>92</v>
      </c>
      <c r="BD349" s="109" t="s">
        <v>10764</v>
      </c>
      <c r="BE349" s="56" t="s">
        <v>88</v>
      </c>
      <c r="BF349" s="56" t="s">
        <v>88</v>
      </c>
    </row>
    <row r="350" spans="1:58" s="539" customFormat="1" x14ac:dyDescent="0.2">
      <c r="A350" s="201"/>
      <c r="B350" s="51">
        <v>2026</v>
      </c>
      <c r="C350" s="51">
        <v>891780111</v>
      </c>
      <c r="D350" s="51" t="s">
        <v>79</v>
      </c>
      <c r="E350" s="161" t="s">
        <v>10763</v>
      </c>
      <c r="F350" s="56" t="s">
        <v>10762</v>
      </c>
      <c r="G350" s="56">
        <v>0</v>
      </c>
      <c r="H350" s="56" t="s">
        <v>82</v>
      </c>
      <c r="I350" s="51" t="s">
        <v>83</v>
      </c>
      <c r="J350" s="121" t="s">
        <v>84</v>
      </c>
      <c r="K350" s="54" t="s">
        <v>10761</v>
      </c>
      <c r="L350" s="54">
        <v>8440000</v>
      </c>
      <c r="M350" s="51" t="s">
        <v>86</v>
      </c>
      <c r="N350" s="54" t="s">
        <v>10414</v>
      </c>
      <c r="O350" s="54">
        <v>1085038618</v>
      </c>
      <c r="P350" s="54">
        <v>30</v>
      </c>
      <c r="Q350" s="464">
        <v>46027</v>
      </c>
      <c r="R350" s="109">
        <v>5872564000</v>
      </c>
      <c r="S350" s="109">
        <v>1343</v>
      </c>
      <c r="T350" s="542">
        <v>46042</v>
      </c>
      <c r="U350" s="54">
        <v>8440000</v>
      </c>
      <c r="V350" s="56" t="s">
        <v>88</v>
      </c>
      <c r="W350" s="54">
        <v>57461216</v>
      </c>
      <c r="X350" s="54" t="s">
        <v>8844</v>
      </c>
      <c r="Y350" s="119">
        <v>46042</v>
      </c>
      <c r="Z350" s="119">
        <v>46055</v>
      </c>
      <c r="AA350" s="120" t="s">
        <v>90</v>
      </c>
      <c r="AB350" s="119">
        <v>46173</v>
      </c>
      <c r="AC350" s="54">
        <f t="shared" si="25"/>
        <v>118</v>
      </c>
      <c r="AD350" s="56">
        <v>0</v>
      </c>
      <c r="AE350" s="114">
        <v>0</v>
      </c>
      <c r="AF350" s="56">
        <v>0</v>
      </c>
      <c r="AG350" s="464" t="s">
        <v>90</v>
      </c>
      <c r="AH350" s="54">
        <f t="shared" si="26"/>
        <v>0</v>
      </c>
      <c r="AI350" s="114">
        <v>0</v>
      </c>
      <c r="AJ350" s="114">
        <v>0</v>
      </c>
      <c r="AK350" s="118" t="s">
        <v>90</v>
      </c>
      <c r="AL350" s="118" t="s">
        <v>90</v>
      </c>
      <c r="AM350" s="56">
        <v>0</v>
      </c>
      <c r="AN350" s="118" t="s">
        <v>90</v>
      </c>
      <c r="AO350" s="118" t="s">
        <v>90</v>
      </c>
      <c r="AP350" s="118" t="s">
        <v>90</v>
      </c>
      <c r="AQ350" s="54">
        <f t="shared" si="27"/>
        <v>0</v>
      </c>
      <c r="AR350" s="54">
        <f>+L350+AE350-AJ350</f>
        <v>8440000</v>
      </c>
      <c r="AS350" s="56" t="s">
        <v>88</v>
      </c>
      <c r="AT350" s="54">
        <v>8440000</v>
      </c>
      <c r="AU350" s="56" t="s">
        <v>91</v>
      </c>
      <c r="AV350" s="114">
        <v>0</v>
      </c>
      <c r="AW350" s="111" t="s">
        <v>90</v>
      </c>
      <c r="AX350" s="247">
        <v>8440000</v>
      </c>
      <c r="AY350" s="58">
        <f t="shared" si="28"/>
        <v>0</v>
      </c>
      <c r="AZ350" s="112">
        <f t="shared" si="29"/>
        <v>1</v>
      </c>
      <c r="BA350" s="159">
        <v>1</v>
      </c>
      <c r="BB350" s="111" t="s">
        <v>90</v>
      </c>
      <c r="BC350" s="56" t="s">
        <v>92</v>
      </c>
      <c r="BD350" s="109" t="s">
        <v>10760</v>
      </c>
      <c r="BE350" s="123" t="s">
        <v>91</v>
      </c>
      <c r="BF350" s="56" t="s">
        <v>88</v>
      </c>
    </row>
    <row r="351" spans="1:58" s="201" customFormat="1" x14ac:dyDescent="0.2">
      <c r="B351" s="51">
        <v>2026</v>
      </c>
      <c r="C351" s="51">
        <v>891780111</v>
      </c>
      <c r="D351" s="51" t="s">
        <v>79</v>
      </c>
      <c r="E351" s="161" t="s">
        <v>10759</v>
      </c>
      <c r="F351" s="56" t="s">
        <v>10758</v>
      </c>
      <c r="G351" s="56">
        <v>0</v>
      </c>
      <c r="H351" s="56" t="s">
        <v>82</v>
      </c>
      <c r="I351" s="51" t="s">
        <v>83</v>
      </c>
      <c r="J351" s="121" t="s">
        <v>84</v>
      </c>
      <c r="K351" s="54" t="s">
        <v>10757</v>
      </c>
      <c r="L351" s="54">
        <v>12536000</v>
      </c>
      <c r="M351" s="51" t="s">
        <v>86</v>
      </c>
      <c r="N351" s="54" t="s">
        <v>10756</v>
      </c>
      <c r="O351" s="54">
        <v>1193067637</v>
      </c>
      <c r="P351" s="54">
        <v>53</v>
      </c>
      <c r="Q351" s="464">
        <v>46030</v>
      </c>
      <c r="R351" s="109">
        <v>2567899000</v>
      </c>
      <c r="S351" s="109">
        <v>1320</v>
      </c>
      <c r="T351" s="542">
        <v>46042</v>
      </c>
      <c r="U351" s="54">
        <v>12536000</v>
      </c>
      <c r="V351" s="56" t="s">
        <v>88</v>
      </c>
      <c r="W351" s="54">
        <v>85465146</v>
      </c>
      <c r="X351" s="54" t="s">
        <v>9009</v>
      </c>
      <c r="Y351" s="119">
        <v>46042</v>
      </c>
      <c r="Z351" s="119">
        <v>46042</v>
      </c>
      <c r="AA351" s="120" t="s">
        <v>90</v>
      </c>
      <c r="AB351" s="119">
        <v>46173</v>
      </c>
      <c r="AC351" s="54">
        <f t="shared" si="25"/>
        <v>131</v>
      </c>
      <c r="AD351" s="56">
        <v>1</v>
      </c>
      <c r="AE351" s="114">
        <v>2849000</v>
      </c>
      <c r="AF351" s="56">
        <v>1</v>
      </c>
      <c r="AG351" s="464">
        <v>46203</v>
      </c>
      <c r="AH351" s="54">
        <f t="shared" si="26"/>
        <v>30</v>
      </c>
      <c r="AI351" s="114">
        <v>0</v>
      </c>
      <c r="AJ351" s="114">
        <v>0</v>
      </c>
      <c r="AK351" s="118" t="s">
        <v>90</v>
      </c>
      <c r="AL351" s="118" t="s">
        <v>90</v>
      </c>
      <c r="AM351" s="56">
        <v>0</v>
      </c>
      <c r="AN351" s="118" t="s">
        <v>90</v>
      </c>
      <c r="AO351" s="118" t="s">
        <v>90</v>
      </c>
      <c r="AP351" s="118" t="s">
        <v>90</v>
      </c>
      <c r="AQ351" s="54">
        <f t="shared" si="27"/>
        <v>0</v>
      </c>
      <c r="AR351" s="54">
        <f>+L351+AE351-AJ351</f>
        <v>15385000</v>
      </c>
      <c r="AS351" s="56" t="s">
        <v>88</v>
      </c>
      <c r="AT351" s="54">
        <v>12536000</v>
      </c>
      <c r="AU351" s="56" t="s">
        <v>91</v>
      </c>
      <c r="AV351" s="114">
        <v>0</v>
      </c>
      <c r="AW351" s="111" t="s">
        <v>90</v>
      </c>
      <c r="AX351" s="247">
        <v>12536000</v>
      </c>
      <c r="AY351" s="58">
        <f t="shared" si="28"/>
        <v>2849000</v>
      </c>
      <c r="AZ351" s="112">
        <f t="shared" si="29"/>
        <v>0.81481962950926223</v>
      </c>
      <c r="BA351" s="159">
        <v>1</v>
      </c>
      <c r="BB351" s="111" t="s">
        <v>90</v>
      </c>
      <c r="BC351" s="56" t="s">
        <v>92</v>
      </c>
      <c r="BD351" s="109" t="s">
        <v>10755</v>
      </c>
      <c r="BE351" s="56" t="s">
        <v>88</v>
      </c>
      <c r="BF351" s="56" t="s">
        <v>88</v>
      </c>
    </row>
    <row r="352" spans="1:58" s="201" customFormat="1" x14ac:dyDescent="0.2">
      <c r="B352" s="51">
        <v>2026</v>
      </c>
      <c r="C352" s="51">
        <v>891780111</v>
      </c>
      <c r="D352" s="51" t="s">
        <v>79</v>
      </c>
      <c r="E352" s="161" t="s">
        <v>10754</v>
      </c>
      <c r="F352" s="56" t="s">
        <v>10753</v>
      </c>
      <c r="G352" s="56">
        <v>0</v>
      </c>
      <c r="H352" s="56" t="s">
        <v>82</v>
      </c>
      <c r="I352" s="51" t="s">
        <v>83</v>
      </c>
      <c r="J352" s="121" t="s">
        <v>84</v>
      </c>
      <c r="K352" s="54" t="s">
        <v>9715</v>
      </c>
      <c r="L352" s="54">
        <v>9676000</v>
      </c>
      <c r="M352" s="51" t="s">
        <v>86</v>
      </c>
      <c r="N352" s="54" t="s">
        <v>10752</v>
      </c>
      <c r="O352" s="54">
        <v>1082874612</v>
      </c>
      <c r="P352" s="54">
        <v>53</v>
      </c>
      <c r="Q352" s="464">
        <v>46030</v>
      </c>
      <c r="R352" s="109">
        <v>2567899000</v>
      </c>
      <c r="S352" s="109">
        <v>1321</v>
      </c>
      <c r="T352" s="542">
        <v>46042</v>
      </c>
      <c r="U352" s="54">
        <v>9676000</v>
      </c>
      <c r="V352" s="56" t="s">
        <v>88</v>
      </c>
      <c r="W352" s="54">
        <v>45476408</v>
      </c>
      <c r="X352" s="54" t="s">
        <v>9567</v>
      </c>
      <c r="Y352" s="119">
        <v>46042</v>
      </c>
      <c r="Z352" s="119">
        <v>46055</v>
      </c>
      <c r="AA352" s="120" t="s">
        <v>90</v>
      </c>
      <c r="AB352" s="119">
        <v>46173</v>
      </c>
      <c r="AC352" s="54">
        <f t="shared" si="25"/>
        <v>118</v>
      </c>
      <c r="AD352" s="56">
        <v>1</v>
      </c>
      <c r="AE352" s="114">
        <v>2097000</v>
      </c>
      <c r="AF352" s="56">
        <v>1</v>
      </c>
      <c r="AG352" s="464">
        <v>46199</v>
      </c>
      <c r="AH352" s="54">
        <f t="shared" si="26"/>
        <v>26</v>
      </c>
      <c r="AI352" s="114">
        <v>0</v>
      </c>
      <c r="AJ352" s="114">
        <v>0</v>
      </c>
      <c r="AK352" s="118" t="s">
        <v>90</v>
      </c>
      <c r="AL352" s="118" t="s">
        <v>90</v>
      </c>
      <c r="AM352" s="56">
        <v>0</v>
      </c>
      <c r="AN352" s="118" t="s">
        <v>90</v>
      </c>
      <c r="AO352" s="118" t="s">
        <v>90</v>
      </c>
      <c r="AP352" s="118" t="s">
        <v>90</v>
      </c>
      <c r="AQ352" s="54">
        <f t="shared" si="27"/>
        <v>0</v>
      </c>
      <c r="AR352" s="54">
        <f>+L352+AE352-AJ352</f>
        <v>11773000</v>
      </c>
      <c r="AS352" s="56" t="s">
        <v>88</v>
      </c>
      <c r="AT352" s="54">
        <v>9676000</v>
      </c>
      <c r="AU352" s="56" t="s">
        <v>91</v>
      </c>
      <c r="AV352" s="114">
        <v>0</v>
      </c>
      <c r="AW352" s="111" t="s">
        <v>90</v>
      </c>
      <c r="AX352" s="247">
        <v>9676000</v>
      </c>
      <c r="AY352" s="58">
        <f t="shared" si="28"/>
        <v>2097000</v>
      </c>
      <c r="AZ352" s="112">
        <f t="shared" si="29"/>
        <v>0.82188057419519234</v>
      </c>
      <c r="BA352" s="159">
        <v>1</v>
      </c>
      <c r="BB352" s="111" t="s">
        <v>90</v>
      </c>
      <c r="BC352" s="56" t="s">
        <v>92</v>
      </c>
      <c r="BD352" s="109" t="s">
        <v>10751</v>
      </c>
      <c r="BE352" s="123" t="s">
        <v>91</v>
      </c>
      <c r="BF352" s="56" t="s">
        <v>88</v>
      </c>
    </row>
    <row r="353" spans="1:58" s="201" customFormat="1" x14ac:dyDescent="0.2">
      <c r="B353" s="51">
        <v>2026</v>
      </c>
      <c r="C353" s="51">
        <v>891780111</v>
      </c>
      <c r="D353" s="51" t="s">
        <v>79</v>
      </c>
      <c r="E353" s="161" t="s">
        <v>10750</v>
      </c>
      <c r="F353" s="56" t="s">
        <v>10749</v>
      </c>
      <c r="G353" s="56">
        <v>0</v>
      </c>
      <c r="H353" s="56" t="s">
        <v>82</v>
      </c>
      <c r="I353" s="51" t="s">
        <v>83</v>
      </c>
      <c r="J353" s="121" t="s">
        <v>84</v>
      </c>
      <c r="K353" s="54" t="s">
        <v>10748</v>
      </c>
      <c r="L353" s="54">
        <v>13933000</v>
      </c>
      <c r="M353" s="51" t="s">
        <v>86</v>
      </c>
      <c r="N353" s="54" t="s">
        <v>10747</v>
      </c>
      <c r="O353" s="54">
        <v>85467893</v>
      </c>
      <c r="P353" s="54">
        <v>30</v>
      </c>
      <c r="Q353" s="464">
        <v>46027</v>
      </c>
      <c r="R353" s="109">
        <v>5872564000</v>
      </c>
      <c r="S353" s="109">
        <v>1344</v>
      </c>
      <c r="T353" s="542">
        <v>46042</v>
      </c>
      <c r="U353" s="54">
        <v>13933000</v>
      </c>
      <c r="V353" s="56" t="s">
        <v>88</v>
      </c>
      <c r="W353" s="54">
        <v>85465146</v>
      </c>
      <c r="X353" s="54" t="s">
        <v>9009</v>
      </c>
      <c r="Y353" s="119">
        <v>46042</v>
      </c>
      <c r="Z353" s="119">
        <v>46042</v>
      </c>
      <c r="AA353" s="120" t="s">
        <v>90</v>
      </c>
      <c r="AB353" s="119">
        <v>46173</v>
      </c>
      <c r="AC353" s="54">
        <f t="shared" si="25"/>
        <v>131</v>
      </c>
      <c r="AD353" s="56">
        <v>1</v>
      </c>
      <c r="AE353" s="114">
        <v>3007000</v>
      </c>
      <c r="AF353" s="56">
        <v>1</v>
      </c>
      <c r="AG353" s="464">
        <v>46203</v>
      </c>
      <c r="AH353" s="54">
        <f t="shared" si="26"/>
        <v>30</v>
      </c>
      <c r="AI353" s="114">
        <v>0</v>
      </c>
      <c r="AJ353" s="114">
        <v>0</v>
      </c>
      <c r="AK353" s="118" t="s">
        <v>90</v>
      </c>
      <c r="AL353" s="118" t="s">
        <v>90</v>
      </c>
      <c r="AM353" s="56">
        <v>0</v>
      </c>
      <c r="AN353" s="118" t="s">
        <v>90</v>
      </c>
      <c r="AO353" s="118" t="s">
        <v>90</v>
      </c>
      <c r="AP353" s="118" t="s">
        <v>90</v>
      </c>
      <c r="AQ353" s="54">
        <f t="shared" si="27"/>
        <v>0</v>
      </c>
      <c r="AR353" s="54">
        <f>+L353+AE353-AJ353</f>
        <v>16940000</v>
      </c>
      <c r="AS353" s="56" t="s">
        <v>88</v>
      </c>
      <c r="AT353" s="54">
        <v>13933000</v>
      </c>
      <c r="AU353" s="56" t="s">
        <v>91</v>
      </c>
      <c r="AV353" s="114">
        <v>0</v>
      </c>
      <c r="AW353" s="111" t="s">
        <v>90</v>
      </c>
      <c r="AX353" s="247">
        <v>13933000</v>
      </c>
      <c r="AY353" s="58">
        <f t="shared" si="28"/>
        <v>3007000</v>
      </c>
      <c r="AZ353" s="112">
        <f t="shared" si="29"/>
        <v>0.82249114521841793</v>
      </c>
      <c r="BA353" s="159">
        <v>1</v>
      </c>
      <c r="BB353" s="111" t="s">
        <v>90</v>
      </c>
      <c r="BC353" s="56" t="s">
        <v>92</v>
      </c>
      <c r="BD353" s="109" t="s">
        <v>10746</v>
      </c>
      <c r="BE353" s="56" t="s">
        <v>88</v>
      </c>
      <c r="BF353" s="56" t="s">
        <v>88</v>
      </c>
    </row>
    <row r="354" spans="1:58" s="539" customFormat="1" x14ac:dyDescent="0.2">
      <c r="A354" s="201"/>
      <c r="B354" s="51">
        <v>2026</v>
      </c>
      <c r="C354" s="51">
        <v>891780111</v>
      </c>
      <c r="D354" s="51" t="s">
        <v>79</v>
      </c>
      <c r="E354" s="161" t="s">
        <v>10745</v>
      </c>
      <c r="F354" s="56" t="s">
        <v>10744</v>
      </c>
      <c r="G354" s="56">
        <v>0</v>
      </c>
      <c r="H354" s="56" t="s">
        <v>82</v>
      </c>
      <c r="I354" s="51" t="s">
        <v>83</v>
      </c>
      <c r="J354" s="121" t="s">
        <v>84</v>
      </c>
      <c r="K354" s="54" t="s">
        <v>10743</v>
      </c>
      <c r="L354" s="54">
        <v>13201000</v>
      </c>
      <c r="M354" s="51" t="s">
        <v>86</v>
      </c>
      <c r="N354" s="54" t="s">
        <v>10742</v>
      </c>
      <c r="O354" s="54">
        <v>1083011771</v>
      </c>
      <c r="P354" s="54">
        <v>53</v>
      </c>
      <c r="Q354" s="464">
        <v>46030</v>
      </c>
      <c r="R354" s="109">
        <v>2567899000</v>
      </c>
      <c r="S354" s="109">
        <v>1322</v>
      </c>
      <c r="T354" s="542">
        <v>46042</v>
      </c>
      <c r="U354" s="54">
        <v>13201000</v>
      </c>
      <c r="V354" s="56" t="s">
        <v>88</v>
      </c>
      <c r="W354" s="54">
        <v>85465146</v>
      </c>
      <c r="X354" s="54" t="s">
        <v>9009</v>
      </c>
      <c r="Y354" s="119">
        <v>46042</v>
      </c>
      <c r="Z354" s="119">
        <v>46042</v>
      </c>
      <c r="AA354" s="120" t="s">
        <v>90</v>
      </c>
      <c r="AB354" s="119">
        <v>46173</v>
      </c>
      <c r="AC354" s="54">
        <f t="shared" si="25"/>
        <v>131</v>
      </c>
      <c r="AD354" s="56">
        <v>0</v>
      </c>
      <c r="AE354" s="114">
        <v>0</v>
      </c>
      <c r="AF354" s="56">
        <v>0</v>
      </c>
      <c r="AG354" s="464" t="s">
        <v>90</v>
      </c>
      <c r="AH354" s="54">
        <f t="shared" si="26"/>
        <v>0</v>
      </c>
      <c r="AI354" s="117">
        <v>1</v>
      </c>
      <c r="AJ354" s="54">
        <v>11491600</v>
      </c>
      <c r="AK354" s="438">
        <v>46050</v>
      </c>
      <c r="AL354" s="118" t="s">
        <v>90</v>
      </c>
      <c r="AM354" s="56">
        <v>0</v>
      </c>
      <c r="AN354" s="118" t="s">
        <v>90</v>
      </c>
      <c r="AO354" s="118" t="s">
        <v>90</v>
      </c>
      <c r="AP354" s="118" t="s">
        <v>90</v>
      </c>
      <c r="AQ354" s="54">
        <f t="shared" si="27"/>
        <v>0</v>
      </c>
      <c r="AR354" s="54">
        <f>+L354+AE354-AJ354</f>
        <v>1709400</v>
      </c>
      <c r="AS354" s="56" t="s">
        <v>88</v>
      </c>
      <c r="AT354" s="54">
        <v>13201000</v>
      </c>
      <c r="AU354" s="56" t="s">
        <v>91</v>
      </c>
      <c r="AV354" s="114">
        <v>0</v>
      </c>
      <c r="AW354" s="111" t="s">
        <v>90</v>
      </c>
      <c r="AX354" s="247">
        <v>1709400</v>
      </c>
      <c r="AY354" s="58">
        <f t="shared" si="28"/>
        <v>0</v>
      </c>
      <c r="AZ354" s="112">
        <f t="shared" si="29"/>
        <v>1</v>
      </c>
      <c r="BA354" s="159">
        <v>1</v>
      </c>
      <c r="BB354" s="111" t="s">
        <v>90</v>
      </c>
      <c r="BC354" s="56" t="s">
        <v>149</v>
      </c>
      <c r="BD354" s="109" t="s">
        <v>10741</v>
      </c>
      <c r="BE354" s="56" t="s">
        <v>88</v>
      </c>
      <c r="BF354" s="56" t="s">
        <v>88</v>
      </c>
    </row>
    <row r="355" spans="1:58" s="201" customFormat="1" x14ac:dyDescent="0.2">
      <c r="B355" s="51">
        <v>2026</v>
      </c>
      <c r="C355" s="51">
        <v>891780111</v>
      </c>
      <c r="D355" s="51" t="s">
        <v>79</v>
      </c>
      <c r="E355" s="161" t="s">
        <v>10740</v>
      </c>
      <c r="F355" s="56" t="s">
        <v>10739</v>
      </c>
      <c r="G355" s="56">
        <v>0</v>
      </c>
      <c r="H355" s="56" t="s">
        <v>82</v>
      </c>
      <c r="I355" s="51" t="s">
        <v>83</v>
      </c>
      <c r="J355" s="121" t="s">
        <v>84</v>
      </c>
      <c r="K355" s="54" t="s">
        <v>10738</v>
      </c>
      <c r="L355" s="54">
        <v>13320000</v>
      </c>
      <c r="M355" s="51" t="s">
        <v>86</v>
      </c>
      <c r="N355" s="54" t="s">
        <v>10737</v>
      </c>
      <c r="O355" s="54">
        <v>1083007505</v>
      </c>
      <c r="P355" s="54">
        <v>30</v>
      </c>
      <c r="Q355" s="464">
        <v>46027</v>
      </c>
      <c r="R355" s="109">
        <v>5872564000</v>
      </c>
      <c r="S355" s="109">
        <v>1345</v>
      </c>
      <c r="T355" s="542">
        <v>46042</v>
      </c>
      <c r="U355" s="54">
        <v>13320000</v>
      </c>
      <c r="V355" s="56" t="s">
        <v>88</v>
      </c>
      <c r="W355" s="54">
        <v>85449357</v>
      </c>
      <c r="X355" s="54" t="s">
        <v>8798</v>
      </c>
      <c r="Y355" s="119">
        <v>46042</v>
      </c>
      <c r="Z355" s="119">
        <v>46055</v>
      </c>
      <c r="AA355" s="120" t="s">
        <v>90</v>
      </c>
      <c r="AB355" s="119">
        <v>46173</v>
      </c>
      <c r="AC355" s="54">
        <f t="shared" si="25"/>
        <v>118</v>
      </c>
      <c r="AD355" s="56">
        <v>1</v>
      </c>
      <c r="AE355" s="114">
        <v>3330000</v>
      </c>
      <c r="AF355" s="56">
        <v>1</v>
      </c>
      <c r="AG355" s="464">
        <v>46203</v>
      </c>
      <c r="AH355" s="54">
        <f t="shared" si="26"/>
        <v>30</v>
      </c>
      <c r="AI355" s="114">
        <v>0</v>
      </c>
      <c r="AJ355" s="114">
        <v>0</v>
      </c>
      <c r="AK355" s="118" t="s">
        <v>90</v>
      </c>
      <c r="AL355" s="118" t="s">
        <v>90</v>
      </c>
      <c r="AM355" s="56">
        <v>0</v>
      </c>
      <c r="AN355" s="118" t="s">
        <v>90</v>
      </c>
      <c r="AO355" s="118" t="s">
        <v>90</v>
      </c>
      <c r="AP355" s="118" t="s">
        <v>90</v>
      </c>
      <c r="AQ355" s="54">
        <f t="shared" si="27"/>
        <v>0</v>
      </c>
      <c r="AR355" s="54">
        <f>+L355+AE355-AJ355</f>
        <v>16650000</v>
      </c>
      <c r="AS355" s="56" t="s">
        <v>88</v>
      </c>
      <c r="AT355" s="54">
        <v>13320000</v>
      </c>
      <c r="AU355" s="56" t="s">
        <v>91</v>
      </c>
      <c r="AV355" s="114">
        <v>0</v>
      </c>
      <c r="AW355" s="111" t="s">
        <v>90</v>
      </c>
      <c r="AX355" s="247">
        <v>13320000</v>
      </c>
      <c r="AY355" s="58">
        <f t="shared" si="28"/>
        <v>3330000</v>
      </c>
      <c r="AZ355" s="112">
        <f t="shared" si="29"/>
        <v>0.8</v>
      </c>
      <c r="BA355" s="159">
        <v>1</v>
      </c>
      <c r="BB355" s="111" t="s">
        <v>90</v>
      </c>
      <c r="BC355" s="56" t="s">
        <v>92</v>
      </c>
      <c r="BD355" s="109" t="s">
        <v>10736</v>
      </c>
      <c r="BE355" s="123" t="s">
        <v>91</v>
      </c>
      <c r="BF355" s="56" t="s">
        <v>88</v>
      </c>
    </row>
    <row r="356" spans="1:58" s="201" customFormat="1" x14ac:dyDescent="0.2">
      <c r="B356" s="51">
        <v>2026</v>
      </c>
      <c r="C356" s="51">
        <v>891780111</v>
      </c>
      <c r="D356" s="51" t="s">
        <v>79</v>
      </c>
      <c r="E356" s="161" t="s">
        <v>10735</v>
      </c>
      <c r="F356" s="56" t="s">
        <v>10734</v>
      </c>
      <c r="G356" s="56">
        <v>0</v>
      </c>
      <c r="H356" s="56" t="s">
        <v>82</v>
      </c>
      <c r="I356" s="51" t="s">
        <v>83</v>
      </c>
      <c r="J356" s="121" t="s">
        <v>84</v>
      </c>
      <c r="K356" s="54" t="s">
        <v>10410</v>
      </c>
      <c r="L356" s="54">
        <v>14652000</v>
      </c>
      <c r="M356" s="51" t="s">
        <v>86</v>
      </c>
      <c r="N356" s="54" t="s">
        <v>10733</v>
      </c>
      <c r="O356" s="54">
        <v>1082851727</v>
      </c>
      <c r="P356" s="54">
        <v>30</v>
      </c>
      <c r="Q356" s="464">
        <v>46027</v>
      </c>
      <c r="R356" s="109">
        <v>5872564000</v>
      </c>
      <c r="S356" s="109">
        <v>1346</v>
      </c>
      <c r="T356" s="542">
        <v>46042</v>
      </c>
      <c r="U356" s="54">
        <v>14652000</v>
      </c>
      <c r="V356" s="56" t="s">
        <v>88</v>
      </c>
      <c r="W356" s="54">
        <v>85449357</v>
      </c>
      <c r="X356" s="54" t="s">
        <v>8798</v>
      </c>
      <c r="Y356" s="119">
        <v>46042</v>
      </c>
      <c r="Z356" s="119">
        <v>46055</v>
      </c>
      <c r="AA356" s="120" t="s">
        <v>90</v>
      </c>
      <c r="AB356" s="119">
        <v>46173</v>
      </c>
      <c r="AC356" s="54">
        <f t="shared" si="25"/>
        <v>118</v>
      </c>
      <c r="AD356" s="56">
        <v>1</v>
      </c>
      <c r="AE356" s="114">
        <v>3663000</v>
      </c>
      <c r="AF356" s="56">
        <v>1</v>
      </c>
      <c r="AG356" s="464">
        <v>46203</v>
      </c>
      <c r="AH356" s="54">
        <f t="shared" si="26"/>
        <v>30</v>
      </c>
      <c r="AI356" s="114">
        <v>0</v>
      </c>
      <c r="AJ356" s="114">
        <v>0</v>
      </c>
      <c r="AK356" s="118" t="s">
        <v>90</v>
      </c>
      <c r="AL356" s="118" t="s">
        <v>90</v>
      </c>
      <c r="AM356" s="56">
        <v>0</v>
      </c>
      <c r="AN356" s="118" t="s">
        <v>90</v>
      </c>
      <c r="AO356" s="118" t="s">
        <v>90</v>
      </c>
      <c r="AP356" s="118" t="s">
        <v>90</v>
      </c>
      <c r="AQ356" s="54">
        <f t="shared" si="27"/>
        <v>0</v>
      </c>
      <c r="AR356" s="54">
        <f>+L356+AE356-AJ356</f>
        <v>18315000</v>
      </c>
      <c r="AS356" s="56" t="s">
        <v>88</v>
      </c>
      <c r="AT356" s="54">
        <v>14652000</v>
      </c>
      <c r="AU356" s="56" t="s">
        <v>91</v>
      </c>
      <c r="AV356" s="114">
        <v>0</v>
      </c>
      <c r="AW356" s="111" t="s">
        <v>90</v>
      </c>
      <c r="AX356" s="247">
        <v>14652000</v>
      </c>
      <c r="AY356" s="58">
        <f t="shared" si="28"/>
        <v>3663000</v>
      </c>
      <c r="AZ356" s="112">
        <f t="shared" si="29"/>
        <v>0.8</v>
      </c>
      <c r="BA356" s="159">
        <v>1</v>
      </c>
      <c r="BB356" s="111" t="s">
        <v>90</v>
      </c>
      <c r="BC356" s="56" t="s">
        <v>92</v>
      </c>
      <c r="BD356" s="109" t="s">
        <v>10732</v>
      </c>
      <c r="BE356" s="123" t="s">
        <v>91</v>
      </c>
      <c r="BF356" s="56" t="s">
        <v>88</v>
      </c>
    </row>
    <row r="357" spans="1:58" s="201" customFormat="1" x14ac:dyDescent="0.2">
      <c r="B357" s="51">
        <v>2026</v>
      </c>
      <c r="C357" s="51">
        <v>891780111</v>
      </c>
      <c r="D357" s="51" t="s">
        <v>79</v>
      </c>
      <c r="E357" s="161" t="s">
        <v>10731</v>
      </c>
      <c r="F357" s="56" t="s">
        <v>10730</v>
      </c>
      <c r="G357" s="56">
        <v>0</v>
      </c>
      <c r="H357" s="56" t="s">
        <v>82</v>
      </c>
      <c r="I357" s="51" t="s">
        <v>83</v>
      </c>
      <c r="J357" s="121" t="s">
        <v>84</v>
      </c>
      <c r="K357" s="54" t="s">
        <v>10729</v>
      </c>
      <c r="L357" s="54">
        <v>25000000</v>
      </c>
      <c r="M357" s="51" t="s">
        <v>86</v>
      </c>
      <c r="N357" s="54" t="s">
        <v>10728</v>
      </c>
      <c r="O357" s="54">
        <v>1143224044</v>
      </c>
      <c r="P357" s="54">
        <v>217</v>
      </c>
      <c r="Q357" s="542">
        <v>46041</v>
      </c>
      <c r="R357" s="54">
        <v>112973333</v>
      </c>
      <c r="S357" s="54">
        <v>1347</v>
      </c>
      <c r="T357" s="542">
        <v>46042</v>
      </c>
      <c r="U357" s="54">
        <v>25000000</v>
      </c>
      <c r="V357" s="56" t="s">
        <v>88</v>
      </c>
      <c r="W357" s="54">
        <v>1082870070</v>
      </c>
      <c r="X357" s="54" t="s">
        <v>8777</v>
      </c>
      <c r="Y357" s="119">
        <v>46042</v>
      </c>
      <c r="Z357" s="119">
        <v>46042</v>
      </c>
      <c r="AA357" s="120" t="s">
        <v>90</v>
      </c>
      <c r="AB357" s="119">
        <v>46173</v>
      </c>
      <c r="AC357" s="54">
        <f t="shared" si="25"/>
        <v>131</v>
      </c>
      <c r="AD357" s="56">
        <v>1</v>
      </c>
      <c r="AE357" s="114">
        <v>5000000</v>
      </c>
      <c r="AF357" s="56">
        <v>1</v>
      </c>
      <c r="AG357" s="464">
        <v>46203</v>
      </c>
      <c r="AH357" s="54">
        <f t="shared" si="26"/>
        <v>30</v>
      </c>
      <c r="AI357" s="114">
        <v>0</v>
      </c>
      <c r="AJ357" s="114">
        <v>0</v>
      </c>
      <c r="AK357" s="118" t="s">
        <v>90</v>
      </c>
      <c r="AL357" s="118" t="s">
        <v>90</v>
      </c>
      <c r="AM357" s="56">
        <v>0</v>
      </c>
      <c r="AN357" s="118" t="s">
        <v>90</v>
      </c>
      <c r="AO357" s="118" t="s">
        <v>90</v>
      </c>
      <c r="AP357" s="118" t="s">
        <v>90</v>
      </c>
      <c r="AQ357" s="54">
        <f t="shared" si="27"/>
        <v>0</v>
      </c>
      <c r="AR357" s="54">
        <f>+L357+AE357-AJ357</f>
        <v>30000000</v>
      </c>
      <c r="AS357" s="56" t="s">
        <v>88</v>
      </c>
      <c r="AT357" s="54">
        <v>25000000</v>
      </c>
      <c r="AU357" s="56" t="s">
        <v>91</v>
      </c>
      <c r="AV357" s="114">
        <v>0</v>
      </c>
      <c r="AW357" s="111" t="s">
        <v>90</v>
      </c>
      <c r="AX357" s="247">
        <v>25000000</v>
      </c>
      <c r="AY357" s="58">
        <f t="shared" si="28"/>
        <v>5000000</v>
      </c>
      <c r="AZ357" s="112">
        <f t="shared" si="29"/>
        <v>0.83333333333333337</v>
      </c>
      <c r="BA357" s="159">
        <v>1</v>
      </c>
      <c r="BB357" s="111" t="s">
        <v>90</v>
      </c>
      <c r="BC357" s="56" t="s">
        <v>92</v>
      </c>
      <c r="BD357" s="109" t="s">
        <v>10727</v>
      </c>
      <c r="BE357" s="56" t="s">
        <v>88</v>
      </c>
      <c r="BF357" s="56" t="s">
        <v>88</v>
      </c>
    </row>
    <row r="358" spans="1:58" s="201" customFormat="1" x14ac:dyDescent="0.2">
      <c r="B358" s="51">
        <v>2026</v>
      </c>
      <c r="C358" s="51">
        <v>891780111</v>
      </c>
      <c r="D358" s="51" t="s">
        <v>79</v>
      </c>
      <c r="E358" s="161" t="s">
        <v>10726</v>
      </c>
      <c r="F358" s="56" t="s">
        <v>10725</v>
      </c>
      <c r="G358" s="56">
        <v>0</v>
      </c>
      <c r="H358" s="56" t="s">
        <v>82</v>
      </c>
      <c r="I358" s="51" t="s">
        <v>83</v>
      </c>
      <c r="J358" s="121" t="s">
        <v>84</v>
      </c>
      <c r="K358" s="54" t="s">
        <v>9569</v>
      </c>
      <c r="L358" s="54">
        <v>9676000</v>
      </c>
      <c r="M358" s="51" t="s">
        <v>86</v>
      </c>
      <c r="N358" s="54" t="s">
        <v>10724</v>
      </c>
      <c r="O358" s="54">
        <v>36506829</v>
      </c>
      <c r="P358" s="54">
        <v>53</v>
      </c>
      <c r="Q358" s="464">
        <v>46030</v>
      </c>
      <c r="R358" s="109">
        <v>2567899000</v>
      </c>
      <c r="S358" s="109">
        <v>1323</v>
      </c>
      <c r="T358" s="542">
        <v>46042</v>
      </c>
      <c r="U358" s="54">
        <v>9676000</v>
      </c>
      <c r="V358" s="56" t="s">
        <v>88</v>
      </c>
      <c r="W358" s="54">
        <v>45476408</v>
      </c>
      <c r="X358" s="54" t="s">
        <v>9567</v>
      </c>
      <c r="Y358" s="119">
        <v>46042</v>
      </c>
      <c r="Z358" s="119">
        <v>46055</v>
      </c>
      <c r="AA358" s="120" t="s">
        <v>90</v>
      </c>
      <c r="AB358" s="119">
        <v>46173</v>
      </c>
      <c r="AC358" s="54">
        <f t="shared" si="25"/>
        <v>118</v>
      </c>
      <c r="AD358" s="56">
        <v>1</v>
      </c>
      <c r="AE358" s="114">
        <v>2097000</v>
      </c>
      <c r="AF358" s="56">
        <v>1</v>
      </c>
      <c r="AG358" s="464">
        <v>46199</v>
      </c>
      <c r="AH358" s="54">
        <f t="shared" si="26"/>
        <v>26</v>
      </c>
      <c r="AI358" s="114">
        <v>0</v>
      </c>
      <c r="AJ358" s="114">
        <v>0</v>
      </c>
      <c r="AK358" s="118" t="s">
        <v>90</v>
      </c>
      <c r="AL358" s="118" t="s">
        <v>90</v>
      </c>
      <c r="AM358" s="56">
        <v>0</v>
      </c>
      <c r="AN358" s="118" t="s">
        <v>90</v>
      </c>
      <c r="AO358" s="118" t="s">
        <v>90</v>
      </c>
      <c r="AP358" s="118" t="s">
        <v>90</v>
      </c>
      <c r="AQ358" s="54">
        <f t="shared" si="27"/>
        <v>0</v>
      </c>
      <c r="AR358" s="54">
        <f>+L358+AE358-AJ358</f>
        <v>11773000</v>
      </c>
      <c r="AS358" s="56" t="s">
        <v>88</v>
      </c>
      <c r="AT358" s="54">
        <v>9676000</v>
      </c>
      <c r="AU358" s="56" t="s">
        <v>91</v>
      </c>
      <c r="AV358" s="114">
        <v>0</v>
      </c>
      <c r="AW358" s="111" t="s">
        <v>90</v>
      </c>
      <c r="AX358" s="247">
        <v>9676000</v>
      </c>
      <c r="AY358" s="58">
        <f t="shared" si="28"/>
        <v>2097000</v>
      </c>
      <c r="AZ358" s="112">
        <f t="shared" si="29"/>
        <v>0.82188057419519234</v>
      </c>
      <c r="BA358" s="159">
        <v>1</v>
      </c>
      <c r="BB358" s="111" t="s">
        <v>90</v>
      </c>
      <c r="BC358" s="56" t="s">
        <v>92</v>
      </c>
      <c r="BD358" s="109" t="s">
        <v>10723</v>
      </c>
      <c r="BE358" s="123" t="s">
        <v>91</v>
      </c>
      <c r="BF358" s="56" t="s">
        <v>88</v>
      </c>
    </row>
    <row r="359" spans="1:58" s="201" customFormat="1" x14ac:dyDescent="0.2">
      <c r="B359" s="51">
        <v>2026</v>
      </c>
      <c r="C359" s="51">
        <v>891780111</v>
      </c>
      <c r="D359" s="51" t="s">
        <v>79</v>
      </c>
      <c r="E359" s="161" t="s">
        <v>10722</v>
      </c>
      <c r="F359" s="56" t="s">
        <v>10721</v>
      </c>
      <c r="G359" s="56">
        <v>0</v>
      </c>
      <c r="H359" s="56" t="s">
        <v>82</v>
      </c>
      <c r="I359" s="51" t="s">
        <v>83</v>
      </c>
      <c r="J359" s="121" t="s">
        <v>84</v>
      </c>
      <c r="K359" s="54" t="s">
        <v>10720</v>
      </c>
      <c r="L359" s="54">
        <v>15429000</v>
      </c>
      <c r="M359" s="51" t="s">
        <v>86</v>
      </c>
      <c r="N359" s="54" t="s">
        <v>10719</v>
      </c>
      <c r="O359" s="54">
        <v>1004356411</v>
      </c>
      <c r="P359" s="54">
        <v>30</v>
      </c>
      <c r="Q359" s="464">
        <v>46027</v>
      </c>
      <c r="R359" s="109">
        <v>5872564000</v>
      </c>
      <c r="S359" s="109">
        <v>1348</v>
      </c>
      <c r="T359" s="542">
        <v>46042</v>
      </c>
      <c r="U359" s="54">
        <v>15429000</v>
      </c>
      <c r="V359" s="56" t="s">
        <v>88</v>
      </c>
      <c r="W359" s="54">
        <v>36669977</v>
      </c>
      <c r="X359" s="54" t="s">
        <v>10718</v>
      </c>
      <c r="Y359" s="119">
        <v>46042</v>
      </c>
      <c r="Z359" s="119">
        <v>46042</v>
      </c>
      <c r="AA359" s="120" t="s">
        <v>90</v>
      </c>
      <c r="AB359" s="119">
        <v>46173</v>
      </c>
      <c r="AC359" s="54">
        <f t="shared" si="25"/>
        <v>131</v>
      </c>
      <c r="AD359" s="56">
        <v>1</v>
      </c>
      <c r="AE359" s="114">
        <v>3330000</v>
      </c>
      <c r="AF359" s="56">
        <v>1</v>
      </c>
      <c r="AG359" s="464">
        <v>46203</v>
      </c>
      <c r="AH359" s="54">
        <f t="shared" si="26"/>
        <v>30</v>
      </c>
      <c r="AI359" s="114">
        <v>0</v>
      </c>
      <c r="AJ359" s="114">
        <v>0</v>
      </c>
      <c r="AK359" s="118" t="s">
        <v>90</v>
      </c>
      <c r="AL359" s="118" t="s">
        <v>90</v>
      </c>
      <c r="AM359" s="56">
        <v>0</v>
      </c>
      <c r="AN359" s="118" t="s">
        <v>90</v>
      </c>
      <c r="AO359" s="118" t="s">
        <v>90</v>
      </c>
      <c r="AP359" s="118" t="s">
        <v>90</v>
      </c>
      <c r="AQ359" s="54">
        <f t="shared" si="27"/>
        <v>0</v>
      </c>
      <c r="AR359" s="54">
        <f>+L359+AE359-AJ359</f>
        <v>18759000</v>
      </c>
      <c r="AS359" s="56" t="s">
        <v>88</v>
      </c>
      <c r="AT359" s="54">
        <v>15429000</v>
      </c>
      <c r="AU359" s="56" t="s">
        <v>91</v>
      </c>
      <c r="AV359" s="114">
        <v>0</v>
      </c>
      <c r="AW359" s="111" t="s">
        <v>90</v>
      </c>
      <c r="AX359" s="247">
        <v>15429000</v>
      </c>
      <c r="AY359" s="58">
        <f t="shared" si="28"/>
        <v>3330000</v>
      </c>
      <c r="AZ359" s="112">
        <f t="shared" si="29"/>
        <v>0.8224852071005917</v>
      </c>
      <c r="BA359" s="159">
        <v>1</v>
      </c>
      <c r="BB359" s="111" t="s">
        <v>90</v>
      </c>
      <c r="BC359" s="56" t="s">
        <v>92</v>
      </c>
      <c r="BD359" s="109" t="s">
        <v>10717</v>
      </c>
      <c r="BE359" s="56" t="s">
        <v>88</v>
      </c>
      <c r="BF359" s="56" t="s">
        <v>88</v>
      </c>
    </row>
    <row r="360" spans="1:58" s="201" customFormat="1" x14ac:dyDescent="0.2">
      <c r="B360" s="51">
        <v>2026</v>
      </c>
      <c r="C360" s="51">
        <v>891780111</v>
      </c>
      <c r="D360" s="51" t="s">
        <v>79</v>
      </c>
      <c r="E360" s="161" t="s">
        <v>10716</v>
      </c>
      <c r="F360" s="56" t="s">
        <v>10715</v>
      </c>
      <c r="G360" s="56">
        <v>0</v>
      </c>
      <c r="H360" s="56" t="s">
        <v>82</v>
      </c>
      <c r="I360" s="51" t="s">
        <v>83</v>
      </c>
      <c r="J360" s="121" t="s">
        <v>84</v>
      </c>
      <c r="K360" s="54" t="s">
        <v>10664</v>
      </c>
      <c r="L360" s="54">
        <v>9676000</v>
      </c>
      <c r="M360" s="51" t="s">
        <v>86</v>
      </c>
      <c r="N360" s="54" t="s">
        <v>10714</v>
      </c>
      <c r="O360" s="54">
        <v>57443446</v>
      </c>
      <c r="P360" s="54">
        <v>53</v>
      </c>
      <c r="Q360" s="464">
        <v>46030</v>
      </c>
      <c r="R360" s="109">
        <v>2567899000</v>
      </c>
      <c r="S360" s="109">
        <v>1324</v>
      </c>
      <c r="T360" s="542">
        <v>46042</v>
      </c>
      <c r="U360" s="54">
        <v>9676000</v>
      </c>
      <c r="V360" s="56" t="s">
        <v>88</v>
      </c>
      <c r="W360" s="54">
        <v>45476408</v>
      </c>
      <c r="X360" s="54" t="s">
        <v>9567</v>
      </c>
      <c r="Y360" s="119">
        <v>46042</v>
      </c>
      <c r="Z360" s="119">
        <v>46055</v>
      </c>
      <c r="AA360" s="120" t="s">
        <v>90</v>
      </c>
      <c r="AB360" s="119">
        <v>46173</v>
      </c>
      <c r="AC360" s="54">
        <f t="shared" si="25"/>
        <v>118</v>
      </c>
      <c r="AD360" s="56">
        <v>1</v>
      </c>
      <c r="AE360" s="114">
        <v>2097000</v>
      </c>
      <c r="AF360" s="56">
        <v>1</v>
      </c>
      <c r="AG360" s="464">
        <v>46199</v>
      </c>
      <c r="AH360" s="54">
        <f t="shared" si="26"/>
        <v>26</v>
      </c>
      <c r="AI360" s="114">
        <v>0</v>
      </c>
      <c r="AJ360" s="114">
        <v>0</v>
      </c>
      <c r="AK360" s="118" t="s">
        <v>90</v>
      </c>
      <c r="AL360" s="118" t="s">
        <v>90</v>
      </c>
      <c r="AM360" s="56">
        <v>0</v>
      </c>
      <c r="AN360" s="118" t="s">
        <v>90</v>
      </c>
      <c r="AO360" s="118" t="s">
        <v>90</v>
      </c>
      <c r="AP360" s="118" t="s">
        <v>90</v>
      </c>
      <c r="AQ360" s="54">
        <f t="shared" si="27"/>
        <v>0</v>
      </c>
      <c r="AR360" s="54">
        <f>+L360+AE360-AJ360</f>
        <v>11773000</v>
      </c>
      <c r="AS360" s="56" t="s">
        <v>88</v>
      </c>
      <c r="AT360" s="54">
        <v>9676000</v>
      </c>
      <c r="AU360" s="56" t="s">
        <v>91</v>
      </c>
      <c r="AV360" s="114">
        <v>0</v>
      </c>
      <c r="AW360" s="111" t="s">
        <v>90</v>
      </c>
      <c r="AX360" s="247">
        <v>9676000</v>
      </c>
      <c r="AY360" s="58">
        <f t="shared" si="28"/>
        <v>2097000</v>
      </c>
      <c r="AZ360" s="112">
        <f t="shared" si="29"/>
        <v>0.82188057419519234</v>
      </c>
      <c r="BA360" s="159">
        <v>1</v>
      </c>
      <c r="BB360" s="111" t="s">
        <v>90</v>
      </c>
      <c r="BC360" s="56" t="s">
        <v>92</v>
      </c>
      <c r="BD360" s="109" t="s">
        <v>10713</v>
      </c>
      <c r="BE360" s="123" t="s">
        <v>91</v>
      </c>
      <c r="BF360" s="56" t="s">
        <v>88</v>
      </c>
    </row>
    <row r="361" spans="1:58" s="201" customFormat="1" x14ac:dyDescent="0.2">
      <c r="B361" s="51">
        <v>2026</v>
      </c>
      <c r="C361" s="51">
        <v>891780111</v>
      </c>
      <c r="D361" s="51" t="s">
        <v>79</v>
      </c>
      <c r="E361" s="161" t="s">
        <v>10712</v>
      </c>
      <c r="F361" s="56" t="s">
        <v>10711</v>
      </c>
      <c r="G361" s="56">
        <v>0</v>
      </c>
      <c r="H361" s="56" t="s">
        <v>82</v>
      </c>
      <c r="I361" s="51" t="s">
        <v>83</v>
      </c>
      <c r="J361" s="121" t="s">
        <v>84</v>
      </c>
      <c r="K361" s="54" t="s">
        <v>9569</v>
      </c>
      <c r="L361" s="54">
        <v>9676000</v>
      </c>
      <c r="M361" s="51" t="s">
        <v>86</v>
      </c>
      <c r="N361" s="54" t="s">
        <v>10710</v>
      </c>
      <c r="O361" s="54">
        <v>36552336</v>
      </c>
      <c r="P361" s="54">
        <v>53</v>
      </c>
      <c r="Q361" s="464">
        <v>46030</v>
      </c>
      <c r="R361" s="109">
        <v>2567899000</v>
      </c>
      <c r="S361" s="109">
        <v>1325</v>
      </c>
      <c r="T361" s="542">
        <v>46042</v>
      </c>
      <c r="U361" s="54">
        <v>9676000</v>
      </c>
      <c r="V361" s="56" t="s">
        <v>88</v>
      </c>
      <c r="W361" s="54">
        <v>45476408</v>
      </c>
      <c r="X361" s="54" t="s">
        <v>9567</v>
      </c>
      <c r="Y361" s="119">
        <v>46042</v>
      </c>
      <c r="Z361" s="119">
        <v>46055</v>
      </c>
      <c r="AA361" s="120" t="s">
        <v>90</v>
      </c>
      <c r="AB361" s="119">
        <v>46173</v>
      </c>
      <c r="AC361" s="54">
        <f t="shared" si="25"/>
        <v>118</v>
      </c>
      <c r="AD361" s="56">
        <v>1</v>
      </c>
      <c r="AE361" s="114">
        <v>2097000</v>
      </c>
      <c r="AF361" s="56">
        <v>1</v>
      </c>
      <c r="AG361" s="464">
        <v>46199</v>
      </c>
      <c r="AH361" s="54">
        <f t="shared" si="26"/>
        <v>26</v>
      </c>
      <c r="AI361" s="114">
        <v>0</v>
      </c>
      <c r="AJ361" s="114">
        <v>0</v>
      </c>
      <c r="AK361" s="118" t="s">
        <v>90</v>
      </c>
      <c r="AL361" s="118" t="s">
        <v>90</v>
      </c>
      <c r="AM361" s="56">
        <v>0</v>
      </c>
      <c r="AN361" s="118" t="s">
        <v>90</v>
      </c>
      <c r="AO361" s="118" t="s">
        <v>90</v>
      </c>
      <c r="AP361" s="118" t="s">
        <v>90</v>
      </c>
      <c r="AQ361" s="54">
        <f t="shared" si="27"/>
        <v>0</v>
      </c>
      <c r="AR361" s="54">
        <f>+L361+AE361-AJ361</f>
        <v>11773000</v>
      </c>
      <c r="AS361" s="56" t="s">
        <v>88</v>
      </c>
      <c r="AT361" s="54">
        <v>9676000</v>
      </c>
      <c r="AU361" s="56" t="s">
        <v>91</v>
      </c>
      <c r="AV361" s="114">
        <v>0</v>
      </c>
      <c r="AW361" s="111" t="s">
        <v>90</v>
      </c>
      <c r="AX361" s="247">
        <v>9676000</v>
      </c>
      <c r="AY361" s="58">
        <f t="shared" si="28"/>
        <v>2097000</v>
      </c>
      <c r="AZ361" s="112">
        <f t="shared" si="29"/>
        <v>0.82188057419519234</v>
      </c>
      <c r="BA361" s="159">
        <v>1</v>
      </c>
      <c r="BB361" s="111" t="s">
        <v>90</v>
      </c>
      <c r="BC361" s="56" t="s">
        <v>92</v>
      </c>
      <c r="BD361" s="109" t="s">
        <v>10709</v>
      </c>
      <c r="BE361" s="123" t="s">
        <v>91</v>
      </c>
      <c r="BF361" s="56" t="s">
        <v>88</v>
      </c>
    </row>
    <row r="362" spans="1:58" s="201" customFormat="1" x14ac:dyDescent="0.2">
      <c r="B362" s="51">
        <v>2026</v>
      </c>
      <c r="C362" s="51">
        <v>891780111</v>
      </c>
      <c r="D362" s="51" t="s">
        <v>79</v>
      </c>
      <c r="E362" s="161" t="s">
        <v>10708</v>
      </c>
      <c r="F362" s="56" t="s">
        <v>10707</v>
      </c>
      <c r="G362" s="56">
        <v>0</v>
      </c>
      <c r="H362" s="56" t="s">
        <v>82</v>
      </c>
      <c r="I362" s="51" t="s">
        <v>83</v>
      </c>
      <c r="J362" s="121" t="s">
        <v>84</v>
      </c>
      <c r="K362" s="54" t="s">
        <v>10706</v>
      </c>
      <c r="L362" s="54">
        <v>12028000</v>
      </c>
      <c r="M362" s="51" t="s">
        <v>86</v>
      </c>
      <c r="N362" s="54" t="s">
        <v>10705</v>
      </c>
      <c r="O362" s="54">
        <v>1082886999</v>
      </c>
      <c r="P362" s="54">
        <v>30</v>
      </c>
      <c r="Q362" s="464">
        <v>46027</v>
      </c>
      <c r="R362" s="109">
        <v>5872564000</v>
      </c>
      <c r="S362" s="109">
        <v>1349</v>
      </c>
      <c r="T362" s="542">
        <v>46042</v>
      </c>
      <c r="U362" s="54">
        <v>12028000</v>
      </c>
      <c r="V362" s="56" t="s">
        <v>88</v>
      </c>
      <c r="W362" s="54">
        <v>85463513</v>
      </c>
      <c r="X362" s="54" t="s">
        <v>10122</v>
      </c>
      <c r="Y362" s="119">
        <v>46042</v>
      </c>
      <c r="Z362" s="119">
        <v>46055</v>
      </c>
      <c r="AA362" s="120" t="s">
        <v>90</v>
      </c>
      <c r="AB362" s="119">
        <v>46173</v>
      </c>
      <c r="AC362" s="54">
        <f t="shared" si="25"/>
        <v>118</v>
      </c>
      <c r="AD362" s="56">
        <v>0</v>
      </c>
      <c r="AE362" s="114">
        <v>0</v>
      </c>
      <c r="AF362" s="56">
        <v>0</v>
      </c>
      <c r="AG362" s="464" t="s">
        <v>90</v>
      </c>
      <c r="AH362" s="54">
        <f t="shared" si="26"/>
        <v>0</v>
      </c>
      <c r="AI362" s="114">
        <v>0</v>
      </c>
      <c r="AJ362" s="114">
        <v>0</v>
      </c>
      <c r="AK362" s="118" t="s">
        <v>90</v>
      </c>
      <c r="AL362" s="118" t="s">
        <v>90</v>
      </c>
      <c r="AM362" s="56">
        <v>0</v>
      </c>
      <c r="AN362" s="118" t="s">
        <v>90</v>
      </c>
      <c r="AO362" s="118" t="s">
        <v>90</v>
      </c>
      <c r="AP362" s="118" t="s">
        <v>90</v>
      </c>
      <c r="AQ362" s="54">
        <f t="shared" si="27"/>
        <v>0</v>
      </c>
      <c r="AR362" s="54">
        <f>+L362+AE362-AJ362</f>
        <v>12028000</v>
      </c>
      <c r="AS362" s="56" t="s">
        <v>88</v>
      </c>
      <c r="AT362" s="54">
        <v>12028000</v>
      </c>
      <c r="AU362" s="56" t="s">
        <v>91</v>
      </c>
      <c r="AV362" s="114">
        <v>0</v>
      </c>
      <c r="AW362" s="111" t="s">
        <v>90</v>
      </c>
      <c r="AX362" s="247">
        <v>12028000</v>
      </c>
      <c r="AY362" s="58">
        <f t="shared" si="28"/>
        <v>0</v>
      </c>
      <c r="AZ362" s="112">
        <f t="shared" si="29"/>
        <v>1</v>
      </c>
      <c r="BA362" s="159">
        <v>1</v>
      </c>
      <c r="BB362" s="111" t="s">
        <v>90</v>
      </c>
      <c r="BC362" s="56" t="s">
        <v>92</v>
      </c>
      <c r="BD362" s="109" t="s">
        <v>10704</v>
      </c>
      <c r="BE362" s="123" t="s">
        <v>91</v>
      </c>
      <c r="BF362" s="56" t="s">
        <v>88</v>
      </c>
    </row>
    <row r="363" spans="1:58" s="201" customFormat="1" x14ac:dyDescent="0.2">
      <c r="B363" s="51">
        <v>2026</v>
      </c>
      <c r="C363" s="51">
        <v>891780111</v>
      </c>
      <c r="D363" s="51" t="s">
        <v>79</v>
      </c>
      <c r="E363" s="161" t="s">
        <v>10703</v>
      </c>
      <c r="F363" s="56" t="s">
        <v>10702</v>
      </c>
      <c r="G363" s="56">
        <v>0</v>
      </c>
      <c r="H363" s="56" t="s">
        <v>82</v>
      </c>
      <c r="I363" s="51" t="s">
        <v>83</v>
      </c>
      <c r="J363" s="121" t="s">
        <v>84</v>
      </c>
      <c r="K363" s="54" t="s">
        <v>9715</v>
      </c>
      <c r="L363" s="54">
        <v>9676000</v>
      </c>
      <c r="M363" s="51" t="s">
        <v>86</v>
      </c>
      <c r="N363" s="54" t="s">
        <v>10701</v>
      </c>
      <c r="O363" s="54">
        <v>57428677</v>
      </c>
      <c r="P363" s="54">
        <v>53</v>
      </c>
      <c r="Q363" s="464">
        <v>46030</v>
      </c>
      <c r="R363" s="109">
        <v>2567899000</v>
      </c>
      <c r="S363" s="109">
        <v>1326</v>
      </c>
      <c r="T363" s="542">
        <v>46042</v>
      </c>
      <c r="U363" s="54">
        <v>9676000</v>
      </c>
      <c r="V363" s="56" t="s">
        <v>88</v>
      </c>
      <c r="W363" s="54">
        <v>45476408</v>
      </c>
      <c r="X363" s="54" t="s">
        <v>9567</v>
      </c>
      <c r="Y363" s="119">
        <v>46042</v>
      </c>
      <c r="Z363" s="119">
        <v>46055</v>
      </c>
      <c r="AA363" s="120" t="s">
        <v>90</v>
      </c>
      <c r="AB363" s="119">
        <v>46173</v>
      </c>
      <c r="AC363" s="54">
        <f t="shared" si="25"/>
        <v>118</v>
      </c>
      <c r="AD363" s="56">
        <v>1</v>
      </c>
      <c r="AE363" s="114">
        <v>2097000</v>
      </c>
      <c r="AF363" s="56">
        <v>1</v>
      </c>
      <c r="AG363" s="464">
        <v>46199</v>
      </c>
      <c r="AH363" s="54">
        <f t="shared" si="26"/>
        <v>26</v>
      </c>
      <c r="AI363" s="114">
        <v>0</v>
      </c>
      <c r="AJ363" s="114">
        <v>0</v>
      </c>
      <c r="AK363" s="118" t="s">
        <v>90</v>
      </c>
      <c r="AL363" s="118" t="s">
        <v>90</v>
      </c>
      <c r="AM363" s="56">
        <v>0</v>
      </c>
      <c r="AN363" s="118" t="s">
        <v>90</v>
      </c>
      <c r="AO363" s="118" t="s">
        <v>90</v>
      </c>
      <c r="AP363" s="118" t="s">
        <v>90</v>
      </c>
      <c r="AQ363" s="54">
        <f t="shared" si="27"/>
        <v>0</v>
      </c>
      <c r="AR363" s="54">
        <f>+L363+AE363-AJ363</f>
        <v>11773000</v>
      </c>
      <c r="AS363" s="56" t="s">
        <v>88</v>
      </c>
      <c r="AT363" s="54">
        <v>9676000</v>
      </c>
      <c r="AU363" s="56" t="s">
        <v>91</v>
      </c>
      <c r="AV363" s="114">
        <v>0</v>
      </c>
      <c r="AW363" s="111" t="s">
        <v>90</v>
      </c>
      <c r="AX363" s="247">
        <v>9676000</v>
      </c>
      <c r="AY363" s="58">
        <f t="shared" si="28"/>
        <v>2097000</v>
      </c>
      <c r="AZ363" s="112">
        <f t="shared" si="29"/>
        <v>0.82188057419519234</v>
      </c>
      <c r="BA363" s="159">
        <v>1</v>
      </c>
      <c r="BB363" s="111" t="s">
        <v>90</v>
      </c>
      <c r="BC363" s="56" t="s">
        <v>92</v>
      </c>
      <c r="BD363" s="109" t="s">
        <v>10700</v>
      </c>
      <c r="BE363" s="123" t="s">
        <v>91</v>
      </c>
      <c r="BF363" s="56" t="s">
        <v>88</v>
      </c>
    </row>
    <row r="364" spans="1:58" s="201" customFormat="1" x14ac:dyDescent="0.2">
      <c r="B364" s="51">
        <v>2026</v>
      </c>
      <c r="C364" s="51">
        <v>891780111</v>
      </c>
      <c r="D364" s="51" t="s">
        <v>79</v>
      </c>
      <c r="E364" s="161" t="s">
        <v>10699</v>
      </c>
      <c r="F364" s="56" t="s">
        <v>10698</v>
      </c>
      <c r="G364" s="56">
        <v>0</v>
      </c>
      <c r="H364" s="56" t="s">
        <v>82</v>
      </c>
      <c r="I364" s="51" t="s">
        <v>83</v>
      </c>
      <c r="J364" s="121" t="s">
        <v>84</v>
      </c>
      <c r="K364" s="54" t="s">
        <v>10697</v>
      </c>
      <c r="L364" s="54">
        <v>9676000</v>
      </c>
      <c r="M364" s="51" t="s">
        <v>86</v>
      </c>
      <c r="N364" s="54" t="s">
        <v>10696</v>
      </c>
      <c r="O364" s="54">
        <v>1082958463</v>
      </c>
      <c r="P364" s="54">
        <v>53</v>
      </c>
      <c r="Q364" s="464">
        <v>46030</v>
      </c>
      <c r="R364" s="109">
        <v>2567899000</v>
      </c>
      <c r="S364" s="109">
        <v>1327</v>
      </c>
      <c r="T364" s="542">
        <v>46042</v>
      </c>
      <c r="U364" s="54">
        <v>9676000</v>
      </c>
      <c r="V364" s="56" t="s">
        <v>88</v>
      </c>
      <c r="W364" s="54">
        <v>7601831</v>
      </c>
      <c r="X364" s="54" t="s">
        <v>10430</v>
      </c>
      <c r="Y364" s="119">
        <v>46042</v>
      </c>
      <c r="Z364" s="119">
        <v>46055</v>
      </c>
      <c r="AA364" s="120" t="s">
        <v>90</v>
      </c>
      <c r="AB364" s="119">
        <v>46173</v>
      </c>
      <c r="AC364" s="54">
        <f t="shared" si="25"/>
        <v>118</v>
      </c>
      <c r="AD364" s="56">
        <v>1</v>
      </c>
      <c r="AE364" s="114">
        <v>1210000</v>
      </c>
      <c r="AF364" s="56">
        <v>1</v>
      </c>
      <c r="AG364" s="464">
        <v>46188</v>
      </c>
      <c r="AH364" s="54">
        <f t="shared" si="26"/>
        <v>15</v>
      </c>
      <c r="AI364" s="114">
        <v>0</v>
      </c>
      <c r="AJ364" s="114">
        <v>0</v>
      </c>
      <c r="AK364" s="118" t="s">
        <v>90</v>
      </c>
      <c r="AL364" s="118" t="s">
        <v>90</v>
      </c>
      <c r="AM364" s="56">
        <v>0</v>
      </c>
      <c r="AN364" s="118" t="s">
        <v>90</v>
      </c>
      <c r="AO364" s="118" t="s">
        <v>90</v>
      </c>
      <c r="AP364" s="118" t="s">
        <v>90</v>
      </c>
      <c r="AQ364" s="54">
        <f t="shared" si="27"/>
        <v>0</v>
      </c>
      <c r="AR364" s="54">
        <f>+L364+AE364-AJ364</f>
        <v>10886000</v>
      </c>
      <c r="AS364" s="56" t="s">
        <v>88</v>
      </c>
      <c r="AT364" s="54">
        <v>9676000</v>
      </c>
      <c r="AU364" s="56" t="s">
        <v>91</v>
      </c>
      <c r="AV364" s="114">
        <v>0</v>
      </c>
      <c r="AW364" s="111" t="s">
        <v>90</v>
      </c>
      <c r="AX364" s="247">
        <v>9676000</v>
      </c>
      <c r="AY364" s="58">
        <f t="shared" si="28"/>
        <v>1210000</v>
      </c>
      <c r="AZ364" s="112">
        <f t="shared" si="29"/>
        <v>0.88884806173066322</v>
      </c>
      <c r="BA364" s="159">
        <v>1</v>
      </c>
      <c r="BB364" s="111" t="s">
        <v>90</v>
      </c>
      <c r="BC364" s="56" t="s">
        <v>92</v>
      </c>
      <c r="BD364" s="109" t="s">
        <v>10695</v>
      </c>
      <c r="BE364" s="123" t="s">
        <v>91</v>
      </c>
      <c r="BF364" s="56" t="s">
        <v>88</v>
      </c>
    </row>
    <row r="365" spans="1:58" s="201" customFormat="1" x14ac:dyDescent="0.2">
      <c r="B365" s="51">
        <v>2026</v>
      </c>
      <c r="C365" s="51">
        <v>891780111</v>
      </c>
      <c r="D365" s="51" t="s">
        <v>79</v>
      </c>
      <c r="E365" s="161" t="s">
        <v>10694</v>
      </c>
      <c r="F365" s="56" t="s">
        <v>10693</v>
      </c>
      <c r="G365" s="56">
        <v>0</v>
      </c>
      <c r="H365" s="56" t="s">
        <v>82</v>
      </c>
      <c r="I365" s="51" t="s">
        <v>83</v>
      </c>
      <c r="J365" s="121" t="s">
        <v>84</v>
      </c>
      <c r="K365" s="54" t="s">
        <v>9569</v>
      </c>
      <c r="L365" s="54">
        <v>9676000</v>
      </c>
      <c r="M365" s="51" t="s">
        <v>86</v>
      </c>
      <c r="N365" s="54" t="s">
        <v>10692</v>
      </c>
      <c r="O365" s="54">
        <v>1082882138</v>
      </c>
      <c r="P365" s="54">
        <v>53</v>
      </c>
      <c r="Q365" s="464">
        <v>46030</v>
      </c>
      <c r="R365" s="109">
        <v>2567899000</v>
      </c>
      <c r="S365" s="109">
        <v>1328</v>
      </c>
      <c r="T365" s="542">
        <v>46042</v>
      </c>
      <c r="U365" s="54">
        <v>9676000</v>
      </c>
      <c r="V365" s="56" t="s">
        <v>88</v>
      </c>
      <c r="W365" s="54">
        <v>45476408</v>
      </c>
      <c r="X365" s="54" t="s">
        <v>9567</v>
      </c>
      <c r="Y365" s="119">
        <v>46042</v>
      </c>
      <c r="Z365" s="119">
        <v>46055</v>
      </c>
      <c r="AA365" s="120" t="s">
        <v>90</v>
      </c>
      <c r="AB365" s="119">
        <v>46173</v>
      </c>
      <c r="AC365" s="54">
        <f t="shared" si="25"/>
        <v>118</v>
      </c>
      <c r="AD365" s="56">
        <v>1</v>
      </c>
      <c r="AE365" s="114">
        <v>2097000</v>
      </c>
      <c r="AF365" s="56">
        <v>1</v>
      </c>
      <c r="AG365" s="464">
        <v>46199</v>
      </c>
      <c r="AH365" s="54">
        <f t="shared" si="26"/>
        <v>26</v>
      </c>
      <c r="AI365" s="114">
        <v>0</v>
      </c>
      <c r="AJ365" s="114">
        <v>0</v>
      </c>
      <c r="AK365" s="118" t="s">
        <v>90</v>
      </c>
      <c r="AL365" s="118" t="s">
        <v>90</v>
      </c>
      <c r="AM365" s="56">
        <v>0</v>
      </c>
      <c r="AN365" s="118" t="s">
        <v>90</v>
      </c>
      <c r="AO365" s="118" t="s">
        <v>90</v>
      </c>
      <c r="AP365" s="118" t="s">
        <v>90</v>
      </c>
      <c r="AQ365" s="54">
        <f t="shared" si="27"/>
        <v>0</v>
      </c>
      <c r="AR365" s="54">
        <f>+L365+AE365-AJ365</f>
        <v>11773000</v>
      </c>
      <c r="AS365" s="56" t="s">
        <v>88</v>
      </c>
      <c r="AT365" s="54">
        <v>9676000</v>
      </c>
      <c r="AU365" s="56" t="s">
        <v>91</v>
      </c>
      <c r="AV365" s="114">
        <v>0</v>
      </c>
      <c r="AW365" s="111" t="s">
        <v>90</v>
      </c>
      <c r="AX365" s="247">
        <v>9676000</v>
      </c>
      <c r="AY365" s="58">
        <f t="shared" si="28"/>
        <v>2097000</v>
      </c>
      <c r="AZ365" s="112">
        <f t="shared" si="29"/>
        <v>0.82188057419519234</v>
      </c>
      <c r="BA365" s="159">
        <v>1</v>
      </c>
      <c r="BB365" s="111" t="s">
        <v>90</v>
      </c>
      <c r="BC365" s="56" t="s">
        <v>92</v>
      </c>
      <c r="BD365" s="109" t="s">
        <v>10691</v>
      </c>
      <c r="BE365" s="123" t="s">
        <v>91</v>
      </c>
      <c r="BF365" s="56" t="s">
        <v>88</v>
      </c>
    </row>
    <row r="366" spans="1:58" s="201" customFormat="1" x14ac:dyDescent="0.2">
      <c r="B366" s="51">
        <v>2026</v>
      </c>
      <c r="C366" s="51">
        <v>891780111</v>
      </c>
      <c r="D366" s="51" t="s">
        <v>79</v>
      </c>
      <c r="E366" s="161" t="s">
        <v>10690</v>
      </c>
      <c r="F366" s="56" t="s">
        <v>10689</v>
      </c>
      <c r="G366" s="56">
        <v>0</v>
      </c>
      <c r="H366" s="56" t="s">
        <v>82</v>
      </c>
      <c r="I366" s="51" t="s">
        <v>83</v>
      </c>
      <c r="J366" s="121" t="s">
        <v>84</v>
      </c>
      <c r="K366" s="54" t="s">
        <v>10688</v>
      </c>
      <c r="L366" s="54">
        <v>14652000</v>
      </c>
      <c r="M366" s="51" t="s">
        <v>86</v>
      </c>
      <c r="N366" s="54" t="s">
        <v>10687</v>
      </c>
      <c r="O366" s="54">
        <v>1082915137</v>
      </c>
      <c r="P366" s="54">
        <v>30</v>
      </c>
      <c r="Q366" s="464">
        <v>46027</v>
      </c>
      <c r="R366" s="109">
        <v>5872564000</v>
      </c>
      <c r="S366" s="109">
        <v>1350</v>
      </c>
      <c r="T366" s="542">
        <v>46042</v>
      </c>
      <c r="U366" s="54">
        <v>14652000</v>
      </c>
      <c r="V366" s="56" t="s">
        <v>88</v>
      </c>
      <c r="W366" s="54">
        <v>7601831</v>
      </c>
      <c r="X366" s="54" t="s">
        <v>10430</v>
      </c>
      <c r="Y366" s="119">
        <v>46042</v>
      </c>
      <c r="Z366" s="119">
        <v>46055</v>
      </c>
      <c r="AA366" s="120" t="s">
        <v>90</v>
      </c>
      <c r="AB366" s="119">
        <v>46173</v>
      </c>
      <c r="AC366" s="54">
        <f t="shared" si="25"/>
        <v>118</v>
      </c>
      <c r="AD366" s="56">
        <v>1</v>
      </c>
      <c r="AE366" s="114">
        <v>3663000</v>
      </c>
      <c r="AF366" s="56">
        <v>1</v>
      </c>
      <c r="AG366" s="464">
        <v>46203</v>
      </c>
      <c r="AH366" s="54">
        <f t="shared" si="26"/>
        <v>30</v>
      </c>
      <c r="AI366" s="114">
        <v>0</v>
      </c>
      <c r="AJ366" s="114">
        <v>0</v>
      </c>
      <c r="AK366" s="118" t="s">
        <v>90</v>
      </c>
      <c r="AL366" s="118" t="s">
        <v>90</v>
      </c>
      <c r="AM366" s="56">
        <v>0</v>
      </c>
      <c r="AN366" s="118" t="s">
        <v>90</v>
      </c>
      <c r="AO366" s="118" t="s">
        <v>90</v>
      </c>
      <c r="AP366" s="118" t="s">
        <v>90</v>
      </c>
      <c r="AQ366" s="54">
        <f t="shared" si="27"/>
        <v>0</v>
      </c>
      <c r="AR366" s="54">
        <f>+L366+AE366-AJ366</f>
        <v>18315000</v>
      </c>
      <c r="AS366" s="56" t="s">
        <v>88</v>
      </c>
      <c r="AT366" s="54">
        <v>14652000</v>
      </c>
      <c r="AU366" s="56" t="s">
        <v>91</v>
      </c>
      <c r="AV366" s="114">
        <v>0</v>
      </c>
      <c r="AW366" s="111" t="s">
        <v>90</v>
      </c>
      <c r="AX366" s="247">
        <v>14652000</v>
      </c>
      <c r="AY366" s="58">
        <f t="shared" si="28"/>
        <v>3663000</v>
      </c>
      <c r="AZ366" s="112">
        <f t="shared" si="29"/>
        <v>0.8</v>
      </c>
      <c r="BA366" s="159">
        <v>1</v>
      </c>
      <c r="BB366" s="111" t="s">
        <v>90</v>
      </c>
      <c r="BC366" s="56" t="s">
        <v>92</v>
      </c>
      <c r="BD366" s="109" t="s">
        <v>10686</v>
      </c>
      <c r="BE366" s="123" t="s">
        <v>91</v>
      </c>
      <c r="BF366" s="56" t="s">
        <v>88</v>
      </c>
    </row>
    <row r="367" spans="1:58" s="201" customFormat="1" x14ac:dyDescent="0.2">
      <c r="B367" s="51">
        <v>2026</v>
      </c>
      <c r="C367" s="51">
        <v>891780111</v>
      </c>
      <c r="D367" s="51" t="s">
        <v>79</v>
      </c>
      <c r="E367" s="161" t="s">
        <v>10685</v>
      </c>
      <c r="F367" s="56" t="s">
        <v>10684</v>
      </c>
      <c r="G367" s="56">
        <v>0</v>
      </c>
      <c r="H367" s="56" t="s">
        <v>82</v>
      </c>
      <c r="I367" s="51" t="s">
        <v>83</v>
      </c>
      <c r="J367" s="121" t="s">
        <v>84</v>
      </c>
      <c r="K367" s="54" t="s">
        <v>10683</v>
      </c>
      <c r="L367" s="54">
        <v>14652000</v>
      </c>
      <c r="M367" s="51" t="s">
        <v>86</v>
      </c>
      <c r="N367" s="54" t="s">
        <v>10682</v>
      </c>
      <c r="O367" s="54">
        <v>1143451176</v>
      </c>
      <c r="P367" s="54">
        <v>30</v>
      </c>
      <c r="Q367" s="464">
        <v>46027</v>
      </c>
      <c r="R367" s="109">
        <v>5872564000</v>
      </c>
      <c r="S367" s="109">
        <v>1351</v>
      </c>
      <c r="T367" s="542">
        <v>46042</v>
      </c>
      <c r="U367" s="54">
        <v>14652000</v>
      </c>
      <c r="V367" s="56" t="s">
        <v>88</v>
      </c>
      <c r="W367" s="54">
        <v>45691169</v>
      </c>
      <c r="X367" s="54" t="s">
        <v>8876</v>
      </c>
      <c r="Y367" s="119">
        <v>46042</v>
      </c>
      <c r="Z367" s="119">
        <v>46042</v>
      </c>
      <c r="AA367" s="120" t="s">
        <v>90</v>
      </c>
      <c r="AB367" s="119">
        <v>46173</v>
      </c>
      <c r="AC367" s="54">
        <f t="shared" si="25"/>
        <v>131</v>
      </c>
      <c r="AD367" s="56">
        <v>1</v>
      </c>
      <c r="AE367" s="114">
        <v>3330000</v>
      </c>
      <c r="AF367" s="56">
        <v>1</v>
      </c>
      <c r="AG367" s="464">
        <v>46203</v>
      </c>
      <c r="AH367" s="54">
        <f t="shared" si="26"/>
        <v>30</v>
      </c>
      <c r="AI367" s="114">
        <v>0</v>
      </c>
      <c r="AJ367" s="114">
        <v>0</v>
      </c>
      <c r="AK367" s="118" t="s">
        <v>90</v>
      </c>
      <c r="AL367" s="118" t="s">
        <v>90</v>
      </c>
      <c r="AM367" s="56">
        <v>0</v>
      </c>
      <c r="AN367" s="118" t="s">
        <v>90</v>
      </c>
      <c r="AO367" s="118" t="s">
        <v>90</v>
      </c>
      <c r="AP367" s="118" t="s">
        <v>90</v>
      </c>
      <c r="AQ367" s="54">
        <f t="shared" si="27"/>
        <v>0</v>
      </c>
      <c r="AR367" s="54">
        <f>+L367+AE367-AJ367</f>
        <v>17982000</v>
      </c>
      <c r="AS367" s="56" t="s">
        <v>88</v>
      </c>
      <c r="AT367" s="54">
        <v>14652000</v>
      </c>
      <c r="AU367" s="56" t="s">
        <v>91</v>
      </c>
      <c r="AV367" s="114">
        <v>0</v>
      </c>
      <c r="AW367" s="111" t="s">
        <v>90</v>
      </c>
      <c r="AX367" s="247">
        <v>14652000</v>
      </c>
      <c r="AY367" s="58">
        <f t="shared" si="28"/>
        <v>3330000</v>
      </c>
      <c r="AZ367" s="112">
        <f t="shared" si="29"/>
        <v>0.81481481481481477</v>
      </c>
      <c r="BA367" s="159">
        <v>1</v>
      </c>
      <c r="BB367" s="111" t="s">
        <v>90</v>
      </c>
      <c r="BC367" s="56" t="s">
        <v>92</v>
      </c>
      <c r="BD367" s="109" t="s">
        <v>10681</v>
      </c>
      <c r="BE367" s="56" t="s">
        <v>88</v>
      </c>
      <c r="BF367" s="56" t="s">
        <v>88</v>
      </c>
    </row>
    <row r="368" spans="1:58" s="201" customFormat="1" x14ac:dyDescent="0.2">
      <c r="B368" s="51">
        <v>2026</v>
      </c>
      <c r="C368" s="51">
        <v>891780111</v>
      </c>
      <c r="D368" s="51" t="s">
        <v>79</v>
      </c>
      <c r="E368" s="161" t="s">
        <v>10680</v>
      </c>
      <c r="F368" s="56" t="s">
        <v>10679</v>
      </c>
      <c r="G368" s="56">
        <v>0</v>
      </c>
      <c r="H368" s="56" t="s">
        <v>82</v>
      </c>
      <c r="I368" s="51" t="s">
        <v>83</v>
      </c>
      <c r="J368" s="121" t="s">
        <v>84</v>
      </c>
      <c r="K368" s="54" t="s">
        <v>10664</v>
      </c>
      <c r="L368" s="54">
        <v>9676000</v>
      </c>
      <c r="M368" s="51" t="s">
        <v>86</v>
      </c>
      <c r="N368" s="54" t="s">
        <v>10678</v>
      </c>
      <c r="O368" s="54">
        <v>36641670</v>
      </c>
      <c r="P368" s="54">
        <v>53</v>
      </c>
      <c r="Q368" s="464">
        <v>46030</v>
      </c>
      <c r="R368" s="109">
        <v>2567899000</v>
      </c>
      <c r="S368" s="109">
        <v>1547</v>
      </c>
      <c r="T368" s="542">
        <v>46043</v>
      </c>
      <c r="U368" s="54">
        <v>9676000</v>
      </c>
      <c r="V368" s="56" t="s">
        <v>88</v>
      </c>
      <c r="W368" s="54">
        <v>45476408</v>
      </c>
      <c r="X368" s="54" t="s">
        <v>9567</v>
      </c>
      <c r="Y368" s="119">
        <v>46043</v>
      </c>
      <c r="Z368" s="119">
        <v>46055</v>
      </c>
      <c r="AA368" s="120" t="s">
        <v>90</v>
      </c>
      <c r="AB368" s="119">
        <v>46173</v>
      </c>
      <c r="AC368" s="54">
        <f t="shared" si="25"/>
        <v>118</v>
      </c>
      <c r="AD368" s="56">
        <v>1</v>
      </c>
      <c r="AE368" s="114">
        <v>2097000</v>
      </c>
      <c r="AF368" s="56">
        <v>1</v>
      </c>
      <c r="AG368" s="464">
        <v>46199</v>
      </c>
      <c r="AH368" s="54">
        <f t="shared" si="26"/>
        <v>26</v>
      </c>
      <c r="AI368" s="114">
        <v>0</v>
      </c>
      <c r="AJ368" s="114">
        <v>0</v>
      </c>
      <c r="AK368" s="118" t="s">
        <v>90</v>
      </c>
      <c r="AL368" s="118" t="s">
        <v>90</v>
      </c>
      <c r="AM368" s="56">
        <v>0</v>
      </c>
      <c r="AN368" s="118" t="s">
        <v>90</v>
      </c>
      <c r="AO368" s="118" t="s">
        <v>90</v>
      </c>
      <c r="AP368" s="118" t="s">
        <v>90</v>
      </c>
      <c r="AQ368" s="54">
        <f t="shared" si="27"/>
        <v>0</v>
      </c>
      <c r="AR368" s="54">
        <f>+L368+AE368-AJ368</f>
        <v>11773000</v>
      </c>
      <c r="AS368" s="56" t="s">
        <v>88</v>
      </c>
      <c r="AT368" s="54">
        <v>9676000</v>
      </c>
      <c r="AU368" s="56" t="s">
        <v>91</v>
      </c>
      <c r="AV368" s="114">
        <v>0</v>
      </c>
      <c r="AW368" s="111" t="s">
        <v>90</v>
      </c>
      <c r="AX368" s="247">
        <v>9676000</v>
      </c>
      <c r="AY368" s="58">
        <f t="shared" si="28"/>
        <v>2097000</v>
      </c>
      <c r="AZ368" s="112">
        <f t="shared" si="29"/>
        <v>0.82188057419519234</v>
      </c>
      <c r="BA368" s="159">
        <v>1</v>
      </c>
      <c r="BB368" s="111" t="s">
        <v>90</v>
      </c>
      <c r="BC368" s="56" t="s">
        <v>92</v>
      </c>
      <c r="BD368" s="109" t="s">
        <v>10677</v>
      </c>
      <c r="BE368" s="123" t="s">
        <v>91</v>
      </c>
      <c r="BF368" s="56" t="s">
        <v>88</v>
      </c>
    </row>
    <row r="369" spans="1:58" s="201" customFormat="1" x14ac:dyDescent="0.2">
      <c r="B369" s="51">
        <v>2026</v>
      </c>
      <c r="C369" s="51">
        <v>891780111</v>
      </c>
      <c r="D369" s="51" t="s">
        <v>79</v>
      </c>
      <c r="E369" s="161" t="s">
        <v>10676</v>
      </c>
      <c r="F369" s="56" t="s">
        <v>10675</v>
      </c>
      <c r="G369" s="56">
        <v>0</v>
      </c>
      <c r="H369" s="56" t="s">
        <v>82</v>
      </c>
      <c r="I369" s="51" t="s">
        <v>83</v>
      </c>
      <c r="J369" s="121" t="s">
        <v>84</v>
      </c>
      <c r="K369" s="54" t="s">
        <v>10674</v>
      </c>
      <c r="L369" s="54">
        <v>14652000</v>
      </c>
      <c r="M369" s="51" t="s">
        <v>86</v>
      </c>
      <c r="N369" s="54" t="s">
        <v>10673</v>
      </c>
      <c r="O369" s="54">
        <v>57463967</v>
      </c>
      <c r="P369" s="54">
        <v>30</v>
      </c>
      <c r="Q369" s="464">
        <v>46027</v>
      </c>
      <c r="R369" s="109">
        <v>5872564000</v>
      </c>
      <c r="S369" s="109">
        <v>1557</v>
      </c>
      <c r="T369" s="542">
        <v>46043</v>
      </c>
      <c r="U369" s="54">
        <v>14652000</v>
      </c>
      <c r="V369" s="56" t="s">
        <v>88</v>
      </c>
      <c r="W369" s="54">
        <v>7601831</v>
      </c>
      <c r="X369" s="54" t="s">
        <v>10430</v>
      </c>
      <c r="Y369" s="119">
        <v>46043</v>
      </c>
      <c r="Z369" s="119">
        <v>46055</v>
      </c>
      <c r="AA369" s="120" t="s">
        <v>90</v>
      </c>
      <c r="AB369" s="119">
        <v>46173</v>
      </c>
      <c r="AC369" s="54">
        <f t="shared" si="25"/>
        <v>118</v>
      </c>
      <c r="AD369" s="56">
        <v>1</v>
      </c>
      <c r="AE369" s="114">
        <v>3663000</v>
      </c>
      <c r="AF369" s="56">
        <v>1</v>
      </c>
      <c r="AG369" s="464">
        <v>46203</v>
      </c>
      <c r="AH369" s="54">
        <f t="shared" si="26"/>
        <v>30</v>
      </c>
      <c r="AI369" s="114">
        <v>0</v>
      </c>
      <c r="AJ369" s="114">
        <v>0</v>
      </c>
      <c r="AK369" s="118" t="s">
        <v>90</v>
      </c>
      <c r="AL369" s="118" t="s">
        <v>90</v>
      </c>
      <c r="AM369" s="56">
        <v>0</v>
      </c>
      <c r="AN369" s="118" t="s">
        <v>90</v>
      </c>
      <c r="AO369" s="118" t="s">
        <v>90</v>
      </c>
      <c r="AP369" s="118" t="s">
        <v>90</v>
      </c>
      <c r="AQ369" s="54">
        <f t="shared" si="27"/>
        <v>0</v>
      </c>
      <c r="AR369" s="54">
        <f>+L369+AE369-AJ369</f>
        <v>18315000</v>
      </c>
      <c r="AS369" s="56" t="s">
        <v>88</v>
      </c>
      <c r="AT369" s="54">
        <v>14652000</v>
      </c>
      <c r="AU369" s="56" t="s">
        <v>91</v>
      </c>
      <c r="AV369" s="114">
        <v>0</v>
      </c>
      <c r="AW369" s="111" t="s">
        <v>90</v>
      </c>
      <c r="AX369" s="247">
        <v>14652000</v>
      </c>
      <c r="AY369" s="58">
        <f t="shared" si="28"/>
        <v>3663000</v>
      </c>
      <c r="AZ369" s="112">
        <f t="shared" si="29"/>
        <v>0.8</v>
      </c>
      <c r="BA369" s="159">
        <v>1</v>
      </c>
      <c r="BB369" s="111" t="s">
        <v>90</v>
      </c>
      <c r="BC369" s="56" t="s">
        <v>92</v>
      </c>
      <c r="BD369" s="109" t="s">
        <v>10672</v>
      </c>
      <c r="BE369" s="123" t="s">
        <v>91</v>
      </c>
      <c r="BF369" s="56" t="s">
        <v>88</v>
      </c>
    </row>
    <row r="370" spans="1:58" s="201" customFormat="1" x14ac:dyDescent="0.2">
      <c r="B370" s="51">
        <v>2026</v>
      </c>
      <c r="C370" s="51">
        <v>891780111</v>
      </c>
      <c r="D370" s="51" t="s">
        <v>79</v>
      </c>
      <c r="E370" s="161" t="s">
        <v>10671</v>
      </c>
      <c r="F370" s="56" t="s">
        <v>10670</v>
      </c>
      <c r="G370" s="56">
        <v>0</v>
      </c>
      <c r="H370" s="56" t="s">
        <v>82</v>
      </c>
      <c r="I370" s="51" t="s">
        <v>83</v>
      </c>
      <c r="J370" s="121" t="s">
        <v>84</v>
      </c>
      <c r="K370" s="54" t="s">
        <v>10669</v>
      </c>
      <c r="L370" s="54">
        <v>2000000</v>
      </c>
      <c r="M370" s="51" t="s">
        <v>86</v>
      </c>
      <c r="N370" s="54" t="s">
        <v>10668</v>
      </c>
      <c r="O370" s="54">
        <v>1082835880</v>
      </c>
      <c r="P370" s="54">
        <v>30</v>
      </c>
      <c r="Q370" s="464">
        <v>46027</v>
      </c>
      <c r="R370" s="109">
        <v>5872564000</v>
      </c>
      <c r="S370" s="109">
        <v>1558</v>
      </c>
      <c r="T370" s="542">
        <v>46043</v>
      </c>
      <c r="U370" s="54">
        <v>2000000</v>
      </c>
      <c r="V370" s="56" t="s">
        <v>88</v>
      </c>
      <c r="W370" s="54">
        <v>45691169</v>
      </c>
      <c r="X370" s="54" t="s">
        <v>8876</v>
      </c>
      <c r="Y370" s="119">
        <v>46043</v>
      </c>
      <c r="Z370" s="119">
        <v>46043</v>
      </c>
      <c r="AA370" s="120" t="s">
        <v>90</v>
      </c>
      <c r="AB370" s="119">
        <v>46050</v>
      </c>
      <c r="AC370" s="54">
        <f t="shared" si="25"/>
        <v>7</v>
      </c>
      <c r="AD370" s="56">
        <v>0</v>
      </c>
      <c r="AE370" s="114">
        <v>0</v>
      </c>
      <c r="AF370" s="56">
        <v>0</v>
      </c>
      <c r="AG370" s="464" t="s">
        <v>90</v>
      </c>
      <c r="AH370" s="54">
        <f t="shared" si="26"/>
        <v>0</v>
      </c>
      <c r="AI370" s="114">
        <v>0</v>
      </c>
      <c r="AJ370" s="114">
        <v>0</v>
      </c>
      <c r="AK370" s="118" t="s">
        <v>90</v>
      </c>
      <c r="AL370" s="118" t="s">
        <v>90</v>
      </c>
      <c r="AM370" s="56">
        <v>0</v>
      </c>
      <c r="AN370" s="118" t="s">
        <v>90</v>
      </c>
      <c r="AO370" s="118" t="s">
        <v>90</v>
      </c>
      <c r="AP370" s="118" t="s">
        <v>90</v>
      </c>
      <c r="AQ370" s="54">
        <f t="shared" si="27"/>
        <v>0</v>
      </c>
      <c r="AR370" s="54">
        <f>+L370+AE370-AJ370</f>
        <v>2000000</v>
      </c>
      <c r="AS370" s="56" t="s">
        <v>88</v>
      </c>
      <c r="AT370" s="54">
        <v>2000000</v>
      </c>
      <c r="AU370" s="56" t="s">
        <v>91</v>
      </c>
      <c r="AV370" s="114">
        <v>0</v>
      </c>
      <c r="AW370" s="111" t="s">
        <v>90</v>
      </c>
      <c r="AX370" s="247">
        <v>2000000</v>
      </c>
      <c r="AY370" s="58">
        <f t="shared" si="28"/>
        <v>0</v>
      </c>
      <c r="AZ370" s="112">
        <f t="shared" si="29"/>
        <v>1</v>
      </c>
      <c r="BA370" s="159">
        <v>1</v>
      </c>
      <c r="BB370" s="111" t="s">
        <v>90</v>
      </c>
      <c r="BC370" s="56" t="s">
        <v>149</v>
      </c>
      <c r="BD370" s="109" t="s">
        <v>10667</v>
      </c>
      <c r="BE370" s="56" t="s">
        <v>88</v>
      </c>
      <c r="BF370" s="56" t="s">
        <v>88</v>
      </c>
    </row>
    <row r="371" spans="1:58" s="201" customFormat="1" x14ac:dyDescent="0.2">
      <c r="B371" s="51">
        <v>2026</v>
      </c>
      <c r="C371" s="51">
        <v>891780111</v>
      </c>
      <c r="D371" s="51" t="s">
        <v>79</v>
      </c>
      <c r="E371" s="161" t="s">
        <v>10666</v>
      </c>
      <c r="F371" s="56" t="s">
        <v>10665</v>
      </c>
      <c r="G371" s="56">
        <v>0</v>
      </c>
      <c r="H371" s="56" t="s">
        <v>82</v>
      </c>
      <c r="I371" s="51" t="s">
        <v>83</v>
      </c>
      <c r="J371" s="121" t="s">
        <v>84</v>
      </c>
      <c r="K371" s="54" t="s">
        <v>10664</v>
      </c>
      <c r="L371" s="54">
        <v>9676000</v>
      </c>
      <c r="M371" s="51" t="s">
        <v>86</v>
      </c>
      <c r="N371" s="54" t="s">
        <v>10663</v>
      </c>
      <c r="O371" s="54">
        <v>50956720</v>
      </c>
      <c r="P371" s="54">
        <v>53</v>
      </c>
      <c r="Q371" s="464">
        <v>46030</v>
      </c>
      <c r="R371" s="109">
        <v>2567899000</v>
      </c>
      <c r="S371" s="109">
        <v>1548</v>
      </c>
      <c r="T371" s="542">
        <v>46043</v>
      </c>
      <c r="U371" s="54">
        <v>9676000</v>
      </c>
      <c r="V371" s="56" t="s">
        <v>88</v>
      </c>
      <c r="W371" s="54">
        <v>45476408</v>
      </c>
      <c r="X371" s="54" t="s">
        <v>9567</v>
      </c>
      <c r="Y371" s="119">
        <v>46043</v>
      </c>
      <c r="Z371" s="119">
        <v>46055</v>
      </c>
      <c r="AA371" s="120" t="s">
        <v>90</v>
      </c>
      <c r="AB371" s="119">
        <v>46173</v>
      </c>
      <c r="AC371" s="54">
        <f t="shared" si="25"/>
        <v>118</v>
      </c>
      <c r="AD371" s="56">
        <v>1</v>
      </c>
      <c r="AE371" s="114">
        <v>2097000</v>
      </c>
      <c r="AF371" s="56">
        <v>1</v>
      </c>
      <c r="AG371" s="464">
        <v>46199</v>
      </c>
      <c r="AH371" s="54">
        <f t="shared" si="26"/>
        <v>26</v>
      </c>
      <c r="AI371" s="114">
        <v>0</v>
      </c>
      <c r="AJ371" s="114">
        <v>0</v>
      </c>
      <c r="AK371" s="118" t="s">
        <v>90</v>
      </c>
      <c r="AL371" s="118" t="s">
        <v>90</v>
      </c>
      <c r="AM371" s="56">
        <v>0</v>
      </c>
      <c r="AN371" s="118" t="s">
        <v>90</v>
      </c>
      <c r="AO371" s="118" t="s">
        <v>90</v>
      </c>
      <c r="AP371" s="118" t="s">
        <v>90</v>
      </c>
      <c r="AQ371" s="54">
        <f t="shared" si="27"/>
        <v>0</v>
      </c>
      <c r="AR371" s="54">
        <f>+L371+AE371-AJ371</f>
        <v>11773000</v>
      </c>
      <c r="AS371" s="56" t="s">
        <v>88</v>
      </c>
      <c r="AT371" s="54">
        <v>9676000</v>
      </c>
      <c r="AU371" s="56" t="s">
        <v>91</v>
      </c>
      <c r="AV371" s="114">
        <v>0</v>
      </c>
      <c r="AW371" s="111" t="s">
        <v>90</v>
      </c>
      <c r="AX371" s="247">
        <v>9676000</v>
      </c>
      <c r="AY371" s="58">
        <f t="shared" si="28"/>
        <v>2097000</v>
      </c>
      <c r="AZ371" s="112">
        <f t="shared" si="29"/>
        <v>0.82188057419519234</v>
      </c>
      <c r="BA371" s="159">
        <v>1</v>
      </c>
      <c r="BB371" s="111" t="s">
        <v>90</v>
      </c>
      <c r="BC371" s="56" t="s">
        <v>92</v>
      </c>
      <c r="BD371" s="109" t="s">
        <v>10662</v>
      </c>
      <c r="BE371" s="123" t="s">
        <v>91</v>
      </c>
      <c r="BF371" s="56" t="s">
        <v>88</v>
      </c>
    </row>
    <row r="372" spans="1:58" s="201" customFormat="1" x14ac:dyDescent="0.2">
      <c r="B372" s="51">
        <v>2026</v>
      </c>
      <c r="C372" s="51">
        <v>891780111</v>
      </c>
      <c r="D372" s="51" t="s">
        <v>79</v>
      </c>
      <c r="E372" s="161" t="s">
        <v>10661</v>
      </c>
      <c r="F372" s="56" t="s">
        <v>10660</v>
      </c>
      <c r="G372" s="56">
        <v>0</v>
      </c>
      <c r="H372" s="56" t="s">
        <v>82</v>
      </c>
      <c r="I372" s="51" t="s">
        <v>83</v>
      </c>
      <c r="J372" s="121" t="s">
        <v>84</v>
      </c>
      <c r="K372" s="54" t="s">
        <v>10659</v>
      </c>
      <c r="L372" s="54">
        <v>9676000</v>
      </c>
      <c r="M372" s="51" t="s">
        <v>86</v>
      </c>
      <c r="N372" s="54" t="s">
        <v>10658</v>
      </c>
      <c r="O372" s="54">
        <v>36695081</v>
      </c>
      <c r="P372" s="54">
        <v>53</v>
      </c>
      <c r="Q372" s="464">
        <v>46030</v>
      </c>
      <c r="R372" s="109">
        <v>2567899000</v>
      </c>
      <c r="S372" s="109">
        <v>1549</v>
      </c>
      <c r="T372" s="542">
        <v>46043</v>
      </c>
      <c r="U372" s="54">
        <v>9676000</v>
      </c>
      <c r="V372" s="56" t="s">
        <v>88</v>
      </c>
      <c r="W372" s="54">
        <v>45476408</v>
      </c>
      <c r="X372" s="54" t="s">
        <v>9567</v>
      </c>
      <c r="Y372" s="119">
        <v>46043</v>
      </c>
      <c r="Z372" s="119">
        <v>46055</v>
      </c>
      <c r="AA372" s="120" t="s">
        <v>90</v>
      </c>
      <c r="AB372" s="119">
        <v>46173</v>
      </c>
      <c r="AC372" s="54">
        <f t="shared" si="25"/>
        <v>118</v>
      </c>
      <c r="AD372" s="56">
        <v>1</v>
      </c>
      <c r="AE372" s="114">
        <v>2097000</v>
      </c>
      <c r="AF372" s="56">
        <v>1</v>
      </c>
      <c r="AG372" s="464">
        <v>46199</v>
      </c>
      <c r="AH372" s="54">
        <f t="shared" si="26"/>
        <v>26</v>
      </c>
      <c r="AI372" s="114">
        <v>0</v>
      </c>
      <c r="AJ372" s="114">
        <v>0</v>
      </c>
      <c r="AK372" s="118" t="s">
        <v>90</v>
      </c>
      <c r="AL372" s="118" t="s">
        <v>90</v>
      </c>
      <c r="AM372" s="56">
        <v>0</v>
      </c>
      <c r="AN372" s="118" t="s">
        <v>90</v>
      </c>
      <c r="AO372" s="118" t="s">
        <v>90</v>
      </c>
      <c r="AP372" s="118" t="s">
        <v>90</v>
      </c>
      <c r="AQ372" s="54">
        <f t="shared" si="27"/>
        <v>0</v>
      </c>
      <c r="AR372" s="54">
        <f>+L372+AE372-AJ372</f>
        <v>11773000</v>
      </c>
      <c r="AS372" s="56" t="s">
        <v>88</v>
      </c>
      <c r="AT372" s="54">
        <v>9676000</v>
      </c>
      <c r="AU372" s="56" t="s">
        <v>91</v>
      </c>
      <c r="AV372" s="114">
        <v>0</v>
      </c>
      <c r="AW372" s="111" t="s">
        <v>90</v>
      </c>
      <c r="AX372" s="247">
        <v>9676000</v>
      </c>
      <c r="AY372" s="58">
        <f t="shared" si="28"/>
        <v>2097000</v>
      </c>
      <c r="AZ372" s="112">
        <f t="shared" si="29"/>
        <v>0.82188057419519234</v>
      </c>
      <c r="BA372" s="159">
        <v>1</v>
      </c>
      <c r="BB372" s="111" t="s">
        <v>90</v>
      </c>
      <c r="BC372" s="56" t="s">
        <v>92</v>
      </c>
      <c r="BD372" s="109" t="s">
        <v>10657</v>
      </c>
      <c r="BE372" s="123" t="s">
        <v>91</v>
      </c>
      <c r="BF372" s="56" t="s">
        <v>88</v>
      </c>
    </row>
    <row r="373" spans="1:58" s="201" customFormat="1" x14ac:dyDescent="0.2">
      <c r="B373" s="51">
        <v>2026</v>
      </c>
      <c r="C373" s="51">
        <v>891780111</v>
      </c>
      <c r="D373" s="51" t="s">
        <v>79</v>
      </c>
      <c r="E373" s="161" t="s">
        <v>10656</v>
      </c>
      <c r="F373" s="56" t="s">
        <v>10655</v>
      </c>
      <c r="G373" s="56">
        <v>0</v>
      </c>
      <c r="H373" s="56" t="s">
        <v>82</v>
      </c>
      <c r="I373" s="51" t="s">
        <v>83</v>
      </c>
      <c r="J373" s="121" t="s">
        <v>84</v>
      </c>
      <c r="K373" s="54" t="s">
        <v>10654</v>
      </c>
      <c r="L373" s="54">
        <v>14652000</v>
      </c>
      <c r="M373" s="51" t="s">
        <v>86</v>
      </c>
      <c r="N373" s="54" t="s">
        <v>10653</v>
      </c>
      <c r="O373" s="54">
        <v>36697703</v>
      </c>
      <c r="P373" s="54">
        <v>30</v>
      </c>
      <c r="Q373" s="464">
        <v>46027</v>
      </c>
      <c r="R373" s="109">
        <v>5872564000</v>
      </c>
      <c r="S373" s="109">
        <v>1559</v>
      </c>
      <c r="T373" s="542">
        <v>46043</v>
      </c>
      <c r="U373" s="54">
        <v>14652000</v>
      </c>
      <c r="V373" s="56" t="s">
        <v>88</v>
      </c>
      <c r="W373" s="54">
        <v>45476408</v>
      </c>
      <c r="X373" s="54" t="s">
        <v>9567</v>
      </c>
      <c r="Y373" s="119">
        <v>46043</v>
      </c>
      <c r="Z373" s="119">
        <v>46055</v>
      </c>
      <c r="AA373" s="120" t="s">
        <v>90</v>
      </c>
      <c r="AB373" s="119">
        <v>46173</v>
      </c>
      <c r="AC373" s="54">
        <f t="shared" si="25"/>
        <v>118</v>
      </c>
      <c r="AD373" s="56">
        <v>1</v>
      </c>
      <c r="AE373" s="114">
        <v>3175000</v>
      </c>
      <c r="AF373" s="56">
        <v>1</v>
      </c>
      <c r="AG373" s="464">
        <v>46199</v>
      </c>
      <c r="AH373" s="54">
        <f t="shared" si="26"/>
        <v>26</v>
      </c>
      <c r="AI373" s="114">
        <v>0</v>
      </c>
      <c r="AJ373" s="114">
        <v>0</v>
      </c>
      <c r="AK373" s="118" t="s">
        <v>90</v>
      </c>
      <c r="AL373" s="118" t="s">
        <v>90</v>
      </c>
      <c r="AM373" s="56">
        <v>0</v>
      </c>
      <c r="AN373" s="118" t="s">
        <v>90</v>
      </c>
      <c r="AO373" s="118" t="s">
        <v>90</v>
      </c>
      <c r="AP373" s="118" t="s">
        <v>90</v>
      </c>
      <c r="AQ373" s="54">
        <f t="shared" si="27"/>
        <v>0</v>
      </c>
      <c r="AR373" s="54">
        <f>+L373+AE373-AJ373</f>
        <v>17827000</v>
      </c>
      <c r="AS373" s="56" t="s">
        <v>88</v>
      </c>
      <c r="AT373" s="54">
        <v>14652000</v>
      </c>
      <c r="AU373" s="56" t="s">
        <v>91</v>
      </c>
      <c r="AV373" s="114">
        <v>0</v>
      </c>
      <c r="AW373" s="111" t="s">
        <v>90</v>
      </c>
      <c r="AX373" s="247">
        <v>14652000</v>
      </c>
      <c r="AY373" s="58">
        <f t="shared" si="28"/>
        <v>3175000</v>
      </c>
      <c r="AZ373" s="112">
        <f t="shared" si="29"/>
        <v>0.82189936613002745</v>
      </c>
      <c r="BA373" s="159">
        <v>1</v>
      </c>
      <c r="BB373" s="111" t="s">
        <v>90</v>
      </c>
      <c r="BC373" s="56" t="s">
        <v>92</v>
      </c>
      <c r="BD373" s="109" t="s">
        <v>10652</v>
      </c>
      <c r="BE373" s="123" t="s">
        <v>91</v>
      </c>
      <c r="BF373" s="56" t="s">
        <v>88</v>
      </c>
    </row>
    <row r="374" spans="1:58" s="201" customFormat="1" x14ac:dyDescent="0.2">
      <c r="B374" s="51">
        <v>2026</v>
      </c>
      <c r="C374" s="51">
        <v>891780111</v>
      </c>
      <c r="D374" s="51" t="s">
        <v>79</v>
      </c>
      <c r="E374" s="161" t="s">
        <v>10651</v>
      </c>
      <c r="F374" s="56" t="s">
        <v>10650</v>
      </c>
      <c r="G374" s="56">
        <v>0</v>
      </c>
      <c r="H374" s="56" t="s">
        <v>82</v>
      </c>
      <c r="I374" s="51" t="s">
        <v>83</v>
      </c>
      <c r="J374" s="121" t="s">
        <v>84</v>
      </c>
      <c r="K374" s="54" t="s">
        <v>10649</v>
      </c>
      <c r="L374" s="54">
        <v>12916000</v>
      </c>
      <c r="M374" s="51" t="s">
        <v>86</v>
      </c>
      <c r="N374" s="54" t="s">
        <v>1766</v>
      </c>
      <c r="O374" s="54">
        <v>19517646</v>
      </c>
      <c r="P374" s="54">
        <v>53</v>
      </c>
      <c r="Q374" s="464">
        <v>46030</v>
      </c>
      <c r="R374" s="109">
        <v>2567899000</v>
      </c>
      <c r="S374" s="109">
        <v>1550</v>
      </c>
      <c r="T374" s="542">
        <v>46043</v>
      </c>
      <c r="U374" s="54">
        <v>12916000</v>
      </c>
      <c r="V374" s="56" t="s">
        <v>88</v>
      </c>
      <c r="W374" s="54">
        <v>85152695</v>
      </c>
      <c r="X374" s="54" t="s">
        <v>10643</v>
      </c>
      <c r="Y374" s="119">
        <v>46043</v>
      </c>
      <c r="Z374" s="119">
        <v>46043</v>
      </c>
      <c r="AA374" s="120" t="s">
        <v>90</v>
      </c>
      <c r="AB374" s="119">
        <v>46173</v>
      </c>
      <c r="AC374" s="54">
        <f t="shared" si="25"/>
        <v>130</v>
      </c>
      <c r="AD374" s="56">
        <v>1</v>
      </c>
      <c r="AE374" s="114">
        <v>2849000</v>
      </c>
      <c r="AF374" s="56">
        <v>1</v>
      </c>
      <c r="AG374" s="464">
        <v>46203</v>
      </c>
      <c r="AH374" s="54">
        <f t="shared" si="26"/>
        <v>30</v>
      </c>
      <c r="AI374" s="114">
        <v>0</v>
      </c>
      <c r="AJ374" s="114">
        <v>0</v>
      </c>
      <c r="AK374" s="118" t="s">
        <v>90</v>
      </c>
      <c r="AL374" s="118" t="s">
        <v>90</v>
      </c>
      <c r="AM374" s="56">
        <v>0</v>
      </c>
      <c r="AN374" s="118" t="s">
        <v>90</v>
      </c>
      <c r="AO374" s="118" t="s">
        <v>90</v>
      </c>
      <c r="AP374" s="118" t="s">
        <v>90</v>
      </c>
      <c r="AQ374" s="54">
        <f t="shared" si="27"/>
        <v>0</v>
      </c>
      <c r="AR374" s="54">
        <f>+L374+AE374-AJ374</f>
        <v>15765000</v>
      </c>
      <c r="AS374" s="56" t="s">
        <v>88</v>
      </c>
      <c r="AT374" s="54">
        <v>12916000</v>
      </c>
      <c r="AU374" s="56" t="s">
        <v>91</v>
      </c>
      <c r="AV374" s="114">
        <v>0</v>
      </c>
      <c r="AW374" s="111" t="s">
        <v>90</v>
      </c>
      <c r="AX374" s="247">
        <v>12916000</v>
      </c>
      <c r="AY374" s="58">
        <f t="shared" si="28"/>
        <v>2849000</v>
      </c>
      <c r="AZ374" s="112">
        <f t="shared" si="29"/>
        <v>0.8192832223279416</v>
      </c>
      <c r="BA374" s="159">
        <v>1</v>
      </c>
      <c r="BB374" s="111" t="s">
        <v>90</v>
      </c>
      <c r="BC374" s="56" t="s">
        <v>92</v>
      </c>
      <c r="BD374" s="109" t="s">
        <v>10648</v>
      </c>
      <c r="BE374" s="56" t="s">
        <v>88</v>
      </c>
      <c r="BF374" s="56" t="s">
        <v>88</v>
      </c>
    </row>
    <row r="375" spans="1:58" s="201" customFormat="1" x14ac:dyDescent="0.2">
      <c r="B375" s="51">
        <v>2026</v>
      </c>
      <c r="C375" s="51">
        <v>891780111</v>
      </c>
      <c r="D375" s="51" t="s">
        <v>79</v>
      </c>
      <c r="E375" s="161" t="s">
        <v>10647</v>
      </c>
      <c r="F375" s="56" t="s">
        <v>10646</v>
      </c>
      <c r="G375" s="56">
        <v>0</v>
      </c>
      <c r="H375" s="56" t="s">
        <v>82</v>
      </c>
      <c r="I375" s="51" t="s">
        <v>83</v>
      </c>
      <c r="J375" s="121" t="s">
        <v>84</v>
      </c>
      <c r="K375" s="54" t="s">
        <v>10645</v>
      </c>
      <c r="L375" s="54">
        <v>16606000</v>
      </c>
      <c r="M375" s="51" t="s">
        <v>86</v>
      </c>
      <c r="N375" s="54" t="s">
        <v>10644</v>
      </c>
      <c r="O375" s="54">
        <v>75035405</v>
      </c>
      <c r="P375" s="54">
        <v>30</v>
      </c>
      <c r="Q375" s="464">
        <v>46027</v>
      </c>
      <c r="R375" s="109">
        <v>5872564000</v>
      </c>
      <c r="S375" s="109">
        <v>1560</v>
      </c>
      <c r="T375" s="542">
        <v>46043</v>
      </c>
      <c r="U375" s="54">
        <v>16606000</v>
      </c>
      <c r="V375" s="56" t="s">
        <v>88</v>
      </c>
      <c r="W375" s="54">
        <v>85152695</v>
      </c>
      <c r="X375" s="54" t="s">
        <v>10643</v>
      </c>
      <c r="Y375" s="119">
        <v>46043</v>
      </c>
      <c r="Z375" s="119">
        <v>46043</v>
      </c>
      <c r="AA375" s="120" t="s">
        <v>90</v>
      </c>
      <c r="AB375" s="119">
        <v>46173</v>
      </c>
      <c r="AC375" s="54">
        <f t="shared" si="25"/>
        <v>130</v>
      </c>
      <c r="AD375" s="56">
        <v>1</v>
      </c>
      <c r="AE375" s="114">
        <v>3663000</v>
      </c>
      <c r="AF375" s="56">
        <v>1</v>
      </c>
      <c r="AG375" s="464">
        <v>46203</v>
      </c>
      <c r="AH375" s="54">
        <f t="shared" si="26"/>
        <v>30</v>
      </c>
      <c r="AI375" s="114">
        <v>0</v>
      </c>
      <c r="AJ375" s="114">
        <v>0</v>
      </c>
      <c r="AK375" s="118" t="s">
        <v>90</v>
      </c>
      <c r="AL375" s="118" t="s">
        <v>90</v>
      </c>
      <c r="AM375" s="56">
        <v>0</v>
      </c>
      <c r="AN375" s="118" t="s">
        <v>90</v>
      </c>
      <c r="AO375" s="118" t="s">
        <v>90</v>
      </c>
      <c r="AP375" s="118" t="s">
        <v>90</v>
      </c>
      <c r="AQ375" s="54">
        <f t="shared" si="27"/>
        <v>0</v>
      </c>
      <c r="AR375" s="54">
        <f>+L375+AE375-AJ375</f>
        <v>20269000</v>
      </c>
      <c r="AS375" s="56" t="s">
        <v>88</v>
      </c>
      <c r="AT375" s="54">
        <v>16606000</v>
      </c>
      <c r="AU375" s="56" t="s">
        <v>91</v>
      </c>
      <c r="AV375" s="114">
        <v>0</v>
      </c>
      <c r="AW375" s="111" t="s">
        <v>90</v>
      </c>
      <c r="AX375" s="247">
        <v>16606000</v>
      </c>
      <c r="AY375" s="58">
        <f t="shared" si="28"/>
        <v>3663000</v>
      </c>
      <c r="AZ375" s="112">
        <f t="shared" si="29"/>
        <v>0.81928067492229517</v>
      </c>
      <c r="BA375" s="159">
        <v>1</v>
      </c>
      <c r="BB375" s="111" t="s">
        <v>90</v>
      </c>
      <c r="BC375" s="56" t="s">
        <v>92</v>
      </c>
      <c r="BD375" s="109" t="s">
        <v>10642</v>
      </c>
      <c r="BE375" s="56" t="s">
        <v>88</v>
      </c>
      <c r="BF375" s="56" t="s">
        <v>88</v>
      </c>
    </row>
    <row r="376" spans="1:58" s="201" customFormat="1" x14ac:dyDescent="0.2">
      <c r="B376" s="51">
        <v>2026</v>
      </c>
      <c r="C376" s="51">
        <v>891780111</v>
      </c>
      <c r="D376" s="51" t="s">
        <v>79</v>
      </c>
      <c r="E376" s="161" t="s">
        <v>10641</v>
      </c>
      <c r="F376" s="56" t="s">
        <v>10640</v>
      </c>
      <c r="G376" s="56">
        <v>0</v>
      </c>
      <c r="H376" s="56" t="s">
        <v>82</v>
      </c>
      <c r="I376" s="51" t="s">
        <v>83</v>
      </c>
      <c r="J376" s="121" t="s">
        <v>84</v>
      </c>
      <c r="K376" s="54" t="s">
        <v>10639</v>
      </c>
      <c r="L376" s="54">
        <v>12095000</v>
      </c>
      <c r="M376" s="51" t="s">
        <v>86</v>
      </c>
      <c r="N376" s="54" t="s">
        <v>10638</v>
      </c>
      <c r="O376" s="54">
        <v>1082950584</v>
      </c>
      <c r="P376" s="54">
        <v>53</v>
      </c>
      <c r="Q376" s="464">
        <v>46030</v>
      </c>
      <c r="R376" s="109">
        <v>2567899000</v>
      </c>
      <c r="S376" s="109">
        <v>1551</v>
      </c>
      <c r="T376" s="542">
        <v>46043</v>
      </c>
      <c r="U376" s="54">
        <v>12095000</v>
      </c>
      <c r="V376" s="56" t="s">
        <v>88</v>
      </c>
      <c r="W376" s="54">
        <v>7631392</v>
      </c>
      <c r="X376" s="54" t="s">
        <v>9135</v>
      </c>
      <c r="Y376" s="119">
        <v>46043</v>
      </c>
      <c r="Z376" s="119">
        <v>46043</v>
      </c>
      <c r="AA376" s="120" t="s">
        <v>90</v>
      </c>
      <c r="AB376" s="119">
        <v>46173</v>
      </c>
      <c r="AC376" s="54">
        <f t="shared" si="25"/>
        <v>130</v>
      </c>
      <c r="AD376" s="56">
        <v>0</v>
      </c>
      <c r="AE376" s="114">
        <v>0</v>
      </c>
      <c r="AF376" s="56">
        <v>0</v>
      </c>
      <c r="AG376" s="464" t="s">
        <v>90</v>
      </c>
      <c r="AH376" s="54">
        <f t="shared" si="26"/>
        <v>0</v>
      </c>
      <c r="AI376" s="114">
        <v>1</v>
      </c>
      <c r="AJ376" s="114">
        <v>6934000</v>
      </c>
      <c r="AK376" s="118">
        <v>46085</v>
      </c>
      <c r="AL376" s="118" t="s">
        <v>90</v>
      </c>
      <c r="AM376" s="56">
        <v>0</v>
      </c>
      <c r="AN376" s="118" t="s">
        <v>90</v>
      </c>
      <c r="AO376" s="118" t="s">
        <v>90</v>
      </c>
      <c r="AP376" s="118" t="s">
        <v>90</v>
      </c>
      <c r="AQ376" s="54">
        <f t="shared" si="27"/>
        <v>0</v>
      </c>
      <c r="AR376" s="54">
        <f>+L376+AE376-AJ376</f>
        <v>5161000</v>
      </c>
      <c r="AS376" s="56" t="s">
        <v>88</v>
      </c>
      <c r="AT376" s="54">
        <v>12095000</v>
      </c>
      <c r="AU376" s="56" t="s">
        <v>91</v>
      </c>
      <c r="AV376" s="114">
        <v>0</v>
      </c>
      <c r="AW376" s="111" t="s">
        <v>90</v>
      </c>
      <c r="AX376" s="247">
        <v>5161000</v>
      </c>
      <c r="AY376" s="58">
        <f t="shared" si="28"/>
        <v>0</v>
      </c>
      <c r="AZ376" s="112">
        <f t="shared" si="29"/>
        <v>1</v>
      </c>
      <c r="BA376" s="159">
        <v>1</v>
      </c>
      <c r="BB376" s="111" t="s">
        <v>90</v>
      </c>
      <c r="BC376" s="56" t="s">
        <v>92</v>
      </c>
      <c r="BD376" s="109" t="s">
        <v>10637</v>
      </c>
      <c r="BE376" s="56" t="s">
        <v>88</v>
      </c>
      <c r="BF376" s="56" t="s">
        <v>88</v>
      </c>
    </row>
    <row r="377" spans="1:58" s="201" customFormat="1" x14ac:dyDescent="0.2">
      <c r="B377" s="51">
        <v>2026</v>
      </c>
      <c r="C377" s="51">
        <v>891780111</v>
      </c>
      <c r="D377" s="51" t="s">
        <v>79</v>
      </c>
      <c r="E377" s="161" t="s">
        <v>10636</v>
      </c>
      <c r="F377" s="56" t="s">
        <v>10635</v>
      </c>
      <c r="G377" s="56">
        <v>0</v>
      </c>
      <c r="H377" s="56" t="s">
        <v>82</v>
      </c>
      <c r="I377" s="51" t="s">
        <v>83</v>
      </c>
      <c r="J377" s="121" t="s">
        <v>84</v>
      </c>
      <c r="K377" s="54" t="s">
        <v>10634</v>
      </c>
      <c r="L377" s="54">
        <v>12916000</v>
      </c>
      <c r="M377" s="51" t="s">
        <v>86</v>
      </c>
      <c r="N377" s="54" t="s">
        <v>10633</v>
      </c>
      <c r="O377" s="54">
        <v>57434959</v>
      </c>
      <c r="P377" s="54">
        <v>53</v>
      </c>
      <c r="Q377" s="464">
        <v>46030</v>
      </c>
      <c r="R377" s="109">
        <v>2567899000</v>
      </c>
      <c r="S377" s="109">
        <v>1552</v>
      </c>
      <c r="T377" s="542">
        <v>46043</v>
      </c>
      <c r="U377" s="54">
        <v>12916000</v>
      </c>
      <c r="V377" s="56" t="s">
        <v>88</v>
      </c>
      <c r="W377" s="54">
        <v>85466528</v>
      </c>
      <c r="X377" s="54" t="s">
        <v>8622</v>
      </c>
      <c r="Y377" s="119">
        <v>46043</v>
      </c>
      <c r="Z377" s="119">
        <v>46043</v>
      </c>
      <c r="AA377" s="120" t="s">
        <v>90</v>
      </c>
      <c r="AB377" s="119">
        <v>46173</v>
      </c>
      <c r="AC377" s="54">
        <f t="shared" si="25"/>
        <v>130</v>
      </c>
      <c r="AD377" s="56">
        <v>1</v>
      </c>
      <c r="AE377" s="114">
        <v>2849000</v>
      </c>
      <c r="AF377" s="56">
        <v>1</v>
      </c>
      <c r="AG377" s="464">
        <v>46203</v>
      </c>
      <c r="AH377" s="54">
        <f t="shared" si="26"/>
        <v>30</v>
      </c>
      <c r="AI377" s="114">
        <v>0</v>
      </c>
      <c r="AJ377" s="114">
        <v>0</v>
      </c>
      <c r="AK377" s="118" t="s">
        <v>90</v>
      </c>
      <c r="AL377" s="118" t="s">
        <v>90</v>
      </c>
      <c r="AM377" s="56">
        <v>0</v>
      </c>
      <c r="AN377" s="118" t="s">
        <v>90</v>
      </c>
      <c r="AO377" s="118" t="s">
        <v>90</v>
      </c>
      <c r="AP377" s="118" t="s">
        <v>90</v>
      </c>
      <c r="AQ377" s="54">
        <f t="shared" si="27"/>
        <v>0</v>
      </c>
      <c r="AR377" s="54">
        <f>+L377+AE377-AJ377</f>
        <v>15765000</v>
      </c>
      <c r="AS377" s="56" t="s">
        <v>88</v>
      </c>
      <c r="AT377" s="54">
        <v>12916000</v>
      </c>
      <c r="AU377" s="56" t="s">
        <v>91</v>
      </c>
      <c r="AV377" s="114">
        <v>0</v>
      </c>
      <c r="AW377" s="111" t="s">
        <v>90</v>
      </c>
      <c r="AX377" s="247">
        <v>12916000</v>
      </c>
      <c r="AY377" s="58">
        <f t="shared" si="28"/>
        <v>2849000</v>
      </c>
      <c r="AZ377" s="112">
        <f t="shared" si="29"/>
        <v>0.8192832223279416</v>
      </c>
      <c r="BA377" s="159">
        <v>1</v>
      </c>
      <c r="BB377" s="111" t="s">
        <v>90</v>
      </c>
      <c r="BC377" s="56" t="s">
        <v>92</v>
      </c>
      <c r="BD377" s="109" t="s">
        <v>10632</v>
      </c>
      <c r="BE377" s="56" t="s">
        <v>88</v>
      </c>
      <c r="BF377" s="56" t="s">
        <v>88</v>
      </c>
    </row>
    <row r="378" spans="1:58" s="201" customFormat="1" x14ac:dyDescent="0.2">
      <c r="B378" s="51">
        <v>2026</v>
      </c>
      <c r="C378" s="51">
        <v>891780111</v>
      </c>
      <c r="D378" s="51" t="s">
        <v>79</v>
      </c>
      <c r="E378" s="161" t="s">
        <v>10631</v>
      </c>
      <c r="F378" s="56" t="s">
        <v>10630</v>
      </c>
      <c r="G378" s="56">
        <v>0</v>
      </c>
      <c r="H378" s="56" t="s">
        <v>82</v>
      </c>
      <c r="I378" s="51" t="s">
        <v>83</v>
      </c>
      <c r="J378" s="121" t="s">
        <v>84</v>
      </c>
      <c r="K378" s="54" t="s">
        <v>10629</v>
      </c>
      <c r="L378" s="54">
        <v>3000000</v>
      </c>
      <c r="M378" s="51" t="s">
        <v>86</v>
      </c>
      <c r="N378" s="54" t="s">
        <v>10628</v>
      </c>
      <c r="O378" s="54">
        <v>1103111491</v>
      </c>
      <c r="P378" s="54">
        <v>30</v>
      </c>
      <c r="Q378" s="464">
        <v>46027</v>
      </c>
      <c r="R378" s="109">
        <v>5872564000</v>
      </c>
      <c r="S378" s="109">
        <v>1561</v>
      </c>
      <c r="T378" s="542">
        <v>46043</v>
      </c>
      <c r="U378" s="54">
        <v>3000000</v>
      </c>
      <c r="V378" s="56" t="s">
        <v>88</v>
      </c>
      <c r="W378" s="54">
        <v>45691169</v>
      </c>
      <c r="X378" s="54" t="s">
        <v>8876</v>
      </c>
      <c r="Y378" s="119">
        <v>46043</v>
      </c>
      <c r="Z378" s="119">
        <v>46043</v>
      </c>
      <c r="AA378" s="120" t="s">
        <v>90</v>
      </c>
      <c r="AB378" s="119">
        <v>46050</v>
      </c>
      <c r="AC378" s="54">
        <f t="shared" si="25"/>
        <v>7</v>
      </c>
      <c r="AD378" s="56">
        <v>0</v>
      </c>
      <c r="AE378" s="114">
        <v>0</v>
      </c>
      <c r="AF378" s="56">
        <v>0</v>
      </c>
      <c r="AG378" s="464" t="s">
        <v>90</v>
      </c>
      <c r="AH378" s="54">
        <f t="shared" si="26"/>
        <v>0</v>
      </c>
      <c r="AI378" s="114">
        <v>0</v>
      </c>
      <c r="AJ378" s="114">
        <v>0</v>
      </c>
      <c r="AK378" s="118" t="s">
        <v>90</v>
      </c>
      <c r="AL378" s="118" t="s">
        <v>90</v>
      </c>
      <c r="AM378" s="56">
        <v>0</v>
      </c>
      <c r="AN378" s="118" t="s">
        <v>90</v>
      </c>
      <c r="AO378" s="118" t="s">
        <v>90</v>
      </c>
      <c r="AP378" s="118" t="s">
        <v>90</v>
      </c>
      <c r="AQ378" s="54">
        <f t="shared" si="27"/>
        <v>0</v>
      </c>
      <c r="AR378" s="54">
        <f>+L378+AE378-AJ378</f>
        <v>3000000</v>
      </c>
      <c r="AS378" s="56" t="s">
        <v>88</v>
      </c>
      <c r="AT378" s="54">
        <v>3000000</v>
      </c>
      <c r="AU378" s="56" t="s">
        <v>91</v>
      </c>
      <c r="AV378" s="114">
        <v>0</v>
      </c>
      <c r="AW378" s="111" t="s">
        <v>90</v>
      </c>
      <c r="AX378" s="247">
        <v>3000000</v>
      </c>
      <c r="AY378" s="58">
        <f t="shared" si="28"/>
        <v>0</v>
      </c>
      <c r="AZ378" s="112">
        <f t="shared" si="29"/>
        <v>1</v>
      </c>
      <c r="BA378" s="159">
        <v>1</v>
      </c>
      <c r="BB378" s="111" t="s">
        <v>90</v>
      </c>
      <c r="BC378" s="56" t="s">
        <v>149</v>
      </c>
      <c r="BD378" s="109" t="s">
        <v>10627</v>
      </c>
      <c r="BE378" s="56" t="s">
        <v>88</v>
      </c>
      <c r="BF378" s="56" t="s">
        <v>88</v>
      </c>
    </row>
    <row r="379" spans="1:58" s="201" customFormat="1" x14ac:dyDescent="0.2">
      <c r="B379" s="51">
        <v>2026</v>
      </c>
      <c r="C379" s="51">
        <v>891780111</v>
      </c>
      <c r="D379" s="51" t="s">
        <v>79</v>
      </c>
      <c r="E379" s="161" t="s">
        <v>10626</v>
      </c>
      <c r="F379" s="56" t="s">
        <v>10625</v>
      </c>
      <c r="G379" s="56">
        <v>0</v>
      </c>
      <c r="H379" s="56" t="s">
        <v>82</v>
      </c>
      <c r="I379" s="51" t="s">
        <v>83</v>
      </c>
      <c r="J379" s="121" t="s">
        <v>84</v>
      </c>
      <c r="K379" s="54" t="s">
        <v>10051</v>
      </c>
      <c r="L379" s="54">
        <v>19940000</v>
      </c>
      <c r="M379" s="51" t="s">
        <v>86</v>
      </c>
      <c r="N379" s="54" t="s">
        <v>10624</v>
      </c>
      <c r="O379" s="54">
        <v>1065883393</v>
      </c>
      <c r="P379" s="54">
        <v>30</v>
      </c>
      <c r="Q379" s="464">
        <v>46027</v>
      </c>
      <c r="R379" s="109">
        <v>5872564000</v>
      </c>
      <c r="S379" s="109">
        <v>1562</v>
      </c>
      <c r="T379" s="542">
        <v>46043</v>
      </c>
      <c r="U379" s="54">
        <v>19940000</v>
      </c>
      <c r="V379" s="56" t="s">
        <v>88</v>
      </c>
      <c r="W379" s="54">
        <v>15443332</v>
      </c>
      <c r="X379" s="54" t="s">
        <v>8893</v>
      </c>
      <c r="Y379" s="119">
        <v>46043</v>
      </c>
      <c r="Z379" s="119">
        <v>46043</v>
      </c>
      <c r="AA379" s="120" t="s">
        <v>90</v>
      </c>
      <c r="AB379" s="119">
        <v>46173</v>
      </c>
      <c r="AC379" s="54">
        <f t="shared" si="25"/>
        <v>130</v>
      </c>
      <c r="AD379" s="56">
        <v>1</v>
      </c>
      <c r="AE379" s="114">
        <v>4431000</v>
      </c>
      <c r="AF379" s="56">
        <v>1</v>
      </c>
      <c r="AG379" s="464">
        <v>46203</v>
      </c>
      <c r="AH379" s="54">
        <f t="shared" si="26"/>
        <v>30</v>
      </c>
      <c r="AI379" s="114">
        <v>0</v>
      </c>
      <c r="AJ379" s="114">
        <v>0</v>
      </c>
      <c r="AK379" s="118" t="s">
        <v>90</v>
      </c>
      <c r="AL379" s="118" t="s">
        <v>90</v>
      </c>
      <c r="AM379" s="56">
        <v>0</v>
      </c>
      <c r="AN379" s="118" t="s">
        <v>90</v>
      </c>
      <c r="AO379" s="118" t="s">
        <v>90</v>
      </c>
      <c r="AP379" s="118" t="s">
        <v>90</v>
      </c>
      <c r="AQ379" s="54">
        <f t="shared" si="27"/>
        <v>0</v>
      </c>
      <c r="AR379" s="54">
        <f>+L379+AE379-AJ379</f>
        <v>24371000</v>
      </c>
      <c r="AS379" s="56" t="s">
        <v>88</v>
      </c>
      <c r="AT379" s="54">
        <v>19940000</v>
      </c>
      <c r="AU379" s="56" t="s">
        <v>91</v>
      </c>
      <c r="AV379" s="114">
        <v>0</v>
      </c>
      <c r="AW379" s="111" t="s">
        <v>90</v>
      </c>
      <c r="AX379" s="247">
        <v>19940000</v>
      </c>
      <c r="AY379" s="58">
        <f t="shared" si="28"/>
        <v>4431000</v>
      </c>
      <c r="AZ379" s="112">
        <f t="shared" si="29"/>
        <v>0.81818554839768576</v>
      </c>
      <c r="BA379" s="159">
        <v>1</v>
      </c>
      <c r="BB379" s="111" t="s">
        <v>90</v>
      </c>
      <c r="BC379" s="56" t="s">
        <v>92</v>
      </c>
      <c r="BD379" s="109" t="s">
        <v>10623</v>
      </c>
      <c r="BE379" s="56" t="s">
        <v>88</v>
      </c>
      <c r="BF379" s="56" t="s">
        <v>88</v>
      </c>
    </row>
    <row r="380" spans="1:58" s="201" customFormat="1" x14ac:dyDescent="0.2">
      <c r="B380" s="51">
        <v>2026</v>
      </c>
      <c r="C380" s="51">
        <v>891780111</v>
      </c>
      <c r="D380" s="51" t="s">
        <v>79</v>
      </c>
      <c r="E380" s="161" t="s">
        <v>10622</v>
      </c>
      <c r="F380" s="56" t="s">
        <v>10621</v>
      </c>
      <c r="G380" s="56">
        <v>0</v>
      </c>
      <c r="H380" s="56" t="s">
        <v>82</v>
      </c>
      <c r="I380" s="51" t="s">
        <v>83</v>
      </c>
      <c r="J380" s="121" t="s">
        <v>84</v>
      </c>
      <c r="K380" s="54" t="s">
        <v>10620</v>
      </c>
      <c r="L380" s="54">
        <v>15996000</v>
      </c>
      <c r="M380" s="51" t="s">
        <v>86</v>
      </c>
      <c r="N380" s="54" t="s">
        <v>10619</v>
      </c>
      <c r="O380" s="54">
        <v>1067900773</v>
      </c>
      <c r="P380" s="54">
        <v>30</v>
      </c>
      <c r="Q380" s="464">
        <v>46027</v>
      </c>
      <c r="R380" s="109">
        <v>5872564000</v>
      </c>
      <c r="S380" s="109">
        <v>1563</v>
      </c>
      <c r="T380" s="542">
        <v>46043</v>
      </c>
      <c r="U380" s="54">
        <v>15996000</v>
      </c>
      <c r="V380" s="56" t="s">
        <v>88</v>
      </c>
      <c r="W380" s="54">
        <v>72175281</v>
      </c>
      <c r="X380" s="54" t="s">
        <v>9254</v>
      </c>
      <c r="Y380" s="119">
        <v>46043</v>
      </c>
      <c r="Z380" s="119">
        <v>46043</v>
      </c>
      <c r="AA380" s="120" t="s">
        <v>90</v>
      </c>
      <c r="AB380" s="119">
        <v>46173</v>
      </c>
      <c r="AC380" s="54">
        <f t="shared" si="25"/>
        <v>130</v>
      </c>
      <c r="AD380" s="56">
        <v>1</v>
      </c>
      <c r="AE380" s="114">
        <v>3663000</v>
      </c>
      <c r="AF380" s="56">
        <v>1</v>
      </c>
      <c r="AG380" s="464">
        <v>46203</v>
      </c>
      <c r="AH380" s="54">
        <f t="shared" si="26"/>
        <v>30</v>
      </c>
      <c r="AI380" s="114">
        <v>0</v>
      </c>
      <c r="AJ380" s="114">
        <v>0</v>
      </c>
      <c r="AK380" s="118" t="s">
        <v>90</v>
      </c>
      <c r="AL380" s="118" t="s">
        <v>90</v>
      </c>
      <c r="AM380" s="56">
        <v>0</v>
      </c>
      <c r="AN380" s="118" t="s">
        <v>90</v>
      </c>
      <c r="AO380" s="118" t="s">
        <v>90</v>
      </c>
      <c r="AP380" s="118" t="s">
        <v>90</v>
      </c>
      <c r="AQ380" s="54">
        <f t="shared" si="27"/>
        <v>0</v>
      </c>
      <c r="AR380" s="54">
        <f>+L380+AE380-AJ380</f>
        <v>19659000</v>
      </c>
      <c r="AS380" s="56" t="s">
        <v>88</v>
      </c>
      <c r="AT380" s="54">
        <v>15996000</v>
      </c>
      <c r="AU380" s="56" t="s">
        <v>91</v>
      </c>
      <c r="AV380" s="114">
        <v>0</v>
      </c>
      <c r="AW380" s="111" t="s">
        <v>90</v>
      </c>
      <c r="AX380" s="247">
        <v>15996000</v>
      </c>
      <c r="AY380" s="58">
        <f t="shared" si="28"/>
        <v>3663000</v>
      </c>
      <c r="AZ380" s="112">
        <f t="shared" si="29"/>
        <v>0.8136731268121471</v>
      </c>
      <c r="BA380" s="159">
        <v>1</v>
      </c>
      <c r="BB380" s="111" t="s">
        <v>90</v>
      </c>
      <c r="BC380" s="56" t="s">
        <v>92</v>
      </c>
      <c r="BD380" s="109" t="s">
        <v>10618</v>
      </c>
      <c r="BE380" s="56" t="s">
        <v>88</v>
      </c>
      <c r="BF380" s="56" t="s">
        <v>88</v>
      </c>
    </row>
    <row r="381" spans="1:58" s="201" customFormat="1" x14ac:dyDescent="0.2">
      <c r="B381" s="51">
        <v>2026</v>
      </c>
      <c r="C381" s="51">
        <v>891780111</v>
      </c>
      <c r="D381" s="51" t="s">
        <v>79</v>
      </c>
      <c r="E381" s="161" t="s">
        <v>10617</v>
      </c>
      <c r="F381" s="56" t="s">
        <v>10616</v>
      </c>
      <c r="G381" s="56">
        <v>0</v>
      </c>
      <c r="H381" s="56" t="s">
        <v>82</v>
      </c>
      <c r="I381" s="51" t="s">
        <v>83</v>
      </c>
      <c r="J381" s="121" t="s">
        <v>84</v>
      </c>
      <c r="K381" s="54" t="s">
        <v>10615</v>
      </c>
      <c r="L381" s="54">
        <v>16000000</v>
      </c>
      <c r="M381" s="51" t="s">
        <v>86</v>
      </c>
      <c r="N381" s="54" t="s">
        <v>10614</v>
      </c>
      <c r="O381" s="54">
        <v>7143181</v>
      </c>
      <c r="P381" s="54">
        <v>30</v>
      </c>
      <c r="Q381" s="464">
        <v>46027</v>
      </c>
      <c r="R381" s="109">
        <v>5872564000</v>
      </c>
      <c r="S381" s="109">
        <v>1564</v>
      </c>
      <c r="T381" s="542">
        <v>46043</v>
      </c>
      <c r="U381" s="54">
        <v>16000000</v>
      </c>
      <c r="V381" s="56" t="s">
        <v>88</v>
      </c>
      <c r="W381" s="54">
        <v>57461216</v>
      </c>
      <c r="X381" s="54" t="s">
        <v>8844</v>
      </c>
      <c r="Y381" s="119">
        <v>46043</v>
      </c>
      <c r="Z381" s="119">
        <v>46055</v>
      </c>
      <c r="AA381" s="120" t="s">
        <v>90</v>
      </c>
      <c r="AB381" s="119">
        <v>46173</v>
      </c>
      <c r="AC381" s="54">
        <f t="shared" si="25"/>
        <v>118</v>
      </c>
      <c r="AD381" s="56">
        <v>1</v>
      </c>
      <c r="AE381" s="114">
        <v>4400000</v>
      </c>
      <c r="AF381" s="56">
        <v>1</v>
      </c>
      <c r="AG381" s="464">
        <v>46206</v>
      </c>
      <c r="AH381" s="54">
        <f t="shared" si="26"/>
        <v>33</v>
      </c>
      <c r="AI381" s="114">
        <v>0</v>
      </c>
      <c r="AJ381" s="114">
        <v>0</v>
      </c>
      <c r="AK381" s="118" t="s">
        <v>90</v>
      </c>
      <c r="AL381" s="118" t="s">
        <v>90</v>
      </c>
      <c r="AM381" s="56">
        <v>0</v>
      </c>
      <c r="AN381" s="118" t="s">
        <v>90</v>
      </c>
      <c r="AO381" s="118" t="s">
        <v>90</v>
      </c>
      <c r="AP381" s="118" t="s">
        <v>90</v>
      </c>
      <c r="AQ381" s="54">
        <f t="shared" si="27"/>
        <v>0</v>
      </c>
      <c r="AR381" s="54">
        <f>+L381+AE381-AJ381</f>
        <v>20400000</v>
      </c>
      <c r="AS381" s="56" t="s">
        <v>88</v>
      </c>
      <c r="AT381" s="54">
        <v>16000000</v>
      </c>
      <c r="AU381" s="56" t="s">
        <v>91</v>
      </c>
      <c r="AV381" s="114">
        <v>0</v>
      </c>
      <c r="AW381" s="111" t="s">
        <v>90</v>
      </c>
      <c r="AX381" s="247">
        <v>16000000</v>
      </c>
      <c r="AY381" s="58">
        <f t="shared" si="28"/>
        <v>4400000</v>
      </c>
      <c r="AZ381" s="112">
        <f t="shared" si="29"/>
        <v>0.78431372549019607</v>
      </c>
      <c r="BA381" s="159">
        <v>1</v>
      </c>
      <c r="BB381" s="111" t="s">
        <v>90</v>
      </c>
      <c r="BC381" s="56" t="s">
        <v>92</v>
      </c>
      <c r="BD381" s="109" t="s">
        <v>10613</v>
      </c>
      <c r="BE381" s="123" t="s">
        <v>91</v>
      </c>
      <c r="BF381" s="56" t="s">
        <v>88</v>
      </c>
    </row>
    <row r="382" spans="1:58" s="539" customFormat="1" x14ac:dyDescent="0.2">
      <c r="A382" s="201"/>
      <c r="B382" s="51">
        <v>2026</v>
      </c>
      <c r="C382" s="51">
        <v>891780111</v>
      </c>
      <c r="D382" s="51" t="s">
        <v>79</v>
      </c>
      <c r="E382" s="161" t="s">
        <v>10612</v>
      </c>
      <c r="F382" s="56" t="s">
        <v>10611</v>
      </c>
      <c r="G382" s="56">
        <v>0</v>
      </c>
      <c r="H382" s="56" t="s">
        <v>82</v>
      </c>
      <c r="I382" s="51" t="s">
        <v>83</v>
      </c>
      <c r="J382" s="121" t="s">
        <v>84</v>
      </c>
      <c r="K382" s="54" t="s">
        <v>10610</v>
      </c>
      <c r="L382" s="54">
        <v>13632000</v>
      </c>
      <c r="M382" s="51" t="s">
        <v>86</v>
      </c>
      <c r="N382" s="54" t="s">
        <v>3914</v>
      </c>
      <c r="O382" s="54">
        <v>1102848790</v>
      </c>
      <c r="P382" s="54">
        <v>30</v>
      </c>
      <c r="Q382" s="464">
        <v>46027</v>
      </c>
      <c r="R382" s="109">
        <v>5872564000</v>
      </c>
      <c r="S382" s="109">
        <v>1565</v>
      </c>
      <c r="T382" s="542">
        <v>46043</v>
      </c>
      <c r="U382" s="54">
        <v>13632000</v>
      </c>
      <c r="V382" s="56" t="s">
        <v>88</v>
      </c>
      <c r="W382" s="54">
        <v>5056184</v>
      </c>
      <c r="X382" s="54" t="s">
        <v>9700</v>
      </c>
      <c r="Y382" s="119">
        <v>46043</v>
      </c>
      <c r="Z382" s="119">
        <v>46043</v>
      </c>
      <c r="AA382" s="120" t="s">
        <v>90</v>
      </c>
      <c r="AB382" s="119">
        <v>46173</v>
      </c>
      <c r="AC382" s="54">
        <f t="shared" si="25"/>
        <v>130</v>
      </c>
      <c r="AD382" s="56">
        <v>1</v>
      </c>
      <c r="AE382" s="114">
        <v>2607000</v>
      </c>
      <c r="AF382" s="56">
        <v>1</v>
      </c>
      <c r="AG382" s="464">
        <v>46199</v>
      </c>
      <c r="AH382" s="54">
        <f t="shared" si="26"/>
        <v>26</v>
      </c>
      <c r="AI382" s="114">
        <v>0</v>
      </c>
      <c r="AJ382" s="114">
        <v>0</v>
      </c>
      <c r="AK382" s="118" t="s">
        <v>90</v>
      </c>
      <c r="AL382" s="118" t="s">
        <v>90</v>
      </c>
      <c r="AM382" s="56">
        <v>0</v>
      </c>
      <c r="AN382" s="118" t="s">
        <v>90</v>
      </c>
      <c r="AO382" s="118" t="s">
        <v>90</v>
      </c>
      <c r="AP382" s="118" t="s">
        <v>90</v>
      </c>
      <c r="AQ382" s="54">
        <f t="shared" si="27"/>
        <v>0</v>
      </c>
      <c r="AR382" s="54">
        <f>+L382+AE382-AJ382</f>
        <v>16239000</v>
      </c>
      <c r="AS382" s="56" t="s">
        <v>88</v>
      </c>
      <c r="AT382" s="54">
        <v>13632000</v>
      </c>
      <c r="AU382" s="56" t="s">
        <v>91</v>
      </c>
      <c r="AV382" s="114">
        <v>0</v>
      </c>
      <c r="AW382" s="111" t="s">
        <v>90</v>
      </c>
      <c r="AX382" s="247">
        <v>13632000</v>
      </c>
      <c r="AY382" s="58">
        <f t="shared" si="28"/>
        <v>2607000</v>
      </c>
      <c r="AZ382" s="112">
        <f t="shared" si="29"/>
        <v>0.83946055791612784</v>
      </c>
      <c r="BA382" s="159">
        <v>1</v>
      </c>
      <c r="BB382" s="111" t="s">
        <v>90</v>
      </c>
      <c r="BC382" s="56" t="s">
        <v>92</v>
      </c>
      <c r="BD382" s="109" t="s">
        <v>10609</v>
      </c>
      <c r="BE382" s="56" t="s">
        <v>88</v>
      </c>
      <c r="BF382" s="56" t="s">
        <v>88</v>
      </c>
    </row>
    <row r="383" spans="1:58" s="539" customFormat="1" x14ac:dyDescent="0.2">
      <c r="A383" s="201"/>
      <c r="B383" s="51">
        <v>2026</v>
      </c>
      <c r="C383" s="51">
        <v>891780111</v>
      </c>
      <c r="D383" s="51" t="s">
        <v>79</v>
      </c>
      <c r="E383" s="161" t="s">
        <v>10608</v>
      </c>
      <c r="F383" s="56" t="s">
        <v>10607</v>
      </c>
      <c r="G383" s="56">
        <v>0</v>
      </c>
      <c r="H383" s="56" t="s">
        <v>82</v>
      </c>
      <c r="I383" s="51" t="s">
        <v>83</v>
      </c>
      <c r="J383" s="121" t="s">
        <v>84</v>
      </c>
      <c r="K383" s="54" t="s">
        <v>10606</v>
      </c>
      <c r="L383" s="54">
        <v>13632000</v>
      </c>
      <c r="M383" s="51" t="s">
        <v>86</v>
      </c>
      <c r="N383" s="54" t="s">
        <v>10605</v>
      </c>
      <c r="O383" s="54">
        <v>1083014325</v>
      </c>
      <c r="P383" s="54">
        <v>30</v>
      </c>
      <c r="Q383" s="464">
        <v>46027</v>
      </c>
      <c r="R383" s="109">
        <v>5872564000</v>
      </c>
      <c r="S383" s="109">
        <v>1566</v>
      </c>
      <c r="T383" s="542">
        <v>46043</v>
      </c>
      <c r="U383" s="54">
        <v>13632000</v>
      </c>
      <c r="V383" s="56" t="s">
        <v>88</v>
      </c>
      <c r="W383" s="54">
        <v>5056184</v>
      </c>
      <c r="X383" s="54" t="s">
        <v>9700</v>
      </c>
      <c r="Y383" s="119">
        <v>46043</v>
      </c>
      <c r="Z383" s="119">
        <v>46043</v>
      </c>
      <c r="AA383" s="120" t="s">
        <v>90</v>
      </c>
      <c r="AB383" s="119">
        <v>46173</v>
      </c>
      <c r="AC383" s="54">
        <f t="shared" si="25"/>
        <v>130</v>
      </c>
      <c r="AD383" s="56">
        <v>1</v>
      </c>
      <c r="AE383" s="114">
        <v>2607000</v>
      </c>
      <c r="AF383" s="56">
        <v>1</v>
      </c>
      <c r="AG383" s="464">
        <v>46199</v>
      </c>
      <c r="AH383" s="54">
        <f t="shared" si="26"/>
        <v>26</v>
      </c>
      <c r="AI383" s="114">
        <v>0</v>
      </c>
      <c r="AJ383" s="114">
        <v>0</v>
      </c>
      <c r="AK383" s="118" t="s">
        <v>90</v>
      </c>
      <c r="AL383" s="118" t="s">
        <v>90</v>
      </c>
      <c r="AM383" s="56">
        <v>0</v>
      </c>
      <c r="AN383" s="118" t="s">
        <v>90</v>
      </c>
      <c r="AO383" s="118" t="s">
        <v>90</v>
      </c>
      <c r="AP383" s="118" t="s">
        <v>90</v>
      </c>
      <c r="AQ383" s="54">
        <f t="shared" si="27"/>
        <v>0</v>
      </c>
      <c r="AR383" s="54">
        <f>+L383+AE383-AJ383</f>
        <v>16239000</v>
      </c>
      <c r="AS383" s="56" t="s">
        <v>88</v>
      </c>
      <c r="AT383" s="54">
        <v>13632000</v>
      </c>
      <c r="AU383" s="56" t="s">
        <v>91</v>
      </c>
      <c r="AV383" s="114">
        <v>0</v>
      </c>
      <c r="AW383" s="111" t="s">
        <v>90</v>
      </c>
      <c r="AX383" s="247">
        <v>13632000</v>
      </c>
      <c r="AY383" s="58">
        <f t="shared" si="28"/>
        <v>2607000</v>
      </c>
      <c r="AZ383" s="112">
        <f t="shared" si="29"/>
        <v>0.83946055791612784</v>
      </c>
      <c r="BA383" s="159">
        <v>1</v>
      </c>
      <c r="BB383" s="111" t="s">
        <v>90</v>
      </c>
      <c r="BC383" s="56" t="s">
        <v>92</v>
      </c>
      <c r="BD383" s="109" t="s">
        <v>10604</v>
      </c>
      <c r="BE383" s="56" t="s">
        <v>88</v>
      </c>
      <c r="BF383" s="56" t="s">
        <v>88</v>
      </c>
    </row>
    <row r="384" spans="1:58" s="201" customFormat="1" x14ac:dyDescent="0.2">
      <c r="B384" s="51">
        <v>2026</v>
      </c>
      <c r="C384" s="51">
        <v>891780111</v>
      </c>
      <c r="D384" s="51" t="s">
        <v>79</v>
      </c>
      <c r="E384" s="161" t="s">
        <v>10603</v>
      </c>
      <c r="F384" s="56" t="s">
        <v>10602</v>
      </c>
      <c r="G384" s="56">
        <v>0</v>
      </c>
      <c r="H384" s="56" t="s">
        <v>82</v>
      </c>
      <c r="I384" s="51" t="s">
        <v>83</v>
      </c>
      <c r="J384" s="121" t="s">
        <v>84</v>
      </c>
      <c r="K384" s="54" t="s">
        <v>10601</v>
      </c>
      <c r="L384" s="54">
        <v>11396000</v>
      </c>
      <c r="M384" s="51" t="s">
        <v>86</v>
      </c>
      <c r="N384" s="54" t="s">
        <v>10600</v>
      </c>
      <c r="O384" s="54">
        <v>1083041500</v>
      </c>
      <c r="P384" s="54">
        <v>53</v>
      </c>
      <c r="Q384" s="464">
        <v>46030</v>
      </c>
      <c r="R384" s="109">
        <v>2567899000</v>
      </c>
      <c r="S384" s="109">
        <v>1553</v>
      </c>
      <c r="T384" s="542">
        <v>46043</v>
      </c>
      <c r="U384" s="54">
        <v>11396000</v>
      </c>
      <c r="V384" s="56" t="s">
        <v>88</v>
      </c>
      <c r="W384" s="54">
        <v>1082868728</v>
      </c>
      <c r="X384" s="54" t="s">
        <v>8553</v>
      </c>
      <c r="Y384" s="119">
        <v>46043</v>
      </c>
      <c r="Z384" s="119">
        <v>46055</v>
      </c>
      <c r="AA384" s="120" t="s">
        <v>90</v>
      </c>
      <c r="AB384" s="119">
        <v>46173</v>
      </c>
      <c r="AC384" s="54">
        <f t="shared" si="25"/>
        <v>118</v>
      </c>
      <c r="AD384" s="56">
        <v>1</v>
      </c>
      <c r="AE384" s="114">
        <v>2200000</v>
      </c>
      <c r="AF384" s="56">
        <v>1</v>
      </c>
      <c r="AG384" s="464">
        <v>46203</v>
      </c>
      <c r="AH384" s="54">
        <f t="shared" si="26"/>
        <v>30</v>
      </c>
      <c r="AI384" s="114">
        <v>0</v>
      </c>
      <c r="AJ384" s="114">
        <v>0</v>
      </c>
      <c r="AK384" s="118" t="s">
        <v>90</v>
      </c>
      <c r="AL384" s="118" t="s">
        <v>90</v>
      </c>
      <c r="AM384" s="56">
        <v>0</v>
      </c>
      <c r="AN384" s="118" t="s">
        <v>90</v>
      </c>
      <c r="AO384" s="118" t="s">
        <v>90</v>
      </c>
      <c r="AP384" s="118" t="s">
        <v>90</v>
      </c>
      <c r="AQ384" s="54">
        <f t="shared" si="27"/>
        <v>0</v>
      </c>
      <c r="AR384" s="54">
        <f>+L384+AE384-AJ384</f>
        <v>13596000</v>
      </c>
      <c r="AS384" s="56" t="s">
        <v>88</v>
      </c>
      <c r="AT384" s="54">
        <v>11396000</v>
      </c>
      <c r="AU384" s="56" t="s">
        <v>91</v>
      </c>
      <c r="AV384" s="114">
        <v>0</v>
      </c>
      <c r="AW384" s="111" t="s">
        <v>90</v>
      </c>
      <c r="AX384" s="247">
        <v>11396000</v>
      </c>
      <c r="AY384" s="58">
        <f t="shared" si="28"/>
        <v>2200000</v>
      </c>
      <c r="AZ384" s="112">
        <f t="shared" si="29"/>
        <v>0.8381877022653722</v>
      </c>
      <c r="BA384" s="159">
        <v>1</v>
      </c>
      <c r="BB384" s="111" t="s">
        <v>90</v>
      </c>
      <c r="BC384" s="56" t="s">
        <v>92</v>
      </c>
      <c r="BD384" s="109" t="s">
        <v>10599</v>
      </c>
      <c r="BE384" s="123" t="s">
        <v>91</v>
      </c>
      <c r="BF384" s="56" t="s">
        <v>88</v>
      </c>
    </row>
    <row r="385" spans="2:58" s="201" customFormat="1" x14ac:dyDescent="0.2">
      <c r="B385" s="51">
        <v>2026</v>
      </c>
      <c r="C385" s="51">
        <v>891780111</v>
      </c>
      <c r="D385" s="51" t="s">
        <v>79</v>
      </c>
      <c r="E385" s="161" t="s">
        <v>10598</v>
      </c>
      <c r="F385" s="56" t="s">
        <v>10597</v>
      </c>
      <c r="G385" s="56">
        <v>0</v>
      </c>
      <c r="H385" s="56" t="s">
        <v>82</v>
      </c>
      <c r="I385" s="51" t="s">
        <v>83</v>
      </c>
      <c r="J385" s="121" t="s">
        <v>84</v>
      </c>
      <c r="K385" s="54" t="s">
        <v>10596</v>
      </c>
      <c r="L385" s="54">
        <v>16606000</v>
      </c>
      <c r="M385" s="51" t="s">
        <v>86</v>
      </c>
      <c r="N385" s="54" t="s">
        <v>10595</v>
      </c>
      <c r="O385" s="54">
        <v>1100547297</v>
      </c>
      <c r="P385" s="54">
        <v>30</v>
      </c>
      <c r="Q385" s="464">
        <v>46027</v>
      </c>
      <c r="R385" s="109">
        <v>5872564000</v>
      </c>
      <c r="S385" s="109">
        <v>1567</v>
      </c>
      <c r="T385" s="542">
        <v>46043</v>
      </c>
      <c r="U385" s="54">
        <v>16606000</v>
      </c>
      <c r="V385" s="56" t="s">
        <v>88</v>
      </c>
      <c r="W385" s="54">
        <v>12548945</v>
      </c>
      <c r="X385" s="54" t="s">
        <v>9398</v>
      </c>
      <c r="Y385" s="119">
        <v>46043</v>
      </c>
      <c r="Z385" s="119">
        <v>46043</v>
      </c>
      <c r="AA385" s="120" t="s">
        <v>90</v>
      </c>
      <c r="AB385" s="119">
        <v>46173</v>
      </c>
      <c r="AC385" s="54">
        <f t="shared" si="25"/>
        <v>130</v>
      </c>
      <c r="AD385" s="56">
        <v>1</v>
      </c>
      <c r="AE385" s="114">
        <v>3663000</v>
      </c>
      <c r="AF385" s="56">
        <v>1</v>
      </c>
      <c r="AG385" s="464">
        <v>46203</v>
      </c>
      <c r="AH385" s="54">
        <f t="shared" si="26"/>
        <v>30</v>
      </c>
      <c r="AI385" s="114">
        <v>0</v>
      </c>
      <c r="AJ385" s="114">
        <v>0</v>
      </c>
      <c r="AK385" s="118" t="s">
        <v>90</v>
      </c>
      <c r="AL385" s="118" t="s">
        <v>90</v>
      </c>
      <c r="AM385" s="56">
        <v>0</v>
      </c>
      <c r="AN385" s="118" t="s">
        <v>90</v>
      </c>
      <c r="AO385" s="118" t="s">
        <v>90</v>
      </c>
      <c r="AP385" s="118" t="s">
        <v>90</v>
      </c>
      <c r="AQ385" s="54">
        <f t="shared" si="27"/>
        <v>0</v>
      </c>
      <c r="AR385" s="54">
        <f>+L385+AE385-AJ385</f>
        <v>20269000</v>
      </c>
      <c r="AS385" s="56" t="s">
        <v>88</v>
      </c>
      <c r="AT385" s="54">
        <v>16606000</v>
      </c>
      <c r="AU385" s="56" t="s">
        <v>91</v>
      </c>
      <c r="AV385" s="114">
        <v>0</v>
      </c>
      <c r="AW385" s="111" t="s">
        <v>90</v>
      </c>
      <c r="AX385" s="247">
        <v>16606000</v>
      </c>
      <c r="AY385" s="58">
        <f t="shared" si="28"/>
        <v>3663000</v>
      </c>
      <c r="AZ385" s="112">
        <f t="shared" si="29"/>
        <v>0.81928067492229517</v>
      </c>
      <c r="BA385" s="159">
        <v>1</v>
      </c>
      <c r="BB385" s="111" t="s">
        <v>90</v>
      </c>
      <c r="BC385" s="56" t="s">
        <v>92</v>
      </c>
      <c r="BD385" s="109" t="s">
        <v>10594</v>
      </c>
      <c r="BE385" s="56" t="s">
        <v>88</v>
      </c>
      <c r="BF385" s="56" t="s">
        <v>88</v>
      </c>
    </row>
    <row r="386" spans="2:58" s="201" customFormat="1" x14ac:dyDescent="0.2">
      <c r="B386" s="51">
        <v>2026</v>
      </c>
      <c r="C386" s="51">
        <v>891780111</v>
      </c>
      <c r="D386" s="51" t="s">
        <v>79</v>
      </c>
      <c r="E386" s="161" t="s">
        <v>10593</v>
      </c>
      <c r="F386" s="56" t="s">
        <v>10592</v>
      </c>
      <c r="G386" s="56">
        <v>0</v>
      </c>
      <c r="H386" s="56" t="s">
        <v>82</v>
      </c>
      <c r="I386" s="51" t="s">
        <v>83</v>
      </c>
      <c r="J386" s="121" t="s">
        <v>84</v>
      </c>
      <c r="K386" s="54" t="s">
        <v>10591</v>
      </c>
      <c r="L386" s="54">
        <v>18116000</v>
      </c>
      <c r="M386" s="51" t="s">
        <v>86</v>
      </c>
      <c r="N386" s="54" t="s">
        <v>10590</v>
      </c>
      <c r="O386" s="54">
        <v>1082886956</v>
      </c>
      <c r="P386" s="54">
        <v>30</v>
      </c>
      <c r="Q386" s="464">
        <v>46027</v>
      </c>
      <c r="R386" s="109">
        <v>5872564000</v>
      </c>
      <c r="S386" s="109">
        <v>1568</v>
      </c>
      <c r="T386" s="542">
        <v>46043</v>
      </c>
      <c r="U386" s="54">
        <v>18116000</v>
      </c>
      <c r="V386" s="56" t="s">
        <v>88</v>
      </c>
      <c r="W386" s="54">
        <v>36723283</v>
      </c>
      <c r="X386" s="54" t="s">
        <v>10589</v>
      </c>
      <c r="Y386" s="119">
        <v>46043</v>
      </c>
      <c r="Z386" s="119">
        <v>46043</v>
      </c>
      <c r="AA386" s="120" t="s">
        <v>90</v>
      </c>
      <c r="AB386" s="119">
        <v>46173</v>
      </c>
      <c r="AC386" s="54">
        <f t="shared" si="25"/>
        <v>130</v>
      </c>
      <c r="AD386" s="56">
        <v>1</v>
      </c>
      <c r="AE386" s="114">
        <v>3996000</v>
      </c>
      <c r="AF386" s="56">
        <v>1</v>
      </c>
      <c r="AG386" s="464">
        <v>46203</v>
      </c>
      <c r="AH386" s="54">
        <f t="shared" si="26"/>
        <v>30</v>
      </c>
      <c r="AI386" s="114">
        <v>0</v>
      </c>
      <c r="AJ386" s="114">
        <v>0</v>
      </c>
      <c r="AK386" s="118" t="s">
        <v>90</v>
      </c>
      <c r="AL386" s="118" t="s">
        <v>90</v>
      </c>
      <c r="AM386" s="56">
        <v>0</v>
      </c>
      <c r="AN386" s="118" t="s">
        <v>90</v>
      </c>
      <c r="AO386" s="118" t="s">
        <v>90</v>
      </c>
      <c r="AP386" s="118" t="s">
        <v>90</v>
      </c>
      <c r="AQ386" s="54">
        <f t="shared" si="27"/>
        <v>0</v>
      </c>
      <c r="AR386" s="54">
        <f>+L386+AE386-AJ386</f>
        <v>22112000</v>
      </c>
      <c r="AS386" s="56" t="s">
        <v>88</v>
      </c>
      <c r="AT386" s="54">
        <v>18116000</v>
      </c>
      <c r="AU386" s="56" t="s">
        <v>91</v>
      </c>
      <c r="AV386" s="114">
        <v>0</v>
      </c>
      <c r="AW386" s="111" t="s">
        <v>90</v>
      </c>
      <c r="AX386" s="247">
        <v>18116000</v>
      </c>
      <c r="AY386" s="58">
        <f t="shared" si="28"/>
        <v>3996000</v>
      </c>
      <c r="AZ386" s="112">
        <f t="shared" si="29"/>
        <v>0.81928364688856725</v>
      </c>
      <c r="BA386" s="159">
        <v>1</v>
      </c>
      <c r="BB386" s="111" t="s">
        <v>90</v>
      </c>
      <c r="BC386" s="56" t="s">
        <v>92</v>
      </c>
      <c r="BD386" s="109" t="s">
        <v>10588</v>
      </c>
      <c r="BE386" s="56" t="s">
        <v>88</v>
      </c>
      <c r="BF386" s="56" t="s">
        <v>88</v>
      </c>
    </row>
    <row r="387" spans="2:58" s="201" customFormat="1" x14ac:dyDescent="0.2">
      <c r="B387" s="51">
        <v>2026</v>
      </c>
      <c r="C387" s="51">
        <v>891780111</v>
      </c>
      <c r="D387" s="51" t="s">
        <v>79</v>
      </c>
      <c r="E387" s="161" t="s">
        <v>10587</v>
      </c>
      <c r="F387" s="56" t="s">
        <v>10586</v>
      </c>
      <c r="G387" s="56">
        <v>0</v>
      </c>
      <c r="H387" s="56" t="s">
        <v>82</v>
      </c>
      <c r="I387" s="51" t="s">
        <v>83</v>
      </c>
      <c r="J387" s="121" t="s">
        <v>84</v>
      </c>
      <c r="K387" s="54" t="s">
        <v>10585</v>
      </c>
      <c r="L387" s="54">
        <v>12441000</v>
      </c>
      <c r="M387" s="51" t="s">
        <v>86</v>
      </c>
      <c r="N387" s="54" t="s">
        <v>10584</v>
      </c>
      <c r="O387" s="54">
        <v>42155216</v>
      </c>
      <c r="P387" s="54">
        <v>53</v>
      </c>
      <c r="Q387" s="464">
        <v>46030</v>
      </c>
      <c r="R387" s="109">
        <v>2567899000</v>
      </c>
      <c r="S387" s="109">
        <v>1554</v>
      </c>
      <c r="T387" s="542">
        <v>46043</v>
      </c>
      <c r="U387" s="54">
        <v>12441000</v>
      </c>
      <c r="V387" s="56" t="s">
        <v>88</v>
      </c>
      <c r="W387" s="54">
        <v>12560219</v>
      </c>
      <c r="X387" s="54" t="s">
        <v>8754</v>
      </c>
      <c r="Y387" s="119">
        <v>46043</v>
      </c>
      <c r="Z387" s="119">
        <v>46043</v>
      </c>
      <c r="AA387" s="120" t="s">
        <v>90</v>
      </c>
      <c r="AB387" s="119">
        <v>46173</v>
      </c>
      <c r="AC387" s="54">
        <f t="shared" si="25"/>
        <v>130</v>
      </c>
      <c r="AD387" s="56">
        <v>1</v>
      </c>
      <c r="AE387" s="114">
        <v>2849000</v>
      </c>
      <c r="AF387" s="56">
        <v>1</v>
      </c>
      <c r="AG387" s="464">
        <v>46203</v>
      </c>
      <c r="AH387" s="54">
        <f t="shared" si="26"/>
        <v>30</v>
      </c>
      <c r="AI387" s="114">
        <v>0</v>
      </c>
      <c r="AJ387" s="114">
        <v>0</v>
      </c>
      <c r="AK387" s="118" t="s">
        <v>90</v>
      </c>
      <c r="AL387" s="118" t="s">
        <v>90</v>
      </c>
      <c r="AM387" s="56">
        <v>0</v>
      </c>
      <c r="AN387" s="118" t="s">
        <v>90</v>
      </c>
      <c r="AO387" s="118" t="s">
        <v>90</v>
      </c>
      <c r="AP387" s="118" t="s">
        <v>90</v>
      </c>
      <c r="AQ387" s="54">
        <f t="shared" si="27"/>
        <v>0</v>
      </c>
      <c r="AR387" s="54">
        <f>+L387+AE387-AJ387</f>
        <v>15290000</v>
      </c>
      <c r="AS387" s="56" t="s">
        <v>88</v>
      </c>
      <c r="AT387" s="54">
        <v>12441000</v>
      </c>
      <c r="AU387" s="56" t="s">
        <v>91</v>
      </c>
      <c r="AV387" s="114">
        <v>0</v>
      </c>
      <c r="AW387" s="111" t="s">
        <v>90</v>
      </c>
      <c r="AX387" s="247">
        <v>12441000</v>
      </c>
      <c r="AY387" s="58">
        <f t="shared" si="28"/>
        <v>2849000</v>
      </c>
      <c r="AZ387" s="112">
        <f t="shared" si="29"/>
        <v>0.81366906474820144</v>
      </c>
      <c r="BA387" s="159">
        <v>1</v>
      </c>
      <c r="BB387" s="111" t="s">
        <v>90</v>
      </c>
      <c r="BC387" s="56" t="s">
        <v>92</v>
      </c>
      <c r="BD387" s="109" t="s">
        <v>10583</v>
      </c>
      <c r="BE387" s="56" t="s">
        <v>88</v>
      </c>
      <c r="BF387" s="56" t="s">
        <v>88</v>
      </c>
    </row>
    <row r="388" spans="2:58" s="201" customFormat="1" x14ac:dyDescent="0.2">
      <c r="B388" s="51">
        <v>2026</v>
      </c>
      <c r="C388" s="51">
        <v>891780111</v>
      </c>
      <c r="D388" s="51" t="s">
        <v>79</v>
      </c>
      <c r="E388" s="161" t="s">
        <v>10582</v>
      </c>
      <c r="F388" s="56" t="s">
        <v>10581</v>
      </c>
      <c r="G388" s="56">
        <v>0</v>
      </c>
      <c r="H388" s="56" t="s">
        <v>82</v>
      </c>
      <c r="I388" s="51" t="s">
        <v>83</v>
      </c>
      <c r="J388" s="121" t="s">
        <v>84</v>
      </c>
      <c r="K388" s="54" t="s">
        <v>10457</v>
      </c>
      <c r="L388" s="54">
        <v>11396000</v>
      </c>
      <c r="M388" s="51" t="s">
        <v>86</v>
      </c>
      <c r="N388" s="54" t="s">
        <v>10580</v>
      </c>
      <c r="O388" s="54">
        <v>1082842092</v>
      </c>
      <c r="P388" s="54">
        <v>53</v>
      </c>
      <c r="Q388" s="464">
        <v>46030</v>
      </c>
      <c r="R388" s="109">
        <v>2567899000</v>
      </c>
      <c r="S388" s="109">
        <v>1555</v>
      </c>
      <c r="T388" s="542">
        <v>46043</v>
      </c>
      <c r="U388" s="54">
        <v>11396000</v>
      </c>
      <c r="V388" s="56" t="s">
        <v>88</v>
      </c>
      <c r="W388" s="54">
        <v>1082868728</v>
      </c>
      <c r="X388" s="54" t="s">
        <v>8553</v>
      </c>
      <c r="Y388" s="119">
        <v>46043</v>
      </c>
      <c r="Z388" s="119">
        <v>46055</v>
      </c>
      <c r="AA388" s="120" t="s">
        <v>90</v>
      </c>
      <c r="AB388" s="119">
        <v>46173</v>
      </c>
      <c r="AC388" s="54">
        <f t="shared" si="25"/>
        <v>118</v>
      </c>
      <c r="AD388" s="56">
        <v>1</v>
      </c>
      <c r="AE388" s="114">
        <v>2000000</v>
      </c>
      <c r="AF388" s="56">
        <v>1</v>
      </c>
      <c r="AG388" s="464">
        <v>46203</v>
      </c>
      <c r="AH388" s="54">
        <f t="shared" si="26"/>
        <v>30</v>
      </c>
      <c r="AI388" s="114">
        <v>0</v>
      </c>
      <c r="AJ388" s="114">
        <v>0</v>
      </c>
      <c r="AK388" s="118" t="s">
        <v>90</v>
      </c>
      <c r="AL388" s="118" t="s">
        <v>90</v>
      </c>
      <c r="AM388" s="56">
        <v>0</v>
      </c>
      <c r="AN388" s="118" t="s">
        <v>90</v>
      </c>
      <c r="AO388" s="118" t="s">
        <v>90</v>
      </c>
      <c r="AP388" s="118" t="s">
        <v>90</v>
      </c>
      <c r="AQ388" s="54">
        <f t="shared" si="27"/>
        <v>0</v>
      </c>
      <c r="AR388" s="54">
        <f>+L388+AE388-AJ388</f>
        <v>13396000</v>
      </c>
      <c r="AS388" s="56" t="s">
        <v>88</v>
      </c>
      <c r="AT388" s="54">
        <v>11396000</v>
      </c>
      <c r="AU388" s="56" t="s">
        <v>91</v>
      </c>
      <c r="AV388" s="114">
        <v>0</v>
      </c>
      <c r="AW388" s="111" t="s">
        <v>90</v>
      </c>
      <c r="AX388" s="247">
        <v>11396000</v>
      </c>
      <c r="AY388" s="58">
        <f t="shared" si="28"/>
        <v>2000000</v>
      </c>
      <c r="AZ388" s="112">
        <f t="shared" si="29"/>
        <v>0.85070170200059725</v>
      </c>
      <c r="BA388" s="159">
        <v>1</v>
      </c>
      <c r="BB388" s="111" t="s">
        <v>90</v>
      </c>
      <c r="BC388" s="56" t="s">
        <v>92</v>
      </c>
      <c r="BD388" s="109" t="s">
        <v>10579</v>
      </c>
      <c r="BE388" s="123" t="s">
        <v>91</v>
      </c>
      <c r="BF388" s="56" t="s">
        <v>88</v>
      </c>
    </row>
    <row r="389" spans="2:58" s="201" customFormat="1" x14ac:dyDescent="0.2">
      <c r="B389" s="51">
        <v>2026</v>
      </c>
      <c r="C389" s="51">
        <v>891780111</v>
      </c>
      <c r="D389" s="51" t="s">
        <v>79</v>
      </c>
      <c r="E389" s="161" t="s">
        <v>10578</v>
      </c>
      <c r="F389" s="56" t="s">
        <v>10577</v>
      </c>
      <c r="G389" s="56">
        <v>0</v>
      </c>
      <c r="H389" s="56" t="s">
        <v>82</v>
      </c>
      <c r="I389" s="51" t="s">
        <v>83</v>
      </c>
      <c r="J389" s="121" t="s">
        <v>84</v>
      </c>
      <c r="K389" s="54" t="s">
        <v>10576</v>
      </c>
      <c r="L389" s="54">
        <v>15096000</v>
      </c>
      <c r="M389" s="51" t="s">
        <v>86</v>
      </c>
      <c r="N389" s="54" t="s">
        <v>10575</v>
      </c>
      <c r="O389" s="54">
        <v>1083027522</v>
      </c>
      <c r="P389" s="54">
        <v>30</v>
      </c>
      <c r="Q389" s="464">
        <v>46027</v>
      </c>
      <c r="R389" s="109">
        <v>5872564000</v>
      </c>
      <c r="S389" s="109">
        <v>1569</v>
      </c>
      <c r="T389" s="542">
        <v>46043</v>
      </c>
      <c r="U389" s="54">
        <v>15096000</v>
      </c>
      <c r="V389" s="56" t="s">
        <v>88</v>
      </c>
      <c r="W389" s="54">
        <v>57461216</v>
      </c>
      <c r="X389" s="54" t="s">
        <v>8844</v>
      </c>
      <c r="Y389" s="119">
        <v>46043</v>
      </c>
      <c r="Z389" s="119">
        <v>46043</v>
      </c>
      <c r="AA389" s="120" t="s">
        <v>90</v>
      </c>
      <c r="AB389" s="119">
        <v>46173</v>
      </c>
      <c r="AC389" s="54">
        <f t="shared" si="25"/>
        <v>130</v>
      </c>
      <c r="AD389" s="56">
        <v>1</v>
      </c>
      <c r="AE389" s="114">
        <v>3663000</v>
      </c>
      <c r="AF389" s="56">
        <v>1</v>
      </c>
      <c r="AG389" s="464">
        <v>46206</v>
      </c>
      <c r="AH389" s="54">
        <f t="shared" si="26"/>
        <v>33</v>
      </c>
      <c r="AI389" s="114">
        <v>0</v>
      </c>
      <c r="AJ389" s="114">
        <v>0</v>
      </c>
      <c r="AK389" s="118" t="s">
        <v>90</v>
      </c>
      <c r="AL389" s="118" t="s">
        <v>90</v>
      </c>
      <c r="AM389" s="56">
        <v>0</v>
      </c>
      <c r="AN389" s="118" t="s">
        <v>90</v>
      </c>
      <c r="AO389" s="118" t="s">
        <v>90</v>
      </c>
      <c r="AP389" s="118" t="s">
        <v>90</v>
      </c>
      <c r="AQ389" s="54">
        <f t="shared" si="27"/>
        <v>0</v>
      </c>
      <c r="AR389" s="54">
        <f>+L389+AE389-AJ389</f>
        <v>18759000</v>
      </c>
      <c r="AS389" s="56" t="s">
        <v>88</v>
      </c>
      <c r="AT389" s="54">
        <v>15096000</v>
      </c>
      <c r="AU389" s="56" t="s">
        <v>91</v>
      </c>
      <c r="AV389" s="114">
        <v>0</v>
      </c>
      <c r="AW389" s="111" t="s">
        <v>90</v>
      </c>
      <c r="AX389" s="247">
        <v>15096000</v>
      </c>
      <c r="AY389" s="58">
        <f t="shared" si="28"/>
        <v>3663000</v>
      </c>
      <c r="AZ389" s="112">
        <f t="shared" si="29"/>
        <v>0.80473372781065089</v>
      </c>
      <c r="BA389" s="159">
        <v>1</v>
      </c>
      <c r="BB389" s="111" t="s">
        <v>90</v>
      </c>
      <c r="BC389" s="56" t="s">
        <v>92</v>
      </c>
      <c r="BD389" s="109" t="s">
        <v>10574</v>
      </c>
      <c r="BE389" s="56" t="s">
        <v>88</v>
      </c>
      <c r="BF389" s="56" t="s">
        <v>88</v>
      </c>
    </row>
    <row r="390" spans="2:58" s="201" customFormat="1" x14ac:dyDescent="0.2">
      <c r="B390" s="51">
        <v>2026</v>
      </c>
      <c r="C390" s="51">
        <v>891780111</v>
      </c>
      <c r="D390" s="51" t="s">
        <v>79</v>
      </c>
      <c r="E390" s="161" t="s">
        <v>10573</v>
      </c>
      <c r="F390" s="56" t="s">
        <v>10572</v>
      </c>
      <c r="G390" s="56">
        <v>0</v>
      </c>
      <c r="H390" s="56" t="s">
        <v>82</v>
      </c>
      <c r="I390" s="51" t="s">
        <v>83</v>
      </c>
      <c r="J390" s="121" t="s">
        <v>84</v>
      </c>
      <c r="K390" s="54" t="s">
        <v>10571</v>
      </c>
      <c r="L390" s="54">
        <v>15096000</v>
      </c>
      <c r="M390" s="51" t="s">
        <v>86</v>
      </c>
      <c r="N390" s="54" t="s">
        <v>10570</v>
      </c>
      <c r="O390" s="54">
        <v>1004176452</v>
      </c>
      <c r="P390" s="54">
        <v>30</v>
      </c>
      <c r="Q390" s="464">
        <v>46027</v>
      </c>
      <c r="R390" s="109">
        <v>5872564000</v>
      </c>
      <c r="S390" s="109">
        <v>1570</v>
      </c>
      <c r="T390" s="542">
        <v>46043</v>
      </c>
      <c r="U390" s="54">
        <v>15096000</v>
      </c>
      <c r="V390" s="56" t="s">
        <v>88</v>
      </c>
      <c r="W390" s="54">
        <v>57461216</v>
      </c>
      <c r="X390" s="54" t="s">
        <v>8844</v>
      </c>
      <c r="Y390" s="119">
        <v>46043</v>
      </c>
      <c r="Z390" s="119">
        <v>46043</v>
      </c>
      <c r="AA390" s="120" t="s">
        <v>90</v>
      </c>
      <c r="AB390" s="119">
        <v>46173</v>
      </c>
      <c r="AC390" s="54">
        <f t="shared" si="25"/>
        <v>130</v>
      </c>
      <c r="AD390" s="56">
        <v>1</v>
      </c>
      <c r="AE390" s="114">
        <v>3663000</v>
      </c>
      <c r="AF390" s="56">
        <v>1</v>
      </c>
      <c r="AG390" s="464">
        <v>46206</v>
      </c>
      <c r="AH390" s="54">
        <f t="shared" si="26"/>
        <v>33</v>
      </c>
      <c r="AI390" s="114">
        <v>0</v>
      </c>
      <c r="AJ390" s="114">
        <v>0</v>
      </c>
      <c r="AK390" s="118" t="s">
        <v>90</v>
      </c>
      <c r="AL390" s="118" t="s">
        <v>90</v>
      </c>
      <c r="AM390" s="56">
        <v>0</v>
      </c>
      <c r="AN390" s="118" t="s">
        <v>90</v>
      </c>
      <c r="AO390" s="118" t="s">
        <v>90</v>
      </c>
      <c r="AP390" s="118" t="s">
        <v>90</v>
      </c>
      <c r="AQ390" s="54">
        <f t="shared" si="27"/>
        <v>0</v>
      </c>
      <c r="AR390" s="54">
        <f>+L390+AE390-AJ390</f>
        <v>18759000</v>
      </c>
      <c r="AS390" s="56" t="s">
        <v>88</v>
      </c>
      <c r="AT390" s="54">
        <v>15096000</v>
      </c>
      <c r="AU390" s="56" t="s">
        <v>91</v>
      </c>
      <c r="AV390" s="114">
        <v>0</v>
      </c>
      <c r="AW390" s="111" t="s">
        <v>90</v>
      </c>
      <c r="AX390" s="247">
        <v>15096000</v>
      </c>
      <c r="AY390" s="58">
        <f t="shared" si="28"/>
        <v>3663000</v>
      </c>
      <c r="AZ390" s="112">
        <f t="shared" si="29"/>
        <v>0.80473372781065089</v>
      </c>
      <c r="BA390" s="159">
        <v>1</v>
      </c>
      <c r="BB390" s="111" t="s">
        <v>90</v>
      </c>
      <c r="BC390" s="56" t="s">
        <v>92</v>
      </c>
      <c r="BD390" s="109" t="s">
        <v>10569</v>
      </c>
      <c r="BE390" s="56" t="s">
        <v>88</v>
      </c>
      <c r="BF390" s="56" t="s">
        <v>88</v>
      </c>
    </row>
    <row r="391" spans="2:58" s="201" customFormat="1" x14ac:dyDescent="0.2">
      <c r="B391" s="51">
        <v>2026</v>
      </c>
      <c r="C391" s="51">
        <v>891780111</v>
      </c>
      <c r="D391" s="51" t="s">
        <v>79</v>
      </c>
      <c r="E391" s="161" t="s">
        <v>10568</v>
      </c>
      <c r="F391" s="56" t="s">
        <v>10567</v>
      </c>
      <c r="G391" s="56">
        <v>0</v>
      </c>
      <c r="H391" s="56" t="s">
        <v>82</v>
      </c>
      <c r="I391" s="51" t="s">
        <v>83</v>
      </c>
      <c r="J391" s="121" t="s">
        <v>84</v>
      </c>
      <c r="K391" s="54" t="s">
        <v>10566</v>
      </c>
      <c r="L391" s="54">
        <v>11396000</v>
      </c>
      <c r="M391" s="51" t="s">
        <v>86</v>
      </c>
      <c r="N391" s="54" t="s">
        <v>10565</v>
      </c>
      <c r="O391" s="54">
        <v>1082940729</v>
      </c>
      <c r="P391" s="54">
        <v>53</v>
      </c>
      <c r="Q391" s="464">
        <v>46030</v>
      </c>
      <c r="R391" s="109">
        <v>2567899000</v>
      </c>
      <c r="S391" s="109">
        <v>1556</v>
      </c>
      <c r="T391" s="542">
        <v>46043</v>
      </c>
      <c r="U391" s="54">
        <v>11396000</v>
      </c>
      <c r="V391" s="56" t="s">
        <v>88</v>
      </c>
      <c r="W391" s="54">
        <v>72175281</v>
      </c>
      <c r="X391" s="54" t="s">
        <v>9254</v>
      </c>
      <c r="Y391" s="119">
        <v>46043</v>
      </c>
      <c r="Z391" s="119">
        <v>46055</v>
      </c>
      <c r="AA391" s="120" t="s">
        <v>90</v>
      </c>
      <c r="AB391" s="119">
        <v>46173</v>
      </c>
      <c r="AC391" s="54">
        <f t="shared" si="25"/>
        <v>118</v>
      </c>
      <c r="AD391" s="56">
        <v>1</v>
      </c>
      <c r="AE391" s="114">
        <v>2849000</v>
      </c>
      <c r="AF391" s="56">
        <v>1</v>
      </c>
      <c r="AG391" s="464">
        <v>46203</v>
      </c>
      <c r="AH391" s="54">
        <f t="shared" si="26"/>
        <v>30</v>
      </c>
      <c r="AI391" s="114">
        <v>0</v>
      </c>
      <c r="AJ391" s="114">
        <v>0</v>
      </c>
      <c r="AK391" s="118" t="s">
        <v>90</v>
      </c>
      <c r="AL391" s="118" t="s">
        <v>90</v>
      </c>
      <c r="AM391" s="56">
        <v>0</v>
      </c>
      <c r="AN391" s="118" t="s">
        <v>90</v>
      </c>
      <c r="AO391" s="118" t="s">
        <v>90</v>
      </c>
      <c r="AP391" s="118" t="s">
        <v>90</v>
      </c>
      <c r="AQ391" s="54">
        <f t="shared" si="27"/>
        <v>0</v>
      </c>
      <c r="AR391" s="54">
        <f>+L391+AE391-AJ391</f>
        <v>14245000</v>
      </c>
      <c r="AS391" s="56" t="s">
        <v>88</v>
      </c>
      <c r="AT391" s="54">
        <v>11396000</v>
      </c>
      <c r="AU391" s="56" t="s">
        <v>91</v>
      </c>
      <c r="AV391" s="114">
        <v>0</v>
      </c>
      <c r="AW391" s="111" t="s">
        <v>90</v>
      </c>
      <c r="AX391" s="247">
        <v>11396000</v>
      </c>
      <c r="AY391" s="58">
        <f t="shared" si="28"/>
        <v>2849000</v>
      </c>
      <c r="AZ391" s="112">
        <f t="shared" si="29"/>
        <v>0.8</v>
      </c>
      <c r="BA391" s="159">
        <v>1</v>
      </c>
      <c r="BB391" s="111" t="s">
        <v>90</v>
      </c>
      <c r="BC391" s="56" t="s">
        <v>92</v>
      </c>
      <c r="BD391" s="109" t="s">
        <v>10564</v>
      </c>
      <c r="BE391" s="123" t="s">
        <v>91</v>
      </c>
      <c r="BF391" s="56" t="s">
        <v>88</v>
      </c>
    </row>
    <row r="392" spans="2:58" s="201" customFormat="1" x14ac:dyDescent="0.2">
      <c r="B392" s="51">
        <v>2026</v>
      </c>
      <c r="C392" s="51">
        <v>891780111</v>
      </c>
      <c r="D392" s="51" t="s">
        <v>79</v>
      </c>
      <c r="E392" s="161" t="s">
        <v>10563</v>
      </c>
      <c r="F392" s="56" t="s">
        <v>10562</v>
      </c>
      <c r="G392" s="56">
        <v>0</v>
      </c>
      <c r="H392" s="56" t="s">
        <v>82</v>
      </c>
      <c r="I392" s="51" t="s">
        <v>83</v>
      </c>
      <c r="J392" s="121" t="s">
        <v>84</v>
      </c>
      <c r="K392" s="54" t="s">
        <v>10561</v>
      </c>
      <c r="L392" s="54">
        <v>11396000</v>
      </c>
      <c r="M392" s="51" t="s">
        <v>86</v>
      </c>
      <c r="N392" s="54" t="s">
        <v>10560</v>
      </c>
      <c r="O392" s="54">
        <v>85449729</v>
      </c>
      <c r="P392" s="54">
        <v>53</v>
      </c>
      <c r="Q392" s="464">
        <v>46030</v>
      </c>
      <c r="R392" s="109">
        <v>2567899000</v>
      </c>
      <c r="S392" s="109">
        <v>1752</v>
      </c>
      <c r="T392" s="542">
        <v>46044</v>
      </c>
      <c r="U392" s="54">
        <v>11396000</v>
      </c>
      <c r="V392" s="56" t="s">
        <v>88</v>
      </c>
      <c r="W392" s="54">
        <v>1082990998</v>
      </c>
      <c r="X392" s="54" t="s">
        <v>8951</v>
      </c>
      <c r="Y392" s="119">
        <v>46044</v>
      </c>
      <c r="Z392" s="119">
        <v>46055</v>
      </c>
      <c r="AA392" s="120" t="s">
        <v>90</v>
      </c>
      <c r="AB392" s="119">
        <v>46173</v>
      </c>
      <c r="AC392" s="54">
        <f t="shared" ref="AC392:AC455" si="30">+IF(AA392="1800-01-01",AB392-Z392,AB392-AA392)</f>
        <v>118</v>
      </c>
      <c r="AD392" s="56">
        <v>0</v>
      </c>
      <c r="AE392" s="114">
        <v>0</v>
      </c>
      <c r="AF392" s="56">
        <v>0</v>
      </c>
      <c r="AG392" s="464" t="s">
        <v>90</v>
      </c>
      <c r="AH392" s="54">
        <f t="shared" ref="AH392:AH455" si="31">+IF(AG392="1800-01-01",0,AG392-AB392)</f>
        <v>0</v>
      </c>
      <c r="AI392" s="114">
        <v>0</v>
      </c>
      <c r="AJ392" s="114">
        <v>0</v>
      </c>
      <c r="AK392" s="118" t="s">
        <v>90</v>
      </c>
      <c r="AL392" s="118" t="s">
        <v>90</v>
      </c>
      <c r="AM392" s="56">
        <v>0</v>
      </c>
      <c r="AN392" s="118" t="s">
        <v>90</v>
      </c>
      <c r="AO392" s="118" t="s">
        <v>90</v>
      </c>
      <c r="AP392" s="118" t="s">
        <v>90</v>
      </c>
      <c r="AQ392" s="54">
        <f t="shared" ref="AQ392:AQ455" si="32">+IF(AN392="1800-01-01",0,AO392-AN392)</f>
        <v>0</v>
      </c>
      <c r="AR392" s="54">
        <f>+L392+AE392-AJ392</f>
        <v>11396000</v>
      </c>
      <c r="AS392" s="56" t="s">
        <v>88</v>
      </c>
      <c r="AT392" s="54">
        <v>11396000</v>
      </c>
      <c r="AU392" s="56" t="s">
        <v>91</v>
      </c>
      <c r="AV392" s="114">
        <v>0</v>
      </c>
      <c r="AW392" s="111" t="s">
        <v>90</v>
      </c>
      <c r="AX392" s="247">
        <v>11396000</v>
      </c>
      <c r="AY392" s="58">
        <f t="shared" ref="AY392:AY455" si="33">AR392-AX392</f>
        <v>0</v>
      </c>
      <c r="AZ392" s="112">
        <f t="shared" ref="AZ392:AZ455" si="34">+IFERROR(AX392/AR392,"_")</f>
        <v>1</v>
      </c>
      <c r="BA392" s="159">
        <v>1</v>
      </c>
      <c r="BB392" s="111" t="s">
        <v>90</v>
      </c>
      <c r="BC392" s="56" t="s">
        <v>92</v>
      </c>
      <c r="BD392" s="109" t="s">
        <v>10559</v>
      </c>
      <c r="BE392" s="123" t="s">
        <v>91</v>
      </c>
      <c r="BF392" s="56" t="s">
        <v>88</v>
      </c>
    </row>
    <row r="393" spans="2:58" s="201" customFormat="1" x14ac:dyDescent="0.2">
      <c r="B393" s="51">
        <v>2026</v>
      </c>
      <c r="C393" s="51">
        <v>891780111</v>
      </c>
      <c r="D393" s="51" t="s">
        <v>79</v>
      </c>
      <c r="E393" s="161" t="s">
        <v>10558</v>
      </c>
      <c r="F393" s="56" t="s">
        <v>10557</v>
      </c>
      <c r="G393" s="56">
        <v>0</v>
      </c>
      <c r="H393" s="56" t="s">
        <v>82</v>
      </c>
      <c r="I393" s="51" t="s">
        <v>83</v>
      </c>
      <c r="J393" s="121" t="s">
        <v>84</v>
      </c>
      <c r="K393" s="54" t="s">
        <v>10556</v>
      </c>
      <c r="L393" s="54">
        <v>11396000</v>
      </c>
      <c r="M393" s="51" t="s">
        <v>86</v>
      </c>
      <c r="N393" s="54" t="s">
        <v>10555</v>
      </c>
      <c r="O393" s="54">
        <v>4763789</v>
      </c>
      <c r="P393" s="54">
        <v>53</v>
      </c>
      <c r="Q393" s="464">
        <v>46030</v>
      </c>
      <c r="R393" s="109">
        <v>2567899000</v>
      </c>
      <c r="S393" s="109">
        <v>1753</v>
      </c>
      <c r="T393" s="542">
        <v>46044</v>
      </c>
      <c r="U393" s="54">
        <v>11396000</v>
      </c>
      <c r="V393" s="56" t="s">
        <v>88</v>
      </c>
      <c r="W393" s="54">
        <v>1082990998</v>
      </c>
      <c r="X393" s="54" t="s">
        <v>8951</v>
      </c>
      <c r="Y393" s="119">
        <v>46044</v>
      </c>
      <c r="Z393" s="119">
        <v>46055</v>
      </c>
      <c r="AA393" s="120" t="s">
        <v>90</v>
      </c>
      <c r="AB393" s="119">
        <v>46173</v>
      </c>
      <c r="AC393" s="54">
        <f t="shared" si="30"/>
        <v>118</v>
      </c>
      <c r="AD393" s="56">
        <v>0</v>
      </c>
      <c r="AE393" s="114">
        <v>0</v>
      </c>
      <c r="AF393" s="56">
        <v>0</v>
      </c>
      <c r="AG393" s="464" t="s">
        <v>90</v>
      </c>
      <c r="AH393" s="54">
        <f t="shared" si="31"/>
        <v>0</v>
      </c>
      <c r="AI393" s="114">
        <v>0</v>
      </c>
      <c r="AJ393" s="114">
        <v>0</v>
      </c>
      <c r="AK393" s="118" t="s">
        <v>90</v>
      </c>
      <c r="AL393" s="118" t="s">
        <v>90</v>
      </c>
      <c r="AM393" s="56">
        <v>0</v>
      </c>
      <c r="AN393" s="118" t="s">
        <v>90</v>
      </c>
      <c r="AO393" s="118" t="s">
        <v>90</v>
      </c>
      <c r="AP393" s="118" t="s">
        <v>90</v>
      </c>
      <c r="AQ393" s="54">
        <f t="shared" si="32"/>
        <v>0</v>
      </c>
      <c r="AR393" s="54">
        <f>+L393+AE393-AJ393</f>
        <v>11396000</v>
      </c>
      <c r="AS393" s="56" t="s">
        <v>88</v>
      </c>
      <c r="AT393" s="54">
        <v>11396000</v>
      </c>
      <c r="AU393" s="56" t="s">
        <v>91</v>
      </c>
      <c r="AV393" s="114">
        <v>0</v>
      </c>
      <c r="AW393" s="111" t="s">
        <v>90</v>
      </c>
      <c r="AX393" s="247">
        <v>11396000</v>
      </c>
      <c r="AY393" s="58">
        <f t="shared" si="33"/>
        <v>0</v>
      </c>
      <c r="AZ393" s="112">
        <f t="shared" si="34"/>
        <v>1</v>
      </c>
      <c r="BA393" s="159">
        <v>1</v>
      </c>
      <c r="BB393" s="111" t="s">
        <v>90</v>
      </c>
      <c r="BC393" s="56" t="s">
        <v>92</v>
      </c>
      <c r="BD393" s="109" t="s">
        <v>10554</v>
      </c>
      <c r="BE393" s="123" t="s">
        <v>91</v>
      </c>
      <c r="BF393" s="56" t="s">
        <v>88</v>
      </c>
    </row>
    <row r="394" spans="2:58" s="201" customFormat="1" x14ac:dyDescent="0.2">
      <c r="B394" s="51">
        <v>2026</v>
      </c>
      <c r="C394" s="51">
        <v>891780111</v>
      </c>
      <c r="D394" s="51" t="s">
        <v>79</v>
      </c>
      <c r="E394" s="161" t="s">
        <v>10553</v>
      </c>
      <c r="F394" s="56" t="s">
        <v>10552</v>
      </c>
      <c r="G394" s="56">
        <v>0</v>
      </c>
      <c r="H394" s="56" t="s">
        <v>82</v>
      </c>
      <c r="I394" s="51" t="s">
        <v>83</v>
      </c>
      <c r="J394" s="121" t="s">
        <v>84</v>
      </c>
      <c r="K394" s="54" t="s">
        <v>10551</v>
      </c>
      <c r="L394" s="54">
        <v>14652000</v>
      </c>
      <c r="M394" s="51" t="s">
        <v>86</v>
      </c>
      <c r="N394" s="54" t="s">
        <v>10550</v>
      </c>
      <c r="O394" s="54">
        <v>1005626167</v>
      </c>
      <c r="P394" s="54">
        <v>30</v>
      </c>
      <c r="Q394" s="464">
        <v>46027</v>
      </c>
      <c r="R394" s="109">
        <v>5872564000</v>
      </c>
      <c r="S394" s="109">
        <v>1778</v>
      </c>
      <c r="T394" s="542">
        <v>46044</v>
      </c>
      <c r="U394" s="54">
        <v>14652000</v>
      </c>
      <c r="V394" s="56" t="s">
        <v>88</v>
      </c>
      <c r="W394" s="54" t="s">
        <v>10549</v>
      </c>
      <c r="X394" s="54" t="s">
        <v>10133</v>
      </c>
      <c r="Y394" s="119">
        <v>46044</v>
      </c>
      <c r="Z394" s="119">
        <v>46044</v>
      </c>
      <c r="AA394" s="120" t="s">
        <v>90</v>
      </c>
      <c r="AB394" s="119">
        <v>46173</v>
      </c>
      <c r="AC394" s="54">
        <f t="shared" si="30"/>
        <v>129</v>
      </c>
      <c r="AD394" s="56">
        <v>1</v>
      </c>
      <c r="AE394" s="114">
        <v>3330000</v>
      </c>
      <c r="AF394" s="56">
        <v>1</v>
      </c>
      <c r="AG394" s="464">
        <v>46203</v>
      </c>
      <c r="AH394" s="54">
        <f t="shared" si="31"/>
        <v>30</v>
      </c>
      <c r="AI394" s="114">
        <v>0</v>
      </c>
      <c r="AJ394" s="114">
        <v>0</v>
      </c>
      <c r="AK394" s="118" t="s">
        <v>90</v>
      </c>
      <c r="AL394" s="118" t="s">
        <v>90</v>
      </c>
      <c r="AM394" s="56">
        <v>0</v>
      </c>
      <c r="AN394" s="118" t="s">
        <v>90</v>
      </c>
      <c r="AO394" s="118" t="s">
        <v>90</v>
      </c>
      <c r="AP394" s="118" t="s">
        <v>90</v>
      </c>
      <c r="AQ394" s="54">
        <f t="shared" si="32"/>
        <v>0</v>
      </c>
      <c r="AR394" s="54">
        <f>+L394+AE394-AJ394</f>
        <v>17982000</v>
      </c>
      <c r="AS394" s="56" t="s">
        <v>88</v>
      </c>
      <c r="AT394" s="54">
        <v>14652000</v>
      </c>
      <c r="AU394" s="56" t="s">
        <v>91</v>
      </c>
      <c r="AV394" s="114">
        <v>0</v>
      </c>
      <c r="AW394" s="111" t="s">
        <v>90</v>
      </c>
      <c r="AX394" s="247">
        <v>14652000</v>
      </c>
      <c r="AY394" s="58">
        <f t="shared" si="33"/>
        <v>3330000</v>
      </c>
      <c r="AZ394" s="112">
        <f t="shared" si="34"/>
        <v>0.81481481481481477</v>
      </c>
      <c r="BA394" s="159">
        <v>1</v>
      </c>
      <c r="BB394" s="111" t="s">
        <v>90</v>
      </c>
      <c r="BC394" s="56" t="s">
        <v>92</v>
      </c>
      <c r="BD394" s="109" t="s">
        <v>10548</v>
      </c>
      <c r="BE394" s="56" t="s">
        <v>88</v>
      </c>
      <c r="BF394" s="56" t="s">
        <v>88</v>
      </c>
    </row>
    <row r="395" spans="2:58" s="201" customFormat="1" x14ac:dyDescent="0.2">
      <c r="B395" s="51">
        <v>2026</v>
      </c>
      <c r="C395" s="51">
        <v>891780111</v>
      </c>
      <c r="D395" s="51" t="s">
        <v>79</v>
      </c>
      <c r="E395" s="161" t="s">
        <v>10547</v>
      </c>
      <c r="F395" s="56" t="s">
        <v>10546</v>
      </c>
      <c r="G395" s="56">
        <v>0</v>
      </c>
      <c r="H395" s="56" t="s">
        <v>82</v>
      </c>
      <c r="I395" s="51" t="s">
        <v>83</v>
      </c>
      <c r="J395" s="121" t="s">
        <v>84</v>
      </c>
      <c r="K395" s="54" t="s">
        <v>10545</v>
      </c>
      <c r="L395" s="54">
        <v>11692000</v>
      </c>
      <c r="M395" s="51" t="s">
        <v>86</v>
      </c>
      <c r="N395" s="54" t="s">
        <v>10544</v>
      </c>
      <c r="O395" s="54">
        <v>5492235</v>
      </c>
      <c r="P395" s="54">
        <v>53</v>
      </c>
      <c r="Q395" s="464">
        <v>46030</v>
      </c>
      <c r="R395" s="109">
        <v>2567899000</v>
      </c>
      <c r="S395" s="109">
        <v>1754</v>
      </c>
      <c r="T395" s="542">
        <v>46044</v>
      </c>
      <c r="U395" s="54">
        <v>11692000</v>
      </c>
      <c r="V395" s="56" t="s">
        <v>88</v>
      </c>
      <c r="W395" s="54">
        <v>57444673</v>
      </c>
      <c r="X395" s="54" t="s">
        <v>9243</v>
      </c>
      <c r="Y395" s="119">
        <v>46044</v>
      </c>
      <c r="Z395" s="119">
        <v>46044</v>
      </c>
      <c r="AA395" s="120" t="s">
        <v>90</v>
      </c>
      <c r="AB395" s="119">
        <v>46173</v>
      </c>
      <c r="AC395" s="54">
        <f t="shared" si="30"/>
        <v>129</v>
      </c>
      <c r="AD395" s="56">
        <v>1</v>
      </c>
      <c r="AE395" s="114">
        <v>2419000</v>
      </c>
      <c r="AF395" s="56">
        <v>1</v>
      </c>
      <c r="AG395" s="464">
        <v>46203</v>
      </c>
      <c r="AH395" s="54">
        <f t="shared" si="31"/>
        <v>30</v>
      </c>
      <c r="AI395" s="114">
        <v>0</v>
      </c>
      <c r="AJ395" s="114">
        <v>0</v>
      </c>
      <c r="AK395" s="118" t="s">
        <v>90</v>
      </c>
      <c r="AL395" s="118" t="s">
        <v>90</v>
      </c>
      <c r="AM395" s="56">
        <v>0</v>
      </c>
      <c r="AN395" s="118" t="s">
        <v>90</v>
      </c>
      <c r="AO395" s="118" t="s">
        <v>90</v>
      </c>
      <c r="AP395" s="118" t="s">
        <v>90</v>
      </c>
      <c r="AQ395" s="54">
        <f t="shared" si="32"/>
        <v>0</v>
      </c>
      <c r="AR395" s="54">
        <f>+L395+AE395-AJ395</f>
        <v>14111000</v>
      </c>
      <c r="AS395" s="56" t="s">
        <v>88</v>
      </c>
      <c r="AT395" s="54">
        <v>11692000</v>
      </c>
      <c r="AU395" s="56" t="s">
        <v>91</v>
      </c>
      <c r="AV395" s="114">
        <v>0</v>
      </c>
      <c r="AW395" s="111" t="s">
        <v>90</v>
      </c>
      <c r="AX395" s="247">
        <v>11692000</v>
      </c>
      <c r="AY395" s="58">
        <f t="shared" si="33"/>
        <v>2419000</v>
      </c>
      <c r="AZ395" s="112">
        <f t="shared" si="34"/>
        <v>0.82857345333427823</v>
      </c>
      <c r="BA395" s="159">
        <v>1</v>
      </c>
      <c r="BB395" s="111" t="s">
        <v>90</v>
      </c>
      <c r="BC395" s="56" t="s">
        <v>92</v>
      </c>
      <c r="BD395" s="109" t="s">
        <v>10543</v>
      </c>
      <c r="BE395" s="56" t="s">
        <v>88</v>
      </c>
      <c r="BF395" s="56" t="s">
        <v>88</v>
      </c>
    </row>
    <row r="396" spans="2:58" s="201" customFormat="1" x14ac:dyDescent="0.2">
      <c r="B396" s="51">
        <v>2026</v>
      </c>
      <c r="C396" s="51">
        <v>891780111</v>
      </c>
      <c r="D396" s="51" t="s">
        <v>79</v>
      </c>
      <c r="E396" s="161" t="s">
        <v>10542</v>
      </c>
      <c r="F396" s="56" t="s">
        <v>10541</v>
      </c>
      <c r="G396" s="56">
        <v>0</v>
      </c>
      <c r="H396" s="56" t="s">
        <v>82</v>
      </c>
      <c r="I396" s="51" t="s">
        <v>83</v>
      </c>
      <c r="J396" s="121" t="s">
        <v>84</v>
      </c>
      <c r="K396" s="54" t="s">
        <v>10540</v>
      </c>
      <c r="L396" s="54">
        <v>12028000</v>
      </c>
      <c r="M396" s="51" t="s">
        <v>86</v>
      </c>
      <c r="N396" s="54" t="s">
        <v>10539</v>
      </c>
      <c r="O396" s="54">
        <v>1045723246</v>
      </c>
      <c r="P396" s="54">
        <v>30</v>
      </c>
      <c r="Q396" s="464">
        <v>46027</v>
      </c>
      <c r="R396" s="109">
        <v>5872564000</v>
      </c>
      <c r="S396" s="109">
        <v>1779</v>
      </c>
      <c r="T396" s="542">
        <v>46044</v>
      </c>
      <c r="U396" s="54">
        <v>12028000</v>
      </c>
      <c r="V396" s="56" t="s">
        <v>88</v>
      </c>
      <c r="W396" s="54">
        <v>5056184</v>
      </c>
      <c r="X396" s="54" t="s">
        <v>9700</v>
      </c>
      <c r="Y396" s="119">
        <v>46044</v>
      </c>
      <c r="Z396" s="119">
        <v>46055</v>
      </c>
      <c r="AA396" s="120" t="s">
        <v>90</v>
      </c>
      <c r="AB396" s="119">
        <v>46173</v>
      </c>
      <c r="AC396" s="54">
        <f t="shared" si="30"/>
        <v>118</v>
      </c>
      <c r="AD396" s="56">
        <v>1</v>
      </c>
      <c r="AE396" s="114">
        <v>3007000</v>
      </c>
      <c r="AF396" s="56">
        <v>1</v>
      </c>
      <c r="AG396" s="464">
        <v>46203</v>
      </c>
      <c r="AH396" s="54">
        <f t="shared" si="31"/>
        <v>30</v>
      </c>
      <c r="AI396" s="114">
        <v>0</v>
      </c>
      <c r="AJ396" s="114">
        <v>0</v>
      </c>
      <c r="AK396" s="118" t="s">
        <v>90</v>
      </c>
      <c r="AL396" s="118" t="s">
        <v>90</v>
      </c>
      <c r="AM396" s="56">
        <v>0</v>
      </c>
      <c r="AN396" s="118" t="s">
        <v>90</v>
      </c>
      <c r="AO396" s="118" t="s">
        <v>90</v>
      </c>
      <c r="AP396" s="118" t="s">
        <v>90</v>
      </c>
      <c r="AQ396" s="54">
        <f t="shared" si="32"/>
        <v>0</v>
      </c>
      <c r="AR396" s="54">
        <f>+L396+AE396-AJ396</f>
        <v>15035000</v>
      </c>
      <c r="AS396" s="56" t="s">
        <v>88</v>
      </c>
      <c r="AT396" s="54">
        <v>12028000</v>
      </c>
      <c r="AU396" s="56" t="s">
        <v>91</v>
      </c>
      <c r="AV396" s="114">
        <v>0</v>
      </c>
      <c r="AW396" s="111" t="s">
        <v>90</v>
      </c>
      <c r="AX396" s="247">
        <v>12028000</v>
      </c>
      <c r="AY396" s="58">
        <f t="shared" si="33"/>
        <v>3007000</v>
      </c>
      <c r="AZ396" s="112">
        <f t="shared" si="34"/>
        <v>0.8</v>
      </c>
      <c r="BA396" s="159">
        <v>1</v>
      </c>
      <c r="BB396" s="111" t="s">
        <v>90</v>
      </c>
      <c r="BC396" s="56" t="s">
        <v>92</v>
      </c>
      <c r="BD396" s="109" t="s">
        <v>10538</v>
      </c>
      <c r="BE396" s="123" t="s">
        <v>91</v>
      </c>
      <c r="BF396" s="56" t="s">
        <v>88</v>
      </c>
    </row>
    <row r="397" spans="2:58" s="201" customFormat="1" x14ac:dyDescent="0.2">
      <c r="B397" s="51">
        <v>2026</v>
      </c>
      <c r="C397" s="51">
        <v>891780111</v>
      </c>
      <c r="D397" s="51" t="s">
        <v>79</v>
      </c>
      <c r="E397" s="161" t="s">
        <v>10537</v>
      </c>
      <c r="F397" s="56" t="s">
        <v>10536</v>
      </c>
      <c r="G397" s="56">
        <v>0</v>
      </c>
      <c r="H397" s="56" t="s">
        <v>82</v>
      </c>
      <c r="I397" s="51" t="s">
        <v>83</v>
      </c>
      <c r="J397" s="121" t="s">
        <v>84</v>
      </c>
      <c r="K397" s="54" t="s">
        <v>10535</v>
      </c>
      <c r="L397" s="54">
        <v>9676000</v>
      </c>
      <c r="M397" s="51" t="s">
        <v>86</v>
      </c>
      <c r="N397" s="54" t="s">
        <v>10534</v>
      </c>
      <c r="O397" s="54">
        <v>1082889011</v>
      </c>
      <c r="P397" s="54">
        <v>53</v>
      </c>
      <c r="Q397" s="464">
        <v>46030</v>
      </c>
      <c r="R397" s="109">
        <v>2567899000</v>
      </c>
      <c r="S397" s="109">
        <v>1755</v>
      </c>
      <c r="T397" s="542">
        <v>46044</v>
      </c>
      <c r="U397" s="54">
        <v>9676000</v>
      </c>
      <c r="V397" s="56" t="s">
        <v>88</v>
      </c>
      <c r="W397" s="54">
        <v>45476408</v>
      </c>
      <c r="X397" s="54" t="s">
        <v>9567</v>
      </c>
      <c r="Y397" s="119">
        <v>46044</v>
      </c>
      <c r="Z397" s="119">
        <v>46055</v>
      </c>
      <c r="AA397" s="120" t="s">
        <v>90</v>
      </c>
      <c r="AB397" s="119">
        <v>46173</v>
      </c>
      <c r="AC397" s="54">
        <f t="shared" si="30"/>
        <v>118</v>
      </c>
      <c r="AD397" s="56">
        <v>1</v>
      </c>
      <c r="AE397" s="114">
        <v>2097000</v>
      </c>
      <c r="AF397" s="56">
        <v>1</v>
      </c>
      <c r="AG397" s="464">
        <v>46199</v>
      </c>
      <c r="AH397" s="54">
        <f t="shared" si="31"/>
        <v>26</v>
      </c>
      <c r="AI397" s="114">
        <v>0</v>
      </c>
      <c r="AJ397" s="114">
        <v>0</v>
      </c>
      <c r="AK397" s="118" t="s">
        <v>90</v>
      </c>
      <c r="AL397" s="118" t="s">
        <v>90</v>
      </c>
      <c r="AM397" s="56">
        <v>0</v>
      </c>
      <c r="AN397" s="118" t="s">
        <v>90</v>
      </c>
      <c r="AO397" s="118" t="s">
        <v>90</v>
      </c>
      <c r="AP397" s="118" t="s">
        <v>90</v>
      </c>
      <c r="AQ397" s="54">
        <f t="shared" si="32"/>
        <v>0</v>
      </c>
      <c r="AR397" s="54">
        <f>+L397+AE397-AJ397</f>
        <v>11773000</v>
      </c>
      <c r="AS397" s="56" t="s">
        <v>88</v>
      </c>
      <c r="AT397" s="54">
        <v>9676000</v>
      </c>
      <c r="AU397" s="56" t="s">
        <v>91</v>
      </c>
      <c r="AV397" s="114">
        <v>0</v>
      </c>
      <c r="AW397" s="111" t="s">
        <v>90</v>
      </c>
      <c r="AX397" s="247">
        <v>9676000</v>
      </c>
      <c r="AY397" s="58">
        <f t="shared" si="33"/>
        <v>2097000</v>
      </c>
      <c r="AZ397" s="112">
        <f t="shared" si="34"/>
        <v>0.82188057419519234</v>
      </c>
      <c r="BA397" s="159">
        <v>1</v>
      </c>
      <c r="BB397" s="111" t="s">
        <v>90</v>
      </c>
      <c r="BC397" s="56" t="s">
        <v>92</v>
      </c>
      <c r="BD397" s="109" t="s">
        <v>10533</v>
      </c>
      <c r="BE397" s="123" t="s">
        <v>91</v>
      </c>
      <c r="BF397" s="56" t="s">
        <v>88</v>
      </c>
    </row>
    <row r="398" spans="2:58" s="201" customFormat="1" x14ac:dyDescent="0.2">
      <c r="B398" s="51">
        <v>2026</v>
      </c>
      <c r="C398" s="51">
        <v>891780111</v>
      </c>
      <c r="D398" s="51" t="s">
        <v>79</v>
      </c>
      <c r="E398" s="161" t="s">
        <v>10532</v>
      </c>
      <c r="F398" s="56" t="s">
        <v>10531</v>
      </c>
      <c r="G398" s="56">
        <v>0</v>
      </c>
      <c r="H398" s="56" t="s">
        <v>82</v>
      </c>
      <c r="I398" s="51" t="s">
        <v>83</v>
      </c>
      <c r="J398" s="121" t="s">
        <v>84</v>
      </c>
      <c r="K398" s="54" t="s">
        <v>10530</v>
      </c>
      <c r="L398" s="54">
        <v>9676000</v>
      </c>
      <c r="M398" s="51" t="s">
        <v>86</v>
      </c>
      <c r="N398" s="54" t="s">
        <v>10529</v>
      </c>
      <c r="O398" s="54">
        <v>1004353762</v>
      </c>
      <c r="P398" s="54">
        <v>53</v>
      </c>
      <c r="Q398" s="464">
        <v>46030</v>
      </c>
      <c r="R398" s="109">
        <v>2567899000</v>
      </c>
      <c r="S398" s="109">
        <v>1756</v>
      </c>
      <c r="T398" s="542">
        <v>46044</v>
      </c>
      <c r="U398" s="54">
        <v>9676000</v>
      </c>
      <c r="V398" s="56" t="s">
        <v>88</v>
      </c>
      <c r="W398" s="54">
        <v>45476408</v>
      </c>
      <c r="X398" s="54" t="s">
        <v>9567</v>
      </c>
      <c r="Y398" s="119">
        <v>46044</v>
      </c>
      <c r="Z398" s="119">
        <v>46055</v>
      </c>
      <c r="AA398" s="120" t="s">
        <v>90</v>
      </c>
      <c r="AB398" s="119">
        <v>46173</v>
      </c>
      <c r="AC398" s="54">
        <f t="shared" si="30"/>
        <v>118</v>
      </c>
      <c r="AD398" s="56">
        <v>1</v>
      </c>
      <c r="AE398" s="114">
        <v>2097000</v>
      </c>
      <c r="AF398" s="56">
        <v>1</v>
      </c>
      <c r="AG398" s="464">
        <v>46199</v>
      </c>
      <c r="AH398" s="54">
        <f t="shared" si="31"/>
        <v>26</v>
      </c>
      <c r="AI398" s="114">
        <v>0</v>
      </c>
      <c r="AJ398" s="114">
        <v>0</v>
      </c>
      <c r="AK398" s="118" t="s">
        <v>90</v>
      </c>
      <c r="AL398" s="118" t="s">
        <v>90</v>
      </c>
      <c r="AM398" s="56">
        <v>0</v>
      </c>
      <c r="AN398" s="118" t="s">
        <v>90</v>
      </c>
      <c r="AO398" s="118" t="s">
        <v>90</v>
      </c>
      <c r="AP398" s="118" t="s">
        <v>90</v>
      </c>
      <c r="AQ398" s="54">
        <f t="shared" si="32"/>
        <v>0</v>
      </c>
      <c r="AR398" s="54">
        <f>+L398+AE398-AJ398</f>
        <v>11773000</v>
      </c>
      <c r="AS398" s="56" t="s">
        <v>88</v>
      </c>
      <c r="AT398" s="54">
        <v>9676000</v>
      </c>
      <c r="AU398" s="56" t="s">
        <v>91</v>
      </c>
      <c r="AV398" s="114">
        <v>0</v>
      </c>
      <c r="AW398" s="111" t="s">
        <v>90</v>
      </c>
      <c r="AX398" s="247">
        <v>9676000</v>
      </c>
      <c r="AY398" s="58">
        <f t="shared" si="33"/>
        <v>2097000</v>
      </c>
      <c r="AZ398" s="112">
        <f t="shared" si="34"/>
        <v>0.82188057419519234</v>
      </c>
      <c r="BA398" s="159">
        <v>1</v>
      </c>
      <c r="BB398" s="111" t="s">
        <v>90</v>
      </c>
      <c r="BC398" s="56" t="s">
        <v>92</v>
      </c>
      <c r="BD398" s="109" t="s">
        <v>10528</v>
      </c>
      <c r="BE398" s="123" t="s">
        <v>91</v>
      </c>
      <c r="BF398" s="56" t="s">
        <v>88</v>
      </c>
    </row>
    <row r="399" spans="2:58" s="201" customFormat="1" x14ac:dyDescent="0.2">
      <c r="B399" s="51">
        <v>2026</v>
      </c>
      <c r="C399" s="51">
        <v>891780111</v>
      </c>
      <c r="D399" s="51" t="s">
        <v>79</v>
      </c>
      <c r="E399" s="161" t="s">
        <v>10527</v>
      </c>
      <c r="F399" s="56" t="s">
        <v>10526</v>
      </c>
      <c r="G399" s="56">
        <v>0</v>
      </c>
      <c r="H399" s="56" t="s">
        <v>82</v>
      </c>
      <c r="I399" s="51" t="s">
        <v>83</v>
      </c>
      <c r="J399" s="121" t="s">
        <v>84</v>
      </c>
      <c r="K399" s="54" t="s">
        <v>10525</v>
      </c>
      <c r="L399" s="54">
        <v>11396000</v>
      </c>
      <c r="M399" s="51" t="s">
        <v>86</v>
      </c>
      <c r="N399" s="54" t="s">
        <v>10524</v>
      </c>
      <c r="O399" s="54">
        <v>1082976415</v>
      </c>
      <c r="P399" s="54">
        <v>53</v>
      </c>
      <c r="Q399" s="464">
        <v>46030</v>
      </c>
      <c r="R399" s="109">
        <v>2567899000</v>
      </c>
      <c r="S399" s="109">
        <v>1757</v>
      </c>
      <c r="T399" s="542">
        <v>46044</v>
      </c>
      <c r="U399" s="54">
        <v>11396000</v>
      </c>
      <c r="V399" s="56" t="s">
        <v>88</v>
      </c>
      <c r="W399" s="54">
        <v>85468846</v>
      </c>
      <c r="X399" s="54" t="s">
        <v>9430</v>
      </c>
      <c r="Y399" s="119">
        <v>46044</v>
      </c>
      <c r="Z399" s="119">
        <v>46055</v>
      </c>
      <c r="AA399" s="120" t="s">
        <v>90</v>
      </c>
      <c r="AB399" s="119">
        <v>46173</v>
      </c>
      <c r="AC399" s="54">
        <f t="shared" si="30"/>
        <v>118</v>
      </c>
      <c r="AD399" s="56">
        <v>0</v>
      </c>
      <c r="AE399" s="114">
        <v>0</v>
      </c>
      <c r="AF399" s="56">
        <v>0</v>
      </c>
      <c r="AG399" s="464" t="s">
        <v>90</v>
      </c>
      <c r="AH399" s="54">
        <f t="shared" si="31"/>
        <v>0</v>
      </c>
      <c r="AI399" s="114">
        <v>0</v>
      </c>
      <c r="AJ399" s="114">
        <v>0</v>
      </c>
      <c r="AK399" s="118" t="s">
        <v>90</v>
      </c>
      <c r="AL399" s="118" t="s">
        <v>90</v>
      </c>
      <c r="AM399" s="56">
        <v>0</v>
      </c>
      <c r="AN399" s="118" t="s">
        <v>90</v>
      </c>
      <c r="AO399" s="118" t="s">
        <v>90</v>
      </c>
      <c r="AP399" s="118" t="s">
        <v>90</v>
      </c>
      <c r="AQ399" s="54">
        <f t="shared" si="32"/>
        <v>0</v>
      </c>
      <c r="AR399" s="54">
        <f>+L399+AE399-AJ399</f>
        <v>11396000</v>
      </c>
      <c r="AS399" s="56" t="s">
        <v>88</v>
      </c>
      <c r="AT399" s="54">
        <v>11396000</v>
      </c>
      <c r="AU399" s="56" t="s">
        <v>91</v>
      </c>
      <c r="AV399" s="114">
        <v>0</v>
      </c>
      <c r="AW399" s="111" t="s">
        <v>90</v>
      </c>
      <c r="AX399" s="247">
        <v>11396000</v>
      </c>
      <c r="AY399" s="58">
        <f t="shared" si="33"/>
        <v>0</v>
      </c>
      <c r="AZ399" s="112">
        <f t="shared" si="34"/>
        <v>1</v>
      </c>
      <c r="BA399" s="159">
        <v>1</v>
      </c>
      <c r="BB399" s="111" t="s">
        <v>90</v>
      </c>
      <c r="BC399" s="56" t="s">
        <v>92</v>
      </c>
      <c r="BD399" s="109" t="s">
        <v>10523</v>
      </c>
      <c r="BE399" s="123" t="s">
        <v>91</v>
      </c>
      <c r="BF399" s="56" t="s">
        <v>88</v>
      </c>
    </row>
    <row r="400" spans="2:58" s="201" customFormat="1" x14ac:dyDescent="0.2">
      <c r="B400" s="51">
        <v>2026</v>
      </c>
      <c r="C400" s="51">
        <v>891780111</v>
      </c>
      <c r="D400" s="51" t="s">
        <v>79</v>
      </c>
      <c r="E400" s="161" t="s">
        <v>10522</v>
      </c>
      <c r="F400" s="56" t="s">
        <v>10521</v>
      </c>
      <c r="G400" s="56">
        <v>0</v>
      </c>
      <c r="H400" s="56" t="s">
        <v>82</v>
      </c>
      <c r="I400" s="51" t="s">
        <v>83</v>
      </c>
      <c r="J400" s="121" t="s">
        <v>84</v>
      </c>
      <c r="K400" s="54" t="s">
        <v>10390</v>
      </c>
      <c r="L400" s="54">
        <v>9676000</v>
      </c>
      <c r="M400" s="51" t="s">
        <v>86</v>
      </c>
      <c r="N400" s="54" t="s">
        <v>10520</v>
      </c>
      <c r="O400" s="54">
        <v>57430388</v>
      </c>
      <c r="P400" s="54">
        <v>53</v>
      </c>
      <c r="Q400" s="464">
        <v>46030</v>
      </c>
      <c r="R400" s="109">
        <v>2567899000</v>
      </c>
      <c r="S400" s="109">
        <v>1758</v>
      </c>
      <c r="T400" s="542">
        <v>46044</v>
      </c>
      <c r="U400" s="54">
        <v>9676000</v>
      </c>
      <c r="V400" s="56" t="s">
        <v>88</v>
      </c>
      <c r="W400" s="54">
        <v>45476408</v>
      </c>
      <c r="X400" s="54" t="s">
        <v>9567</v>
      </c>
      <c r="Y400" s="119">
        <v>46044</v>
      </c>
      <c r="Z400" s="119">
        <v>46055</v>
      </c>
      <c r="AA400" s="120" t="s">
        <v>90</v>
      </c>
      <c r="AB400" s="119">
        <v>46173</v>
      </c>
      <c r="AC400" s="54">
        <f t="shared" si="30"/>
        <v>118</v>
      </c>
      <c r="AD400" s="56">
        <v>1</v>
      </c>
      <c r="AE400" s="114">
        <v>2097000</v>
      </c>
      <c r="AF400" s="56">
        <v>1</v>
      </c>
      <c r="AG400" s="464">
        <v>46199</v>
      </c>
      <c r="AH400" s="54">
        <f t="shared" si="31"/>
        <v>26</v>
      </c>
      <c r="AI400" s="114">
        <v>0</v>
      </c>
      <c r="AJ400" s="114">
        <v>0</v>
      </c>
      <c r="AK400" s="118" t="s">
        <v>90</v>
      </c>
      <c r="AL400" s="118" t="s">
        <v>90</v>
      </c>
      <c r="AM400" s="56">
        <v>0</v>
      </c>
      <c r="AN400" s="118" t="s">
        <v>90</v>
      </c>
      <c r="AO400" s="118" t="s">
        <v>90</v>
      </c>
      <c r="AP400" s="118" t="s">
        <v>90</v>
      </c>
      <c r="AQ400" s="54">
        <f t="shared" si="32"/>
        <v>0</v>
      </c>
      <c r="AR400" s="54">
        <f>+L400+AE400-AJ400</f>
        <v>11773000</v>
      </c>
      <c r="AS400" s="56" t="s">
        <v>88</v>
      </c>
      <c r="AT400" s="54">
        <v>9676000</v>
      </c>
      <c r="AU400" s="56" t="s">
        <v>91</v>
      </c>
      <c r="AV400" s="114">
        <v>0</v>
      </c>
      <c r="AW400" s="111" t="s">
        <v>90</v>
      </c>
      <c r="AX400" s="247">
        <v>9676000</v>
      </c>
      <c r="AY400" s="58">
        <f t="shared" si="33"/>
        <v>2097000</v>
      </c>
      <c r="AZ400" s="112">
        <f t="shared" si="34"/>
        <v>0.82188057419519234</v>
      </c>
      <c r="BA400" s="159">
        <v>1</v>
      </c>
      <c r="BB400" s="111" t="s">
        <v>90</v>
      </c>
      <c r="BC400" s="56" t="s">
        <v>92</v>
      </c>
      <c r="BD400" s="109" t="s">
        <v>10519</v>
      </c>
      <c r="BE400" s="123" t="s">
        <v>91</v>
      </c>
      <c r="BF400" s="56" t="s">
        <v>88</v>
      </c>
    </row>
    <row r="401" spans="2:58" s="201" customFormat="1" x14ac:dyDescent="0.2">
      <c r="B401" s="51">
        <v>2026</v>
      </c>
      <c r="C401" s="51">
        <v>891780111</v>
      </c>
      <c r="D401" s="51" t="s">
        <v>79</v>
      </c>
      <c r="E401" s="161" t="s">
        <v>10518</v>
      </c>
      <c r="F401" s="56" t="s">
        <v>10517</v>
      </c>
      <c r="G401" s="56">
        <v>0</v>
      </c>
      <c r="H401" s="56" t="s">
        <v>82</v>
      </c>
      <c r="I401" s="51" t="s">
        <v>83</v>
      </c>
      <c r="J401" s="121" t="s">
        <v>84</v>
      </c>
      <c r="K401" s="54" t="s">
        <v>10516</v>
      </c>
      <c r="L401" s="54">
        <v>11396000</v>
      </c>
      <c r="M401" s="51" t="s">
        <v>86</v>
      </c>
      <c r="N401" s="54" t="s">
        <v>10515</v>
      </c>
      <c r="O401" s="54">
        <v>1082941486</v>
      </c>
      <c r="P401" s="54">
        <v>53</v>
      </c>
      <c r="Q401" s="464">
        <v>46030</v>
      </c>
      <c r="R401" s="109">
        <v>2567899000</v>
      </c>
      <c r="S401" s="109">
        <v>1759</v>
      </c>
      <c r="T401" s="542">
        <v>46044</v>
      </c>
      <c r="U401" s="54">
        <v>11396000</v>
      </c>
      <c r="V401" s="56" t="s">
        <v>88</v>
      </c>
      <c r="W401" s="54">
        <v>45476408</v>
      </c>
      <c r="X401" s="54" t="s">
        <v>9567</v>
      </c>
      <c r="Y401" s="119">
        <v>46044</v>
      </c>
      <c r="Z401" s="119">
        <v>46055</v>
      </c>
      <c r="AA401" s="120" t="s">
        <v>90</v>
      </c>
      <c r="AB401" s="119">
        <v>46173</v>
      </c>
      <c r="AC401" s="54">
        <f t="shared" si="30"/>
        <v>118</v>
      </c>
      <c r="AD401" s="56">
        <v>1</v>
      </c>
      <c r="AE401" s="114">
        <v>2470000</v>
      </c>
      <c r="AF401" s="56">
        <v>1</v>
      </c>
      <c r="AG401" s="464">
        <v>46199</v>
      </c>
      <c r="AH401" s="54">
        <f t="shared" si="31"/>
        <v>26</v>
      </c>
      <c r="AI401" s="114">
        <v>0</v>
      </c>
      <c r="AJ401" s="114">
        <v>0</v>
      </c>
      <c r="AK401" s="118" t="s">
        <v>90</v>
      </c>
      <c r="AL401" s="118" t="s">
        <v>90</v>
      </c>
      <c r="AM401" s="56">
        <v>0</v>
      </c>
      <c r="AN401" s="118" t="s">
        <v>90</v>
      </c>
      <c r="AO401" s="118" t="s">
        <v>90</v>
      </c>
      <c r="AP401" s="118" t="s">
        <v>90</v>
      </c>
      <c r="AQ401" s="54">
        <f t="shared" si="32"/>
        <v>0</v>
      </c>
      <c r="AR401" s="54">
        <f>+L401+AE401-AJ401</f>
        <v>13866000</v>
      </c>
      <c r="AS401" s="56" t="s">
        <v>88</v>
      </c>
      <c r="AT401" s="54">
        <v>11396000</v>
      </c>
      <c r="AU401" s="56" t="s">
        <v>91</v>
      </c>
      <c r="AV401" s="114">
        <v>0</v>
      </c>
      <c r="AW401" s="111" t="s">
        <v>90</v>
      </c>
      <c r="AX401" s="247">
        <v>11396000</v>
      </c>
      <c r="AY401" s="58">
        <f t="shared" si="33"/>
        <v>2470000</v>
      </c>
      <c r="AZ401" s="112">
        <f t="shared" si="34"/>
        <v>0.82186643588634067</v>
      </c>
      <c r="BA401" s="159">
        <v>1</v>
      </c>
      <c r="BB401" s="111" t="s">
        <v>90</v>
      </c>
      <c r="BC401" s="56" t="s">
        <v>92</v>
      </c>
      <c r="BD401" s="109" t="s">
        <v>10514</v>
      </c>
      <c r="BE401" s="123" t="s">
        <v>91</v>
      </c>
      <c r="BF401" s="56" t="s">
        <v>88</v>
      </c>
    </row>
    <row r="402" spans="2:58" s="201" customFormat="1" x14ac:dyDescent="0.2">
      <c r="B402" s="51">
        <v>2026</v>
      </c>
      <c r="C402" s="51">
        <v>891780111</v>
      </c>
      <c r="D402" s="51" t="s">
        <v>79</v>
      </c>
      <c r="E402" s="161" t="s">
        <v>10513</v>
      </c>
      <c r="F402" s="56" t="s">
        <v>10512</v>
      </c>
      <c r="G402" s="56">
        <v>0</v>
      </c>
      <c r="H402" s="56" t="s">
        <v>82</v>
      </c>
      <c r="I402" s="51" t="s">
        <v>83</v>
      </c>
      <c r="J402" s="121" t="s">
        <v>84</v>
      </c>
      <c r="K402" s="54" t="s">
        <v>10511</v>
      </c>
      <c r="L402" s="54">
        <v>14652000</v>
      </c>
      <c r="M402" s="51" t="s">
        <v>86</v>
      </c>
      <c r="N402" s="54" t="s">
        <v>10510</v>
      </c>
      <c r="O402" s="54">
        <v>32896015</v>
      </c>
      <c r="P402" s="54">
        <v>30</v>
      </c>
      <c r="Q402" s="464">
        <v>46027</v>
      </c>
      <c r="R402" s="109">
        <v>5872564000</v>
      </c>
      <c r="S402" s="109">
        <v>1780</v>
      </c>
      <c r="T402" s="542">
        <v>46044</v>
      </c>
      <c r="U402" s="54">
        <v>14652000</v>
      </c>
      <c r="V402" s="56" t="s">
        <v>88</v>
      </c>
      <c r="W402" s="54">
        <v>45476408</v>
      </c>
      <c r="X402" s="54" t="s">
        <v>9567</v>
      </c>
      <c r="Y402" s="119">
        <v>46044</v>
      </c>
      <c r="Z402" s="119">
        <v>46055</v>
      </c>
      <c r="AA402" s="120" t="s">
        <v>90</v>
      </c>
      <c r="AB402" s="119">
        <v>46173</v>
      </c>
      <c r="AC402" s="54">
        <f t="shared" si="30"/>
        <v>118</v>
      </c>
      <c r="AD402" s="56">
        <v>1</v>
      </c>
      <c r="AE402" s="114">
        <v>3175000</v>
      </c>
      <c r="AF402" s="56">
        <v>1</v>
      </c>
      <c r="AG402" s="464">
        <v>46199</v>
      </c>
      <c r="AH402" s="54">
        <f t="shared" si="31"/>
        <v>26</v>
      </c>
      <c r="AI402" s="114">
        <v>0</v>
      </c>
      <c r="AJ402" s="114">
        <v>0</v>
      </c>
      <c r="AK402" s="118" t="s">
        <v>90</v>
      </c>
      <c r="AL402" s="118" t="s">
        <v>90</v>
      </c>
      <c r="AM402" s="56">
        <v>0</v>
      </c>
      <c r="AN402" s="118" t="s">
        <v>90</v>
      </c>
      <c r="AO402" s="118" t="s">
        <v>90</v>
      </c>
      <c r="AP402" s="118" t="s">
        <v>90</v>
      </c>
      <c r="AQ402" s="54">
        <f t="shared" si="32"/>
        <v>0</v>
      </c>
      <c r="AR402" s="54">
        <f>+L402+AE402-AJ402</f>
        <v>17827000</v>
      </c>
      <c r="AS402" s="56" t="s">
        <v>88</v>
      </c>
      <c r="AT402" s="54">
        <v>14652000</v>
      </c>
      <c r="AU402" s="56" t="s">
        <v>91</v>
      </c>
      <c r="AV402" s="114">
        <v>0</v>
      </c>
      <c r="AW402" s="111" t="s">
        <v>90</v>
      </c>
      <c r="AX402" s="247">
        <v>14652000</v>
      </c>
      <c r="AY402" s="58">
        <f t="shared" si="33"/>
        <v>3175000</v>
      </c>
      <c r="AZ402" s="112">
        <f t="shared" si="34"/>
        <v>0.82189936613002745</v>
      </c>
      <c r="BA402" s="159">
        <v>1</v>
      </c>
      <c r="BB402" s="111" t="s">
        <v>90</v>
      </c>
      <c r="BC402" s="56" t="s">
        <v>92</v>
      </c>
      <c r="BD402" s="109" t="s">
        <v>10509</v>
      </c>
      <c r="BE402" s="123" t="s">
        <v>91</v>
      </c>
      <c r="BF402" s="56" t="s">
        <v>88</v>
      </c>
    </row>
    <row r="403" spans="2:58" s="201" customFormat="1" x14ac:dyDescent="0.2">
      <c r="B403" s="51">
        <v>2026</v>
      </c>
      <c r="C403" s="51">
        <v>891780111</v>
      </c>
      <c r="D403" s="51" t="s">
        <v>79</v>
      </c>
      <c r="E403" s="161" t="s">
        <v>10508</v>
      </c>
      <c r="F403" s="56" t="s">
        <v>10507</v>
      </c>
      <c r="G403" s="56">
        <v>0</v>
      </c>
      <c r="H403" s="56" t="s">
        <v>82</v>
      </c>
      <c r="I403" s="51" t="s">
        <v>83</v>
      </c>
      <c r="J403" s="121" t="s">
        <v>84</v>
      </c>
      <c r="K403" s="54" t="s">
        <v>10506</v>
      </c>
      <c r="L403" s="54">
        <v>12028000</v>
      </c>
      <c r="M403" s="51" t="s">
        <v>86</v>
      </c>
      <c r="N403" s="54" t="s">
        <v>5193</v>
      </c>
      <c r="O403" s="54">
        <v>1083014308</v>
      </c>
      <c r="P403" s="54">
        <v>30</v>
      </c>
      <c r="Q403" s="464">
        <v>46027</v>
      </c>
      <c r="R403" s="109">
        <v>5872564000</v>
      </c>
      <c r="S403" s="109">
        <v>1781</v>
      </c>
      <c r="T403" s="542">
        <v>46044</v>
      </c>
      <c r="U403" s="54">
        <v>12028000</v>
      </c>
      <c r="V403" s="56" t="s">
        <v>88</v>
      </c>
      <c r="W403" s="54">
        <v>85463513</v>
      </c>
      <c r="X403" s="54" t="s">
        <v>10122</v>
      </c>
      <c r="Y403" s="119">
        <v>46044</v>
      </c>
      <c r="Z403" s="119">
        <v>46055</v>
      </c>
      <c r="AA403" s="120" t="s">
        <v>90</v>
      </c>
      <c r="AB403" s="119">
        <v>46173</v>
      </c>
      <c r="AC403" s="54">
        <f t="shared" si="30"/>
        <v>118</v>
      </c>
      <c r="AD403" s="56">
        <v>0</v>
      </c>
      <c r="AE403" s="114">
        <v>0</v>
      </c>
      <c r="AF403" s="56">
        <v>0</v>
      </c>
      <c r="AG403" s="464" t="s">
        <v>90</v>
      </c>
      <c r="AH403" s="54">
        <f t="shared" si="31"/>
        <v>0</v>
      </c>
      <c r="AI403" s="114">
        <v>0</v>
      </c>
      <c r="AJ403" s="114">
        <v>0</v>
      </c>
      <c r="AK403" s="118" t="s">
        <v>90</v>
      </c>
      <c r="AL403" s="118" t="s">
        <v>90</v>
      </c>
      <c r="AM403" s="56">
        <v>0</v>
      </c>
      <c r="AN403" s="118" t="s">
        <v>90</v>
      </c>
      <c r="AO403" s="118" t="s">
        <v>90</v>
      </c>
      <c r="AP403" s="118" t="s">
        <v>90</v>
      </c>
      <c r="AQ403" s="54">
        <f t="shared" si="32"/>
        <v>0</v>
      </c>
      <c r="AR403" s="54">
        <f>+L403+AE403-AJ403</f>
        <v>12028000</v>
      </c>
      <c r="AS403" s="56" t="s">
        <v>88</v>
      </c>
      <c r="AT403" s="54">
        <v>12028000</v>
      </c>
      <c r="AU403" s="56" t="s">
        <v>91</v>
      </c>
      <c r="AV403" s="114">
        <v>0</v>
      </c>
      <c r="AW403" s="111" t="s">
        <v>90</v>
      </c>
      <c r="AX403" s="247">
        <v>12028000</v>
      </c>
      <c r="AY403" s="58">
        <f t="shared" si="33"/>
        <v>0</v>
      </c>
      <c r="AZ403" s="112">
        <f t="shared" si="34"/>
        <v>1</v>
      </c>
      <c r="BA403" s="159">
        <v>1</v>
      </c>
      <c r="BB403" s="111" t="s">
        <v>90</v>
      </c>
      <c r="BC403" s="56" t="s">
        <v>92</v>
      </c>
      <c r="BD403" s="109" t="s">
        <v>10505</v>
      </c>
      <c r="BE403" s="123" t="s">
        <v>91</v>
      </c>
      <c r="BF403" s="56" t="s">
        <v>88</v>
      </c>
    </row>
    <row r="404" spans="2:58" s="201" customFormat="1" x14ac:dyDescent="0.2">
      <c r="B404" s="51">
        <v>2026</v>
      </c>
      <c r="C404" s="51">
        <v>891780111</v>
      </c>
      <c r="D404" s="51" t="s">
        <v>79</v>
      </c>
      <c r="E404" s="161" t="s">
        <v>10504</v>
      </c>
      <c r="F404" s="56" t="s">
        <v>10503</v>
      </c>
      <c r="G404" s="56">
        <v>0</v>
      </c>
      <c r="H404" s="56" t="s">
        <v>82</v>
      </c>
      <c r="I404" s="51" t="s">
        <v>83</v>
      </c>
      <c r="J404" s="121" t="s">
        <v>84</v>
      </c>
      <c r="K404" s="54" t="s">
        <v>10502</v>
      </c>
      <c r="L404" s="54">
        <v>15096000</v>
      </c>
      <c r="M404" s="51" t="s">
        <v>86</v>
      </c>
      <c r="N404" s="54" t="s">
        <v>10501</v>
      </c>
      <c r="O404" s="54">
        <v>57461980</v>
      </c>
      <c r="P404" s="54">
        <v>30</v>
      </c>
      <c r="Q404" s="464">
        <v>46027</v>
      </c>
      <c r="R404" s="109">
        <v>5872564000</v>
      </c>
      <c r="S404" s="109">
        <v>1782</v>
      </c>
      <c r="T404" s="542">
        <v>46044</v>
      </c>
      <c r="U404" s="54">
        <v>15096000</v>
      </c>
      <c r="V404" s="56" t="s">
        <v>88</v>
      </c>
      <c r="W404" s="54">
        <v>85466528</v>
      </c>
      <c r="X404" s="54" t="s">
        <v>8622</v>
      </c>
      <c r="Y404" s="119">
        <v>46044</v>
      </c>
      <c r="Z404" s="119">
        <v>46044</v>
      </c>
      <c r="AA404" s="120" t="s">
        <v>90</v>
      </c>
      <c r="AB404" s="119">
        <v>46173</v>
      </c>
      <c r="AC404" s="54">
        <f t="shared" si="30"/>
        <v>129</v>
      </c>
      <c r="AD404" s="56">
        <v>1</v>
      </c>
      <c r="AE404" s="114">
        <v>3330000</v>
      </c>
      <c r="AF404" s="56">
        <v>1</v>
      </c>
      <c r="AG404" s="464">
        <v>46203</v>
      </c>
      <c r="AH404" s="54">
        <f t="shared" si="31"/>
        <v>30</v>
      </c>
      <c r="AI404" s="114">
        <v>0</v>
      </c>
      <c r="AJ404" s="114">
        <v>0</v>
      </c>
      <c r="AK404" s="118" t="s">
        <v>90</v>
      </c>
      <c r="AL404" s="118" t="s">
        <v>90</v>
      </c>
      <c r="AM404" s="56">
        <v>0</v>
      </c>
      <c r="AN404" s="118" t="s">
        <v>90</v>
      </c>
      <c r="AO404" s="118" t="s">
        <v>90</v>
      </c>
      <c r="AP404" s="118" t="s">
        <v>90</v>
      </c>
      <c r="AQ404" s="54">
        <f t="shared" si="32"/>
        <v>0</v>
      </c>
      <c r="AR404" s="54">
        <f>+L404+AE404-AJ404</f>
        <v>18426000</v>
      </c>
      <c r="AS404" s="56" t="s">
        <v>88</v>
      </c>
      <c r="AT404" s="54">
        <v>15096000</v>
      </c>
      <c r="AU404" s="56" t="s">
        <v>91</v>
      </c>
      <c r="AV404" s="114">
        <v>0</v>
      </c>
      <c r="AW404" s="111" t="s">
        <v>90</v>
      </c>
      <c r="AX404" s="247">
        <v>15096000</v>
      </c>
      <c r="AY404" s="58">
        <f t="shared" si="33"/>
        <v>3330000</v>
      </c>
      <c r="AZ404" s="112">
        <f t="shared" si="34"/>
        <v>0.81927710843373491</v>
      </c>
      <c r="BA404" s="159">
        <v>1</v>
      </c>
      <c r="BB404" s="111" t="s">
        <v>90</v>
      </c>
      <c r="BC404" s="56" t="s">
        <v>92</v>
      </c>
      <c r="BD404" s="109" t="s">
        <v>10500</v>
      </c>
      <c r="BE404" s="56" t="s">
        <v>88</v>
      </c>
      <c r="BF404" s="56" t="s">
        <v>88</v>
      </c>
    </row>
    <row r="405" spans="2:58" s="201" customFormat="1" x14ac:dyDescent="0.2">
      <c r="B405" s="51">
        <v>2026</v>
      </c>
      <c r="C405" s="51">
        <v>891780111</v>
      </c>
      <c r="D405" s="51" t="s">
        <v>79</v>
      </c>
      <c r="E405" s="161" t="s">
        <v>10499</v>
      </c>
      <c r="F405" s="56" t="s">
        <v>10498</v>
      </c>
      <c r="G405" s="56">
        <v>0</v>
      </c>
      <c r="H405" s="56" t="s">
        <v>82</v>
      </c>
      <c r="I405" s="51" t="s">
        <v>83</v>
      </c>
      <c r="J405" s="121" t="s">
        <v>84</v>
      </c>
      <c r="K405" s="54" t="s">
        <v>10497</v>
      </c>
      <c r="L405" s="54">
        <v>16606000</v>
      </c>
      <c r="M405" s="51" t="s">
        <v>86</v>
      </c>
      <c r="N405" s="54" t="s">
        <v>10496</v>
      </c>
      <c r="O405" s="54">
        <v>1082968741</v>
      </c>
      <c r="P405" s="54">
        <v>30</v>
      </c>
      <c r="Q405" s="464">
        <v>46027</v>
      </c>
      <c r="R405" s="109">
        <v>5872564000</v>
      </c>
      <c r="S405" s="109">
        <v>1783</v>
      </c>
      <c r="T405" s="542">
        <v>46044</v>
      </c>
      <c r="U405" s="54">
        <v>16606000</v>
      </c>
      <c r="V405" s="56" t="s">
        <v>88</v>
      </c>
      <c r="W405" s="54">
        <v>12548945</v>
      </c>
      <c r="X405" s="54" t="s">
        <v>9398</v>
      </c>
      <c r="Y405" s="119">
        <v>46044</v>
      </c>
      <c r="Z405" s="119">
        <v>46044</v>
      </c>
      <c r="AA405" s="120" t="s">
        <v>90</v>
      </c>
      <c r="AB405" s="119">
        <v>46173</v>
      </c>
      <c r="AC405" s="54">
        <f t="shared" si="30"/>
        <v>129</v>
      </c>
      <c r="AD405" s="56">
        <v>1</v>
      </c>
      <c r="AE405" s="114">
        <v>3663000</v>
      </c>
      <c r="AF405" s="56">
        <v>1</v>
      </c>
      <c r="AG405" s="464">
        <v>46203</v>
      </c>
      <c r="AH405" s="54">
        <f t="shared" si="31"/>
        <v>30</v>
      </c>
      <c r="AI405" s="114">
        <v>0</v>
      </c>
      <c r="AJ405" s="114">
        <v>0</v>
      </c>
      <c r="AK405" s="118" t="s">
        <v>90</v>
      </c>
      <c r="AL405" s="118" t="s">
        <v>90</v>
      </c>
      <c r="AM405" s="56">
        <v>0</v>
      </c>
      <c r="AN405" s="118" t="s">
        <v>90</v>
      </c>
      <c r="AO405" s="118" t="s">
        <v>90</v>
      </c>
      <c r="AP405" s="118" t="s">
        <v>90</v>
      </c>
      <c r="AQ405" s="54">
        <f t="shared" si="32"/>
        <v>0</v>
      </c>
      <c r="AR405" s="54">
        <f>+L405+AE405-AJ405</f>
        <v>20269000</v>
      </c>
      <c r="AS405" s="56" t="s">
        <v>88</v>
      </c>
      <c r="AT405" s="54">
        <v>16606000</v>
      </c>
      <c r="AU405" s="56" t="s">
        <v>91</v>
      </c>
      <c r="AV405" s="114">
        <v>0</v>
      </c>
      <c r="AW405" s="111" t="s">
        <v>90</v>
      </c>
      <c r="AX405" s="247">
        <v>16606000</v>
      </c>
      <c r="AY405" s="58">
        <f t="shared" si="33"/>
        <v>3663000</v>
      </c>
      <c r="AZ405" s="112">
        <f t="shared" si="34"/>
        <v>0.81928067492229517</v>
      </c>
      <c r="BA405" s="159">
        <v>1</v>
      </c>
      <c r="BB405" s="111" t="s">
        <v>90</v>
      </c>
      <c r="BC405" s="56" t="s">
        <v>92</v>
      </c>
      <c r="BD405" s="109" t="s">
        <v>10495</v>
      </c>
      <c r="BE405" s="56" t="s">
        <v>88</v>
      </c>
      <c r="BF405" s="56" t="s">
        <v>88</v>
      </c>
    </row>
    <row r="406" spans="2:58" s="201" customFormat="1" x14ac:dyDescent="0.2">
      <c r="B406" s="51">
        <v>2026</v>
      </c>
      <c r="C406" s="51">
        <v>891780111</v>
      </c>
      <c r="D406" s="51" t="s">
        <v>79</v>
      </c>
      <c r="E406" s="161" t="s">
        <v>10494</v>
      </c>
      <c r="F406" s="56" t="s">
        <v>10493</v>
      </c>
      <c r="G406" s="56">
        <v>0</v>
      </c>
      <c r="H406" s="56" t="s">
        <v>82</v>
      </c>
      <c r="I406" s="51" t="s">
        <v>83</v>
      </c>
      <c r="J406" s="121" t="s">
        <v>84</v>
      </c>
      <c r="K406" s="54" t="s">
        <v>10492</v>
      </c>
      <c r="L406" s="54">
        <v>23773000</v>
      </c>
      <c r="M406" s="51" t="s">
        <v>86</v>
      </c>
      <c r="N406" s="54" t="s">
        <v>10491</v>
      </c>
      <c r="O406" s="54">
        <v>85154867</v>
      </c>
      <c r="P406" s="54">
        <v>30</v>
      </c>
      <c r="Q406" s="464">
        <v>46027</v>
      </c>
      <c r="R406" s="109">
        <v>5872564000</v>
      </c>
      <c r="S406" s="109">
        <v>1784</v>
      </c>
      <c r="T406" s="542">
        <v>46044</v>
      </c>
      <c r="U406" s="54">
        <v>23773000</v>
      </c>
      <c r="V406" s="56" t="s">
        <v>88</v>
      </c>
      <c r="W406" s="54">
        <v>12621405</v>
      </c>
      <c r="X406" s="54" t="s">
        <v>9215</v>
      </c>
      <c r="Y406" s="119">
        <v>46044</v>
      </c>
      <c r="Z406" s="119">
        <v>46044</v>
      </c>
      <c r="AA406" s="120" t="s">
        <v>90</v>
      </c>
      <c r="AB406" s="119">
        <v>46173</v>
      </c>
      <c r="AC406" s="54">
        <f t="shared" si="30"/>
        <v>129</v>
      </c>
      <c r="AD406" s="56">
        <v>1</v>
      </c>
      <c r="AE406" s="114">
        <v>5486000</v>
      </c>
      <c r="AF406" s="56">
        <v>1</v>
      </c>
      <c r="AG406" s="464">
        <v>46203</v>
      </c>
      <c r="AH406" s="54">
        <f t="shared" si="31"/>
        <v>30</v>
      </c>
      <c r="AI406" s="114">
        <v>0</v>
      </c>
      <c r="AJ406" s="114">
        <v>0</v>
      </c>
      <c r="AK406" s="118" t="s">
        <v>90</v>
      </c>
      <c r="AL406" s="118" t="s">
        <v>90</v>
      </c>
      <c r="AM406" s="56">
        <v>0</v>
      </c>
      <c r="AN406" s="118" t="s">
        <v>90</v>
      </c>
      <c r="AO406" s="118" t="s">
        <v>90</v>
      </c>
      <c r="AP406" s="118" t="s">
        <v>90</v>
      </c>
      <c r="AQ406" s="54">
        <f t="shared" si="32"/>
        <v>0</v>
      </c>
      <c r="AR406" s="54">
        <f>+L406+AE406-AJ406</f>
        <v>29259000</v>
      </c>
      <c r="AS406" s="56" t="s">
        <v>88</v>
      </c>
      <c r="AT406" s="54">
        <v>23773000</v>
      </c>
      <c r="AU406" s="56" t="s">
        <v>91</v>
      </c>
      <c r="AV406" s="114">
        <v>0</v>
      </c>
      <c r="AW406" s="111" t="s">
        <v>90</v>
      </c>
      <c r="AX406" s="247">
        <v>23773000</v>
      </c>
      <c r="AY406" s="58">
        <f t="shared" si="33"/>
        <v>5486000</v>
      </c>
      <c r="AZ406" s="112">
        <f t="shared" si="34"/>
        <v>0.81250213609487676</v>
      </c>
      <c r="BA406" s="159">
        <v>1</v>
      </c>
      <c r="BB406" s="111" t="s">
        <v>90</v>
      </c>
      <c r="BC406" s="56" t="s">
        <v>92</v>
      </c>
      <c r="BD406" s="109" t="s">
        <v>10490</v>
      </c>
      <c r="BE406" s="56" t="s">
        <v>88</v>
      </c>
      <c r="BF406" s="56" t="s">
        <v>88</v>
      </c>
    </row>
    <row r="407" spans="2:58" s="201" customFormat="1" x14ac:dyDescent="0.2">
      <c r="B407" s="51">
        <v>2026</v>
      </c>
      <c r="C407" s="51">
        <v>891780111</v>
      </c>
      <c r="D407" s="51" t="s">
        <v>79</v>
      </c>
      <c r="E407" s="161" t="s">
        <v>10489</v>
      </c>
      <c r="F407" s="56" t="s">
        <v>10488</v>
      </c>
      <c r="G407" s="56">
        <v>0</v>
      </c>
      <c r="H407" s="56" t="s">
        <v>82</v>
      </c>
      <c r="I407" s="51" t="s">
        <v>83</v>
      </c>
      <c r="J407" s="121" t="s">
        <v>84</v>
      </c>
      <c r="K407" s="54" t="s">
        <v>10487</v>
      </c>
      <c r="L407" s="54">
        <v>17583000</v>
      </c>
      <c r="M407" s="51" t="s">
        <v>86</v>
      </c>
      <c r="N407" s="54" t="s">
        <v>10486</v>
      </c>
      <c r="O407" s="54">
        <v>1015460393</v>
      </c>
      <c r="P407" s="54">
        <v>30</v>
      </c>
      <c r="Q407" s="464">
        <v>46027</v>
      </c>
      <c r="R407" s="109">
        <v>5872564000</v>
      </c>
      <c r="S407" s="109">
        <v>1785</v>
      </c>
      <c r="T407" s="542">
        <v>46044</v>
      </c>
      <c r="U407" s="54">
        <v>17583000</v>
      </c>
      <c r="V407" s="56" t="s">
        <v>88</v>
      </c>
      <c r="W407" s="54">
        <v>12621405</v>
      </c>
      <c r="X407" s="54" t="s">
        <v>9215</v>
      </c>
      <c r="Y407" s="119">
        <v>46044</v>
      </c>
      <c r="Z407" s="119">
        <v>46044</v>
      </c>
      <c r="AA407" s="120" t="s">
        <v>90</v>
      </c>
      <c r="AB407" s="119">
        <v>46173</v>
      </c>
      <c r="AC407" s="54">
        <f t="shared" si="30"/>
        <v>129</v>
      </c>
      <c r="AD407" s="56">
        <v>1</v>
      </c>
      <c r="AE407" s="114">
        <v>3996000</v>
      </c>
      <c r="AF407" s="56">
        <v>1</v>
      </c>
      <c r="AG407" s="464">
        <v>46203</v>
      </c>
      <c r="AH407" s="54">
        <f t="shared" si="31"/>
        <v>30</v>
      </c>
      <c r="AI407" s="114">
        <v>0</v>
      </c>
      <c r="AJ407" s="114">
        <v>0</v>
      </c>
      <c r="AK407" s="118" t="s">
        <v>90</v>
      </c>
      <c r="AL407" s="118" t="s">
        <v>90</v>
      </c>
      <c r="AM407" s="56">
        <v>0</v>
      </c>
      <c r="AN407" s="118" t="s">
        <v>90</v>
      </c>
      <c r="AO407" s="118" t="s">
        <v>90</v>
      </c>
      <c r="AP407" s="118" t="s">
        <v>90</v>
      </c>
      <c r="AQ407" s="54">
        <f t="shared" si="32"/>
        <v>0</v>
      </c>
      <c r="AR407" s="54">
        <f>+L407+AE407-AJ407</f>
        <v>21579000</v>
      </c>
      <c r="AS407" s="56" t="s">
        <v>88</v>
      </c>
      <c r="AT407" s="54">
        <v>17583000</v>
      </c>
      <c r="AU407" s="56" t="s">
        <v>91</v>
      </c>
      <c r="AV407" s="114">
        <v>0</v>
      </c>
      <c r="AW407" s="111" t="s">
        <v>90</v>
      </c>
      <c r="AX407" s="247">
        <v>17583000</v>
      </c>
      <c r="AY407" s="58">
        <f t="shared" si="33"/>
        <v>3996000</v>
      </c>
      <c r="AZ407" s="112">
        <f t="shared" si="34"/>
        <v>0.81481996385374666</v>
      </c>
      <c r="BA407" s="159">
        <v>1</v>
      </c>
      <c r="BB407" s="111" t="s">
        <v>90</v>
      </c>
      <c r="BC407" s="56" t="s">
        <v>92</v>
      </c>
      <c r="BD407" s="109" t="s">
        <v>10485</v>
      </c>
      <c r="BE407" s="56" t="s">
        <v>88</v>
      </c>
      <c r="BF407" s="56" t="s">
        <v>88</v>
      </c>
    </row>
    <row r="408" spans="2:58" s="201" customFormat="1" x14ac:dyDescent="0.2">
      <c r="B408" s="51">
        <v>2026</v>
      </c>
      <c r="C408" s="51">
        <v>891780111</v>
      </c>
      <c r="D408" s="51" t="s">
        <v>79</v>
      </c>
      <c r="E408" s="161" t="s">
        <v>10484</v>
      </c>
      <c r="F408" s="56" t="s">
        <v>10483</v>
      </c>
      <c r="G408" s="56">
        <v>0</v>
      </c>
      <c r="H408" s="56" t="s">
        <v>82</v>
      </c>
      <c r="I408" s="51" t="s">
        <v>83</v>
      </c>
      <c r="J408" s="121" t="s">
        <v>84</v>
      </c>
      <c r="K408" s="54" t="s">
        <v>10482</v>
      </c>
      <c r="L408" s="54">
        <v>18116000</v>
      </c>
      <c r="M408" s="51" t="s">
        <v>86</v>
      </c>
      <c r="N408" s="54" t="s">
        <v>10481</v>
      </c>
      <c r="O408" s="54">
        <v>7634587</v>
      </c>
      <c r="P408" s="54">
        <v>30</v>
      </c>
      <c r="Q408" s="464">
        <v>46027</v>
      </c>
      <c r="R408" s="109">
        <v>5872564000</v>
      </c>
      <c r="S408" s="109">
        <v>1786</v>
      </c>
      <c r="T408" s="542">
        <v>46044</v>
      </c>
      <c r="U408" s="54">
        <v>18116000</v>
      </c>
      <c r="V408" s="56" t="s">
        <v>88</v>
      </c>
      <c r="W408" s="54">
        <v>36557666</v>
      </c>
      <c r="X408" s="54" t="s">
        <v>8827</v>
      </c>
      <c r="Y408" s="119">
        <v>46044</v>
      </c>
      <c r="Z408" s="119">
        <v>46044</v>
      </c>
      <c r="AA408" s="120" t="s">
        <v>90</v>
      </c>
      <c r="AB408" s="119">
        <v>46173</v>
      </c>
      <c r="AC408" s="54">
        <f t="shared" si="30"/>
        <v>129</v>
      </c>
      <c r="AD408" s="56">
        <v>1</v>
      </c>
      <c r="AE408" s="114">
        <v>3996000</v>
      </c>
      <c r="AF408" s="56">
        <v>1</v>
      </c>
      <c r="AG408" s="464">
        <v>46203</v>
      </c>
      <c r="AH408" s="54">
        <f t="shared" si="31"/>
        <v>30</v>
      </c>
      <c r="AI408" s="114">
        <v>0</v>
      </c>
      <c r="AJ408" s="114">
        <v>0</v>
      </c>
      <c r="AK408" s="118" t="s">
        <v>90</v>
      </c>
      <c r="AL408" s="118" t="s">
        <v>90</v>
      </c>
      <c r="AM408" s="56">
        <v>0</v>
      </c>
      <c r="AN408" s="118" t="s">
        <v>90</v>
      </c>
      <c r="AO408" s="118" t="s">
        <v>90</v>
      </c>
      <c r="AP408" s="118" t="s">
        <v>90</v>
      </c>
      <c r="AQ408" s="54">
        <f t="shared" si="32"/>
        <v>0</v>
      </c>
      <c r="AR408" s="54">
        <f>+L408+AE408-AJ408</f>
        <v>22112000</v>
      </c>
      <c r="AS408" s="56" t="s">
        <v>88</v>
      </c>
      <c r="AT408" s="54">
        <v>18116000</v>
      </c>
      <c r="AU408" s="56" t="s">
        <v>91</v>
      </c>
      <c r="AV408" s="114">
        <v>0</v>
      </c>
      <c r="AW408" s="111" t="s">
        <v>90</v>
      </c>
      <c r="AX408" s="247">
        <v>18116000</v>
      </c>
      <c r="AY408" s="58">
        <f t="shared" si="33"/>
        <v>3996000</v>
      </c>
      <c r="AZ408" s="112">
        <f t="shared" si="34"/>
        <v>0.81928364688856725</v>
      </c>
      <c r="BA408" s="159">
        <v>1</v>
      </c>
      <c r="BB408" s="111" t="s">
        <v>90</v>
      </c>
      <c r="BC408" s="56" t="s">
        <v>92</v>
      </c>
      <c r="BD408" s="109" t="s">
        <v>10480</v>
      </c>
      <c r="BE408" s="56" t="s">
        <v>88</v>
      </c>
      <c r="BF408" s="56" t="s">
        <v>88</v>
      </c>
    </row>
    <row r="409" spans="2:58" s="201" customFormat="1" x14ac:dyDescent="0.2">
      <c r="B409" s="51">
        <v>2026</v>
      </c>
      <c r="C409" s="51">
        <v>891780111</v>
      </c>
      <c r="D409" s="51" t="s">
        <v>79</v>
      </c>
      <c r="E409" s="161" t="s">
        <v>10479</v>
      </c>
      <c r="F409" s="56" t="s">
        <v>10478</v>
      </c>
      <c r="G409" s="56">
        <v>0</v>
      </c>
      <c r="H409" s="56" t="s">
        <v>82</v>
      </c>
      <c r="I409" s="51" t="s">
        <v>83</v>
      </c>
      <c r="J409" s="121" t="s">
        <v>84</v>
      </c>
      <c r="K409" s="54" t="s">
        <v>10477</v>
      </c>
      <c r="L409" s="54">
        <v>10080000</v>
      </c>
      <c r="M409" s="51" t="s">
        <v>86</v>
      </c>
      <c r="N409" s="54" t="s">
        <v>10476</v>
      </c>
      <c r="O409" s="54">
        <v>1082918184</v>
      </c>
      <c r="P409" s="54">
        <v>53</v>
      </c>
      <c r="Q409" s="464">
        <v>46030</v>
      </c>
      <c r="R409" s="109">
        <v>2567899000</v>
      </c>
      <c r="S409" s="109">
        <v>1760</v>
      </c>
      <c r="T409" s="542">
        <v>46044</v>
      </c>
      <c r="U409" s="54">
        <v>10080000</v>
      </c>
      <c r="V409" s="56" t="s">
        <v>88</v>
      </c>
      <c r="W409" s="54">
        <v>32697737</v>
      </c>
      <c r="X409" s="54" t="s">
        <v>9932</v>
      </c>
      <c r="Y409" s="119">
        <v>46044</v>
      </c>
      <c r="Z409" s="119">
        <v>46048</v>
      </c>
      <c r="AA409" s="120" t="s">
        <v>90</v>
      </c>
      <c r="AB409" s="119">
        <v>46173</v>
      </c>
      <c r="AC409" s="54">
        <f t="shared" si="30"/>
        <v>125</v>
      </c>
      <c r="AD409" s="56">
        <v>1</v>
      </c>
      <c r="AE409" s="114">
        <v>2419000</v>
      </c>
      <c r="AF409" s="56">
        <v>1</v>
      </c>
      <c r="AG409" s="464">
        <v>46203</v>
      </c>
      <c r="AH409" s="54">
        <f t="shared" si="31"/>
        <v>30</v>
      </c>
      <c r="AI409" s="114">
        <v>0</v>
      </c>
      <c r="AJ409" s="114">
        <v>0</v>
      </c>
      <c r="AK409" s="118" t="s">
        <v>90</v>
      </c>
      <c r="AL409" s="118" t="s">
        <v>90</v>
      </c>
      <c r="AM409" s="56">
        <v>0</v>
      </c>
      <c r="AN409" s="118" t="s">
        <v>90</v>
      </c>
      <c r="AO409" s="118" t="s">
        <v>90</v>
      </c>
      <c r="AP409" s="118" t="s">
        <v>90</v>
      </c>
      <c r="AQ409" s="54">
        <f t="shared" si="32"/>
        <v>0</v>
      </c>
      <c r="AR409" s="54">
        <f>+L409+AE409-AJ409</f>
        <v>12499000</v>
      </c>
      <c r="AS409" s="56" t="s">
        <v>88</v>
      </c>
      <c r="AT409" s="54">
        <v>10080000</v>
      </c>
      <c r="AU409" s="56" t="s">
        <v>91</v>
      </c>
      <c r="AV409" s="114">
        <v>0</v>
      </c>
      <c r="AW409" s="111" t="s">
        <v>90</v>
      </c>
      <c r="AX409" s="247">
        <v>10080000</v>
      </c>
      <c r="AY409" s="58">
        <f t="shared" si="33"/>
        <v>2419000</v>
      </c>
      <c r="AZ409" s="112">
        <f t="shared" si="34"/>
        <v>0.80646451716137291</v>
      </c>
      <c r="BA409" s="159">
        <v>1</v>
      </c>
      <c r="BB409" s="111" t="s">
        <v>90</v>
      </c>
      <c r="BC409" s="56" t="s">
        <v>92</v>
      </c>
      <c r="BD409" s="109" t="s">
        <v>10475</v>
      </c>
      <c r="BE409" s="56" t="s">
        <v>88</v>
      </c>
      <c r="BF409" s="56" t="s">
        <v>88</v>
      </c>
    </row>
    <row r="410" spans="2:58" s="201" customFormat="1" x14ac:dyDescent="0.2">
      <c r="B410" s="51">
        <v>2026</v>
      </c>
      <c r="C410" s="51">
        <v>891780111</v>
      </c>
      <c r="D410" s="51" t="s">
        <v>79</v>
      </c>
      <c r="E410" s="161" t="s">
        <v>10474</v>
      </c>
      <c r="F410" s="56" t="s">
        <v>10473</v>
      </c>
      <c r="G410" s="56">
        <v>0</v>
      </c>
      <c r="H410" s="56" t="s">
        <v>82</v>
      </c>
      <c r="I410" s="51" t="s">
        <v>83</v>
      </c>
      <c r="J410" s="121" t="s">
        <v>84</v>
      </c>
      <c r="K410" s="54" t="s">
        <v>10472</v>
      </c>
      <c r="L410" s="54">
        <v>16880000</v>
      </c>
      <c r="M410" s="51" t="s">
        <v>86</v>
      </c>
      <c r="N410" s="54" t="s">
        <v>10471</v>
      </c>
      <c r="O410" s="54">
        <v>36666112</v>
      </c>
      <c r="P410" s="54">
        <v>30</v>
      </c>
      <c r="Q410" s="464">
        <v>46027</v>
      </c>
      <c r="R410" s="109">
        <v>5872564000</v>
      </c>
      <c r="S410" s="109">
        <v>1787</v>
      </c>
      <c r="T410" s="542">
        <v>46044</v>
      </c>
      <c r="U410" s="54">
        <v>16880000</v>
      </c>
      <c r="V410" s="56" t="s">
        <v>88</v>
      </c>
      <c r="W410" s="54">
        <v>32697737</v>
      </c>
      <c r="X410" s="54" t="s">
        <v>9932</v>
      </c>
      <c r="Y410" s="119">
        <v>46044</v>
      </c>
      <c r="Z410" s="119">
        <v>46055</v>
      </c>
      <c r="AA410" s="120" t="s">
        <v>90</v>
      </c>
      <c r="AB410" s="119">
        <v>46173</v>
      </c>
      <c r="AC410" s="54">
        <f t="shared" si="30"/>
        <v>118</v>
      </c>
      <c r="AD410" s="56">
        <v>1</v>
      </c>
      <c r="AE410" s="114">
        <v>4220000</v>
      </c>
      <c r="AF410" s="56">
        <v>1</v>
      </c>
      <c r="AG410" s="464">
        <v>46203</v>
      </c>
      <c r="AH410" s="54">
        <f t="shared" si="31"/>
        <v>30</v>
      </c>
      <c r="AI410" s="114">
        <v>0</v>
      </c>
      <c r="AJ410" s="114">
        <v>0</v>
      </c>
      <c r="AK410" s="118" t="s">
        <v>90</v>
      </c>
      <c r="AL410" s="118" t="s">
        <v>90</v>
      </c>
      <c r="AM410" s="56">
        <v>0</v>
      </c>
      <c r="AN410" s="118" t="s">
        <v>90</v>
      </c>
      <c r="AO410" s="118" t="s">
        <v>90</v>
      </c>
      <c r="AP410" s="118" t="s">
        <v>90</v>
      </c>
      <c r="AQ410" s="54">
        <f t="shared" si="32"/>
        <v>0</v>
      </c>
      <c r="AR410" s="54">
        <f>+L410+AE410-AJ410</f>
        <v>21100000</v>
      </c>
      <c r="AS410" s="56" t="s">
        <v>88</v>
      </c>
      <c r="AT410" s="54">
        <v>16880000</v>
      </c>
      <c r="AU410" s="56" t="s">
        <v>91</v>
      </c>
      <c r="AV410" s="114">
        <v>0</v>
      </c>
      <c r="AW410" s="111" t="s">
        <v>90</v>
      </c>
      <c r="AX410" s="247">
        <v>16880000</v>
      </c>
      <c r="AY410" s="58">
        <f t="shared" si="33"/>
        <v>4220000</v>
      </c>
      <c r="AZ410" s="112">
        <f t="shared" si="34"/>
        <v>0.8</v>
      </c>
      <c r="BA410" s="159">
        <v>1</v>
      </c>
      <c r="BB410" s="111" t="s">
        <v>90</v>
      </c>
      <c r="BC410" s="56" t="s">
        <v>92</v>
      </c>
      <c r="BD410" s="109" t="s">
        <v>10470</v>
      </c>
      <c r="BE410" s="123" t="s">
        <v>91</v>
      </c>
      <c r="BF410" s="56" t="s">
        <v>88</v>
      </c>
    </row>
    <row r="411" spans="2:58" s="201" customFormat="1" x14ac:dyDescent="0.2">
      <c r="B411" s="51">
        <v>2026</v>
      </c>
      <c r="C411" s="51">
        <v>891780111</v>
      </c>
      <c r="D411" s="51" t="s">
        <v>79</v>
      </c>
      <c r="E411" s="161" t="s">
        <v>10469</v>
      </c>
      <c r="F411" s="56" t="s">
        <v>10468</v>
      </c>
      <c r="G411" s="56">
        <v>0</v>
      </c>
      <c r="H411" s="56" t="s">
        <v>82</v>
      </c>
      <c r="I411" s="51" t="s">
        <v>83</v>
      </c>
      <c r="J411" s="121" t="s">
        <v>84</v>
      </c>
      <c r="K411" s="54" t="s">
        <v>10467</v>
      </c>
      <c r="L411" s="54">
        <v>13201000</v>
      </c>
      <c r="M411" s="51" t="s">
        <v>86</v>
      </c>
      <c r="N411" s="54" t="s">
        <v>10466</v>
      </c>
      <c r="O411" s="54">
        <v>1004273949</v>
      </c>
      <c r="P411" s="54">
        <v>53</v>
      </c>
      <c r="Q411" s="464">
        <v>46030</v>
      </c>
      <c r="R411" s="109">
        <v>2567899000</v>
      </c>
      <c r="S411" s="109">
        <v>1761</v>
      </c>
      <c r="T411" s="542">
        <v>46044</v>
      </c>
      <c r="U411" s="54">
        <v>13201000</v>
      </c>
      <c r="V411" s="56" t="s">
        <v>88</v>
      </c>
      <c r="W411" s="54">
        <v>85465146</v>
      </c>
      <c r="X411" s="54" t="s">
        <v>9009</v>
      </c>
      <c r="Y411" s="119">
        <v>46044</v>
      </c>
      <c r="Z411" s="119">
        <v>46044</v>
      </c>
      <c r="AA411" s="120" t="s">
        <v>90</v>
      </c>
      <c r="AB411" s="119">
        <v>46173</v>
      </c>
      <c r="AC411" s="54">
        <f t="shared" si="30"/>
        <v>129</v>
      </c>
      <c r="AD411" s="56">
        <v>0</v>
      </c>
      <c r="AE411" s="114">
        <v>0</v>
      </c>
      <c r="AF411" s="56">
        <v>0</v>
      </c>
      <c r="AG411" s="464" t="s">
        <v>90</v>
      </c>
      <c r="AH411" s="54">
        <f t="shared" si="31"/>
        <v>0</v>
      </c>
      <c r="AI411" s="114">
        <v>0</v>
      </c>
      <c r="AJ411" s="114">
        <v>0</v>
      </c>
      <c r="AK411" s="118" t="s">
        <v>90</v>
      </c>
      <c r="AL411" s="118" t="s">
        <v>90</v>
      </c>
      <c r="AM411" s="56">
        <v>0</v>
      </c>
      <c r="AN411" s="118" t="s">
        <v>90</v>
      </c>
      <c r="AO411" s="118" t="s">
        <v>90</v>
      </c>
      <c r="AP411" s="118" t="s">
        <v>90</v>
      </c>
      <c r="AQ411" s="54">
        <f t="shared" si="32"/>
        <v>0</v>
      </c>
      <c r="AR411" s="54">
        <f>+L411+AE411-AJ411</f>
        <v>13201000</v>
      </c>
      <c r="AS411" s="56" t="s">
        <v>88</v>
      </c>
      <c r="AT411" s="54">
        <v>13201000</v>
      </c>
      <c r="AU411" s="56" t="s">
        <v>91</v>
      </c>
      <c r="AV411" s="114">
        <v>0</v>
      </c>
      <c r="AW411" s="111" t="s">
        <v>90</v>
      </c>
      <c r="AX411" s="247">
        <v>13201000</v>
      </c>
      <c r="AY411" s="58">
        <f t="shared" si="33"/>
        <v>0</v>
      </c>
      <c r="AZ411" s="112">
        <f t="shared" si="34"/>
        <v>1</v>
      </c>
      <c r="BA411" s="159">
        <v>1</v>
      </c>
      <c r="BB411" s="111" t="s">
        <v>90</v>
      </c>
      <c r="BC411" s="56" t="s">
        <v>92</v>
      </c>
      <c r="BD411" s="109" t="s">
        <v>10465</v>
      </c>
      <c r="BE411" s="56" t="s">
        <v>88</v>
      </c>
      <c r="BF411" s="56" t="s">
        <v>88</v>
      </c>
    </row>
    <row r="412" spans="2:58" s="201" customFormat="1" x14ac:dyDescent="0.2">
      <c r="B412" s="51">
        <v>2026</v>
      </c>
      <c r="C412" s="51">
        <v>891780111</v>
      </c>
      <c r="D412" s="51" t="s">
        <v>79</v>
      </c>
      <c r="E412" s="161" t="s">
        <v>10464</v>
      </c>
      <c r="F412" s="56" t="s">
        <v>10463</v>
      </c>
      <c r="G412" s="56">
        <v>0</v>
      </c>
      <c r="H412" s="56" t="s">
        <v>82</v>
      </c>
      <c r="I412" s="51" t="s">
        <v>83</v>
      </c>
      <c r="J412" s="121" t="s">
        <v>84</v>
      </c>
      <c r="K412" s="54" t="s">
        <v>10462</v>
      </c>
      <c r="L412" s="54">
        <v>15096000</v>
      </c>
      <c r="M412" s="51" t="s">
        <v>86</v>
      </c>
      <c r="N412" s="54" t="s">
        <v>10461</v>
      </c>
      <c r="O412" s="54">
        <v>1007934216</v>
      </c>
      <c r="P412" s="54">
        <v>30</v>
      </c>
      <c r="Q412" s="464">
        <v>46027</v>
      </c>
      <c r="R412" s="109">
        <v>5872564000</v>
      </c>
      <c r="S412" s="109">
        <v>1788</v>
      </c>
      <c r="T412" s="542">
        <v>46044</v>
      </c>
      <c r="U412" s="54">
        <v>15096000</v>
      </c>
      <c r="V412" s="56" t="s">
        <v>88</v>
      </c>
      <c r="W412" s="54">
        <v>57461216</v>
      </c>
      <c r="X412" s="54" t="s">
        <v>8844</v>
      </c>
      <c r="Y412" s="119">
        <v>46044</v>
      </c>
      <c r="Z412" s="119">
        <v>46044</v>
      </c>
      <c r="AA412" s="120" t="s">
        <v>90</v>
      </c>
      <c r="AB412" s="119">
        <v>46173</v>
      </c>
      <c r="AC412" s="54">
        <f t="shared" si="30"/>
        <v>129</v>
      </c>
      <c r="AD412" s="56">
        <v>1</v>
      </c>
      <c r="AE412" s="114">
        <v>3663000</v>
      </c>
      <c r="AF412" s="56">
        <v>1</v>
      </c>
      <c r="AG412" s="464">
        <v>46206</v>
      </c>
      <c r="AH412" s="54">
        <f t="shared" si="31"/>
        <v>33</v>
      </c>
      <c r="AI412" s="114">
        <v>0</v>
      </c>
      <c r="AJ412" s="114">
        <v>0</v>
      </c>
      <c r="AK412" s="118" t="s">
        <v>90</v>
      </c>
      <c r="AL412" s="118" t="s">
        <v>90</v>
      </c>
      <c r="AM412" s="56">
        <v>0</v>
      </c>
      <c r="AN412" s="118" t="s">
        <v>90</v>
      </c>
      <c r="AO412" s="118" t="s">
        <v>90</v>
      </c>
      <c r="AP412" s="118" t="s">
        <v>90</v>
      </c>
      <c r="AQ412" s="54">
        <f t="shared" si="32"/>
        <v>0</v>
      </c>
      <c r="AR412" s="54">
        <f>+L412+AE412-AJ412</f>
        <v>18759000</v>
      </c>
      <c r="AS412" s="56" t="s">
        <v>88</v>
      </c>
      <c r="AT412" s="54">
        <v>15096000</v>
      </c>
      <c r="AU412" s="56" t="s">
        <v>91</v>
      </c>
      <c r="AV412" s="114">
        <v>0</v>
      </c>
      <c r="AW412" s="111" t="s">
        <v>90</v>
      </c>
      <c r="AX412" s="247">
        <v>15096000</v>
      </c>
      <c r="AY412" s="58">
        <f t="shared" si="33"/>
        <v>3663000</v>
      </c>
      <c r="AZ412" s="112">
        <f t="shared" si="34"/>
        <v>0.80473372781065089</v>
      </c>
      <c r="BA412" s="159">
        <v>1</v>
      </c>
      <c r="BB412" s="111" t="s">
        <v>90</v>
      </c>
      <c r="BC412" s="56" t="s">
        <v>92</v>
      </c>
      <c r="BD412" s="109" t="s">
        <v>10460</v>
      </c>
      <c r="BE412" s="56" t="s">
        <v>88</v>
      </c>
      <c r="BF412" s="56" t="s">
        <v>88</v>
      </c>
    </row>
    <row r="413" spans="2:58" s="201" customFormat="1" x14ac:dyDescent="0.2">
      <c r="B413" s="51">
        <v>2026</v>
      </c>
      <c r="C413" s="51">
        <v>891780111</v>
      </c>
      <c r="D413" s="51" t="s">
        <v>79</v>
      </c>
      <c r="E413" s="161" t="s">
        <v>10459</v>
      </c>
      <c r="F413" s="56" t="s">
        <v>10458</v>
      </c>
      <c r="G413" s="56">
        <v>0</v>
      </c>
      <c r="H413" s="56" t="s">
        <v>82</v>
      </c>
      <c r="I413" s="51" t="s">
        <v>83</v>
      </c>
      <c r="J413" s="121" t="s">
        <v>84</v>
      </c>
      <c r="K413" s="54" t="s">
        <v>10457</v>
      </c>
      <c r="L413" s="54">
        <v>11396000</v>
      </c>
      <c r="M413" s="51" t="s">
        <v>86</v>
      </c>
      <c r="N413" s="54" t="s">
        <v>10456</v>
      </c>
      <c r="O413" s="54">
        <v>1083016337</v>
      </c>
      <c r="P413" s="54">
        <v>53</v>
      </c>
      <c r="Q413" s="464">
        <v>46030</v>
      </c>
      <c r="R413" s="109">
        <v>2567899000</v>
      </c>
      <c r="S413" s="109">
        <v>1762</v>
      </c>
      <c r="T413" s="542">
        <v>46044</v>
      </c>
      <c r="U413" s="54">
        <v>11396000</v>
      </c>
      <c r="V413" s="56" t="s">
        <v>88</v>
      </c>
      <c r="W413" s="54">
        <v>1082868728</v>
      </c>
      <c r="X413" s="54" t="s">
        <v>8553</v>
      </c>
      <c r="Y413" s="119">
        <v>46044</v>
      </c>
      <c r="Z413" s="119">
        <v>46055</v>
      </c>
      <c r="AA413" s="120" t="s">
        <v>90</v>
      </c>
      <c r="AB413" s="119">
        <v>46173</v>
      </c>
      <c r="AC413" s="54">
        <f t="shared" si="30"/>
        <v>118</v>
      </c>
      <c r="AD413" s="56">
        <v>2</v>
      </c>
      <c r="AE413" s="114">
        <v>6000000</v>
      </c>
      <c r="AF413" s="56">
        <v>1</v>
      </c>
      <c r="AG413" s="464">
        <v>46203</v>
      </c>
      <c r="AH413" s="54">
        <f t="shared" si="31"/>
        <v>30</v>
      </c>
      <c r="AI413" s="114">
        <v>0</v>
      </c>
      <c r="AJ413" s="114">
        <v>0</v>
      </c>
      <c r="AK413" s="118" t="s">
        <v>90</v>
      </c>
      <c r="AL413" s="118" t="s">
        <v>90</v>
      </c>
      <c r="AM413" s="56">
        <v>0</v>
      </c>
      <c r="AN413" s="118" t="s">
        <v>90</v>
      </c>
      <c r="AO413" s="118" t="s">
        <v>90</v>
      </c>
      <c r="AP413" s="118" t="s">
        <v>90</v>
      </c>
      <c r="AQ413" s="54">
        <f t="shared" si="32"/>
        <v>0</v>
      </c>
      <c r="AR413" s="54">
        <f>+L413+AE413-AJ413</f>
        <v>17396000</v>
      </c>
      <c r="AS413" s="56" t="s">
        <v>88</v>
      </c>
      <c r="AT413" s="54">
        <v>11396000</v>
      </c>
      <c r="AU413" s="56" t="s">
        <v>91</v>
      </c>
      <c r="AV413" s="114">
        <v>0</v>
      </c>
      <c r="AW413" s="111" t="s">
        <v>90</v>
      </c>
      <c r="AX413" s="247">
        <v>15396000</v>
      </c>
      <c r="AY413" s="58">
        <f t="shared" si="33"/>
        <v>2000000</v>
      </c>
      <c r="AZ413" s="112">
        <f t="shared" si="34"/>
        <v>0.88503104161876289</v>
      </c>
      <c r="BA413" s="159">
        <v>1</v>
      </c>
      <c r="BB413" s="111" t="s">
        <v>90</v>
      </c>
      <c r="BC413" s="56" t="s">
        <v>92</v>
      </c>
      <c r="BD413" s="109" t="s">
        <v>10455</v>
      </c>
      <c r="BE413" s="123" t="s">
        <v>91</v>
      </c>
      <c r="BF413" s="56" t="s">
        <v>88</v>
      </c>
    </row>
    <row r="414" spans="2:58" s="201" customFormat="1" x14ac:dyDescent="0.2">
      <c r="B414" s="51">
        <v>2026</v>
      </c>
      <c r="C414" s="51">
        <v>891780111</v>
      </c>
      <c r="D414" s="51" t="s">
        <v>79</v>
      </c>
      <c r="E414" s="161" t="s">
        <v>10454</v>
      </c>
      <c r="F414" s="56" t="s">
        <v>10453</v>
      </c>
      <c r="G414" s="56">
        <v>0</v>
      </c>
      <c r="H414" s="56" t="s">
        <v>82</v>
      </c>
      <c r="I414" s="51" t="s">
        <v>83</v>
      </c>
      <c r="J414" s="121" t="s">
        <v>84</v>
      </c>
      <c r="K414" s="54" t="s">
        <v>10452</v>
      </c>
      <c r="L414" s="54">
        <v>9676000</v>
      </c>
      <c r="M414" s="51" t="s">
        <v>86</v>
      </c>
      <c r="N414" s="54" t="s">
        <v>10451</v>
      </c>
      <c r="O414" s="54">
        <v>36560538</v>
      </c>
      <c r="P414" s="54">
        <v>53</v>
      </c>
      <c r="Q414" s="464">
        <v>46030</v>
      </c>
      <c r="R414" s="109">
        <v>2567899000</v>
      </c>
      <c r="S414" s="109">
        <v>1763</v>
      </c>
      <c r="T414" s="542">
        <v>46044</v>
      </c>
      <c r="U414" s="54">
        <v>9676000</v>
      </c>
      <c r="V414" s="56" t="s">
        <v>88</v>
      </c>
      <c r="W414" s="54">
        <v>7633817</v>
      </c>
      <c r="X414" s="54" t="s">
        <v>8634</v>
      </c>
      <c r="Y414" s="119">
        <v>46044</v>
      </c>
      <c r="Z414" s="119">
        <v>46055</v>
      </c>
      <c r="AA414" s="120" t="s">
        <v>90</v>
      </c>
      <c r="AB414" s="119">
        <v>46173</v>
      </c>
      <c r="AC414" s="54">
        <f t="shared" si="30"/>
        <v>118</v>
      </c>
      <c r="AD414" s="56">
        <v>1</v>
      </c>
      <c r="AE414" s="114">
        <v>1210000</v>
      </c>
      <c r="AF414" s="56">
        <v>1</v>
      </c>
      <c r="AG414" s="464">
        <v>46188</v>
      </c>
      <c r="AH414" s="54">
        <f t="shared" si="31"/>
        <v>15</v>
      </c>
      <c r="AI414" s="114">
        <v>0</v>
      </c>
      <c r="AJ414" s="114">
        <v>0</v>
      </c>
      <c r="AK414" s="118" t="s">
        <v>90</v>
      </c>
      <c r="AL414" s="118" t="s">
        <v>90</v>
      </c>
      <c r="AM414" s="56">
        <v>0</v>
      </c>
      <c r="AN414" s="118" t="s">
        <v>90</v>
      </c>
      <c r="AO414" s="118" t="s">
        <v>90</v>
      </c>
      <c r="AP414" s="118" t="s">
        <v>90</v>
      </c>
      <c r="AQ414" s="54">
        <f t="shared" si="32"/>
        <v>0</v>
      </c>
      <c r="AR414" s="54">
        <f>+L414+AE414-AJ414</f>
        <v>10886000</v>
      </c>
      <c r="AS414" s="56" t="s">
        <v>88</v>
      </c>
      <c r="AT414" s="54">
        <v>9676000</v>
      </c>
      <c r="AU414" s="56" t="s">
        <v>91</v>
      </c>
      <c r="AV414" s="114">
        <v>0</v>
      </c>
      <c r="AW414" s="111" t="s">
        <v>90</v>
      </c>
      <c r="AX414" s="247">
        <v>9676000</v>
      </c>
      <c r="AY414" s="58">
        <f t="shared" si="33"/>
        <v>1210000</v>
      </c>
      <c r="AZ414" s="112">
        <f t="shared" si="34"/>
        <v>0.88884806173066322</v>
      </c>
      <c r="BA414" s="159">
        <v>1</v>
      </c>
      <c r="BB414" s="111" t="s">
        <v>90</v>
      </c>
      <c r="BC414" s="56" t="s">
        <v>92</v>
      </c>
      <c r="BD414" s="109" t="s">
        <v>10450</v>
      </c>
      <c r="BE414" s="123" t="s">
        <v>91</v>
      </c>
      <c r="BF414" s="56" t="s">
        <v>88</v>
      </c>
    </row>
    <row r="415" spans="2:58" s="201" customFormat="1" x14ac:dyDescent="0.2">
      <c r="B415" s="51">
        <v>2026</v>
      </c>
      <c r="C415" s="51">
        <v>891780111</v>
      </c>
      <c r="D415" s="51" t="s">
        <v>79</v>
      </c>
      <c r="E415" s="161" t="s">
        <v>10449</v>
      </c>
      <c r="F415" s="56" t="s">
        <v>10448</v>
      </c>
      <c r="G415" s="56">
        <v>0</v>
      </c>
      <c r="H415" s="56" t="s">
        <v>82</v>
      </c>
      <c r="I415" s="51" t="s">
        <v>83</v>
      </c>
      <c r="J415" s="121" t="s">
        <v>84</v>
      </c>
      <c r="K415" s="54" t="s">
        <v>10447</v>
      </c>
      <c r="L415" s="54">
        <v>13320000</v>
      </c>
      <c r="M415" s="51" t="s">
        <v>86</v>
      </c>
      <c r="N415" s="54" t="s">
        <v>10446</v>
      </c>
      <c r="O415" s="54">
        <v>4981247</v>
      </c>
      <c r="P415" s="54">
        <v>30</v>
      </c>
      <c r="Q415" s="464">
        <v>46027</v>
      </c>
      <c r="R415" s="109">
        <v>5872564000</v>
      </c>
      <c r="S415" s="109">
        <v>1789</v>
      </c>
      <c r="T415" s="542">
        <v>46044</v>
      </c>
      <c r="U415" s="54">
        <v>13320000</v>
      </c>
      <c r="V415" s="56" t="s">
        <v>88</v>
      </c>
      <c r="W415" s="54">
        <v>57461216</v>
      </c>
      <c r="X415" s="54" t="s">
        <v>8844</v>
      </c>
      <c r="Y415" s="119">
        <v>46044</v>
      </c>
      <c r="Z415" s="119">
        <v>46055</v>
      </c>
      <c r="AA415" s="120" t="s">
        <v>90</v>
      </c>
      <c r="AB415" s="119">
        <v>46173</v>
      </c>
      <c r="AC415" s="54">
        <f t="shared" si="30"/>
        <v>118</v>
      </c>
      <c r="AD415" s="56">
        <v>0</v>
      </c>
      <c r="AE415" s="114">
        <v>0</v>
      </c>
      <c r="AF415" s="56">
        <v>0</v>
      </c>
      <c r="AG415" s="464" t="s">
        <v>90</v>
      </c>
      <c r="AH415" s="54">
        <f t="shared" si="31"/>
        <v>0</v>
      </c>
      <c r="AI415" s="114">
        <v>0</v>
      </c>
      <c r="AJ415" s="114">
        <v>0</v>
      </c>
      <c r="AK415" s="118" t="s">
        <v>90</v>
      </c>
      <c r="AL415" s="118" t="s">
        <v>90</v>
      </c>
      <c r="AM415" s="56">
        <v>0</v>
      </c>
      <c r="AN415" s="118" t="s">
        <v>90</v>
      </c>
      <c r="AO415" s="118" t="s">
        <v>90</v>
      </c>
      <c r="AP415" s="118" t="s">
        <v>90</v>
      </c>
      <c r="AQ415" s="54">
        <f t="shared" si="32"/>
        <v>0</v>
      </c>
      <c r="AR415" s="54">
        <f>+L415+AE415-AJ415</f>
        <v>13320000</v>
      </c>
      <c r="AS415" s="56" t="s">
        <v>88</v>
      </c>
      <c r="AT415" s="54">
        <v>13320000</v>
      </c>
      <c r="AU415" s="56" t="s">
        <v>91</v>
      </c>
      <c r="AV415" s="114">
        <v>0</v>
      </c>
      <c r="AW415" s="111" t="s">
        <v>90</v>
      </c>
      <c r="AX415" s="247">
        <v>13320000</v>
      </c>
      <c r="AY415" s="58">
        <f t="shared" si="33"/>
        <v>0</v>
      </c>
      <c r="AZ415" s="112">
        <f t="shared" si="34"/>
        <v>1</v>
      </c>
      <c r="BA415" s="159">
        <v>1</v>
      </c>
      <c r="BB415" s="111" t="s">
        <v>90</v>
      </c>
      <c r="BC415" s="56" t="s">
        <v>92</v>
      </c>
      <c r="BD415" s="109" t="s">
        <v>10445</v>
      </c>
      <c r="BE415" s="123" t="s">
        <v>91</v>
      </c>
      <c r="BF415" s="56" t="s">
        <v>88</v>
      </c>
    </row>
    <row r="416" spans="2:58" s="201" customFormat="1" x14ac:dyDescent="0.2">
      <c r="B416" s="51">
        <v>2026</v>
      </c>
      <c r="C416" s="51">
        <v>891780111</v>
      </c>
      <c r="D416" s="51" t="s">
        <v>79</v>
      </c>
      <c r="E416" s="161" t="s">
        <v>10444</v>
      </c>
      <c r="F416" s="56" t="s">
        <v>10443</v>
      </c>
      <c r="G416" s="56">
        <v>0</v>
      </c>
      <c r="H416" s="56" t="s">
        <v>82</v>
      </c>
      <c r="I416" s="51" t="s">
        <v>83</v>
      </c>
      <c r="J416" s="121" t="s">
        <v>84</v>
      </c>
      <c r="K416" s="54" t="s">
        <v>10442</v>
      </c>
      <c r="L416" s="54">
        <v>13231000</v>
      </c>
      <c r="M416" s="51" t="s">
        <v>86</v>
      </c>
      <c r="N416" s="54" t="s">
        <v>10441</v>
      </c>
      <c r="O416" s="54">
        <v>1083015401</v>
      </c>
      <c r="P416" s="54">
        <v>30</v>
      </c>
      <c r="Q416" s="464">
        <v>46027</v>
      </c>
      <c r="R416" s="109">
        <v>5872564000</v>
      </c>
      <c r="S416" s="109">
        <v>1790</v>
      </c>
      <c r="T416" s="542">
        <v>46044</v>
      </c>
      <c r="U416" s="54">
        <v>13231000</v>
      </c>
      <c r="V416" s="56" t="s">
        <v>88</v>
      </c>
      <c r="W416" s="54">
        <v>7633817</v>
      </c>
      <c r="X416" s="54" t="s">
        <v>8634</v>
      </c>
      <c r="Y416" s="119">
        <v>46044</v>
      </c>
      <c r="Z416" s="119">
        <v>46044</v>
      </c>
      <c r="AA416" s="120" t="s">
        <v>90</v>
      </c>
      <c r="AB416" s="119">
        <v>46173</v>
      </c>
      <c r="AC416" s="54">
        <f t="shared" si="30"/>
        <v>129</v>
      </c>
      <c r="AD416" s="56">
        <v>1</v>
      </c>
      <c r="AE416" s="114">
        <v>3007000</v>
      </c>
      <c r="AF416" s="56">
        <v>1</v>
      </c>
      <c r="AG416" s="464">
        <v>46203</v>
      </c>
      <c r="AH416" s="54">
        <f t="shared" si="31"/>
        <v>30</v>
      </c>
      <c r="AI416" s="114">
        <v>0</v>
      </c>
      <c r="AJ416" s="114">
        <v>0</v>
      </c>
      <c r="AK416" s="118" t="s">
        <v>90</v>
      </c>
      <c r="AL416" s="118" t="s">
        <v>90</v>
      </c>
      <c r="AM416" s="56">
        <v>0</v>
      </c>
      <c r="AN416" s="118" t="s">
        <v>90</v>
      </c>
      <c r="AO416" s="118" t="s">
        <v>90</v>
      </c>
      <c r="AP416" s="118" t="s">
        <v>90</v>
      </c>
      <c r="AQ416" s="54">
        <f t="shared" si="32"/>
        <v>0</v>
      </c>
      <c r="AR416" s="54">
        <f>+L416+AE416-AJ416</f>
        <v>16238000</v>
      </c>
      <c r="AS416" s="56" t="s">
        <v>88</v>
      </c>
      <c r="AT416" s="54">
        <v>13231000</v>
      </c>
      <c r="AU416" s="56" t="s">
        <v>91</v>
      </c>
      <c r="AV416" s="114">
        <v>0</v>
      </c>
      <c r="AW416" s="111" t="s">
        <v>90</v>
      </c>
      <c r="AX416" s="247">
        <v>13231000</v>
      </c>
      <c r="AY416" s="58">
        <f t="shared" si="33"/>
        <v>3007000</v>
      </c>
      <c r="AZ416" s="112">
        <f t="shared" si="34"/>
        <v>0.81481709570144112</v>
      </c>
      <c r="BA416" s="159">
        <v>1</v>
      </c>
      <c r="BB416" s="111" t="s">
        <v>90</v>
      </c>
      <c r="BC416" s="56" t="s">
        <v>92</v>
      </c>
      <c r="BD416" s="109" t="s">
        <v>10440</v>
      </c>
      <c r="BE416" s="56" t="s">
        <v>88</v>
      </c>
      <c r="BF416" s="56" t="s">
        <v>88</v>
      </c>
    </row>
    <row r="417" spans="1:58" s="201" customFormat="1" x14ac:dyDescent="0.2">
      <c r="B417" s="51">
        <v>2026</v>
      </c>
      <c r="C417" s="51">
        <v>891780111</v>
      </c>
      <c r="D417" s="51" t="s">
        <v>79</v>
      </c>
      <c r="E417" s="161" t="s">
        <v>10439</v>
      </c>
      <c r="F417" s="56" t="s">
        <v>10438</v>
      </c>
      <c r="G417" s="56">
        <v>0</v>
      </c>
      <c r="H417" s="56" t="s">
        <v>82</v>
      </c>
      <c r="I417" s="51" t="s">
        <v>83</v>
      </c>
      <c r="J417" s="121" t="s">
        <v>84</v>
      </c>
      <c r="K417" s="54" t="s">
        <v>10437</v>
      </c>
      <c r="L417" s="54">
        <v>12028000</v>
      </c>
      <c r="M417" s="51" t="s">
        <v>86</v>
      </c>
      <c r="N417" s="54" t="s">
        <v>10436</v>
      </c>
      <c r="O417" s="54">
        <v>1082961990</v>
      </c>
      <c r="P417" s="54">
        <v>30</v>
      </c>
      <c r="Q417" s="464">
        <v>46027</v>
      </c>
      <c r="R417" s="109">
        <v>5872564000</v>
      </c>
      <c r="S417" s="109">
        <v>1791</v>
      </c>
      <c r="T417" s="542">
        <v>46044</v>
      </c>
      <c r="U417" s="54">
        <v>12028000</v>
      </c>
      <c r="V417" s="56" t="s">
        <v>88</v>
      </c>
      <c r="W417" s="54">
        <v>79738530</v>
      </c>
      <c r="X417" s="54" t="s">
        <v>8640</v>
      </c>
      <c r="Y417" s="119">
        <v>46044</v>
      </c>
      <c r="Z417" s="119">
        <v>46055</v>
      </c>
      <c r="AA417" s="120" t="s">
        <v>90</v>
      </c>
      <c r="AB417" s="119">
        <v>46173</v>
      </c>
      <c r="AC417" s="54">
        <f t="shared" si="30"/>
        <v>118</v>
      </c>
      <c r="AD417" s="56">
        <v>1</v>
      </c>
      <c r="AE417" s="114">
        <v>3007000</v>
      </c>
      <c r="AF417" s="56">
        <v>1</v>
      </c>
      <c r="AG417" s="464">
        <v>46203</v>
      </c>
      <c r="AH417" s="54">
        <f t="shared" si="31"/>
        <v>30</v>
      </c>
      <c r="AI417" s="114">
        <v>0</v>
      </c>
      <c r="AJ417" s="114">
        <v>0</v>
      </c>
      <c r="AK417" s="118" t="s">
        <v>90</v>
      </c>
      <c r="AL417" s="118" t="s">
        <v>90</v>
      </c>
      <c r="AM417" s="56">
        <v>0</v>
      </c>
      <c r="AN417" s="118" t="s">
        <v>90</v>
      </c>
      <c r="AO417" s="118" t="s">
        <v>90</v>
      </c>
      <c r="AP417" s="118" t="s">
        <v>90</v>
      </c>
      <c r="AQ417" s="54">
        <f t="shared" si="32"/>
        <v>0</v>
      </c>
      <c r="AR417" s="54">
        <f>+L417+AE417-AJ417</f>
        <v>15035000</v>
      </c>
      <c r="AS417" s="56" t="s">
        <v>88</v>
      </c>
      <c r="AT417" s="54">
        <v>12028000</v>
      </c>
      <c r="AU417" s="56" t="s">
        <v>91</v>
      </c>
      <c r="AV417" s="114">
        <v>0</v>
      </c>
      <c r="AW417" s="111" t="s">
        <v>90</v>
      </c>
      <c r="AX417" s="247">
        <v>12028000</v>
      </c>
      <c r="AY417" s="58">
        <f t="shared" si="33"/>
        <v>3007000</v>
      </c>
      <c r="AZ417" s="112">
        <f t="shared" si="34"/>
        <v>0.8</v>
      </c>
      <c r="BA417" s="159">
        <v>1</v>
      </c>
      <c r="BB417" s="111" t="s">
        <v>90</v>
      </c>
      <c r="BC417" s="56" t="s">
        <v>92</v>
      </c>
      <c r="BD417" s="109" t="s">
        <v>10435</v>
      </c>
      <c r="BE417" s="123" t="s">
        <v>91</v>
      </c>
      <c r="BF417" s="56" t="s">
        <v>88</v>
      </c>
    </row>
    <row r="418" spans="1:58" s="201" customFormat="1" x14ac:dyDescent="0.2">
      <c r="B418" s="51">
        <v>2026</v>
      </c>
      <c r="C418" s="51">
        <v>891780111</v>
      </c>
      <c r="D418" s="51" t="s">
        <v>79</v>
      </c>
      <c r="E418" s="161" t="s">
        <v>10434</v>
      </c>
      <c r="F418" s="56" t="s">
        <v>10433</v>
      </c>
      <c r="G418" s="56">
        <v>0</v>
      </c>
      <c r="H418" s="56" t="s">
        <v>82</v>
      </c>
      <c r="I418" s="51" t="s">
        <v>83</v>
      </c>
      <c r="J418" s="121" t="s">
        <v>84</v>
      </c>
      <c r="K418" s="54" t="s">
        <v>10432</v>
      </c>
      <c r="L418" s="54">
        <v>9676000</v>
      </c>
      <c r="M418" s="51" t="s">
        <v>86</v>
      </c>
      <c r="N418" s="54" t="s">
        <v>10431</v>
      </c>
      <c r="O418" s="54">
        <v>1082896425</v>
      </c>
      <c r="P418" s="54">
        <v>53</v>
      </c>
      <c r="Q418" s="464">
        <v>46030</v>
      </c>
      <c r="R418" s="109">
        <v>2567899000</v>
      </c>
      <c r="S418" s="109">
        <v>1764</v>
      </c>
      <c r="T418" s="542">
        <v>46044</v>
      </c>
      <c r="U418" s="54">
        <v>9676000</v>
      </c>
      <c r="V418" s="56" t="s">
        <v>88</v>
      </c>
      <c r="W418" s="54">
        <v>7601831</v>
      </c>
      <c r="X418" s="54" t="s">
        <v>10430</v>
      </c>
      <c r="Y418" s="119">
        <v>46044</v>
      </c>
      <c r="Z418" s="119">
        <v>46055</v>
      </c>
      <c r="AA418" s="120" t="s">
        <v>90</v>
      </c>
      <c r="AB418" s="119">
        <v>46173</v>
      </c>
      <c r="AC418" s="54">
        <f t="shared" si="30"/>
        <v>118</v>
      </c>
      <c r="AD418" s="56">
        <v>0</v>
      </c>
      <c r="AE418" s="114">
        <v>0</v>
      </c>
      <c r="AF418" s="56">
        <v>0</v>
      </c>
      <c r="AG418" s="464" t="s">
        <v>90</v>
      </c>
      <c r="AH418" s="54">
        <f t="shared" si="31"/>
        <v>0</v>
      </c>
      <c r="AI418" s="114">
        <v>1</v>
      </c>
      <c r="AJ418" s="114">
        <v>4838000</v>
      </c>
      <c r="AK418" s="118">
        <v>46108</v>
      </c>
      <c r="AL418" s="118" t="s">
        <v>90</v>
      </c>
      <c r="AM418" s="56">
        <v>0</v>
      </c>
      <c r="AN418" s="118" t="s">
        <v>90</v>
      </c>
      <c r="AO418" s="118" t="s">
        <v>90</v>
      </c>
      <c r="AP418" s="118" t="s">
        <v>90</v>
      </c>
      <c r="AQ418" s="54">
        <f t="shared" si="32"/>
        <v>0</v>
      </c>
      <c r="AR418" s="54">
        <f>+L418+AE418-AJ418</f>
        <v>4838000</v>
      </c>
      <c r="AS418" s="56" t="s">
        <v>88</v>
      </c>
      <c r="AT418" s="54">
        <v>9676000</v>
      </c>
      <c r="AU418" s="56" t="s">
        <v>91</v>
      </c>
      <c r="AV418" s="114">
        <v>0</v>
      </c>
      <c r="AW418" s="111" t="s">
        <v>90</v>
      </c>
      <c r="AX418" s="247">
        <v>4838000</v>
      </c>
      <c r="AY418" s="58">
        <f t="shared" si="33"/>
        <v>0</v>
      </c>
      <c r="AZ418" s="112">
        <f t="shared" si="34"/>
        <v>1</v>
      </c>
      <c r="BA418" s="159">
        <v>1</v>
      </c>
      <c r="BB418" s="111" t="s">
        <v>90</v>
      </c>
      <c r="BC418" s="56" t="s">
        <v>92</v>
      </c>
      <c r="BD418" s="109" t="s">
        <v>10429</v>
      </c>
      <c r="BE418" s="123" t="s">
        <v>91</v>
      </c>
      <c r="BF418" s="56" t="s">
        <v>88</v>
      </c>
    </row>
    <row r="419" spans="1:58" s="201" customFormat="1" x14ac:dyDescent="0.2">
      <c r="B419" s="51">
        <v>2026</v>
      </c>
      <c r="C419" s="51">
        <v>891780111</v>
      </c>
      <c r="D419" s="51" t="s">
        <v>79</v>
      </c>
      <c r="E419" s="161" t="s">
        <v>10428</v>
      </c>
      <c r="F419" s="56" t="s">
        <v>10427</v>
      </c>
      <c r="G419" s="56">
        <v>0</v>
      </c>
      <c r="H419" s="56" t="s">
        <v>82</v>
      </c>
      <c r="I419" s="51" t="s">
        <v>83</v>
      </c>
      <c r="J419" s="121" t="s">
        <v>84</v>
      </c>
      <c r="K419" s="54" t="s">
        <v>10426</v>
      </c>
      <c r="L419" s="54">
        <v>21508000</v>
      </c>
      <c r="M419" s="51" t="s">
        <v>86</v>
      </c>
      <c r="N419" s="54" t="s">
        <v>10425</v>
      </c>
      <c r="O419" s="54">
        <v>1082920567</v>
      </c>
      <c r="P419" s="54">
        <v>30</v>
      </c>
      <c r="Q419" s="464">
        <v>46027</v>
      </c>
      <c r="R419" s="109">
        <v>5872564000</v>
      </c>
      <c r="S419" s="109">
        <v>1792</v>
      </c>
      <c r="T419" s="542">
        <v>46044</v>
      </c>
      <c r="U419" s="54">
        <v>21508000</v>
      </c>
      <c r="V419" s="56" t="s">
        <v>88</v>
      </c>
      <c r="W419" s="54">
        <v>93400727</v>
      </c>
      <c r="X419" s="54" t="s">
        <v>8815</v>
      </c>
      <c r="Y419" s="119">
        <v>46044</v>
      </c>
      <c r="Z419" s="119">
        <v>46044</v>
      </c>
      <c r="AA419" s="120" t="s">
        <v>90</v>
      </c>
      <c r="AB419" s="119">
        <v>46173</v>
      </c>
      <c r="AC419" s="54">
        <f t="shared" si="30"/>
        <v>129</v>
      </c>
      <c r="AD419" s="56">
        <v>3</v>
      </c>
      <c r="AE419" s="114">
        <v>20344000</v>
      </c>
      <c r="AF419" s="56">
        <v>1</v>
      </c>
      <c r="AG419" s="464">
        <v>46203</v>
      </c>
      <c r="AH419" s="54">
        <f t="shared" si="31"/>
        <v>30</v>
      </c>
      <c r="AI419" s="114">
        <v>0</v>
      </c>
      <c r="AJ419" s="114">
        <v>0</v>
      </c>
      <c r="AK419" s="118" t="s">
        <v>90</v>
      </c>
      <c r="AL419" s="118" t="s">
        <v>90</v>
      </c>
      <c r="AM419" s="56">
        <v>0</v>
      </c>
      <c r="AN419" s="118" t="s">
        <v>90</v>
      </c>
      <c r="AO419" s="118" t="s">
        <v>90</v>
      </c>
      <c r="AP419" s="118" t="s">
        <v>90</v>
      </c>
      <c r="AQ419" s="54">
        <f t="shared" si="32"/>
        <v>0</v>
      </c>
      <c r="AR419" s="54">
        <f>+L419+AE419-AJ419</f>
        <v>41852000</v>
      </c>
      <c r="AS419" s="56" t="s">
        <v>88</v>
      </c>
      <c r="AT419" s="54">
        <v>21508000</v>
      </c>
      <c r="AU419" s="56" t="s">
        <v>91</v>
      </c>
      <c r="AV419" s="114">
        <v>0</v>
      </c>
      <c r="AW419" s="111" t="s">
        <v>90</v>
      </c>
      <c r="AX419" s="247">
        <v>37210000</v>
      </c>
      <c r="AY419" s="58">
        <f t="shared" si="33"/>
        <v>4642000</v>
      </c>
      <c r="AZ419" s="112">
        <f t="shared" si="34"/>
        <v>0.88908534837044828</v>
      </c>
      <c r="BA419" s="159">
        <v>1</v>
      </c>
      <c r="BB419" s="111" t="s">
        <v>90</v>
      </c>
      <c r="BC419" s="56" t="s">
        <v>92</v>
      </c>
      <c r="BD419" s="109" t="s">
        <v>10424</v>
      </c>
      <c r="BE419" s="56" t="s">
        <v>88</v>
      </c>
      <c r="BF419" s="56" t="s">
        <v>88</v>
      </c>
    </row>
    <row r="420" spans="1:58" s="201" customFormat="1" x14ac:dyDescent="0.2">
      <c r="B420" s="51">
        <v>2026</v>
      </c>
      <c r="C420" s="51">
        <v>891780111</v>
      </c>
      <c r="D420" s="51" t="s">
        <v>79</v>
      </c>
      <c r="E420" s="161" t="s">
        <v>10423</v>
      </c>
      <c r="F420" s="56" t="s">
        <v>10422</v>
      </c>
      <c r="G420" s="56">
        <v>0</v>
      </c>
      <c r="H420" s="56" t="s">
        <v>82</v>
      </c>
      <c r="I420" s="51" t="s">
        <v>83</v>
      </c>
      <c r="J420" s="121" t="s">
        <v>84</v>
      </c>
      <c r="K420" s="54" t="s">
        <v>10421</v>
      </c>
      <c r="L420" s="54">
        <v>14652000</v>
      </c>
      <c r="M420" s="51" t="s">
        <v>86</v>
      </c>
      <c r="N420" s="54" t="s">
        <v>10420</v>
      </c>
      <c r="O420" s="54">
        <v>1082953501</v>
      </c>
      <c r="P420" s="54">
        <v>30</v>
      </c>
      <c r="Q420" s="464">
        <v>46027</v>
      </c>
      <c r="R420" s="109">
        <v>5872564000</v>
      </c>
      <c r="S420" s="109">
        <v>1793</v>
      </c>
      <c r="T420" s="542">
        <v>46044</v>
      </c>
      <c r="U420" s="54">
        <v>14652000</v>
      </c>
      <c r="V420" s="56" t="s">
        <v>88</v>
      </c>
      <c r="W420" s="54">
        <v>30766322</v>
      </c>
      <c r="X420" s="54" t="s">
        <v>10419</v>
      </c>
      <c r="Y420" s="119">
        <v>46044</v>
      </c>
      <c r="Z420" s="119">
        <v>46044</v>
      </c>
      <c r="AA420" s="120" t="s">
        <v>90</v>
      </c>
      <c r="AB420" s="119">
        <v>46173</v>
      </c>
      <c r="AC420" s="54">
        <f t="shared" si="30"/>
        <v>129</v>
      </c>
      <c r="AD420" s="56">
        <v>0</v>
      </c>
      <c r="AE420" s="114">
        <v>0</v>
      </c>
      <c r="AF420" s="56">
        <v>0</v>
      </c>
      <c r="AG420" s="464" t="s">
        <v>90</v>
      </c>
      <c r="AH420" s="54">
        <f t="shared" si="31"/>
        <v>0</v>
      </c>
      <c r="AI420" s="114">
        <v>0</v>
      </c>
      <c r="AJ420" s="114">
        <v>0</v>
      </c>
      <c r="AK420" s="118" t="s">
        <v>90</v>
      </c>
      <c r="AL420" s="118" t="s">
        <v>90</v>
      </c>
      <c r="AM420" s="56">
        <v>0</v>
      </c>
      <c r="AN420" s="118" t="s">
        <v>90</v>
      </c>
      <c r="AO420" s="118" t="s">
        <v>90</v>
      </c>
      <c r="AP420" s="118" t="s">
        <v>90</v>
      </c>
      <c r="AQ420" s="54">
        <f t="shared" si="32"/>
        <v>0</v>
      </c>
      <c r="AR420" s="54">
        <f>+L420+AE420-AJ420</f>
        <v>14652000</v>
      </c>
      <c r="AS420" s="56" t="s">
        <v>88</v>
      </c>
      <c r="AT420" s="54">
        <v>14652000</v>
      </c>
      <c r="AU420" s="56" t="s">
        <v>91</v>
      </c>
      <c r="AV420" s="114">
        <v>0</v>
      </c>
      <c r="AW420" s="111" t="s">
        <v>90</v>
      </c>
      <c r="AX420" s="247">
        <v>14652000</v>
      </c>
      <c r="AY420" s="58">
        <f t="shared" si="33"/>
        <v>0</v>
      </c>
      <c r="AZ420" s="112">
        <f t="shared" si="34"/>
        <v>1</v>
      </c>
      <c r="BA420" s="159">
        <v>1</v>
      </c>
      <c r="BB420" s="111" t="s">
        <v>90</v>
      </c>
      <c r="BC420" s="56" t="s">
        <v>92</v>
      </c>
      <c r="BD420" s="109" t="s">
        <v>10418</v>
      </c>
      <c r="BE420" s="56" t="s">
        <v>88</v>
      </c>
      <c r="BF420" s="56" t="s">
        <v>88</v>
      </c>
    </row>
    <row r="421" spans="1:58" s="539" customFormat="1" x14ac:dyDescent="0.2">
      <c r="A421" s="201"/>
      <c r="B421" s="51">
        <v>2026</v>
      </c>
      <c r="C421" s="51">
        <v>891780111</v>
      </c>
      <c r="D421" s="51" t="s">
        <v>79</v>
      </c>
      <c r="E421" s="161" t="s">
        <v>10417</v>
      </c>
      <c r="F421" s="56" t="s">
        <v>10416</v>
      </c>
      <c r="G421" s="56">
        <v>0</v>
      </c>
      <c r="H421" s="56" t="s">
        <v>82</v>
      </c>
      <c r="I421" s="51" t="s">
        <v>83</v>
      </c>
      <c r="J421" s="121" t="s">
        <v>84</v>
      </c>
      <c r="K421" s="54" t="s">
        <v>10415</v>
      </c>
      <c r="L421" s="54">
        <v>11648000</v>
      </c>
      <c r="M421" s="51" t="s">
        <v>86</v>
      </c>
      <c r="N421" s="54" t="s">
        <v>10414</v>
      </c>
      <c r="O421" s="54">
        <v>1085038618</v>
      </c>
      <c r="P421" s="54">
        <v>118</v>
      </c>
      <c r="Q421" s="542">
        <v>46038</v>
      </c>
      <c r="R421" s="54">
        <v>23296000</v>
      </c>
      <c r="S421" s="54">
        <v>1765</v>
      </c>
      <c r="T421" s="542">
        <v>46044</v>
      </c>
      <c r="U421" s="54">
        <v>11648000</v>
      </c>
      <c r="V421" s="56" t="s">
        <v>88</v>
      </c>
      <c r="W421" s="54">
        <v>57461216</v>
      </c>
      <c r="X421" s="54" t="s">
        <v>8844</v>
      </c>
      <c r="Y421" s="119">
        <v>46044</v>
      </c>
      <c r="Z421" s="119">
        <v>46055</v>
      </c>
      <c r="AA421" s="120" t="s">
        <v>90</v>
      </c>
      <c r="AB421" s="119">
        <v>46173</v>
      </c>
      <c r="AC421" s="54">
        <f t="shared" si="30"/>
        <v>118</v>
      </c>
      <c r="AD421" s="56">
        <v>1</v>
      </c>
      <c r="AE421" s="114">
        <v>486000</v>
      </c>
      <c r="AF421" s="56">
        <v>1</v>
      </c>
      <c r="AG421" s="464">
        <v>46178</v>
      </c>
      <c r="AH421" s="54">
        <f t="shared" si="31"/>
        <v>5</v>
      </c>
      <c r="AI421" s="114">
        <v>0</v>
      </c>
      <c r="AJ421" s="114">
        <v>0</v>
      </c>
      <c r="AK421" s="118" t="s">
        <v>90</v>
      </c>
      <c r="AL421" s="118" t="s">
        <v>90</v>
      </c>
      <c r="AM421" s="56">
        <v>0</v>
      </c>
      <c r="AN421" s="118" t="s">
        <v>90</v>
      </c>
      <c r="AO421" s="118" t="s">
        <v>90</v>
      </c>
      <c r="AP421" s="118" t="s">
        <v>90</v>
      </c>
      <c r="AQ421" s="54">
        <f t="shared" si="32"/>
        <v>0</v>
      </c>
      <c r="AR421" s="54">
        <f>+L421+AE421-AJ421</f>
        <v>12134000</v>
      </c>
      <c r="AS421" s="56" t="s">
        <v>88</v>
      </c>
      <c r="AT421" s="54">
        <v>11648000</v>
      </c>
      <c r="AU421" s="56" t="s">
        <v>91</v>
      </c>
      <c r="AV421" s="114">
        <v>0</v>
      </c>
      <c r="AW421" s="111" t="s">
        <v>90</v>
      </c>
      <c r="AX421" s="247">
        <v>11648000</v>
      </c>
      <c r="AY421" s="58">
        <f t="shared" si="33"/>
        <v>486000</v>
      </c>
      <c r="AZ421" s="112">
        <f t="shared" si="34"/>
        <v>0.95994725564529426</v>
      </c>
      <c r="BA421" s="159">
        <v>1</v>
      </c>
      <c r="BB421" s="111" t="s">
        <v>90</v>
      </c>
      <c r="BC421" s="56" t="s">
        <v>92</v>
      </c>
      <c r="BD421" s="109" t="s">
        <v>10413</v>
      </c>
      <c r="BE421" s="123" t="s">
        <v>91</v>
      </c>
      <c r="BF421" s="56" t="s">
        <v>88</v>
      </c>
    </row>
    <row r="422" spans="1:58" s="201" customFormat="1" x14ac:dyDescent="0.2">
      <c r="B422" s="51">
        <v>2026</v>
      </c>
      <c r="C422" s="51">
        <v>891780111</v>
      </c>
      <c r="D422" s="51" t="s">
        <v>79</v>
      </c>
      <c r="E422" s="161" t="s">
        <v>10412</v>
      </c>
      <c r="F422" s="56" t="s">
        <v>10411</v>
      </c>
      <c r="G422" s="56">
        <v>0</v>
      </c>
      <c r="H422" s="56" t="s">
        <v>82</v>
      </c>
      <c r="I422" s="51" t="s">
        <v>83</v>
      </c>
      <c r="J422" s="121" t="s">
        <v>84</v>
      </c>
      <c r="K422" s="54" t="s">
        <v>10410</v>
      </c>
      <c r="L422" s="54">
        <v>15984000</v>
      </c>
      <c r="M422" s="51" t="s">
        <v>86</v>
      </c>
      <c r="N422" s="54" t="s">
        <v>10409</v>
      </c>
      <c r="O422" s="54">
        <v>57297861</v>
      </c>
      <c r="P422" s="54">
        <v>30</v>
      </c>
      <c r="Q422" s="464">
        <v>46027</v>
      </c>
      <c r="R422" s="109">
        <v>5872564000</v>
      </c>
      <c r="S422" s="109">
        <v>1794</v>
      </c>
      <c r="T422" s="542">
        <v>46044</v>
      </c>
      <c r="U422" s="54">
        <v>15984000</v>
      </c>
      <c r="V422" s="56" t="s">
        <v>88</v>
      </c>
      <c r="W422" s="54">
        <v>85449357</v>
      </c>
      <c r="X422" s="54" t="s">
        <v>8798</v>
      </c>
      <c r="Y422" s="119">
        <v>46044</v>
      </c>
      <c r="Z422" s="119">
        <v>46055</v>
      </c>
      <c r="AA422" s="120" t="s">
        <v>90</v>
      </c>
      <c r="AB422" s="119">
        <v>46173</v>
      </c>
      <c r="AC422" s="54">
        <f t="shared" si="30"/>
        <v>118</v>
      </c>
      <c r="AD422" s="56">
        <v>1</v>
      </c>
      <c r="AE422" s="114">
        <v>3996000</v>
      </c>
      <c r="AF422" s="56">
        <v>1</v>
      </c>
      <c r="AG422" s="464">
        <v>46203</v>
      </c>
      <c r="AH422" s="54">
        <f t="shared" si="31"/>
        <v>30</v>
      </c>
      <c r="AI422" s="114">
        <v>0</v>
      </c>
      <c r="AJ422" s="114">
        <v>0</v>
      </c>
      <c r="AK422" s="118" t="s">
        <v>90</v>
      </c>
      <c r="AL422" s="118" t="s">
        <v>90</v>
      </c>
      <c r="AM422" s="56">
        <v>0</v>
      </c>
      <c r="AN422" s="118" t="s">
        <v>90</v>
      </c>
      <c r="AO422" s="118" t="s">
        <v>90</v>
      </c>
      <c r="AP422" s="118" t="s">
        <v>90</v>
      </c>
      <c r="AQ422" s="54">
        <f t="shared" si="32"/>
        <v>0</v>
      </c>
      <c r="AR422" s="54">
        <f>+L422+AE422-AJ422</f>
        <v>19980000</v>
      </c>
      <c r="AS422" s="56" t="s">
        <v>88</v>
      </c>
      <c r="AT422" s="54">
        <v>15984000</v>
      </c>
      <c r="AU422" s="56" t="s">
        <v>91</v>
      </c>
      <c r="AV422" s="114">
        <v>0</v>
      </c>
      <c r="AW422" s="111" t="s">
        <v>90</v>
      </c>
      <c r="AX422" s="247">
        <v>15984000</v>
      </c>
      <c r="AY422" s="58">
        <f t="shared" si="33"/>
        <v>3996000</v>
      </c>
      <c r="AZ422" s="112">
        <f t="shared" si="34"/>
        <v>0.8</v>
      </c>
      <c r="BA422" s="159">
        <v>1</v>
      </c>
      <c r="BB422" s="111" t="s">
        <v>90</v>
      </c>
      <c r="BC422" s="56" t="s">
        <v>92</v>
      </c>
      <c r="BD422" s="109" t="s">
        <v>10408</v>
      </c>
      <c r="BE422" s="123" t="s">
        <v>91</v>
      </c>
      <c r="BF422" s="56" t="s">
        <v>88</v>
      </c>
    </row>
    <row r="423" spans="1:58" s="201" customFormat="1" x14ac:dyDescent="0.2">
      <c r="B423" s="51">
        <v>2026</v>
      </c>
      <c r="C423" s="51">
        <v>891780111</v>
      </c>
      <c r="D423" s="51" t="s">
        <v>79</v>
      </c>
      <c r="E423" s="161" t="s">
        <v>10407</v>
      </c>
      <c r="F423" s="56" t="s">
        <v>10406</v>
      </c>
      <c r="G423" s="56">
        <v>0</v>
      </c>
      <c r="H423" s="56" t="s">
        <v>82</v>
      </c>
      <c r="I423" s="51" t="s">
        <v>83</v>
      </c>
      <c r="J423" s="121" t="s">
        <v>84</v>
      </c>
      <c r="K423" s="54" t="s">
        <v>10405</v>
      </c>
      <c r="L423" s="54">
        <v>13320000</v>
      </c>
      <c r="M423" s="51" t="s">
        <v>86</v>
      </c>
      <c r="N423" s="54" t="s">
        <v>10404</v>
      </c>
      <c r="O423" s="54">
        <v>57290378</v>
      </c>
      <c r="P423" s="54">
        <v>30</v>
      </c>
      <c r="Q423" s="464">
        <v>46027</v>
      </c>
      <c r="R423" s="109">
        <v>5872564000</v>
      </c>
      <c r="S423" s="109">
        <v>1795</v>
      </c>
      <c r="T423" s="542">
        <v>46044</v>
      </c>
      <c r="U423" s="54">
        <v>13320000</v>
      </c>
      <c r="V423" s="56" t="s">
        <v>88</v>
      </c>
      <c r="W423" s="54">
        <v>85449357</v>
      </c>
      <c r="X423" s="54" t="s">
        <v>8798</v>
      </c>
      <c r="Y423" s="119">
        <v>46044</v>
      </c>
      <c r="Z423" s="119">
        <v>46055</v>
      </c>
      <c r="AA423" s="120" t="s">
        <v>90</v>
      </c>
      <c r="AB423" s="119">
        <v>46173</v>
      </c>
      <c r="AC423" s="54">
        <f t="shared" si="30"/>
        <v>118</v>
      </c>
      <c r="AD423" s="56">
        <v>1</v>
      </c>
      <c r="AE423" s="114">
        <v>3330000</v>
      </c>
      <c r="AF423" s="56">
        <v>1</v>
      </c>
      <c r="AG423" s="464">
        <v>46203</v>
      </c>
      <c r="AH423" s="54">
        <f t="shared" si="31"/>
        <v>30</v>
      </c>
      <c r="AI423" s="114">
        <v>0</v>
      </c>
      <c r="AJ423" s="114">
        <v>0</v>
      </c>
      <c r="AK423" s="118" t="s">
        <v>90</v>
      </c>
      <c r="AL423" s="118" t="s">
        <v>90</v>
      </c>
      <c r="AM423" s="56">
        <v>0</v>
      </c>
      <c r="AN423" s="118" t="s">
        <v>90</v>
      </c>
      <c r="AO423" s="118" t="s">
        <v>90</v>
      </c>
      <c r="AP423" s="118" t="s">
        <v>90</v>
      </c>
      <c r="AQ423" s="54">
        <f t="shared" si="32"/>
        <v>0</v>
      </c>
      <c r="AR423" s="54">
        <f>+L423+AE423-AJ423</f>
        <v>16650000</v>
      </c>
      <c r="AS423" s="56" t="s">
        <v>88</v>
      </c>
      <c r="AT423" s="54">
        <v>13320000</v>
      </c>
      <c r="AU423" s="56" t="s">
        <v>91</v>
      </c>
      <c r="AV423" s="114">
        <v>0</v>
      </c>
      <c r="AW423" s="111" t="s">
        <v>90</v>
      </c>
      <c r="AX423" s="247">
        <v>13320000</v>
      </c>
      <c r="AY423" s="58">
        <f t="shared" si="33"/>
        <v>3330000</v>
      </c>
      <c r="AZ423" s="112">
        <f t="shared" si="34"/>
        <v>0.8</v>
      </c>
      <c r="BA423" s="159">
        <v>1</v>
      </c>
      <c r="BB423" s="111" t="s">
        <v>90</v>
      </c>
      <c r="BC423" s="56" t="s">
        <v>92</v>
      </c>
      <c r="BD423" s="109" t="s">
        <v>10403</v>
      </c>
      <c r="BE423" s="123" t="s">
        <v>91</v>
      </c>
      <c r="BF423" s="56" t="s">
        <v>88</v>
      </c>
    </row>
    <row r="424" spans="1:58" s="539" customFormat="1" x14ac:dyDescent="0.2">
      <c r="A424" s="201"/>
      <c r="B424" s="51">
        <v>2026</v>
      </c>
      <c r="C424" s="51">
        <v>891780111</v>
      </c>
      <c r="D424" s="51" t="s">
        <v>79</v>
      </c>
      <c r="E424" s="161" t="s">
        <v>10402</v>
      </c>
      <c r="F424" s="56" t="s">
        <v>10401</v>
      </c>
      <c r="G424" s="56">
        <v>0</v>
      </c>
      <c r="H424" s="56" t="s">
        <v>82</v>
      </c>
      <c r="I424" s="51" t="s">
        <v>83</v>
      </c>
      <c r="J424" s="121" t="s">
        <v>84</v>
      </c>
      <c r="K424" s="54" t="s">
        <v>10400</v>
      </c>
      <c r="L424" s="54">
        <v>13231000</v>
      </c>
      <c r="M424" s="51" t="s">
        <v>86</v>
      </c>
      <c r="N424" s="54" t="s">
        <v>10399</v>
      </c>
      <c r="O424" s="54">
        <v>1026256729</v>
      </c>
      <c r="P424" s="54">
        <v>30</v>
      </c>
      <c r="Q424" s="464">
        <v>46027</v>
      </c>
      <c r="R424" s="109">
        <v>5872564000</v>
      </c>
      <c r="S424" s="109">
        <v>1796</v>
      </c>
      <c r="T424" s="542">
        <v>46044</v>
      </c>
      <c r="U424" s="54">
        <v>13231000</v>
      </c>
      <c r="V424" s="56" t="s">
        <v>88</v>
      </c>
      <c r="W424" s="54">
        <v>85463513</v>
      </c>
      <c r="X424" s="54" t="s">
        <v>10122</v>
      </c>
      <c r="Y424" s="119">
        <v>46044</v>
      </c>
      <c r="Z424" s="119">
        <v>46044</v>
      </c>
      <c r="AA424" s="120" t="s">
        <v>90</v>
      </c>
      <c r="AB424" s="119">
        <v>46173</v>
      </c>
      <c r="AC424" s="54">
        <f t="shared" si="30"/>
        <v>129</v>
      </c>
      <c r="AD424" s="56">
        <v>0</v>
      </c>
      <c r="AE424" s="114">
        <v>0</v>
      </c>
      <c r="AF424" s="56">
        <v>0</v>
      </c>
      <c r="AG424" s="464" t="s">
        <v>90</v>
      </c>
      <c r="AH424" s="54">
        <f t="shared" si="31"/>
        <v>0</v>
      </c>
      <c r="AI424" s="114">
        <v>0</v>
      </c>
      <c r="AJ424" s="114">
        <v>0</v>
      </c>
      <c r="AK424" s="118" t="s">
        <v>90</v>
      </c>
      <c r="AL424" s="118" t="s">
        <v>90</v>
      </c>
      <c r="AM424" s="56">
        <v>0</v>
      </c>
      <c r="AN424" s="118" t="s">
        <v>90</v>
      </c>
      <c r="AO424" s="118" t="s">
        <v>90</v>
      </c>
      <c r="AP424" s="118" t="s">
        <v>90</v>
      </c>
      <c r="AQ424" s="54">
        <f t="shared" si="32"/>
        <v>0</v>
      </c>
      <c r="AR424" s="54">
        <f>+L424+AE424-AJ424</f>
        <v>13231000</v>
      </c>
      <c r="AS424" s="56" t="s">
        <v>88</v>
      </c>
      <c r="AT424" s="54">
        <v>13231000</v>
      </c>
      <c r="AU424" s="56" t="s">
        <v>91</v>
      </c>
      <c r="AV424" s="114">
        <v>0</v>
      </c>
      <c r="AW424" s="111" t="s">
        <v>90</v>
      </c>
      <c r="AX424" s="247">
        <v>13231000</v>
      </c>
      <c r="AY424" s="58">
        <f t="shared" si="33"/>
        <v>0</v>
      </c>
      <c r="AZ424" s="112">
        <f t="shared" si="34"/>
        <v>1</v>
      </c>
      <c r="BA424" s="159">
        <v>1</v>
      </c>
      <c r="BB424" s="111" t="s">
        <v>90</v>
      </c>
      <c r="BC424" s="56" t="s">
        <v>92</v>
      </c>
      <c r="BD424" s="109" t="s">
        <v>10398</v>
      </c>
      <c r="BE424" s="56" t="s">
        <v>88</v>
      </c>
      <c r="BF424" s="56" t="s">
        <v>88</v>
      </c>
    </row>
    <row r="425" spans="1:58" s="201" customFormat="1" x14ac:dyDescent="0.2">
      <c r="B425" s="51">
        <v>2026</v>
      </c>
      <c r="C425" s="51">
        <v>891780111</v>
      </c>
      <c r="D425" s="51" t="s">
        <v>79</v>
      </c>
      <c r="E425" s="161" t="s">
        <v>10397</v>
      </c>
      <c r="F425" s="56" t="s">
        <v>10396</v>
      </c>
      <c r="G425" s="56">
        <v>0</v>
      </c>
      <c r="H425" s="56" t="s">
        <v>82</v>
      </c>
      <c r="I425" s="51" t="s">
        <v>83</v>
      </c>
      <c r="J425" s="121" t="s">
        <v>84</v>
      </c>
      <c r="K425" s="54" t="s">
        <v>10395</v>
      </c>
      <c r="L425" s="54">
        <v>9676000</v>
      </c>
      <c r="M425" s="51" t="s">
        <v>86</v>
      </c>
      <c r="N425" s="54" t="s">
        <v>10394</v>
      </c>
      <c r="O425" s="54">
        <v>12558870</v>
      </c>
      <c r="P425" s="54">
        <v>53</v>
      </c>
      <c r="Q425" s="464">
        <v>46030</v>
      </c>
      <c r="R425" s="109">
        <v>2567899000</v>
      </c>
      <c r="S425" s="109">
        <v>1766</v>
      </c>
      <c r="T425" s="542">
        <v>46044</v>
      </c>
      <c r="U425" s="54">
        <v>9676000</v>
      </c>
      <c r="V425" s="56" t="s">
        <v>88</v>
      </c>
      <c r="W425" s="54">
        <v>85459497</v>
      </c>
      <c r="X425" s="54" t="s">
        <v>8771</v>
      </c>
      <c r="Y425" s="119">
        <v>46044</v>
      </c>
      <c r="Z425" s="119">
        <v>46055</v>
      </c>
      <c r="AA425" s="120" t="s">
        <v>90</v>
      </c>
      <c r="AB425" s="119">
        <v>46173</v>
      </c>
      <c r="AC425" s="54">
        <f t="shared" si="30"/>
        <v>118</v>
      </c>
      <c r="AD425" s="56">
        <v>1</v>
      </c>
      <c r="AE425" s="114">
        <v>2419000</v>
      </c>
      <c r="AF425" s="56">
        <v>1</v>
      </c>
      <c r="AG425" s="464">
        <v>46203</v>
      </c>
      <c r="AH425" s="54">
        <f t="shared" si="31"/>
        <v>30</v>
      </c>
      <c r="AI425" s="114">
        <v>0</v>
      </c>
      <c r="AJ425" s="114">
        <v>0</v>
      </c>
      <c r="AK425" s="118" t="s">
        <v>90</v>
      </c>
      <c r="AL425" s="118" t="s">
        <v>90</v>
      </c>
      <c r="AM425" s="56">
        <v>0</v>
      </c>
      <c r="AN425" s="118" t="s">
        <v>90</v>
      </c>
      <c r="AO425" s="118" t="s">
        <v>90</v>
      </c>
      <c r="AP425" s="118" t="s">
        <v>90</v>
      </c>
      <c r="AQ425" s="54">
        <f t="shared" si="32"/>
        <v>0</v>
      </c>
      <c r="AR425" s="54">
        <f>+L425+AE425-AJ425</f>
        <v>12095000</v>
      </c>
      <c r="AS425" s="56" t="s">
        <v>88</v>
      </c>
      <c r="AT425" s="54">
        <v>9676000</v>
      </c>
      <c r="AU425" s="56" t="s">
        <v>91</v>
      </c>
      <c r="AV425" s="114">
        <v>0</v>
      </c>
      <c r="AW425" s="111" t="s">
        <v>90</v>
      </c>
      <c r="AX425" s="247">
        <v>9676000</v>
      </c>
      <c r="AY425" s="58">
        <f t="shared" si="33"/>
        <v>2419000</v>
      </c>
      <c r="AZ425" s="112">
        <f t="shared" si="34"/>
        <v>0.8</v>
      </c>
      <c r="BA425" s="159">
        <v>1</v>
      </c>
      <c r="BB425" s="111" t="s">
        <v>90</v>
      </c>
      <c r="BC425" s="56" t="s">
        <v>92</v>
      </c>
      <c r="BD425" s="109" t="s">
        <v>10393</v>
      </c>
      <c r="BE425" s="123" t="s">
        <v>91</v>
      </c>
      <c r="BF425" s="56" t="s">
        <v>88</v>
      </c>
    </row>
    <row r="426" spans="1:58" s="201" customFormat="1" x14ac:dyDescent="0.2">
      <c r="B426" s="51">
        <v>2026</v>
      </c>
      <c r="C426" s="51">
        <v>891780111</v>
      </c>
      <c r="D426" s="51" t="s">
        <v>79</v>
      </c>
      <c r="E426" s="161" t="s">
        <v>10392</v>
      </c>
      <c r="F426" s="56" t="s">
        <v>10391</v>
      </c>
      <c r="G426" s="56">
        <v>0</v>
      </c>
      <c r="H426" s="56" t="s">
        <v>82</v>
      </c>
      <c r="I426" s="51" t="s">
        <v>83</v>
      </c>
      <c r="J426" s="121" t="s">
        <v>84</v>
      </c>
      <c r="K426" s="54" t="s">
        <v>10390</v>
      </c>
      <c r="L426" s="54">
        <v>9676000</v>
      </c>
      <c r="M426" s="51" t="s">
        <v>86</v>
      </c>
      <c r="N426" s="54" t="s">
        <v>10389</v>
      </c>
      <c r="O426" s="54">
        <v>1082900540</v>
      </c>
      <c r="P426" s="54">
        <v>53</v>
      </c>
      <c r="Q426" s="464">
        <v>46030</v>
      </c>
      <c r="R426" s="109">
        <v>2567899000</v>
      </c>
      <c r="S426" s="109">
        <v>1767</v>
      </c>
      <c r="T426" s="542">
        <v>46044</v>
      </c>
      <c r="U426" s="54">
        <v>9676000</v>
      </c>
      <c r="V426" s="56" t="s">
        <v>88</v>
      </c>
      <c r="W426" s="54">
        <v>45476408</v>
      </c>
      <c r="X426" s="54" t="s">
        <v>9567</v>
      </c>
      <c r="Y426" s="119">
        <v>46044</v>
      </c>
      <c r="Z426" s="119">
        <v>46055</v>
      </c>
      <c r="AA426" s="120" t="s">
        <v>90</v>
      </c>
      <c r="AB426" s="119">
        <v>46173</v>
      </c>
      <c r="AC426" s="54">
        <f t="shared" si="30"/>
        <v>118</v>
      </c>
      <c r="AD426" s="56">
        <v>1</v>
      </c>
      <c r="AE426" s="114">
        <v>2097000</v>
      </c>
      <c r="AF426" s="56">
        <v>1</v>
      </c>
      <c r="AG426" s="464">
        <v>46199</v>
      </c>
      <c r="AH426" s="54">
        <f t="shared" si="31"/>
        <v>26</v>
      </c>
      <c r="AI426" s="114">
        <v>0</v>
      </c>
      <c r="AJ426" s="114">
        <v>0</v>
      </c>
      <c r="AK426" s="118" t="s">
        <v>90</v>
      </c>
      <c r="AL426" s="118" t="s">
        <v>90</v>
      </c>
      <c r="AM426" s="56">
        <v>0</v>
      </c>
      <c r="AN426" s="118" t="s">
        <v>90</v>
      </c>
      <c r="AO426" s="118" t="s">
        <v>90</v>
      </c>
      <c r="AP426" s="118" t="s">
        <v>90</v>
      </c>
      <c r="AQ426" s="54">
        <f t="shared" si="32"/>
        <v>0</v>
      </c>
      <c r="AR426" s="54">
        <f>+L426+AE426-AJ426</f>
        <v>11773000</v>
      </c>
      <c r="AS426" s="56" t="s">
        <v>88</v>
      </c>
      <c r="AT426" s="54">
        <v>9676000</v>
      </c>
      <c r="AU426" s="56" t="s">
        <v>91</v>
      </c>
      <c r="AV426" s="114">
        <v>0</v>
      </c>
      <c r="AW426" s="111" t="s">
        <v>90</v>
      </c>
      <c r="AX426" s="247">
        <v>9676000</v>
      </c>
      <c r="AY426" s="58">
        <f t="shared" si="33"/>
        <v>2097000</v>
      </c>
      <c r="AZ426" s="112">
        <f t="shared" si="34"/>
        <v>0.82188057419519234</v>
      </c>
      <c r="BA426" s="159">
        <v>1</v>
      </c>
      <c r="BB426" s="111" t="s">
        <v>90</v>
      </c>
      <c r="BC426" s="56" t="s">
        <v>92</v>
      </c>
      <c r="BD426" s="109" t="s">
        <v>10388</v>
      </c>
      <c r="BE426" s="123" t="s">
        <v>91</v>
      </c>
      <c r="BF426" s="56" t="s">
        <v>88</v>
      </c>
    </row>
    <row r="427" spans="1:58" s="201" customFormat="1" x14ac:dyDescent="0.2">
      <c r="B427" s="51">
        <v>2026</v>
      </c>
      <c r="C427" s="51">
        <v>891780111</v>
      </c>
      <c r="D427" s="51" t="s">
        <v>79</v>
      </c>
      <c r="E427" s="161" t="s">
        <v>10387</v>
      </c>
      <c r="F427" s="56" t="s">
        <v>10386</v>
      </c>
      <c r="G427" s="56">
        <v>0</v>
      </c>
      <c r="H427" s="56" t="s">
        <v>82</v>
      </c>
      <c r="I427" s="51" t="s">
        <v>83</v>
      </c>
      <c r="J427" s="121" t="s">
        <v>84</v>
      </c>
      <c r="K427" s="54" t="s">
        <v>10385</v>
      </c>
      <c r="L427" s="54">
        <v>9676000</v>
      </c>
      <c r="M427" s="51" t="s">
        <v>86</v>
      </c>
      <c r="N427" s="54" t="s">
        <v>10384</v>
      </c>
      <c r="O427" s="54">
        <v>1129534741</v>
      </c>
      <c r="P427" s="54">
        <v>53</v>
      </c>
      <c r="Q427" s="464">
        <v>46030</v>
      </c>
      <c r="R427" s="109">
        <v>2567899000</v>
      </c>
      <c r="S427" s="109">
        <v>1768</v>
      </c>
      <c r="T427" s="542">
        <v>46044</v>
      </c>
      <c r="U427" s="54">
        <v>9676000</v>
      </c>
      <c r="V427" s="56" t="s">
        <v>88</v>
      </c>
      <c r="W427" s="54">
        <v>45476408</v>
      </c>
      <c r="X427" s="54" t="s">
        <v>9567</v>
      </c>
      <c r="Y427" s="119">
        <v>46044</v>
      </c>
      <c r="Z427" s="119">
        <v>46055</v>
      </c>
      <c r="AA427" s="120" t="s">
        <v>90</v>
      </c>
      <c r="AB427" s="119">
        <v>46173</v>
      </c>
      <c r="AC427" s="54">
        <f t="shared" si="30"/>
        <v>118</v>
      </c>
      <c r="AD427" s="56">
        <v>1</v>
      </c>
      <c r="AE427" s="114">
        <v>2097000</v>
      </c>
      <c r="AF427" s="56">
        <v>1</v>
      </c>
      <c r="AG427" s="464">
        <v>46199</v>
      </c>
      <c r="AH427" s="54">
        <f t="shared" si="31"/>
        <v>26</v>
      </c>
      <c r="AI427" s="114">
        <v>0</v>
      </c>
      <c r="AJ427" s="114">
        <v>0</v>
      </c>
      <c r="AK427" s="118" t="s">
        <v>90</v>
      </c>
      <c r="AL427" s="118" t="s">
        <v>90</v>
      </c>
      <c r="AM427" s="56">
        <v>0</v>
      </c>
      <c r="AN427" s="118" t="s">
        <v>90</v>
      </c>
      <c r="AO427" s="118" t="s">
        <v>90</v>
      </c>
      <c r="AP427" s="118" t="s">
        <v>90</v>
      </c>
      <c r="AQ427" s="54">
        <f t="shared" si="32"/>
        <v>0</v>
      </c>
      <c r="AR427" s="54">
        <f>+L427+AE427-AJ427</f>
        <v>11773000</v>
      </c>
      <c r="AS427" s="56" t="s">
        <v>88</v>
      </c>
      <c r="AT427" s="54">
        <v>9676000</v>
      </c>
      <c r="AU427" s="56" t="s">
        <v>91</v>
      </c>
      <c r="AV427" s="114">
        <v>0</v>
      </c>
      <c r="AW427" s="111" t="s">
        <v>90</v>
      </c>
      <c r="AX427" s="247">
        <v>9676000</v>
      </c>
      <c r="AY427" s="58">
        <f t="shared" si="33"/>
        <v>2097000</v>
      </c>
      <c r="AZ427" s="112">
        <f t="shared" si="34"/>
        <v>0.82188057419519234</v>
      </c>
      <c r="BA427" s="159">
        <v>1</v>
      </c>
      <c r="BB427" s="111" t="s">
        <v>90</v>
      </c>
      <c r="BC427" s="56" t="s">
        <v>92</v>
      </c>
      <c r="BD427" s="109" t="s">
        <v>10383</v>
      </c>
      <c r="BE427" s="123" t="s">
        <v>91</v>
      </c>
      <c r="BF427" s="56" t="s">
        <v>88</v>
      </c>
    </row>
    <row r="428" spans="1:58" s="201" customFormat="1" x14ac:dyDescent="0.2">
      <c r="B428" s="51">
        <v>2026</v>
      </c>
      <c r="C428" s="51">
        <v>891780111</v>
      </c>
      <c r="D428" s="51" t="s">
        <v>79</v>
      </c>
      <c r="E428" s="161" t="s">
        <v>10382</v>
      </c>
      <c r="F428" s="56" t="s">
        <v>10381</v>
      </c>
      <c r="G428" s="56">
        <v>0</v>
      </c>
      <c r="H428" s="56" t="s">
        <v>82</v>
      </c>
      <c r="I428" s="51" t="s">
        <v>83</v>
      </c>
      <c r="J428" s="121" t="s">
        <v>84</v>
      </c>
      <c r="K428" s="54" t="s">
        <v>10380</v>
      </c>
      <c r="L428" s="54">
        <v>9676000</v>
      </c>
      <c r="M428" s="51" t="s">
        <v>86</v>
      </c>
      <c r="N428" s="54" t="s">
        <v>10379</v>
      </c>
      <c r="O428" s="54">
        <v>84455698</v>
      </c>
      <c r="P428" s="54">
        <v>53</v>
      </c>
      <c r="Q428" s="464">
        <v>46030</v>
      </c>
      <c r="R428" s="109">
        <v>2567899000</v>
      </c>
      <c r="S428" s="109">
        <v>1769</v>
      </c>
      <c r="T428" s="542">
        <v>46044</v>
      </c>
      <c r="U428" s="54">
        <v>9676000</v>
      </c>
      <c r="V428" s="56" t="s">
        <v>88</v>
      </c>
      <c r="W428" s="54">
        <v>85459497</v>
      </c>
      <c r="X428" s="54" t="s">
        <v>8771</v>
      </c>
      <c r="Y428" s="119">
        <v>46044</v>
      </c>
      <c r="Z428" s="119">
        <v>46055</v>
      </c>
      <c r="AA428" s="120" t="s">
        <v>90</v>
      </c>
      <c r="AB428" s="119">
        <v>46173</v>
      </c>
      <c r="AC428" s="54">
        <f t="shared" si="30"/>
        <v>118</v>
      </c>
      <c r="AD428" s="56">
        <v>1</v>
      </c>
      <c r="AE428" s="114">
        <v>2419000</v>
      </c>
      <c r="AF428" s="56">
        <v>1</v>
      </c>
      <c r="AG428" s="464">
        <v>46203</v>
      </c>
      <c r="AH428" s="54">
        <f t="shared" si="31"/>
        <v>30</v>
      </c>
      <c r="AI428" s="114">
        <v>0</v>
      </c>
      <c r="AJ428" s="114">
        <v>0</v>
      </c>
      <c r="AK428" s="118" t="s">
        <v>90</v>
      </c>
      <c r="AL428" s="118" t="s">
        <v>90</v>
      </c>
      <c r="AM428" s="56">
        <v>0</v>
      </c>
      <c r="AN428" s="118" t="s">
        <v>90</v>
      </c>
      <c r="AO428" s="118" t="s">
        <v>90</v>
      </c>
      <c r="AP428" s="118" t="s">
        <v>90</v>
      </c>
      <c r="AQ428" s="54">
        <f t="shared" si="32"/>
        <v>0</v>
      </c>
      <c r="AR428" s="54">
        <f>+L428+AE428-AJ428</f>
        <v>12095000</v>
      </c>
      <c r="AS428" s="56" t="s">
        <v>88</v>
      </c>
      <c r="AT428" s="54">
        <v>9676000</v>
      </c>
      <c r="AU428" s="56" t="s">
        <v>91</v>
      </c>
      <c r="AV428" s="114">
        <v>0</v>
      </c>
      <c r="AW428" s="111" t="s">
        <v>90</v>
      </c>
      <c r="AX428" s="247">
        <v>9676000</v>
      </c>
      <c r="AY428" s="58">
        <f t="shared" si="33"/>
        <v>2419000</v>
      </c>
      <c r="AZ428" s="112">
        <f t="shared" si="34"/>
        <v>0.8</v>
      </c>
      <c r="BA428" s="159">
        <v>1</v>
      </c>
      <c r="BB428" s="111" t="s">
        <v>90</v>
      </c>
      <c r="BC428" s="56" t="s">
        <v>92</v>
      </c>
      <c r="BD428" s="109" t="s">
        <v>10378</v>
      </c>
      <c r="BE428" s="123" t="s">
        <v>91</v>
      </c>
      <c r="BF428" s="56" t="s">
        <v>88</v>
      </c>
    </row>
    <row r="429" spans="1:58" s="201" customFormat="1" x14ac:dyDescent="0.2">
      <c r="B429" s="51">
        <v>2026</v>
      </c>
      <c r="C429" s="51">
        <v>891780111</v>
      </c>
      <c r="D429" s="51" t="s">
        <v>79</v>
      </c>
      <c r="E429" s="161" t="s">
        <v>10377</v>
      </c>
      <c r="F429" s="56" t="s">
        <v>10376</v>
      </c>
      <c r="G429" s="56">
        <v>0</v>
      </c>
      <c r="H429" s="56" t="s">
        <v>82</v>
      </c>
      <c r="I429" s="51" t="s">
        <v>83</v>
      </c>
      <c r="J429" s="121" t="s">
        <v>84</v>
      </c>
      <c r="K429" s="54" t="s">
        <v>10334</v>
      </c>
      <c r="L429" s="54">
        <v>9676000</v>
      </c>
      <c r="M429" s="51" t="s">
        <v>86</v>
      </c>
      <c r="N429" s="54" t="s">
        <v>10375</v>
      </c>
      <c r="O429" s="54">
        <v>84092041</v>
      </c>
      <c r="P429" s="54">
        <v>53</v>
      </c>
      <c r="Q429" s="464">
        <v>46030</v>
      </c>
      <c r="R429" s="109">
        <v>2567899000</v>
      </c>
      <c r="S429" s="109">
        <v>1770</v>
      </c>
      <c r="T429" s="542">
        <v>46044</v>
      </c>
      <c r="U429" s="54">
        <v>9676000</v>
      </c>
      <c r="V429" s="56" t="s">
        <v>88</v>
      </c>
      <c r="W429" s="54">
        <v>85459497</v>
      </c>
      <c r="X429" s="54" t="s">
        <v>8771</v>
      </c>
      <c r="Y429" s="119">
        <v>46044</v>
      </c>
      <c r="Z429" s="119">
        <v>46055</v>
      </c>
      <c r="AA429" s="120" t="s">
        <v>90</v>
      </c>
      <c r="AB429" s="119">
        <v>46173</v>
      </c>
      <c r="AC429" s="54">
        <f t="shared" si="30"/>
        <v>118</v>
      </c>
      <c r="AD429" s="56">
        <v>1</v>
      </c>
      <c r="AE429" s="114">
        <v>2419000</v>
      </c>
      <c r="AF429" s="56">
        <v>1</v>
      </c>
      <c r="AG429" s="464">
        <v>46203</v>
      </c>
      <c r="AH429" s="54">
        <f t="shared" si="31"/>
        <v>30</v>
      </c>
      <c r="AI429" s="114">
        <v>0</v>
      </c>
      <c r="AJ429" s="114">
        <v>0</v>
      </c>
      <c r="AK429" s="118" t="s">
        <v>90</v>
      </c>
      <c r="AL429" s="118" t="s">
        <v>90</v>
      </c>
      <c r="AM429" s="56">
        <v>0</v>
      </c>
      <c r="AN429" s="118" t="s">
        <v>90</v>
      </c>
      <c r="AO429" s="118" t="s">
        <v>90</v>
      </c>
      <c r="AP429" s="118" t="s">
        <v>90</v>
      </c>
      <c r="AQ429" s="54">
        <f t="shared" si="32"/>
        <v>0</v>
      </c>
      <c r="AR429" s="54">
        <f>+L429+AE429-AJ429</f>
        <v>12095000</v>
      </c>
      <c r="AS429" s="56" t="s">
        <v>88</v>
      </c>
      <c r="AT429" s="54">
        <v>9676000</v>
      </c>
      <c r="AU429" s="56" t="s">
        <v>91</v>
      </c>
      <c r="AV429" s="114">
        <v>0</v>
      </c>
      <c r="AW429" s="111" t="s">
        <v>90</v>
      </c>
      <c r="AX429" s="247">
        <v>9676000</v>
      </c>
      <c r="AY429" s="58">
        <f t="shared" si="33"/>
        <v>2419000</v>
      </c>
      <c r="AZ429" s="112">
        <f t="shared" si="34"/>
        <v>0.8</v>
      </c>
      <c r="BA429" s="159">
        <v>1</v>
      </c>
      <c r="BB429" s="111" t="s">
        <v>90</v>
      </c>
      <c r="BC429" s="56" t="s">
        <v>92</v>
      </c>
      <c r="BD429" s="109" t="s">
        <v>10374</v>
      </c>
      <c r="BE429" s="123" t="s">
        <v>91</v>
      </c>
      <c r="BF429" s="56" t="s">
        <v>88</v>
      </c>
    </row>
    <row r="430" spans="1:58" s="201" customFormat="1" x14ac:dyDescent="0.2">
      <c r="B430" s="51">
        <v>2026</v>
      </c>
      <c r="C430" s="51">
        <v>891780111</v>
      </c>
      <c r="D430" s="51" t="s">
        <v>79</v>
      </c>
      <c r="E430" s="161" t="s">
        <v>10373</v>
      </c>
      <c r="F430" s="56" t="s">
        <v>10372</v>
      </c>
      <c r="G430" s="56">
        <v>0</v>
      </c>
      <c r="H430" s="56" t="s">
        <v>82</v>
      </c>
      <c r="I430" s="51" t="s">
        <v>83</v>
      </c>
      <c r="J430" s="121" t="s">
        <v>84</v>
      </c>
      <c r="K430" s="54" t="s">
        <v>10334</v>
      </c>
      <c r="L430" s="54">
        <v>9676000</v>
      </c>
      <c r="M430" s="51" t="s">
        <v>86</v>
      </c>
      <c r="N430" s="54" t="s">
        <v>10371</v>
      </c>
      <c r="O430" s="54">
        <v>1082944952</v>
      </c>
      <c r="P430" s="54">
        <v>53</v>
      </c>
      <c r="Q430" s="464">
        <v>46030</v>
      </c>
      <c r="R430" s="109">
        <v>2567899000</v>
      </c>
      <c r="S430" s="109">
        <v>1771</v>
      </c>
      <c r="T430" s="542">
        <v>46044</v>
      </c>
      <c r="U430" s="54">
        <v>9676000</v>
      </c>
      <c r="V430" s="56" t="s">
        <v>88</v>
      </c>
      <c r="W430" s="54">
        <v>85459497</v>
      </c>
      <c r="X430" s="54" t="s">
        <v>8771</v>
      </c>
      <c r="Y430" s="119">
        <v>46044</v>
      </c>
      <c r="Z430" s="119">
        <v>46055</v>
      </c>
      <c r="AA430" s="120" t="s">
        <v>90</v>
      </c>
      <c r="AB430" s="119">
        <v>46173</v>
      </c>
      <c r="AC430" s="54">
        <f t="shared" si="30"/>
        <v>118</v>
      </c>
      <c r="AD430" s="56">
        <v>0</v>
      </c>
      <c r="AE430" s="114">
        <v>0</v>
      </c>
      <c r="AF430" s="56">
        <v>0</v>
      </c>
      <c r="AG430" s="464" t="s">
        <v>90</v>
      </c>
      <c r="AH430" s="54">
        <f t="shared" si="31"/>
        <v>0</v>
      </c>
      <c r="AI430" s="114">
        <v>0</v>
      </c>
      <c r="AJ430" s="114">
        <v>0</v>
      </c>
      <c r="AK430" s="118" t="s">
        <v>90</v>
      </c>
      <c r="AL430" s="118" t="s">
        <v>90</v>
      </c>
      <c r="AM430" s="56">
        <v>0</v>
      </c>
      <c r="AN430" s="118" t="s">
        <v>90</v>
      </c>
      <c r="AO430" s="118" t="s">
        <v>90</v>
      </c>
      <c r="AP430" s="118" t="s">
        <v>90</v>
      </c>
      <c r="AQ430" s="54">
        <f t="shared" si="32"/>
        <v>0</v>
      </c>
      <c r="AR430" s="54">
        <f>+L430+AE430-AJ430</f>
        <v>9676000</v>
      </c>
      <c r="AS430" s="56" t="s">
        <v>88</v>
      </c>
      <c r="AT430" s="54">
        <v>9676000</v>
      </c>
      <c r="AU430" s="56" t="s">
        <v>91</v>
      </c>
      <c r="AV430" s="114">
        <v>0</v>
      </c>
      <c r="AW430" s="111" t="s">
        <v>90</v>
      </c>
      <c r="AX430" s="247">
        <v>9676000</v>
      </c>
      <c r="AY430" s="58">
        <f t="shared" si="33"/>
        <v>0</v>
      </c>
      <c r="AZ430" s="112">
        <f t="shared" si="34"/>
        <v>1</v>
      </c>
      <c r="BA430" s="159">
        <v>1</v>
      </c>
      <c r="BB430" s="111" t="s">
        <v>90</v>
      </c>
      <c r="BC430" s="56" t="s">
        <v>92</v>
      </c>
      <c r="BD430" s="109" t="s">
        <v>10370</v>
      </c>
      <c r="BE430" s="123" t="s">
        <v>91</v>
      </c>
      <c r="BF430" s="56" t="s">
        <v>88</v>
      </c>
    </row>
    <row r="431" spans="1:58" s="201" customFormat="1" x14ac:dyDescent="0.2">
      <c r="B431" s="51">
        <v>2026</v>
      </c>
      <c r="C431" s="51">
        <v>891780111</v>
      </c>
      <c r="D431" s="51" t="s">
        <v>79</v>
      </c>
      <c r="E431" s="161" t="s">
        <v>10369</v>
      </c>
      <c r="F431" s="56" t="s">
        <v>10368</v>
      </c>
      <c r="G431" s="56">
        <v>0</v>
      </c>
      <c r="H431" s="56" t="s">
        <v>82</v>
      </c>
      <c r="I431" s="51" t="s">
        <v>83</v>
      </c>
      <c r="J431" s="121" t="s">
        <v>84</v>
      </c>
      <c r="K431" s="54" t="s">
        <v>10367</v>
      </c>
      <c r="L431" s="54">
        <v>9676000</v>
      </c>
      <c r="M431" s="51" t="s">
        <v>86</v>
      </c>
      <c r="N431" s="54" t="s">
        <v>10366</v>
      </c>
      <c r="O431" s="54">
        <v>1080424312</v>
      </c>
      <c r="P431" s="54">
        <v>53</v>
      </c>
      <c r="Q431" s="464">
        <v>46030</v>
      </c>
      <c r="R431" s="109">
        <v>2567899000</v>
      </c>
      <c r="S431" s="109">
        <v>1772</v>
      </c>
      <c r="T431" s="542">
        <v>46044</v>
      </c>
      <c r="U431" s="54">
        <v>9676000</v>
      </c>
      <c r="V431" s="56" t="s">
        <v>88</v>
      </c>
      <c r="W431" s="54">
        <v>45476408</v>
      </c>
      <c r="X431" s="54" t="s">
        <v>9567</v>
      </c>
      <c r="Y431" s="119">
        <v>46044</v>
      </c>
      <c r="Z431" s="119">
        <v>46055</v>
      </c>
      <c r="AA431" s="120" t="s">
        <v>90</v>
      </c>
      <c r="AB431" s="119">
        <v>46173</v>
      </c>
      <c r="AC431" s="54">
        <f t="shared" si="30"/>
        <v>118</v>
      </c>
      <c r="AD431" s="56">
        <v>1</v>
      </c>
      <c r="AE431" s="114">
        <v>2097000</v>
      </c>
      <c r="AF431" s="56">
        <v>1</v>
      </c>
      <c r="AG431" s="464">
        <v>46199</v>
      </c>
      <c r="AH431" s="54">
        <f t="shared" si="31"/>
        <v>26</v>
      </c>
      <c r="AI431" s="114">
        <v>0</v>
      </c>
      <c r="AJ431" s="114">
        <v>0</v>
      </c>
      <c r="AK431" s="118" t="s">
        <v>90</v>
      </c>
      <c r="AL431" s="118" t="s">
        <v>90</v>
      </c>
      <c r="AM431" s="56">
        <v>0</v>
      </c>
      <c r="AN431" s="118" t="s">
        <v>90</v>
      </c>
      <c r="AO431" s="118" t="s">
        <v>90</v>
      </c>
      <c r="AP431" s="118" t="s">
        <v>90</v>
      </c>
      <c r="AQ431" s="54">
        <f t="shared" si="32"/>
        <v>0</v>
      </c>
      <c r="AR431" s="54">
        <f>+L431+AE431-AJ431</f>
        <v>11773000</v>
      </c>
      <c r="AS431" s="56" t="s">
        <v>88</v>
      </c>
      <c r="AT431" s="54">
        <v>9676000</v>
      </c>
      <c r="AU431" s="56" t="s">
        <v>91</v>
      </c>
      <c r="AV431" s="114">
        <v>0</v>
      </c>
      <c r="AW431" s="111" t="s">
        <v>90</v>
      </c>
      <c r="AX431" s="247">
        <v>9676000</v>
      </c>
      <c r="AY431" s="58">
        <f t="shared" si="33"/>
        <v>2097000</v>
      </c>
      <c r="AZ431" s="112">
        <f t="shared" si="34"/>
        <v>0.82188057419519234</v>
      </c>
      <c r="BA431" s="159">
        <v>1</v>
      </c>
      <c r="BB431" s="111" t="s">
        <v>90</v>
      </c>
      <c r="BC431" s="56" t="s">
        <v>92</v>
      </c>
      <c r="BD431" s="109" t="s">
        <v>10365</v>
      </c>
      <c r="BE431" s="123" t="s">
        <v>91</v>
      </c>
      <c r="BF431" s="56" t="s">
        <v>88</v>
      </c>
    </row>
    <row r="432" spans="1:58" s="201" customFormat="1" x14ac:dyDescent="0.2">
      <c r="B432" s="51">
        <v>2026</v>
      </c>
      <c r="C432" s="51">
        <v>891780111</v>
      </c>
      <c r="D432" s="51" t="s">
        <v>79</v>
      </c>
      <c r="E432" s="161" t="s">
        <v>10364</v>
      </c>
      <c r="F432" s="56" t="s">
        <v>10363</v>
      </c>
      <c r="G432" s="56">
        <v>0</v>
      </c>
      <c r="H432" s="56" t="s">
        <v>82</v>
      </c>
      <c r="I432" s="51" t="s">
        <v>83</v>
      </c>
      <c r="J432" s="121" t="s">
        <v>84</v>
      </c>
      <c r="K432" s="54" t="s">
        <v>10362</v>
      </c>
      <c r="L432" s="54">
        <v>14652000</v>
      </c>
      <c r="M432" s="51" t="s">
        <v>86</v>
      </c>
      <c r="N432" s="54" t="s">
        <v>10361</v>
      </c>
      <c r="O432" s="54">
        <v>57428847</v>
      </c>
      <c r="P432" s="54">
        <v>30</v>
      </c>
      <c r="Q432" s="464">
        <v>46027</v>
      </c>
      <c r="R432" s="109">
        <v>5872564000</v>
      </c>
      <c r="S432" s="109">
        <v>1797</v>
      </c>
      <c r="T432" s="542">
        <v>46044</v>
      </c>
      <c r="U432" s="54">
        <v>14652000</v>
      </c>
      <c r="V432" s="56" t="s">
        <v>88</v>
      </c>
      <c r="W432" s="54">
        <v>45476408</v>
      </c>
      <c r="X432" s="54" t="s">
        <v>9567</v>
      </c>
      <c r="Y432" s="119">
        <v>46044</v>
      </c>
      <c r="Z432" s="119">
        <v>46055</v>
      </c>
      <c r="AA432" s="120" t="s">
        <v>90</v>
      </c>
      <c r="AB432" s="119">
        <v>46173</v>
      </c>
      <c r="AC432" s="54">
        <f t="shared" si="30"/>
        <v>118</v>
      </c>
      <c r="AD432" s="56">
        <v>1</v>
      </c>
      <c r="AE432" s="114">
        <v>3175000</v>
      </c>
      <c r="AF432" s="56">
        <v>1</v>
      </c>
      <c r="AG432" s="464">
        <v>46199</v>
      </c>
      <c r="AH432" s="54">
        <f t="shared" si="31"/>
        <v>26</v>
      </c>
      <c r="AI432" s="114">
        <v>0</v>
      </c>
      <c r="AJ432" s="114">
        <v>0</v>
      </c>
      <c r="AK432" s="118" t="s">
        <v>90</v>
      </c>
      <c r="AL432" s="118" t="s">
        <v>90</v>
      </c>
      <c r="AM432" s="56">
        <v>0</v>
      </c>
      <c r="AN432" s="118" t="s">
        <v>90</v>
      </c>
      <c r="AO432" s="118" t="s">
        <v>90</v>
      </c>
      <c r="AP432" s="118" t="s">
        <v>90</v>
      </c>
      <c r="AQ432" s="54">
        <f t="shared" si="32"/>
        <v>0</v>
      </c>
      <c r="AR432" s="54">
        <f>+L432+AE432-AJ432</f>
        <v>17827000</v>
      </c>
      <c r="AS432" s="56" t="s">
        <v>88</v>
      </c>
      <c r="AT432" s="54">
        <v>14652000</v>
      </c>
      <c r="AU432" s="56" t="s">
        <v>91</v>
      </c>
      <c r="AV432" s="114">
        <v>0</v>
      </c>
      <c r="AW432" s="111" t="s">
        <v>90</v>
      </c>
      <c r="AX432" s="247">
        <v>14652000</v>
      </c>
      <c r="AY432" s="58">
        <f t="shared" si="33"/>
        <v>3175000</v>
      </c>
      <c r="AZ432" s="112">
        <f t="shared" si="34"/>
        <v>0.82189936613002745</v>
      </c>
      <c r="BA432" s="159">
        <v>1</v>
      </c>
      <c r="BB432" s="111" t="s">
        <v>90</v>
      </c>
      <c r="BC432" s="56" t="s">
        <v>92</v>
      </c>
      <c r="BD432" s="109" t="s">
        <v>10360</v>
      </c>
      <c r="BE432" s="123" t="s">
        <v>91</v>
      </c>
      <c r="BF432" s="56" t="s">
        <v>88</v>
      </c>
    </row>
    <row r="433" spans="2:58" s="201" customFormat="1" x14ac:dyDescent="0.2">
      <c r="B433" s="51">
        <v>2026</v>
      </c>
      <c r="C433" s="51">
        <v>891780111</v>
      </c>
      <c r="D433" s="51" t="s">
        <v>79</v>
      </c>
      <c r="E433" s="161" t="s">
        <v>10359</v>
      </c>
      <c r="F433" s="56" t="s">
        <v>10358</v>
      </c>
      <c r="G433" s="56">
        <v>0</v>
      </c>
      <c r="H433" s="56" t="s">
        <v>82</v>
      </c>
      <c r="I433" s="51" t="s">
        <v>83</v>
      </c>
      <c r="J433" s="121" t="s">
        <v>84</v>
      </c>
      <c r="K433" s="54" t="s">
        <v>10334</v>
      </c>
      <c r="L433" s="54">
        <v>9676000</v>
      </c>
      <c r="M433" s="51" t="s">
        <v>86</v>
      </c>
      <c r="N433" s="54" t="s">
        <v>10357</v>
      </c>
      <c r="O433" s="54">
        <v>85455874</v>
      </c>
      <c r="P433" s="54">
        <v>53</v>
      </c>
      <c r="Q433" s="464">
        <v>46030</v>
      </c>
      <c r="R433" s="109">
        <v>2567899000</v>
      </c>
      <c r="S433" s="109">
        <v>1774</v>
      </c>
      <c r="T433" s="542">
        <v>46044</v>
      </c>
      <c r="U433" s="54">
        <v>9676000</v>
      </c>
      <c r="V433" s="56" t="s">
        <v>88</v>
      </c>
      <c r="W433" s="54">
        <v>85459497</v>
      </c>
      <c r="X433" s="54" t="s">
        <v>8771</v>
      </c>
      <c r="Y433" s="119">
        <v>46044</v>
      </c>
      <c r="Z433" s="119">
        <v>46055</v>
      </c>
      <c r="AA433" s="120" t="s">
        <v>90</v>
      </c>
      <c r="AB433" s="119">
        <v>46173</v>
      </c>
      <c r="AC433" s="54">
        <f t="shared" si="30"/>
        <v>118</v>
      </c>
      <c r="AD433" s="56">
        <v>1</v>
      </c>
      <c r="AE433" s="114">
        <v>2419000</v>
      </c>
      <c r="AF433" s="56">
        <v>1</v>
      </c>
      <c r="AG433" s="464">
        <v>46203</v>
      </c>
      <c r="AH433" s="54">
        <f t="shared" si="31"/>
        <v>30</v>
      </c>
      <c r="AI433" s="114">
        <v>0</v>
      </c>
      <c r="AJ433" s="114">
        <v>0</v>
      </c>
      <c r="AK433" s="118" t="s">
        <v>90</v>
      </c>
      <c r="AL433" s="118" t="s">
        <v>90</v>
      </c>
      <c r="AM433" s="56">
        <v>0</v>
      </c>
      <c r="AN433" s="118" t="s">
        <v>90</v>
      </c>
      <c r="AO433" s="118" t="s">
        <v>90</v>
      </c>
      <c r="AP433" s="118" t="s">
        <v>90</v>
      </c>
      <c r="AQ433" s="54">
        <f t="shared" si="32"/>
        <v>0</v>
      </c>
      <c r="AR433" s="54">
        <f>+L433+AE433-AJ433</f>
        <v>12095000</v>
      </c>
      <c r="AS433" s="56" t="s">
        <v>88</v>
      </c>
      <c r="AT433" s="54">
        <v>9676000</v>
      </c>
      <c r="AU433" s="56" t="s">
        <v>91</v>
      </c>
      <c r="AV433" s="114">
        <v>0</v>
      </c>
      <c r="AW433" s="111" t="s">
        <v>90</v>
      </c>
      <c r="AX433" s="247">
        <v>9676000</v>
      </c>
      <c r="AY433" s="58">
        <f t="shared" si="33"/>
        <v>2419000</v>
      </c>
      <c r="AZ433" s="112">
        <f t="shared" si="34"/>
        <v>0.8</v>
      </c>
      <c r="BA433" s="159">
        <v>1</v>
      </c>
      <c r="BB433" s="111" t="s">
        <v>90</v>
      </c>
      <c r="BC433" s="56" t="s">
        <v>92</v>
      </c>
      <c r="BD433" s="109" t="s">
        <v>10356</v>
      </c>
      <c r="BE433" s="123" t="s">
        <v>91</v>
      </c>
      <c r="BF433" s="56" t="s">
        <v>88</v>
      </c>
    </row>
    <row r="434" spans="2:58" s="201" customFormat="1" x14ac:dyDescent="0.2">
      <c r="B434" s="51">
        <v>2026</v>
      </c>
      <c r="C434" s="51">
        <v>891780111</v>
      </c>
      <c r="D434" s="51" t="s">
        <v>79</v>
      </c>
      <c r="E434" s="161" t="s">
        <v>10355</v>
      </c>
      <c r="F434" s="56" t="s">
        <v>10354</v>
      </c>
      <c r="G434" s="56">
        <v>0</v>
      </c>
      <c r="H434" s="56" t="s">
        <v>82</v>
      </c>
      <c r="I434" s="51" t="s">
        <v>83</v>
      </c>
      <c r="J434" s="121" t="s">
        <v>84</v>
      </c>
      <c r="K434" s="54" t="s">
        <v>10353</v>
      </c>
      <c r="L434" s="54">
        <v>34604000</v>
      </c>
      <c r="M434" s="51" t="s">
        <v>86</v>
      </c>
      <c r="N434" s="54" t="s">
        <v>10352</v>
      </c>
      <c r="O434" s="54">
        <v>53051271</v>
      </c>
      <c r="P434" s="54">
        <v>30</v>
      </c>
      <c r="Q434" s="464">
        <v>46027</v>
      </c>
      <c r="R434" s="109">
        <v>5872564000</v>
      </c>
      <c r="S434" s="109">
        <v>1798</v>
      </c>
      <c r="T434" s="542">
        <v>46044</v>
      </c>
      <c r="U434" s="54">
        <v>34604000</v>
      </c>
      <c r="V434" s="56" t="s">
        <v>88</v>
      </c>
      <c r="W434" s="54">
        <v>36669284</v>
      </c>
      <c r="X434" s="54" t="s">
        <v>10351</v>
      </c>
      <c r="Y434" s="119">
        <v>46044</v>
      </c>
      <c r="Z434" s="119">
        <v>46055</v>
      </c>
      <c r="AA434" s="120" t="s">
        <v>90</v>
      </c>
      <c r="AB434" s="119">
        <v>46173</v>
      </c>
      <c r="AC434" s="54">
        <f t="shared" si="30"/>
        <v>118</v>
      </c>
      <c r="AD434" s="56">
        <v>1</v>
      </c>
      <c r="AE434" s="114">
        <v>8651000</v>
      </c>
      <c r="AF434" s="56">
        <v>1</v>
      </c>
      <c r="AG434" s="464">
        <v>46203</v>
      </c>
      <c r="AH434" s="54">
        <f t="shared" si="31"/>
        <v>30</v>
      </c>
      <c r="AI434" s="114">
        <v>0</v>
      </c>
      <c r="AJ434" s="114">
        <v>0</v>
      </c>
      <c r="AK434" s="118" t="s">
        <v>90</v>
      </c>
      <c r="AL434" s="118" t="s">
        <v>90</v>
      </c>
      <c r="AM434" s="56">
        <v>0</v>
      </c>
      <c r="AN434" s="118" t="s">
        <v>90</v>
      </c>
      <c r="AO434" s="118" t="s">
        <v>90</v>
      </c>
      <c r="AP434" s="118" t="s">
        <v>90</v>
      </c>
      <c r="AQ434" s="54">
        <f t="shared" si="32"/>
        <v>0</v>
      </c>
      <c r="AR434" s="54">
        <f>+L434+AE434-AJ434</f>
        <v>43255000</v>
      </c>
      <c r="AS434" s="56" t="s">
        <v>88</v>
      </c>
      <c r="AT434" s="54">
        <v>34604000</v>
      </c>
      <c r="AU434" s="56" t="s">
        <v>91</v>
      </c>
      <c r="AV434" s="114">
        <v>0</v>
      </c>
      <c r="AW434" s="111" t="s">
        <v>90</v>
      </c>
      <c r="AX434" s="247">
        <v>34604000</v>
      </c>
      <c r="AY434" s="58">
        <f t="shared" si="33"/>
        <v>8651000</v>
      </c>
      <c r="AZ434" s="112">
        <f t="shared" si="34"/>
        <v>0.8</v>
      </c>
      <c r="BA434" s="159">
        <v>1</v>
      </c>
      <c r="BB434" s="111" t="s">
        <v>90</v>
      </c>
      <c r="BC434" s="56" t="s">
        <v>92</v>
      </c>
      <c r="BD434" s="109" t="s">
        <v>10350</v>
      </c>
      <c r="BE434" s="123" t="s">
        <v>91</v>
      </c>
      <c r="BF434" s="56" t="s">
        <v>88</v>
      </c>
    </row>
    <row r="435" spans="2:58" s="201" customFormat="1" x14ac:dyDescent="0.2">
      <c r="B435" s="51">
        <v>2026</v>
      </c>
      <c r="C435" s="51">
        <v>891780111</v>
      </c>
      <c r="D435" s="51" t="s">
        <v>79</v>
      </c>
      <c r="E435" s="161" t="s">
        <v>10349</v>
      </c>
      <c r="F435" s="56" t="s">
        <v>10348</v>
      </c>
      <c r="G435" s="56">
        <v>0</v>
      </c>
      <c r="H435" s="56" t="s">
        <v>82</v>
      </c>
      <c r="I435" s="51" t="s">
        <v>83</v>
      </c>
      <c r="J435" s="121" t="s">
        <v>84</v>
      </c>
      <c r="K435" s="54" t="s">
        <v>10334</v>
      </c>
      <c r="L435" s="54">
        <v>9676000</v>
      </c>
      <c r="M435" s="51" t="s">
        <v>86</v>
      </c>
      <c r="N435" s="54" t="s">
        <v>10347</v>
      </c>
      <c r="O435" s="54">
        <v>12550715</v>
      </c>
      <c r="P435" s="54">
        <v>53</v>
      </c>
      <c r="Q435" s="464">
        <v>46030</v>
      </c>
      <c r="R435" s="109">
        <v>2567899000</v>
      </c>
      <c r="S435" s="109">
        <v>1773</v>
      </c>
      <c r="T435" s="542">
        <v>46044</v>
      </c>
      <c r="U435" s="54">
        <v>9676000</v>
      </c>
      <c r="V435" s="56" t="s">
        <v>88</v>
      </c>
      <c r="W435" s="54">
        <v>85459497</v>
      </c>
      <c r="X435" s="54" t="s">
        <v>8771</v>
      </c>
      <c r="Y435" s="119">
        <v>46044</v>
      </c>
      <c r="Z435" s="119">
        <v>46055</v>
      </c>
      <c r="AA435" s="120" t="s">
        <v>90</v>
      </c>
      <c r="AB435" s="119">
        <v>46173</v>
      </c>
      <c r="AC435" s="54">
        <f t="shared" si="30"/>
        <v>118</v>
      </c>
      <c r="AD435" s="56">
        <v>0</v>
      </c>
      <c r="AE435" s="114">
        <v>0</v>
      </c>
      <c r="AF435" s="56">
        <v>0</v>
      </c>
      <c r="AG435" s="464" t="s">
        <v>90</v>
      </c>
      <c r="AH435" s="54">
        <f t="shared" si="31"/>
        <v>0</v>
      </c>
      <c r="AI435" s="114">
        <v>0</v>
      </c>
      <c r="AJ435" s="114">
        <v>0</v>
      </c>
      <c r="AK435" s="118" t="s">
        <v>90</v>
      </c>
      <c r="AL435" s="118" t="s">
        <v>90</v>
      </c>
      <c r="AM435" s="56">
        <v>0</v>
      </c>
      <c r="AN435" s="118" t="s">
        <v>90</v>
      </c>
      <c r="AO435" s="118" t="s">
        <v>90</v>
      </c>
      <c r="AP435" s="118" t="s">
        <v>90</v>
      </c>
      <c r="AQ435" s="54">
        <f t="shared" si="32"/>
        <v>0</v>
      </c>
      <c r="AR435" s="54">
        <f>+L435+AE435-AJ435</f>
        <v>9676000</v>
      </c>
      <c r="AS435" s="56" t="s">
        <v>88</v>
      </c>
      <c r="AT435" s="54">
        <v>9676000</v>
      </c>
      <c r="AU435" s="56" t="s">
        <v>91</v>
      </c>
      <c r="AV435" s="114">
        <v>0</v>
      </c>
      <c r="AW435" s="111" t="s">
        <v>90</v>
      </c>
      <c r="AX435" s="247">
        <v>9676000</v>
      </c>
      <c r="AY435" s="58">
        <f t="shared" si="33"/>
        <v>0</v>
      </c>
      <c r="AZ435" s="112">
        <f t="shared" si="34"/>
        <v>1</v>
      </c>
      <c r="BA435" s="159">
        <v>1</v>
      </c>
      <c r="BB435" s="111" t="s">
        <v>90</v>
      </c>
      <c r="BC435" s="56" t="s">
        <v>92</v>
      </c>
      <c r="BD435" s="109" t="s">
        <v>10346</v>
      </c>
      <c r="BE435" s="123" t="s">
        <v>91</v>
      </c>
      <c r="BF435" s="56" t="s">
        <v>88</v>
      </c>
    </row>
    <row r="436" spans="2:58" s="201" customFormat="1" x14ac:dyDescent="0.2">
      <c r="B436" s="51">
        <v>2026</v>
      </c>
      <c r="C436" s="51">
        <v>891780111</v>
      </c>
      <c r="D436" s="51" t="s">
        <v>79</v>
      </c>
      <c r="E436" s="161" t="s">
        <v>10345</v>
      </c>
      <c r="F436" s="56" t="s">
        <v>10344</v>
      </c>
      <c r="G436" s="56">
        <v>0</v>
      </c>
      <c r="H436" s="56" t="s">
        <v>82</v>
      </c>
      <c r="I436" s="51" t="s">
        <v>83</v>
      </c>
      <c r="J436" s="121" t="s">
        <v>84</v>
      </c>
      <c r="K436" s="54" t="s">
        <v>10343</v>
      </c>
      <c r="L436" s="54">
        <v>12028000</v>
      </c>
      <c r="M436" s="51" t="s">
        <v>86</v>
      </c>
      <c r="N436" s="54" t="s">
        <v>10342</v>
      </c>
      <c r="O436" s="54">
        <v>1082888690</v>
      </c>
      <c r="P436" s="54">
        <v>30</v>
      </c>
      <c r="Q436" s="464">
        <v>46027</v>
      </c>
      <c r="R436" s="109">
        <v>5872564000</v>
      </c>
      <c r="S436" s="109">
        <v>1799</v>
      </c>
      <c r="T436" s="542">
        <v>46044</v>
      </c>
      <c r="U436" s="54">
        <v>12028000</v>
      </c>
      <c r="V436" s="56" t="s">
        <v>88</v>
      </c>
      <c r="W436" s="54">
        <v>57299363</v>
      </c>
      <c r="X436" s="54" t="s">
        <v>10154</v>
      </c>
      <c r="Y436" s="119">
        <v>46044</v>
      </c>
      <c r="Z436" s="119">
        <v>46055</v>
      </c>
      <c r="AA436" s="120" t="s">
        <v>90</v>
      </c>
      <c r="AB436" s="119">
        <v>46173</v>
      </c>
      <c r="AC436" s="54">
        <f t="shared" si="30"/>
        <v>118</v>
      </c>
      <c r="AD436" s="56">
        <v>1</v>
      </c>
      <c r="AE436" s="114">
        <v>3007000</v>
      </c>
      <c r="AF436" s="56">
        <v>1</v>
      </c>
      <c r="AG436" s="464">
        <v>46203</v>
      </c>
      <c r="AH436" s="54">
        <f t="shared" si="31"/>
        <v>30</v>
      </c>
      <c r="AI436" s="114">
        <v>0</v>
      </c>
      <c r="AJ436" s="114">
        <v>0</v>
      </c>
      <c r="AK436" s="118" t="s">
        <v>90</v>
      </c>
      <c r="AL436" s="118" t="s">
        <v>90</v>
      </c>
      <c r="AM436" s="56">
        <v>0</v>
      </c>
      <c r="AN436" s="118" t="s">
        <v>90</v>
      </c>
      <c r="AO436" s="118" t="s">
        <v>90</v>
      </c>
      <c r="AP436" s="118" t="s">
        <v>90</v>
      </c>
      <c r="AQ436" s="54">
        <f t="shared" si="32"/>
        <v>0</v>
      </c>
      <c r="AR436" s="54">
        <f>+L436+AE436-AJ436</f>
        <v>15035000</v>
      </c>
      <c r="AS436" s="56" t="s">
        <v>88</v>
      </c>
      <c r="AT436" s="54">
        <v>12028000</v>
      </c>
      <c r="AU436" s="56" t="s">
        <v>91</v>
      </c>
      <c r="AV436" s="114">
        <v>0</v>
      </c>
      <c r="AW436" s="111" t="s">
        <v>90</v>
      </c>
      <c r="AX436" s="247">
        <v>12028000</v>
      </c>
      <c r="AY436" s="58">
        <f t="shared" si="33"/>
        <v>3007000</v>
      </c>
      <c r="AZ436" s="112">
        <f t="shared" si="34"/>
        <v>0.8</v>
      </c>
      <c r="BA436" s="159">
        <v>1</v>
      </c>
      <c r="BB436" s="111" t="s">
        <v>90</v>
      </c>
      <c r="BC436" s="56" t="s">
        <v>92</v>
      </c>
      <c r="BD436" s="109" t="s">
        <v>10341</v>
      </c>
      <c r="BE436" s="123" t="s">
        <v>91</v>
      </c>
      <c r="BF436" s="56" t="s">
        <v>88</v>
      </c>
    </row>
    <row r="437" spans="2:58" s="201" customFormat="1" x14ac:dyDescent="0.2">
      <c r="B437" s="51">
        <v>2026</v>
      </c>
      <c r="C437" s="51">
        <v>891780111</v>
      </c>
      <c r="D437" s="51" t="s">
        <v>79</v>
      </c>
      <c r="E437" s="161" t="s">
        <v>10340</v>
      </c>
      <c r="F437" s="56" t="s">
        <v>10339</v>
      </c>
      <c r="G437" s="56">
        <v>0</v>
      </c>
      <c r="H437" s="56" t="s">
        <v>82</v>
      </c>
      <c r="I437" s="51" t="s">
        <v>83</v>
      </c>
      <c r="J437" s="121" t="s">
        <v>84</v>
      </c>
      <c r="K437" s="54" t="s">
        <v>9415</v>
      </c>
      <c r="L437" s="54">
        <v>10967000</v>
      </c>
      <c r="M437" s="51" t="s">
        <v>86</v>
      </c>
      <c r="N437" s="54" t="s">
        <v>10338</v>
      </c>
      <c r="O437" s="54">
        <v>57435172</v>
      </c>
      <c r="P437" s="54">
        <v>53</v>
      </c>
      <c r="Q437" s="464">
        <v>46030</v>
      </c>
      <c r="R437" s="109">
        <v>2567899000</v>
      </c>
      <c r="S437" s="109">
        <v>1775</v>
      </c>
      <c r="T437" s="542">
        <v>46044</v>
      </c>
      <c r="U437" s="54">
        <v>10967000</v>
      </c>
      <c r="V437" s="56" t="s">
        <v>88</v>
      </c>
      <c r="W437" s="54">
        <v>57444673</v>
      </c>
      <c r="X437" s="54" t="s">
        <v>9243</v>
      </c>
      <c r="Y437" s="119">
        <v>46044</v>
      </c>
      <c r="Z437" s="119">
        <v>46044</v>
      </c>
      <c r="AA437" s="120" t="s">
        <v>90</v>
      </c>
      <c r="AB437" s="119">
        <v>46173</v>
      </c>
      <c r="AC437" s="54">
        <f t="shared" si="30"/>
        <v>129</v>
      </c>
      <c r="AD437" s="56">
        <v>1</v>
      </c>
      <c r="AE437" s="114">
        <v>2419000</v>
      </c>
      <c r="AF437" s="56">
        <v>1</v>
      </c>
      <c r="AG437" s="464">
        <v>46203</v>
      </c>
      <c r="AH437" s="54">
        <f t="shared" si="31"/>
        <v>30</v>
      </c>
      <c r="AI437" s="114">
        <v>0</v>
      </c>
      <c r="AJ437" s="114">
        <v>0</v>
      </c>
      <c r="AK437" s="118" t="s">
        <v>90</v>
      </c>
      <c r="AL437" s="118" t="s">
        <v>90</v>
      </c>
      <c r="AM437" s="56">
        <v>0</v>
      </c>
      <c r="AN437" s="118" t="s">
        <v>90</v>
      </c>
      <c r="AO437" s="118" t="s">
        <v>90</v>
      </c>
      <c r="AP437" s="118" t="s">
        <v>90</v>
      </c>
      <c r="AQ437" s="54">
        <f t="shared" si="32"/>
        <v>0</v>
      </c>
      <c r="AR437" s="54">
        <f>+L437+AE437-AJ437</f>
        <v>13386000</v>
      </c>
      <c r="AS437" s="56" t="s">
        <v>88</v>
      </c>
      <c r="AT437" s="54">
        <v>10967000</v>
      </c>
      <c r="AU437" s="56" t="s">
        <v>91</v>
      </c>
      <c r="AV437" s="114">
        <v>0</v>
      </c>
      <c r="AW437" s="111" t="s">
        <v>90</v>
      </c>
      <c r="AX437" s="247">
        <v>10967000</v>
      </c>
      <c r="AY437" s="58">
        <f t="shared" si="33"/>
        <v>2419000</v>
      </c>
      <c r="AZ437" s="112">
        <f t="shared" si="34"/>
        <v>0.81928880920364555</v>
      </c>
      <c r="BA437" s="159">
        <v>1</v>
      </c>
      <c r="BB437" s="111" t="s">
        <v>90</v>
      </c>
      <c r="BC437" s="56" t="s">
        <v>92</v>
      </c>
      <c r="BD437" s="109" t="s">
        <v>10337</v>
      </c>
      <c r="BE437" s="56" t="s">
        <v>88</v>
      </c>
      <c r="BF437" s="56" t="s">
        <v>88</v>
      </c>
    </row>
    <row r="438" spans="2:58" s="201" customFormat="1" x14ac:dyDescent="0.2">
      <c r="B438" s="51">
        <v>2026</v>
      </c>
      <c r="C438" s="51">
        <v>891780111</v>
      </c>
      <c r="D438" s="51" t="s">
        <v>79</v>
      </c>
      <c r="E438" s="161" t="s">
        <v>10336</v>
      </c>
      <c r="F438" s="56" t="s">
        <v>10335</v>
      </c>
      <c r="G438" s="56">
        <v>0</v>
      </c>
      <c r="H438" s="56" t="s">
        <v>82</v>
      </c>
      <c r="I438" s="51" t="s">
        <v>83</v>
      </c>
      <c r="J438" s="121" t="s">
        <v>84</v>
      </c>
      <c r="K438" s="54" t="s">
        <v>10334</v>
      </c>
      <c r="L438" s="54">
        <v>9676000</v>
      </c>
      <c r="M438" s="51" t="s">
        <v>86</v>
      </c>
      <c r="N438" s="54" t="s">
        <v>10333</v>
      </c>
      <c r="O438" s="54">
        <v>19612853</v>
      </c>
      <c r="P438" s="54">
        <v>53</v>
      </c>
      <c r="Q438" s="464">
        <v>46030</v>
      </c>
      <c r="R438" s="109">
        <v>2567899000</v>
      </c>
      <c r="S438" s="109">
        <v>1776</v>
      </c>
      <c r="T438" s="542">
        <v>46044</v>
      </c>
      <c r="U438" s="54">
        <v>9676000</v>
      </c>
      <c r="V438" s="56" t="s">
        <v>88</v>
      </c>
      <c r="W438" s="54">
        <v>85459497</v>
      </c>
      <c r="X438" s="54" t="s">
        <v>8771</v>
      </c>
      <c r="Y438" s="119">
        <v>46044</v>
      </c>
      <c r="Z438" s="119">
        <v>46055</v>
      </c>
      <c r="AA438" s="120" t="s">
        <v>90</v>
      </c>
      <c r="AB438" s="119">
        <v>46173</v>
      </c>
      <c r="AC438" s="54">
        <f t="shared" si="30"/>
        <v>118</v>
      </c>
      <c r="AD438" s="56">
        <v>0</v>
      </c>
      <c r="AE438" s="114">
        <v>0</v>
      </c>
      <c r="AF438" s="56">
        <v>0</v>
      </c>
      <c r="AG438" s="464" t="s">
        <v>90</v>
      </c>
      <c r="AH438" s="54">
        <f t="shared" si="31"/>
        <v>0</v>
      </c>
      <c r="AI438" s="114">
        <v>0</v>
      </c>
      <c r="AJ438" s="114">
        <v>0</v>
      </c>
      <c r="AK438" s="118" t="s">
        <v>90</v>
      </c>
      <c r="AL438" s="118" t="s">
        <v>90</v>
      </c>
      <c r="AM438" s="56">
        <v>0</v>
      </c>
      <c r="AN438" s="118" t="s">
        <v>90</v>
      </c>
      <c r="AO438" s="118" t="s">
        <v>90</v>
      </c>
      <c r="AP438" s="118" t="s">
        <v>90</v>
      </c>
      <c r="AQ438" s="54">
        <f t="shared" si="32"/>
        <v>0</v>
      </c>
      <c r="AR438" s="54">
        <f>+L438+AE438-AJ438</f>
        <v>9676000</v>
      </c>
      <c r="AS438" s="56" t="s">
        <v>88</v>
      </c>
      <c r="AT438" s="54">
        <v>9676000</v>
      </c>
      <c r="AU438" s="56" t="s">
        <v>91</v>
      </c>
      <c r="AV438" s="114">
        <v>0</v>
      </c>
      <c r="AW438" s="111" t="s">
        <v>90</v>
      </c>
      <c r="AX438" s="247">
        <v>9676000</v>
      </c>
      <c r="AY438" s="58">
        <f t="shared" si="33"/>
        <v>0</v>
      </c>
      <c r="AZ438" s="112">
        <f t="shared" si="34"/>
        <v>1</v>
      </c>
      <c r="BA438" s="159">
        <v>1</v>
      </c>
      <c r="BB438" s="111" t="s">
        <v>90</v>
      </c>
      <c r="BC438" s="56" t="s">
        <v>92</v>
      </c>
      <c r="BD438" s="109" t="s">
        <v>10332</v>
      </c>
      <c r="BE438" s="123" t="s">
        <v>91</v>
      </c>
      <c r="BF438" s="56" t="s">
        <v>88</v>
      </c>
    </row>
    <row r="439" spans="2:58" s="201" customFormat="1" x14ac:dyDescent="0.2">
      <c r="B439" s="51">
        <v>2026</v>
      </c>
      <c r="C439" s="51">
        <v>891780111</v>
      </c>
      <c r="D439" s="51" t="s">
        <v>79</v>
      </c>
      <c r="E439" s="161" t="s">
        <v>10331</v>
      </c>
      <c r="F439" s="56" t="s">
        <v>10330</v>
      </c>
      <c r="G439" s="56">
        <v>0</v>
      </c>
      <c r="H439" s="56" t="s">
        <v>82</v>
      </c>
      <c r="I439" s="51" t="s">
        <v>174</v>
      </c>
      <c r="J439" s="121" t="s">
        <v>84</v>
      </c>
      <c r="K439" s="54" t="s">
        <v>10329</v>
      </c>
      <c r="L439" s="54">
        <v>7500000</v>
      </c>
      <c r="M439" s="51" t="s">
        <v>86</v>
      </c>
      <c r="N439" s="54" t="s">
        <v>10328</v>
      </c>
      <c r="O439" s="54">
        <v>1056688337</v>
      </c>
      <c r="P439" s="54">
        <v>334</v>
      </c>
      <c r="Q439" s="542">
        <v>46044</v>
      </c>
      <c r="R439" s="54">
        <v>43259200</v>
      </c>
      <c r="S439" s="54">
        <v>1800</v>
      </c>
      <c r="T439" s="542">
        <v>46044</v>
      </c>
      <c r="U439" s="54">
        <v>7500000</v>
      </c>
      <c r="V439" s="56" t="s">
        <v>88</v>
      </c>
      <c r="W439" s="54">
        <v>79738530</v>
      </c>
      <c r="X439" s="54" t="s">
        <v>8640</v>
      </c>
      <c r="Y439" s="119">
        <v>46044</v>
      </c>
      <c r="Z439" s="119">
        <v>46055</v>
      </c>
      <c r="AA439" s="120" t="s">
        <v>90</v>
      </c>
      <c r="AB439" s="119">
        <v>46142</v>
      </c>
      <c r="AC439" s="54">
        <f t="shared" si="30"/>
        <v>87</v>
      </c>
      <c r="AD439" s="56">
        <v>0</v>
      </c>
      <c r="AE439" s="114">
        <v>0</v>
      </c>
      <c r="AF439" s="56">
        <v>0</v>
      </c>
      <c r="AG439" s="464" t="s">
        <v>90</v>
      </c>
      <c r="AH439" s="54">
        <f t="shared" si="31"/>
        <v>0</v>
      </c>
      <c r="AI439" s="114">
        <v>0</v>
      </c>
      <c r="AJ439" s="114">
        <v>0</v>
      </c>
      <c r="AK439" s="118" t="s">
        <v>90</v>
      </c>
      <c r="AL439" s="118" t="s">
        <v>90</v>
      </c>
      <c r="AM439" s="56">
        <v>0</v>
      </c>
      <c r="AN439" s="118" t="s">
        <v>90</v>
      </c>
      <c r="AO439" s="118" t="s">
        <v>90</v>
      </c>
      <c r="AP439" s="118" t="s">
        <v>90</v>
      </c>
      <c r="AQ439" s="54">
        <f t="shared" si="32"/>
        <v>0</v>
      </c>
      <c r="AR439" s="54">
        <f>+L439+AE439-AJ439</f>
        <v>7500000</v>
      </c>
      <c r="AS439" s="56" t="s">
        <v>88</v>
      </c>
      <c r="AT439" s="54">
        <v>7500000</v>
      </c>
      <c r="AU439" s="56" t="s">
        <v>91</v>
      </c>
      <c r="AV439" s="114">
        <v>0</v>
      </c>
      <c r="AW439" s="111" t="s">
        <v>90</v>
      </c>
      <c r="AX439" s="247">
        <v>7500000</v>
      </c>
      <c r="AY439" s="58">
        <f t="shared" si="33"/>
        <v>0</v>
      </c>
      <c r="AZ439" s="112">
        <f t="shared" si="34"/>
        <v>1</v>
      </c>
      <c r="BA439" s="159">
        <v>1</v>
      </c>
      <c r="BB439" s="111" t="s">
        <v>90</v>
      </c>
      <c r="BC439" s="56" t="s">
        <v>92</v>
      </c>
      <c r="BD439" s="109" t="s">
        <v>10327</v>
      </c>
      <c r="BE439" s="123" t="s">
        <v>91</v>
      </c>
      <c r="BF439" s="56" t="s">
        <v>88</v>
      </c>
    </row>
    <row r="440" spans="2:58" s="201" customFormat="1" x14ac:dyDescent="0.2">
      <c r="B440" s="51">
        <v>2026</v>
      </c>
      <c r="C440" s="51">
        <v>891780111</v>
      </c>
      <c r="D440" s="51" t="s">
        <v>79</v>
      </c>
      <c r="E440" s="161" t="s">
        <v>10326</v>
      </c>
      <c r="F440" s="56" t="s">
        <v>10325</v>
      </c>
      <c r="G440" s="56">
        <v>0</v>
      </c>
      <c r="H440" s="56" t="s">
        <v>82</v>
      </c>
      <c r="I440" s="51" t="s">
        <v>83</v>
      </c>
      <c r="J440" s="121" t="s">
        <v>84</v>
      </c>
      <c r="K440" s="54" t="s">
        <v>10324</v>
      </c>
      <c r="L440" s="54">
        <v>11396000</v>
      </c>
      <c r="M440" s="51" t="s">
        <v>86</v>
      </c>
      <c r="N440" s="54" t="s">
        <v>10323</v>
      </c>
      <c r="O440" s="54">
        <v>57290162</v>
      </c>
      <c r="P440" s="54">
        <v>53</v>
      </c>
      <c r="Q440" s="464">
        <v>46030</v>
      </c>
      <c r="R440" s="109">
        <v>2567899000</v>
      </c>
      <c r="S440" s="109">
        <v>1777</v>
      </c>
      <c r="T440" s="542">
        <v>46044</v>
      </c>
      <c r="U440" s="54">
        <v>11396000</v>
      </c>
      <c r="V440" s="56" t="s">
        <v>88</v>
      </c>
      <c r="W440" s="54">
        <v>79738530</v>
      </c>
      <c r="X440" s="54" t="s">
        <v>8640</v>
      </c>
      <c r="Y440" s="119">
        <v>46044</v>
      </c>
      <c r="Z440" s="119">
        <v>46055</v>
      </c>
      <c r="AA440" s="120" t="s">
        <v>90</v>
      </c>
      <c r="AB440" s="119">
        <v>46173</v>
      </c>
      <c r="AC440" s="54">
        <f t="shared" si="30"/>
        <v>118</v>
      </c>
      <c r="AD440" s="56">
        <v>1</v>
      </c>
      <c r="AE440" s="114">
        <v>2849000</v>
      </c>
      <c r="AF440" s="56">
        <v>1</v>
      </c>
      <c r="AG440" s="464">
        <v>46203</v>
      </c>
      <c r="AH440" s="54">
        <f t="shared" si="31"/>
        <v>30</v>
      </c>
      <c r="AI440" s="114">
        <v>0</v>
      </c>
      <c r="AJ440" s="114">
        <v>0</v>
      </c>
      <c r="AK440" s="118" t="s">
        <v>90</v>
      </c>
      <c r="AL440" s="118" t="s">
        <v>90</v>
      </c>
      <c r="AM440" s="56">
        <v>0</v>
      </c>
      <c r="AN440" s="118" t="s">
        <v>90</v>
      </c>
      <c r="AO440" s="118" t="s">
        <v>90</v>
      </c>
      <c r="AP440" s="118" t="s">
        <v>90</v>
      </c>
      <c r="AQ440" s="54">
        <f t="shared" si="32"/>
        <v>0</v>
      </c>
      <c r="AR440" s="54">
        <f>+L440+AE440-AJ440</f>
        <v>14245000</v>
      </c>
      <c r="AS440" s="56" t="s">
        <v>88</v>
      </c>
      <c r="AT440" s="54">
        <v>11396000</v>
      </c>
      <c r="AU440" s="56" t="s">
        <v>91</v>
      </c>
      <c r="AV440" s="114">
        <v>0</v>
      </c>
      <c r="AW440" s="111" t="s">
        <v>90</v>
      </c>
      <c r="AX440" s="247">
        <v>11396000</v>
      </c>
      <c r="AY440" s="58">
        <f t="shared" si="33"/>
        <v>2849000</v>
      </c>
      <c r="AZ440" s="112">
        <f t="shared" si="34"/>
        <v>0.8</v>
      </c>
      <c r="BA440" s="159">
        <v>1</v>
      </c>
      <c r="BB440" s="111" t="s">
        <v>90</v>
      </c>
      <c r="BC440" s="56" t="s">
        <v>92</v>
      </c>
      <c r="BD440" s="109" t="s">
        <v>10322</v>
      </c>
      <c r="BE440" s="123" t="s">
        <v>91</v>
      </c>
      <c r="BF440" s="56" t="s">
        <v>88</v>
      </c>
    </row>
    <row r="441" spans="2:58" s="201" customFormat="1" x14ac:dyDescent="0.2">
      <c r="B441" s="51">
        <v>2026</v>
      </c>
      <c r="C441" s="51">
        <v>891780111</v>
      </c>
      <c r="D441" s="51" t="s">
        <v>79</v>
      </c>
      <c r="E441" s="161" t="s">
        <v>10321</v>
      </c>
      <c r="F441" s="56" t="s">
        <v>10320</v>
      </c>
      <c r="G441" s="56">
        <v>0</v>
      </c>
      <c r="H441" s="56" t="s">
        <v>82</v>
      </c>
      <c r="I441" s="51" t="s">
        <v>174</v>
      </c>
      <c r="J441" s="121" t="s">
        <v>84</v>
      </c>
      <c r="K441" s="54" t="s">
        <v>10319</v>
      </c>
      <c r="L441" s="54">
        <v>14834000</v>
      </c>
      <c r="M441" s="51" t="s">
        <v>86</v>
      </c>
      <c r="N441" s="54" t="s">
        <v>10318</v>
      </c>
      <c r="O441" s="54">
        <v>1083041326</v>
      </c>
      <c r="P441" s="54">
        <v>334</v>
      </c>
      <c r="Q441" s="542">
        <v>46044</v>
      </c>
      <c r="R441" s="54">
        <v>43259200</v>
      </c>
      <c r="S441" s="54">
        <v>1801</v>
      </c>
      <c r="T441" s="542">
        <v>46044</v>
      </c>
      <c r="U441" s="54">
        <v>14834000</v>
      </c>
      <c r="V441" s="56" t="s">
        <v>88</v>
      </c>
      <c r="W441" s="54">
        <v>79738530</v>
      </c>
      <c r="X441" s="54" t="s">
        <v>8640</v>
      </c>
      <c r="Y441" s="119">
        <v>46044</v>
      </c>
      <c r="Z441" s="119">
        <v>46044</v>
      </c>
      <c r="AA441" s="120" t="s">
        <v>90</v>
      </c>
      <c r="AB441" s="119">
        <v>46173</v>
      </c>
      <c r="AC441" s="54">
        <f t="shared" si="30"/>
        <v>129</v>
      </c>
      <c r="AD441" s="56">
        <v>1</v>
      </c>
      <c r="AE441" s="114">
        <v>3156000</v>
      </c>
      <c r="AF441" s="56">
        <v>1</v>
      </c>
      <c r="AG441" s="464">
        <v>46203</v>
      </c>
      <c r="AH441" s="54">
        <f t="shared" si="31"/>
        <v>30</v>
      </c>
      <c r="AI441" s="114">
        <v>0</v>
      </c>
      <c r="AJ441" s="114">
        <v>0</v>
      </c>
      <c r="AK441" s="118" t="s">
        <v>90</v>
      </c>
      <c r="AL441" s="118" t="s">
        <v>90</v>
      </c>
      <c r="AM441" s="56">
        <v>0</v>
      </c>
      <c r="AN441" s="118" t="s">
        <v>90</v>
      </c>
      <c r="AO441" s="118" t="s">
        <v>90</v>
      </c>
      <c r="AP441" s="118" t="s">
        <v>90</v>
      </c>
      <c r="AQ441" s="54">
        <f t="shared" si="32"/>
        <v>0</v>
      </c>
      <c r="AR441" s="54">
        <f>+L441+AE441-AJ441</f>
        <v>17990000</v>
      </c>
      <c r="AS441" s="56" t="s">
        <v>88</v>
      </c>
      <c r="AT441" s="54">
        <v>14834000</v>
      </c>
      <c r="AU441" s="56" t="s">
        <v>91</v>
      </c>
      <c r="AV441" s="114">
        <v>0</v>
      </c>
      <c r="AW441" s="111" t="s">
        <v>90</v>
      </c>
      <c r="AX441" s="247">
        <v>14834000</v>
      </c>
      <c r="AY441" s="58">
        <f t="shared" si="33"/>
        <v>3156000</v>
      </c>
      <c r="AZ441" s="112">
        <f t="shared" si="34"/>
        <v>0.82456920511395215</v>
      </c>
      <c r="BA441" s="159">
        <v>1</v>
      </c>
      <c r="BB441" s="111" t="s">
        <v>90</v>
      </c>
      <c r="BC441" s="56" t="s">
        <v>92</v>
      </c>
      <c r="BD441" s="109" t="s">
        <v>10317</v>
      </c>
      <c r="BE441" s="56" t="s">
        <v>88</v>
      </c>
      <c r="BF441" s="56" t="s">
        <v>88</v>
      </c>
    </row>
    <row r="442" spans="2:58" s="201" customFormat="1" x14ac:dyDescent="0.2">
      <c r="B442" s="51">
        <v>2026</v>
      </c>
      <c r="C442" s="51">
        <v>891780111</v>
      </c>
      <c r="D442" s="51" t="s">
        <v>79</v>
      </c>
      <c r="E442" s="161" t="s">
        <v>10316</v>
      </c>
      <c r="F442" s="56" t="s">
        <v>10315</v>
      </c>
      <c r="G442" s="56">
        <v>0</v>
      </c>
      <c r="H442" s="56" t="s">
        <v>82</v>
      </c>
      <c r="I442" s="51" t="s">
        <v>83</v>
      </c>
      <c r="J442" s="121" t="s">
        <v>84</v>
      </c>
      <c r="K442" s="54" t="s">
        <v>10314</v>
      </c>
      <c r="L442" s="54">
        <v>16606000</v>
      </c>
      <c r="M442" s="51" t="s">
        <v>86</v>
      </c>
      <c r="N442" s="54" t="s">
        <v>10313</v>
      </c>
      <c r="O442" s="54">
        <v>1082848824</v>
      </c>
      <c r="P442" s="54">
        <v>30</v>
      </c>
      <c r="Q442" s="464">
        <v>46027</v>
      </c>
      <c r="R442" s="109">
        <v>5872564000</v>
      </c>
      <c r="S442" s="109">
        <v>1802</v>
      </c>
      <c r="T442" s="542">
        <v>46044</v>
      </c>
      <c r="U442" s="54">
        <v>16606000</v>
      </c>
      <c r="V442" s="56" t="s">
        <v>88</v>
      </c>
      <c r="W442" s="54">
        <v>12548945</v>
      </c>
      <c r="X442" s="54" t="s">
        <v>9398</v>
      </c>
      <c r="Y442" s="119">
        <v>46044</v>
      </c>
      <c r="Z442" s="119">
        <v>46044</v>
      </c>
      <c r="AA442" s="120" t="s">
        <v>90</v>
      </c>
      <c r="AB442" s="119">
        <v>46173</v>
      </c>
      <c r="AC442" s="54">
        <f t="shared" si="30"/>
        <v>129</v>
      </c>
      <c r="AD442" s="56">
        <v>1</v>
      </c>
      <c r="AE442" s="114">
        <v>3663000</v>
      </c>
      <c r="AF442" s="56">
        <v>1</v>
      </c>
      <c r="AG442" s="464">
        <v>46203</v>
      </c>
      <c r="AH442" s="54">
        <f t="shared" si="31"/>
        <v>30</v>
      </c>
      <c r="AI442" s="114">
        <v>0</v>
      </c>
      <c r="AJ442" s="114">
        <v>0</v>
      </c>
      <c r="AK442" s="118" t="s">
        <v>90</v>
      </c>
      <c r="AL442" s="118" t="s">
        <v>90</v>
      </c>
      <c r="AM442" s="56">
        <v>0</v>
      </c>
      <c r="AN442" s="118" t="s">
        <v>90</v>
      </c>
      <c r="AO442" s="118" t="s">
        <v>90</v>
      </c>
      <c r="AP442" s="118" t="s">
        <v>90</v>
      </c>
      <c r="AQ442" s="54">
        <f t="shared" si="32"/>
        <v>0</v>
      </c>
      <c r="AR442" s="54">
        <f>+L442+AE442-AJ442</f>
        <v>20269000</v>
      </c>
      <c r="AS442" s="56" t="s">
        <v>88</v>
      </c>
      <c r="AT442" s="54">
        <v>16606000</v>
      </c>
      <c r="AU442" s="56" t="s">
        <v>91</v>
      </c>
      <c r="AV442" s="114">
        <v>0</v>
      </c>
      <c r="AW442" s="111" t="s">
        <v>90</v>
      </c>
      <c r="AX442" s="247">
        <v>16606000</v>
      </c>
      <c r="AY442" s="58">
        <f t="shared" si="33"/>
        <v>3663000</v>
      </c>
      <c r="AZ442" s="112">
        <f t="shared" si="34"/>
        <v>0.81928067492229517</v>
      </c>
      <c r="BA442" s="159">
        <v>1</v>
      </c>
      <c r="BB442" s="111" t="s">
        <v>90</v>
      </c>
      <c r="BC442" s="56" t="s">
        <v>92</v>
      </c>
      <c r="BD442" s="109" t="s">
        <v>10312</v>
      </c>
      <c r="BE442" s="56" t="s">
        <v>88</v>
      </c>
      <c r="BF442" s="56" t="s">
        <v>88</v>
      </c>
    </row>
    <row r="443" spans="2:58" s="201" customFormat="1" x14ac:dyDescent="0.2">
      <c r="B443" s="51">
        <v>2026</v>
      </c>
      <c r="C443" s="51">
        <v>891780111</v>
      </c>
      <c r="D443" s="51" t="s">
        <v>79</v>
      </c>
      <c r="E443" s="161" t="s">
        <v>10311</v>
      </c>
      <c r="F443" s="56" t="s">
        <v>10310</v>
      </c>
      <c r="G443" s="56">
        <v>0</v>
      </c>
      <c r="H443" s="56" t="s">
        <v>82</v>
      </c>
      <c r="I443" s="51" t="s">
        <v>174</v>
      </c>
      <c r="J443" s="121" t="s">
        <v>84</v>
      </c>
      <c r="K443" s="54" t="s">
        <v>10309</v>
      </c>
      <c r="L443" s="54">
        <v>11250000</v>
      </c>
      <c r="M443" s="51" t="s">
        <v>86</v>
      </c>
      <c r="N443" s="54" t="s">
        <v>10308</v>
      </c>
      <c r="O443" s="54">
        <v>1004360561</v>
      </c>
      <c r="P443" s="54">
        <v>334</v>
      </c>
      <c r="Q443" s="542">
        <v>46044</v>
      </c>
      <c r="R443" s="54">
        <v>43259200</v>
      </c>
      <c r="S443" s="54">
        <v>1881</v>
      </c>
      <c r="T443" s="542">
        <v>46045</v>
      </c>
      <c r="U443" s="54">
        <v>11250000</v>
      </c>
      <c r="V443" s="56" t="s">
        <v>88</v>
      </c>
      <c r="W443" s="54">
        <v>79738530</v>
      </c>
      <c r="X443" s="54" t="s">
        <v>8640</v>
      </c>
      <c r="Y443" s="119">
        <v>46045</v>
      </c>
      <c r="Z443" s="119">
        <v>46045</v>
      </c>
      <c r="AA443" s="120" t="s">
        <v>90</v>
      </c>
      <c r="AB443" s="119">
        <v>46173</v>
      </c>
      <c r="AC443" s="54">
        <f t="shared" si="30"/>
        <v>128</v>
      </c>
      <c r="AD443" s="56">
        <v>1</v>
      </c>
      <c r="AE443" s="114">
        <v>2500000</v>
      </c>
      <c r="AF443" s="56">
        <v>1</v>
      </c>
      <c r="AG443" s="464">
        <v>46203</v>
      </c>
      <c r="AH443" s="54">
        <f t="shared" si="31"/>
        <v>30</v>
      </c>
      <c r="AI443" s="114">
        <v>0</v>
      </c>
      <c r="AJ443" s="114">
        <v>0</v>
      </c>
      <c r="AK443" s="118" t="s">
        <v>90</v>
      </c>
      <c r="AL443" s="118" t="s">
        <v>90</v>
      </c>
      <c r="AM443" s="56">
        <v>0</v>
      </c>
      <c r="AN443" s="118" t="s">
        <v>90</v>
      </c>
      <c r="AO443" s="118" t="s">
        <v>90</v>
      </c>
      <c r="AP443" s="118" t="s">
        <v>90</v>
      </c>
      <c r="AQ443" s="54">
        <f t="shared" si="32"/>
        <v>0</v>
      </c>
      <c r="AR443" s="54">
        <f>+L443+AE443-AJ443</f>
        <v>13750000</v>
      </c>
      <c r="AS443" s="56" t="s">
        <v>88</v>
      </c>
      <c r="AT443" s="54">
        <v>11250000</v>
      </c>
      <c r="AU443" s="56" t="s">
        <v>91</v>
      </c>
      <c r="AV443" s="114">
        <v>0</v>
      </c>
      <c r="AW443" s="111" t="s">
        <v>90</v>
      </c>
      <c r="AX443" s="247">
        <v>11250000</v>
      </c>
      <c r="AY443" s="58">
        <f t="shared" si="33"/>
        <v>2500000</v>
      </c>
      <c r="AZ443" s="112">
        <f t="shared" si="34"/>
        <v>0.81818181818181823</v>
      </c>
      <c r="BA443" s="159">
        <v>1</v>
      </c>
      <c r="BB443" s="111" t="s">
        <v>90</v>
      </c>
      <c r="BC443" s="56" t="s">
        <v>92</v>
      </c>
      <c r="BD443" s="109" t="s">
        <v>10307</v>
      </c>
      <c r="BE443" s="56" t="s">
        <v>88</v>
      </c>
      <c r="BF443" s="56" t="s">
        <v>88</v>
      </c>
    </row>
    <row r="444" spans="2:58" s="201" customFormat="1" x14ac:dyDescent="0.2">
      <c r="B444" s="51">
        <v>2026</v>
      </c>
      <c r="C444" s="51">
        <v>891780111</v>
      </c>
      <c r="D444" s="51" t="s">
        <v>79</v>
      </c>
      <c r="E444" s="161" t="s">
        <v>10306</v>
      </c>
      <c r="F444" s="56" t="s">
        <v>10305</v>
      </c>
      <c r="G444" s="56">
        <v>0</v>
      </c>
      <c r="H444" s="56" t="s">
        <v>82</v>
      </c>
      <c r="I444" s="51" t="s">
        <v>83</v>
      </c>
      <c r="J444" s="121" t="s">
        <v>84</v>
      </c>
      <c r="K444" s="54" t="s">
        <v>10304</v>
      </c>
      <c r="L444" s="54">
        <v>14652000</v>
      </c>
      <c r="M444" s="51" t="s">
        <v>86</v>
      </c>
      <c r="N444" s="54" t="s">
        <v>10303</v>
      </c>
      <c r="O444" s="54">
        <v>1082925821</v>
      </c>
      <c r="P444" s="54">
        <v>30</v>
      </c>
      <c r="Q444" s="464">
        <v>46027</v>
      </c>
      <c r="R444" s="109">
        <v>5872564000</v>
      </c>
      <c r="S444" s="109">
        <v>1882</v>
      </c>
      <c r="T444" s="542">
        <v>46045</v>
      </c>
      <c r="U444" s="54">
        <v>14652000</v>
      </c>
      <c r="V444" s="56" t="s">
        <v>88</v>
      </c>
      <c r="W444" s="54">
        <v>72175281</v>
      </c>
      <c r="X444" s="54" t="s">
        <v>9254</v>
      </c>
      <c r="Y444" s="119">
        <v>46045</v>
      </c>
      <c r="Z444" s="119">
        <v>46055</v>
      </c>
      <c r="AA444" s="120" t="s">
        <v>90</v>
      </c>
      <c r="AB444" s="119">
        <v>46173</v>
      </c>
      <c r="AC444" s="54">
        <f t="shared" si="30"/>
        <v>118</v>
      </c>
      <c r="AD444" s="56">
        <v>1</v>
      </c>
      <c r="AE444" s="114">
        <v>3663000</v>
      </c>
      <c r="AF444" s="56">
        <v>1</v>
      </c>
      <c r="AG444" s="464">
        <v>46203</v>
      </c>
      <c r="AH444" s="54">
        <f t="shared" si="31"/>
        <v>30</v>
      </c>
      <c r="AI444" s="114">
        <v>0</v>
      </c>
      <c r="AJ444" s="114">
        <v>0</v>
      </c>
      <c r="AK444" s="118" t="s">
        <v>90</v>
      </c>
      <c r="AL444" s="118" t="s">
        <v>90</v>
      </c>
      <c r="AM444" s="56">
        <v>0</v>
      </c>
      <c r="AN444" s="118" t="s">
        <v>90</v>
      </c>
      <c r="AO444" s="118" t="s">
        <v>90</v>
      </c>
      <c r="AP444" s="118" t="s">
        <v>90</v>
      </c>
      <c r="AQ444" s="54">
        <f t="shared" si="32"/>
        <v>0</v>
      </c>
      <c r="AR444" s="54">
        <f>+L444+AE444-AJ444</f>
        <v>18315000</v>
      </c>
      <c r="AS444" s="56" t="s">
        <v>88</v>
      </c>
      <c r="AT444" s="54">
        <v>14652000</v>
      </c>
      <c r="AU444" s="56" t="s">
        <v>91</v>
      </c>
      <c r="AV444" s="114">
        <v>0</v>
      </c>
      <c r="AW444" s="111" t="s">
        <v>90</v>
      </c>
      <c r="AX444" s="247">
        <v>14652000</v>
      </c>
      <c r="AY444" s="58">
        <f t="shared" si="33"/>
        <v>3663000</v>
      </c>
      <c r="AZ444" s="112">
        <f t="shared" si="34"/>
        <v>0.8</v>
      </c>
      <c r="BA444" s="159">
        <v>1</v>
      </c>
      <c r="BB444" s="111" t="s">
        <v>90</v>
      </c>
      <c r="BC444" s="56" t="s">
        <v>92</v>
      </c>
      <c r="BD444" s="109" t="s">
        <v>10302</v>
      </c>
      <c r="BE444" s="123" t="s">
        <v>91</v>
      </c>
      <c r="BF444" s="56" t="s">
        <v>88</v>
      </c>
    </row>
    <row r="445" spans="2:58" s="201" customFormat="1" x14ac:dyDescent="0.2">
      <c r="B445" s="51">
        <v>2026</v>
      </c>
      <c r="C445" s="51">
        <v>891780111</v>
      </c>
      <c r="D445" s="51" t="s">
        <v>79</v>
      </c>
      <c r="E445" s="161" t="s">
        <v>10301</v>
      </c>
      <c r="F445" s="56" t="s">
        <v>10300</v>
      </c>
      <c r="G445" s="56">
        <v>0</v>
      </c>
      <c r="H445" s="56" t="s">
        <v>82</v>
      </c>
      <c r="I445" s="51" t="s">
        <v>83</v>
      </c>
      <c r="J445" s="121" t="s">
        <v>84</v>
      </c>
      <c r="K445" s="54" t="s">
        <v>9881</v>
      </c>
      <c r="L445" s="54">
        <v>14652000</v>
      </c>
      <c r="M445" s="51" t="s">
        <v>86</v>
      </c>
      <c r="N445" s="54" t="s">
        <v>10299</v>
      </c>
      <c r="O445" s="54">
        <v>85152633</v>
      </c>
      <c r="P445" s="54">
        <v>53</v>
      </c>
      <c r="Q445" s="464">
        <v>46030</v>
      </c>
      <c r="R445" s="109">
        <v>2567899000</v>
      </c>
      <c r="S445" s="109">
        <v>1859</v>
      </c>
      <c r="T445" s="542">
        <v>46045</v>
      </c>
      <c r="U445" s="54">
        <v>14652000</v>
      </c>
      <c r="V445" s="56" t="s">
        <v>88</v>
      </c>
      <c r="W445" s="54">
        <v>1082990998</v>
      </c>
      <c r="X445" s="54" t="s">
        <v>8951</v>
      </c>
      <c r="Y445" s="119">
        <v>46045</v>
      </c>
      <c r="Z445" s="119">
        <v>46055</v>
      </c>
      <c r="AA445" s="120" t="s">
        <v>90</v>
      </c>
      <c r="AB445" s="119">
        <v>46173</v>
      </c>
      <c r="AC445" s="54">
        <f t="shared" si="30"/>
        <v>118</v>
      </c>
      <c r="AD445" s="56">
        <v>0</v>
      </c>
      <c r="AE445" s="114">
        <v>0</v>
      </c>
      <c r="AF445" s="56">
        <v>0</v>
      </c>
      <c r="AG445" s="464" t="s">
        <v>90</v>
      </c>
      <c r="AH445" s="54">
        <f t="shared" si="31"/>
        <v>0</v>
      </c>
      <c r="AI445" s="114">
        <v>0</v>
      </c>
      <c r="AJ445" s="114">
        <v>0</v>
      </c>
      <c r="AK445" s="118" t="s">
        <v>90</v>
      </c>
      <c r="AL445" s="118" t="s">
        <v>90</v>
      </c>
      <c r="AM445" s="56">
        <v>0</v>
      </c>
      <c r="AN445" s="118" t="s">
        <v>90</v>
      </c>
      <c r="AO445" s="118" t="s">
        <v>90</v>
      </c>
      <c r="AP445" s="118" t="s">
        <v>90</v>
      </c>
      <c r="AQ445" s="54">
        <f t="shared" si="32"/>
        <v>0</v>
      </c>
      <c r="AR445" s="54">
        <f>+L445+AE445-AJ445</f>
        <v>14652000</v>
      </c>
      <c r="AS445" s="56" t="s">
        <v>88</v>
      </c>
      <c r="AT445" s="54">
        <v>14652000</v>
      </c>
      <c r="AU445" s="56" t="s">
        <v>91</v>
      </c>
      <c r="AV445" s="114">
        <v>0</v>
      </c>
      <c r="AW445" s="111" t="s">
        <v>90</v>
      </c>
      <c r="AX445" s="247">
        <v>14652000</v>
      </c>
      <c r="AY445" s="58">
        <f t="shared" si="33"/>
        <v>0</v>
      </c>
      <c r="AZ445" s="112">
        <f t="shared" si="34"/>
        <v>1</v>
      </c>
      <c r="BA445" s="159">
        <v>1</v>
      </c>
      <c r="BB445" s="111" t="s">
        <v>90</v>
      </c>
      <c r="BC445" s="56" t="s">
        <v>92</v>
      </c>
      <c r="BD445" s="109" t="s">
        <v>10298</v>
      </c>
      <c r="BE445" s="123" t="s">
        <v>91</v>
      </c>
      <c r="BF445" s="56" t="s">
        <v>88</v>
      </c>
    </row>
    <row r="446" spans="2:58" s="201" customFormat="1" x14ac:dyDescent="0.2">
      <c r="B446" s="51">
        <v>2026</v>
      </c>
      <c r="C446" s="51">
        <v>891780111</v>
      </c>
      <c r="D446" s="51" t="s">
        <v>79</v>
      </c>
      <c r="E446" s="161" t="s">
        <v>10297</v>
      </c>
      <c r="F446" s="56" t="s">
        <v>10296</v>
      </c>
      <c r="G446" s="56">
        <v>0</v>
      </c>
      <c r="H446" s="56" t="s">
        <v>82</v>
      </c>
      <c r="I446" s="51" t="s">
        <v>83</v>
      </c>
      <c r="J446" s="121" t="s">
        <v>84</v>
      </c>
      <c r="K446" s="54" t="s">
        <v>10295</v>
      </c>
      <c r="L446" s="54">
        <v>11396000</v>
      </c>
      <c r="M446" s="51" t="s">
        <v>86</v>
      </c>
      <c r="N446" s="54" t="s">
        <v>10294</v>
      </c>
      <c r="O446" s="54">
        <v>1082891294</v>
      </c>
      <c r="P446" s="54">
        <v>53</v>
      </c>
      <c r="Q446" s="464">
        <v>46030</v>
      </c>
      <c r="R446" s="109">
        <v>2567899000</v>
      </c>
      <c r="S446" s="109">
        <v>1860</v>
      </c>
      <c r="T446" s="542">
        <v>46045</v>
      </c>
      <c r="U446" s="54">
        <v>11396000</v>
      </c>
      <c r="V446" s="56" t="s">
        <v>88</v>
      </c>
      <c r="W446" s="54">
        <v>72175281</v>
      </c>
      <c r="X446" s="54" t="s">
        <v>9254</v>
      </c>
      <c r="Y446" s="119">
        <v>46045</v>
      </c>
      <c r="Z446" s="119">
        <v>46055</v>
      </c>
      <c r="AA446" s="120" t="s">
        <v>90</v>
      </c>
      <c r="AB446" s="119">
        <v>46173</v>
      </c>
      <c r="AC446" s="54">
        <f t="shared" si="30"/>
        <v>118</v>
      </c>
      <c r="AD446" s="56">
        <v>1</v>
      </c>
      <c r="AE446" s="114">
        <v>2849000</v>
      </c>
      <c r="AF446" s="56">
        <v>1</v>
      </c>
      <c r="AG446" s="464">
        <v>46203</v>
      </c>
      <c r="AH446" s="54">
        <f t="shared" si="31"/>
        <v>30</v>
      </c>
      <c r="AI446" s="114">
        <v>0</v>
      </c>
      <c r="AJ446" s="114">
        <v>0</v>
      </c>
      <c r="AK446" s="118" t="s">
        <v>90</v>
      </c>
      <c r="AL446" s="118" t="s">
        <v>90</v>
      </c>
      <c r="AM446" s="56">
        <v>0</v>
      </c>
      <c r="AN446" s="118" t="s">
        <v>90</v>
      </c>
      <c r="AO446" s="118" t="s">
        <v>90</v>
      </c>
      <c r="AP446" s="118" t="s">
        <v>90</v>
      </c>
      <c r="AQ446" s="54">
        <f t="shared" si="32"/>
        <v>0</v>
      </c>
      <c r="AR446" s="54">
        <f>+L446+AE446-AJ446</f>
        <v>14245000</v>
      </c>
      <c r="AS446" s="56" t="s">
        <v>88</v>
      </c>
      <c r="AT446" s="54">
        <v>11396000</v>
      </c>
      <c r="AU446" s="56" t="s">
        <v>91</v>
      </c>
      <c r="AV446" s="114">
        <v>0</v>
      </c>
      <c r="AW446" s="111" t="s">
        <v>90</v>
      </c>
      <c r="AX446" s="247">
        <v>11396000</v>
      </c>
      <c r="AY446" s="58">
        <f t="shared" si="33"/>
        <v>2849000</v>
      </c>
      <c r="AZ446" s="112">
        <f t="shared" si="34"/>
        <v>0.8</v>
      </c>
      <c r="BA446" s="159">
        <v>1</v>
      </c>
      <c r="BB446" s="111" t="s">
        <v>90</v>
      </c>
      <c r="BC446" s="56" t="s">
        <v>92</v>
      </c>
      <c r="BD446" s="109" t="s">
        <v>10293</v>
      </c>
      <c r="BE446" s="123" t="s">
        <v>91</v>
      </c>
      <c r="BF446" s="56" t="s">
        <v>88</v>
      </c>
    </row>
    <row r="447" spans="2:58" s="201" customFormat="1" x14ac:dyDescent="0.2">
      <c r="B447" s="51">
        <v>2026</v>
      </c>
      <c r="C447" s="51">
        <v>891780111</v>
      </c>
      <c r="D447" s="51" t="s">
        <v>79</v>
      </c>
      <c r="E447" s="161" t="s">
        <v>10292</v>
      </c>
      <c r="F447" s="56" t="s">
        <v>10291</v>
      </c>
      <c r="G447" s="56">
        <v>0</v>
      </c>
      <c r="H447" s="56" t="s">
        <v>82</v>
      </c>
      <c r="I447" s="51" t="s">
        <v>83</v>
      </c>
      <c r="J447" s="121" t="s">
        <v>84</v>
      </c>
      <c r="K447" s="54" t="s">
        <v>9881</v>
      </c>
      <c r="L447" s="54">
        <v>14652000</v>
      </c>
      <c r="M447" s="51" t="s">
        <v>86</v>
      </c>
      <c r="N447" s="54" t="s">
        <v>10290</v>
      </c>
      <c r="O447" s="54">
        <v>1082848177</v>
      </c>
      <c r="P447" s="54">
        <v>53</v>
      </c>
      <c r="Q447" s="464">
        <v>46030</v>
      </c>
      <c r="R447" s="109">
        <v>2567899000</v>
      </c>
      <c r="S447" s="109">
        <v>1861</v>
      </c>
      <c r="T447" s="542">
        <v>46045</v>
      </c>
      <c r="U447" s="54">
        <v>14652000</v>
      </c>
      <c r="V447" s="56" t="s">
        <v>88</v>
      </c>
      <c r="W447" s="54">
        <v>1082990998</v>
      </c>
      <c r="X447" s="54" t="s">
        <v>8951</v>
      </c>
      <c r="Y447" s="119">
        <v>46045</v>
      </c>
      <c r="Z447" s="119">
        <v>46055</v>
      </c>
      <c r="AA447" s="120" t="s">
        <v>90</v>
      </c>
      <c r="AB447" s="119">
        <v>46173</v>
      </c>
      <c r="AC447" s="54">
        <f t="shared" si="30"/>
        <v>118</v>
      </c>
      <c r="AD447" s="56">
        <v>0</v>
      </c>
      <c r="AE447" s="114">
        <v>0</v>
      </c>
      <c r="AF447" s="56">
        <v>0</v>
      </c>
      <c r="AG447" s="464" t="s">
        <v>90</v>
      </c>
      <c r="AH447" s="54">
        <f t="shared" si="31"/>
        <v>0</v>
      </c>
      <c r="AI447" s="114">
        <v>0</v>
      </c>
      <c r="AJ447" s="114">
        <v>0</v>
      </c>
      <c r="AK447" s="118" t="s">
        <v>90</v>
      </c>
      <c r="AL447" s="118" t="s">
        <v>90</v>
      </c>
      <c r="AM447" s="56">
        <v>0</v>
      </c>
      <c r="AN447" s="118" t="s">
        <v>90</v>
      </c>
      <c r="AO447" s="118" t="s">
        <v>90</v>
      </c>
      <c r="AP447" s="118" t="s">
        <v>90</v>
      </c>
      <c r="AQ447" s="54">
        <f t="shared" si="32"/>
        <v>0</v>
      </c>
      <c r="AR447" s="54">
        <f>+L447+AE447-AJ447</f>
        <v>14652000</v>
      </c>
      <c r="AS447" s="56" t="s">
        <v>88</v>
      </c>
      <c r="AT447" s="54">
        <v>14652000</v>
      </c>
      <c r="AU447" s="56" t="s">
        <v>91</v>
      </c>
      <c r="AV447" s="114">
        <v>0</v>
      </c>
      <c r="AW447" s="111" t="s">
        <v>90</v>
      </c>
      <c r="AX447" s="247">
        <v>14652000</v>
      </c>
      <c r="AY447" s="58">
        <f t="shared" si="33"/>
        <v>0</v>
      </c>
      <c r="AZ447" s="112">
        <f t="shared" si="34"/>
        <v>1</v>
      </c>
      <c r="BA447" s="159">
        <v>1</v>
      </c>
      <c r="BB447" s="111" t="s">
        <v>90</v>
      </c>
      <c r="BC447" s="56" t="s">
        <v>92</v>
      </c>
      <c r="BD447" s="109" t="s">
        <v>10289</v>
      </c>
      <c r="BE447" s="123" t="s">
        <v>91</v>
      </c>
      <c r="BF447" s="56" t="s">
        <v>88</v>
      </c>
    </row>
    <row r="448" spans="2:58" s="201" customFormat="1" x14ac:dyDescent="0.2">
      <c r="B448" s="51">
        <v>2026</v>
      </c>
      <c r="C448" s="51">
        <v>891780111</v>
      </c>
      <c r="D448" s="51" t="s">
        <v>79</v>
      </c>
      <c r="E448" s="161" t="s">
        <v>10288</v>
      </c>
      <c r="F448" s="56" t="s">
        <v>10287</v>
      </c>
      <c r="G448" s="56">
        <v>0</v>
      </c>
      <c r="H448" s="56" t="s">
        <v>82</v>
      </c>
      <c r="I448" s="51" t="s">
        <v>83</v>
      </c>
      <c r="J448" s="121" t="s">
        <v>84</v>
      </c>
      <c r="K448" s="54" t="s">
        <v>9840</v>
      </c>
      <c r="L448" s="54">
        <v>11396000</v>
      </c>
      <c r="M448" s="51" t="s">
        <v>86</v>
      </c>
      <c r="N448" s="54" t="s">
        <v>10286</v>
      </c>
      <c r="O448" s="54">
        <v>1235240254</v>
      </c>
      <c r="P448" s="54">
        <v>53</v>
      </c>
      <c r="Q448" s="464">
        <v>46030</v>
      </c>
      <c r="R448" s="109">
        <v>2567899000</v>
      </c>
      <c r="S448" s="109">
        <v>1862</v>
      </c>
      <c r="T448" s="542">
        <v>46045</v>
      </c>
      <c r="U448" s="54">
        <v>11396000</v>
      </c>
      <c r="V448" s="56" t="s">
        <v>88</v>
      </c>
      <c r="W448" s="54">
        <v>1082990998</v>
      </c>
      <c r="X448" s="54" t="s">
        <v>8951</v>
      </c>
      <c r="Y448" s="119">
        <v>46045</v>
      </c>
      <c r="Z448" s="119">
        <v>46055</v>
      </c>
      <c r="AA448" s="120" t="s">
        <v>90</v>
      </c>
      <c r="AB448" s="119">
        <v>46173</v>
      </c>
      <c r="AC448" s="54">
        <f t="shared" si="30"/>
        <v>118</v>
      </c>
      <c r="AD448" s="56">
        <v>0</v>
      </c>
      <c r="AE448" s="114">
        <v>0</v>
      </c>
      <c r="AF448" s="56">
        <v>0</v>
      </c>
      <c r="AG448" s="464" t="s">
        <v>90</v>
      </c>
      <c r="AH448" s="54">
        <f t="shared" si="31"/>
        <v>0</v>
      </c>
      <c r="AI448" s="114">
        <v>0</v>
      </c>
      <c r="AJ448" s="114">
        <v>0</v>
      </c>
      <c r="AK448" s="118" t="s">
        <v>90</v>
      </c>
      <c r="AL448" s="118" t="s">
        <v>90</v>
      </c>
      <c r="AM448" s="56">
        <v>0</v>
      </c>
      <c r="AN448" s="118" t="s">
        <v>90</v>
      </c>
      <c r="AO448" s="118" t="s">
        <v>90</v>
      </c>
      <c r="AP448" s="118" t="s">
        <v>90</v>
      </c>
      <c r="AQ448" s="54">
        <f t="shared" si="32"/>
        <v>0</v>
      </c>
      <c r="AR448" s="54">
        <f>+L448+AE448-AJ448</f>
        <v>11396000</v>
      </c>
      <c r="AS448" s="56" t="s">
        <v>88</v>
      </c>
      <c r="AT448" s="54">
        <v>11396000</v>
      </c>
      <c r="AU448" s="56" t="s">
        <v>91</v>
      </c>
      <c r="AV448" s="114">
        <v>0</v>
      </c>
      <c r="AW448" s="111" t="s">
        <v>90</v>
      </c>
      <c r="AX448" s="247">
        <v>11396000</v>
      </c>
      <c r="AY448" s="58">
        <f t="shared" si="33"/>
        <v>0</v>
      </c>
      <c r="AZ448" s="112">
        <f t="shared" si="34"/>
        <v>1</v>
      </c>
      <c r="BA448" s="159">
        <v>1</v>
      </c>
      <c r="BB448" s="111" t="s">
        <v>90</v>
      </c>
      <c r="BC448" s="56" t="s">
        <v>92</v>
      </c>
      <c r="BD448" s="109" t="s">
        <v>10285</v>
      </c>
      <c r="BE448" s="123" t="s">
        <v>91</v>
      </c>
      <c r="BF448" s="56" t="s">
        <v>88</v>
      </c>
    </row>
    <row r="449" spans="2:58" s="201" customFormat="1" x14ac:dyDescent="0.2">
      <c r="B449" s="51">
        <v>2026</v>
      </c>
      <c r="C449" s="51">
        <v>891780111</v>
      </c>
      <c r="D449" s="51" t="s">
        <v>79</v>
      </c>
      <c r="E449" s="161" t="s">
        <v>10284</v>
      </c>
      <c r="F449" s="56" t="s">
        <v>10283</v>
      </c>
      <c r="G449" s="56">
        <v>0</v>
      </c>
      <c r="H449" s="56" t="s">
        <v>82</v>
      </c>
      <c r="I449" s="51" t="s">
        <v>83</v>
      </c>
      <c r="J449" s="121" t="s">
        <v>84</v>
      </c>
      <c r="K449" s="54" t="s">
        <v>10282</v>
      </c>
      <c r="L449" s="54">
        <v>13320000</v>
      </c>
      <c r="M449" s="51" t="s">
        <v>86</v>
      </c>
      <c r="N449" s="54" t="s">
        <v>10281</v>
      </c>
      <c r="O449" s="54">
        <v>12541041</v>
      </c>
      <c r="P449" s="54">
        <v>53</v>
      </c>
      <c r="Q449" s="464">
        <v>46030</v>
      </c>
      <c r="R449" s="109">
        <v>2567899000</v>
      </c>
      <c r="S449" s="109">
        <v>1863</v>
      </c>
      <c r="T449" s="542">
        <v>46045</v>
      </c>
      <c r="U449" s="54">
        <v>13320000</v>
      </c>
      <c r="V449" s="56" t="s">
        <v>88</v>
      </c>
      <c r="W449" s="54">
        <v>85468846</v>
      </c>
      <c r="X449" s="54" t="s">
        <v>9430</v>
      </c>
      <c r="Y449" s="119">
        <v>46045</v>
      </c>
      <c r="Z449" s="119">
        <v>46055</v>
      </c>
      <c r="AA449" s="120" t="s">
        <v>90</v>
      </c>
      <c r="AB449" s="119">
        <v>46173</v>
      </c>
      <c r="AC449" s="54">
        <f t="shared" si="30"/>
        <v>118</v>
      </c>
      <c r="AD449" s="56">
        <v>0</v>
      </c>
      <c r="AE449" s="114">
        <v>0</v>
      </c>
      <c r="AF449" s="56">
        <v>0</v>
      </c>
      <c r="AG449" s="464" t="s">
        <v>90</v>
      </c>
      <c r="AH449" s="54">
        <f t="shared" si="31"/>
        <v>0</v>
      </c>
      <c r="AI449" s="114">
        <v>0</v>
      </c>
      <c r="AJ449" s="114">
        <v>0</v>
      </c>
      <c r="AK449" s="118" t="s">
        <v>90</v>
      </c>
      <c r="AL449" s="118" t="s">
        <v>90</v>
      </c>
      <c r="AM449" s="56">
        <v>0</v>
      </c>
      <c r="AN449" s="118" t="s">
        <v>90</v>
      </c>
      <c r="AO449" s="118" t="s">
        <v>90</v>
      </c>
      <c r="AP449" s="118" t="s">
        <v>90</v>
      </c>
      <c r="AQ449" s="54">
        <f t="shared" si="32"/>
        <v>0</v>
      </c>
      <c r="AR449" s="54">
        <f>+L449+AE449-AJ449</f>
        <v>13320000</v>
      </c>
      <c r="AS449" s="56" t="s">
        <v>88</v>
      </c>
      <c r="AT449" s="54">
        <v>13320000</v>
      </c>
      <c r="AU449" s="56" t="s">
        <v>91</v>
      </c>
      <c r="AV449" s="114">
        <v>0</v>
      </c>
      <c r="AW449" s="111" t="s">
        <v>90</v>
      </c>
      <c r="AX449" s="247">
        <v>13320000</v>
      </c>
      <c r="AY449" s="58">
        <f t="shared" si="33"/>
        <v>0</v>
      </c>
      <c r="AZ449" s="112">
        <f t="shared" si="34"/>
        <v>1</v>
      </c>
      <c r="BA449" s="159">
        <v>1</v>
      </c>
      <c r="BB449" s="111" t="s">
        <v>90</v>
      </c>
      <c r="BC449" s="56" t="s">
        <v>92</v>
      </c>
      <c r="BD449" s="109" t="s">
        <v>10280</v>
      </c>
      <c r="BE449" s="123" t="s">
        <v>91</v>
      </c>
      <c r="BF449" s="56" t="s">
        <v>88</v>
      </c>
    </row>
    <row r="450" spans="2:58" s="201" customFormat="1" x14ac:dyDescent="0.2">
      <c r="B450" s="51">
        <v>2026</v>
      </c>
      <c r="C450" s="51">
        <v>891780111</v>
      </c>
      <c r="D450" s="51" t="s">
        <v>79</v>
      </c>
      <c r="E450" s="161" t="s">
        <v>10279</v>
      </c>
      <c r="F450" s="56" t="s">
        <v>10278</v>
      </c>
      <c r="G450" s="56">
        <v>0</v>
      </c>
      <c r="H450" s="56" t="s">
        <v>82</v>
      </c>
      <c r="I450" s="51" t="s">
        <v>83</v>
      </c>
      <c r="J450" s="121" t="s">
        <v>84</v>
      </c>
      <c r="K450" s="54" t="s">
        <v>9442</v>
      </c>
      <c r="L450" s="54">
        <v>13320000</v>
      </c>
      <c r="M450" s="51" t="s">
        <v>86</v>
      </c>
      <c r="N450" s="54" t="s">
        <v>10277</v>
      </c>
      <c r="O450" s="54">
        <v>7601673</v>
      </c>
      <c r="P450" s="54">
        <v>30</v>
      </c>
      <c r="Q450" s="464">
        <v>46027</v>
      </c>
      <c r="R450" s="109">
        <v>5872564000</v>
      </c>
      <c r="S450" s="109">
        <v>1883</v>
      </c>
      <c r="T450" s="542">
        <v>46045</v>
      </c>
      <c r="U450" s="54">
        <v>13320000</v>
      </c>
      <c r="V450" s="56" t="s">
        <v>88</v>
      </c>
      <c r="W450" s="54">
        <v>85468846</v>
      </c>
      <c r="X450" s="54" t="s">
        <v>9430</v>
      </c>
      <c r="Y450" s="119">
        <v>46045</v>
      </c>
      <c r="Z450" s="119">
        <v>46055</v>
      </c>
      <c r="AA450" s="120" t="s">
        <v>90</v>
      </c>
      <c r="AB450" s="119">
        <v>46173</v>
      </c>
      <c r="AC450" s="54">
        <f t="shared" si="30"/>
        <v>118</v>
      </c>
      <c r="AD450" s="56">
        <v>1</v>
      </c>
      <c r="AE450" s="114">
        <v>3330000</v>
      </c>
      <c r="AF450" s="56">
        <v>1</v>
      </c>
      <c r="AG450" s="464">
        <v>46203</v>
      </c>
      <c r="AH450" s="54">
        <f t="shared" si="31"/>
        <v>30</v>
      </c>
      <c r="AI450" s="114">
        <v>0</v>
      </c>
      <c r="AJ450" s="114">
        <v>0</v>
      </c>
      <c r="AK450" s="118" t="s">
        <v>90</v>
      </c>
      <c r="AL450" s="118" t="s">
        <v>90</v>
      </c>
      <c r="AM450" s="56">
        <v>0</v>
      </c>
      <c r="AN450" s="118" t="s">
        <v>90</v>
      </c>
      <c r="AO450" s="118" t="s">
        <v>90</v>
      </c>
      <c r="AP450" s="118" t="s">
        <v>90</v>
      </c>
      <c r="AQ450" s="54">
        <f t="shared" si="32"/>
        <v>0</v>
      </c>
      <c r="AR450" s="54">
        <f>+L450+AE450-AJ450</f>
        <v>16650000</v>
      </c>
      <c r="AS450" s="56" t="s">
        <v>88</v>
      </c>
      <c r="AT450" s="54">
        <v>13320000</v>
      </c>
      <c r="AU450" s="56" t="s">
        <v>91</v>
      </c>
      <c r="AV450" s="114">
        <v>0</v>
      </c>
      <c r="AW450" s="111" t="s">
        <v>90</v>
      </c>
      <c r="AX450" s="247">
        <v>13320000</v>
      </c>
      <c r="AY450" s="58">
        <f t="shared" si="33"/>
        <v>3330000</v>
      </c>
      <c r="AZ450" s="112">
        <f t="shared" si="34"/>
        <v>0.8</v>
      </c>
      <c r="BA450" s="159">
        <v>1</v>
      </c>
      <c r="BB450" s="111" t="s">
        <v>90</v>
      </c>
      <c r="BC450" s="56" t="s">
        <v>92</v>
      </c>
      <c r="BD450" s="109" t="s">
        <v>10276</v>
      </c>
      <c r="BE450" s="123" t="s">
        <v>91</v>
      </c>
      <c r="BF450" s="56" t="s">
        <v>88</v>
      </c>
    </row>
    <row r="451" spans="2:58" s="201" customFormat="1" x14ac:dyDescent="0.2">
      <c r="B451" s="51">
        <v>2026</v>
      </c>
      <c r="C451" s="51">
        <v>891780111</v>
      </c>
      <c r="D451" s="51" t="s">
        <v>79</v>
      </c>
      <c r="E451" s="161" t="s">
        <v>10275</v>
      </c>
      <c r="F451" s="56" t="s">
        <v>10274</v>
      </c>
      <c r="G451" s="56">
        <v>0</v>
      </c>
      <c r="H451" s="56" t="s">
        <v>82</v>
      </c>
      <c r="I451" s="51" t="s">
        <v>83</v>
      </c>
      <c r="J451" s="121" t="s">
        <v>84</v>
      </c>
      <c r="K451" s="54" t="s">
        <v>9442</v>
      </c>
      <c r="L451" s="54">
        <v>11396000</v>
      </c>
      <c r="M451" s="51" t="s">
        <v>86</v>
      </c>
      <c r="N451" s="54" t="s">
        <v>10273</v>
      </c>
      <c r="O451" s="54">
        <v>1082907201</v>
      </c>
      <c r="P451" s="54">
        <v>53</v>
      </c>
      <c r="Q451" s="464">
        <v>46030</v>
      </c>
      <c r="R451" s="109">
        <v>2567899000</v>
      </c>
      <c r="S451" s="109">
        <v>1864</v>
      </c>
      <c r="T451" s="542">
        <v>46045</v>
      </c>
      <c r="U451" s="54">
        <v>11396000</v>
      </c>
      <c r="V451" s="56" t="s">
        <v>88</v>
      </c>
      <c r="W451" s="54">
        <v>85468846</v>
      </c>
      <c r="X451" s="54" t="s">
        <v>9430</v>
      </c>
      <c r="Y451" s="119">
        <v>46045</v>
      </c>
      <c r="Z451" s="119">
        <v>46055</v>
      </c>
      <c r="AA451" s="120" t="s">
        <v>90</v>
      </c>
      <c r="AB451" s="119">
        <v>46173</v>
      </c>
      <c r="AC451" s="54">
        <f t="shared" si="30"/>
        <v>118</v>
      </c>
      <c r="AD451" s="56">
        <v>1</v>
      </c>
      <c r="AE451" s="114">
        <v>2849000</v>
      </c>
      <c r="AF451" s="56">
        <v>1</v>
      </c>
      <c r="AG451" s="464">
        <v>46203</v>
      </c>
      <c r="AH451" s="54">
        <f t="shared" si="31"/>
        <v>30</v>
      </c>
      <c r="AI451" s="114">
        <v>0</v>
      </c>
      <c r="AJ451" s="114">
        <v>0</v>
      </c>
      <c r="AK451" s="118" t="s">
        <v>90</v>
      </c>
      <c r="AL451" s="118" t="s">
        <v>90</v>
      </c>
      <c r="AM451" s="56">
        <v>0</v>
      </c>
      <c r="AN451" s="118" t="s">
        <v>90</v>
      </c>
      <c r="AO451" s="118" t="s">
        <v>90</v>
      </c>
      <c r="AP451" s="118" t="s">
        <v>90</v>
      </c>
      <c r="AQ451" s="54">
        <f t="shared" si="32"/>
        <v>0</v>
      </c>
      <c r="AR451" s="54">
        <f>+L451+AE451-AJ451</f>
        <v>14245000</v>
      </c>
      <c r="AS451" s="56" t="s">
        <v>88</v>
      </c>
      <c r="AT451" s="54">
        <v>11396000</v>
      </c>
      <c r="AU451" s="56" t="s">
        <v>91</v>
      </c>
      <c r="AV451" s="114">
        <v>0</v>
      </c>
      <c r="AW451" s="111" t="s">
        <v>90</v>
      </c>
      <c r="AX451" s="247">
        <v>11396000</v>
      </c>
      <c r="AY451" s="58">
        <f t="shared" si="33"/>
        <v>2849000</v>
      </c>
      <c r="AZ451" s="112">
        <f t="shared" si="34"/>
        <v>0.8</v>
      </c>
      <c r="BA451" s="159">
        <v>1</v>
      </c>
      <c r="BB451" s="111" t="s">
        <v>90</v>
      </c>
      <c r="BC451" s="56" t="s">
        <v>92</v>
      </c>
      <c r="BD451" s="109" t="s">
        <v>10272</v>
      </c>
      <c r="BE451" s="123" t="s">
        <v>91</v>
      </c>
      <c r="BF451" s="56" t="s">
        <v>88</v>
      </c>
    </row>
    <row r="452" spans="2:58" s="201" customFormat="1" x14ac:dyDescent="0.2">
      <c r="B452" s="51">
        <v>2026</v>
      </c>
      <c r="C452" s="51">
        <v>891780111</v>
      </c>
      <c r="D452" s="51" t="s">
        <v>79</v>
      </c>
      <c r="E452" s="161" t="s">
        <v>10271</v>
      </c>
      <c r="F452" s="56" t="s">
        <v>10270</v>
      </c>
      <c r="G452" s="56">
        <v>0</v>
      </c>
      <c r="H452" s="56" t="s">
        <v>82</v>
      </c>
      <c r="I452" s="51" t="s">
        <v>83</v>
      </c>
      <c r="J452" s="121" t="s">
        <v>84</v>
      </c>
      <c r="K452" s="54" t="s">
        <v>9840</v>
      </c>
      <c r="L452" s="54">
        <v>13320000</v>
      </c>
      <c r="M452" s="51" t="s">
        <v>86</v>
      </c>
      <c r="N452" s="54" t="s">
        <v>10269</v>
      </c>
      <c r="O452" s="54">
        <v>94504800</v>
      </c>
      <c r="P452" s="54">
        <v>53</v>
      </c>
      <c r="Q452" s="464">
        <v>46030</v>
      </c>
      <c r="R452" s="109">
        <v>2567899000</v>
      </c>
      <c r="S452" s="109">
        <v>1865</v>
      </c>
      <c r="T452" s="542">
        <v>46045</v>
      </c>
      <c r="U452" s="54">
        <v>13320000</v>
      </c>
      <c r="V452" s="56" t="s">
        <v>88</v>
      </c>
      <c r="W452" s="54">
        <v>1082990998</v>
      </c>
      <c r="X452" s="54" t="s">
        <v>8951</v>
      </c>
      <c r="Y452" s="119">
        <v>46045</v>
      </c>
      <c r="Z452" s="119">
        <v>46055</v>
      </c>
      <c r="AA452" s="120" t="s">
        <v>90</v>
      </c>
      <c r="AB452" s="119">
        <v>46173</v>
      </c>
      <c r="AC452" s="54">
        <f t="shared" si="30"/>
        <v>118</v>
      </c>
      <c r="AD452" s="56">
        <v>0</v>
      </c>
      <c r="AE452" s="114">
        <v>0</v>
      </c>
      <c r="AF452" s="56">
        <v>0</v>
      </c>
      <c r="AG452" s="464" t="s">
        <v>90</v>
      </c>
      <c r="AH452" s="54">
        <f t="shared" si="31"/>
        <v>0</v>
      </c>
      <c r="AI452" s="114">
        <v>0</v>
      </c>
      <c r="AJ452" s="114">
        <v>0</v>
      </c>
      <c r="AK452" s="118" t="s">
        <v>90</v>
      </c>
      <c r="AL452" s="118" t="s">
        <v>90</v>
      </c>
      <c r="AM452" s="56">
        <v>0</v>
      </c>
      <c r="AN452" s="118" t="s">
        <v>90</v>
      </c>
      <c r="AO452" s="118" t="s">
        <v>90</v>
      </c>
      <c r="AP452" s="118" t="s">
        <v>90</v>
      </c>
      <c r="AQ452" s="54">
        <f t="shared" si="32"/>
        <v>0</v>
      </c>
      <c r="AR452" s="54">
        <f>+L452+AE452-AJ452</f>
        <v>13320000</v>
      </c>
      <c r="AS452" s="56" t="s">
        <v>88</v>
      </c>
      <c r="AT452" s="54">
        <v>13320000</v>
      </c>
      <c r="AU452" s="56" t="s">
        <v>91</v>
      </c>
      <c r="AV452" s="114">
        <v>0</v>
      </c>
      <c r="AW452" s="111" t="s">
        <v>90</v>
      </c>
      <c r="AX452" s="247">
        <v>13320000</v>
      </c>
      <c r="AY452" s="58">
        <f t="shared" si="33"/>
        <v>0</v>
      </c>
      <c r="AZ452" s="112">
        <f t="shared" si="34"/>
        <v>1</v>
      </c>
      <c r="BA452" s="159">
        <v>1</v>
      </c>
      <c r="BB452" s="111" t="s">
        <v>90</v>
      </c>
      <c r="BC452" s="56" t="s">
        <v>92</v>
      </c>
      <c r="BD452" s="109" t="s">
        <v>10268</v>
      </c>
      <c r="BE452" s="123" t="s">
        <v>91</v>
      </c>
      <c r="BF452" s="56" t="s">
        <v>88</v>
      </c>
    </row>
    <row r="453" spans="2:58" s="201" customFormat="1" x14ac:dyDescent="0.2">
      <c r="B453" s="51">
        <v>2026</v>
      </c>
      <c r="C453" s="51">
        <v>891780111</v>
      </c>
      <c r="D453" s="51" t="s">
        <v>79</v>
      </c>
      <c r="E453" s="161" t="s">
        <v>10267</v>
      </c>
      <c r="F453" s="56" t="s">
        <v>10266</v>
      </c>
      <c r="G453" s="56">
        <v>0</v>
      </c>
      <c r="H453" s="56" t="s">
        <v>82</v>
      </c>
      <c r="I453" s="51" t="s">
        <v>83</v>
      </c>
      <c r="J453" s="121" t="s">
        <v>84</v>
      </c>
      <c r="K453" s="54" t="s">
        <v>9881</v>
      </c>
      <c r="L453" s="54">
        <v>11396000</v>
      </c>
      <c r="M453" s="51" t="s">
        <v>86</v>
      </c>
      <c r="N453" s="54" t="s">
        <v>10265</v>
      </c>
      <c r="O453" s="54">
        <v>73076579</v>
      </c>
      <c r="P453" s="54">
        <v>53</v>
      </c>
      <c r="Q453" s="464">
        <v>46030</v>
      </c>
      <c r="R453" s="109">
        <v>2567899000</v>
      </c>
      <c r="S453" s="109">
        <v>1866</v>
      </c>
      <c r="T453" s="542">
        <v>46045</v>
      </c>
      <c r="U453" s="54">
        <v>11396000</v>
      </c>
      <c r="V453" s="56" t="s">
        <v>88</v>
      </c>
      <c r="W453" s="54">
        <v>1082990998</v>
      </c>
      <c r="X453" s="54" t="s">
        <v>8951</v>
      </c>
      <c r="Y453" s="119">
        <v>46045</v>
      </c>
      <c r="Z453" s="119">
        <v>46055</v>
      </c>
      <c r="AA453" s="120" t="s">
        <v>90</v>
      </c>
      <c r="AB453" s="119">
        <v>46173</v>
      </c>
      <c r="AC453" s="54">
        <f t="shared" si="30"/>
        <v>118</v>
      </c>
      <c r="AD453" s="56">
        <v>0</v>
      </c>
      <c r="AE453" s="114">
        <v>0</v>
      </c>
      <c r="AF453" s="56">
        <v>0</v>
      </c>
      <c r="AG453" s="464" t="s">
        <v>90</v>
      </c>
      <c r="AH453" s="54">
        <f t="shared" si="31"/>
        <v>0</v>
      </c>
      <c r="AI453" s="114">
        <v>0</v>
      </c>
      <c r="AJ453" s="114">
        <v>0</v>
      </c>
      <c r="AK453" s="118" t="s">
        <v>90</v>
      </c>
      <c r="AL453" s="118" t="s">
        <v>90</v>
      </c>
      <c r="AM453" s="56">
        <v>0</v>
      </c>
      <c r="AN453" s="118" t="s">
        <v>90</v>
      </c>
      <c r="AO453" s="118" t="s">
        <v>90</v>
      </c>
      <c r="AP453" s="118" t="s">
        <v>90</v>
      </c>
      <c r="AQ453" s="54">
        <f t="shared" si="32"/>
        <v>0</v>
      </c>
      <c r="AR453" s="54">
        <f>+L453+AE453-AJ453</f>
        <v>11396000</v>
      </c>
      <c r="AS453" s="56" t="s">
        <v>88</v>
      </c>
      <c r="AT453" s="54">
        <v>11396000</v>
      </c>
      <c r="AU453" s="56" t="s">
        <v>91</v>
      </c>
      <c r="AV453" s="114">
        <v>0</v>
      </c>
      <c r="AW453" s="111" t="s">
        <v>90</v>
      </c>
      <c r="AX453" s="247">
        <v>11396000</v>
      </c>
      <c r="AY453" s="58">
        <f t="shared" si="33"/>
        <v>0</v>
      </c>
      <c r="AZ453" s="112">
        <f t="shared" si="34"/>
        <v>1</v>
      </c>
      <c r="BA453" s="159">
        <v>1</v>
      </c>
      <c r="BB453" s="111" t="s">
        <v>90</v>
      </c>
      <c r="BC453" s="56" t="s">
        <v>92</v>
      </c>
      <c r="BD453" s="109" t="s">
        <v>10264</v>
      </c>
      <c r="BE453" s="123" t="s">
        <v>91</v>
      </c>
      <c r="BF453" s="56" t="s">
        <v>88</v>
      </c>
    </row>
    <row r="454" spans="2:58" s="201" customFormat="1" x14ac:dyDescent="0.2">
      <c r="B454" s="51">
        <v>2026</v>
      </c>
      <c r="C454" s="51">
        <v>891780111</v>
      </c>
      <c r="D454" s="51" t="s">
        <v>79</v>
      </c>
      <c r="E454" s="161" t="s">
        <v>10263</v>
      </c>
      <c r="F454" s="56" t="s">
        <v>10262</v>
      </c>
      <c r="G454" s="56">
        <v>0</v>
      </c>
      <c r="H454" s="56" t="s">
        <v>82</v>
      </c>
      <c r="I454" s="51" t="s">
        <v>83</v>
      </c>
      <c r="J454" s="121" t="s">
        <v>84</v>
      </c>
      <c r="K454" s="54" t="s">
        <v>10261</v>
      </c>
      <c r="L454" s="54">
        <v>13320000</v>
      </c>
      <c r="M454" s="51" t="s">
        <v>86</v>
      </c>
      <c r="N454" s="54" t="s">
        <v>10260</v>
      </c>
      <c r="O454" s="54">
        <v>1083025159</v>
      </c>
      <c r="P454" s="54">
        <v>30</v>
      </c>
      <c r="Q454" s="464">
        <v>46027</v>
      </c>
      <c r="R454" s="109">
        <v>5872564000</v>
      </c>
      <c r="S454" s="109">
        <v>1884</v>
      </c>
      <c r="T454" s="542">
        <v>46045</v>
      </c>
      <c r="U454" s="54">
        <v>13320000</v>
      </c>
      <c r="V454" s="56" t="s">
        <v>88</v>
      </c>
      <c r="W454" s="54">
        <v>79738530</v>
      </c>
      <c r="X454" s="54" t="s">
        <v>8640</v>
      </c>
      <c r="Y454" s="119">
        <v>46045</v>
      </c>
      <c r="Z454" s="119">
        <v>46055</v>
      </c>
      <c r="AA454" s="120" t="s">
        <v>90</v>
      </c>
      <c r="AB454" s="119">
        <v>46173</v>
      </c>
      <c r="AC454" s="54">
        <f t="shared" si="30"/>
        <v>118</v>
      </c>
      <c r="AD454" s="56">
        <v>0</v>
      </c>
      <c r="AE454" s="114">
        <v>0</v>
      </c>
      <c r="AF454" s="56">
        <v>0</v>
      </c>
      <c r="AG454" s="464" t="s">
        <v>90</v>
      </c>
      <c r="AH454" s="54">
        <f t="shared" si="31"/>
        <v>0</v>
      </c>
      <c r="AI454" s="114">
        <v>0</v>
      </c>
      <c r="AJ454" s="114">
        <v>0</v>
      </c>
      <c r="AK454" s="118" t="s">
        <v>90</v>
      </c>
      <c r="AL454" s="118" t="s">
        <v>90</v>
      </c>
      <c r="AM454" s="56">
        <v>0</v>
      </c>
      <c r="AN454" s="118" t="s">
        <v>90</v>
      </c>
      <c r="AO454" s="118" t="s">
        <v>90</v>
      </c>
      <c r="AP454" s="118" t="s">
        <v>90</v>
      </c>
      <c r="AQ454" s="54">
        <f t="shared" si="32"/>
        <v>0</v>
      </c>
      <c r="AR454" s="54">
        <f>+L454+AE454-AJ454</f>
        <v>13320000</v>
      </c>
      <c r="AS454" s="56" t="s">
        <v>88</v>
      </c>
      <c r="AT454" s="54">
        <v>13320000</v>
      </c>
      <c r="AU454" s="56" t="s">
        <v>91</v>
      </c>
      <c r="AV454" s="114">
        <v>0</v>
      </c>
      <c r="AW454" s="111" t="s">
        <v>90</v>
      </c>
      <c r="AX454" s="247">
        <v>6660000</v>
      </c>
      <c r="AY454" s="58">
        <f t="shared" si="33"/>
        <v>6660000</v>
      </c>
      <c r="AZ454" s="112">
        <f t="shared" si="34"/>
        <v>0.5</v>
      </c>
      <c r="BA454" s="159">
        <v>0.5</v>
      </c>
      <c r="BB454" s="111" t="s">
        <v>90</v>
      </c>
      <c r="BC454" s="56" t="s">
        <v>92</v>
      </c>
      <c r="BD454" s="109" t="s">
        <v>10259</v>
      </c>
      <c r="BE454" s="123" t="s">
        <v>91</v>
      </c>
      <c r="BF454" s="56" t="s">
        <v>88</v>
      </c>
    </row>
    <row r="455" spans="2:58" s="201" customFormat="1" x14ac:dyDescent="0.2">
      <c r="B455" s="51">
        <v>2026</v>
      </c>
      <c r="C455" s="51">
        <v>891780111</v>
      </c>
      <c r="D455" s="51" t="s">
        <v>79</v>
      </c>
      <c r="E455" s="161" t="s">
        <v>10258</v>
      </c>
      <c r="F455" s="56" t="s">
        <v>10257</v>
      </c>
      <c r="G455" s="56">
        <v>0</v>
      </c>
      <c r="H455" s="56" t="s">
        <v>82</v>
      </c>
      <c r="I455" s="51" t="s">
        <v>83</v>
      </c>
      <c r="J455" s="121" t="s">
        <v>84</v>
      </c>
      <c r="K455" s="54" t="s">
        <v>10256</v>
      </c>
      <c r="L455" s="54">
        <v>9676000</v>
      </c>
      <c r="M455" s="51" t="s">
        <v>86</v>
      </c>
      <c r="N455" s="54" t="s">
        <v>10255</v>
      </c>
      <c r="O455" s="54">
        <v>1221975183</v>
      </c>
      <c r="P455" s="54">
        <v>53</v>
      </c>
      <c r="Q455" s="464">
        <v>46030</v>
      </c>
      <c r="R455" s="109">
        <v>2567899000</v>
      </c>
      <c r="S455" s="109">
        <v>1867</v>
      </c>
      <c r="T455" s="542">
        <v>46045</v>
      </c>
      <c r="U455" s="54">
        <v>9676000</v>
      </c>
      <c r="V455" s="56" t="s">
        <v>88</v>
      </c>
      <c r="W455" s="54">
        <v>12560219</v>
      </c>
      <c r="X455" s="54" t="s">
        <v>8754</v>
      </c>
      <c r="Y455" s="119">
        <v>46045</v>
      </c>
      <c r="Z455" s="119">
        <v>46055</v>
      </c>
      <c r="AA455" s="120" t="s">
        <v>90</v>
      </c>
      <c r="AB455" s="119">
        <v>46173</v>
      </c>
      <c r="AC455" s="54">
        <f t="shared" si="30"/>
        <v>118</v>
      </c>
      <c r="AD455" s="56">
        <v>1</v>
      </c>
      <c r="AE455" s="114">
        <v>1210000</v>
      </c>
      <c r="AF455" s="56">
        <v>1</v>
      </c>
      <c r="AG455" s="464">
        <v>46188</v>
      </c>
      <c r="AH455" s="54">
        <f t="shared" si="31"/>
        <v>15</v>
      </c>
      <c r="AI455" s="114">
        <v>0</v>
      </c>
      <c r="AJ455" s="114">
        <v>0</v>
      </c>
      <c r="AK455" s="118" t="s">
        <v>90</v>
      </c>
      <c r="AL455" s="118" t="s">
        <v>90</v>
      </c>
      <c r="AM455" s="56">
        <v>0</v>
      </c>
      <c r="AN455" s="118" t="s">
        <v>90</v>
      </c>
      <c r="AO455" s="118" t="s">
        <v>90</v>
      </c>
      <c r="AP455" s="118" t="s">
        <v>90</v>
      </c>
      <c r="AQ455" s="54">
        <f t="shared" si="32"/>
        <v>0</v>
      </c>
      <c r="AR455" s="54">
        <f>+L455+AE455-AJ455</f>
        <v>10886000</v>
      </c>
      <c r="AS455" s="56" t="s">
        <v>88</v>
      </c>
      <c r="AT455" s="54">
        <v>9676000</v>
      </c>
      <c r="AU455" s="56" t="s">
        <v>91</v>
      </c>
      <c r="AV455" s="114">
        <v>0</v>
      </c>
      <c r="AW455" s="111" t="s">
        <v>90</v>
      </c>
      <c r="AX455" s="247">
        <v>9676000</v>
      </c>
      <c r="AY455" s="58">
        <f t="shared" si="33"/>
        <v>1210000</v>
      </c>
      <c r="AZ455" s="112">
        <f t="shared" si="34"/>
        <v>0.88884806173066322</v>
      </c>
      <c r="BA455" s="159">
        <v>1</v>
      </c>
      <c r="BB455" s="111" t="s">
        <v>90</v>
      </c>
      <c r="BC455" s="56" t="s">
        <v>92</v>
      </c>
      <c r="BD455" s="109" t="s">
        <v>10254</v>
      </c>
      <c r="BE455" s="123" t="s">
        <v>91</v>
      </c>
      <c r="BF455" s="56" t="s">
        <v>88</v>
      </c>
    </row>
    <row r="456" spans="2:58" s="201" customFormat="1" x14ac:dyDescent="0.2">
      <c r="B456" s="51">
        <v>2026</v>
      </c>
      <c r="C456" s="51">
        <v>891780111</v>
      </c>
      <c r="D456" s="51" t="s">
        <v>79</v>
      </c>
      <c r="E456" s="161" t="s">
        <v>10253</v>
      </c>
      <c r="F456" s="56" t="s">
        <v>10252</v>
      </c>
      <c r="G456" s="56">
        <v>0</v>
      </c>
      <c r="H456" s="56" t="s">
        <v>82</v>
      </c>
      <c r="I456" s="51" t="s">
        <v>83</v>
      </c>
      <c r="J456" s="121" t="s">
        <v>84</v>
      </c>
      <c r="K456" s="54" t="s">
        <v>10251</v>
      </c>
      <c r="L456" s="54">
        <v>14652000</v>
      </c>
      <c r="M456" s="51" t="s">
        <v>86</v>
      </c>
      <c r="N456" s="54" t="s">
        <v>10250</v>
      </c>
      <c r="O456" s="54">
        <v>1082945995</v>
      </c>
      <c r="P456" s="54">
        <v>30</v>
      </c>
      <c r="Q456" s="464">
        <v>46027</v>
      </c>
      <c r="R456" s="109">
        <v>5872564000</v>
      </c>
      <c r="S456" s="109">
        <v>1885</v>
      </c>
      <c r="T456" s="542">
        <v>46045</v>
      </c>
      <c r="U456" s="54">
        <v>14652000</v>
      </c>
      <c r="V456" s="56" t="s">
        <v>88</v>
      </c>
      <c r="W456" s="54">
        <v>12560219</v>
      </c>
      <c r="X456" s="54" t="s">
        <v>8754</v>
      </c>
      <c r="Y456" s="119">
        <v>46045</v>
      </c>
      <c r="Z456" s="119">
        <v>46055</v>
      </c>
      <c r="AA456" s="120" t="s">
        <v>90</v>
      </c>
      <c r="AB456" s="119">
        <v>46173</v>
      </c>
      <c r="AC456" s="54">
        <f t="shared" ref="AC456:AC519" si="35">+IF(AA456="1800-01-01",AB456-Z456,AB456-AA456)</f>
        <v>118</v>
      </c>
      <c r="AD456" s="56">
        <v>1</v>
      </c>
      <c r="AE456" s="114">
        <v>1832000</v>
      </c>
      <c r="AF456" s="56">
        <v>1</v>
      </c>
      <c r="AG456" s="464">
        <v>46188</v>
      </c>
      <c r="AH456" s="54">
        <f t="shared" ref="AH456:AH519" si="36">+IF(AG456="1800-01-01",0,AG456-AB456)</f>
        <v>15</v>
      </c>
      <c r="AI456" s="114">
        <v>0</v>
      </c>
      <c r="AJ456" s="114">
        <v>0</v>
      </c>
      <c r="AK456" s="118" t="s">
        <v>90</v>
      </c>
      <c r="AL456" s="118" t="s">
        <v>90</v>
      </c>
      <c r="AM456" s="56">
        <v>0</v>
      </c>
      <c r="AN456" s="118" t="s">
        <v>90</v>
      </c>
      <c r="AO456" s="118" t="s">
        <v>90</v>
      </c>
      <c r="AP456" s="118" t="s">
        <v>90</v>
      </c>
      <c r="AQ456" s="54">
        <f t="shared" ref="AQ456:AQ519" si="37">+IF(AN456="1800-01-01",0,AO456-AN456)</f>
        <v>0</v>
      </c>
      <c r="AR456" s="54">
        <f>+L456+AE456-AJ456</f>
        <v>16484000</v>
      </c>
      <c r="AS456" s="56" t="s">
        <v>88</v>
      </c>
      <c r="AT456" s="54">
        <v>14652000</v>
      </c>
      <c r="AU456" s="56" t="s">
        <v>91</v>
      </c>
      <c r="AV456" s="114">
        <v>0</v>
      </c>
      <c r="AW456" s="111" t="s">
        <v>90</v>
      </c>
      <c r="AX456" s="247">
        <v>14652000</v>
      </c>
      <c r="AY456" s="58">
        <f t="shared" ref="AY456:AY519" si="38">AR456-AX456</f>
        <v>1832000</v>
      </c>
      <c r="AZ456" s="112">
        <f t="shared" ref="AZ456:AZ519" si="39">+IFERROR(AX456/AR456,"_")</f>
        <v>0.8888619267168163</v>
      </c>
      <c r="BA456" s="159">
        <v>1</v>
      </c>
      <c r="BB456" s="111" t="s">
        <v>90</v>
      </c>
      <c r="BC456" s="56" t="s">
        <v>92</v>
      </c>
      <c r="BD456" s="109" t="s">
        <v>10249</v>
      </c>
      <c r="BE456" s="123" t="s">
        <v>91</v>
      </c>
      <c r="BF456" s="56" t="s">
        <v>88</v>
      </c>
    </row>
    <row r="457" spans="2:58" s="201" customFormat="1" x14ac:dyDescent="0.2">
      <c r="B457" s="51">
        <v>2026</v>
      </c>
      <c r="C457" s="51">
        <v>891780111</v>
      </c>
      <c r="D457" s="51" t="s">
        <v>79</v>
      </c>
      <c r="E457" s="161" t="s">
        <v>10248</v>
      </c>
      <c r="F457" s="56" t="s">
        <v>10247</v>
      </c>
      <c r="G457" s="56">
        <v>0</v>
      </c>
      <c r="H457" s="56" t="s">
        <v>82</v>
      </c>
      <c r="I457" s="51" t="s">
        <v>83</v>
      </c>
      <c r="J457" s="121" t="s">
        <v>84</v>
      </c>
      <c r="K457" s="54" t="s">
        <v>9881</v>
      </c>
      <c r="L457" s="54">
        <v>11396000</v>
      </c>
      <c r="M457" s="51" t="s">
        <v>86</v>
      </c>
      <c r="N457" s="54" t="s">
        <v>10246</v>
      </c>
      <c r="O457" s="54">
        <v>1082984727</v>
      </c>
      <c r="P457" s="54">
        <v>53</v>
      </c>
      <c r="Q457" s="464">
        <v>46030</v>
      </c>
      <c r="R457" s="109">
        <v>2567899000</v>
      </c>
      <c r="S457" s="109">
        <v>1868</v>
      </c>
      <c r="T457" s="542">
        <v>46045</v>
      </c>
      <c r="U457" s="54">
        <v>11396000</v>
      </c>
      <c r="V457" s="56" t="s">
        <v>88</v>
      </c>
      <c r="W457" s="54">
        <v>1082990998</v>
      </c>
      <c r="X457" s="54" t="s">
        <v>8951</v>
      </c>
      <c r="Y457" s="119">
        <v>46045</v>
      </c>
      <c r="Z457" s="119">
        <v>46055</v>
      </c>
      <c r="AA457" s="120" t="s">
        <v>90</v>
      </c>
      <c r="AB457" s="119">
        <v>46173</v>
      </c>
      <c r="AC457" s="54">
        <f t="shared" si="35"/>
        <v>118</v>
      </c>
      <c r="AD457" s="56">
        <v>0</v>
      </c>
      <c r="AE457" s="114">
        <v>0</v>
      </c>
      <c r="AF457" s="56">
        <v>0</v>
      </c>
      <c r="AG457" s="464" t="s">
        <v>90</v>
      </c>
      <c r="AH457" s="54">
        <f t="shared" si="36"/>
        <v>0</v>
      </c>
      <c r="AI457" s="114">
        <v>0</v>
      </c>
      <c r="AJ457" s="114">
        <v>0</v>
      </c>
      <c r="AK457" s="118" t="s">
        <v>90</v>
      </c>
      <c r="AL457" s="118" t="s">
        <v>90</v>
      </c>
      <c r="AM457" s="56">
        <v>0</v>
      </c>
      <c r="AN457" s="118" t="s">
        <v>90</v>
      </c>
      <c r="AO457" s="118" t="s">
        <v>90</v>
      </c>
      <c r="AP457" s="118" t="s">
        <v>90</v>
      </c>
      <c r="AQ457" s="54">
        <f t="shared" si="37"/>
        <v>0</v>
      </c>
      <c r="AR457" s="54">
        <f>+L457+AE457-AJ457</f>
        <v>11396000</v>
      </c>
      <c r="AS457" s="56" t="s">
        <v>88</v>
      </c>
      <c r="AT457" s="54">
        <v>11396000</v>
      </c>
      <c r="AU457" s="56" t="s">
        <v>91</v>
      </c>
      <c r="AV457" s="114">
        <v>0</v>
      </c>
      <c r="AW457" s="111" t="s">
        <v>90</v>
      </c>
      <c r="AX457" s="247">
        <v>11396000</v>
      </c>
      <c r="AY457" s="58">
        <f t="shared" si="38"/>
        <v>0</v>
      </c>
      <c r="AZ457" s="112">
        <f t="shared" si="39"/>
        <v>1</v>
      </c>
      <c r="BA457" s="159">
        <v>1</v>
      </c>
      <c r="BB457" s="111" t="s">
        <v>90</v>
      </c>
      <c r="BC457" s="56" t="s">
        <v>92</v>
      </c>
      <c r="BD457" s="109" t="s">
        <v>10245</v>
      </c>
      <c r="BE457" s="123" t="s">
        <v>91</v>
      </c>
      <c r="BF457" s="56" t="s">
        <v>88</v>
      </c>
    </row>
    <row r="458" spans="2:58" s="201" customFormat="1" x14ac:dyDescent="0.2">
      <c r="B458" s="51">
        <v>2026</v>
      </c>
      <c r="C458" s="51">
        <v>891780111</v>
      </c>
      <c r="D458" s="51" t="s">
        <v>79</v>
      </c>
      <c r="E458" s="161" t="s">
        <v>10244</v>
      </c>
      <c r="F458" s="56" t="s">
        <v>10243</v>
      </c>
      <c r="G458" s="56">
        <v>0</v>
      </c>
      <c r="H458" s="56" t="s">
        <v>82</v>
      </c>
      <c r="I458" s="51" t="s">
        <v>83</v>
      </c>
      <c r="J458" s="121" t="s">
        <v>84</v>
      </c>
      <c r="K458" s="54" t="s">
        <v>10242</v>
      </c>
      <c r="L458" s="54">
        <v>2000000</v>
      </c>
      <c r="M458" s="51" t="s">
        <v>86</v>
      </c>
      <c r="N458" s="54" t="s">
        <v>10241</v>
      </c>
      <c r="O458" s="54">
        <v>7601477</v>
      </c>
      <c r="P458" s="54">
        <v>30</v>
      </c>
      <c r="Q458" s="464">
        <v>46027</v>
      </c>
      <c r="R458" s="109">
        <v>5872564000</v>
      </c>
      <c r="S458" s="109">
        <v>1886</v>
      </c>
      <c r="T458" s="542">
        <v>46045</v>
      </c>
      <c r="U458" s="54">
        <v>2000000</v>
      </c>
      <c r="V458" s="56" t="s">
        <v>88</v>
      </c>
      <c r="W458" s="54">
        <v>45691169</v>
      </c>
      <c r="X458" s="54" t="s">
        <v>8876</v>
      </c>
      <c r="Y458" s="119">
        <v>46045</v>
      </c>
      <c r="Z458" s="119">
        <v>46045</v>
      </c>
      <c r="AA458" s="120" t="s">
        <v>90</v>
      </c>
      <c r="AB458" s="119">
        <v>46050</v>
      </c>
      <c r="AC458" s="54">
        <f t="shared" si="35"/>
        <v>5</v>
      </c>
      <c r="AD458" s="56">
        <v>0</v>
      </c>
      <c r="AE458" s="114">
        <v>0</v>
      </c>
      <c r="AF458" s="56">
        <v>0</v>
      </c>
      <c r="AG458" s="464" t="s">
        <v>90</v>
      </c>
      <c r="AH458" s="54">
        <f t="shared" si="36"/>
        <v>0</v>
      </c>
      <c r="AI458" s="114">
        <v>0</v>
      </c>
      <c r="AJ458" s="114">
        <v>0</v>
      </c>
      <c r="AK458" s="118" t="s">
        <v>90</v>
      </c>
      <c r="AL458" s="118" t="s">
        <v>90</v>
      </c>
      <c r="AM458" s="56">
        <v>0</v>
      </c>
      <c r="AN458" s="118" t="s">
        <v>90</v>
      </c>
      <c r="AO458" s="118" t="s">
        <v>90</v>
      </c>
      <c r="AP458" s="118" t="s">
        <v>90</v>
      </c>
      <c r="AQ458" s="54">
        <f t="shared" si="37"/>
        <v>0</v>
      </c>
      <c r="AR458" s="54">
        <f>+L458+AE458-AJ458</f>
        <v>2000000</v>
      </c>
      <c r="AS458" s="56" t="s">
        <v>88</v>
      </c>
      <c r="AT458" s="54">
        <v>2000000</v>
      </c>
      <c r="AU458" s="56" t="s">
        <v>91</v>
      </c>
      <c r="AV458" s="114">
        <v>0</v>
      </c>
      <c r="AW458" s="111" t="s">
        <v>90</v>
      </c>
      <c r="AX458" s="247">
        <v>2000000</v>
      </c>
      <c r="AY458" s="58">
        <f t="shared" si="38"/>
        <v>0</v>
      </c>
      <c r="AZ458" s="112">
        <f t="shared" si="39"/>
        <v>1</v>
      </c>
      <c r="BA458" s="159">
        <v>1</v>
      </c>
      <c r="BB458" s="111" t="s">
        <v>90</v>
      </c>
      <c r="BC458" s="56" t="s">
        <v>149</v>
      </c>
      <c r="BD458" s="109" t="s">
        <v>10240</v>
      </c>
      <c r="BE458" s="56" t="s">
        <v>88</v>
      </c>
      <c r="BF458" s="56" t="s">
        <v>88</v>
      </c>
    </row>
    <row r="459" spans="2:58" s="201" customFormat="1" x14ac:dyDescent="0.2">
      <c r="B459" s="51">
        <v>2026</v>
      </c>
      <c r="C459" s="51">
        <v>891780111</v>
      </c>
      <c r="D459" s="51" t="s">
        <v>79</v>
      </c>
      <c r="E459" s="161" t="s">
        <v>10239</v>
      </c>
      <c r="F459" s="56" t="s">
        <v>10238</v>
      </c>
      <c r="G459" s="56">
        <v>0</v>
      </c>
      <c r="H459" s="56" t="s">
        <v>82</v>
      </c>
      <c r="I459" s="51" t="s">
        <v>83</v>
      </c>
      <c r="J459" s="121" t="s">
        <v>84</v>
      </c>
      <c r="K459" s="54" t="s">
        <v>10237</v>
      </c>
      <c r="L459" s="54">
        <v>9676000</v>
      </c>
      <c r="M459" s="51" t="s">
        <v>86</v>
      </c>
      <c r="N459" s="54" t="s">
        <v>10236</v>
      </c>
      <c r="O459" s="54">
        <v>1084731269</v>
      </c>
      <c r="P459" s="54">
        <v>53</v>
      </c>
      <c r="Q459" s="464">
        <v>46030</v>
      </c>
      <c r="R459" s="109">
        <v>2567899000</v>
      </c>
      <c r="S459" s="109">
        <v>1869</v>
      </c>
      <c r="T459" s="542">
        <v>46045</v>
      </c>
      <c r="U459" s="54">
        <v>9676000</v>
      </c>
      <c r="V459" s="56" t="s">
        <v>88</v>
      </c>
      <c r="W459" s="54">
        <v>85467461</v>
      </c>
      <c r="X459" s="54" t="s">
        <v>8855</v>
      </c>
      <c r="Y459" s="119">
        <v>46045</v>
      </c>
      <c r="Z459" s="119">
        <v>46055</v>
      </c>
      <c r="AA459" s="120" t="s">
        <v>90</v>
      </c>
      <c r="AB459" s="119">
        <v>46173</v>
      </c>
      <c r="AC459" s="54">
        <f t="shared" si="35"/>
        <v>118</v>
      </c>
      <c r="AD459" s="56">
        <v>1</v>
      </c>
      <c r="AE459" s="114">
        <v>1210000</v>
      </c>
      <c r="AF459" s="56">
        <v>1</v>
      </c>
      <c r="AG459" s="464">
        <v>46188</v>
      </c>
      <c r="AH459" s="54">
        <f t="shared" si="36"/>
        <v>15</v>
      </c>
      <c r="AI459" s="114">
        <v>0</v>
      </c>
      <c r="AJ459" s="114">
        <v>0</v>
      </c>
      <c r="AK459" s="118" t="s">
        <v>90</v>
      </c>
      <c r="AL459" s="118" t="s">
        <v>90</v>
      </c>
      <c r="AM459" s="56">
        <v>0</v>
      </c>
      <c r="AN459" s="118" t="s">
        <v>90</v>
      </c>
      <c r="AO459" s="118" t="s">
        <v>90</v>
      </c>
      <c r="AP459" s="118" t="s">
        <v>90</v>
      </c>
      <c r="AQ459" s="54">
        <f t="shared" si="37"/>
        <v>0</v>
      </c>
      <c r="AR459" s="54">
        <f>+L459+AE459-AJ459</f>
        <v>10886000</v>
      </c>
      <c r="AS459" s="56" t="s">
        <v>88</v>
      </c>
      <c r="AT459" s="54">
        <v>9676000</v>
      </c>
      <c r="AU459" s="56" t="s">
        <v>91</v>
      </c>
      <c r="AV459" s="114">
        <v>0</v>
      </c>
      <c r="AW459" s="111" t="s">
        <v>90</v>
      </c>
      <c r="AX459" s="247">
        <v>9676000</v>
      </c>
      <c r="AY459" s="58">
        <f t="shared" si="38"/>
        <v>1210000</v>
      </c>
      <c r="AZ459" s="112">
        <f t="shared" si="39"/>
        <v>0.88884806173066322</v>
      </c>
      <c r="BA459" s="159">
        <v>1</v>
      </c>
      <c r="BB459" s="111" t="s">
        <v>90</v>
      </c>
      <c r="BC459" s="56" t="s">
        <v>92</v>
      </c>
      <c r="BD459" s="109" t="s">
        <v>10235</v>
      </c>
      <c r="BE459" s="123" t="s">
        <v>91</v>
      </c>
      <c r="BF459" s="56" t="s">
        <v>88</v>
      </c>
    </row>
    <row r="460" spans="2:58" s="201" customFormat="1" x14ac:dyDescent="0.2">
      <c r="B460" s="51">
        <v>2026</v>
      </c>
      <c r="C460" s="51">
        <v>891780111</v>
      </c>
      <c r="D460" s="51" t="s">
        <v>79</v>
      </c>
      <c r="E460" s="161" t="s">
        <v>10234</v>
      </c>
      <c r="F460" s="56" t="s">
        <v>10233</v>
      </c>
      <c r="G460" s="56">
        <v>0</v>
      </c>
      <c r="H460" s="56" t="s">
        <v>82</v>
      </c>
      <c r="I460" s="51" t="s">
        <v>83</v>
      </c>
      <c r="J460" s="121" t="s">
        <v>84</v>
      </c>
      <c r="K460" s="54" t="s">
        <v>10232</v>
      </c>
      <c r="L460" s="54">
        <v>15984000</v>
      </c>
      <c r="M460" s="51" t="s">
        <v>86</v>
      </c>
      <c r="N460" s="54" t="s">
        <v>10231</v>
      </c>
      <c r="O460" s="54">
        <v>7631214</v>
      </c>
      <c r="P460" s="54">
        <v>30</v>
      </c>
      <c r="Q460" s="464">
        <v>46027</v>
      </c>
      <c r="R460" s="109">
        <v>5872564000</v>
      </c>
      <c r="S460" s="109">
        <v>1887</v>
      </c>
      <c r="T460" s="542">
        <v>46045</v>
      </c>
      <c r="U460" s="54">
        <v>15984000</v>
      </c>
      <c r="V460" s="56" t="s">
        <v>88</v>
      </c>
      <c r="W460" s="54">
        <v>85154788</v>
      </c>
      <c r="X460" s="54" t="s">
        <v>9161</v>
      </c>
      <c r="Y460" s="119">
        <v>46045</v>
      </c>
      <c r="Z460" s="119">
        <v>46055</v>
      </c>
      <c r="AA460" s="120" t="s">
        <v>90</v>
      </c>
      <c r="AB460" s="119">
        <v>46173</v>
      </c>
      <c r="AC460" s="54">
        <f t="shared" si="35"/>
        <v>118</v>
      </c>
      <c r="AD460" s="56">
        <v>1</v>
      </c>
      <c r="AE460" s="114">
        <v>3996000</v>
      </c>
      <c r="AF460" s="56">
        <v>1</v>
      </c>
      <c r="AG460" s="464">
        <v>46203</v>
      </c>
      <c r="AH460" s="54">
        <f t="shared" si="36"/>
        <v>30</v>
      </c>
      <c r="AI460" s="114">
        <v>0</v>
      </c>
      <c r="AJ460" s="114">
        <v>0</v>
      </c>
      <c r="AK460" s="118" t="s">
        <v>90</v>
      </c>
      <c r="AL460" s="118" t="s">
        <v>90</v>
      </c>
      <c r="AM460" s="56">
        <v>0</v>
      </c>
      <c r="AN460" s="118" t="s">
        <v>90</v>
      </c>
      <c r="AO460" s="118" t="s">
        <v>90</v>
      </c>
      <c r="AP460" s="118" t="s">
        <v>90</v>
      </c>
      <c r="AQ460" s="54">
        <f t="shared" si="37"/>
        <v>0</v>
      </c>
      <c r="AR460" s="54">
        <f>+L460+AE460-AJ460</f>
        <v>19980000</v>
      </c>
      <c r="AS460" s="56" t="s">
        <v>88</v>
      </c>
      <c r="AT460" s="54">
        <v>15984000</v>
      </c>
      <c r="AU460" s="56" t="s">
        <v>91</v>
      </c>
      <c r="AV460" s="114">
        <v>0</v>
      </c>
      <c r="AW460" s="111" t="s">
        <v>90</v>
      </c>
      <c r="AX460" s="247">
        <v>15984000</v>
      </c>
      <c r="AY460" s="58">
        <f t="shared" si="38"/>
        <v>3996000</v>
      </c>
      <c r="AZ460" s="112">
        <f t="shared" si="39"/>
        <v>0.8</v>
      </c>
      <c r="BA460" s="159">
        <v>1</v>
      </c>
      <c r="BB460" s="111" t="s">
        <v>90</v>
      </c>
      <c r="BC460" s="56" t="s">
        <v>92</v>
      </c>
      <c r="BD460" s="109" t="s">
        <v>10230</v>
      </c>
      <c r="BE460" s="123" t="s">
        <v>91</v>
      </c>
      <c r="BF460" s="56" t="s">
        <v>88</v>
      </c>
    </row>
    <row r="461" spans="2:58" s="201" customFormat="1" x14ac:dyDescent="0.2">
      <c r="B461" s="51">
        <v>2026</v>
      </c>
      <c r="C461" s="51">
        <v>891780111</v>
      </c>
      <c r="D461" s="51" t="s">
        <v>79</v>
      </c>
      <c r="E461" s="161" t="s">
        <v>10229</v>
      </c>
      <c r="F461" s="56" t="s">
        <v>10228</v>
      </c>
      <c r="G461" s="56">
        <v>0</v>
      </c>
      <c r="H461" s="56" t="s">
        <v>82</v>
      </c>
      <c r="I461" s="51" t="s">
        <v>83</v>
      </c>
      <c r="J461" s="121" t="s">
        <v>84</v>
      </c>
      <c r="K461" s="54" t="s">
        <v>10227</v>
      </c>
      <c r="L461" s="54">
        <v>21944000</v>
      </c>
      <c r="M461" s="51" t="s">
        <v>86</v>
      </c>
      <c r="N461" s="54" t="s">
        <v>10226</v>
      </c>
      <c r="O461" s="54">
        <v>1082249640</v>
      </c>
      <c r="P461" s="54">
        <v>30</v>
      </c>
      <c r="Q461" s="464">
        <v>46027</v>
      </c>
      <c r="R461" s="109">
        <v>5872564000</v>
      </c>
      <c r="S461" s="109">
        <v>1888</v>
      </c>
      <c r="T461" s="542">
        <v>46045</v>
      </c>
      <c r="U461" s="54">
        <v>21944000</v>
      </c>
      <c r="V461" s="56" t="s">
        <v>88</v>
      </c>
      <c r="W461" s="54">
        <v>57464638</v>
      </c>
      <c r="X461" s="54" t="s">
        <v>8925</v>
      </c>
      <c r="Y461" s="119">
        <v>46045</v>
      </c>
      <c r="Z461" s="119">
        <v>46055</v>
      </c>
      <c r="AA461" s="120" t="s">
        <v>90</v>
      </c>
      <c r="AB461" s="119">
        <v>46173</v>
      </c>
      <c r="AC461" s="54">
        <f t="shared" si="35"/>
        <v>118</v>
      </c>
      <c r="AD461" s="56">
        <v>1</v>
      </c>
      <c r="AE461" s="114">
        <v>5486000</v>
      </c>
      <c r="AF461" s="56">
        <v>1</v>
      </c>
      <c r="AG461" s="464">
        <v>46203</v>
      </c>
      <c r="AH461" s="54">
        <f t="shared" si="36"/>
        <v>30</v>
      </c>
      <c r="AI461" s="114">
        <v>0</v>
      </c>
      <c r="AJ461" s="114">
        <v>0</v>
      </c>
      <c r="AK461" s="118" t="s">
        <v>90</v>
      </c>
      <c r="AL461" s="118" t="s">
        <v>90</v>
      </c>
      <c r="AM461" s="56">
        <v>0</v>
      </c>
      <c r="AN461" s="118" t="s">
        <v>90</v>
      </c>
      <c r="AO461" s="118" t="s">
        <v>90</v>
      </c>
      <c r="AP461" s="118" t="s">
        <v>90</v>
      </c>
      <c r="AQ461" s="54">
        <f t="shared" si="37"/>
        <v>0</v>
      </c>
      <c r="AR461" s="54">
        <f>+L461+AE461-AJ461</f>
        <v>27430000</v>
      </c>
      <c r="AS461" s="56" t="s">
        <v>88</v>
      </c>
      <c r="AT461" s="54">
        <v>21944000</v>
      </c>
      <c r="AU461" s="56" t="s">
        <v>91</v>
      </c>
      <c r="AV461" s="114">
        <v>0</v>
      </c>
      <c r="AW461" s="111" t="s">
        <v>90</v>
      </c>
      <c r="AX461" s="247">
        <v>21944000</v>
      </c>
      <c r="AY461" s="58">
        <f t="shared" si="38"/>
        <v>5486000</v>
      </c>
      <c r="AZ461" s="112">
        <f t="shared" si="39"/>
        <v>0.8</v>
      </c>
      <c r="BA461" s="159">
        <v>1</v>
      </c>
      <c r="BB461" s="111" t="s">
        <v>90</v>
      </c>
      <c r="BC461" s="56" t="s">
        <v>92</v>
      </c>
      <c r="BD461" s="109" t="s">
        <v>10225</v>
      </c>
      <c r="BE461" s="123" t="s">
        <v>91</v>
      </c>
      <c r="BF461" s="56" t="s">
        <v>88</v>
      </c>
    </row>
    <row r="462" spans="2:58" s="201" customFormat="1" x14ac:dyDescent="0.2">
      <c r="B462" s="51">
        <v>2026</v>
      </c>
      <c r="C462" s="51">
        <v>891780111</v>
      </c>
      <c r="D462" s="51" t="s">
        <v>79</v>
      </c>
      <c r="E462" s="161" t="s">
        <v>10224</v>
      </c>
      <c r="F462" s="56" t="s">
        <v>10223</v>
      </c>
      <c r="G462" s="56">
        <v>0</v>
      </c>
      <c r="H462" s="56" t="s">
        <v>82</v>
      </c>
      <c r="I462" s="51" t="s">
        <v>83</v>
      </c>
      <c r="J462" s="121" t="s">
        <v>84</v>
      </c>
      <c r="K462" s="54" t="s">
        <v>10222</v>
      </c>
      <c r="L462" s="54">
        <v>15984000</v>
      </c>
      <c r="M462" s="51" t="s">
        <v>86</v>
      </c>
      <c r="N462" s="54" t="s">
        <v>10221</v>
      </c>
      <c r="O462" s="54">
        <v>85472780</v>
      </c>
      <c r="P462" s="54">
        <v>30</v>
      </c>
      <c r="Q462" s="464">
        <v>46027</v>
      </c>
      <c r="R462" s="109">
        <v>5872564000</v>
      </c>
      <c r="S462" s="109">
        <v>1889</v>
      </c>
      <c r="T462" s="542">
        <v>46045</v>
      </c>
      <c r="U462" s="54">
        <v>15984000</v>
      </c>
      <c r="V462" s="56" t="s">
        <v>88</v>
      </c>
      <c r="W462" s="54">
        <v>57441846</v>
      </c>
      <c r="X462" s="54" t="s">
        <v>9328</v>
      </c>
      <c r="Y462" s="119">
        <v>46045</v>
      </c>
      <c r="Z462" s="119">
        <v>46055</v>
      </c>
      <c r="AA462" s="120" t="s">
        <v>90</v>
      </c>
      <c r="AB462" s="119">
        <v>46173</v>
      </c>
      <c r="AC462" s="54">
        <f t="shared" si="35"/>
        <v>118</v>
      </c>
      <c r="AD462" s="56">
        <v>1</v>
      </c>
      <c r="AE462" s="114">
        <v>3996000</v>
      </c>
      <c r="AF462" s="56">
        <v>1</v>
      </c>
      <c r="AG462" s="464">
        <v>46203</v>
      </c>
      <c r="AH462" s="54">
        <f t="shared" si="36"/>
        <v>30</v>
      </c>
      <c r="AI462" s="114">
        <v>0</v>
      </c>
      <c r="AJ462" s="114">
        <v>0</v>
      </c>
      <c r="AK462" s="118" t="s">
        <v>90</v>
      </c>
      <c r="AL462" s="118" t="s">
        <v>90</v>
      </c>
      <c r="AM462" s="56">
        <v>0</v>
      </c>
      <c r="AN462" s="118" t="s">
        <v>90</v>
      </c>
      <c r="AO462" s="118" t="s">
        <v>90</v>
      </c>
      <c r="AP462" s="118" t="s">
        <v>90</v>
      </c>
      <c r="AQ462" s="54">
        <f t="shared" si="37"/>
        <v>0</v>
      </c>
      <c r="AR462" s="54">
        <f>+L462+AE462-AJ462</f>
        <v>19980000</v>
      </c>
      <c r="AS462" s="56" t="s">
        <v>88</v>
      </c>
      <c r="AT462" s="54">
        <v>15984000</v>
      </c>
      <c r="AU462" s="56" t="s">
        <v>91</v>
      </c>
      <c r="AV462" s="114">
        <v>0</v>
      </c>
      <c r="AW462" s="111" t="s">
        <v>90</v>
      </c>
      <c r="AX462" s="247">
        <v>15984000</v>
      </c>
      <c r="AY462" s="58">
        <f t="shared" si="38"/>
        <v>3996000</v>
      </c>
      <c r="AZ462" s="112">
        <f t="shared" si="39"/>
        <v>0.8</v>
      </c>
      <c r="BA462" s="159">
        <v>1</v>
      </c>
      <c r="BB462" s="111" t="s">
        <v>90</v>
      </c>
      <c r="BC462" s="56" t="s">
        <v>92</v>
      </c>
      <c r="BD462" s="109" t="s">
        <v>10220</v>
      </c>
      <c r="BE462" s="123" t="s">
        <v>91</v>
      </c>
      <c r="BF462" s="56" t="s">
        <v>88</v>
      </c>
    </row>
    <row r="463" spans="2:58" s="201" customFormat="1" x14ac:dyDescent="0.2">
      <c r="B463" s="51">
        <v>2026</v>
      </c>
      <c r="C463" s="51">
        <v>891780111</v>
      </c>
      <c r="D463" s="51" t="s">
        <v>79</v>
      </c>
      <c r="E463" s="161" t="s">
        <v>10219</v>
      </c>
      <c r="F463" s="56" t="s">
        <v>10218</v>
      </c>
      <c r="G463" s="56">
        <v>0</v>
      </c>
      <c r="H463" s="56" t="s">
        <v>82</v>
      </c>
      <c r="I463" s="51" t="s">
        <v>83</v>
      </c>
      <c r="J463" s="121" t="s">
        <v>84</v>
      </c>
      <c r="K463" s="54" t="s">
        <v>8984</v>
      </c>
      <c r="L463" s="54">
        <v>10483000</v>
      </c>
      <c r="M463" s="51" t="s">
        <v>86</v>
      </c>
      <c r="N463" s="54" t="s">
        <v>10217</v>
      </c>
      <c r="O463" s="54">
        <v>36726128</v>
      </c>
      <c r="P463" s="54">
        <v>53</v>
      </c>
      <c r="Q463" s="464">
        <v>46030</v>
      </c>
      <c r="R463" s="109">
        <v>2567899000</v>
      </c>
      <c r="S463" s="109">
        <v>1870</v>
      </c>
      <c r="T463" s="542">
        <v>46045</v>
      </c>
      <c r="U463" s="54">
        <v>10483000</v>
      </c>
      <c r="V463" s="56" t="s">
        <v>88</v>
      </c>
      <c r="W463" s="54">
        <v>7633817</v>
      </c>
      <c r="X463" s="54" t="s">
        <v>8634</v>
      </c>
      <c r="Y463" s="119">
        <v>46045</v>
      </c>
      <c r="Z463" s="119">
        <v>46045</v>
      </c>
      <c r="AA463" s="120" t="s">
        <v>90</v>
      </c>
      <c r="AB463" s="119">
        <v>46173</v>
      </c>
      <c r="AC463" s="54">
        <f t="shared" si="35"/>
        <v>128</v>
      </c>
      <c r="AD463" s="56">
        <v>1</v>
      </c>
      <c r="AE463" s="114">
        <v>2419000</v>
      </c>
      <c r="AF463" s="56">
        <v>1</v>
      </c>
      <c r="AG463" s="464">
        <v>46203</v>
      </c>
      <c r="AH463" s="54">
        <f t="shared" si="36"/>
        <v>30</v>
      </c>
      <c r="AI463" s="114">
        <v>0</v>
      </c>
      <c r="AJ463" s="114">
        <v>0</v>
      </c>
      <c r="AK463" s="118" t="s">
        <v>90</v>
      </c>
      <c r="AL463" s="118" t="s">
        <v>90</v>
      </c>
      <c r="AM463" s="56">
        <v>0</v>
      </c>
      <c r="AN463" s="118" t="s">
        <v>90</v>
      </c>
      <c r="AO463" s="118" t="s">
        <v>90</v>
      </c>
      <c r="AP463" s="118" t="s">
        <v>90</v>
      </c>
      <c r="AQ463" s="54">
        <f t="shared" si="37"/>
        <v>0</v>
      </c>
      <c r="AR463" s="54">
        <f>+L463+AE463-AJ463</f>
        <v>12902000</v>
      </c>
      <c r="AS463" s="56" t="s">
        <v>88</v>
      </c>
      <c r="AT463" s="54">
        <v>10483000</v>
      </c>
      <c r="AU463" s="56" t="s">
        <v>91</v>
      </c>
      <c r="AV463" s="114">
        <v>0</v>
      </c>
      <c r="AW463" s="111" t="s">
        <v>90</v>
      </c>
      <c r="AX463" s="247">
        <v>10483000</v>
      </c>
      <c r="AY463" s="58">
        <f t="shared" si="38"/>
        <v>2419000</v>
      </c>
      <c r="AZ463" s="112">
        <f t="shared" si="39"/>
        <v>0.81250968842039994</v>
      </c>
      <c r="BA463" s="159">
        <v>1</v>
      </c>
      <c r="BB463" s="111" t="s">
        <v>90</v>
      </c>
      <c r="BC463" s="56" t="s">
        <v>92</v>
      </c>
      <c r="BD463" s="109" t="s">
        <v>10216</v>
      </c>
      <c r="BE463" s="56" t="s">
        <v>88</v>
      </c>
      <c r="BF463" s="56" t="s">
        <v>88</v>
      </c>
    </row>
    <row r="464" spans="2:58" s="201" customFormat="1" x14ac:dyDescent="0.2">
      <c r="B464" s="51">
        <v>2026</v>
      </c>
      <c r="C464" s="51">
        <v>891780111</v>
      </c>
      <c r="D464" s="51" t="s">
        <v>79</v>
      </c>
      <c r="E464" s="161" t="s">
        <v>10215</v>
      </c>
      <c r="F464" s="56" t="s">
        <v>10214</v>
      </c>
      <c r="G464" s="56">
        <v>0</v>
      </c>
      <c r="H464" s="56" t="s">
        <v>82</v>
      </c>
      <c r="I464" s="51" t="s">
        <v>83</v>
      </c>
      <c r="J464" s="121" t="s">
        <v>84</v>
      </c>
      <c r="K464" s="54" t="s">
        <v>10213</v>
      </c>
      <c r="L464" s="54">
        <v>10967000</v>
      </c>
      <c r="M464" s="51" t="s">
        <v>86</v>
      </c>
      <c r="N464" s="54" t="s">
        <v>10212</v>
      </c>
      <c r="O464" s="54">
        <v>1082990620</v>
      </c>
      <c r="P464" s="54">
        <v>53</v>
      </c>
      <c r="Q464" s="464">
        <v>46030</v>
      </c>
      <c r="R464" s="109">
        <v>2567899000</v>
      </c>
      <c r="S464" s="109">
        <v>1871</v>
      </c>
      <c r="T464" s="542">
        <v>46045</v>
      </c>
      <c r="U464" s="54">
        <v>10967000</v>
      </c>
      <c r="V464" s="56" t="s">
        <v>88</v>
      </c>
      <c r="W464" s="54">
        <v>12627451</v>
      </c>
      <c r="X464" s="54" t="s">
        <v>10192</v>
      </c>
      <c r="Y464" s="119">
        <v>46045</v>
      </c>
      <c r="Z464" s="119">
        <v>46045</v>
      </c>
      <c r="AA464" s="120" t="s">
        <v>90</v>
      </c>
      <c r="AB464" s="119">
        <v>46173</v>
      </c>
      <c r="AC464" s="54">
        <f t="shared" si="35"/>
        <v>128</v>
      </c>
      <c r="AD464" s="56">
        <v>1</v>
      </c>
      <c r="AE464" s="114">
        <v>1210000</v>
      </c>
      <c r="AF464" s="56">
        <v>1</v>
      </c>
      <c r="AG464" s="464">
        <v>46188</v>
      </c>
      <c r="AH464" s="54">
        <f t="shared" si="36"/>
        <v>15</v>
      </c>
      <c r="AI464" s="114">
        <v>0</v>
      </c>
      <c r="AJ464" s="114">
        <v>0</v>
      </c>
      <c r="AK464" s="118" t="s">
        <v>90</v>
      </c>
      <c r="AL464" s="118" t="s">
        <v>90</v>
      </c>
      <c r="AM464" s="56">
        <v>0</v>
      </c>
      <c r="AN464" s="118" t="s">
        <v>90</v>
      </c>
      <c r="AO464" s="118" t="s">
        <v>90</v>
      </c>
      <c r="AP464" s="118" t="s">
        <v>90</v>
      </c>
      <c r="AQ464" s="54">
        <f t="shared" si="37"/>
        <v>0</v>
      </c>
      <c r="AR464" s="54">
        <f>+L464+AE464-AJ464</f>
        <v>12177000</v>
      </c>
      <c r="AS464" s="56" t="s">
        <v>88</v>
      </c>
      <c r="AT464" s="54">
        <v>10967000</v>
      </c>
      <c r="AU464" s="56" t="s">
        <v>91</v>
      </c>
      <c r="AV464" s="114">
        <v>0</v>
      </c>
      <c r="AW464" s="111" t="s">
        <v>90</v>
      </c>
      <c r="AX464" s="247">
        <v>10967000</v>
      </c>
      <c r="AY464" s="58">
        <f t="shared" si="38"/>
        <v>1210000</v>
      </c>
      <c r="AZ464" s="112">
        <f t="shared" si="39"/>
        <v>0.90063233965672995</v>
      </c>
      <c r="BA464" s="159">
        <v>1</v>
      </c>
      <c r="BB464" s="111" t="s">
        <v>90</v>
      </c>
      <c r="BC464" s="56" t="s">
        <v>92</v>
      </c>
      <c r="BD464" s="109" t="s">
        <v>10211</v>
      </c>
      <c r="BE464" s="56" t="s">
        <v>88</v>
      </c>
      <c r="BF464" s="56" t="s">
        <v>88</v>
      </c>
    </row>
    <row r="465" spans="1:58" s="201" customFormat="1" x14ac:dyDescent="0.2">
      <c r="B465" s="51">
        <v>2026</v>
      </c>
      <c r="C465" s="51">
        <v>891780111</v>
      </c>
      <c r="D465" s="51" t="s">
        <v>79</v>
      </c>
      <c r="E465" s="161" t="s">
        <v>10210</v>
      </c>
      <c r="F465" s="56" t="s">
        <v>10209</v>
      </c>
      <c r="G465" s="56">
        <v>0</v>
      </c>
      <c r="H465" s="56" t="s">
        <v>82</v>
      </c>
      <c r="I465" s="51" t="s">
        <v>83</v>
      </c>
      <c r="J465" s="121" t="s">
        <v>84</v>
      </c>
      <c r="K465" s="54" t="s">
        <v>10208</v>
      </c>
      <c r="L465" s="54">
        <v>16606000</v>
      </c>
      <c r="M465" s="51" t="s">
        <v>86</v>
      </c>
      <c r="N465" s="54" t="s">
        <v>10207</v>
      </c>
      <c r="O465" s="54">
        <v>1082973181</v>
      </c>
      <c r="P465" s="54">
        <v>30</v>
      </c>
      <c r="Q465" s="464">
        <v>46027</v>
      </c>
      <c r="R465" s="109">
        <v>5872564000</v>
      </c>
      <c r="S465" s="109">
        <v>1890</v>
      </c>
      <c r="T465" s="542">
        <v>46045</v>
      </c>
      <c r="U465" s="54">
        <v>16606000</v>
      </c>
      <c r="V465" s="56" t="s">
        <v>88</v>
      </c>
      <c r="W465" s="54">
        <v>12548945</v>
      </c>
      <c r="X465" s="54" t="s">
        <v>9398</v>
      </c>
      <c r="Y465" s="119">
        <v>46045</v>
      </c>
      <c r="Z465" s="119">
        <v>46045</v>
      </c>
      <c r="AA465" s="120" t="s">
        <v>90</v>
      </c>
      <c r="AB465" s="119">
        <v>46173</v>
      </c>
      <c r="AC465" s="54">
        <f t="shared" si="35"/>
        <v>128</v>
      </c>
      <c r="AD465" s="56">
        <v>1</v>
      </c>
      <c r="AE465" s="114">
        <v>3663000</v>
      </c>
      <c r="AF465" s="56">
        <v>1</v>
      </c>
      <c r="AG465" s="464">
        <v>46203</v>
      </c>
      <c r="AH465" s="54">
        <f t="shared" si="36"/>
        <v>30</v>
      </c>
      <c r="AI465" s="114">
        <v>0</v>
      </c>
      <c r="AJ465" s="114">
        <v>0</v>
      </c>
      <c r="AK465" s="118" t="s">
        <v>90</v>
      </c>
      <c r="AL465" s="118" t="s">
        <v>90</v>
      </c>
      <c r="AM465" s="56">
        <v>0</v>
      </c>
      <c r="AN465" s="118" t="s">
        <v>90</v>
      </c>
      <c r="AO465" s="118" t="s">
        <v>90</v>
      </c>
      <c r="AP465" s="118" t="s">
        <v>90</v>
      </c>
      <c r="AQ465" s="54">
        <f t="shared" si="37"/>
        <v>0</v>
      </c>
      <c r="AR465" s="54">
        <f>+L465+AE465-AJ465</f>
        <v>20269000</v>
      </c>
      <c r="AS465" s="56" t="s">
        <v>88</v>
      </c>
      <c r="AT465" s="54">
        <v>16606000</v>
      </c>
      <c r="AU465" s="56" t="s">
        <v>91</v>
      </c>
      <c r="AV465" s="114">
        <v>0</v>
      </c>
      <c r="AW465" s="111" t="s">
        <v>90</v>
      </c>
      <c r="AX465" s="247">
        <v>16606000</v>
      </c>
      <c r="AY465" s="58">
        <f t="shared" si="38"/>
        <v>3663000</v>
      </c>
      <c r="AZ465" s="112">
        <f t="shared" si="39"/>
        <v>0.81928067492229517</v>
      </c>
      <c r="BA465" s="159">
        <v>1</v>
      </c>
      <c r="BB465" s="111" t="s">
        <v>90</v>
      </c>
      <c r="BC465" s="56" t="s">
        <v>92</v>
      </c>
      <c r="BD465" s="109" t="s">
        <v>10206</v>
      </c>
      <c r="BE465" s="56" t="s">
        <v>88</v>
      </c>
      <c r="BF465" s="56" t="s">
        <v>88</v>
      </c>
    </row>
    <row r="466" spans="1:58" s="201" customFormat="1" x14ac:dyDescent="0.2">
      <c r="B466" s="51">
        <v>2026</v>
      </c>
      <c r="C466" s="51">
        <v>891780111</v>
      </c>
      <c r="D466" s="51" t="s">
        <v>79</v>
      </c>
      <c r="E466" s="161" t="s">
        <v>10205</v>
      </c>
      <c r="F466" s="56" t="s">
        <v>10204</v>
      </c>
      <c r="G466" s="56">
        <v>0</v>
      </c>
      <c r="H466" s="56" t="s">
        <v>82</v>
      </c>
      <c r="I466" s="51" t="s">
        <v>83</v>
      </c>
      <c r="J466" s="121" t="s">
        <v>84</v>
      </c>
      <c r="K466" s="54" t="s">
        <v>9840</v>
      </c>
      <c r="L466" s="54">
        <v>13320000</v>
      </c>
      <c r="M466" s="51" t="s">
        <v>86</v>
      </c>
      <c r="N466" s="54" t="s">
        <v>10203</v>
      </c>
      <c r="O466" s="54">
        <v>85475573</v>
      </c>
      <c r="P466" s="54">
        <v>30</v>
      </c>
      <c r="Q466" s="464">
        <v>46027</v>
      </c>
      <c r="R466" s="109">
        <v>5872564000</v>
      </c>
      <c r="S466" s="109">
        <v>1891</v>
      </c>
      <c r="T466" s="542">
        <v>46045</v>
      </c>
      <c r="U466" s="54">
        <v>13320000</v>
      </c>
      <c r="V466" s="56" t="s">
        <v>88</v>
      </c>
      <c r="W466" s="54">
        <v>1082990998</v>
      </c>
      <c r="X466" s="54" t="s">
        <v>8951</v>
      </c>
      <c r="Y466" s="119">
        <v>46045</v>
      </c>
      <c r="Z466" s="119">
        <v>46055</v>
      </c>
      <c r="AA466" s="120" t="s">
        <v>90</v>
      </c>
      <c r="AB466" s="119">
        <v>46173</v>
      </c>
      <c r="AC466" s="54">
        <f t="shared" si="35"/>
        <v>118</v>
      </c>
      <c r="AD466" s="56">
        <v>0</v>
      </c>
      <c r="AE466" s="114">
        <v>0</v>
      </c>
      <c r="AF466" s="56">
        <v>0</v>
      </c>
      <c r="AG466" s="464" t="s">
        <v>90</v>
      </c>
      <c r="AH466" s="54">
        <f t="shared" si="36"/>
        <v>0</v>
      </c>
      <c r="AI466" s="114">
        <v>0</v>
      </c>
      <c r="AJ466" s="114">
        <v>0</v>
      </c>
      <c r="AK466" s="118" t="s">
        <v>90</v>
      </c>
      <c r="AL466" s="118" t="s">
        <v>90</v>
      </c>
      <c r="AM466" s="56">
        <v>0</v>
      </c>
      <c r="AN466" s="118" t="s">
        <v>90</v>
      </c>
      <c r="AO466" s="118" t="s">
        <v>90</v>
      </c>
      <c r="AP466" s="118" t="s">
        <v>90</v>
      </c>
      <c r="AQ466" s="54">
        <f t="shared" si="37"/>
        <v>0</v>
      </c>
      <c r="AR466" s="54">
        <f>+L466+AE466-AJ466</f>
        <v>13320000</v>
      </c>
      <c r="AS466" s="56" t="s">
        <v>88</v>
      </c>
      <c r="AT466" s="54">
        <v>13320000</v>
      </c>
      <c r="AU466" s="56" t="s">
        <v>91</v>
      </c>
      <c r="AV466" s="114">
        <v>0</v>
      </c>
      <c r="AW466" s="111" t="s">
        <v>90</v>
      </c>
      <c r="AX466" s="247">
        <v>13320000</v>
      </c>
      <c r="AY466" s="58">
        <f t="shared" si="38"/>
        <v>0</v>
      </c>
      <c r="AZ466" s="112">
        <f t="shared" si="39"/>
        <v>1</v>
      </c>
      <c r="BA466" s="159">
        <v>1</v>
      </c>
      <c r="BB466" s="111" t="s">
        <v>90</v>
      </c>
      <c r="BC466" s="56" t="s">
        <v>92</v>
      </c>
      <c r="BD466" s="109" t="s">
        <v>10202</v>
      </c>
      <c r="BE466" s="123" t="s">
        <v>91</v>
      </c>
      <c r="BF466" s="56" t="s">
        <v>88</v>
      </c>
    </row>
    <row r="467" spans="1:58" s="201" customFormat="1" x14ac:dyDescent="0.2">
      <c r="B467" s="51">
        <v>2026</v>
      </c>
      <c r="C467" s="51">
        <v>891780111</v>
      </c>
      <c r="D467" s="51" t="s">
        <v>79</v>
      </c>
      <c r="E467" s="161" t="s">
        <v>10201</v>
      </c>
      <c r="F467" s="56" t="s">
        <v>10200</v>
      </c>
      <c r="G467" s="56">
        <v>0</v>
      </c>
      <c r="H467" s="56" t="s">
        <v>82</v>
      </c>
      <c r="I467" s="51" t="s">
        <v>83</v>
      </c>
      <c r="J467" s="121" t="s">
        <v>84</v>
      </c>
      <c r="K467" s="54" t="s">
        <v>10199</v>
      </c>
      <c r="L467" s="54">
        <v>16000000</v>
      </c>
      <c r="M467" s="51" t="s">
        <v>86</v>
      </c>
      <c r="N467" s="54" t="s">
        <v>10198</v>
      </c>
      <c r="O467" s="54">
        <v>1007499629</v>
      </c>
      <c r="P467" s="54">
        <v>30</v>
      </c>
      <c r="Q467" s="464">
        <v>46027</v>
      </c>
      <c r="R467" s="109">
        <v>5872564000</v>
      </c>
      <c r="S467" s="109">
        <v>1892</v>
      </c>
      <c r="T467" s="542">
        <v>46045</v>
      </c>
      <c r="U467" s="54">
        <v>16000000</v>
      </c>
      <c r="V467" s="56" t="s">
        <v>88</v>
      </c>
      <c r="W467" s="54">
        <v>79738530</v>
      </c>
      <c r="X467" s="54" t="s">
        <v>8640</v>
      </c>
      <c r="Y467" s="119">
        <v>46045</v>
      </c>
      <c r="Z467" s="119">
        <v>46055</v>
      </c>
      <c r="AA467" s="120" t="s">
        <v>90</v>
      </c>
      <c r="AB467" s="119">
        <v>46173</v>
      </c>
      <c r="AC467" s="54">
        <f t="shared" si="35"/>
        <v>118</v>
      </c>
      <c r="AD467" s="56">
        <v>1</v>
      </c>
      <c r="AE467" s="114">
        <v>4000000</v>
      </c>
      <c r="AF467" s="56">
        <v>1</v>
      </c>
      <c r="AG467" s="464">
        <v>46203</v>
      </c>
      <c r="AH467" s="54">
        <f t="shared" si="36"/>
        <v>30</v>
      </c>
      <c r="AI467" s="114">
        <v>0</v>
      </c>
      <c r="AJ467" s="114">
        <v>0</v>
      </c>
      <c r="AK467" s="118" t="s">
        <v>90</v>
      </c>
      <c r="AL467" s="118" t="s">
        <v>90</v>
      </c>
      <c r="AM467" s="56">
        <v>0</v>
      </c>
      <c r="AN467" s="118" t="s">
        <v>90</v>
      </c>
      <c r="AO467" s="118" t="s">
        <v>90</v>
      </c>
      <c r="AP467" s="118" t="s">
        <v>90</v>
      </c>
      <c r="AQ467" s="54">
        <f t="shared" si="37"/>
        <v>0</v>
      </c>
      <c r="AR467" s="54">
        <f>+L467+AE467-AJ467</f>
        <v>20000000</v>
      </c>
      <c r="AS467" s="56" t="s">
        <v>88</v>
      </c>
      <c r="AT467" s="54">
        <v>16000000</v>
      </c>
      <c r="AU467" s="56" t="s">
        <v>91</v>
      </c>
      <c r="AV467" s="114">
        <v>0</v>
      </c>
      <c r="AW467" s="111" t="s">
        <v>90</v>
      </c>
      <c r="AX467" s="247">
        <v>16000000</v>
      </c>
      <c r="AY467" s="58">
        <f t="shared" si="38"/>
        <v>4000000</v>
      </c>
      <c r="AZ467" s="112">
        <f t="shared" si="39"/>
        <v>0.8</v>
      </c>
      <c r="BA467" s="159">
        <v>1</v>
      </c>
      <c r="BB467" s="111" t="s">
        <v>90</v>
      </c>
      <c r="BC467" s="56" t="s">
        <v>92</v>
      </c>
      <c r="BD467" s="109" t="s">
        <v>10197</v>
      </c>
      <c r="BE467" s="123" t="s">
        <v>91</v>
      </c>
      <c r="BF467" s="56" t="s">
        <v>88</v>
      </c>
    </row>
    <row r="468" spans="1:58" s="201" customFormat="1" x14ac:dyDescent="0.2">
      <c r="B468" s="51">
        <v>2026</v>
      </c>
      <c r="C468" s="51">
        <v>891780111</v>
      </c>
      <c r="D468" s="51" t="s">
        <v>79</v>
      </c>
      <c r="E468" s="161" t="s">
        <v>10196</v>
      </c>
      <c r="F468" s="56" t="s">
        <v>10195</v>
      </c>
      <c r="G468" s="56">
        <v>0</v>
      </c>
      <c r="H468" s="56" t="s">
        <v>82</v>
      </c>
      <c r="I468" s="51" t="s">
        <v>83</v>
      </c>
      <c r="J468" s="121" t="s">
        <v>84</v>
      </c>
      <c r="K468" s="54" t="s">
        <v>10194</v>
      </c>
      <c r="L468" s="54">
        <v>10967000</v>
      </c>
      <c r="M468" s="51" t="s">
        <v>86</v>
      </c>
      <c r="N468" s="54" t="s">
        <v>10193</v>
      </c>
      <c r="O468" s="54">
        <v>1083036058</v>
      </c>
      <c r="P468" s="54">
        <v>53</v>
      </c>
      <c r="Q468" s="464">
        <v>46030</v>
      </c>
      <c r="R468" s="109">
        <v>2567899000</v>
      </c>
      <c r="S468" s="109">
        <v>1872</v>
      </c>
      <c r="T468" s="542">
        <v>46045</v>
      </c>
      <c r="U468" s="54">
        <v>10967000</v>
      </c>
      <c r="V468" s="56" t="s">
        <v>88</v>
      </c>
      <c r="W468" s="54">
        <v>12627451</v>
      </c>
      <c r="X468" s="54" t="s">
        <v>10192</v>
      </c>
      <c r="Y468" s="119">
        <v>46045</v>
      </c>
      <c r="Z468" s="119">
        <v>46045</v>
      </c>
      <c r="AA468" s="120" t="s">
        <v>90</v>
      </c>
      <c r="AB468" s="119">
        <v>46173</v>
      </c>
      <c r="AC468" s="54">
        <f t="shared" si="35"/>
        <v>128</v>
      </c>
      <c r="AD468" s="56">
        <v>1</v>
      </c>
      <c r="AE468" s="114">
        <v>2419000</v>
      </c>
      <c r="AF468" s="56">
        <v>1</v>
      </c>
      <c r="AG468" s="464">
        <v>46203</v>
      </c>
      <c r="AH468" s="54">
        <f t="shared" si="36"/>
        <v>30</v>
      </c>
      <c r="AI468" s="114">
        <v>0</v>
      </c>
      <c r="AJ468" s="114">
        <v>0</v>
      </c>
      <c r="AK468" s="118" t="s">
        <v>90</v>
      </c>
      <c r="AL468" s="118" t="s">
        <v>90</v>
      </c>
      <c r="AM468" s="56">
        <v>0</v>
      </c>
      <c r="AN468" s="118" t="s">
        <v>90</v>
      </c>
      <c r="AO468" s="118" t="s">
        <v>90</v>
      </c>
      <c r="AP468" s="118" t="s">
        <v>90</v>
      </c>
      <c r="AQ468" s="54">
        <f t="shared" si="37"/>
        <v>0</v>
      </c>
      <c r="AR468" s="54">
        <f>+L468+AE468-AJ468</f>
        <v>13386000</v>
      </c>
      <c r="AS468" s="56" t="s">
        <v>88</v>
      </c>
      <c r="AT468" s="54">
        <v>10967000</v>
      </c>
      <c r="AU468" s="56" t="s">
        <v>91</v>
      </c>
      <c r="AV468" s="114">
        <v>0</v>
      </c>
      <c r="AW468" s="111" t="s">
        <v>90</v>
      </c>
      <c r="AX468" s="247">
        <v>10967000</v>
      </c>
      <c r="AY468" s="58">
        <f t="shared" si="38"/>
        <v>2419000</v>
      </c>
      <c r="AZ468" s="112">
        <f t="shared" si="39"/>
        <v>0.81928880920364555</v>
      </c>
      <c r="BA468" s="159">
        <v>1</v>
      </c>
      <c r="BB468" s="111" t="s">
        <v>90</v>
      </c>
      <c r="BC468" s="56" t="s">
        <v>92</v>
      </c>
      <c r="BD468" s="109" t="s">
        <v>10191</v>
      </c>
      <c r="BE468" s="56" t="s">
        <v>88</v>
      </c>
      <c r="BF468" s="56" t="s">
        <v>88</v>
      </c>
    </row>
    <row r="469" spans="1:58" s="201" customFormat="1" x14ac:dyDescent="0.2">
      <c r="B469" s="51">
        <v>2026</v>
      </c>
      <c r="C469" s="51">
        <v>891780111</v>
      </c>
      <c r="D469" s="51" t="s">
        <v>79</v>
      </c>
      <c r="E469" s="161" t="s">
        <v>10190</v>
      </c>
      <c r="F469" s="56" t="s">
        <v>10189</v>
      </c>
      <c r="G469" s="56">
        <v>0</v>
      </c>
      <c r="H469" s="56" t="s">
        <v>82</v>
      </c>
      <c r="I469" s="51" t="s">
        <v>83</v>
      </c>
      <c r="J469" s="121" t="s">
        <v>84</v>
      </c>
      <c r="K469" s="54" t="s">
        <v>9599</v>
      </c>
      <c r="L469" s="54">
        <v>17724000</v>
      </c>
      <c r="M469" s="51" t="s">
        <v>86</v>
      </c>
      <c r="N469" s="54" t="s">
        <v>10188</v>
      </c>
      <c r="O469" s="54">
        <v>1081920976</v>
      </c>
      <c r="P469" s="54">
        <v>30</v>
      </c>
      <c r="Q469" s="464">
        <v>46027</v>
      </c>
      <c r="R469" s="109">
        <v>5872564000</v>
      </c>
      <c r="S469" s="109">
        <v>1893</v>
      </c>
      <c r="T469" s="542">
        <v>46045</v>
      </c>
      <c r="U469" s="54">
        <v>17724000</v>
      </c>
      <c r="V469" s="56" t="s">
        <v>88</v>
      </c>
      <c r="W469" s="54">
        <v>37511267</v>
      </c>
      <c r="X469" s="54" t="s">
        <v>8821</v>
      </c>
      <c r="Y469" s="119">
        <v>46045</v>
      </c>
      <c r="Z469" s="119">
        <v>46055</v>
      </c>
      <c r="AA469" s="120" t="s">
        <v>90</v>
      </c>
      <c r="AB469" s="119">
        <v>46173</v>
      </c>
      <c r="AC469" s="54">
        <f t="shared" si="35"/>
        <v>118</v>
      </c>
      <c r="AD469" s="56">
        <v>1</v>
      </c>
      <c r="AE469" s="114">
        <v>2216000</v>
      </c>
      <c r="AF469" s="56">
        <v>1</v>
      </c>
      <c r="AG469" s="464">
        <v>46188</v>
      </c>
      <c r="AH469" s="54">
        <f t="shared" si="36"/>
        <v>15</v>
      </c>
      <c r="AI469" s="114">
        <v>0</v>
      </c>
      <c r="AJ469" s="114">
        <v>0</v>
      </c>
      <c r="AK469" s="118" t="s">
        <v>90</v>
      </c>
      <c r="AL469" s="118" t="s">
        <v>90</v>
      </c>
      <c r="AM469" s="56">
        <v>0</v>
      </c>
      <c r="AN469" s="118" t="s">
        <v>90</v>
      </c>
      <c r="AO469" s="118" t="s">
        <v>90</v>
      </c>
      <c r="AP469" s="118" t="s">
        <v>90</v>
      </c>
      <c r="AQ469" s="54">
        <f t="shared" si="37"/>
        <v>0</v>
      </c>
      <c r="AR469" s="54">
        <f>+L469+AE469-AJ469</f>
        <v>19940000</v>
      </c>
      <c r="AS469" s="56" t="s">
        <v>88</v>
      </c>
      <c r="AT469" s="54">
        <v>17724000</v>
      </c>
      <c r="AU469" s="56" t="s">
        <v>91</v>
      </c>
      <c r="AV469" s="114">
        <v>0</v>
      </c>
      <c r="AW469" s="111" t="s">
        <v>90</v>
      </c>
      <c r="AX469" s="247">
        <v>17724000</v>
      </c>
      <c r="AY469" s="58">
        <f t="shared" si="38"/>
        <v>2216000</v>
      </c>
      <c r="AZ469" s="112">
        <f t="shared" si="39"/>
        <v>0.88886659979939819</v>
      </c>
      <c r="BA469" s="159">
        <v>1</v>
      </c>
      <c r="BB469" s="111" t="s">
        <v>90</v>
      </c>
      <c r="BC469" s="56" t="s">
        <v>92</v>
      </c>
      <c r="BD469" s="109" t="s">
        <v>10187</v>
      </c>
      <c r="BE469" s="123" t="s">
        <v>91</v>
      </c>
      <c r="BF469" s="56" t="s">
        <v>88</v>
      </c>
    </row>
    <row r="470" spans="1:58" s="539" customFormat="1" x14ac:dyDescent="0.2">
      <c r="A470" s="201"/>
      <c r="B470" s="51">
        <v>2026</v>
      </c>
      <c r="C470" s="51">
        <v>891780111</v>
      </c>
      <c r="D470" s="51" t="s">
        <v>79</v>
      </c>
      <c r="E470" s="161" t="s">
        <v>10186</v>
      </c>
      <c r="F470" s="56" t="s">
        <v>10185</v>
      </c>
      <c r="G470" s="56">
        <v>0</v>
      </c>
      <c r="H470" s="56" t="s">
        <v>82</v>
      </c>
      <c r="I470" s="51" t="s">
        <v>83</v>
      </c>
      <c r="J470" s="121" t="s">
        <v>84</v>
      </c>
      <c r="K470" s="54" t="s">
        <v>10184</v>
      </c>
      <c r="L470" s="54">
        <v>12028000</v>
      </c>
      <c r="M470" s="51" t="s">
        <v>86</v>
      </c>
      <c r="N470" s="54" t="s">
        <v>8952</v>
      </c>
      <c r="O470" s="54">
        <v>1003241053</v>
      </c>
      <c r="P470" s="54">
        <v>30</v>
      </c>
      <c r="Q470" s="464">
        <v>46027</v>
      </c>
      <c r="R470" s="109">
        <v>5872564000</v>
      </c>
      <c r="S470" s="109">
        <v>1894</v>
      </c>
      <c r="T470" s="542">
        <v>46045</v>
      </c>
      <c r="U470" s="54">
        <v>12028000</v>
      </c>
      <c r="V470" s="56" t="s">
        <v>88</v>
      </c>
      <c r="W470" s="54">
        <v>7632967</v>
      </c>
      <c r="X470" s="54" t="s">
        <v>8887</v>
      </c>
      <c r="Y470" s="119">
        <v>46045</v>
      </c>
      <c r="Z470" s="119">
        <v>46055</v>
      </c>
      <c r="AA470" s="120" t="s">
        <v>90</v>
      </c>
      <c r="AB470" s="119">
        <v>46173</v>
      </c>
      <c r="AC470" s="54">
        <f t="shared" si="35"/>
        <v>118</v>
      </c>
      <c r="AD470" s="56">
        <v>0</v>
      </c>
      <c r="AE470" s="114">
        <v>0</v>
      </c>
      <c r="AF470" s="56">
        <v>0</v>
      </c>
      <c r="AG470" s="464" t="s">
        <v>90</v>
      </c>
      <c r="AH470" s="54">
        <f t="shared" si="36"/>
        <v>0</v>
      </c>
      <c r="AI470" s="117">
        <v>1</v>
      </c>
      <c r="AJ470" s="54">
        <v>12028000</v>
      </c>
      <c r="AK470" s="438">
        <v>46051</v>
      </c>
      <c r="AL470" s="118" t="s">
        <v>90</v>
      </c>
      <c r="AM470" s="56">
        <v>0</v>
      </c>
      <c r="AN470" s="118" t="s">
        <v>90</v>
      </c>
      <c r="AO470" s="118" t="s">
        <v>90</v>
      </c>
      <c r="AP470" s="118" t="s">
        <v>90</v>
      </c>
      <c r="AQ470" s="54">
        <f t="shared" si="37"/>
        <v>0</v>
      </c>
      <c r="AR470" s="54">
        <f>+L470+AE470-AJ470</f>
        <v>0</v>
      </c>
      <c r="AS470" s="56" t="s">
        <v>88</v>
      </c>
      <c r="AT470" s="54">
        <v>12028000</v>
      </c>
      <c r="AU470" s="56" t="s">
        <v>91</v>
      </c>
      <c r="AV470" s="114">
        <v>0</v>
      </c>
      <c r="AW470" s="111" t="s">
        <v>90</v>
      </c>
      <c r="AX470" s="247">
        <v>0</v>
      </c>
      <c r="AY470" s="58">
        <f t="shared" si="38"/>
        <v>0</v>
      </c>
      <c r="AZ470" s="112" t="str">
        <f t="shared" si="39"/>
        <v>_</v>
      </c>
      <c r="BA470" s="159" t="s">
        <v>592</v>
      </c>
      <c r="BB470" s="111" t="s">
        <v>90</v>
      </c>
      <c r="BC470" s="56" t="s">
        <v>92</v>
      </c>
      <c r="BD470" s="109" t="s">
        <v>10183</v>
      </c>
      <c r="BE470" s="123" t="s">
        <v>91</v>
      </c>
      <c r="BF470" s="56" t="s">
        <v>88</v>
      </c>
    </row>
    <row r="471" spans="1:58" s="201" customFormat="1" x14ac:dyDescent="0.2">
      <c r="B471" s="51">
        <v>2026</v>
      </c>
      <c r="C471" s="51">
        <v>891780111</v>
      </c>
      <c r="D471" s="51" t="s">
        <v>79</v>
      </c>
      <c r="E471" s="161" t="s">
        <v>10182</v>
      </c>
      <c r="F471" s="56" t="s">
        <v>10181</v>
      </c>
      <c r="G471" s="56">
        <v>0</v>
      </c>
      <c r="H471" s="56" t="s">
        <v>82</v>
      </c>
      <c r="I471" s="51" t="s">
        <v>83</v>
      </c>
      <c r="J471" s="121" t="s">
        <v>84</v>
      </c>
      <c r="K471" s="54" t="s">
        <v>10180</v>
      </c>
      <c r="L471" s="54">
        <v>9676000</v>
      </c>
      <c r="M471" s="51" t="s">
        <v>86</v>
      </c>
      <c r="N471" s="54" t="s">
        <v>10179</v>
      </c>
      <c r="O471" s="54">
        <v>1083570360</v>
      </c>
      <c r="P471" s="54">
        <v>53</v>
      </c>
      <c r="Q471" s="464">
        <v>46030</v>
      </c>
      <c r="R471" s="109">
        <v>2567899000</v>
      </c>
      <c r="S471" s="109">
        <v>1873</v>
      </c>
      <c r="T471" s="542">
        <v>46045</v>
      </c>
      <c r="U471" s="54">
        <v>9676000</v>
      </c>
      <c r="V471" s="56" t="s">
        <v>88</v>
      </c>
      <c r="W471" s="54">
        <v>85467461</v>
      </c>
      <c r="X471" s="54" t="s">
        <v>8855</v>
      </c>
      <c r="Y471" s="119">
        <v>46045</v>
      </c>
      <c r="Z471" s="119">
        <v>46055</v>
      </c>
      <c r="AA471" s="120" t="s">
        <v>90</v>
      </c>
      <c r="AB471" s="119">
        <v>46173</v>
      </c>
      <c r="AC471" s="54">
        <f t="shared" si="35"/>
        <v>118</v>
      </c>
      <c r="AD471" s="56">
        <v>1</v>
      </c>
      <c r="AE471" s="114">
        <v>1210000</v>
      </c>
      <c r="AF471" s="56">
        <v>1</v>
      </c>
      <c r="AG471" s="464">
        <v>46188</v>
      </c>
      <c r="AH471" s="54">
        <f t="shared" si="36"/>
        <v>15</v>
      </c>
      <c r="AI471" s="114">
        <v>0</v>
      </c>
      <c r="AJ471" s="114">
        <v>0</v>
      </c>
      <c r="AK471" s="118" t="s">
        <v>90</v>
      </c>
      <c r="AL471" s="118" t="s">
        <v>90</v>
      </c>
      <c r="AM471" s="56">
        <v>0</v>
      </c>
      <c r="AN471" s="118" t="s">
        <v>90</v>
      </c>
      <c r="AO471" s="118" t="s">
        <v>90</v>
      </c>
      <c r="AP471" s="118" t="s">
        <v>90</v>
      </c>
      <c r="AQ471" s="54">
        <f t="shared" si="37"/>
        <v>0</v>
      </c>
      <c r="AR471" s="54">
        <f>+L471+AE471-AJ471</f>
        <v>10886000</v>
      </c>
      <c r="AS471" s="56" t="s">
        <v>88</v>
      </c>
      <c r="AT471" s="54">
        <v>9676000</v>
      </c>
      <c r="AU471" s="56" t="s">
        <v>91</v>
      </c>
      <c r="AV471" s="114">
        <v>0</v>
      </c>
      <c r="AW471" s="111" t="s">
        <v>90</v>
      </c>
      <c r="AX471" s="247">
        <v>9676000</v>
      </c>
      <c r="AY471" s="58">
        <f t="shared" si="38"/>
        <v>1210000</v>
      </c>
      <c r="AZ471" s="112">
        <f t="shared" si="39"/>
        <v>0.88884806173066322</v>
      </c>
      <c r="BA471" s="159">
        <v>1</v>
      </c>
      <c r="BB471" s="111" t="s">
        <v>90</v>
      </c>
      <c r="BC471" s="56" t="s">
        <v>92</v>
      </c>
      <c r="BD471" s="109" t="s">
        <v>10178</v>
      </c>
      <c r="BE471" s="123" t="s">
        <v>91</v>
      </c>
      <c r="BF471" s="56" t="s">
        <v>88</v>
      </c>
    </row>
    <row r="472" spans="1:58" s="201" customFormat="1" x14ac:dyDescent="0.2">
      <c r="B472" s="51">
        <v>2026</v>
      </c>
      <c r="C472" s="51">
        <v>891780111</v>
      </c>
      <c r="D472" s="51" t="s">
        <v>79</v>
      </c>
      <c r="E472" s="161" t="s">
        <v>10177</v>
      </c>
      <c r="F472" s="56" t="s">
        <v>10176</v>
      </c>
      <c r="G472" s="56">
        <v>0</v>
      </c>
      <c r="H472" s="56" t="s">
        <v>82</v>
      </c>
      <c r="I472" s="51" t="s">
        <v>83</v>
      </c>
      <c r="J472" s="121" t="s">
        <v>84</v>
      </c>
      <c r="K472" s="54" t="s">
        <v>9256</v>
      </c>
      <c r="L472" s="54">
        <v>13320000</v>
      </c>
      <c r="M472" s="51" t="s">
        <v>86</v>
      </c>
      <c r="N472" s="54" t="s">
        <v>10175</v>
      </c>
      <c r="O472" s="54">
        <v>1082997911</v>
      </c>
      <c r="P472" s="54">
        <v>30</v>
      </c>
      <c r="Q472" s="464">
        <v>46027</v>
      </c>
      <c r="R472" s="109">
        <v>5872564000</v>
      </c>
      <c r="S472" s="109">
        <v>1895</v>
      </c>
      <c r="T472" s="542">
        <v>46045</v>
      </c>
      <c r="U472" s="54">
        <v>13320000</v>
      </c>
      <c r="V472" s="56" t="s">
        <v>88</v>
      </c>
      <c r="W472" s="54">
        <v>72175281</v>
      </c>
      <c r="X472" s="54" t="s">
        <v>9254</v>
      </c>
      <c r="Y472" s="119">
        <v>46045</v>
      </c>
      <c r="Z472" s="119">
        <v>46055</v>
      </c>
      <c r="AA472" s="120" t="s">
        <v>90</v>
      </c>
      <c r="AB472" s="119">
        <v>46173</v>
      </c>
      <c r="AC472" s="54">
        <f t="shared" si="35"/>
        <v>118</v>
      </c>
      <c r="AD472" s="56">
        <v>1</v>
      </c>
      <c r="AE472" s="114">
        <v>3330000</v>
      </c>
      <c r="AF472" s="56">
        <v>1</v>
      </c>
      <c r="AG472" s="464">
        <v>46203</v>
      </c>
      <c r="AH472" s="54">
        <f t="shared" si="36"/>
        <v>30</v>
      </c>
      <c r="AI472" s="114">
        <v>0</v>
      </c>
      <c r="AJ472" s="114">
        <v>0</v>
      </c>
      <c r="AK472" s="118" t="s">
        <v>90</v>
      </c>
      <c r="AL472" s="118" t="s">
        <v>90</v>
      </c>
      <c r="AM472" s="56">
        <v>0</v>
      </c>
      <c r="AN472" s="118" t="s">
        <v>90</v>
      </c>
      <c r="AO472" s="118" t="s">
        <v>90</v>
      </c>
      <c r="AP472" s="118" t="s">
        <v>90</v>
      </c>
      <c r="AQ472" s="54">
        <f t="shared" si="37"/>
        <v>0</v>
      </c>
      <c r="AR472" s="54">
        <f>+L472+AE472-AJ472</f>
        <v>16650000</v>
      </c>
      <c r="AS472" s="56" t="s">
        <v>88</v>
      </c>
      <c r="AT472" s="54">
        <v>13320000</v>
      </c>
      <c r="AU472" s="56" t="s">
        <v>91</v>
      </c>
      <c r="AV472" s="114">
        <v>0</v>
      </c>
      <c r="AW472" s="111" t="s">
        <v>90</v>
      </c>
      <c r="AX472" s="247">
        <v>13320000</v>
      </c>
      <c r="AY472" s="58">
        <f t="shared" si="38"/>
        <v>3330000</v>
      </c>
      <c r="AZ472" s="112">
        <f t="shared" si="39"/>
        <v>0.8</v>
      </c>
      <c r="BA472" s="159">
        <v>1</v>
      </c>
      <c r="BB472" s="111" t="s">
        <v>90</v>
      </c>
      <c r="BC472" s="56" t="s">
        <v>92</v>
      </c>
      <c r="BD472" s="109" t="s">
        <v>10174</v>
      </c>
      <c r="BE472" s="123" t="s">
        <v>91</v>
      </c>
      <c r="BF472" s="56" t="s">
        <v>88</v>
      </c>
    </row>
    <row r="473" spans="1:58" s="201" customFormat="1" x14ac:dyDescent="0.2">
      <c r="B473" s="51">
        <v>2026</v>
      </c>
      <c r="C473" s="51">
        <v>891780111</v>
      </c>
      <c r="D473" s="51" t="s">
        <v>79</v>
      </c>
      <c r="E473" s="161" t="s">
        <v>10173</v>
      </c>
      <c r="F473" s="56" t="s">
        <v>10172</v>
      </c>
      <c r="G473" s="56">
        <v>0</v>
      </c>
      <c r="H473" s="56" t="s">
        <v>82</v>
      </c>
      <c r="I473" s="51" t="s">
        <v>83</v>
      </c>
      <c r="J473" s="121" t="s">
        <v>84</v>
      </c>
      <c r="K473" s="54" t="s">
        <v>10171</v>
      </c>
      <c r="L473" s="54">
        <v>13320000</v>
      </c>
      <c r="M473" s="51" t="s">
        <v>86</v>
      </c>
      <c r="N473" s="54" t="s">
        <v>10170</v>
      </c>
      <c r="O473" s="54">
        <v>1004279329</v>
      </c>
      <c r="P473" s="54">
        <v>30</v>
      </c>
      <c r="Q473" s="464">
        <v>46027</v>
      </c>
      <c r="R473" s="109">
        <v>5872564000</v>
      </c>
      <c r="S473" s="109">
        <v>1896</v>
      </c>
      <c r="T473" s="542">
        <v>46045</v>
      </c>
      <c r="U473" s="54">
        <v>13320000</v>
      </c>
      <c r="V473" s="56" t="s">
        <v>88</v>
      </c>
      <c r="W473" s="54">
        <v>84452087</v>
      </c>
      <c r="X473" s="54" t="s">
        <v>8919</v>
      </c>
      <c r="Y473" s="119">
        <v>46045</v>
      </c>
      <c r="Z473" s="119">
        <v>46055</v>
      </c>
      <c r="AA473" s="120" t="s">
        <v>90</v>
      </c>
      <c r="AB473" s="119">
        <v>46173</v>
      </c>
      <c r="AC473" s="54">
        <f t="shared" si="35"/>
        <v>118</v>
      </c>
      <c r="AD473" s="56">
        <v>1</v>
      </c>
      <c r="AE473" s="114">
        <v>1665000</v>
      </c>
      <c r="AF473" s="56">
        <v>1</v>
      </c>
      <c r="AG473" s="464">
        <v>46188</v>
      </c>
      <c r="AH473" s="54">
        <f t="shared" si="36"/>
        <v>15</v>
      </c>
      <c r="AI473" s="114">
        <v>0</v>
      </c>
      <c r="AJ473" s="114">
        <v>0</v>
      </c>
      <c r="AK473" s="118" t="s">
        <v>90</v>
      </c>
      <c r="AL473" s="118" t="s">
        <v>90</v>
      </c>
      <c r="AM473" s="56">
        <v>0</v>
      </c>
      <c r="AN473" s="118" t="s">
        <v>90</v>
      </c>
      <c r="AO473" s="118" t="s">
        <v>90</v>
      </c>
      <c r="AP473" s="118" t="s">
        <v>90</v>
      </c>
      <c r="AQ473" s="54">
        <f t="shared" si="37"/>
        <v>0</v>
      </c>
      <c r="AR473" s="54">
        <f>+L473+AE473-AJ473</f>
        <v>14985000</v>
      </c>
      <c r="AS473" s="56" t="s">
        <v>88</v>
      </c>
      <c r="AT473" s="54">
        <v>13320000</v>
      </c>
      <c r="AU473" s="56" t="s">
        <v>91</v>
      </c>
      <c r="AV473" s="114">
        <v>0</v>
      </c>
      <c r="AW473" s="111" t="s">
        <v>90</v>
      </c>
      <c r="AX473" s="247">
        <v>13320000</v>
      </c>
      <c r="AY473" s="58">
        <f t="shared" si="38"/>
        <v>1665000</v>
      </c>
      <c r="AZ473" s="112">
        <f t="shared" si="39"/>
        <v>0.88888888888888884</v>
      </c>
      <c r="BA473" s="159">
        <v>1</v>
      </c>
      <c r="BB473" s="111" t="s">
        <v>90</v>
      </c>
      <c r="BC473" s="56" t="s">
        <v>92</v>
      </c>
      <c r="BD473" s="109" t="s">
        <v>10169</v>
      </c>
      <c r="BE473" s="123" t="s">
        <v>91</v>
      </c>
      <c r="BF473" s="56" t="s">
        <v>88</v>
      </c>
    </row>
    <row r="474" spans="1:58" s="201" customFormat="1" x14ac:dyDescent="0.2">
      <c r="B474" s="51">
        <v>2026</v>
      </c>
      <c r="C474" s="51">
        <v>891780111</v>
      </c>
      <c r="D474" s="51" t="s">
        <v>79</v>
      </c>
      <c r="E474" s="161" t="s">
        <v>10168</v>
      </c>
      <c r="F474" s="56" t="s">
        <v>10167</v>
      </c>
      <c r="G474" s="56">
        <v>0</v>
      </c>
      <c r="H474" s="56" t="s">
        <v>82</v>
      </c>
      <c r="I474" s="51" t="s">
        <v>83</v>
      </c>
      <c r="J474" s="121" t="s">
        <v>84</v>
      </c>
      <c r="K474" s="54" t="s">
        <v>10166</v>
      </c>
      <c r="L474" s="54">
        <v>18134000</v>
      </c>
      <c r="M474" s="51" t="s">
        <v>86</v>
      </c>
      <c r="N474" s="54" t="s">
        <v>10165</v>
      </c>
      <c r="O474" s="54">
        <v>39143698</v>
      </c>
      <c r="P474" s="54">
        <v>30</v>
      </c>
      <c r="Q474" s="464">
        <v>46027</v>
      </c>
      <c r="R474" s="109">
        <v>5872564000</v>
      </c>
      <c r="S474" s="109">
        <v>1897</v>
      </c>
      <c r="T474" s="542">
        <v>46045</v>
      </c>
      <c r="U474" s="54">
        <v>18134000</v>
      </c>
      <c r="V474" s="56" t="s">
        <v>88</v>
      </c>
      <c r="W474" s="54">
        <v>39049050</v>
      </c>
      <c r="X474" s="54" t="s">
        <v>9226</v>
      </c>
      <c r="Y474" s="119">
        <v>46045</v>
      </c>
      <c r="Z474" s="119">
        <v>46045</v>
      </c>
      <c r="AA474" s="120" t="s">
        <v>90</v>
      </c>
      <c r="AB474" s="119">
        <v>46173</v>
      </c>
      <c r="AC474" s="54">
        <f t="shared" si="35"/>
        <v>128</v>
      </c>
      <c r="AD474" s="56">
        <v>1</v>
      </c>
      <c r="AE474" s="114">
        <v>4000000</v>
      </c>
      <c r="AF474" s="56">
        <v>1</v>
      </c>
      <c r="AG474" s="464">
        <v>46203</v>
      </c>
      <c r="AH474" s="54">
        <f t="shared" si="36"/>
        <v>30</v>
      </c>
      <c r="AI474" s="114">
        <v>0</v>
      </c>
      <c r="AJ474" s="114">
        <v>0</v>
      </c>
      <c r="AK474" s="118" t="s">
        <v>90</v>
      </c>
      <c r="AL474" s="118" t="s">
        <v>90</v>
      </c>
      <c r="AM474" s="56">
        <v>0</v>
      </c>
      <c r="AN474" s="118" t="s">
        <v>90</v>
      </c>
      <c r="AO474" s="118" t="s">
        <v>90</v>
      </c>
      <c r="AP474" s="118" t="s">
        <v>90</v>
      </c>
      <c r="AQ474" s="54">
        <f t="shared" si="37"/>
        <v>0</v>
      </c>
      <c r="AR474" s="54">
        <f>+L474+AE474-AJ474</f>
        <v>22134000</v>
      </c>
      <c r="AS474" s="56" t="s">
        <v>88</v>
      </c>
      <c r="AT474" s="54">
        <v>18134000</v>
      </c>
      <c r="AU474" s="56" t="s">
        <v>91</v>
      </c>
      <c r="AV474" s="114">
        <v>0</v>
      </c>
      <c r="AW474" s="111" t="s">
        <v>90</v>
      </c>
      <c r="AX474" s="247">
        <v>18134000</v>
      </c>
      <c r="AY474" s="58">
        <f t="shared" si="38"/>
        <v>4000000</v>
      </c>
      <c r="AZ474" s="112">
        <f t="shared" si="39"/>
        <v>0.81928255173036957</v>
      </c>
      <c r="BA474" s="159">
        <v>1</v>
      </c>
      <c r="BB474" s="111" t="s">
        <v>90</v>
      </c>
      <c r="BC474" s="56" t="s">
        <v>92</v>
      </c>
      <c r="BD474" s="109" t="s">
        <v>10164</v>
      </c>
      <c r="BE474" s="56" t="s">
        <v>88</v>
      </c>
      <c r="BF474" s="56" t="s">
        <v>88</v>
      </c>
    </row>
    <row r="475" spans="1:58" s="201" customFormat="1" x14ac:dyDescent="0.2">
      <c r="B475" s="51">
        <v>2026</v>
      </c>
      <c r="C475" s="51">
        <v>891780111</v>
      </c>
      <c r="D475" s="51" t="s">
        <v>79</v>
      </c>
      <c r="E475" s="161" t="s">
        <v>10163</v>
      </c>
      <c r="F475" s="56" t="s">
        <v>10162</v>
      </c>
      <c r="G475" s="56">
        <v>0</v>
      </c>
      <c r="H475" s="56" t="s">
        <v>82</v>
      </c>
      <c r="I475" s="51" t="s">
        <v>83</v>
      </c>
      <c r="J475" s="121" t="s">
        <v>84</v>
      </c>
      <c r="K475" s="54" t="s">
        <v>10161</v>
      </c>
      <c r="L475" s="54">
        <v>12028000</v>
      </c>
      <c r="M475" s="51" t="s">
        <v>86</v>
      </c>
      <c r="N475" s="54" t="s">
        <v>10160</v>
      </c>
      <c r="O475" s="54">
        <v>1083012229</v>
      </c>
      <c r="P475" s="54">
        <v>30</v>
      </c>
      <c r="Q475" s="464">
        <v>46027</v>
      </c>
      <c r="R475" s="109">
        <v>5872564000</v>
      </c>
      <c r="S475" s="109">
        <v>1898</v>
      </c>
      <c r="T475" s="542">
        <v>46045</v>
      </c>
      <c r="U475" s="54">
        <v>12028000</v>
      </c>
      <c r="V475" s="56" t="s">
        <v>88</v>
      </c>
      <c r="W475" s="54">
        <v>7632967</v>
      </c>
      <c r="X475" s="54" t="s">
        <v>8887</v>
      </c>
      <c r="Y475" s="119">
        <v>46045</v>
      </c>
      <c r="Z475" s="119">
        <v>46055</v>
      </c>
      <c r="AA475" s="120" t="s">
        <v>90</v>
      </c>
      <c r="AB475" s="119">
        <v>46173</v>
      </c>
      <c r="AC475" s="54">
        <f t="shared" si="35"/>
        <v>118</v>
      </c>
      <c r="AD475" s="56">
        <v>1</v>
      </c>
      <c r="AE475" s="114">
        <v>1504000</v>
      </c>
      <c r="AF475" s="56">
        <v>1</v>
      </c>
      <c r="AG475" s="464">
        <v>46188</v>
      </c>
      <c r="AH475" s="54">
        <f t="shared" si="36"/>
        <v>15</v>
      </c>
      <c r="AI475" s="114">
        <v>0</v>
      </c>
      <c r="AJ475" s="114">
        <v>0</v>
      </c>
      <c r="AK475" s="118" t="s">
        <v>90</v>
      </c>
      <c r="AL475" s="118" t="s">
        <v>90</v>
      </c>
      <c r="AM475" s="56">
        <v>0</v>
      </c>
      <c r="AN475" s="118" t="s">
        <v>90</v>
      </c>
      <c r="AO475" s="118" t="s">
        <v>90</v>
      </c>
      <c r="AP475" s="118" t="s">
        <v>90</v>
      </c>
      <c r="AQ475" s="54">
        <f t="shared" si="37"/>
        <v>0</v>
      </c>
      <c r="AR475" s="54">
        <f>+L475+AE475-AJ475</f>
        <v>13532000</v>
      </c>
      <c r="AS475" s="56" t="s">
        <v>88</v>
      </c>
      <c r="AT475" s="54">
        <v>12028000</v>
      </c>
      <c r="AU475" s="56" t="s">
        <v>91</v>
      </c>
      <c r="AV475" s="114">
        <v>0</v>
      </c>
      <c r="AW475" s="111" t="s">
        <v>90</v>
      </c>
      <c r="AX475" s="247">
        <v>12028000</v>
      </c>
      <c r="AY475" s="58">
        <f t="shared" si="38"/>
        <v>1504000</v>
      </c>
      <c r="AZ475" s="112">
        <f t="shared" si="39"/>
        <v>0.88885604493053505</v>
      </c>
      <c r="BA475" s="159">
        <v>1</v>
      </c>
      <c r="BB475" s="111" t="s">
        <v>90</v>
      </c>
      <c r="BC475" s="56" t="s">
        <v>92</v>
      </c>
      <c r="BD475" s="109" t="s">
        <v>10159</v>
      </c>
      <c r="BE475" s="123" t="s">
        <v>91</v>
      </c>
      <c r="BF475" s="56" t="s">
        <v>88</v>
      </c>
    </row>
    <row r="476" spans="1:58" s="201" customFormat="1" x14ac:dyDescent="0.2">
      <c r="B476" s="51">
        <v>2026</v>
      </c>
      <c r="C476" s="51">
        <v>891780111</v>
      </c>
      <c r="D476" s="51" t="s">
        <v>79</v>
      </c>
      <c r="E476" s="161" t="s">
        <v>10158</v>
      </c>
      <c r="F476" s="56" t="s">
        <v>10157</v>
      </c>
      <c r="G476" s="56">
        <v>0</v>
      </c>
      <c r="H476" s="56" t="s">
        <v>82</v>
      </c>
      <c r="I476" s="51" t="s">
        <v>83</v>
      </c>
      <c r="J476" s="121" t="s">
        <v>84</v>
      </c>
      <c r="K476" s="54" t="s">
        <v>10156</v>
      </c>
      <c r="L476" s="54">
        <v>9676000</v>
      </c>
      <c r="M476" s="51" t="s">
        <v>86</v>
      </c>
      <c r="N476" s="54" t="s">
        <v>10155</v>
      </c>
      <c r="O476" s="54">
        <v>1007445451</v>
      </c>
      <c r="P476" s="54">
        <v>53</v>
      </c>
      <c r="Q476" s="464">
        <v>46030</v>
      </c>
      <c r="R476" s="109">
        <v>2567899000</v>
      </c>
      <c r="S476" s="109">
        <v>1874</v>
      </c>
      <c r="T476" s="542">
        <v>46045</v>
      </c>
      <c r="U476" s="54">
        <v>9676000</v>
      </c>
      <c r="V476" s="56" t="s">
        <v>88</v>
      </c>
      <c r="W476" s="54">
        <v>57299363</v>
      </c>
      <c r="X476" s="54" t="s">
        <v>10154</v>
      </c>
      <c r="Y476" s="119">
        <v>46045</v>
      </c>
      <c r="Z476" s="119">
        <v>46055</v>
      </c>
      <c r="AA476" s="120" t="s">
        <v>90</v>
      </c>
      <c r="AB476" s="119">
        <v>46173</v>
      </c>
      <c r="AC476" s="54">
        <f t="shared" si="35"/>
        <v>118</v>
      </c>
      <c r="AD476" s="56">
        <v>1</v>
      </c>
      <c r="AE476" s="114">
        <v>2419000</v>
      </c>
      <c r="AF476" s="56">
        <v>1</v>
      </c>
      <c r="AG476" s="464">
        <v>46203</v>
      </c>
      <c r="AH476" s="54">
        <f t="shared" si="36"/>
        <v>30</v>
      </c>
      <c r="AI476" s="114">
        <v>0</v>
      </c>
      <c r="AJ476" s="114">
        <v>0</v>
      </c>
      <c r="AK476" s="118" t="s">
        <v>90</v>
      </c>
      <c r="AL476" s="118" t="s">
        <v>90</v>
      </c>
      <c r="AM476" s="56">
        <v>0</v>
      </c>
      <c r="AN476" s="118" t="s">
        <v>90</v>
      </c>
      <c r="AO476" s="118" t="s">
        <v>90</v>
      </c>
      <c r="AP476" s="118" t="s">
        <v>90</v>
      </c>
      <c r="AQ476" s="54">
        <f t="shared" si="37"/>
        <v>0</v>
      </c>
      <c r="AR476" s="54">
        <f>+L476+AE476-AJ476</f>
        <v>12095000</v>
      </c>
      <c r="AS476" s="56" t="s">
        <v>88</v>
      </c>
      <c r="AT476" s="54">
        <v>9676000</v>
      </c>
      <c r="AU476" s="56" t="s">
        <v>91</v>
      </c>
      <c r="AV476" s="114">
        <v>0</v>
      </c>
      <c r="AW476" s="111" t="s">
        <v>90</v>
      </c>
      <c r="AX476" s="247">
        <v>9676000</v>
      </c>
      <c r="AY476" s="58">
        <f t="shared" si="38"/>
        <v>2419000</v>
      </c>
      <c r="AZ476" s="112">
        <f t="shared" si="39"/>
        <v>0.8</v>
      </c>
      <c r="BA476" s="159">
        <v>1</v>
      </c>
      <c r="BB476" s="111" t="s">
        <v>90</v>
      </c>
      <c r="BC476" s="56" t="s">
        <v>92</v>
      </c>
      <c r="BD476" s="109" t="s">
        <v>10153</v>
      </c>
      <c r="BE476" s="123" t="s">
        <v>91</v>
      </c>
      <c r="BF476" s="56" t="s">
        <v>88</v>
      </c>
    </row>
    <row r="477" spans="1:58" s="201" customFormat="1" x14ac:dyDescent="0.2">
      <c r="B477" s="51">
        <v>2026</v>
      </c>
      <c r="C477" s="51">
        <v>891780111</v>
      </c>
      <c r="D477" s="51" t="s">
        <v>79</v>
      </c>
      <c r="E477" s="161" t="s">
        <v>10152</v>
      </c>
      <c r="F477" s="56" t="s">
        <v>10151</v>
      </c>
      <c r="G477" s="56">
        <v>0</v>
      </c>
      <c r="H477" s="56" t="s">
        <v>82</v>
      </c>
      <c r="I477" s="51" t="s">
        <v>83</v>
      </c>
      <c r="J477" s="121" t="s">
        <v>84</v>
      </c>
      <c r="K477" s="54" t="s">
        <v>10150</v>
      </c>
      <c r="L477" s="54">
        <v>12028000</v>
      </c>
      <c r="M477" s="51" t="s">
        <v>86</v>
      </c>
      <c r="N477" s="54" t="s">
        <v>10149</v>
      </c>
      <c r="O477" s="54">
        <v>1083039302</v>
      </c>
      <c r="P477" s="54">
        <v>30</v>
      </c>
      <c r="Q477" s="464">
        <v>46027</v>
      </c>
      <c r="R477" s="109">
        <v>5872564000</v>
      </c>
      <c r="S477" s="109">
        <v>1899</v>
      </c>
      <c r="T477" s="542">
        <v>46045</v>
      </c>
      <c r="U477" s="54">
        <v>12028000</v>
      </c>
      <c r="V477" s="56" t="s">
        <v>88</v>
      </c>
      <c r="W477" s="54">
        <v>19516224</v>
      </c>
      <c r="X477" s="54" t="s">
        <v>9785</v>
      </c>
      <c r="Y477" s="119">
        <v>46045</v>
      </c>
      <c r="Z477" s="119">
        <v>46055</v>
      </c>
      <c r="AA477" s="120" t="s">
        <v>90</v>
      </c>
      <c r="AB477" s="119">
        <v>46173</v>
      </c>
      <c r="AC477" s="54">
        <f t="shared" si="35"/>
        <v>118</v>
      </c>
      <c r="AD477" s="56">
        <v>0</v>
      </c>
      <c r="AE477" s="114">
        <v>0</v>
      </c>
      <c r="AF477" s="56">
        <v>0</v>
      </c>
      <c r="AG477" s="464" t="s">
        <v>90</v>
      </c>
      <c r="AH477" s="54">
        <f t="shared" si="36"/>
        <v>0</v>
      </c>
      <c r="AI477" s="114">
        <v>0</v>
      </c>
      <c r="AJ477" s="114">
        <v>0</v>
      </c>
      <c r="AK477" s="118" t="s">
        <v>90</v>
      </c>
      <c r="AL477" s="118" t="s">
        <v>90</v>
      </c>
      <c r="AM477" s="56">
        <v>0</v>
      </c>
      <c r="AN477" s="118" t="s">
        <v>90</v>
      </c>
      <c r="AO477" s="118" t="s">
        <v>90</v>
      </c>
      <c r="AP477" s="118" t="s">
        <v>90</v>
      </c>
      <c r="AQ477" s="54">
        <f t="shared" si="37"/>
        <v>0</v>
      </c>
      <c r="AR477" s="54">
        <f>+L477+AE477-AJ477</f>
        <v>12028000</v>
      </c>
      <c r="AS477" s="56" t="s">
        <v>88</v>
      </c>
      <c r="AT477" s="54">
        <v>12028000</v>
      </c>
      <c r="AU477" s="56" t="s">
        <v>91</v>
      </c>
      <c r="AV477" s="114">
        <v>0</v>
      </c>
      <c r="AW477" s="111" t="s">
        <v>90</v>
      </c>
      <c r="AX477" s="247">
        <v>12028000</v>
      </c>
      <c r="AY477" s="58">
        <f t="shared" si="38"/>
        <v>0</v>
      </c>
      <c r="AZ477" s="112">
        <f t="shared" si="39"/>
        <v>1</v>
      </c>
      <c r="BA477" s="159">
        <v>1</v>
      </c>
      <c r="BB477" s="111" t="s">
        <v>90</v>
      </c>
      <c r="BC477" s="56" t="s">
        <v>92</v>
      </c>
      <c r="BD477" s="109" t="s">
        <v>10148</v>
      </c>
      <c r="BE477" s="123" t="s">
        <v>91</v>
      </c>
      <c r="BF477" s="56" t="s">
        <v>88</v>
      </c>
    </row>
    <row r="478" spans="1:58" s="201" customFormat="1" x14ac:dyDescent="0.2">
      <c r="B478" s="51">
        <v>2026</v>
      </c>
      <c r="C478" s="51">
        <v>891780111</v>
      </c>
      <c r="D478" s="51" t="s">
        <v>79</v>
      </c>
      <c r="E478" s="161" t="s">
        <v>10147</v>
      </c>
      <c r="F478" s="56" t="s">
        <v>10146</v>
      </c>
      <c r="G478" s="56">
        <v>0</v>
      </c>
      <c r="H478" s="56" t="s">
        <v>82</v>
      </c>
      <c r="I478" s="51" t="s">
        <v>83</v>
      </c>
      <c r="J478" s="121" t="s">
        <v>84</v>
      </c>
      <c r="K478" s="54" t="s">
        <v>9681</v>
      </c>
      <c r="L478" s="54">
        <v>9676000</v>
      </c>
      <c r="M478" s="51" t="s">
        <v>86</v>
      </c>
      <c r="N478" s="54" t="s">
        <v>10145</v>
      </c>
      <c r="O478" s="54">
        <v>1082940901</v>
      </c>
      <c r="P478" s="54">
        <v>53</v>
      </c>
      <c r="Q478" s="464">
        <v>46030</v>
      </c>
      <c r="R478" s="109">
        <v>2567899000</v>
      </c>
      <c r="S478" s="109">
        <v>1875</v>
      </c>
      <c r="T478" s="542">
        <v>46045</v>
      </c>
      <c r="U478" s="54">
        <v>9676000</v>
      </c>
      <c r="V478" s="56" t="s">
        <v>88</v>
      </c>
      <c r="W478" s="54">
        <v>85459497</v>
      </c>
      <c r="X478" s="54" t="s">
        <v>8771</v>
      </c>
      <c r="Y478" s="119">
        <v>46045</v>
      </c>
      <c r="Z478" s="119">
        <v>46055</v>
      </c>
      <c r="AA478" s="120" t="s">
        <v>90</v>
      </c>
      <c r="AB478" s="119">
        <v>46173</v>
      </c>
      <c r="AC478" s="54">
        <f t="shared" si="35"/>
        <v>118</v>
      </c>
      <c r="AD478" s="56">
        <v>0</v>
      </c>
      <c r="AE478" s="114">
        <v>0</v>
      </c>
      <c r="AF478" s="56">
        <v>0</v>
      </c>
      <c r="AG478" s="464" t="s">
        <v>90</v>
      </c>
      <c r="AH478" s="54">
        <f t="shared" si="36"/>
        <v>0</v>
      </c>
      <c r="AI478" s="114">
        <v>0</v>
      </c>
      <c r="AJ478" s="114">
        <v>0</v>
      </c>
      <c r="AK478" s="118" t="s">
        <v>90</v>
      </c>
      <c r="AL478" s="118" t="s">
        <v>90</v>
      </c>
      <c r="AM478" s="56">
        <v>0</v>
      </c>
      <c r="AN478" s="118" t="s">
        <v>90</v>
      </c>
      <c r="AO478" s="118" t="s">
        <v>90</v>
      </c>
      <c r="AP478" s="118" t="s">
        <v>90</v>
      </c>
      <c r="AQ478" s="54">
        <f t="shared" si="37"/>
        <v>0</v>
      </c>
      <c r="AR478" s="54">
        <f>+L478+AE478-AJ478</f>
        <v>9676000</v>
      </c>
      <c r="AS478" s="56" t="s">
        <v>88</v>
      </c>
      <c r="AT478" s="54">
        <v>9676000</v>
      </c>
      <c r="AU478" s="56" t="s">
        <v>91</v>
      </c>
      <c r="AV478" s="114">
        <v>0</v>
      </c>
      <c r="AW478" s="111" t="s">
        <v>90</v>
      </c>
      <c r="AX478" s="247">
        <v>9676000</v>
      </c>
      <c r="AY478" s="58">
        <f t="shared" si="38"/>
        <v>0</v>
      </c>
      <c r="AZ478" s="112">
        <f t="shared" si="39"/>
        <v>1</v>
      </c>
      <c r="BA478" s="159">
        <v>1</v>
      </c>
      <c r="BB478" s="111" t="s">
        <v>90</v>
      </c>
      <c r="BC478" s="56" t="s">
        <v>92</v>
      </c>
      <c r="BD478" s="109" t="s">
        <v>10144</v>
      </c>
      <c r="BE478" s="123" t="s">
        <v>91</v>
      </c>
      <c r="BF478" s="56" t="s">
        <v>88</v>
      </c>
    </row>
    <row r="479" spans="1:58" s="201" customFormat="1" x14ac:dyDescent="0.2">
      <c r="B479" s="51">
        <v>2026</v>
      </c>
      <c r="C479" s="51">
        <v>891780111</v>
      </c>
      <c r="D479" s="51" t="s">
        <v>79</v>
      </c>
      <c r="E479" s="161" t="s">
        <v>10143</v>
      </c>
      <c r="F479" s="56" t="s">
        <v>10142</v>
      </c>
      <c r="G479" s="56">
        <v>0</v>
      </c>
      <c r="H479" s="56" t="s">
        <v>82</v>
      </c>
      <c r="I479" s="51" t="s">
        <v>83</v>
      </c>
      <c r="J479" s="121" t="s">
        <v>84</v>
      </c>
      <c r="K479" s="54" t="s">
        <v>10141</v>
      </c>
      <c r="L479" s="54">
        <v>13320000</v>
      </c>
      <c r="M479" s="51" t="s">
        <v>86</v>
      </c>
      <c r="N479" s="54" t="s">
        <v>10140</v>
      </c>
      <c r="O479" s="54">
        <v>85462932</v>
      </c>
      <c r="P479" s="54">
        <v>30</v>
      </c>
      <c r="Q479" s="464">
        <v>46027</v>
      </c>
      <c r="R479" s="109">
        <v>5872564000</v>
      </c>
      <c r="S479" s="109">
        <v>1900</v>
      </c>
      <c r="T479" s="542">
        <v>46045</v>
      </c>
      <c r="U479" s="54">
        <v>13320000</v>
      </c>
      <c r="V479" s="56" t="s">
        <v>88</v>
      </c>
      <c r="W479" s="54">
        <v>72175281</v>
      </c>
      <c r="X479" s="54" t="s">
        <v>9254</v>
      </c>
      <c r="Y479" s="119">
        <v>46045</v>
      </c>
      <c r="Z479" s="119">
        <v>46055</v>
      </c>
      <c r="AA479" s="120" t="s">
        <v>90</v>
      </c>
      <c r="AB479" s="119">
        <v>46173</v>
      </c>
      <c r="AC479" s="54">
        <f t="shared" si="35"/>
        <v>118</v>
      </c>
      <c r="AD479" s="56">
        <v>1</v>
      </c>
      <c r="AE479" s="114">
        <v>3330000</v>
      </c>
      <c r="AF479" s="56">
        <v>1</v>
      </c>
      <c r="AG479" s="464">
        <v>46203</v>
      </c>
      <c r="AH479" s="54">
        <f t="shared" si="36"/>
        <v>30</v>
      </c>
      <c r="AI479" s="114">
        <v>0</v>
      </c>
      <c r="AJ479" s="114">
        <v>0</v>
      </c>
      <c r="AK479" s="118" t="s">
        <v>90</v>
      </c>
      <c r="AL479" s="118" t="s">
        <v>90</v>
      </c>
      <c r="AM479" s="56">
        <v>0</v>
      </c>
      <c r="AN479" s="118" t="s">
        <v>90</v>
      </c>
      <c r="AO479" s="118" t="s">
        <v>90</v>
      </c>
      <c r="AP479" s="118" t="s">
        <v>90</v>
      </c>
      <c r="AQ479" s="54">
        <f t="shared" si="37"/>
        <v>0</v>
      </c>
      <c r="AR479" s="54">
        <f>+L479+AE479-AJ479</f>
        <v>16650000</v>
      </c>
      <c r="AS479" s="56" t="s">
        <v>88</v>
      </c>
      <c r="AT479" s="54">
        <v>13320000</v>
      </c>
      <c r="AU479" s="56" t="s">
        <v>91</v>
      </c>
      <c r="AV479" s="114">
        <v>0</v>
      </c>
      <c r="AW479" s="111" t="s">
        <v>90</v>
      </c>
      <c r="AX479" s="247">
        <v>13320000</v>
      </c>
      <c r="AY479" s="58">
        <f t="shared" si="38"/>
        <v>3330000</v>
      </c>
      <c r="AZ479" s="112">
        <f t="shared" si="39"/>
        <v>0.8</v>
      </c>
      <c r="BA479" s="159">
        <v>1</v>
      </c>
      <c r="BB479" s="111" t="s">
        <v>90</v>
      </c>
      <c r="BC479" s="56" t="s">
        <v>92</v>
      </c>
      <c r="BD479" s="109" t="s">
        <v>10139</v>
      </c>
      <c r="BE479" s="123" t="s">
        <v>91</v>
      </c>
      <c r="BF479" s="56" t="s">
        <v>88</v>
      </c>
    </row>
    <row r="480" spans="1:58" s="201" customFormat="1" x14ac:dyDescent="0.2">
      <c r="B480" s="51">
        <v>2026</v>
      </c>
      <c r="C480" s="51">
        <v>891780111</v>
      </c>
      <c r="D480" s="51" t="s">
        <v>79</v>
      </c>
      <c r="E480" s="161" t="s">
        <v>10138</v>
      </c>
      <c r="F480" s="56" t="s">
        <v>10137</v>
      </c>
      <c r="G480" s="56">
        <v>0</v>
      </c>
      <c r="H480" s="56" t="s">
        <v>82</v>
      </c>
      <c r="I480" s="51" t="s">
        <v>83</v>
      </c>
      <c r="J480" s="121" t="s">
        <v>84</v>
      </c>
      <c r="K480" s="54" t="s">
        <v>10136</v>
      </c>
      <c r="L480" s="54">
        <v>9676000</v>
      </c>
      <c r="M480" s="51" t="s">
        <v>86</v>
      </c>
      <c r="N480" s="54" t="s">
        <v>10135</v>
      </c>
      <c r="O480" s="54">
        <v>1151185571</v>
      </c>
      <c r="P480" s="54">
        <v>53</v>
      </c>
      <c r="Q480" s="464">
        <v>46030</v>
      </c>
      <c r="R480" s="109">
        <v>2567899000</v>
      </c>
      <c r="S480" s="109">
        <v>1876</v>
      </c>
      <c r="T480" s="542">
        <v>46045</v>
      </c>
      <c r="U480" s="54">
        <v>9676000</v>
      </c>
      <c r="V480" s="56" t="s">
        <v>88</v>
      </c>
      <c r="W480" s="54" t="s">
        <v>10134</v>
      </c>
      <c r="X480" s="54" t="s">
        <v>10133</v>
      </c>
      <c r="Y480" s="119">
        <v>46045</v>
      </c>
      <c r="Z480" s="119">
        <v>46055</v>
      </c>
      <c r="AA480" s="120" t="s">
        <v>90</v>
      </c>
      <c r="AB480" s="119">
        <v>46173</v>
      </c>
      <c r="AC480" s="54">
        <f t="shared" si="35"/>
        <v>118</v>
      </c>
      <c r="AD480" s="56">
        <v>1</v>
      </c>
      <c r="AE480" s="114">
        <v>2419000</v>
      </c>
      <c r="AF480" s="56">
        <v>1</v>
      </c>
      <c r="AG480" s="464">
        <v>46203</v>
      </c>
      <c r="AH480" s="54">
        <f t="shared" si="36"/>
        <v>30</v>
      </c>
      <c r="AI480" s="114">
        <v>0</v>
      </c>
      <c r="AJ480" s="114">
        <v>0</v>
      </c>
      <c r="AK480" s="118" t="s">
        <v>90</v>
      </c>
      <c r="AL480" s="118" t="s">
        <v>90</v>
      </c>
      <c r="AM480" s="56">
        <v>0</v>
      </c>
      <c r="AN480" s="118" t="s">
        <v>90</v>
      </c>
      <c r="AO480" s="118" t="s">
        <v>90</v>
      </c>
      <c r="AP480" s="118" t="s">
        <v>90</v>
      </c>
      <c r="AQ480" s="54">
        <f t="shared" si="37"/>
        <v>0</v>
      </c>
      <c r="AR480" s="54">
        <f>+L480+AE480-AJ480</f>
        <v>12095000</v>
      </c>
      <c r="AS480" s="56" t="s">
        <v>88</v>
      </c>
      <c r="AT480" s="54">
        <v>9676000</v>
      </c>
      <c r="AU480" s="56" t="s">
        <v>91</v>
      </c>
      <c r="AV480" s="114">
        <v>0</v>
      </c>
      <c r="AW480" s="111" t="s">
        <v>90</v>
      </c>
      <c r="AX480" s="247">
        <v>9676000</v>
      </c>
      <c r="AY480" s="58">
        <f t="shared" si="38"/>
        <v>2419000</v>
      </c>
      <c r="AZ480" s="112">
        <f t="shared" si="39"/>
        <v>0.8</v>
      </c>
      <c r="BA480" s="159">
        <v>1</v>
      </c>
      <c r="BB480" s="111" t="s">
        <v>90</v>
      </c>
      <c r="BC480" s="56" t="s">
        <v>92</v>
      </c>
      <c r="BD480" s="109" t="s">
        <v>10132</v>
      </c>
      <c r="BE480" s="123" t="s">
        <v>91</v>
      </c>
      <c r="BF480" s="56" t="s">
        <v>88</v>
      </c>
    </row>
    <row r="481" spans="2:58" s="201" customFormat="1" x14ac:dyDescent="0.2">
      <c r="B481" s="51">
        <v>2026</v>
      </c>
      <c r="C481" s="51">
        <v>891780111</v>
      </c>
      <c r="D481" s="51" t="s">
        <v>79</v>
      </c>
      <c r="E481" s="161" t="s">
        <v>10131</v>
      </c>
      <c r="F481" s="56" t="s">
        <v>10130</v>
      </c>
      <c r="G481" s="56">
        <v>0</v>
      </c>
      <c r="H481" s="56" t="s">
        <v>82</v>
      </c>
      <c r="I481" s="51" t="s">
        <v>83</v>
      </c>
      <c r="J481" s="121" t="s">
        <v>84</v>
      </c>
      <c r="K481" s="54" t="s">
        <v>10129</v>
      </c>
      <c r="L481" s="54">
        <v>13320000</v>
      </c>
      <c r="M481" s="51" t="s">
        <v>86</v>
      </c>
      <c r="N481" s="54" t="s">
        <v>10128</v>
      </c>
      <c r="O481" s="54">
        <v>1083012712</v>
      </c>
      <c r="P481" s="54">
        <v>30</v>
      </c>
      <c r="Q481" s="464">
        <v>46027</v>
      </c>
      <c r="R481" s="109">
        <v>5872564000</v>
      </c>
      <c r="S481" s="109">
        <v>1901</v>
      </c>
      <c r="T481" s="542">
        <v>46045</v>
      </c>
      <c r="U481" s="54">
        <v>13320000</v>
      </c>
      <c r="V481" s="56" t="s">
        <v>88</v>
      </c>
      <c r="W481" s="54">
        <v>79738530</v>
      </c>
      <c r="X481" s="54" t="s">
        <v>8640</v>
      </c>
      <c r="Y481" s="119">
        <v>46045</v>
      </c>
      <c r="Z481" s="119">
        <v>46055</v>
      </c>
      <c r="AA481" s="120" t="s">
        <v>90</v>
      </c>
      <c r="AB481" s="119">
        <v>46173</v>
      </c>
      <c r="AC481" s="54">
        <f t="shared" si="35"/>
        <v>118</v>
      </c>
      <c r="AD481" s="56">
        <v>1</v>
      </c>
      <c r="AE481" s="114">
        <v>3330000</v>
      </c>
      <c r="AF481" s="56">
        <v>1</v>
      </c>
      <c r="AG481" s="464">
        <v>46203</v>
      </c>
      <c r="AH481" s="54">
        <f t="shared" si="36"/>
        <v>30</v>
      </c>
      <c r="AI481" s="114">
        <v>0</v>
      </c>
      <c r="AJ481" s="114">
        <v>0</v>
      </c>
      <c r="AK481" s="118" t="s">
        <v>90</v>
      </c>
      <c r="AL481" s="118" t="s">
        <v>90</v>
      </c>
      <c r="AM481" s="56">
        <v>0</v>
      </c>
      <c r="AN481" s="118" t="s">
        <v>90</v>
      </c>
      <c r="AO481" s="118" t="s">
        <v>90</v>
      </c>
      <c r="AP481" s="118" t="s">
        <v>90</v>
      </c>
      <c r="AQ481" s="54">
        <f t="shared" si="37"/>
        <v>0</v>
      </c>
      <c r="AR481" s="54">
        <f>+L481+AE481-AJ481</f>
        <v>16650000</v>
      </c>
      <c r="AS481" s="56" t="s">
        <v>88</v>
      </c>
      <c r="AT481" s="54">
        <v>13320000</v>
      </c>
      <c r="AU481" s="56" t="s">
        <v>91</v>
      </c>
      <c r="AV481" s="114">
        <v>0</v>
      </c>
      <c r="AW481" s="111" t="s">
        <v>90</v>
      </c>
      <c r="AX481" s="247">
        <v>13320000</v>
      </c>
      <c r="AY481" s="58">
        <f t="shared" si="38"/>
        <v>3330000</v>
      </c>
      <c r="AZ481" s="112">
        <f t="shared" si="39"/>
        <v>0.8</v>
      </c>
      <c r="BA481" s="159">
        <v>1</v>
      </c>
      <c r="BB481" s="111" t="s">
        <v>90</v>
      </c>
      <c r="BC481" s="56" t="s">
        <v>92</v>
      </c>
      <c r="BD481" s="109" t="s">
        <v>10127</v>
      </c>
      <c r="BE481" s="123" t="s">
        <v>91</v>
      </c>
      <c r="BF481" s="56" t="s">
        <v>88</v>
      </c>
    </row>
    <row r="482" spans="2:58" s="201" customFormat="1" x14ac:dyDescent="0.2">
      <c r="B482" s="51">
        <v>2026</v>
      </c>
      <c r="C482" s="51">
        <v>891780111</v>
      </c>
      <c r="D482" s="51" t="s">
        <v>79</v>
      </c>
      <c r="E482" s="161" t="s">
        <v>10126</v>
      </c>
      <c r="F482" s="56" t="s">
        <v>10125</v>
      </c>
      <c r="G482" s="56">
        <v>0</v>
      </c>
      <c r="H482" s="56" t="s">
        <v>82</v>
      </c>
      <c r="I482" s="51" t="s">
        <v>83</v>
      </c>
      <c r="J482" s="121" t="s">
        <v>84</v>
      </c>
      <c r="K482" s="54" t="s">
        <v>10124</v>
      </c>
      <c r="L482" s="54">
        <v>11396000</v>
      </c>
      <c r="M482" s="51" t="s">
        <v>86</v>
      </c>
      <c r="N482" s="54" t="s">
        <v>10123</v>
      </c>
      <c r="O482" s="54">
        <v>1085168115</v>
      </c>
      <c r="P482" s="54">
        <v>53</v>
      </c>
      <c r="Q482" s="464">
        <v>46030</v>
      </c>
      <c r="R482" s="109">
        <v>2567899000</v>
      </c>
      <c r="S482" s="109">
        <v>1902</v>
      </c>
      <c r="T482" s="542">
        <v>46045</v>
      </c>
      <c r="U482" s="54">
        <v>11396000</v>
      </c>
      <c r="V482" s="56" t="s">
        <v>88</v>
      </c>
      <c r="W482" s="54">
        <v>85463513</v>
      </c>
      <c r="X482" s="54" t="s">
        <v>10122</v>
      </c>
      <c r="Y482" s="119">
        <v>46045</v>
      </c>
      <c r="Z482" s="119">
        <v>46055</v>
      </c>
      <c r="AA482" s="120" t="s">
        <v>90</v>
      </c>
      <c r="AB482" s="119">
        <v>46173</v>
      </c>
      <c r="AC482" s="54">
        <f t="shared" si="35"/>
        <v>118</v>
      </c>
      <c r="AD482" s="56">
        <v>0</v>
      </c>
      <c r="AE482" s="114">
        <v>0</v>
      </c>
      <c r="AF482" s="56">
        <v>0</v>
      </c>
      <c r="AG482" s="464" t="s">
        <v>90</v>
      </c>
      <c r="AH482" s="54">
        <f t="shared" si="36"/>
        <v>0</v>
      </c>
      <c r="AI482" s="114">
        <v>0</v>
      </c>
      <c r="AJ482" s="114">
        <v>0</v>
      </c>
      <c r="AK482" s="118" t="s">
        <v>90</v>
      </c>
      <c r="AL482" s="118" t="s">
        <v>90</v>
      </c>
      <c r="AM482" s="56">
        <v>0</v>
      </c>
      <c r="AN482" s="118" t="s">
        <v>90</v>
      </c>
      <c r="AO482" s="118" t="s">
        <v>90</v>
      </c>
      <c r="AP482" s="118" t="s">
        <v>90</v>
      </c>
      <c r="AQ482" s="54">
        <f t="shared" si="37"/>
        <v>0</v>
      </c>
      <c r="AR482" s="54">
        <f>+L482+AE482-AJ482</f>
        <v>11396000</v>
      </c>
      <c r="AS482" s="56" t="s">
        <v>88</v>
      </c>
      <c r="AT482" s="54">
        <v>11396000</v>
      </c>
      <c r="AU482" s="56" t="s">
        <v>91</v>
      </c>
      <c r="AV482" s="114">
        <v>0</v>
      </c>
      <c r="AW482" s="111" t="s">
        <v>90</v>
      </c>
      <c r="AX482" s="247">
        <v>11396000</v>
      </c>
      <c r="AY482" s="58">
        <f t="shared" si="38"/>
        <v>0</v>
      </c>
      <c r="AZ482" s="112">
        <f t="shared" si="39"/>
        <v>1</v>
      </c>
      <c r="BA482" s="159">
        <v>1</v>
      </c>
      <c r="BB482" s="111" t="s">
        <v>90</v>
      </c>
      <c r="BC482" s="56" t="s">
        <v>92</v>
      </c>
      <c r="BD482" s="109" t="s">
        <v>10121</v>
      </c>
      <c r="BE482" s="123" t="s">
        <v>91</v>
      </c>
      <c r="BF482" s="56" t="s">
        <v>88</v>
      </c>
    </row>
    <row r="483" spans="2:58" s="201" customFormat="1" x14ac:dyDescent="0.2">
      <c r="B483" s="51">
        <v>2026</v>
      </c>
      <c r="C483" s="51">
        <v>891780111</v>
      </c>
      <c r="D483" s="51" t="s">
        <v>79</v>
      </c>
      <c r="E483" s="161" t="s">
        <v>10120</v>
      </c>
      <c r="F483" s="56" t="s">
        <v>10119</v>
      </c>
      <c r="G483" s="56">
        <v>0</v>
      </c>
      <c r="H483" s="56" t="s">
        <v>82</v>
      </c>
      <c r="I483" s="51" t="s">
        <v>83</v>
      </c>
      <c r="J483" s="121" t="s">
        <v>84</v>
      </c>
      <c r="K483" s="54" t="s">
        <v>10118</v>
      </c>
      <c r="L483" s="54">
        <v>14541000</v>
      </c>
      <c r="M483" s="51" t="s">
        <v>86</v>
      </c>
      <c r="N483" s="54" t="s">
        <v>10117</v>
      </c>
      <c r="O483" s="54">
        <v>1083038270</v>
      </c>
      <c r="P483" s="54">
        <v>30</v>
      </c>
      <c r="Q483" s="464">
        <v>46027</v>
      </c>
      <c r="R483" s="109">
        <v>5872564000</v>
      </c>
      <c r="S483" s="109">
        <v>1903</v>
      </c>
      <c r="T483" s="542">
        <v>46045</v>
      </c>
      <c r="U483" s="54">
        <v>14541000</v>
      </c>
      <c r="V483" s="56" t="s">
        <v>88</v>
      </c>
      <c r="W483" s="54">
        <v>36557666</v>
      </c>
      <c r="X483" s="54" t="s">
        <v>8827</v>
      </c>
      <c r="Y483" s="119">
        <v>46045</v>
      </c>
      <c r="Z483" s="119">
        <v>46045</v>
      </c>
      <c r="AA483" s="120" t="s">
        <v>90</v>
      </c>
      <c r="AB483" s="119">
        <v>46173</v>
      </c>
      <c r="AC483" s="54">
        <f t="shared" si="35"/>
        <v>128</v>
      </c>
      <c r="AD483" s="56">
        <v>1</v>
      </c>
      <c r="AE483" s="114">
        <v>1665000</v>
      </c>
      <c r="AF483" s="56">
        <v>1</v>
      </c>
      <c r="AG483" s="464">
        <v>46188</v>
      </c>
      <c r="AH483" s="54">
        <f t="shared" si="36"/>
        <v>15</v>
      </c>
      <c r="AI483" s="114">
        <v>0</v>
      </c>
      <c r="AJ483" s="114">
        <v>0</v>
      </c>
      <c r="AK483" s="118" t="s">
        <v>90</v>
      </c>
      <c r="AL483" s="118" t="s">
        <v>90</v>
      </c>
      <c r="AM483" s="56">
        <v>0</v>
      </c>
      <c r="AN483" s="118" t="s">
        <v>90</v>
      </c>
      <c r="AO483" s="118" t="s">
        <v>90</v>
      </c>
      <c r="AP483" s="118" t="s">
        <v>90</v>
      </c>
      <c r="AQ483" s="54">
        <f t="shared" si="37"/>
        <v>0</v>
      </c>
      <c r="AR483" s="54">
        <f>+L483+AE483-AJ483</f>
        <v>16206000</v>
      </c>
      <c r="AS483" s="56" t="s">
        <v>88</v>
      </c>
      <c r="AT483" s="54">
        <v>14541000</v>
      </c>
      <c r="AU483" s="56" t="s">
        <v>91</v>
      </c>
      <c r="AV483" s="114">
        <v>0</v>
      </c>
      <c r="AW483" s="111" t="s">
        <v>90</v>
      </c>
      <c r="AX483" s="247">
        <v>14541000</v>
      </c>
      <c r="AY483" s="58">
        <f t="shared" si="38"/>
        <v>1665000</v>
      </c>
      <c r="AZ483" s="112">
        <f t="shared" si="39"/>
        <v>0.89726027397260277</v>
      </c>
      <c r="BA483" s="159">
        <v>1</v>
      </c>
      <c r="BB483" s="111" t="s">
        <v>90</v>
      </c>
      <c r="BC483" s="56" t="s">
        <v>92</v>
      </c>
      <c r="BD483" s="109" t="s">
        <v>10116</v>
      </c>
      <c r="BE483" s="56" t="s">
        <v>88</v>
      </c>
      <c r="BF483" s="56" t="s">
        <v>88</v>
      </c>
    </row>
    <row r="484" spans="2:58" s="201" customFormat="1" x14ac:dyDescent="0.2">
      <c r="B484" s="51">
        <v>2026</v>
      </c>
      <c r="C484" s="51">
        <v>891780111</v>
      </c>
      <c r="D484" s="51" t="s">
        <v>79</v>
      </c>
      <c r="E484" s="161" t="s">
        <v>10115</v>
      </c>
      <c r="F484" s="56" t="s">
        <v>10114</v>
      </c>
      <c r="G484" s="56">
        <v>0</v>
      </c>
      <c r="H484" s="56" t="s">
        <v>82</v>
      </c>
      <c r="I484" s="51" t="s">
        <v>83</v>
      </c>
      <c r="J484" s="121" t="s">
        <v>84</v>
      </c>
      <c r="K484" s="54" t="s">
        <v>10113</v>
      </c>
      <c r="L484" s="54">
        <v>11396000</v>
      </c>
      <c r="M484" s="51" t="s">
        <v>86</v>
      </c>
      <c r="N484" s="54" t="s">
        <v>10112</v>
      </c>
      <c r="O484" s="54">
        <v>85450183</v>
      </c>
      <c r="P484" s="54">
        <v>53</v>
      </c>
      <c r="Q484" s="464">
        <v>46030</v>
      </c>
      <c r="R484" s="109">
        <v>2567899000</v>
      </c>
      <c r="S484" s="109">
        <v>1877</v>
      </c>
      <c r="T484" s="542">
        <v>46045</v>
      </c>
      <c r="U484" s="54">
        <v>11396000</v>
      </c>
      <c r="V484" s="56" t="s">
        <v>88</v>
      </c>
      <c r="W484" s="54">
        <v>57461216</v>
      </c>
      <c r="X484" s="54" t="s">
        <v>8844</v>
      </c>
      <c r="Y484" s="119">
        <v>46045</v>
      </c>
      <c r="Z484" s="119">
        <v>46055</v>
      </c>
      <c r="AA484" s="120" t="s">
        <v>90</v>
      </c>
      <c r="AB484" s="119">
        <v>46173</v>
      </c>
      <c r="AC484" s="54">
        <f t="shared" si="35"/>
        <v>118</v>
      </c>
      <c r="AD484" s="56">
        <v>0</v>
      </c>
      <c r="AE484" s="114">
        <v>0</v>
      </c>
      <c r="AF484" s="56">
        <v>0</v>
      </c>
      <c r="AG484" s="464" t="s">
        <v>90</v>
      </c>
      <c r="AH484" s="54">
        <f t="shared" si="36"/>
        <v>0</v>
      </c>
      <c r="AI484" s="114">
        <v>0</v>
      </c>
      <c r="AJ484" s="114">
        <v>0</v>
      </c>
      <c r="AK484" s="118" t="s">
        <v>90</v>
      </c>
      <c r="AL484" s="118" t="s">
        <v>90</v>
      </c>
      <c r="AM484" s="56">
        <v>0</v>
      </c>
      <c r="AN484" s="118" t="s">
        <v>90</v>
      </c>
      <c r="AO484" s="118" t="s">
        <v>90</v>
      </c>
      <c r="AP484" s="118" t="s">
        <v>90</v>
      </c>
      <c r="AQ484" s="54">
        <f t="shared" si="37"/>
        <v>0</v>
      </c>
      <c r="AR484" s="54">
        <f>+L484+AE484-AJ484</f>
        <v>11396000</v>
      </c>
      <c r="AS484" s="56" t="s">
        <v>88</v>
      </c>
      <c r="AT484" s="54">
        <v>11396000</v>
      </c>
      <c r="AU484" s="56" t="s">
        <v>91</v>
      </c>
      <c r="AV484" s="114">
        <v>0</v>
      </c>
      <c r="AW484" s="111" t="s">
        <v>90</v>
      </c>
      <c r="AX484" s="247">
        <v>11396000</v>
      </c>
      <c r="AY484" s="58">
        <f t="shared" si="38"/>
        <v>0</v>
      </c>
      <c r="AZ484" s="112">
        <f t="shared" si="39"/>
        <v>1</v>
      </c>
      <c r="BA484" s="159">
        <v>1</v>
      </c>
      <c r="BB484" s="111" t="s">
        <v>90</v>
      </c>
      <c r="BC484" s="56" t="s">
        <v>92</v>
      </c>
      <c r="BD484" s="109" t="s">
        <v>10111</v>
      </c>
      <c r="BE484" s="123" t="s">
        <v>91</v>
      </c>
      <c r="BF484" s="56" t="s">
        <v>88</v>
      </c>
    </row>
    <row r="485" spans="2:58" s="201" customFormat="1" x14ac:dyDescent="0.2">
      <c r="B485" s="51">
        <v>2026</v>
      </c>
      <c r="C485" s="51">
        <v>891780111</v>
      </c>
      <c r="D485" s="51" t="s">
        <v>79</v>
      </c>
      <c r="E485" s="161" t="s">
        <v>10110</v>
      </c>
      <c r="F485" s="56" t="s">
        <v>10109</v>
      </c>
      <c r="G485" s="56">
        <v>0</v>
      </c>
      <c r="H485" s="56" t="s">
        <v>82</v>
      </c>
      <c r="I485" s="51" t="s">
        <v>83</v>
      </c>
      <c r="J485" s="121" t="s">
        <v>84</v>
      </c>
      <c r="K485" s="54" t="s">
        <v>10108</v>
      </c>
      <c r="L485" s="54">
        <v>11396000</v>
      </c>
      <c r="M485" s="51" t="s">
        <v>86</v>
      </c>
      <c r="N485" s="54" t="s">
        <v>10107</v>
      </c>
      <c r="O485" s="54">
        <v>85467592</v>
      </c>
      <c r="P485" s="54">
        <v>53</v>
      </c>
      <c r="Q485" s="464">
        <v>46030</v>
      </c>
      <c r="R485" s="109">
        <v>2567899000</v>
      </c>
      <c r="S485" s="109">
        <v>1878</v>
      </c>
      <c r="T485" s="542">
        <v>46045</v>
      </c>
      <c r="U485" s="54">
        <v>11396000</v>
      </c>
      <c r="V485" s="56" t="s">
        <v>88</v>
      </c>
      <c r="W485" s="54">
        <v>85467461</v>
      </c>
      <c r="X485" s="54" t="s">
        <v>8855</v>
      </c>
      <c r="Y485" s="119">
        <v>46045</v>
      </c>
      <c r="Z485" s="119">
        <v>46055</v>
      </c>
      <c r="AA485" s="120" t="s">
        <v>90</v>
      </c>
      <c r="AB485" s="119">
        <v>46173</v>
      </c>
      <c r="AC485" s="54">
        <f t="shared" si="35"/>
        <v>118</v>
      </c>
      <c r="AD485" s="56">
        <v>1</v>
      </c>
      <c r="AE485" s="114">
        <v>1425000</v>
      </c>
      <c r="AF485" s="56">
        <v>1</v>
      </c>
      <c r="AG485" s="464">
        <v>46188</v>
      </c>
      <c r="AH485" s="54">
        <f t="shared" si="36"/>
        <v>15</v>
      </c>
      <c r="AI485" s="114">
        <v>0</v>
      </c>
      <c r="AJ485" s="114">
        <v>0</v>
      </c>
      <c r="AK485" s="118" t="s">
        <v>90</v>
      </c>
      <c r="AL485" s="118" t="s">
        <v>90</v>
      </c>
      <c r="AM485" s="56">
        <v>0</v>
      </c>
      <c r="AN485" s="118" t="s">
        <v>90</v>
      </c>
      <c r="AO485" s="118" t="s">
        <v>90</v>
      </c>
      <c r="AP485" s="118" t="s">
        <v>90</v>
      </c>
      <c r="AQ485" s="54">
        <f t="shared" si="37"/>
        <v>0</v>
      </c>
      <c r="AR485" s="54">
        <f>+L485+AE485-AJ485</f>
        <v>12821000</v>
      </c>
      <c r="AS485" s="56" t="s">
        <v>88</v>
      </c>
      <c r="AT485" s="54">
        <v>11396000</v>
      </c>
      <c r="AU485" s="56" t="s">
        <v>91</v>
      </c>
      <c r="AV485" s="114">
        <v>0</v>
      </c>
      <c r="AW485" s="111" t="s">
        <v>90</v>
      </c>
      <c r="AX485" s="247">
        <v>11396000</v>
      </c>
      <c r="AY485" s="58">
        <f t="shared" si="38"/>
        <v>1425000</v>
      </c>
      <c r="AZ485" s="112">
        <f t="shared" si="39"/>
        <v>0.88885422353950549</v>
      </c>
      <c r="BA485" s="159">
        <v>1</v>
      </c>
      <c r="BB485" s="111" t="s">
        <v>90</v>
      </c>
      <c r="BC485" s="56" t="s">
        <v>92</v>
      </c>
      <c r="BD485" s="109" t="s">
        <v>10106</v>
      </c>
      <c r="BE485" s="123" t="s">
        <v>91</v>
      </c>
      <c r="BF485" s="56" t="s">
        <v>88</v>
      </c>
    </row>
    <row r="486" spans="2:58" s="201" customFormat="1" x14ac:dyDescent="0.2">
      <c r="B486" s="51">
        <v>2026</v>
      </c>
      <c r="C486" s="51">
        <v>891780111</v>
      </c>
      <c r="D486" s="51" t="s">
        <v>79</v>
      </c>
      <c r="E486" s="161" t="s">
        <v>10105</v>
      </c>
      <c r="F486" s="56" t="s">
        <v>10104</v>
      </c>
      <c r="G486" s="56">
        <v>0</v>
      </c>
      <c r="H486" s="56" t="s">
        <v>82</v>
      </c>
      <c r="I486" s="51" t="s">
        <v>83</v>
      </c>
      <c r="J486" s="121" t="s">
        <v>84</v>
      </c>
      <c r="K486" s="54" t="s">
        <v>9840</v>
      </c>
      <c r="L486" s="54">
        <v>11396000</v>
      </c>
      <c r="M486" s="51" t="s">
        <v>86</v>
      </c>
      <c r="N486" s="54" t="s">
        <v>10103</v>
      </c>
      <c r="O486" s="54">
        <v>32208778</v>
      </c>
      <c r="P486" s="54">
        <v>53</v>
      </c>
      <c r="Q486" s="464">
        <v>46030</v>
      </c>
      <c r="R486" s="109">
        <v>2567899000</v>
      </c>
      <c r="S486" s="109">
        <v>1879</v>
      </c>
      <c r="T486" s="542">
        <v>46045</v>
      </c>
      <c r="U486" s="54">
        <v>11396000</v>
      </c>
      <c r="V486" s="56" t="s">
        <v>88</v>
      </c>
      <c r="W486" s="54">
        <v>1082990998</v>
      </c>
      <c r="X486" s="54" t="s">
        <v>8951</v>
      </c>
      <c r="Y486" s="119">
        <v>46045</v>
      </c>
      <c r="Z486" s="119">
        <v>46055</v>
      </c>
      <c r="AA486" s="120" t="s">
        <v>90</v>
      </c>
      <c r="AB486" s="119">
        <v>46173</v>
      </c>
      <c r="AC486" s="54">
        <f t="shared" si="35"/>
        <v>118</v>
      </c>
      <c r="AD486" s="56">
        <v>0</v>
      </c>
      <c r="AE486" s="114">
        <v>0</v>
      </c>
      <c r="AF486" s="56">
        <v>0</v>
      </c>
      <c r="AG486" s="464" t="s">
        <v>90</v>
      </c>
      <c r="AH486" s="54">
        <f t="shared" si="36"/>
        <v>0</v>
      </c>
      <c r="AI486" s="114">
        <v>0</v>
      </c>
      <c r="AJ486" s="114">
        <v>0</v>
      </c>
      <c r="AK486" s="118" t="s">
        <v>90</v>
      </c>
      <c r="AL486" s="118" t="s">
        <v>90</v>
      </c>
      <c r="AM486" s="56">
        <v>0</v>
      </c>
      <c r="AN486" s="118" t="s">
        <v>90</v>
      </c>
      <c r="AO486" s="118" t="s">
        <v>90</v>
      </c>
      <c r="AP486" s="118" t="s">
        <v>90</v>
      </c>
      <c r="AQ486" s="54">
        <f t="shared" si="37"/>
        <v>0</v>
      </c>
      <c r="AR486" s="54">
        <f>+L486+AE486-AJ486</f>
        <v>11396000</v>
      </c>
      <c r="AS486" s="56" t="s">
        <v>88</v>
      </c>
      <c r="AT486" s="54">
        <v>11396000</v>
      </c>
      <c r="AU486" s="56" t="s">
        <v>91</v>
      </c>
      <c r="AV486" s="114">
        <v>0</v>
      </c>
      <c r="AW486" s="111" t="s">
        <v>90</v>
      </c>
      <c r="AX486" s="247">
        <v>11396000</v>
      </c>
      <c r="AY486" s="58">
        <f t="shared" si="38"/>
        <v>0</v>
      </c>
      <c r="AZ486" s="112">
        <f t="shared" si="39"/>
        <v>1</v>
      </c>
      <c r="BA486" s="159">
        <v>1</v>
      </c>
      <c r="BB486" s="111" t="s">
        <v>90</v>
      </c>
      <c r="BC486" s="56" t="s">
        <v>92</v>
      </c>
      <c r="BD486" s="109" t="s">
        <v>10102</v>
      </c>
      <c r="BE486" s="123" t="s">
        <v>91</v>
      </c>
      <c r="BF486" s="56" t="s">
        <v>88</v>
      </c>
    </row>
    <row r="487" spans="2:58" s="201" customFormat="1" x14ac:dyDescent="0.2">
      <c r="B487" s="51">
        <v>2026</v>
      </c>
      <c r="C487" s="51">
        <v>891780111</v>
      </c>
      <c r="D487" s="51" t="s">
        <v>79</v>
      </c>
      <c r="E487" s="161" t="s">
        <v>10101</v>
      </c>
      <c r="F487" s="56" t="s">
        <v>10100</v>
      </c>
      <c r="G487" s="56">
        <v>0</v>
      </c>
      <c r="H487" s="56" t="s">
        <v>82</v>
      </c>
      <c r="I487" s="51" t="s">
        <v>83</v>
      </c>
      <c r="J487" s="121" t="s">
        <v>84</v>
      </c>
      <c r="K487" s="54" t="s">
        <v>10099</v>
      </c>
      <c r="L487" s="54">
        <v>13320000</v>
      </c>
      <c r="M487" s="51" t="s">
        <v>86</v>
      </c>
      <c r="N487" s="54" t="s">
        <v>10098</v>
      </c>
      <c r="O487" s="54">
        <v>1002371870</v>
      </c>
      <c r="P487" s="54">
        <v>30</v>
      </c>
      <c r="Q487" s="464">
        <v>46027</v>
      </c>
      <c r="R487" s="109">
        <v>5872564000</v>
      </c>
      <c r="S487" s="109">
        <v>1904</v>
      </c>
      <c r="T487" s="542">
        <v>46045</v>
      </c>
      <c r="U487" s="54">
        <v>13320000</v>
      </c>
      <c r="V487" s="56" t="s">
        <v>88</v>
      </c>
      <c r="W487" s="54">
        <v>36665858</v>
      </c>
      <c r="X487" s="54" t="s">
        <v>9859</v>
      </c>
      <c r="Y487" s="119">
        <v>46045</v>
      </c>
      <c r="Z487" s="119">
        <v>46055</v>
      </c>
      <c r="AA487" s="120" t="s">
        <v>90</v>
      </c>
      <c r="AB487" s="119">
        <v>46173</v>
      </c>
      <c r="AC487" s="54">
        <f t="shared" si="35"/>
        <v>118</v>
      </c>
      <c r="AD487" s="56">
        <v>1</v>
      </c>
      <c r="AE487" s="114">
        <v>3330000</v>
      </c>
      <c r="AF487" s="56">
        <v>1</v>
      </c>
      <c r="AG487" s="464">
        <v>46203</v>
      </c>
      <c r="AH487" s="54">
        <f t="shared" si="36"/>
        <v>30</v>
      </c>
      <c r="AI487" s="114">
        <v>0</v>
      </c>
      <c r="AJ487" s="114">
        <v>0</v>
      </c>
      <c r="AK487" s="118" t="s">
        <v>90</v>
      </c>
      <c r="AL487" s="118" t="s">
        <v>90</v>
      </c>
      <c r="AM487" s="56">
        <v>0</v>
      </c>
      <c r="AN487" s="118" t="s">
        <v>90</v>
      </c>
      <c r="AO487" s="118" t="s">
        <v>90</v>
      </c>
      <c r="AP487" s="118" t="s">
        <v>90</v>
      </c>
      <c r="AQ487" s="54">
        <f t="shared" si="37"/>
        <v>0</v>
      </c>
      <c r="AR487" s="54">
        <f>+L487+AE487-AJ487</f>
        <v>16650000</v>
      </c>
      <c r="AS487" s="56" t="s">
        <v>88</v>
      </c>
      <c r="AT487" s="54">
        <v>13320000</v>
      </c>
      <c r="AU487" s="56" t="s">
        <v>91</v>
      </c>
      <c r="AV487" s="114">
        <v>0</v>
      </c>
      <c r="AW487" s="111" t="s">
        <v>90</v>
      </c>
      <c r="AX487" s="247">
        <v>13320000</v>
      </c>
      <c r="AY487" s="58">
        <f t="shared" si="38"/>
        <v>3330000</v>
      </c>
      <c r="AZ487" s="112">
        <f t="shared" si="39"/>
        <v>0.8</v>
      </c>
      <c r="BA487" s="159">
        <v>1</v>
      </c>
      <c r="BB487" s="111" t="s">
        <v>90</v>
      </c>
      <c r="BC487" s="56" t="s">
        <v>92</v>
      </c>
      <c r="BD487" s="109" t="s">
        <v>10097</v>
      </c>
      <c r="BE487" s="123" t="s">
        <v>91</v>
      </c>
      <c r="BF487" s="56" t="s">
        <v>88</v>
      </c>
    </row>
    <row r="488" spans="2:58" s="201" customFormat="1" x14ac:dyDescent="0.2">
      <c r="B488" s="51">
        <v>2026</v>
      </c>
      <c r="C488" s="51">
        <v>891780111</v>
      </c>
      <c r="D488" s="51" t="s">
        <v>79</v>
      </c>
      <c r="E488" s="161" t="s">
        <v>10096</v>
      </c>
      <c r="F488" s="56" t="s">
        <v>10095</v>
      </c>
      <c r="G488" s="56">
        <v>0</v>
      </c>
      <c r="H488" s="56" t="s">
        <v>82</v>
      </c>
      <c r="I488" s="51" t="s">
        <v>83</v>
      </c>
      <c r="J488" s="121" t="s">
        <v>84</v>
      </c>
      <c r="K488" s="54" t="s">
        <v>9881</v>
      </c>
      <c r="L488" s="54">
        <v>9676000</v>
      </c>
      <c r="M488" s="51" t="s">
        <v>86</v>
      </c>
      <c r="N488" s="54" t="s">
        <v>10094</v>
      </c>
      <c r="O488" s="54">
        <v>1082854715</v>
      </c>
      <c r="P488" s="54">
        <v>53</v>
      </c>
      <c r="Q488" s="464">
        <v>46030</v>
      </c>
      <c r="R488" s="109">
        <v>2567899000</v>
      </c>
      <c r="S488" s="109">
        <v>1880</v>
      </c>
      <c r="T488" s="542">
        <v>46045</v>
      </c>
      <c r="U488" s="54">
        <v>9676000</v>
      </c>
      <c r="V488" s="56" t="s">
        <v>88</v>
      </c>
      <c r="W488" s="54">
        <v>1082990998</v>
      </c>
      <c r="X488" s="54" t="s">
        <v>8951</v>
      </c>
      <c r="Y488" s="119">
        <v>46045</v>
      </c>
      <c r="Z488" s="119">
        <v>46055</v>
      </c>
      <c r="AA488" s="120" t="s">
        <v>90</v>
      </c>
      <c r="AB488" s="119">
        <v>46173</v>
      </c>
      <c r="AC488" s="54">
        <f t="shared" si="35"/>
        <v>118</v>
      </c>
      <c r="AD488" s="56">
        <v>0</v>
      </c>
      <c r="AE488" s="114">
        <v>0</v>
      </c>
      <c r="AF488" s="56">
        <v>0</v>
      </c>
      <c r="AG488" s="464" t="s">
        <v>90</v>
      </c>
      <c r="AH488" s="54">
        <f t="shared" si="36"/>
        <v>0</v>
      </c>
      <c r="AI488" s="114">
        <v>0</v>
      </c>
      <c r="AJ488" s="114">
        <v>0</v>
      </c>
      <c r="AK488" s="118" t="s">
        <v>90</v>
      </c>
      <c r="AL488" s="118" t="s">
        <v>90</v>
      </c>
      <c r="AM488" s="56">
        <v>0</v>
      </c>
      <c r="AN488" s="118" t="s">
        <v>90</v>
      </c>
      <c r="AO488" s="118" t="s">
        <v>90</v>
      </c>
      <c r="AP488" s="118" t="s">
        <v>90</v>
      </c>
      <c r="AQ488" s="54">
        <f t="shared" si="37"/>
        <v>0</v>
      </c>
      <c r="AR488" s="54">
        <f>+L488+AE488-AJ488</f>
        <v>9676000</v>
      </c>
      <c r="AS488" s="56" t="s">
        <v>88</v>
      </c>
      <c r="AT488" s="54">
        <v>9676000</v>
      </c>
      <c r="AU488" s="56" t="s">
        <v>91</v>
      </c>
      <c r="AV488" s="114">
        <v>0</v>
      </c>
      <c r="AW488" s="111" t="s">
        <v>90</v>
      </c>
      <c r="AX488" s="247">
        <v>9676000</v>
      </c>
      <c r="AY488" s="58">
        <f t="shared" si="38"/>
        <v>0</v>
      </c>
      <c r="AZ488" s="112">
        <f t="shared" si="39"/>
        <v>1</v>
      </c>
      <c r="BA488" s="159">
        <v>1</v>
      </c>
      <c r="BB488" s="111" t="s">
        <v>90</v>
      </c>
      <c r="BC488" s="56" t="s">
        <v>92</v>
      </c>
      <c r="BD488" s="109" t="s">
        <v>10093</v>
      </c>
      <c r="BE488" s="123" t="s">
        <v>91</v>
      </c>
      <c r="BF488" s="56" t="s">
        <v>88</v>
      </c>
    </row>
    <row r="489" spans="2:58" s="201" customFormat="1" x14ac:dyDescent="0.2">
      <c r="B489" s="51">
        <v>2026</v>
      </c>
      <c r="C489" s="51">
        <v>891780111</v>
      </c>
      <c r="D489" s="51" t="s">
        <v>79</v>
      </c>
      <c r="E489" s="161" t="s">
        <v>10092</v>
      </c>
      <c r="F489" s="56" t="s">
        <v>10091</v>
      </c>
      <c r="G489" s="56">
        <v>0</v>
      </c>
      <c r="H489" s="56" t="s">
        <v>82</v>
      </c>
      <c r="I489" s="51" t="s">
        <v>83</v>
      </c>
      <c r="J489" s="121" t="s">
        <v>84</v>
      </c>
      <c r="K489" s="54" t="s">
        <v>10090</v>
      </c>
      <c r="L489" s="54">
        <v>13320000</v>
      </c>
      <c r="M489" s="51" t="s">
        <v>86</v>
      </c>
      <c r="N489" s="54" t="s">
        <v>10089</v>
      </c>
      <c r="O489" s="54">
        <v>1083035620</v>
      </c>
      <c r="P489" s="54">
        <v>30</v>
      </c>
      <c r="Q489" s="464">
        <v>46027</v>
      </c>
      <c r="R489" s="109">
        <v>5872564000</v>
      </c>
      <c r="S489" s="109">
        <v>1905</v>
      </c>
      <c r="T489" s="542">
        <v>46045</v>
      </c>
      <c r="U489" s="54">
        <v>13320000</v>
      </c>
      <c r="V489" s="56" t="s">
        <v>88</v>
      </c>
      <c r="W489" s="54">
        <v>84452087</v>
      </c>
      <c r="X489" s="54" t="s">
        <v>8919</v>
      </c>
      <c r="Y489" s="119">
        <v>46045</v>
      </c>
      <c r="Z489" s="119">
        <v>46055</v>
      </c>
      <c r="AA489" s="120" t="s">
        <v>90</v>
      </c>
      <c r="AB489" s="119">
        <v>46173</v>
      </c>
      <c r="AC489" s="54">
        <f t="shared" si="35"/>
        <v>118</v>
      </c>
      <c r="AD489" s="56">
        <v>1</v>
      </c>
      <c r="AE489" s="114">
        <v>1665000</v>
      </c>
      <c r="AF489" s="56">
        <v>1</v>
      </c>
      <c r="AG489" s="464">
        <v>46188</v>
      </c>
      <c r="AH489" s="54">
        <f t="shared" si="36"/>
        <v>15</v>
      </c>
      <c r="AI489" s="114">
        <v>0</v>
      </c>
      <c r="AJ489" s="114">
        <v>0</v>
      </c>
      <c r="AK489" s="118" t="s">
        <v>90</v>
      </c>
      <c r="AL489" s="118" t="s">
        <v>90</v>
      </c>
      <c r="AM489" s="56">
        <v>0</v>
      </c>
      <c r="AN489" s="118" t="s">
        <v>90</v>
      </c>
      <c r="AO489" s="118" t="s">
        <v>90</v>
      </c>
      <c r="AP489" s="118" t="s">
        <v>90</v>
      </c>
      <c r="AQ489" s="54">
        <f t="shared" si="37"/>
        <v>0</v>
      </c>
      <c r="AR489" s="54">
        <f>+L489+AE489-AJ489</f>
        <v>14985000</v>
      </c>
      <c r="AS489" s="56" t="s">
        <v>88</v>
      </c>
      <c r="AT489" s="54">
        <v>13320000</v>
      </c>
      <c r="AU489" s="56" t="s">
        <v>91</v>
      </c>
      <c r="AV489" s="114">
        <v>0</v>
      </c>
      <c r="AW489" s="111" t="s">
        <v>90</v>
      </c>
      <c r="AX489" s="247">
        <v>13320000</v>
      </c>
      <c r="AY489" s="58">
        <f t="shared" si="38"/>
        <v>1665000</v>
      </c>
      <c r="AZ489" s="112">
        <f t="shared" si="39"/>
        <v>0.88888888888888884</v>
      </c>
      <c r="BA489" s="159">
        <v>1</v>
      </c>
      <c r="BB489" s="111" t="s">
        <v>90</v>
      </c>
      <c r="BC489" s="56" t="s">
        <v>92</v>
      </c>
      <c r="BD489" s="109" t="s">
        <v>10088</v>
      </c>
      <c r="BE489" s="123" t="s">
        <v>91</v>
      </c>
      <c r="BF489" s="56" t="s">
        <v>88</v>
      </c>
    </row>
    <row r="490" spans="2:58" s="201" customFormat="1" x14ac:dyDescent="0.2">
      <c r="B490" s="51">
        <v>2026</v>
      </c>
      <c r="C490" s="51">
        <v>891780111</v>
      </c>
      <c r="D490" s="51" t="s">
        <v>79</v>
      </c>
      <c r="E490" s="161" t="s">
        <v>10087</v>
      </c>
      <c r="F490" s="56" t="s">
        <v>10086</v>
      </c>
      <c r="G490" s="56">
        <v>0</v>
      </c>
      <c r="H490" s="56" t="s">
        <v>82</v>
      </c>
      <c r="I490" s="51" t="s">
        <v>83</v>
      </c>
      <c r="J490" s="121" t="s">
        <v>84</v>
      </c>
      <c r="K490" s="54" t="s">
        <v>10085</v>
      </c>
      <c r="L490" s="54">
        <v>14652000</v>
      </c>
      <c r="M490" s="51" t="s">
        <v>86</v>
      </c>
      <c r="N490" s="54" t="s">
        <v>10084</v>
      </c>
      <c r="O490" s="54">
        <v>1082961732</v>
      </c>
      <c r="P490" s="54">
        <v>30</v>
      </c>
      <c r="Q490" s="464">
        <v>46027</v>
      </c>
      <c r="R490" s="109">
        <v>5872564000</v>
      </c>
      <c r="S490" s="109">
        <v>1906</v>
      </c>
      <c r="T490" s="542">
        <v>46045</v>
      </c>
      <c r="U490" s="54">
        <v>14652000</v>
      </c>
      <c r="V490" s="56" t="s">
        <v>88</v>
      </c>
      <c r="W490" s="54">
        <v>1082868728</v>
      </c>
      <c r="X490" s="54" t="s">
        <v>8553</v>
      </c>
      <c r="Y490" s="119">
        <v>46045</v>
      </c>
      <c r="Z490" s="119">
        <v>46055</v>
      </c>
      <c r="AA490" s="120" t="s">
        <v>90</v>
      </c>
      <c r="AB490" s="119">
        <v>46173</v>
      </c>
      <c r="AC490" s="54">
        <f t="shared" si="35"/>
        <v>118</v>
      </c>
      <c r="AD490" s="56">
        <v>1</v>
      </c>
      <c r="AE490" s="114">
        <v>3663000</v>
      </c>
      <c r="AF490" s="56">
        <v>1</v>
      </c>
      <c r="AG490" s="464">
        <v>46203</v>
      </c>
      <c r="AH490" s="54">
        <f t="shared" si="36"/>
        <v>30</v>
      </c>
      <c r="AI490" s="114">
        <v>0</v>
      </c>
      <c r="AJ490" s="114">
        <v>0</v>
      </c>
      <c r="AK490" s="118" t="s">
        <v>90</v>
      </c>
      <c r="AL490" s="118" t="s">
        <v>90</v>
      </c>
      <c r="AM490" s="56">
        <v>0</v>
      </c>
      <c r="AN490" s="118" t="s">
        <v>90</v>
      </c>
      <c r="AO490" s="118" t="s">
        <v>90</v>
      </c>
      <c r="AP490" s="118" t="s">
        <v>90</v>
      </c>
      <c r="AQ490" s="54">
        <f t="shared" si="37"/>
        <v>0</v>
      </c>
      <c r="AR490" s="54">
        <f>+L490+AE490-AJ490</f>
        <v>18315000</v>
      </c>
      <c r="AS490" s="56" t="s">
        <v>88</v>
      </c>
      <c r="AT490" s="54">
        <v>14652000</v>
      </c>
      <c r="AU490" s="56" t="s">
        <v>91</v>
      </c>
      <c r="AV490" s="114">
        <v>0</v>
      </c>
      <c r="AW490" s="111" t="s">
        <v>90</v>
      </c>
      <c r="AX490" s="247">
        <v>14652000</v>
      </c>
      <c r="AY490" s="58">
        <f t="shared" si="38"/>
        <v>3663000</v>
      </c>
      <c r="AZ490" s="112">
        <f t="shared" si="39"/>
        <v>0.8</v>
      </c>
      <c r="BA490" s="159">
        <v>1</v>
      </c>
      <c r="BB490" s="111" t="s">
        <v>90</v>
      </c>
      <c r="BC490" s="56" t="s">
        <v>92</v>
      </c>
      <c r="BD490" s="109" t="s">
        <v>10083</v>
      </c>
      <c r="BE490" s="123" t="s">
        <v>91</v>
      </c>
      <c r="BF490" s="56" t="s">
        <v>88</v>
      </c>
    </row>
    <row r="491" spans="2:58" s="201" customFormat="1" x14ac:dyDescent="0.2">
      <c r="B491" s="51">
        <v>2026</v>
      </c>
      <c r="C491" s="51">
        <v>891780111</v>
      </c>
      <c r="D491" s="51" t="s">
        <v>79</v>
      </c>
      <c r="E491" s="161" t="s">
        <v>10082</v>
      </c>
      <c r="F491" s="56" t="s">
        <v>10081</v>
      </c>
      <c r="G491" s="56">
        <v>0</v>
      </c>
      <c r="H491" s="56" t="s">
        <v>82</v>
      </c>
      <c r="I491" s="51" t="s">
        <v>83</v>
      </c>
      <c r="J491" s="121" t="s">
        <v>84</v>
      </c>
      <c r="K491" s="54" t="s">
        <v>10080</v>
      </c>
      <c r="L491" s="54">
        <v>13320000</v>
      </c>
      <c r="M491" s="51" t="s">
        <v>86</v>
      </c>
      <c r="N491" s="54" t="s">
        <v>10079</v>
      </c>
      <c r="O491" s="54">
        <v>1045742739</v>
      </c>
      <c r="P491" s="54">
        <v>30</v>
      </c>
      <c r="Q491" s="464">
        <v>46027</v>
      </c>
      <c r="R491" s="109">
        <v>5872564000</v>
      </c>
      <c r="S491" s="109">
        <v>1907</v>
      </c>
      <c r="T491" s="542">
        <v>46045</v>
      </c>
      <c r="U491" s="54">
        <v>13320000</v>
      </c>
      <c r="V491" s="56" t="s">
        <v>88</v>
      </c>
      <c r="W491" s="54">
        <v>72175281</v>
      </c>
      <c r="X491" s="54" t="s">
        <v>9254</v>
      </c>
      <c r="Y491" s="119">
        <v>46045</v>
      </c>
      <c r="Z491" s="119">
        <v>46055</v>
      </c>
      <c r="AA491" s="120" t="s">
        <v>90</v>
      </c>
      <c r="AB491" s="119">
        <v>46173</v>
      </c>
      <c r="AC491" s="54">
        <f t="shared" si="35"/>
        <v>118</v>
      </c>
      <c r="AD491" s="56">
        <v>1</v>
      </c>
      <c r="AE491" s="114">
        <v>3330000</v>
      </c>
      <c r="AF491" s="56">
        <v>1</v>
      </c>
      <c r="AG491" s="464">
        <v>46203</v>
      </c>
      <c r="AH491" s="54">
        <f t="shared" si="36"/>
        <v>30</v>
      </c>
      <c r="AI491" s="114">
        <v>0</v>
      </c>
      <c r="AJ491" s="114">
        <v>0</v>
      </c>
      <c r="AK491" s="118" t="s">
        <v>90</v>
      </c>
      <c r="AL491" s="118" t="s">
        <v>90</v>
      </c>
      <c r="AM491" s="56">
        <v>0</v>
      </c>
      <c r="AN491" s="118" t="s">
        <v>90</v>
      </c>
      <c r="AO491" s="118" t="s">
        <v>90</v>
      </c>
      <c r="AP491" s="118" t="s">
        <v>90</v>
      </c>
      <c r="AQ491" s="54">
        <f t="shared" si="37"/>
        <v>0</v>
      </c>
      <c r="AR491" s="54">
        <f>+L491+AE491-AJ491</f>
        <v>16650000</v>
      </c>
      <c r="AS491" s="56" t="s">
        <v>88</v>
      </c>
      <c r="AT491" s="54">
        <v>13320000</v>
      </c>
      <c r="AU491" s="56" t="s">
        <v>91</v>
      </c>
      <c r="AV491" s="114">
        <v>0</v>
      </c>
      <c r="AW491" s="111" t="s">
        <v>90</v>
      </c>
      <c r="AX491" s="247">
        <v>13320000</v>
      </c>
      <c r="AY491" s="58">
        <f t="shared" si="38"/>
        <v>3330000</v>
      </c>
      <c r="AZ491" s="112">
        <f t="shared" si="39"/>
        <v>0.8</v>
      </c>
      <c r="BA491" s="159">
        <v>1</v>
      </c>
      <c r="BB491" s="111" t="s">
        <v>90</v>
      </c>
      <c r="BC491" s="56" t="s">
        <v>92</v>
      </c>
      <c r="BD491" s="109" t="s">
        <v>10078</v>
      </c>
      <c r="BE491" s="123" t="s">
        <v>91</v>
      </c>
      <c r="BF491" s="56" t="s">
        <v>88</v>
      </c>
    </row>
    <row r="492" spans="2:58" s="201" customFormat="1" x14ac:dyDescent="0.2">
      <c r="B492" s="51">
        <v>2026</v>
      </c>
      <c r="C492" s="51">
        <v>891780111</v>
      </c>
      <c r="D492" s="51" t="s">
        <v>79</v>
      </c>
      <c r="E492" s="161" t="s">
        <v>10077</v>
      </c>
      <c r="F492" s="56" t="s">
        <v>10076</v>
      </c>
      <c r="G492" s="56">
        <v>0</v>
      </c>
      <c r="H492" s="56" t="s">
        <v>82</v>
      </c>
      <c r="I492" s="51" t="s">
        <v>83</v>
      </c>
      <c r="J492" s="121" t="s">
        <v>84</v>
      </c>
      <c r="K492" s="54" t="s">
        <v>10075</v>
      </c>
      <c r="L492" s="54">
        <v>14652000</v>
      </c>
      <c r="M492" s="51" t="s">
        <v>86</v>
      </c>
      <c r="N492" s="54" t="s">
        <v>10074</v>
      </c>
      <c r="O492" s="54">
        <v>1082897811</v>
      </c>
      <c r="P492" s="54">
        <v>30</v>
      </c>
      <c r="Q492" s="464">
        <v>46027</v>
      </c>
      <c r="R492" s="109">
        <v>5872564000</v>
      </c>
      <c r="S492" s="109">
        <v>1908</v>
      </c>
      <c r="T492" s="542">
        <v>46045</v>
      </c>
      <c r="U492" s="54">
        <v>14652000</v>
      </c>
      <c r="V492" s="56" t="s">
        <v>88</v>
      </c>
      <c r="W492" s="54">
        <v>39058006</v>
      </c>
      <c r="X492" s="54" t="s">
        <v>9739</v>
      </c>
      <c r="Y492" s="119">
        <v>46045</v>
      </c>
      <c r="Z492" s="119">
        <v>46055</v>
      </c>
      <c r="AA492" s="120" t="s">
        <v>90</v>
      </c>
      <c r="AB492" s="119">
        <v>46173</v>
      </c>
      <c r="AC492" s="54">
        <f t="shared" si="35"/>
        <v>118</v>
      </c>
      <c r="AD492" s="56">
        <v>1</v>
      </c>
      <c r="AE492" s="114">
        <v>1466000</v>
      </c>
      <c r="AF492" s="56">
        <v>1</v>
      </c>
      <c r="AG492" s="464">
        <v>46185</v>
      </c>
      <c r="AH492" s="54">
        <f t="shared" si="36"/>
        <v>12</v>
      </c>
      <c r="AI492" s="114">
        <v>0</v>
      </c>
      <c r="AJ492" s="114">
        <v>0</v>
      </c>
      <c r="AK492" s="118" t="s">
        <v>90</v>
      </c>
      <c r="AL492" s="118" t="s">
        <v>90</v>
      </c>
      <c r="AM492" s="56">
        <v>0</v>
      </c>
      <c r="AN492" s="118" t="s">
        <v>90</v>
      </c>
      <c r="AO492" s="118" t="s">
        <v>90</v>
      </c>
      <c r="AP492" s="118" t="s">
        <v>90</v>
      </c>
      <c r="AQ492" s="54">
        <f t="shared" si="37"/>
        <v>0</v>
      </c>
      <c r="AR492" s="54">
        <f>+L492+AE492-AJ492</f>
        <v>16118000</v>
      </c>
      <c r="AS492" s="56" t="s">
        <v>88</v>
      </c>
      <c r="AT492" s="54">
        <v>14652000</v>
      </c>
      <c r="AU492" s="56" t="s">
        <v>91</v>
      </c>
      <c r="AV492" s="114">
        <v>0</v>
      </c>
      <c r="AW492" s="111" t="s">
        <v>90</v>
      </c>
      <c r="AX492" s="247">
        <v>14652000</v>
      </c>
      <c r="AY492" s="58">
        <f t="shared" si="38"/>
        <v>1466000</v>
      </c>
      <c r="AZ492" s="112">
        <f t="shared" si="39"/>
        <v>0.90904578731852592</v>
      </c>
      <c r="BA492" s="159">
        <v>1</v>
      </c>
      <c r="BB492" s="111" t="s">
        <v>90</v>
      </c>
      <c r="BC492" s="56" t="s">
        <v>92</v>
      </c>
      <c r="BD492" s="109" t="s">
        <v>10073</v>
      </c>
      <c r="BE492" s="123" t="s">
        <v>91</v>
      </c>
      <c r="BF492" s="56" t="s">
        <v>88</v>
      </c>
    </row>
    <row r="493" spans="2:58" s="201" customFormat="1" x14ac:dyDescent="0.2">
      <c r="B493" s="51">
        <v>2026</v>
      </c>
      <c r="C493" s="51">
        <v>891780111</v>
      </c>
      <c r="D493" s="51" t="s">
        <v>79</v>
      </c>
      <c r="E493" s="161" t="s">
        <v>10072</v>
      </c>
      <c r="F493" s="56" t="s">
        <v>10071</v>
      </c>
      <c r="G493" s="56">
        <v>0</v>
      </c>
      <c r="H493" s="56" t="s">
        <v>82</v>
      </c>
      <c r="I493" s="51" t="s">
        <v>83</v>
      </c>
      <c r="J493" s="121" t="s">
        <v>84</v>
      </c>
      <c r="K493" s="54" t="s">
        <v>10070</v>
      </c>
      <c r="L493" s="54">
        <v>16000000</v>
      </c>
      <c r="M493" s="51" t="s">
        <v>86</v>
      </c>
      <c r="N493" s="54" t="s">
        <v>10069</v>
      </c>
      <c r="O493" s="54">
        <v>1004358155</v>
      </c>
      <c r="P493" s="54">
        <v>30</v>
      </c>
      <c r="Q493" s="464">
        <v>46027</v>
      </c>
      <c r="R493" s="109">
        <v>5872564000</v>
      </c>
      <c r="S493" s="109">
        <v>1909</v>
      </c>
      <c r="T493" s="542">
        <v>46045</v>
      </c>
      <c r="U493" s="54">
        <v>16000000</v>
      </c>
      <c r="V493" s="56" t="s">
        <v>88</v>
      </c>
      <c r="W493" s="54">
        <v>79738530</v>
      </c>
      <c r="X493" s="54" t="s">
        <v>8640</v>
      </c>
      <c r="Y493" s="119">
        <v>46045</v>
      </c>
      <c r="Z493" s="119">
        <v>46055</v>
      </c>
      <c r="AA493" s="120" t="s">
        <v>90</v>
      </c>
      <c r="AB493" s="119">
        <v>46173</v>
      </c>
      <c r="AC493" s="54">
        <f t="shared" si="35"/>
        <v>118</v>
      </c>
      <c r="AD493" s="56">
        <v>1</v>
      </c>
      <c r="AE493" s="114">
        <v>4000000</v>
      </c>
      <c r="AF493" s="56">
        <v>1</v>
      </c>
      <c r="AG493" s="464">
        <v>46203</v>
      </c>
      <c r="AH493" s="54">
        <f t="shared" si="36"/>
        <v>30</v>
      </c>
      <c r="AI493" s="114">
        <v>0</v>
      </c>
      <c r="AJ493" s="114">
        <v>0</v>
      </c>
      <c r="AK493" s="118" t="s">
        <v>90</v>
      </c>
      <c r="AL493" s="118" t="s">
        <v>90</v>
      </c>
      <c r="AM493" s="56">
        <v>0</v>
      </c>
      <c r="AN493" s="118" t="s">
        <v>90</v>
      </c>
      <c r="AO493" s="118" t="s">
        <v>90</v>
      </c>
      <c r="AP493" s="118" t="s">
        <v>90</v>
      </c>
      <c r="AQ493" s="54">
        <f t="shared" si="37"/>
        <v>0</v>
      </c>
      <c r="AR493" s="54">
        <f>+L493+AE493-AJ493</f>
        <v>20000000</v>
      </c>
      <c r="AS493" s="56" t="s">
        <v>88</v>
      </c>
      <c r="AT493" s="54">
        <v>16000000</v>
      </c>
      <c r="AU493" s="56" t="s">
        <v>91</v>
      </c>
      <c r="AV493" s="114">
        <v>0</v>
      </c>
      <c r="AW493" s="111" t="s">
        <v>90</v>
      </c>
      <c r="AX493" s="247">
        <v>16000000</v>
      </c>
      <c r="AY493" s="58">
        <f t="shared" si="38"/>
        <v>4000000</v>
      </c>
      <c r="AZ493" s="112">
        <f t="shared" si="39"/>
        <v>0.8</v>
      </c>
      <c r="BA493" s="159">
        <v>1</v>
      </c>
      <c r="BB493" s="111" t="s">
        <v>90</v>
      </c>
      <c r="BC493" s="56" t="s">
        <v>92</v>
      </c>
      <c r="BD493" s="109" t="s">
        <v>10068</v>
      </c>
      <c r="BE493" s="123" t="s">
        <v>91</v>
      </c>
      <c r="BF493" s="56" t="s">
        <v>88</v>
      </c>
    </row>
    <row r="494" spans="2:58" s="201" customFormat="1" x14ac:dyDescent="0.2">
      <c r="B494" s="51">
        <v>2026</v>
      </c>
      <c r="C494" s="51">
        <v>891780111</v>
      </c>
      <c r="D494" s="51" t="s">
        <v>79</v>
      </c>
      <c r="E494" s="161" t="s">
        <v>10067</v>
      </c>
      <c r="F494" s="56" t="s">
        <v>10066</v>
      </c>
      <c r="G494" s="56">
        <v>0</v>
      </c>
      <c r="H494" s="56" t="s">
        <v>82</v>
      </c>
      <c r="I494" s="51" t="s">
        <v>83</v>
      </c>
      <c r="J494" s="121" t="s">
        <v>84</v>
      </c>
      <c r="K494" s="54" t="s">
        <v>10065</v>
      </c>
      <c r="L494" s="54">
        <v>13320000</v>
      </c>
      <c r="M494" s="51" t="s">
        <v>86</v>
      </c>
      <c r="N494" s="54" t="s">
        <v>10064</v>
      </c>
      <c r="O494" s="54">
        <v>1083039210</v>
      </c>
      <c r="P494" s="54">
        <v>30</v>
      </c>
      <c r="Q494" s="464">
        <v>46027</v>
      </c>
      <c r="R494" s="109">
        <v>5872564000</v>
      </c>
      <c r="S494" s="109">
        <v>2083</v>
      </c>
      <c r="T494" s="542">
        <v>46045</v>
      </c>
      <c r="U494" s="54">
        <v>13320000</v>
      </c>
      <c r="V494" s="56" t="s">
        <v>88</v>
      </c>
      <c r="W494" s="54">
        <v>85154788</v>
      </c>
      <c r="X494" s="54" t="s">
        <v>9161</v>
      </c>
      <c r="Y494" s="119">
        <v>46045</v>
      </c>
      <c r="Z494" s="119">
        <v>46055</v>
      </c>
      <c r="AA494" s="120" t="s">
        <v>90</v>
      </c>
      <c r="AB494" s="119">
        <v>46173</v>
      </c>
      <c r="AC494" s="54">
        <f t="shared" si="35"/>
        <v>118</v>
      </c>
      <c r="AD494" s="56">
        <v>0</v>
      </c>
      <c r="AE494" s="114">
        <v>0</v>
      </c>
      <c r="AF494" s="56">
        <v>0</v>
      </c>
      <c r="AG494" s="464" t="s">
        <v>90</v>
      </c>
      <c r="AH494" s="54">
        <f t="shared" si="36"/>
        <v>0</v>
      </c>
      <c r="AI494" s="114">
        <v>0</v>
      </c>
      <c r="AJ494" s="114">
        <v>0</v>
      </c>
      <c r="AK494" s="118" t="s">
        <v>90</v>
      </c>
      <c r="AL494" s="118" t="s">
        <v>90</v>
      </c>
      <c r="AM494" s="56">
        <v>0</v>
      </c>
      <c r="AN494" s="118" t="s">
        <v>90</v>
      </c>
      <c r="AO494" s="118" t="s">
        <v>90</v>
      </c>
      <c r="AP494" s="118" t="s">
        <v>90</v>
      </c>
      <c r="AQ494" s="54">
        <f t="shared" si="37"/>
        <v>0</v>
      </c>
      <c r="AR494" s="54">
        <f>+L494+AE494-AJ494</f>
        <v>13320000</v>
      </c>
      <c r="AS494" s="56" t="s">
        <v>88</v>
      </c>
      <c r="AT494" s="54">
        <v>13320000</v>
      </c>
      <c r="AU494" s="56" t="s">
        <v>91</v>
      </c>
      <c r="AV494" s="114">
        <v>0</v>
      </c>
      <c r="AW494" s="111" t="s">
        <v>90</v>
      </c>
      <c r="AX494" s="247">
        <v>13320000</v>
      </c>
      <c r="AY494" s="58">
        <f t="shared" si="38"/>
        <v>0</v>
      </c>
      <c r="AZ494" s="112">
        <f t="shared" si="39"/>
        <v>1</v>
      </c>
      <c r="BA494" s="159">
        <v>1</v>
      </c>
      <c r="BB494" s="111" t="s">
        <v>90</v>
      </c>
      <c r="BC494" s="56" t="s">
        <v>92</v>
      </c>
      <c r="BD494" s="109" t="s">
        <v>10063</v>
      </c>
      <c r="BE494" s="123" t="s">
        <v>91</v>
      </c>
      <c r="BF494" s="56" t="s">
        <v>88</v>
      </c>
    </row>
    <row r="495" spans="2:58" s="201" customFormat="1" x14ac:dyDescent="0.2">
      <c r="B495" s="51">
        <v>2026</v>
      </c>
      <c r="C495" s="51">
        <v>891780111</v>
      </c>
      <c r="D495" s="51" t="s">
        <v>79</v>
      </c>
      <c r="E495" s="161" t="s">
        <v>10062</v>
      </c>
      <c r="F495" s="56" t="s">
        <v>10061</v>
      </c>
      <c r="G495" s="56">
        <v>0</v>
      </c>
      <c r="H495" s="56" t="s">
        <v>82</v>
      </c>
      <c r="I495" s="51" t="s">
        <v>83</v>
      </c>
      <c r="J495" s="121" t="s">
        <v>84</v>
      </c>
      <c r="K495" s="54" t="s">
        <v>10060</v>
      </c>
      <c r="L495" s="54">
        <v>9676000</v>
      </c>
      <c r="M495" s="51" t="s">
        <v>86</v>
      </c>
      <c r="N495" s="54" t="s">
        <v>10059</v>
      </c>
      <c r="O495" s="54">
        <v>1140892998</v>
      </c>
      <c r="P495" s="54">
        <v>53</v>
      </c>
      <c r="Q495" s="464">
        <v>46030</v>
      </c>
      <c r="R495" s="109">
        <v>2567899000</v>
      </c>
      <c r="S495" s="109">
        <v>2075</v>
      </c>
      <c r="T495" s="542">
        <v>46045</v>
      </c>
      <c r="U495" s="54">
        <v>9676000</v>
      </c>
      <c r="V495" s="56" t="s">
        <v>88</v>
      </c>
      <c r="W495" s="54">
        <v>85459497</v>
      </c>
      <c r="X495" s="54" t="s">
        <v>8771</v>
      </c>
      <c r="Y495" s="119">
        <v>46045</v>
      </c>
      <c r="Z495" s="119">
        <v>46055</v>
      </c>
      <c r="AA495" s="120" t="s">
        <v>90</v>
      </c>
      <c r="AB495" s="119">
        <v>46173</v>
      </c>
      <c r="AC495" s="54">
        <f t="shared" si="35"/>
        <v>118</v>
      </c>
      <c r="AD495" s="56">
        <v>1</v>
      </c>
      <c r="AE495" s="114">
        <v>1210000</v>
      </c>
      <c r="AF495" s="56">
        <v>1</v>
      </c>
      <c r="AG495" s="464">
        <v>46188</v>
      </c>
      <c r="AH495" s="54">
        <f t="shared" si="36"/>
        <v>15</v>
      </c>
      <c r="AI495" s="114">
        <v>0</v>
      </c>
      <c r="AJ495" s="114">
        <v>0</v>
      </c>
      <c r="AK495" s="118" t="s">
        <v>90</v>
      </c>
      <c r="AL495" s="118" t="s">
        <v>90</v>
      </c>
      <c r="AM495" s="56">
        <v>0</v>
      </c>
      <c r="AN495" s="118" t="s">
        <v>90</v>
      </c>
      <c r="AO495" s="118" t="s">
        <v>90</v>
      </c>
      <c r="AP495" s="118" t="s">
        <v>90</v>
      </c>
      <c r="AQ495" s="54">
        <f t="shared" si="37"/>
        <v>0</v>
      </c>
      <c r="AR495" s="54">
        <f>+L495+AE495-AJ495</f>
        <v>10886000</v>
      </c>
      <c r="AS495" s="56" t="s">
        <v>88</v>
      </c>
      <c r="AT495" s="54">
        <v>9676000</v>
      </c>
      <c r="AU495" s="56" t="s">
        <v>91</v>
      </c>
      <c r="AV495" s="114">
        <v>0</v>
      </c>
      <c r="AW495" s="111" t="s">
        <v>90</v>
      </c>
      <c r="AX495" s="247">
        <v>9676000</v>
      </c>
      <c r="AY495" s="58">
        <f t="shared" si="38"/>
        <v>1210000</v>
      </c>
      <c r="AZ495" s="112">
        <f t="shared" si="39"/>
        <v>0.88884806173066322</v>
      </c>
      <c r="BA495" s="159">
        <v>1</v>
      </c>
      <c r="BB495" s="111" t="s">
        <v>90</v>
      </c>
      <c r="BC495" s="56" t="s">
        <v>92</v>
      </c>
      <c r="BD495" s="109" t="s">
        <v>10058</v>
      </c>
      <c r="BE495" s="123" t="s">
        <v>91</v>
      </c>
      <c r="BF495" s="56" t="s">
        <v>88</v>
      </c>
    </row>
    <row r="496" spans="2:58" s="201" customFormat="1" x14ac:dyDescent="0.2">
      <c r="B496" s="51">
        <v>2026</v>
      </c>
      <c r="C496" s="51">
        <v>891780111</v>
      </c>
      <c r="D496" s="51" t="s">
        <v>79</v>
      </c>
      <c r="E496" s="161" t="s">
        <v>10057</v>
      </c>
      <c r="F496" s="56" t="s">
        <v>10056</v>
      </c>
      <c r="G496" s="56">
        <v>0</v>
      </c>
      <c r="H496" s="56" t="s">
        <v>82</v>
      </c>
      <c r="I496" s="51" t="s">
        <v>83</v>
      </c>
      <c r="J496" s="121" t="s">
        <v>84</v>
      </c>
      <c r="K496" s="54" t="s">
        <v>9681</v>
      </c>
      <c r="L496" s="54">
        <v>9676000</v>
      </c>
      <c r="M496" s="51" t="s">
        <v>86</v>
      </c>
      <c r="N496" s="54" t="s">
        <v>10055</v>
      </c>
      <c r="O496" s="54">
        <v>1083047056</v>
      </c>
      <c r="P496" s="54">
        <v>53</v>
      </c>
      <c r="Q496" s="464">
        <v>46030</v>
      </c>
      <c r="R496" s="109">
        <v>2567899000</v>
      </c>
      <c r="S496" s="109">
        <v>2076</v>
      </c>
      <c r="T496" s="542">
        <v>46045</v>
      </c>
      <c r="U496" s="54">
        <v>9676000</v>
      </c>
      <c r="V496" s="56" t="s">
        <v>88</v>
      </c>
      <c r="W496" s="54">
        <v>85459497</v>
      </c>
      <c r="X496" s="54" t="s">
        <v>8771</v>
      </c>
      <c r="Y496" s="119">
        <v>46045</v>
      </c>
      <c r="Z496" s="119">
        <v>46055</v>
      </c>
      <c r="AA496" s="120" t="s">
        <v>90</v>
      </c>
      <c r="AB496" s="119">
        <v>46173</v>
      </c>
      <c r="AC496" s="54">
        <f t="shared" si="35"/>
        <v>118</v>
      </c>
      <c r="AD496" s="56">
        <v>0</v>
      </c>
      <c r="AE496" s="114">
        <v>0</v>
      </c>
      <c r="AF496" s="56">
        <v>0</v>
      </c>
      <c r="AG496" s="464" t="s">
        <v>90</v>
      </c>
      <c r="AH496" s="54">
        <f t="shared" si="36"/>
        <v>0</v>
      </c>
      <c r="AI496" s="114">
        <v>0</v>
      </c>
      <c r="AJ496" s="114">
        <v>0</v>
      </c>
      <c r="AK496" s="118" t="s">
        <v>90</v>
      </c>
      <c r="AL496" s="118" t="s">
        <v>90</v>
      </c>
      <c r="AM496" s="56">
        <v>0</v>
      </c>
      <c r="AN496" s="118" t="s">
        <v>90</v>
      </c>
      <c r="AO496" s="118" t="s">
        <v>90</v>
      </c>
      <c r="AP496" s="118" t="s">
        <v>90</v>
      </c>
      <c r="AQ496" s="54">
        <f t="shared" si="37"/>
        <v>0</v>
      </c>
      <c r="AR496" s="54">
        <f>+L496+AE496-AJ496</f>
        <v>9676000</v>
      </c>
      <c r="AS496" s="56" t="s">
        <v>88</v>
      </c>
      <c r="AT496" s="54">
        <v>9676000</v>
      </c>
      <c r="AU496" s="56" t="s">
        <v>91</v>
      </c>
      <c r="AV496" s="114">
        <v>0</v>
      </c>
      <c r="AW496" s="111" t="s">
        <v>90</v>
      </c>
      <c r="AX496" s="247">
        <v>9676000</v>
      </c>
      <c r="AY496" s="58">
        <f t="shared" si="38"/>
        <v>0</v>
      </c>
      <c r="AZ496" s="112">
        <f t="shared" si="39"/>
        <v>1</v>
      </c>
      <c r="BA496" s="159">
        <v>1</v>
      </c>
      <c r="BB496" s="111" t="s">
        <v>90</v>
      </c>
      <c r="BC496" s="56" t="s">
        <v>92</v>
      </c>
      <c r="BD496" s="109" t="s">
        <v>10054</v>
      </c>
      <c r="BE496" s="123" t="s">
        <v>91</v>
      </c>
      <c r="BF496" s="56" t="s">
        <v>88</v>
      </c>
    </row>
    <row r="497" spans="2:58" s="201" customFormat="1" x14ac:dyDescent="0.2">
      <c r="B497" s="51">
        <v>2026</v>
      </c>
      <c r="C497" s="51">
        <v>891780111</v>
      </c>
      <c r="D497" s="51" t="s">
        <v>79</v>
      </c>
      <c r="E497" s="161" t="s">
        <v>10053</v>
      </c>
      <c r="F497" s="56" t="s">
        <v>10052</v>
      </c>
      <c r="G497" s="56">
        <v>0</v>
      </c>
      <c r="H497" s="56" t="s">
        <v>82</v>
      </c>
      <c r="I497" s="51" t="s">
        <v>83</v>
      </c>
      <c r="J497" s="121" t="s">
        <v>84</v>
      </c>
      <c r="K497" s="54" t="s">
        <v>10051</v>
      </c>
      <c r="L497" s="54">
        <v>20531000</v>
      </c>
      <c r="M497" s="51" t="s">
        <v>86</v>
      </c>
      <c r="N497" s="54" t="s">
        <v>10050</v>
      </c>
      <c r="O497" s="54">
        <v>40935289</v>
      </c>
      <c r="P497" s="54">
        <v>30</v>
      </c>
      <c r="Q497" s="464">
        <v>46027</v>
      </c>
      <c r="R497" s="109">
        <v>5872564000</v>
      </c>
      <c r="S497" s="109">
        <v>2285</v>
      </c>
      <c r="T497" s="542">
        <v>46045</v>
      </c>
      <c r="U497" s="54">
        <v>20531000</v>
      </c>
      <c r="V497" s="56" t="s">
        <v>88</v>
      </c>
      <c r="W497" s="54">
        <v>15443332</v>
      </c>
      <c r="X497" s="54" t="s">
        <v>8893</v>
      </c>
      <c r="Y497" s="119">
        <v>46045</v>
      </c>
      <c r="Z497" s="119">
        <v>46045</v>
      </c>
      <c r="AA497" s="120" t="s">
        <v>90</v>
      </c>
      <c r="AB497" s="119">
        <v>46173</v>
      </c>
      <c r="AC497" s="54">
        <f t="shared" si="35"/>
        <v>128</v>
      </c>
      <c r="AD497" s="56">
        <v>1</v>
      </c>
      <c r="AE497" s="114">
        <v>4431000</v>
      </c>
      <c r="AF497" s="56">
        <v>1</v>
      </c>
      <c r="AG497" s="464">
        <v>46203</v>
      </c>
      <c r="AH497" s="54">
        <f t="shared" si="36"/>
        <v>30</v>
      </c>
      <c r="AI497" s="114">
        <v>0</v>
      </c>
      <c r="AJ497" s="114">
        <v>0</v>
      </c>
      <c r="AK497" s="118" t="s">
        <v>90</v>
      </c>
      <c r="AL497" s="118" t="s">
        <v>90</v>
      </c>
      <c r="AM497" s="56">
        <v>0</v>
      </c>
      <c r="AN497" s="118" t="s">
        <v>90</v>
      </c>
      <c r="AO497" s="118" t="s">
        <v>90</v>
      </c>
      <c r="AP497" s="118" t="s">
        <v>90</v>
      </c>
      <c r="AQ497" s="54">
        <f t="shared" si="37"/>
        <v>0</v>
      </c>
      <c r="AR497" s="54">
        <f>+L497+AE497-AJ497</f>
        <v>24962000</v>
      </c>
      <c r="AS497" s="56" t="s">
        <v>88</v>
      </c>
      <c r="AT497" s="54">
        <v>20531000</v>
      </c>
      <c r="AU497" s="56" t="s">
        <v>91</v>
      </c>
      <c r="AV497" s="114">
        <v>0</v>
      </c>
      <c r="AW497" s="111" t="s">
        <v>90</v>
      </c>
      <c r="AX497" s="247">
        <v>20531000</v>
      </c>
      <c r="AY497" s="58">
        <f t="shared" si="38"/>
        <v>4431000</v>
      </c>
      <c r="AZ497" s="112">
        <f t="shared" si="39"/>
        <v>0.82249018508132365</v>
      </c>
      <c r="BA497" s="159">
        <v>1</v>
      </c>
      <c r="BB497" s="111" t="s">
        <v>90</v>
      </c>
      <c r="BC497" s="56" t="s">
        <v>92</v>
      </c>
      <c r="BD497" s="109" t="s">
        <v>10049</v>
      </c>
      <c r="BE497" s="56" t="s">
        <v>88</v>
      </c>
      <c r="BF497" s="56" t="s">
        <v>88</v>
      </c>
    </row>
    <row r="498" spans="2:58" s="201" customFormat="1" x14ac:dyDescent="0.2">
      <c r="B498" s="51">
        <v>2026</v>
      </c>
      <c r="C498" s="51">
        <v>891780111</v>
      </c>
      <c r="D498" s="51" t="s">
        <v>79</v>
      </c>
      <c r="E498" s="161" t="s">
        <v>10048</v>
      </c>
      <c r="F498" s="56" t="s">
        <v>10047</v>
      </c>
      <c r="G498" s="56">
        <v>0</v>
      </c>
      <c r="H498" s="56" t="s">
        <v>82</v>
      </c>
      <c r="I498" s="51" t="s">
        <v>83</v>
      </c>
      <c r="J498" s="121" t="s">
        <v>84</v>
      </c>
      <c r="K498" s="54" t="s">
        <v>9426</v>
      </c>
      <c r="L498" s="54">
        <v>9676000</v>
      </c>
      <c r="M498" s="51" t="s">
        <v>86</v>
      </c>
      <c r="N498" s="54" t="s">
        <v>10046</v>
      </c>
      <c r="O498" s="54">
        <v>85451015</v>
      </c>
      <c r="P498" s="54">
        <v>53</v>
      </c>
      <c r="Q498" s="464">
        <v>46030</v>
      </c>
      <c r="R498" s="109">
        <v>2567899000</v>
      </c>
      <c r="S498" s="109">
        <v>2077</v>
      </c>
      <c r="T498" s="542">
        <v>46045</v>
      </c>
      <c r="U498" s="54">
        <v>9676000</v>
      </c>
      <c r="V498" s="56" t="s">
        <v>88</v>
      </c>
      <c r="W498" s="54">
        <v>85459497</v>
      </c>
      <c r="X498" s="54" t="s">
        <v>8771</v>
      </c>
      <c r="Y498" s="119">
        <v>46045</v>
      </c>
      <c r="Z498" s="119">
        <v>46055</v>
      </c>
      <c r="AA498" s="120" t="s">
        <v>90</v>
      </c>
      <c r="AB498" s="119">
        <v>46173</v>
      </c>
      <c r="AC498" s="54">
        <f t="shared" si="35"/>
        <v>118</v>
      </c>
      <c r="AD498" s="56">
        <v>1</v>
      </c>
      <c r="AE498" s="114">
        <v>2419000</v>
      </c>
      <c r="AF498" s="56">
        <v>1</v>
      </c>
      <c r="AG498" s="464">
        <v>46203</v>
      </c>
      <c r="AH498" s="54">
        <f t="shared" si="36"/>
        <v>30</v>
      </c>
      <c r="AI498" s="114">
        <v>0</v>
      </c>
      <c r="AJ498" s="114">
        <v>0</v>
      </c>
      <c r="AK498" s="118" t="s">
        <v>90</v>
      </c>
      <c r="AL498" s="118" t="s">
        <v>90</v>
      </c>
      <c r="AM498" s="56">
        <v>0</v>
      </c>
      <c r="AN498" s="118" t="s">
        <v>90</v>
      </c>
      <c r="AO498" s="118" t="s">
        <v>90</v>
      </c>
      <c r="AP498" s="118" t="s">
        <v>90</v>
      </c>
      <c r="AQ498" s="54">
        <f t="shared" si="37"/>
        <v>0</v>
      </c>
      <c r="AR498" s="54">
        <f>+L498+AE498-AJ498</f>
        <v>12095000</v>
      </c>
      <c r="AS498" s="56" t="s">
        <v>88</v>
      </c>
      <c r="AT498" s="54">
        <v>9676000</v>
      </c>
      <c r="AU498" s="56" t="s">
        <v>91</v>
      </c>
      <c r="AV498" s="114">
        <v>0</v>
      </c>
      <c r="AW498" s="111" t="s">
        <v>90</v>
      </c>
      <c r="AX498" s="247">
        <v>9676000</v>
      </c>
      <c r="AY498" s="58">
        <f t="shared" si="38"/>
        <v>2419000</v>
      </c>
      <c r="AZ498" s="112">
        <f t="shared" si="39"/>
        <v>0.8</v>
      </c>
      <c r="BA498" s="159">
        <v>1</v>
      </c>
      <c r="BB498" s="111" t="s">
        <v>90</v>
      </c>
      <c r="BC498" s="56" t="s">
        <v>92</v>
      </c>
      <c r="BD498" s="109" t="s">
        <v>10045</v>
      </c>
      <c r="BE498" s="123" t="s">
        <v>91</v>
      </c>
      <c r="BF498" s="56" t="s">
        <v>88</v>
      </c>
    </row>
    <row r="499" spans="2:58" s="201" customFormat="1" x14ac:dyDescent="0.2">
      <c r="B499" s="51">
        <v>2026</v>
      </c>
      <c r="C499" s="51">
        <v>891780111</v>
      </c>
      <c r="D499" s="51" t="s">
        <v>79</v>
      </c>
      <c r="E499" s="161" t="s">
        <v>10044</v>
      </c>
      <c r="F499" s="56" t="s">
        <v>10043</v>
      </c>
      <c r="G499" s="56">
        <v>0</v>
      </c>
      <c r="H499" s="56" t="s">
        <v>82</v>
      </c>
      <c r="I499" s="51" t="s">
        <v>83</v>
      </c>
      <c r="J499" s="121" t="s">
        <v>84</v>
      </c>
      <c r="K499" s="54" t="s">
        <v>9725</v>
      </c>
      <c r="L499" s="54">
        <v>11396000</v>
      </c>
      <c r="M499" s="51" t="s">
        <v>86</v>
      </c>
      <c r="N499" s="54" t="s">
        <v>10042</v>
      </c>
      <c r="O499" s="54">
        <v>1082987614</v>
      </c>
      <c r="P499" s="54">
        <v>53</v>
      </c>
      <c r="Q499" s="464">
        <v>46030</v>
      </c>
      <c r="R499" s="109">
        <v>2567899000</v>
      </c>
      <c r="S499" s="109">
        <v>2078</v>
      </c>
      <c r="T499" s="542">
        <v>46045</v>
      </c>
      <c r="U499" s="54">
        <v>11396000</v>
      </c>
      <c r="V499" s="56" t="s">
        <v>88</v>
      </c>
      <c r="W499" s="54">
        <v>1082990998</v>
      </c>
      <c r="X499" s="54" t="s">
        <v>8951</v>
      </c>
      <c r="Y499" s="119">
        <v>46045</v>
      </c>
      <c r="Z499" s="119">
        <v>46055</v>
      </c>
      <c r="AA499" s="120" t="s">
        <v>90</v>
      </c>
      <c r="AB499" s="119">
        <v>46173</v>
      </c>
      <c r="AC499" s="54">
        <f t="shared" si="35"/>
        <v>118</v>
      </c>
      <c r="AD499" s="56">
        <v>0</v>
      </c>
      <c r="AE499" s="114">
        <v>0</v>
      </c>
      <c r="AF499" s="56">
        <v>0</v>
      </c>
      <c r="AG499" s="464" t="s">
        <v>90</v>
      </c>
      <c r="AH499" s="54">
        <f t="shared" si="36"/>
        <v>0</v>
      </c>
      <c r="AI499" s="114">
        <v>0</v>
      </c>
      <c r="AJ499" s="114">
        <v>0</v>
      </c>
      <c r="AK499" s="118" t="s">
        <v>90</v>
      </c>
      <c r="AL499" s="118" t="s">
        <v>90</v>
      </c>
      <c r="AM499" s="56">
        <v>0</v>
      </c>
      <c r="AN499" s="118" t="s">
        <v>90</v>
      </c>
      <c r="AO499" s="118" t="s">
        <v>90</v>
      </c>
      <c r="AP499" s="118" t="s">
        <v>90</v>
      </c>
      <c r="AQ499" s="54">
        <f t="shared" si="37"/>
        <v>0</v>
      </c>
      <c r="AR499" s="54">
        <f>+L499+AE499-AJ499</f>
        <v>11396000</v>
      </c>
      <c r="AS499" s="56" t="s">
        <v>88</v>
      </c>
      <c r="AT499" s="54">
        <v>11396000</v>
      </c>
      <c r="AU499" s="56" t="s">
        <v>91</v>
      </c>
      <c r="AV499" s="114">
        <v>0</v>
      </c>
      <c r="AW499" s="111" t="s">
        <v>90</v>
      </c>
      <c r="AX499" s="247">
        <v>11396000</v>
      </c>
      <c r="AY499" s="58">
        <f t="shared" si="38"/>
        <v>0</v>
      </c>
      <c r="AZ499" s="112">
        <f t="shared" si="39"/>
        <v>1</v>
      </c>
      <c r="BA499" s="159">
        <v>1</v>
      </c>
      <c r="BB499" s="111" t="s">
        <v>90</v>
      </c>
      <c r="BC499" s="56" t="s">
        <v>92</v>
      </c>
      <c r="BD499" s="109" t="s">
        <v>10041</v>
      </c>
      <c r="BE499" s="123" t="s">
        <v>91</v>
      </c>
      <c r="BF499" s="56" t="s">
        <v>88</v>
      </c>
    </row>
    <row r="500" spans="2:58" s="201" customFormat="1" x14ac:dyDescent="0.2">
      <c r="B500" s="51">
        <v>2026</v>
      </c>
      <c r="C500" s="51">
        <v>891780111</v>
      </c>
      <c r="D500" s="51" t="s">
        <v>79</v>
      </c>
      <c r="E500" s="161" t="s">
        <v>10040</v>
      </c>
      <c r="F500" s="56" t="s">
        <v>10039</v>
      </c>
      <c r="G500" s="56">
        <v>0</v>
      </c>
      <c r="H500" s="56" t="s">
        <v>82</v>
      </c>
      <c r="I500" s="51" t="s">
        <v>83</v>
      </c>
      <c r="J500" s="121" t="s">
        <v>84</v>
      </c>
      <c r="K500" s="54" t="s">
        <v>10038</v>
      </c>
      <c r="L500" s="54">
        <v>12028000</v>
      </c>
      <c r="M500" s="51" t="s">
        <v>86</v>
      </c>
      <c r="N500" s="54" t="s">
        <v>10037</v>
      </c>
      <c r="O500" s="54">
        <v>1128149649</v>
      </c>
      <c r="P500" s="54">
        <v>30</v>
      </c>
      <c r="Q500" s="464">
        <v>46027</v>
      </c>
      <c r="R500" s="109">
        <v>5872564000</v>
      </c>
      <c r="S500" s="109">
        <v>2084</v>
      </c>
      <c r="T500" s="542">
        <v>46045</v>
      </c>
      <c r="U500" s="54">
        <v>12028000</v>
      </c>
      <c r="V500" s="56" t="s">
        <v>88</v>
      </c>
      <c r="W500" s="54">
        <v>57441846</v>
      </c>
      <c r="X500" s="54" t="s">
        <v>9328</v>
      </c>
      <c r="Y500" s="119">
        <v>46045</v>
      </c>
      <c r="Z500" s="119">
        <v>46055</v>
      </c>
      <c r="AA500" s="120" t="s">
        <v>90</v>
      </c>
      <c r="AB500" s="119">
        <v>46173</v>
      </c>
      <c r="AC500" s="54">
        <f t="shared" si="35"/>
        <v>118</v>
      </c>
      <c r="AD500" s="56">
        <v>1</v>
      </c>
      <c r="AE500" s="114">
        <v>3007000</v>
      </c>
      <c r="AF500" s="56">
        <v>1</v>
      </c>
      <c r="AG500" s="464">
        <v>46203</v>
      </c>
      <c r="AH500" s="54">
        <f t="shared" si="36"/>
        <v>30</v>
      </c>
      <c r="AI500" s="114">
        <v>0</v>
      </c>
      <c r="AJ500" s="114">
        <v>0</v>
      </c>
      <c r="AK500" s="118" t="s">
        <v>90</v>
      </c>
      <c r="AL500" s="118" t="s">
        <v>90</v>
      </c>
      <c r="AM500" s="56">
        <v>0</v>
      </c>
      <c r="AN500" s="118" t="s">
        <v>90</v>
      </c>
      <c r="AO500" s="118" t="s">
        <v>90</v>
      </c>
      <c r="AP500" s="118" t="s">
        <v>90</v>
      </c>
      <c r="AQ500" s="54">
        <f t="shared" si="37"/>
        <v>0</v>
      </c>
      <c r="AR500" s="54">
        <f>+L500+AE500-AJ500</f>
        <v>15035000</v>
      </c>
      <c r="AS500" s="56" t="s">
        <v>88</v>
      </c>
      <c r="AT500" s="54">
        <v>12028000</v>
      </c>
      <c r="AU500" s="56" t="s">
        <v>91</v>
      </c>
      <c r="AV500" s="114">
        <v>0</v>
      </c>
      <c r="AW500" s="111" t="s">
        <v>90</v>
      </c>
      <c r="AX500" s="247">
        <v>12028000</v>
      </c>
      <c r="AY500" s="58">
        <f t="shared" si="38"/>
        <v>3007000</v>
      </c>
      <c r="AZ500" s="112">
        <f t="shared" si="39"/>
        <v>0.8</v>
      </c>
      <c r="BA500" s="159">
        <v>1</v>
      </c>
      <c r="BB500" s="111" t="s">
        <v>90</v>
      </c>
      <c r="BC500" s="56" t="s">
        <v>92</v>
      </c>
      <c r="BD500" s="109" t="s">
        <v>10036</v>
      </c>
      <c r="BE500" s="123" t="s">
        <v>91</v>
      </c>
      <c r="BF500" s="56" t="s">
        <v>88</v>
      </c>
    </row>
    <row r="501" spans="2:58" s="201" customFormat="1" x14ac:dyDescent="0.2">
      <c r="B501" s="51">
        <v>2026</v>
      </c>
      <c r="C501" s="51">
        <v>891780111</v>
      </c>
      <c r="D501" s="51" t="s">
        <v>79</v>
      </c>
      <c r="E501" s="161" t="s">
        <v>10035</v>
      </c>
      <c r="F501" s="56" t="s">
        <v>10034</v>
      </c>
      <c r="G501" s="56">
        <v>0</v>
      </c>
      <c r="H501" s="56" t="s">
        <v>82</v>
      </c>
      <c r="I501" s="51" t="s">
        <v>83</v>
      </c>
      <c r="J501" s="121" t="s">
        <v>84</v>
      </c>
      <c r="K501" s="54" t="s">
        <v>10033</v>
      </c>
      <c r="L501" s="54">
        <v>17982000</v>
      </c>
      <c r="M501" s="51" t="s">
        <v>86</v>
      </c>
      <c r="N501" s="54" t="s">
        <v>10032</v>
      </c>
      <c r="O501" s="54">
        <v>1048936224</v>
      </c>
      <c r="P501" s="54">
        <v>30</v>
      </c>
      <c r="Q501" s="464">
        <v>46027</v>
      </c>
      <c r="R501" s="109">
        <v>5872564000</v>
      </c>
      <c r="S501" s="109">
        <v>2085</v>
      </c>
      <c r="T501" s="542">
        <v>46045</v>
      </c>
      <c r="U501" s="54">
        <v>17982000</v>
      </c>
      <c r="V501" s="56" t="s">
        <v>88</v>
      </c>
      <c r="W501" s="54">
        <v>57464638</v>
      </c>
      <c r="X501" s="54" t="s">
        <v>8925</v>
      </c>
      <c r="Y501" s="119">
        <v>46045</v>
      </c>
      <c r="Z501" s="119">
        <v>46045</v>
      </c>
      <c r="AA501" s="120" t="s">
        <v>90</v>
      </c>
      <c r="AB501" s="119">
        <v>46173</v>
      </c>
      <c r="AC501" s="54">
        <f t="shared" si="35"/>
        <v>128</v>
      </c>
      <c r="AD501" s="56">
        <v>1</v>
      </c>
      <c r="AE501" s="114">
        <v>3996000</v>
      </c>
      <c r="AF501" s="56">
        <v>1</v>
      </c>
      <c r="AG501" s="464">
        <v>46203</v>
      </c>
      <c r="AH501" s="54">
        <f t="shared" si="36"/>
        <v>30</v>
      </c>
      <c r="AI501" s="114">
        <v>0</v>
      </c>
      <c r="AJ501" s="114">
        <v>0</v>
      </c>
      <c r="AK501" s="118" t="s">
        <v>90</v>
      </c>
      <c r="AL501" s="118" t="s">
        <v>90</v>
      </c>
      <c r="AM501" s="56">
        <v>0</v>
      </c>
      <c r="AN501" s="118" t="s">
        <v>90</v>
      </c>
      <c r="AO501" s="118" t="s">
        <v>90</v>
      </c>
      <c r="AP501" s="118" t="s">
        <v>90</v>
      </c>
      <c r="AQ501" s="54">
        <f t="shared" si="37"/>
        <v>0</v>
      </c>
      <c r="AR501" s="54">
        <f>+L501+AE501-AJ501</f>
        <v>21978000</v>
      </c>
      <c r="AS501" s="56" t="s">
        <v>88</v>
      </c>
      <c r="AT501" s="54">
        <v>17982000</v>
      </c>
      <c r="AU501" s="56" t="s">
        <v>91</v>
      </c>
      <c r="AV501" s="114">
        <v>0</v>
      </c>
      <c r="AW501" s="111" t="s">
        <v>90</v>
      </c>
      <c r="AX501" s="247">
        <v>17982000</v>
      </c>
      <c r="AY501" s="58">
        <f t="shared" si="38"/>
        <v>3996000</v>
      </c>
      <c r="AZ501" s="112">
        <f t="shared" si="39"/>
        <v>0.81818181818181823</v>
      </c>
      <c r="BA501" s="159">
        <v>1</v>
      </c>
      <c r="BB501" s="111" t="s">
        <v>90</v>
      </c>
      <c r="BC501" s="56" t="s">
        <v>92</v>
      </c>
      <c r="BD501" s="109" t="s">
        <v>10031</v>
      </c>
      <c r="BE501" s="56" t="s">
        <v>88</v>
      </c>
      <c r="BF501" s="56" t="s">
        <v>88</v>
      </c>
    </row>
    <row r="502" spans="2:58" s="201" customFormat="1" x14ac:dyDescent="0.2">
      <c r="B502" s="51">
        <v>2026</v>
      </c>
      <c r="C502" s="51">
        <v>891780111</v>
      </c>
      <c r="D502" s="51" t="s">
        <v>79</v>
      </c>
      <c r="E502" s="161" t="s">
        <v>10030</v>
      </c>
      <c r="F502" s="56" t="s">
        <v>10029</v>
      </c>
      <c r="G502" s="56">
        <v>0</v>
      </c>
      <c r="H502" s="56" t="s">
        <v>82</v>
      </c>
      <c r="I502" s="51" t="s">
        <v>83</v>
      </c>
      <c r="J502" s="121" t="s">
        <v>84</v>
      </c>
      <c r="K502" s="54" t="s">
        <v>10028</v>
      </c>
      <c r="L502" s="54">
        <v>11396000</v>
      </c>
      <c r="M502" s="51" t="s">
        <v>86</v>
      </c>
      <c r="N502" s="54" t="s">
        <v>10027</v>
      </c>
      <c r="O502" s="54">
        <v>36694724</v>
      </c>
      <c r="P502" s="54">
        <v>53</v>
      </c>
      <c r="Q502" s="464">
        <v>46030</v>
      </c>
      <c r="R502" s="109">
        <v>2567899000</v>
      </c>
      <c r="S502" s="109">
        <v>2079</v>
      </c>
      <c r="T502" s="542">
        <v>46045</v>
      </c>
      <c r="U502" s="54">
        <v>11396000</v>
      </c>
      <c r="V502" s="56" t="s">
        <v>88</v>
      </c>
      <c r="W502" s="54">
        <v>85468846</v>
      </c>
      <c r="X502" s="54" t="s">
        <v>9430</v>
      </c>
      <c r="Y502" s="119">
        <v>46045</v>
      </c>
      <c r="Z502" s="119">
        <v>46055</v>
      </c>
      <c r="AA502" s="120" t="s">
        <v>90</v>
      </c>
      <c r="AB502" s="119">
        <v>46173</v>
      </c>
      <c r="AC502" s="54">
        <f t="shared" si="35"/>
        <v>118</v>
      </c>
      <c r="AD502" s="56">
        <v>0</v>
      </c>
      <c r="AE502" s="114">
        <v>0</v>
      </c>
      <c r="AF502" s="56">
        <v>0</v>
      </c>
      <c r="AG502" s="464" t="s">
        <v>90</v>
      </c>
      <c r="AH502" s="54">
        <f t="shared" si="36"/>
        <v>0</v>
      </c>
      <c r="AI502" s="114">
        <v>0</v>
      </c>
      <c r="AJ502" s="114">
        <v>0</v>
      </c>
      <c r="AK502" s="118" t="s">
        <v>90</v>
      </c>
      <c r="AL502" s="118" t="s">
        <v>90</v>
      </c>
      <c r="AM502" s="56">
        <v>0</v>
      </c>
      <c r="AN502" s="118" t="s">
        <v>90</v>
      </c>
      <c r="AO502" s="118" t="s">
        <v>90</v>
      </c>
      <c r="AP502" s="118" t="s">
        <v>90</v>
      </c>
      <c r="AQ502" s="54">
        <f t="shared" si="37"/>
        <v>0</v>
      </c>
      <c r="AR502" s="54">
        <f>+L502+AE502-AJ502</f>
        <v>11396000</v>
      </c>
      <c r="AS502" s="56" t="s">
        <v>88</v>
      </c>
      <c r="AT502" s="54">
        <v>11396000</v>
      </c>
      <c r="AU502" s="56" t="s">
        <v>91</v>
      </c>
      <c r="AV502" s="114">
        <v>0</v>
      </c>
      <c r="AW502" s="111" t="s">
        <v>90</v>
      </c>
      <c r="AX502" s="247">
        <v>11396000</v>
      </c>
      <c r="AY502" s="58">
        <f t="shared" si="38"/>
        <v>0</v>
      </c>
      <c r="AZ502" s="112">
        <f t="shared" si="39"/>
        <v>1</v>
      </c>
      <c r="BA502" s="159">
        <v>1</v>
      </c>
      <c r="BB502" s="111" t="s">
        <v>90</v>
      </c>
      <c r="BC502" s="56" t="s">
        <v>92</v>
      </c>
      <c r="BD502" s="109" t="s">
        <v>10026</v>
      </c>
      <c r="BE502" s="123" t="s">
        <v>91</v>
      </c>
      <c r="BF502" s="56" t="s">
        <v>88</v>
      </c>
    </row>
    <row r="503" spans="2:58" s="201" customFormat="1" x14ac:dyDescent="0.2">
      <c r="B503" s="51">
        <v>2026</v>
      </c>
      <c r="C503" s="51">
        <v>891780111</v>
      </c>
      <c r="D503" s="51" t="s">
        <v>79</v>
      </c>
      <c r="E503" s="161" t="s">
        <v>10025</v>
      </c>
      <c r="F503" s="56" t="s">
        <v>10024</v>
      </c>
      <c r="G503" s="56">
        <v>0</v>
      </c>
      <c r="H503" s="56" t="s">
        <v>82</v>
      </c>
      <c r="I503" s="51" t="s">
        <v>83</v>
      </c>
      <c r="J503" s="121" t="s">
        <v>84</v>
      </c>
      <c r="K503" s="54" t="s">
        <v>9840</v>
      </c>
      <c r="L503" s="54">
        <v>11396000</v>
      </c>
      <c r="M503" s="51" t="s">
        <v>86</v>
      </c>
      <c r="N503" s="54" t="s">
        <v>10023</v>
      </c>
      <c r="O503" s="54">
        <v>65775723</v>
      </c>
      <c r="P503" s="54">
        <v>53</v>
      </c>
      <c r="Q503" s="464">
        <v>46030</v>
      </c>
      <c r="R503" s="109">
        <v>2567899000</v>
      </c>
      <c r="S503" s="109">
        <v>2080</v>
      </c>
      <c r="T503" s="542">
        <v>46045</v>
      </c>
      <c r="U503" s="54">
        <v>11396000</v>
      </c>
      <c r="V503" s="56" t="s">
        <v>88</v>
      </c>
      <c r="W503" s="54">
        <v>1082990998</v>
      </c>
      <c r="X503" s="54" t="s">
        <v>8951</v>
      </c>
      <c r="Y503" s="119">
        <v>46045</v>
      </c>
      <c r="Z503" s="119">
        <v>46055</v>
      </c>
      <c r="AA503" s="120" t="s">
        <v>90</v>
      </c>
      <c r="AB503" s="119">
        <v>46173</v>
      </c>
      <c r="AC503" s="54">
        <f t="shared" si="35"/>
        <v>118</v>
      </c>
      <c r="AD503" s="56">
        <v>0</v>
      </c>
      <c r="AE503" s="114">
        <v>0</v>
      </c>
      <c r="AF503" s="56">
        <v>0</v>
      </c>
      <c r="AG503" s="464" t="s">
        <v>90</v>
      </c>
      <c r="AH503" s="54">
        <f t="shared" si="36"/>
        <v>0</v>
      </c>
      <c r="AI503" s="114">
        <v>0</v>
      </c>
      <c r="AJ503" s="114">
        <v>0</v>
      </c>
      <c r="AK503" s="118" t="s">
        <v>90</v>
      </c>
      <c r="AL503" s="118" t="s">
        <v>90</v>
      </c>
      <c r="AM503" s="56">
        <v>0</v>
      </c>
      <c r="AN503" s="118" t="s">
        <v>90</v>
      </c>
      <c r="AO503" s="118" t="s">
        <v>90</v>
      </c>
      <c r="AP503" s="118" t="s">
        <v>90</v>
      </c>
      <c r="AQ503" s="54">
        <f t="shared" si="37"/>
        <v>0</v>
      </c>
      <c r="AR503" s="54">
        <f>+L503+AE503-AJ503</f>
        <v>11396000</v>
      </c>
      <c r="AS503" s="56" t="s">
        <v>88</v>
      </c>
      <c r="AT503" s="54">
        <v>11396000</v>
      </c>
      <c r="AU503" s="56" t="s">
        <v>91</v>
      </c>
      <c r="AV503" s="114">
        <v>0</v>
      </c>
      <c r="AW503" s="111" t="s">
        <v>90</v>
      </c>
      <c r="AX503" s="247">
        <v>11396000</v>
      </c>
      <c r="AY503" s="58">
        <f t="shared" si="38"/>
        <v>0</v>
      </c>
      <c r="AZ503" s="112">
        <f t="shared" si="39"/>
        <v>1</v>
      </c>
      <c r="BA503" s="159">
        <v>1</v>
      </c>
      <c r="BB503" s="111" t="s">
        <v>90</v>
      </c>
      <c r="BC503" s="56" t="s">
        <v>92</v>
      </c>
      <c r="BD503" s="109" t="s">
        <v>10022</v>
      </c>
      <c r="BE503" s="123" t="s">
        <v>91</v>
      </c>
      <c r="BF503" s="56" t="s">
        <v>88</v>
      </c>
    </row>
    <row r="504" spans="2:58" s="201" customFormat="1" x14ac:dyDescent="0.2">
      <c r="B504" s="51">
        <v>2026</v>
      </c>
      <c r="C504" s="51">
        <v>891780111</v>
      </c>
      <c r="D504" s="51" t="s">
        <v>79</v>
      </c>
      <c r="E504" s="161" t="s">
        <v>10021</v>
      </c>
      <c r="F504" s="56" t="s">
        <v>10020</v>
      </c>
      <c r="G504" s="56">
        <v>0</v>
      </c>
      <c r="H504" s="56" t="s">
        <v>82</v>
      </c>
      <c r="I504" s="51" t="s">
        <v>83</v>
      </c>
      <c r="J504" s="121" t="s">
        <v>84</v>
      </c>
      <c r="K504" s="54" t="s">
        <v>9840</v>
      </c>
      <c r="L504" s="54">
        <v>11396000</v>
      </c>
      <c r="M504" s="51" t="s">
        <v>86</v>
      </c>
      <c r="N504" s="54" t="s">
        <v>10019</v>
      </c>
      <c r="O504" s="54">
        <v>84452687</v>
      </c>
      <c r="P504" s="54">
        <v>53</v>
      </c>
      <c r="Q504" s="464">
        <v>46030</v>
      </c>
      <c r="R504" s="109">
        <v>2567899000</v>
      </c>
      <c r="S504" s="109">
        <v>2081</v>
      </c>
      <c r="T504" s="542">
        <v>46045</v>
      </c>
      <c r="U504" s="54">
        <v>11396000</v>
      </c>
      <c r="V504" s="56" t="s">
        <v>88</v>
      </c>
      <c r="W504" s="54">
        <v>1082990998</v>
      </c>
      <c r="X504" s="54" t="s">
        <v>8951</v>
      </c>
      <c r="Y504" s="119">
        <v>46045</v>
      </c>
      <c r="Z504" s="119">
        <v>46055</v>
      </c>
      <c r="AA504" s="120" t="s">
        <v>90</v>
      </c>
      <c r="AB504" s="119">
        <v>46173</v>
      </c>
      <c r="AC504" s="54">
        <f t="shared" si="35"/>
        <v>118</v>
      </c>
      <c r="AD504" s="56">
        <v>1</v>
      </c>
      <c r="AE504" s="114">
        <v>2849000</v>
      </c>
      <c r="AF504" s="56">
        <v>1</v>
      </c>
      <c r="AG504" s="464">
        <v>46203</v>
      </c>
      <c r="AH504" s="54">
        <f t="shared" si="36"/>
        <v>30</v>
      </c>
      <c r="AI504" s="114">
        <v>0</v>
      </c>
      <c r="AJ504" s="114">
        <v>0</v>
      </c>
      <c r="AK504" s="118" t="s">
        <v>90</v>
      </c>
      <c r="AL504" s="118" t="s">
        <v>90</v>
      </c>
      <c r="AM504" s="56">
        <v>0</v>
      </c>
      <c r="AN504" s="118" t="s">
        <v>90</v>
      </c>
      <c r="AO504" s="118" t="s">
        <v>90</v>
      </c>
      <c r="AP504" s="118" t="s">
        <v>90</v>
      </c>
      <c r="AQ504" s="54">
        <f t="shared" si="37"/>
        <v>0</v>
      </c>
      <c r="AR504" s="54">
        <f>+L504+AE504-AJ504</f>
        <v>14245000</v>
      </c>
      <c r="AS504" s="56" t="s">
        <v>88</v>
      </c>
      <c r="AT504" s="54">
        <v>11396000</v>
      </c>
      <c r="AU504" s="56" t="s">
        <v>91</v>
      </c>
      <c r="AV504" s="114">
        <v>0</v>
      </c>
      <c r="AW504" s="111" t="s">
        <v>90</v>
      </c>
      <c r="AX504" s="247">
        <v>11396000</v>
      </c>
      <c r="AY504" s="58">
        <f t="shared" si="38"/>
        <v>2849000</v>
      </c>
      <c r="AZ504" s="112">
        <f t="shared" si="39"/>
        <v>0.8</v>
      </c>
      <c r="BA504" s="159">
        <v>1</v>
      </c>
      <c r="BB504" s="111" t="s">
        <v>90</v>
      </c>
      <c r="BC504" s="56" t="s">
        <v>92</v>
      </c>
      <c r="BD504" s="109" t="s">
        <v>10018</v>
      </c>
      <c r="BE504" s="123" t="s">
        <v>91</v>
      </c>
      <c r="BF504" s="56" t="s">
        <v>88</v>
      </c>
    </row>
    <row r="505" spans="2:58" s="201" customFormat="1" x14ac:dyDescent="0.2">
      <c r="B505" s="51">
        <v>2026</v>
      </c>
      <c r="C505" s="51">
        <v>891780111</v>
      </c>
      <c r="D505" s="51" t="s">
        <v>79</v>
      </c>
      <c r="E505" s="161" t="s">
        <v>10017</v>
      </c>
      <c r="F505" s="56" t="s">
        <v>10016</v>
      </c>
      <c r="G505" s="56">
        <v>0</v>
      </c>
      <c r="H505" s="56" t="s">
        <v>82</v>
      </c>
      <c r="I505" s="51" t="s">
        <v>83</v>
      </c>
      <c r="J505" s="121" t="s">
        <v>84</v>
      </c>
      <c r="K505" s="54" t="s">
        <v>10015</v>
      </c>
      <c r="L505" s="54">
        <v>11396000</v>
      </c>
      <c r="M505" s="51" t="s">
        <v>86</v>
      </c>
      <c r="N505" s="54" t="s">
        <v>10014</v>
      </c>
      <c r="O505" s="54">
        <v>26670276</v>
      </c>
      <c r="P505" s="54">
        <v>30</v>
      </c>
      <c r="Q505" s="464">
        <v>46027</v>
      </c>
      <c r="R505" s="109">
        <v>5872564000</v>
      </c>
      <c r="S505" s="109">
        <v>2086</v>
      </c>
      <c r="T505" s="542">
        <v>46045</v>
      </c>
      <c r="U505" s="54">
        <v>11396000</v>
      </c>
      <c r="V505" s="56" t="s">
        <v>88</v>
      </c>
      <c r="W505" s="54">
        <v>36557666</v>
      </c>
      <c r="X505" s="54" t="s">
        <v>8827</v>
      </c>
      <c r="Y505" s="119">
        <v>46045</v>
      </c>
      <c r="Z505" s="119">
        <v>46055</v>
      </c>
      <c r="AA505" s="120" t="s">
        <v>90</v>
      </c>
      <c r="AB505" s="119">
        <v>46173</v>
      </c>
      <c r="AC505" s="54">
        <f t="shared" si="35"/>
        <v>118</v>
      </c>
      <c r="AD505" s="56">
        <v>1</v>
      </c>
      <c r="AE505" s="114">
        <v>2849000</v>
      </c>
      <c r="AF505" s="56">
        <v>1</v>
      </c>
      <c r="AG505" s="464">
        <v>46203</v>
      </c>
      <c r="AH505" s="54">
        <f t="shared" si="36"/>
        <v>30</v>
      </c>
      <c r="AI505" s="114">
        <v>0</v>
      </c>
      <c r="AJ505" s="114">
        <v>0</v>
      </c>
      <c r="AK505" s="118" t="s">
        <v>90</v>
      </c>
      <c r="AL505" s="118" t="s">
        <v>90</v>
      </c>
      <c r="AM505" s="56">
        <v>0</v>
      </c>
      <c r="AN505" s="118" t="s">
        <v>90</v>
      </c>
      <c r="AO505" s="118" t="s">
        <v>90</v>
      </c>
      <c r="AP505" s="118" t="s">
        <v>90</v>
      </c>
      <c r="AQ505" s="54">
        <f t="shared" si="37"/>
        <v>0</v>
      </c>
      <c r="AR505" s="54">
        <f>+L505+AE505-AJ505</f>
        <v>14245000</v>
      </c>
      <c r="AS505" s="56" t="s">
        <v>88</v>
      </c>
      <c r="AT505" s="54">
        <v>11396000</v>
      </c>
      <c r="AU505" s="56" t="s">
        <v>91</v>
      </c>
      <c r="AV505" s="114">
        <v>0</v>
      </c>
      <c r="AW505" s="111" t="s">
        <v>90</v>
      </c>
      <c r="AX505" s="247">
        <v>11396000</v>
      </c>
      <c r="AY505" s="58">
        <f t="shared" si="38"/>
        <v>2849000</v>
      </c>
      <c r="AZ505" s="112">
        <f t="shared" si="39"/>
        <v>0.8</v>
      </c>
      <c r="BA505" s="159">
        <v>1</v>
      </c>
      <c r="BB505" s="111" t="s">
        <v>90</v>
      </c>
      <c r="BC505" s="56" t="s">
        <v>92</v>
      </c>
      <c r="BD505" s="109" t="s">
        <v>10013</v>
      </c>
      <c r="BE505" s="123" t="s">
        <v>91</v>
      </c>
      <c r="BF505" s="56" t="s">
        <v>88</v>
      </c>
    </row>
    <row r="506" spans="2:58" s="201" customFormat="1" x14ac:dyDescent="0.2">
      <c r="B506" s="51">
        <v>2026</v>
      </c>
      <c r="C506" s="51">
        <v>891780111</v>
      </c>
      <c r="D506" s="51" t="s">
        <v>79</v>
      </c>
      <c r="E506" s="161" t="s">
        <v>10012</v>
      </c>
      <c r="F506" s="56" t="s">
        <v>10011</v>
      </c>
      <c r="G506" s="56">
        <v>0</v>
      </c>
      <c r="H506" s="56" t="s">
        <v>82</v>
      </c>
      <c r="I506" s="51" t="s">
        <v>83</v>
      </c>
      <c r="J506" s="121" t="s">
        <v>84</v>
      </c>
      <c r="K506" s="54" t="s">
        <v>10010</v>
      </c>
      <c r="L506" s="54">
        <v>12028000</v>
      </c>
      <c r="M506" s="51" t="s">
        <v>86</v>
      </c>
      <c r="N506" s="54" t="s">
        <v>10009</v>
      </c>
      <c r="O506" s="54">
        <v>85151290</v>
      </c>
      <c r="P506" s="54">
        <v>30</v>
      </c>
      <c r="Q506" s="464">
        <v>46027</v>
      </c>
      <c r="R506" s="109">
        <v>5872564000</v>
      </c>
      <c r="S506" s="109">
        <v>2087</v>
      </c>
      <c r="T506" s="542">
        <v>46045</v>
      </c>
      <c r="U506" s="54">
        <v>12028000</v>
      </c>
      <c r="V506" s="56" t="s">
        <v>88</v>
      </c>
      <c r="W506" s="54">
        <v>85468846</v>
      </c>
      <c r="X506" s="54" t="s">
        <v>9430</v>
      </c>
      <c r="Y506" s="119">
        <v>46045</v>
      </c>
      <c r="Z506" s="119">
        <v>46055</v>
      </c>
      <c r="AA506" s="120" t="s">
        <v>90</v>
      </c>
      <c r="AB506" s="119">
        <v>46173</v>
      </c>
      <c r="AC506" s="54">
        <f t="shared" si="35"/>
        <v>118</v>
      </c>
      <c r="AD506" s="56">
        <v>0</v>
      </c>
      <c r="AE506" s="114">
        <v>0</v>
      </c>
      <c r="AF506" s="56">
        <v>0</v>
      </c>
      <c r="AG506" s="464" t="s">
        <v>90</v>
      </c>
      <c r="AH506" s="54">
        <f t="shared" si="36"/>
        <v>0</v>
      </c>
      <c r="AI506" s="114">
        <v>0</v>
      </c>
      <c r="AJ506" s="114">
        <v>0</v>
      </c>
      <c r="AK506" s="118" t="s">
        <v>90</v>
      </c>
      <c r="AL506" s="118" t="s">
        <v>90</v>
      </c>
      <c r="AM506" s="56">
        <v>0</v>
      </c>
      <c r="AN506" s="118" t="s">
        <v>90</v>
      </c>
      <c r="AO506" s="118" t="s">
        <v>90</v>
      </c>
      <c r="AP506" s="118" t="s">
        <v>90</v>
      </c>
      <c r="AQ506" s="54">
        <f t="shared" si="37"/>
        <v>0</v>
      </c>
      <c r="AR506" s="54">
        <f>+L506+AE506-AJ506</f>
        <v>12028000</v>
      </c>
      <c r="AS506" s="56" t="s">
        <v>88</v>
      </c>
      <c r="AT506" s="54">
        <v>12028000</v>
      </c>
      <c r="AU506" s="56" t="s">
        <v>91</v>
      </c>
      <c r="AV506" s="114">
        <v>0</v>
      </c>
      <c r="AW506" s="111" t="s">
        <v>90</v>
      </c>
      <c r="AX506" s="247">
        <v>12028000</v>
      </c>
      <c r="AY506" s="58">
        <f t="shared" si="38"/>
        <v>0</v>
      </c>
      <c r="AZ506" s="112">
        <f t="shared" si="39"/>
        <v>1</v>
      </c>
      <c r="BA506" s="159">
        <v>1</v>
      </c>
      <c r="BB506" s="111" t="s">
        <v>90</v>
      </c>
      <c r="BC506" s="56" t="s">
        <v>92</v>
      </c>
      <c r="BD506" s="109" t="s">
        <v>10008</v>
      </c>
      <c r="BE506" s="123" t="s">
        <v>91</v>
      </c>
      <c r="BF506" s="56" t="s">
        <v>88</v>
      </c>
    </row>
    <row r="507" spans="2:58" s="201" customFormat="1" x14ac:dyDescent="0.2">
      <c r="B507" s="51">
        <v>2026</v>
      </c>
      <c r="C507" s="51">
        <v>891780111</v>
      </c>
      <c r="D507" s="51" t="s">
        <v>79</v>
      </c>
      <c r="E507" s="161" t="s">
        <v>10007</v>
      </c>
      <c r="F507" s="56" t="s">
        <v>10006</v>
      </c>
      <c r="G507" s="56">
        <v>0</v>
      </c>
      <c r="H507" s="56" t="s">
        <v>82</v>
      </c>
      <c r="I507" s="51" t="s">
        <v>174</v>
      </c>
      <c r="J507" s="121" t="s">
        <v>84</v>
      </c>
      <c r="K507" s="54" t="s">
        <v>10005</v>
      </c>
      <c r="L507" s="54">
        <v>13320000</v>
      </c>
      <c r="M507" s="51" t="s">
        <v>86</v>
      </c>
      <c r="N507" s="54" t="s">
        <v>10004</v>
      </c>
      <c r="O507" s="54">
        <v>1083558601</v>
      </c>
      <c r="P507" s="54">
        <v>128</v>
      </c>
      <c r="Q507" s="542">
        <v>46038</v>
      </c>
      <c r="R507" s="54">
        <v>55056000</v>
      </c>
      <c r="S507" s="54">
        <v>2088</v>
      </c>
      <c r="T507" s="542">
        <v>46045</v>
      </c>
      <c r="U507" s="54">
        <v>13320000</v>
      </c>
      <c r="V507" s="56" t="s">
        <v>88</v>
      </c>
      <c r="W507" s="54">
        <v>72175281</v>
      </c>
      <c r="X507" s="54" t="s">
        <v>9254</v>
      </c>
      <c r="Y507" s="119">
        <v>46045</v>
      </c>
      <c r="Z507" s="119">
        <v>46055</v>
      </c>
      <c r="AA507" s="120" t="s">
        <v>90</v>
      </c>
      <c r="AB507" s="119">
        <v>46173</v>
      </c>
      <c r="AC507" s="54">
        <f t="shared" si="35"/>
        <v>118</v>
      </c>
      <c r="AD507" s="56">
        <v>1</v>
      </c>
      <c r="AE507" s="114">
        <v>3330000</v>
      </c>
      <c r="AF507" s="56">
        <v>1</v>
      </c>
      <c r="AG507" s="464">
        <v>46203</v>
      </c>
      <c r="AH507" s="54">
        <f t="shared" si="36"/>
        <v>30</v>
      </c>
      <c r="AI507" s="114">
        <v>0</v>
      </c>
      <c r="AJ507" s="114">
        <v>0</v>
      </c>
      <c r="AK507" s="118" t="s">
        <v>90</v>
      </c>
      <c r="AL507" s="118" t="s">
        <v>90</v>
      </c>
      <c r="AM507" s="56">
        <v>0</v>
      </c>
      <c r="AN507" s="118" t="s">
        <v>90</v>
      </c>
      <c r="AO507" s="118" t="s">
        <v>90</v>
      </c>
      <c r="AP507" s="118" t="s">
        <v>90</v>
      </c>
      <c r="AQ507" s="54">
        <f t="shared" si="37"/>
        <v>0</v>
      </c>
      <c r="AR507" s="54">
        <f>+L507+AE507-AJ507</f>
        <v>16650000</v>
      </c>
      <c r="AS507" s="56" t="s">
        <v>88</v>
      </c>
      <c r="AT507" s="54">
        <v>13320000</v>
      </c>
      <c r="AU507" s="56" t="s">
        <v>91</v>
      </c>
      <c r="AV507" s="114">
        <v>0</v>
      </c>
      <c r="AW507" s="111" t="s">
        <v>90</v>
      </c>
      <c r="AX507" s="247">
        <v>13320000</v>
      </c>
      <c r="AY507" s="58">
        <f t="shared" si="38"/>
        <v>3330000</v>
      </c>
      <c r="AZ507" s="112">
        <f t="shared" si="39"/>
        <v>0.8</v>
      </c>
      <c r="BA507" s="159">
        <v>1</v>
      </c>
      <c r="BB507" s="111" t="s">
        <v>90</v>
      </c>
      <c r="BC507" s="56" t="s">
        <v>92</v>
      </c>
      <c r="BD507" s="109" t="s">
        <v>10003</v>
      </c>
      <c r="BE507" s="123" t="s">
        <v>91</v>
      </c>
      <c r="BF507" s="56" t="s">
        <v>88</v>
      </c>
    </row>
    <row r="508" spans="2:58" s="201" customFormat="1" x14ac:dyDescent="0.2">
      <c r="B508" s="51">
        <v>2026</v>
      </c>
      <c r="C508" s="51">
        <v>891780111</v>
      </c>
      <c r="D508" s="51" t="s">
        <v>79</v>
      </c>
      <c r="E508" s="161" t="s">
        <v>10002</v>
      </c>
      <c r="F508" s="56" t="s">
        <v>10001</v>
      </c>
      <c r="G508" s="56">
        <v>0</v>
      </c>
      <c r="H508" s="56" t="s">
        <v>82</v>
      </c>
      <c r="I508" s="51" t="s">
        <v>83</v>
      </c>
      <c r="J508" s="121" t="s">
        <v>84</v>
      </c>
      <c r="K508" s="54" t="s">
        <v>10000</v>
      </c>
      <c r="L508" s="54">
        <v>12028000</v>
      </c>
      <c r="M508" s="51" t="s">
        <v>86</v>
      </c>
      <c r="N508" s="54" t="s">
        <v>9999</v>
      </c>
      <c r="O508" s="54">
        <v>57426227</v>
      </c>
      <c r="P508" s="54">
        <v>30</v>
      </c>
      <c r="Q508" s="464">
        <v>46027</v>
      </c>
      <c r="R508" s="109">
        <v>5872564000</v>
      </c>
      <c r="S508" s="109">
        <v>2089</v>
      </c>
      <c r="T508" s="542">
        <v>46045</v>
      </c>
      <c r="U508" s="54">
        <v>12028000</v>
      </c>
      <c r="V508" s="56" t="s">
        <v>88</v>
      </c>
      <c r="W508" s="54">
        <v>36557666</v>
      </c>
      <c r="X508" s="54" t="s">
        <v>8827</v>
      </c>
      <c r="Y508" s="119">
        <v>46045</v>
      </c>
      <c r="Z508" s="119">
        <v>46055</v>
      </c>
      <c r="AA508" s="120" t="s">
        <v>90</v>
      </c>
      <c r="AB508" s="119">
        <v>46173</v>
      </c>
      <c r="AC508" s="54">
        <f t="shared" si="35"/>
        <v>118</v>
      </c>
      <c r="AD508" s="56">
        <v>1</v>
      </c>
      <c r="AE508" s="114">
        <v>3007000</v>
      </c>
      <c r="AF508" s="56">
        <v>1</v>
      </c>
      <c r="AG508" s="464">
        <v>46203</v>
      </c>
      <c r="AH508" s="54">
        <f t="shared" si="36"/>
        <v>30</v>
      </c>
      <c r="AI508" s="114">
        <v>0</v>
      </c>
      <c r="AJ508" s="114">
        <v>0</v>
      </c>
      <c r="AK508" s="118" t="s">
        <v>90</v>
      </c>
      <c r="AL508" s="118" t="s">
        <v>90</v>
      </c>
      <c r="AM508" s="56">
        <v>0</v>
      </c>
      <c r="AN508" s="118" t="s">
        <v>90</v>
      </c>
      <c r="AO508" s="118" t="s">
        <v>90</v>
      </c>
      <c r="AP508" s="118" t="s">
        <v>90</v>
      </c>
      <c r="AQ508" s="54">
        <f t="shared" si="37"/>
        <v>0</v>
      </c>
      <c r="AR508" s="54">
        <f>+L508+AE508-AJ508</f>
        <v>15035000</v>
      </c>
      <c r="AS508" s="56" t="s">
        <v>88</v>
      </c>
      <c r="AT508" s="54">
        <v>12028000</v>
      </c>
      <c r="AU508" s="56" t="s">
        <v>91</v>
      </c>
      <c r="AV508" s="114">
        <v>0</v>
      </c>
      <c r="AW508" s="111" t="s">
        <v>90</v>
      </c>
      <c r="AX508" s="247">
        <v>12028000</v>
      </c>
      <c r="AY508" s="58">
        <f t="shared" si="38"/>
        <v>3007000</v>
      </c>
      <c r="AZ508" s="112">
        <f t="shared" si="39"/>
        <v>0.8</v>
      </c>
      <c r="BA508" s="159">
        <v>1</v>
      </c>
      <c r="BB508" s="111" t="s">
        <v>90</v>
      </c>
      <c r="BC508" s="56" t="s">
        <v>92</v>
      </c>
      <c r="BD508" s="109" t="s">
        <v>9998</v>
      </c>
      <c r="BE508" s="123" t="s">
        <v>91</v>
      </c>
      <c r="BF508" s="56" t="s">
        <v>88</v>
      </c>
    </row>
    <row r="509" spans="2:58" s="201" customFormat="1" x14ac:dyDescent="0.2">
      <c r="B509" s="51">
        <v>2026</v>
      </c>
      <c r="C509" s="51">
        <v>891780111</v>
      </c>
      <c r="D509" s="51" t="s">
        <v>79</v>
      </c>
      <c r="E509" s="161" t="s">
        <v>9997</v>
      </c>
      <c r="F509" s="56" t="s">
        <v>9996</v>
      </c>
      <c r="G509" s="56">
        <v>0</v>
      </c>
      <c r="H509" s="56" t="s">
        <v>82</v>
      </c>
      <c r="I509" s="51" t="s">
        <v>83</v>
      </c>
      <c r="J509" s="121" t="s">
        <v>84</v>
      </c>
      <c r="K509" s="54" t="s">
        <v>9995</v>
      </c>
      <c r="L509" s="54">
        <v>12028000</v>
      </c>
      <c r="M509" s="51" t="s">
        <v>86</v>
      </c>
      <c r="N509" s="54" t="s">
        <v>9994</v>
      </c>
      <c r="O509" s="54">
        <v>1083045454</v>
      </c>
      <c r="P509" s="54">
        <v>30</v>
      </c>
      <c r="Q509" s="464">
        <v>46027</v>
      </c>
      <c r="R509" s="109">
        <v>5872564000</v>
      </c>
      <c r="S509" s="109">
        <v>2090</v>
      </c>
      <c r="T509" s="542">
        <v>46045</v>
      </c>
      <c r="U509" s="54">
        <v>12028000</v>
      </c>
      <c r="V509" s="56" t="s">
        <v>88</v>
      </c>
      <c r="W509" s="54">
        <v>36557666</v>
      </c>
      <c r="X509" s="54" t="s">
        <v>8827</v>
      </c>
      <c r="Y509" s="119">
        <v>46045</v>
      </c>
      <c r="Z509" s="119">
        <v>46055</v>
      </c>
      <c r="AA509" s="120" t="s">
        <v>90</v>
      </c>
      <c r="AB509" s="119">
        <v>46173</v>
      </c>
      <c r="AC509" s="54">
        <f t="shared" si="35"/>
        <v>118</v>
      </c>
      <c r="AD509" s="56">
        <v>1</v>
      </c>
      <c r="AE509" s="114">
        <v>3007000</v>
      </c>
      <c r="AF509" s="56">
        <v>1</v>
      </c>
      <c r="AG509" s="464">
        <v>46203</v>
      </c>
      <c r="AH509" s="54">
        <f t="shared" si="36"/>
        <v>30</v>
      </c>
      <c r="AI509" s="114">
        <v>0</v>
      </c>
      <c r="AJ509" s="114">
        <v>0</v>
      </c>
      <c r="AK509" s="118" t="s">
        <v>90</v>
      </c>
      <c r="AL509" s="118" t="s">
        <v>90</v>
      </c>
      <c r="AM509" s="56">
        <v>0</v>
      </c>
      <c r="AN509" s="118" t="s">
        <v>90</v>
      </c>
      <c r="AO509" s="118" t="s">
        <v>90</v>
      </c>
      <c r="AP509" s="118" t="s">
        <v>90</v>
      </c>
      <c r="AQ509" s="54">
        <f t="shared" si="37"/>
        <v>0</v>
      </c>
      <c r="AR509" s="54">
        <f>+L509+AE509-AJ509</f>
        <v>15035000</v>
      </c>
      <c r="AS509" s="56" t="s">
        <v>88</v>
      </c>
      <c r="AT509" s="54">
        <v>12028000</v>
      </c>
      <c r="AU509" s="56" t="s">
        <v>91</v>
      </c>
      <c r="AV509" s="114">
        <v>0</v>
      </c>
      <c r="AW509" s="111" t="s">
        <v>90</v>
      </c>
      <c r="AX509" s="247">
        <v>12028000</v>
      </c>
      <c r="AY509" s="58">
        <f t="shared" si="38"/>
        <v>3007000</v>
      </c>
      <c r="AZ509" s="112">
        <f t="shared" si="39"/>
        <v>0.8</v>
      </c>
      <c r="BA509" s="159">
        <v>1</v>
      </c>
      <c r="BB509" s="111" t="s">
        <v>90</v>
      </c>
      <c r="BC509" s="56" t="s">
        <v>92</v>
      </c>
      <c r="BD509" s="109" t="s">
        <v>9993</v>
      </c>
      <c r="BE509" s="123" t="s">
        <v>91</v>
      </c>
      <c r="BF509" s="56" t="s">
        <v>88</v>
      </c>
    </row>
    <row r="510" spans="2:58" s="201" customFormat="1" x14ac:dyDescent="0.2">
      <c r="B510" s="51">
        <v>2026</v>
      </c>
      <c r="C510" s="51">
        <v>891780111</v>
      </c>
      <c r="D510" s="51" t="s">
        <v>79</v>
      </c>
      <c r="E510" s="161" t="s">
        <v>9992</v>
      </c>
      <c r="F510" s="56" t="s">
        <v>9991</v>
      </c>
      <c r="G510" s="56">
        <v>0</v>
      </c>
      <c r="H510" s="56" t="s">
        <v>82</v>
      </c>
      <c r="I510" s="51" t="s">
        <v>83</v>
      </c>
      <c r="J510" s="121" t="s">
        <v>84</v>
      </c>
      <c r="K510" s="54" t="s">
        <v>9990</v>
      </c>
      <c r="L510" s="54">
        <v>9676000</v>
      </c>
      <c r="M510" s="51" t="s">
        <v>86</v>
      </c>
      <c r="N510" s="54" t="s">
        <v>9989</v>
      </c>
      <c r="O510" s="54">
        <v>84456714</v>
      </c>
      <c r="P510" s="54">
        <v>53</v>
      </c>
      <c r="Q510" s="464">
        <v>46030</v>
      </c>
      <c r="R510" s="109">
        <v>2567899000</v>
      </c>
      <c r="S510" s="109">
        <v>2082</v>
      </c>
      <c r="T510" s="542">
        <v>46045</v>
      </c>
      <c r="U510" s="54">
        <v>9676000</v>
      </c>
      <c r="V510" s="56" t="s">
        <v>88</v>
      </c>
      <c r="W510" s="54">
        <v>84452426</v>
      </c>
      <c r="X510" s="54" t="s">
        <v>9920</v>
      </c>
      <c r="Y510" s="119">
        <v>46045</v>
      </c>
      <c r="Z510" s="119">
        <v>46055</v>
      </c>
      <c r="AA510" s="120" t="s">
        <v>90</v>
      </c>
      <c r="AB510" s="119">
        <v>46173</v>
      </c>
      <c r="AC510" s="54">
        <f t="shared" si="35"/>
        <v>118</v>
      </c>
      <c r="AD510" s="56">
        <v>1</v>
      </c>
      <c r="AE510" s="114">
        <v>1210000</v>
      </c>
      <c r="AF510" s="56">
        <v>1</v>
      </c>
      <c r="AG510" s="464">
        <v>46188</v>
      </c>
      <c r="AH510" s="54">
        <f t="shared" si="36"/>
        <v>15</v>
      </c>
      <c r="AI510" s="114">
        <v>0</v>
      </c>
      <c r="AJ510" s="114">
        <v>0</v>
      </c>
      <c r="AK510" s="118" t="s">
        <v>90</v>
      </c>
      <c r="AL510" s="118" t="s">
        <v>90</v>
      </c>
      <c r="AM510" s="56">
        <v>0</v>
      </c>
      <c r="AN510" s="118" t="s">
        <v>90</v>
      </c>
      <c r="AO510" s="118" t="s">
        <v>90</v>
      </c>
      <c r="AP510" s="118" t="s">
        <v>90</v>
      </c>
      <c r="AQ510" s="54">
        <f t="shared" si="37"/>
        <v>0</v>
      </c>
      <c r="AR510" s="54">
        <f>+L510+AE510-AJ510</f>
        <v>10886000</v>
      </c>
      <c r="AS510" s="56" t="s">
        <v>88</v>
      </c>
      <c r="AT510" s="54">
        <v>9676000</v>
      </c>
      <c r="AU510" s="56" t="s">
        <v>91</v>
      </c>
      <c r="AV510" s="114">
        <v>0</v>
      </c>
      <c r="AW510" s="111" t="s">
        <v>90</v>
      </c>
      <c r="AX510" s="247">
        <v>9676000</v>
      </c>
      <c r="AY510" s="58">
        <f t="shared" si="38"/>
        <v>1210000</v>
      </c>
      <c r="AZ510" s="112">
        <f t="shared" si="39"/>
        <v>0.88884806173066322</v>
      </c>
      <c r="BA510" s="159">
        <v>1</v>
      </c>
      <c r="BB510" s="111" t="s">
        <v>90</v>
      </c>
      <c r="BC510" s="56" t="s">
        <v>92</v>
      </c>
      <c r="BD510" s="109" t="s">
        <v>9988</v>
      </c>
      <c r="BE510" s="123" t="s">
        <v>91</v>
      </c>
      <c r="BF510" s="56" t="s">
        <v>88</v>
      </c>
    </row>
    <row r="511" spans="2:58" s="201" customFormat="1" x14ac:dyDescent="0.2">
      <c r="B511" s="51">
        <v>2026</v>
      </c>
      <c r="C511" s="51">
        <v>891780111</v>
      </c>
      <c r="D511" s="51" t="s">
        <v>79</v>
      </c>
      <c r="E511" s="161" t="s">
        <v>9987</v>
      </c>
      <c r="F511" s="56" t="s">
        <v>9986</v>
      </c>
      <c r="G511" s="56">
        <v>0</v>
      </c>
      <c r="H511" s="56" t="s">
        <v>82</v>
      </c>
      <c r="I511" s="51" t="s">
        <v>83</v>
      </c>
      <c r="J511" s="121" t="s">
        <v>84</v>
      </c>
      <c r="K511" s="54" t="s">
        <v>9985</v>
      </c>
      <c r="L511" s="54">
        <v>13320000</v>
      </c>
      <c r="M511" s="51" t="s">
        <v>86</v>
      </c>
      <c r="N511" s="54" t="s">
        <v>9984</v>
      </c>
      <c r="O511" s="54">
        <v>1083024033</v>
      </c>
      <c r="P511" s="54">
        <v>30</v>
      </c>
      <c r="Q511" s="464">
        <v>46027</v>
      </c>
      <c r="R511" s="109">
        <v>5872564000</v>
      </c>
      <c r="S511" s="109">
        <v>2091</v>
      </c>
      <c r="T511" s="542">
        <v>46045</v>
      </c>
      <c r="U511" s="54">
        <v>13320000</v>
      </c>
      <c r="V511" s="56" t="s">
        <v>88</v>
      </c>
      <c r="W511" s="54">
        <v>36557666</v>
      </c>
      <c r="X511" s="54" t="s">
        <v>8827</v>
      </c>
      <c r="Y511" s="119">
        <v>46045</v>
      </c>
      <c r="Z511" s="119">
        <v>46055</v>
      </c>
      <c r="AA511" s="120" t="s">
        <v>90</v>
      </c>
      <c r="AB511" s="119">
        <v>46173</v>
      </c>
      <c r="AC511" s="54">
        <f t="shared" si="35"/>
        <v>118</v>
      </c>
      <c r="AD511" s="56">
        <v>1</v>
      </c>
      <c r="AE511" s="114">
        <v>1665000</v>
      </c>
      <c r="AF511" s="56">
        <v>1</v>
      </c>
      <c r="AG511" s="464">
        <v>46188</v>
      </c>
      <c r="AH511" s="54">
        <f t="shared" si="36"/>
        <v>15</v>
      </c>
      <c r="AI511" s="114">
        <v>0</v>
      </c>
      <c r="AJ511" s="114">
        <v>0</v>
      </c>
      <c r="AK511" s="118" t="s">
        <v>90</v>
      </c>
      <c r="AL511" s="118" t="s">
        <v>90</v>
      </c>
      <c r="AM511" s="56">
        <v>0</v>
      </c>
      <c r="AN511" s="118" t="s">
        <v>90</v>
      </c>
      <c r="AO511" s="118" t="s">
        <v>90</v>
      </c>
      <c r="AP511" s="118" t="s">
        <v>90</v>
      </c>
      <c r="AQ511" s="54">
        <f t="shared" si="37"/>
        <v>0</v>
      </c>
      <c r="AR511" s="54">
        <f>+L511+AE511-AJ511</f>
        <v>14985000</v>
      </c>
      <c r="AS511" s="56" t="s">
        <v>88</v>
      </c>
      <c r="AT511" s="54">
        <v>13320000</v>
      </c>
      <c r="AU511" s="56" t="s">
        <v>91</v>
      </c>
      <c r="AV511" s="114">
        <v>0</v>
      </c>
      <c r="AW511" s="111" t="s">
        <v>90</v>
      </c>
      <c r="AX511" s="247">
        <v>13320000</v>
      </c>
      <c r="AY511" s="58">
        <f t="shared" si="38"/>
        <v>1665000</v>
      </c>
      <c r="AZ511" s="112">
        <f t="shared" si="39"/>
        <v>0.88888888888888884</v>
      </c>
      <c r="BA511" s="159">
        <v>1</v>
      </c>
      <c r="BB511" s="111" t="s">
        <v>90</v>
      </c>
      <c r="BC511" s="56" t="s">
        <v>92</v>
      </c>
      <c r="BD511" s="109" t="s">
        <v>9983</v>
      </c>
      <c r="BE511" s="123" t="s">
        <v>91</v>
      </c>
      <c r="BF511" s="56" t="s">
        <v>88</v>
      </c>
    </row>
    <row r="512" spans="2:58" s="201" customFormat="1" x14ac:dyDescent="0.2">
      <c r="B512" s="51">
        <v>2026</v>
      </c>
      <c r="C512" s="51">
        <v>891780111</v>
      </c>
      <c r="D512" s="51" t="s">
        <v>79</v>
      </c>
      <c r="E512" s="161" t="s">
        <v>9982</v>
      </c>
      <c r="F512" s="56" t="s">
        <v>9981</v>
      </c>
      <c r="G512" s="56">
        <v>0</v>
      </c>
      <c r="H512" s="56" t="s">
        <v>82</v>
      </c>
      <c r="I512" s="51" t="s">
        <v>83</v>
      </c>
      <c r="J512" s="121" t="s">
        <v>84</v>
      </c>
      <c r="K512" s="54" t="s">
        <v>9980</v>
      </c>
      <c r="L512" s="54">
        <v>13320000</v>
      </c>
      <c r="M512" s="51" t="s">
        <v>86</v>
      </c>
      <c r="N512" s="54" t="s">
        <v>9979</v>
      </c>
      <c r="O512" s="54">
        <v>1082982432</v>
      </c>
      <c r="P512" s="54">
        <v>30</v>
      </c>
      <c r="Q512" s="464">
        <v>46027</v>
      </c>
      <c r="R512" s="109">
        <v>5872564000</v>
      </c>
      <c r="S512" s="109">
        <v>2092</v>
      </c>
      <c r="T512" s="542">
        <v>46045</v>
      </c>
      <c r="U512" s="54">
        <v>13320000</v>
      </c>
      <c r="V512" s="56" t="s">
        <v>88</v>
      </c>
      <c r="W512" s="54">
        <v>72175281</v>
      </c>
      <c r="X512" s="54" t="s">
        <v>9254</v>
      </c>
      <c r="Y512" s="119">
        <v>46045</v>
      </c>
      <c r="Z512" s="119">
        <v>46055</v>
      </c>
      <c r="AA512" s="120" t="s">
        <v>90</v>
      </c>
      <c r="AB512" s="119">
        <v>46173</v>
      </c>
      <c r="AC512" s="54">
        <f t="shared" si="35"/>
        <v>118</v>
      </c>
      <c r="AD512" s="56">
        <v>1</v>
      </c>
      <c r="AE512" s="114">
        <v>3330000</v>
      </c>
      <c r="AF512" s="56">
        <v>1</v>
      </c>
      <c r="AG512" s="464">
        <v>46203</v>
      </c>
      <c r="AH512" s="54">
        <f t="shared" si="36"/>
        <v>30</v>
      </c>
      <c r="AI512" s="114">
        <v>0</v>
      </c>
      <c r="AJ512" s="114">
        <v>0</v>
      </c>
      <c r="AK512" s="118" t="s">
        <v>90</v>
      </c>
      <c r="AL512" s="118" t="s">
        <v>90</v>
      </c>
      <c r="AM512" s="56">
        <v>0</v>
      </c>
      <c r="AN512" s="118" t="s">
        <v>90</v>
      </c>
      <c r="AO512" s="118" t="s">
        <v>90</v>
      </c>
      <c r="AP512" s="118" t="s">
        <v>90</v>
      </c>
      <c r="AQ512" s="54">
        <f t="shared" si="37"/>
        <v>0</v>
      </c>
      <c r="AR512" s="54">
        <f>+L512+AE512-AJ512</f>
        <v>16650000</v>
      </c>
      <c r="AS512" s="56" t="s">
        <v>88</v>
      </c>
      <c r="AT512" s="54">
        <v>13320000</v>
      </c>
      <c r="AU512" s="56" t="s">
        <v>91</v>
      </c>
      <c r="AV512" s="114">
        <v>0</v>
      </c>
      <c r="AW512" s="111" t="s">
        <v>90</v>
      </c>
      <c r="AX512" s="247">
        <v>13320000</v>
      </c>
      <c r="AY512" s="58">
        <f t="shared" si="38"/>
        <v>3330000</v>
      </c>
      <c r="AZ512" s="112">
        <f t="shared" si="39"/>
        <v>0.8</v>
      </c>
      <c r="BA512" s="159">
        <v>1</v>
      </c>
      <c r="BB512" s="111" t="s">
        <v>90</v>
      </c>
      <c r="BC512" s="56" t="s">
        <v>92</v>
      </c>
      <c r="BD512" s="109" t="s">
        <v>9978</v>
      </c>
      <c r="BE512" s="123" t="s">
        <v>91</v>
      </c>
      <c r="BF512" s="56" t="s">
        <v>88</v>
      </c>
    </row>
    <row r="513" spans="2:58" s="201" customFormat="1" x14ac:dyDescent="0.2">
      <c r="B513" s="51">
        <v>2026</v>
      </c>
      <c r="C513" s="51">
        <v>891780111</v>
      </c>
      <c r="D513" s="51" t="s">
        <v>79</v>
      </c>
      <c r="E513" s="161" t="s">
        <v>9977</v>
      </c>
      <c r="F513" s="56" t="s">
        <v>9976</v>
      </c>
      <c r="G513" s="56">
        <v>0</v>
      </c>
      <c r="H513" s="56" t="s">
        <v>82</v>
      </c>
      <c r="I513" s="51" t="s">
        <v>83</v>
      </c>
      <c r="J513" s="121" t="s">
        <v>84</v>
      </c>
      <c r="K513" s="54" t="s">
        <v>9975</v>
      </c>
      <c r="L513" s="54">
        <v>13320000</v>
      </c>
      <c r="M513" s="51" t="s">
        <v>86</v>
      </c>
      <c r="N513" s="54" t="s">
        <v>9974</v>
      </c>
      <c r="O513" s="54">
        <v>1007698184</v>
      </c>
      <c r="P513" s="54">
        <v>30</v>
      </c>
      <c r="Q513" s="464">
        <v>46027</v>
      </c>
      <c r="R513" s="109">
        <v>5872564000</v>
      </c>
      <c r="S513" s="109">
        <v>2093</v>
      </c>
      <c r="T513" s="542">
        <v>46045</v>
      </c>
      <c r="U513" s="54">
        <v>13320000</v>
      </c>
      <c r="V513" s="56" t="s">
        <v>88</v>
      </c>
      <c r="W513" s="54">
        <v>72175281</v>
      </c>
      <c r="X513" s="54" t="s">
        <v>9254</v>
      </c>
      <c r="Y513" s="119">
        <v>46045</v>
      </c>
      <c r="Z513" s="119">
        <v>46055</v>
      </c>
      <c r="AA513" s="120" t="s">
        <v>90</v>
      </c>
      <c r="AB513" s="119">
        <v>46173</v>
      </c>
      <c r="AC513" s="54">
        <f t="shared" si="35"/>
        <v>118</v>
      </c>
      <c r="AD513" s="56">
        <v>0</v>
      </c>
      <c r="AE513" s="114">
        <v>0</v>
      </c>
      <c r="AF513" s="56">
        <v>0</v>
      </c>
      <c r="AG513" s="464" t="s">
        <v>90</v>
      </c>
      <c r="AH513" s="54">
        <f t="shared" si="36"/>
        <v>0</v>
      </c>
      <c r="AI513" s="114">
        <v>1</v>
      </c>
      <c r="AJ513" s="114">
        <v>0</v>
      </c>
      <c r="AK513" s="118">
        <v>46149</v>
      </c>
      <c r="AL513" s="118" t="s">
        <v>90</v>
      </c>
      <c r="AM513" s="56">
        <v>0</v>
      </c>
      <c r="AN513" s="118" t="s">
        <v>90</v>
      </c>
      <c r="AO513" s="118" t="s">
        <v>90</v>
      </c>
      <c r="AP513" s="118" t="s">
        <v>90</v>
      </c>
      <c r="AQ513" s="54">
        <f t="shared" si="37"/>
        <v>0</v>
      </c>
      <c r="AR513" s="54">
        <f>+L513+AE513-AJ513</f>
        <v>13320000</v>
      </c>
      <c r="AS513" s="56" t="s">
        <v>88</v>
      </c>
      <c r="AT513" s="54">
        <v>13320000</v>
      </c>
      <c r="AU513" s="56" t="s">
        <v>91</v>
      </c>
      <c r="AV513" s="114">
        <v>0</v>
      </c>
      <c r="AW513" s="111" t="s">
        <v>90</v>
      </c>
      <c r="AX513" s="247">
        <v>13320000</v>
      </c>
      <c r="AY513" s="58">
        <f t="shared" si="38"/>
        <v>0</v>
      </c>
      <c r="AZ513" s="112">
        <f t="shared" si="39"/>
        <v>1</v>
      </c>
      <c r="BA513" s="159">
        <v>1</v>
      </c>
      <c r="BB513" s="111" t="s">
        <v>90</v>
      </c>
      <c r="BC513" s="56" t="s">
        <v>92</v>
      </c>
      <c r="BD513" s="109" t="s">
        <v>9973</v>
      </c>
      <c r="BE513" s="123" t="s">
        <v>91</v>
      </c>
      <c r="BF513" s="56" t="s">
        <v>88</v>
      </c>
    </row>
    <row r="514" spans="2:58" s="201" customFormat="1" x14ac:dyDescent="0.2">
      <c r="B514" s="51">
        <v>2026</v>
      </c>
      <c r="C514" s="51">
        <v>891780111</v>
      </c>
      <c r="D514" s="51" t="s">
        <v>79</v>
      </c>
      <c r="E514" s="161" t="s">
        <v>9972</v>
      </c>
      <c r="F514" s="56" t="s">
        <v>9971</v>
      </c>
      <c r="G514" s="56">
        <v>0</v>
      </c>
      <c r="H514" s="56" t="s">
        <v>82</v>
      </c>
      <c r="I514" s="51" t="s">
        <v>174</v>
      </c>
      <c r="J514" s="121" t="s">
        <v>84</v>
      </c>
      <c r="K514" s="54" t="s">
        <v>9970</v>
      </c>
      <c r="L514" s="54">
        <v>10989000</v>
      </c>
      <c r="M514" s="51" t="s">
        <v>86</v>
      </c>
      <c r="N514" s="54" t="s">
        <v>9969</v>
      </c>
      <c r="O514" s="54">
        <v>1083040354</v>
      </c>
      <c r="P514" s="54">
        <v>403</v>
      </c>
      <c r="Q514" s="542">
        <v>46048</v>
      </c>
      <c r="R514" s="54">
        <v>137189000</v>
      </c>
      <c r="S514" s="54">
        <v>2733</v>
      </c>
      <c r="T514" s="542">
        <v>46048</v>
      </c>
      <c r="U514" s="54">
        <v>10989000</v>
      </c>
      <c r="V514" s="56" t="s">
        <v>88</v>
      </c>
      <c r="W514" s="54">
        <v>1082870070</v>
      </c>
      <c r="X514" s="54" t="s">
        <v>8777</v>
      </c>
      <c r="Y514" s="119">
        <v>46048</v>
      </c>
      <c r="Z514" s="119">
        <v>46083</v>
      </c>
      <c r="AA514" s="120" t="s">
        <v>90</v>
      </c>
      <c r="AB514" s="119">
        <v>46173</v>
      </c>
      <c r="AC514" s="54">
        <f t="shared" si="35"/>
        <v>90</v>
      </c>
      <c r="AD514" s="56">
        <v>1</v>
      </c>
      <c r="AE514" s="114">
        <v>3663000</v>
      </c>
      <c r="AF514" s="56">
        <v>1</v>
      </c>
      <c r="AG514" s="464">
        <v>46203</v>
      </c>
      <c r="AH514" s="54">
        <f t="shared" si="36"/>
        <v>30</v>
      </c>
      <c r="AI514" s="114">
        <v>0</v>
      </c>
      <c r="AJ514" s="114">
        <v>0</v>
      </c>
      <c r="AK514" s="118" t="s">
        <v>90</v>
      </c>
      <c r="AL514" s="118" t="s">
        <v>90</v>
      </c>
      <c r="AM514" s="56">
        <v>0</v>
      </c>
      <c r="AN514" s="118" t="s">
        <v>90</v>
      </c>
      <c r="AO514" s="118" t="s">
        <v>90</v>
      </c>
      <c r="AP514" s="118" t="s">
        <v>90</v>
      </c>
      <c r="AQ514" s="54">
        <f t="shared" si="37"/>
        <v>0</v>
      </c>
      <c r="AR514" s="54">
        <f>+L514+AE514-AJ514</f>
        <v>14652000</v>
      </c>
      <c r="AS514" s="56" t="s">
        <v>88</v>
      </c>
      <c r="AT514" s="54">
        <v>10989000</v>
      </c>
      <c r="AU514" s="56" t="s">
        <v>91</v>
      </c>
      <c r="AV514" s="114">
        <v>0</v>
      </c>
      <c r="AW514" s="111" t="s">
        <v>90</v>
      </c>
      <c r="AX514" s="247">
        <v>10989000</v>
      </c>
      <c r="AY514" s="58">
        <f t="shared" si="38"/>
        <v>3663000</v>
      </c>
      <c r="AZ514" s="112">
        <f t="shared" si="39"/>
        <v>0.75</v>
      </c>
      <c r="BA514" s="159">
        <v>1</v>
      </c>
      <c r="BB514" s="111" t="s">
        <v>90</v>
      </c>
      <c r="BC514" s="56" t="s">
        <v>296</v>
      </c>
      <c r="BD514" s="109" t="s">
        <v>9968</v>
      </c>
      <c r="BE514" s="123" t="s">
        <v>91</v>
      </c>
      <c r="BF514" s="56" t="s">
        <v>88</v>
      </c>
    </row>
    <row r="515" spans="2:58" s="201" customFormat="1" x14ac:dyDescent="0.2">
      <c r="B515" s="51">
        <v>2026</v>
      </c>
      <c r="C515" s="51">
        <v>891780111</v>
      </c>
      <c r="D515" s="51" t="s">
        <v>79</v>
      </c>
      <c r="E515" s="161" t="s">
        <v>9967</v>
      </c>
      <c r="F515" s="56" t="s">
        <v>9966</v>
      </c>
      <c r="G515" s="56">
        <v>0</v>
      </c>
      <c r="H515" s="56" t="s">
        <v>82</v>
      </c>
      <c r="I515" s="51" t="s">
        <v>174</v>
      </c>
      <c r="J515" s="121" t="s">
        <v>84</v>
      </c>
      <c r="K515" s="54" t="s">
        <v>9965</v>
      </c>
      <c r="L515" s="54">
        <v>13293000</v>
      </c>
      <c r="M515" s="51" t="s">
        <v>86</v>
      </c>
      <c r="N515" s="54" t="s">
        <v>9964</v>
      </c>
      <c r="O515" s="54">
        <v>1140901073</v>
      </c>
      <c r="P515" s="54">
        <v>403</v>
      </c>
      <c r="Q515" s="542">
        <v>46048</v>
      </c>
      <c r="R515" s="54">
        <v>137189000</v>
      </c>
      <c r="S515" s="54">
        <v>2734</v>
      </c>
      <c r="T515" s="542">
        <v>46048</v>
      </c>
      <c r="U515" s="54">
        <v>13293000</v>
      </c>
      <c r="V515" s="56" t="s">
        <v>88</v>
      </c>
      <c r="W515" s="54">
        <v>1082870070</v>
      </c>
      <c r="X515" s="54" t="s">
        <v>8777</v>
      </c>
      <c r="Y515" s="119">
        <v>46048</v>
      </c>
      <c r="Z515" s="119">
        <v>46083</v>
      </c>
      <c r="AA515" s="120" t="s">
        <v>90</v>
      </c>
      <c r="AB515" s="119">
        <v>46173</v>
      </c>
      <c r="AC515" s="54">
        <f t="shared" si="35"/>
        <v>90</v>
      </c>
      <c r="AD515" s="56">
        <v>1</v>
      </c>
      <c r="AE515" s="114">
        <v>4431000</v>
      </c>
      <c r="AF515" s="56">
        <v>1</v>
      </c>
      <c r="AG515" s="464">
        <v>46203</v>
      </c>
      <c r="AH515" s="54">
        <f t="shared" si="36"/>
        <v>30</v>
      </c>
      <c r="AI515" s="114">
        <v>0</v>
      </c>
      <c r="AJ515" s="114">
        <v>0</v>
      </c>
      <c r="AK515" s="118" t="s">
        <v>90</v>
      </c>
      <c r="AL515" s="118" t="s">
        <v>90</v>
      </c>
      <c r="AM515" s="56">
        <v>0</v>
      </c>
      <c r="AN515" s="118" t="s">
        <v>90</v>
      </c>
      <c r="AO515" s="118" t="s">
        <v>90</v>
      </c>
      <c r="AP515" s="118" t="s">
        <v>90</v>
      </c>
      <c r="AQ515" s="54">
        <f t="shared" si="37"/>
        <v>0</v>
      </c>
      <c r="AR515" s="54">
        <f>+L515+AE515-AJ515</f>
        <v>17724000</v>
      </c>
      <c r="AS515" s="56" t="s">
        <v>88</v>
      </c>
      <c r="AT515" s="54">
        <v>13293000</v>
      </c>
      <c r="AU515" s="56" t="s">
        <v>91</v>
      </c>
      <c r="AV515" s="114">
        <v>0</v>
      </c>
      <c r="AW515" s="111" t="s">
        <v>90</v>
      </c>
      <c r="AX515" s="247">
        <v>13293000</v>
      </c>
      <c r="AY515" s="58">
        <f t="shared" si="38"/>
        <v>4431000</v>
      </c>
      <c r="AZ515" s="112">
        <f t="shared" si="39"/>
        <v>0.75</v>
      </c>
      <c r="BA515" s="159">
        <v>1</v>
      </c>
      <c r="BB515" s="111" t="s">
        <v>90</v>
      </c>
      <c r="BC515" s="56" t="s">
        <v>296</v>
      </c>
      <c r="BD515" s="109" t="s">
        <v>9963</v>
      </c>
      <c r="BE515" s="123" t="s">
        <v>91</v>
      </c>
      <c r="BF515" s="56" t="s">
        <v>88</v>
      </c>
    </row>
    <row r="516" spans="2:58" s="201" customFormat="1" x14ac:dyDescent="0.2">
      <c r="B516" s="51">
        <v>2026</v>
      </c>
      <c r="C516" s="51">
        <v>891780111</v>
      </c>
      <c r="D516" s="51" t="s">
        <v>79</v>
      </c>
      <c r="E516" s="161" t="s">
        <v>9962</v>
      </c>
      <c r="F516" s="56" t="s">
        <v>9961</v>
      </c>
      <c r="G516" s="56">
        <v>0</v>
      </c>
      <c r="H516" s="56" t="s">
        <v>82</v>
      </c>
      <c r="I516" s="51" t="s">
        <v>174</v>
      </c>
      <c r="J516" s="121" t="s">
        <v>84</v>
      </c>
      <c r="K516" s="54" t="s">
        <v>9960</v>
      </c>
      <c r="L516" s="54">
        <v>16458000</v>
      </c>
      <c r="M516" s="51" t="s">
        <v>86</v>
      </c>
      <c r="N516" s="54" t="s">
        <v>9959</v>
      </c>
      <c r="O516" s="54">
        <v>1083034205</v>
      </c>
      <c r="P516" s="54">
        <v>403</v>
      </c>
      <c r="Q516" s="542">
        <v>46048</v>
      </c>
      <c r="R516" s="54">
        <v>137189000</v>
      </c>
      <c r="S516" s="54">
        <v>2735</v>
      </c>
      <c r="T516" s="542">
        <v>46048</v>
      </c>
      <c r="U516" s="54">
        <v>16458000</v>
      </c>
      <c r="V516" s="56" t="s">
        <v>88</v>
      </c>
      <c r="W516" s="54">
        <v>1082870070</v>
      </c>
      <c r="X516" s="54" t="s">
        <v>8777</v>
      </c>
      <c r="Y516" s="119">
        <v>46048</v>
      </c>
      <c r="Z516" s="119">
        <v>46083</v>
      </c>
      <c r="AA516" s="120" t="s">
        <v>90</v>
      </c>
      <c r="AB516" s="119">
        <v>46173</v>
      </c>
      <c r="AC516" s="54">
        <f t="shared" si="35"/>
        <v>90</v>
      </c>
      <c r="AD516" s="56">
        <v>1</v>
      </c>
      <c r="AE516" s="114">
        <v>5486000</v>
      </c>
      <c r="AF516" s="56">
        <v>1</v>
      </c>
      <c r="AG516" s="464">
        <v>46203</v>
      </c>
      <c r="AH516" s="54">
        <f t="shared" si="36"/>
        <v>30</v>
      </c>
      <c r="AI516" s="114">
        <v>0</v>
      </c>
      <c r="AJ516" s="114">
        <v>0</v>
      </c>
      <c r="AK516" s="118" t="s">
        <v>90</v>
      </c>
      <c r="AL516" s="118" t="s">
        <v>90</v>
      </c>
      <c r="AM516" s="56">
        <v>0</v>
      </c>
      <c r="AN516" s="118" t="s">
        <v>90</v>
      </c>
      <c r="AO516" s="118" t="s">
        <v>90</v>
      </c>
      <c r="AP516" s="118" t="s">
        <v>90</v>
      </c>
      <c r="AQ516" s="54">
        <f t="shared" si="37"/>
        <v>0</v>
      </c>
      <c r="AR516" s="54">
        <f>+L516+AE516-AJ516</f>
        <v>21944000</v>
      </c>
      <c r="AS516" s="56" t="s">
        <v>88</v>
      </c>
      <c r="AT516" s="54">
        <v>16458000</v>
      </c>
      <c r="AU516" s="56" t="s">
        <v>91</v>
      </c>
      <c r="AV516" s="114">
        <v>0</v>
      </c>
      <c r="AW516" s="111" t="s">
        <v>90</v>
      </c>
      <c r="AX516" s="247">
        <v>16458000</v>
      </c>
      <c r="AY516" s="58">
        <f t="shared" si="38"/>
        <v>5486000</v>
      </c>
      <c r="AZ516" s="112">
        <f t="shared" si="39"/>
        <v>0.75</v>
      </c>
      <c r="BA516" s="159">
        <v>1</v>
      </c>
      <c r="BB516" s="111" t="s">
        <v>90</v>
      </c>
      <c r="BC516" s="56" t="s">
        <v>296</v>
      </c>
      <c r="BD516" s="109" t="s">
        <v>9958</v>
      </c>
      <c r="BE516" s="123" t="s">
        <v>91</v>
      </c>
      <c r="BF516" s="56" t="s">
        <v>88</v>
      </c>
    </row>
    <row r="517" spans="2:58" s="201" customFormat="1" x14ac:dyDescent="0.2">
      <c r="B517" s="51">
        <v>2026</v>
      </c>
      <c r="C517" s="51">
        <v>891780111</v>
      </c>
      <c r="D517" s="51" t="s">
        <v>79</v>
      </c>
      <c r="E517" s="161" t="s">
        <v>9957</v>
      </c>
      <c r="F517" s="56" t="s">
        <v>9956</v>
      </c>
      <c r="G517" s="56">
        <v>0</v>
      </c>
      <c r="H517" s="56" t="s">
        <v>82</v>
      </c>
      <c r="I517" s="51" t="s">
        <v>83</v>
      </c>
      <c r="J517" s="121" t="s">
        <v>84</v>
      </c>
      <c r="K517" s="54" t="s">
        <v>9955</v>
      </c>
      <c r="L517" s="54">
        <v>33499000</v>
      </c>
      <c r="M517" s="51" t="s">
        <v>86</v>
      </c>
      <c r="N517" s="54" t="s">
        <v>9954</v>
      </c>
      <c r="O517" s="54">
        <v>1082903773</v>
      </c>
      <c r="P517" s="54">
        <v>30</v>
      </c>
      <c r="Q517" s="464">
        <v>46027</v>
      </c>
      <c r="R517" s="109">
        <v>5872564000</v>
      </c>
      <c r="S517" s="109">
        <v>2732</v>
      </c>
      <c r="T517" s="542">
        <v>46048</v>
      </c>
      <c r="U517" s="54">
        <v>33499000</v>
      </c>
      <c r="V517" s="56" t="s">
        <v>88</v>
      </c>
      <c r="W517" s="54">
        <v>1082977841</v>
      </c>
      <c r="X517" s="54" t="s">
        <v>9953</v>
      </c>
      <c r="Y517" s="119">
        <v>46048</v>
      </c>
      <c r="Z517" s="119">
        <v>46048</v>
      </c>
      <c r="AA517" s="120" t="s">
        <v>90</v>
      </c>
      <c r="AB517" s="119">
        <v>46173</v>
      </c>
      <c r="AC517" s="54">
        <f t="shared" si="35"/>
        <v>125</v>
      </c>
      <c r="AD517" s="56">
        <v>1</v>
      </c>
      <c r="AE517" s="114">
        <v>0</v>
      </c>
      <c r="AF517" s="56">
        <v>0</v>
      </c>
      <c r="AG517" s="464" t="s">
        <v>90</v>
      </c>
      <c r="AH517" s="54">
        <f t="shared" si="36"/>
        <v>0</v>
      </c>
      <c r="AI517" s="114">
        <v>0</v>
      </c>
      <c r="AJ517" s="114">
        <v>0</v>
      </c>
      <c r="AK517" s="118" t="s">
        <v>90</v>
      </c>
      <c r="AL517" s="118" t="s">
        <v>90</v>
      </c>
      <c r="AM517" s="56">
        <v>0</v>
      </c>
      <c r="AN517" s="118" t="s">
        <v>90</v>
      </c>
      <c r="AO517" s="118" t="s">
        <v>90</v>
      </c>
      <c r="AP517" s="118" t="s">
        <v>90</v>
      </c>
      <c r="AQ517" s="54">
        <f t="shared" si="37"/>
        <v>0</v>
      </c>
      <c r="AR517" s="54">
        <f>+L517+AE517-AJ517</f>
        <v>33499000</v>
      </c>
      <c r="AS517" s="56" t="s">
        <v>88</v>
      </c>
      <c r="AT517" s="54">
        <v>33499000</v>
      </c>
      <c r="AU517" s="56" t="s">
        <v>91</v>
      </c>
      <c r="AV517" s="114">
        <v>0</v>
      </c>
      <c r="AW517" s="111" t="s">
        <v>90</v>
      </c>
      <c r="AX517" s="247">
        <v>33499000</v>
      </c>
      <c r="AY517" s="58">
        <f t="shared" si="38"/>
        <v>0</v>
      </c>
      <c r="AZ517" s="112">
        <f t="shared" si="39"/>
        <v>1</v>
      </c>
      <c r="BA517" s="159">
        <v>1</v>
      </c>
      <c r="BB517" s="111" t="s">
        <v>90</v>
      </c>
      <c r="BC517" s="56" t="s">
        <v>92</v>
      </c>
      <c r="BD517" s="109" t="s">
        <v>9952</v>
      </c>
      <c r="BE517" s="56" t="s">
        <v>88</v>
      </c>
      <c r="BF517" s="56" t="s">
        <v>88</v>
      </c>
    </row>
    <row r="518" spans="2:58" s="201" customFormat="1" x14ac:dyDescent="0.2">
      <c r="B518" s="51">
        <v>2026</v>
      </c>
      <c r="C518" s="51">
        <v>891780111</v>
      </c>
      <c r="D518" s="51" t="s">
        <v>79</v>
      </c>
      <c r="E518" s="161" t="s">
        <v>9951</v>
      </c>
      <c r="F518" s="56" t="s">
        <v>9950</v>
      </c>
      <c r="G518" s="56">
        <v>0</v>
      </c>
      <c r="H518" s="56" t="s">
        <v>82</v>
      </c>
      <c r="I518" s="51" t="s">
        <v>83</v>
      </c>
      <c r="J518" s="121" t="s">
        <v>84</v>
      </c>
      <c r="K518" s="54" t="s">
        <v>9949</v>
      </c>
      <c r="L518" s="54">
        <v>13320000</v>
      </c>
      <c r="M518" s="51" t="s">
        <v>86</v>
      </c>
      <c r="N518" s="54" t="s">
        <v>9948</v>
      </c>
      <c r="O518" s="54">
        <v>1082905227</v>
      </c>
      <c r="P518" s="54">
        <v>30</v>
      </c>
      <c r="Q518" s="464">
        <v>46027</v>
      </c>
      <c r="R518" s="109">
        <v>5872564000</v>
      </c>
      <c r="S518" s="109">
        <v>2736</v>
      </c>
      <c r="T518" s="542">
        <v>46048</v>
      </c>
      <c r="U518" s="54">
        <v>13320000</v>
      </c>
      <c r="V518" s="56" t="s">
        <v>88</v>
      </c>
      <c r="W518" s="54">
        <v>72175281</v>
      </c>
      <c r="X518" s="54" t="s">
        <v>9254</v>
      </c>
      <c r="Y518" s="119">
        <v>46048</v>
      </c>
      <c r="Z518" s="119">
        <v>46055</v>
      </c>
      <c r="AA518" s="120" t="s">
        <v>90</v>
      </c>
      <c r="AB518" s="119">
        <v>46173</v>
      </c>
      <c r="AC518" s="54">
        <f t="shared" si="35"/>
        <v>118</v>
      </c>
      <c r="AD518" s="56">
        <v>1</v>
      </c>
      <c r="AE518" s="114">
        <v>3330000</v>
      </c>
      <c r="AF518" s="56">
        <v>1</v>
      </c>
      <c r="AG518" s="464">
        <v>46203</v>
      </c>
      <c r="AH518" s="54">
        <f t="shared" si="36"/>
        <v>30</v>
      </c>
      <c r="AI518" s="114">
        <v>0</v>
      </c>
      <c r="AJ518" s="114">
        <v>0</v>
      </c>
      <c r="AK518" s="118" t="s">
        <v>90</v>
      </c>
      <c r="AL518" s="118" t="s">
        <v>90</v>
      </c>
      <c r="AM518" s="56">
        <v>0</v>
      </c>
      <c r="AN518" s="118" t="s">
        <v>90</v>
      </c>
      <c r="AO518" s="118" t="s">
        <v>90</v>
      </c>
      <c r="AP518" s="118" t="s">
        <v>90</v>
      </c>
      <c r="AQ518" s="54">
        <f t="shared" si="37"/>
        <v>0</v>
      </c>
      <c r="AR518" s="54">
        <f>+L518+AE518-AJ518</f>
        <v>16650000</v>
      </c>
      <c r="AS518" s="56" t="s">
        <v>88</v>
      </c>
      <c r="AT518" s="54">
        <v>13320000</v>
      </c>
      <c r="AU518" s="56" t="s">
        <v>91</v>
      </c>
      <c r="AV518" s="114">
        <v>0</v>
      </c>
      <c r="AW518" s="111" t="s">
        <v>90</v>
      </c>
      <c r="AX518" s="247">
        <v>13320000</v>
      </c>
      <c r="AY518" s="58">
        <f t="shared" si="38"/>
        <v>3330000</v>
      </c>
      <c r="AZ518" s="112">
        <f t="shared" si="39"/>
        <v>0.8</v>
      </c>
      <c r="BA518" s="159">
        <v>1</v>
      </c>
      <c r="BB518" s="111" t="s">
        <v>90</v>
      </c>
      <c r="BC518" s="56" t="s">
        <v>92</v>
      </c>
      <c r="BD518" s="109" t="s">
        <v>9947</v>
      </c>
      <c r="BE518" s="123" t="s">
        <v>91</v>
      </c>
      <c r="BF518" s="56" t="s">
        <v>88</v>
      </c>
    </row>
    <row r="519" spans="2:58" s="201" customFormat="1" x14ac:dyDescent="0.2">
      <c r="B519" s="51">
        <v>2026</v>
      </c>
      <c r="C519" s="51">
        <v>891780111</v>
      </c>
      <c r="D519" s="51" t="s">
        <v>79</v>
      </c>
      <c r="E519" s="161" t="s">
        <v>9946</v>
      </c>
      <c r="F519" s="56" t="s">
        <v>9945</v>
      </c>
      <c r="G519" s="56">
        <v>0</v>
      </c>
      <c r="H519" s="56" t="s">
        <v>82</v>
      </c>
      <c r="I519" s="51" t="s">
        <v>83</v>
      </c>
      <c r="J519" s="121" t="s">
        <v>84</v>
      </c>
      <c r="K519" s="54" t="s">
        <v>9944</v>
      </c>
      <c r="L519" s="54">
        <v>11648000</v>
      </c>
      <c r="M519" s="51" t="s">
        <v>86</v>
      </c>
      <c r="N519" s="54" t="s">
        <v>9943</v>
      </c>
      <c r="O519" s="54">
        <v>57296345</v>
      </c>
      <c r="P519" s="54">
        <v>118</v>
      </c>
      <c r="Q519" s="542">
        <v>46038</v>
      </c>
      <c r="R519" s="54">
        <v>23296000</v>
      </c>
      <c r="S519" s="54">
        <v>2710</v>
      </c>
      <c r="T519" s="542">
        <v>46048</v>
      </c>
      <c r="U519" s="54">
        <v>11648000</v>
      </c>
      <c r="V519" s="56" t="s">
        <v>88</v>
      </c>
      <c r="W519" s="54">
        <v>57461216</v>
      </c>
      <c r="X519" s="54" t="s">
        <v>8844</v>
      </c>
      <c r="Y519" s="119">
        <v>46048</v>
      </c>
      <c r="Z519" s="119">
        <v>46055</v>
      </c>
      <c r="AA519" s="120" t="s">
        <v>90</v>
      </c>
      <c r="AB519" s="119">
        <v>46173</v>
      </c>
      <c r="AC519" s="54">
        <f t="shared" si="35"/>
        <v>118</v>
      </c>
      <c r="AD519" s="56">
        <v>1</v>
      </c>
      <c r="AE519" s="114">
        <v>486000</v>
      </c>
      <c r="AF519" s="56">
        <v>1</v>
      </c>
      <c r="AG519" s="464">
        <v>46178</v>
      </c>
      <c r="AH519" s="54">
        <f t="shared" si="36"/>
        <v>5</v>
      </c>
      <c r="AI519" s="114">
        <v>0</v>
      </c>
      <c r="AJ519" s="114">
        <v>0</v>
      </c>
      <c r="AK519" s="118" t="s">
        <v>90</v>
      </c>
      <c r="AL519" s="118" t="s">
        <v>90</v>
      </c>
      <c r="AM519" s="56">
        <v>0</v>
      </c>
      <c r="AN519" s="118" t="s">
        <v>90</v>
      </c>
      <c r="AO519" s="118" t="s">
        <v>90</v>
      </c>
      <c r="AP519" s="118" t="s">
        <v>90</v>
      </c>
      <c r="AQ519" s="54">
        <f t="shared" si="37"/>
        <v>0</v>
      </c>
      <c r="AR519" s="54">
        <f>+L519+AE519-AJ519</f>
        <v>12134000</v>
      </c>
      <c r="AS519" s="56" t="s">
        <v>88</v>
      </c>
      <c r="AT519" s="54">
        <v>11648000</v>
      </c>
      <c r="AU519" s="56" t="s">
        <v>91</v>
      </c>
      <c r="AV519" s="114">
        <v>0</v>
      </c>
      <c r="AW519" s="111" t="s">
        <v>90</v>
      </c>
      <c r="AX519" s="247">
        <v>11648000</v>
      </c>
      <c r="AY519" s="58">
        <f t="shared" si="38"/>
        <v>486000</v>
      </c>
      <c r="AZ519" s="112">
        <f t="shared" si="39"/>
        <v>0.95994725564529426</v>
      </c>
      <c r="BA519" s="159">
        <v>1</v>
      </c>
      <c r="BB519" s="111" t="s">
        <v>90</v>
      </c>
      <c r="BC519" s="56" t="s">
        <v>92</v>
      </c>
      <c r="BD519" s="109" t="s">
        <v>9942</v>
      </c>
      <c r="BE519" s="123" t="s">
        <v>91</v>
      </c>
      <c r="BF519" s="56" t="s">
        <v>88</v>
      </c>
    </row>
    <row r="520" spans="2:58" s="201" customFormat="1" x14ac:dyDescent="0.2">
      <c r="B520" s="51">
        <v>2026</v>
      </c>
      <c r="C520" s="51">
        <v>891780111</v>
      </c>
      <c r="D520" s="51" t="s">
        <v>79</v>
      </c>
      <c r="E520" s="161" t="s">
        <v>9941</v>
      </c>
      <c r="F520" s="56" t="s">
        <v>9940</v>
      </c>
      <c r="G520" s="56">
        <v>0</v>
      </c>
      <c r="H520" s="56" t="s">
        <v>82</v>
      </c>
      <c r="I520" s="51" t="s">
        <v>83</v>
      </c>
      <c r="J520" s="121" t="s">
        <v>84</v>
      </c>
      <c r="K520" s="54" t="s">
        <v>9939</v>
      </c>
      <c r="L520" s="54">
        <v>9972000</v>
      </c>
      <c r="M520" s="51" t="s">
        <v>86</v>
      </c>
      <c r="N520" s="54" t="s">
        <v>9938</v>
      </c>
      <c r="O520" s="54">
        <v>1083027840</v>
      </c>
      <c r="P520" s="54">
        <v>53</v>
      </c>
      <c r="Q520" s="464">
        <v>46030</v>
      </c>
      <c r="R520" s="109">
        <v>2567899000</v>
      </c>
      <c r="S520" s="109">
        <v>2711</v>
      </c>
      <c r="T520" s="542">
        <v>46048</v>
      </c>
      <c r="U520" s="54">
        <v>9972000</v>
      </c>
      <c r="V520" s="56" t="s">
        <v>88</v>
      </c>
      <c r="W520" s="54">
        <v>7634027</v>
      </c>
      <c r="X520" s="54" t="s">
        <v>9344</v>
      </c>
      <c r="Y520" s="119">
        <v>46048</v>
      </c>
      <c r="Z520" s="119">
        <v>46069</v>
      </c>
      <c r="AA520" s="120" t="s">
        <v>90</v>
      </c>
      <c r="AB520" s="119">
        <v>46173</v>
      </c>
      <c r="AC520" s="54">
        <f t="shared" ref="AC520:AC583" si="40">+IF(AA520="1800-01-01",AB520-Z520,AB520-AA520)</f>
        <v>104</v>
      </c>
      <c r="AD520" s="56">
        <v>1</v>
      </c>
      <c r="AE520" s="114">
        <v>1425000</v>
      </c>
      <c r="AF520" s="56">
        <v>1</v>
      </c>
      <c r="AG520" s="464">
        <v>46188</v>
      </c>
      <c r="AH520" s="54">
        <f t="shared" ref="AH520:AH583" si="41">+IF(AG520="1800-01-01",0,AG520-AB520)</f>
        <v>15</v>
      </c>
      <c r="AI520" s="114">
        <v>0</v>
      </c>
      <c r="AJ520" s="114">
        <v>0</v>
      </c>
      <c r="AK520" s="118" t="s">
        <v>90</v>
      </c>
      <c r="AL520" s="118" t="s">
        <v>90</v>
      </c>
      <c r="AM520" s="56">
        <v>0</v>
      </c>
      <c r="AN520" s="118" t="s">
        <v>90</v>
      </c>
      <c r="AO520" s="118" t="s">
        <v>90</v>
      </c>
      <c r="AP520" s="118" t="s">
        <v>90</v>
      </c>
      <c r="AQ520" s="54">
        <f t="shared" ref="AQ520:AQ583" si="42">+IF(AN520="1800-01-01",0,AO520-AN520)</f>
        <v>0</v>
      </c>
      <c r="AR520" s="54">
        <f>+L520+AE520-AJ520</f>
        <v>11397000</v>
      </c>
      <c r="AS520" s="56" t="s">
        <v>88</v>
      </c>
      <c r="AT520" s="54">
        <v>9972000</v>
      </c>
      <c r="AU520" s="56" t="s">
        <v>91</v>
      </c>
      <c r="AV520" s="114">
        <v>0</v>
      </c>
      <c r="AW520" s="111" t="s">
        <v>90</v>
      </c>
      <c r="AX520" s="247">
        <v>9972000</v>
      </c>
      <c r="AY520" s="58">
        <f t="shared" ref="AY520:AY583" si="43">AR520-AX520</f>
        <v>1425000</v>
      </c>
      <c r="AZ520" s="112">
        <f t="shared" ref="AZ520:AZ583" si="44">+IFERROR(AX520/AR520,"_")</f>
        <v>0.87496709660436955</v>
      </c>
      <c r="BA520" s="159">
        <v>1</v>
      </c>
      <c r="BB520" s="111" t="s">
        <v>90</v>
      </c>
      <c r="BC520" s="56" t="s">
        <v>92</v>
      </c>
      <c r="BD520" s="109" t="s">
        <v>9937</v>
      </c>
      <c r="BE520" s="123" t="s">
        <v>91</v>
      </c>
      <c r="BF520" s="56" t="s">
        <v>88</v>
      </c>
    </row>
    <row r="521" spans="2:58" s="201" customFormat="1" x14ac:dyDescent="0.2">
      <c r="B521" s="51">
        <v>2026</v>
      </c>
      <c r="C521" s="51">
        <v>891780111</v>
      </c>
      <c r="D521" s="51" t="s">
        <v>79</v>
      </c>
      <c r="E521" s="161" t="s">
        <v>9936</v>
      </c>
      <c r="F521" s="56" t="s">
        <v>9935</v>
      </c>
      <c r="G521" s="56">
        <v>0</v>
      </c>
      <c r="H521" s="56" t="s">
        <v>82</v>
      </c>
      <c r="I521" s="51" t="s">
        <v>83</v>
      </c>
      <c r="J521" s="121" t="s">
        <v>84</v>
      </c>
      <c r="K521" s="54" t="s">
        <v>9934</v>
      </c>
      <c r="L521" s="54">
        <v>18992000</v>
      </c>
      <c r="M521" s="51" t="s">
        <v>86</v>
      </c>
      <c r="N521" s="54" t="s">
        <v>9933</v>
      </c>
      <c r="O521" s="54">
        <v>57461691</v>
      </c>
      <c r="P521" s="54">
        <v>30</v>
      </c>
      <c r="Q521" s="464">
        <v>46027</v>
      </c>
      <c r="R521" s="109">
        <v>5872564000</v>
      </c>
      <c r="S521" s="109">
        <v>2737</v>
      </c>
      <c r="T521" s="542">
        <v>46048</v>
      </c>
      <c r="U521" s="54">
        <v>18992000</v>
      </c>
      <c r="V521" s="56" t="s">
        <v>88</v>
      </c>
      <c r="W521" s="54">
        <v>32697737</v>
      </c>
      <c r="X521" s="54" t="s">
        <v>9932</v>
      </c>
      <c r="Y521" s="119">
        <v>46048</v>
      </c>
      <c r="Z521" s="119">
        <v>46055</v>
      </c>
      <c r="AA521" s="120" t="s">
        <v>90</v>
      </c>
      <c r="AB521" s="119">
        <v>46173</v>
      </c>
      <c r="AC521" s="54">
        <f t="shared" si="40"/>
        <v>118</v>
      </c>
      <c r="AD521" s="56">
        <v>1</v>
      </c>
      <c r="AE521" s="114">
        <v>4748000</v>
      </c>
      <c r="AF521" s="56">
        <v>1</v>
      </c>
      <c r="AG521" s="464">
        <v>46203</v>
      </c>
      <c r="AH521" s="54">
        <f t="shared" si="41"/>
        <v>30</v>
      </c>
      <c r="AI521" s="114">
        <v>0</v>
      </c>
      <c r="AJ521" s="114">
        <v>0</v>
      </c>
      <c r="AK521" s="118" t="s">
        <v>90</v>
      </c>
      <c r="AL521" s="118" t="s">
        <v>90</v>
      </c>
      <c r="AM521" s="56">
        <v>0</v>
      </c>
      <c r="AN521" s="118" t="s">
        <v>90</v>
      </c>
      <c r="AO521" s="118" t="s">
        <v>90</v>
      </c>
      <c r="AP521" s="118" t="s">
        <v>90</v>
      </c>
      <c r="AQ521" s="54">
        <f t="shared" si="42"/>
        <v>0</v>
      </c>
      <c r="AR521" s="54">
        <f>+L521+AE521-AJ521</f>
        <v>23740000</v>
      </c>
      <c r="AS521" s="56" t="s">
        <v>88</v>
      </c>
      <c r="AT521" s="54">
        <v>18992000</v>
      </c>
      <c r="AU521" s="56" t="s">
        <v>91</v>
      </c>
      <c r="AV521" s="114">
        <v>0</v>
      </c>
      <c r="AW521" s="111" t="s">
        <v>90</v>
      </c>
      <c r="AX521" s="247">
        <v>18992000</v>
      </c>
      <c r="AY521" s="58">
        <f t="shared" si="43"/>
        <v>4748000</v>
      </c>
      <c r="AZ521" s="112">
        <f t="shared" si="44"/>
        <v>0.8</v>
      </c>
      <c r="BA521" s="159">
        <v>1</v>
      </c>
      <c r="BB521" s="111" t="s">
        <v>90</v>
      </c>
      <c r="BC521" s="56" t="s">
        <v>92</v>
      </c>
      <c r="BD521" s="109" t="s">
        <v>9931</v>
      </c>
      <c r="BE521" s="123" t="s">
        <v>91</v>
      </c>
      <c r="BF521" s="56" t="s">
        <v>88</v>
      </c>
    </row>
    <row r="522" spans="2:58" s="201" customFormat="1" x14ac:dyDescent="0.2">
      <c r="B522" s="51">
        <v>2026</v>
      </c>
      <c r="C522" s="51">
        <v>891780111</v>
      </c>
      <c r="D522" s="51" t="s">
        <v>79</v>
      </c>
      <c r="E522" s="161" t="s">
        <v>9930</v>
      </c>
      <c r="F522" s="56" t="s">
        <v>9929</v>
      </c>
      <c r="G522" s="56">
        <v>0</v>
      </c>
      <c r="H522" s="56" t="s">
        <v>82</v>
      </c>
      <c r="I522" s="51" t="s">
        <v>83</v>
      </c>
      <c r="J522" s="121" t="s">
        <v>84</v>
      </c>
      <c r="K522" s="54" t="s">
        <v>9928</v>
      </c>
      <c r="L522" s="54">
        <v>12028000</v>
      </c>
      <c r="M522" s="51" t="s">
        <v>86</v>
      </c>
      <c r="N522" s="54" t="s">
        <v>9927</v>
      </c>
      <c r="O522" s="54">
        <v>1007870479</v>
      </c>
      <c r="P522" s="54">
        <v>30</v>
      </c>
      <c r="Q522" s="464">
        <v>46027</v>
      </c>
      <c r="R522" s="109">
        <v>5872564000</v>
      </c>
      <c r="S522" s="109">
        <v>2738</v>
      </c>
      <c r="T522" s="542">
        <v>46048</v>
      </c>
      <c r="U522" s="54">
        <v>12028000</v>
      </c>
      <c r="V522" s="56" t="s">
        <v>88</v>
      </c>
      <c r="W522" s="54">
        <v>84450555</v>
      </c>
      <c r="X522" s="54" t="s">
        <v>9926</v>
      </c>
      <c r="Y522" s="119">
        <v>46048</v>
      </c>
      <c r="Z522" s="119">
        <v>46055</v>
      </c>
      <c r="AA522" s="120" t="s">
        <v>90</v>
      </c>
      <c r="AB522" s="119">
        <v>46173</v>
      </c>
      <c r="AC522" s="54">
        <f t="shared" si="40"/>
        <v>118</v>
      </c>
      <c r="AD522" s="56">
        <v>2</v>
      </c>
      <c r="AE522" s="114">
        <v>13007000</v>
      </c>
      <c r="AF522" s="56">
        <v>1</v>
      </c>
      <c r="AG522" s="464">
        <v>46203</v>
      </c>
      <c r="AH522" s="54">
        <f t="shared" si="41"/>
        <v>30</v>
      </c>
      <c r="AI522" s="114">
        <v>0</v>
      </c>
      <c r="AJ522" s="114">
        <v>0</v>
      </c>
      <c r="AK522" s="118" t="s">
        <v>90</v>
      </c>
      <c r="AL522" s="118" t="s">
        <v>90</v>
      </c>
      <c r="AM522" s="56">
        <v>0</v>
      </c>
      <c r="AN522" s="118" t="s">
        <v>90</v>
      </c>
      <c r="AO522" s="118" t="s">
        <v>90</v>
      </c>
      <c r="AP522" s="118" t="s">
        <v>90</v>
      </c>
      <c r="AQ522" s="54">
        <f t="shared" si="42"/>
        <v>0</v>
      </c>
      <c r="AR522" s="54">
        <f>+L522+AE522-AJ522</f>
        <v>25035000</v>
      </c>
      <c r="AS522" s="56" t="s">
        <v>88</v>
      </c>
      <c r="AT522" s="54">
        <v>12028000</v>
      </c>
      <c r="AU522" s="56" t="s">
        <v>91</v>
      </c>
      <c r="AV522" s="114">
        <v>0</v>
      </c>
      <c r="AW522" s="111" t="s">
        <v>90</v>
      </c>
      <c r="AX522" s="247">
        <v>22028000</v>
      </c>
      <c r="AY522" s="58">
        <f t="shared" si="43"/>
        <v>3007000</v>
      </c>
      <c r="AZ522" s="112">
        <f t="shared" si="44"/>
        <v>0.8798881565807869</v>
      </c>
      <c r="BA522" s="159">
        <v>1</v>
      </c>
      <c r="BB522" s="111" t="s">
        <v>90</v>
      </c>
      <c r="BC522" s="56" t="s">
        <v>92</v>
      </c>
      <c r="BD522" s="109" t="s">
        <v>9925</v>
      </c>
      <c r="BE522" s="123" t="s">
        <v>91</v>
      </c>
      <c r="BF522" s="56" t="s">
        <v>88</v>
      </c>
    </row>
    <row r="523" spans="2:58" s="201" customFormat="1" x14ac:dyDescent="0.2">
      <c r="B523" s="51">
        <v>2026</v>
      </c>
      <c r="C523" s="51">
        <v>891780111</v>
      </c>
      <c r="D523" s="51" t="s">
        <v>79</v>
      </c>
      <c r="E523" s="161" t="s">
        <v>9924</v>
      </c>
      <c r="F523" s="56" t="s">
        <v>9923</v>
      </c>
      <c r="G523" s="56">
        <v>0</v>
      </c>
      <c r="H523" s="56" t="s">
        <v>82</v>
      </c>
      <c r="I523" s="51" t="s">
        <v>83</v>
      </c>
      <c r="J523" s="121" t="s">
        <v>84</v>
      </c>
      <c r="K523" s="54" t="s">
        <v>9922</v>
      </c>
      <c r="L523" s="54">
        <v>12028000</v>
      </c>
      <c r="M523" s="51" t="s">
        <v>86</v>
      </c>
      <c r="N523" s="54" t="s">
        <v>9921</v>
      </c>
      <c r="O523" s="54">
        <v>57299240</v>
      </c>
      <c r="P523" s="54">
        <v>30</v>
      </c>
      <c r="Q523" s="464">
        <v>46027</v>
      </c>
      <c r="R523" s="109">
        <v>5872564000</v>
      </c>
      <c r="S523" s="109">
        <v>2739</v>
      </c>
      <c r="T523" s="542">
        <v>46048</v>
      </c>
      <c r="U523" s="54">
        <v>12028000</v>
      </c>
      <c r="V523" s="56" t="s">
        <v>88</v>
      </c>
      <c r="W523" s="54">
        <v>84452426</v>
      </c>
      <c r="X523" s="54" t="s">
        <v>9920</v>
      </c>
      <c r="Y523" s="119">
        <v>46048</v>
      </c>
      <c r="Z523" s="119">
        <v>46055</v>
      </c>
      <c r="AA523" s="120" t="s">
        <v>90</v>
      </c>
      <c r="AB523" s="119">
        <v>46173</v>
      </c>
      <c r="AC523" s="54">
        <f t="shared" si="40"/>
        <v>118</v>
      </c>
      <c r="AD523" s="56">
        <v>1</v>
      </c>
      <c r="AE523" s="114">
        <v>1504000</v>
      </c>
      <c r="AF523" s="56">
        <v>1</v>
      </c>
      <c r="AG523" s="464">
        <v>46188</v>
      </c>
      <c r="AH523" s="54">
        <f t="shared" si="41"/>
        <v>15</v>
      </c>
      <c r="AI523" s="114">
        <v>0</v>
      </c>
      <c r="AJ523" s="114">
        <v>0</v>
      </c>
      <c r="AK523" s="118" t="s">
        <v>90</v>
      </c>
      <c r="AL523" s="118" t="s">
        <v>90</v>
      </c>
      <c r="AM523" s="56">
        <v>0</v>
      </c>
      <c r="AN523" s="118" t="s">
        <v>90</v>
      </c>
      <c r="AO523" s="118" t="s">
        <v>90</v>
      </c>
      <c r="AP523" s="118" t="s">
        <v>90</v>
      </c>
      <c r="AQ523" s="54">
        <f t="shared" si="42"/>
        <v>0</v>
      </c>
      <c r="AR523" s="54">
        <f>+L523+AE523-AJ523</f>
        <v>13532000</v>
      </c>
      <c r="AS523" s="56" t="s">
        <v>88</v>
      </c>
      <c r="AT523" s="54">
        <v>12028000</v>
      </c>
      <c r="AU523" s="56" t="s">
        <v>91</v>
      </c>
      <c r="AV523" s="114">
        <v>0</v>
      </c>
      <c r="AW523" s="111" t="s">
        <v>90</v>
      </c>
      <c r="AX523" s="247">
        <v>12028000</v>
      </c>
      <c r="AY523" s="58">
        <f t="shared" si="43"/>
        <v>1504000</v>
      </c>
      <c r="AZ523" s="112">
        <f t="shared" si="44"/>
        <v>0.88885604493053505</v>
      </c>
      <c r="BA523" s="159">
        <v>1</v>
      </c>
      <c r="BB523" s="111" t="s">
        <v>90</v>
      </c>
      <c r="BC523" s="56" t="s">
        <v>92</v>
      </c>
      <c r="BD523" s="109" t="s">
        <v>9919</v>
      </c>
      <c r="BE523" s="123" t="s">
        <v>91</v>
      </c>
      <c r="BF523" s="56" t="s">
        <v>88</v>
      </c>
    </row>
    <row r="524" spans="2:58" s="201" customFormat="1" x14ac:dyDescent="0.2">
      <c r="B524" s="51">
        <v>2026</v>
      </c>
      <c r="C524" s="51">
        <v>891780111</v>
      </c>
      <c r="D524" s="51" t="s">
        <v>79</v>
      </c>
      <c r="E524" s="161" t="s">
        <v>9918</v>
      </c>
      <c r="F524" s="56" t="s">
        <v>9917</v>
      </c>
      <c r="G524" s="56">
        <v>0</v>
      </c>
      <c r="H524" s="56" t="s">
        <v>82</v>
      </c>
      <c r="I524" s="51" t="s">
        <v>83</v>
      </c>
      <c r="J524" s="121" t="s">
        <v>84</v>
      </c>
      <c r="K524" s="54" t="s">
        <v>9916</v>
      </c>
      <c r="L524" s="54">
        <v>15096000</v>
      </c>
      <c r="M524" s="51" t="s">
        <v>86</v>
      </c>
      <c r="N524" s="54" t="s">
        <v>9915</v>
      </c>
      <c r="O524" s="54">
        <v>57462117</v>
      </c>
      <c r="P524" s="54">
        <v>30</v>
      </c>
      <c r="Q524" s="464">
        <v>46027</v>
      </c>
      <c r="R524" s="109">
        <v>5872564000</v>
      </c>
      <c r="S524" s="109">
        <v>2740</v>
      </c>
      <c r="T524" s="542">
        <v>46048</v>
      </c>
      <c r="U524" s="54">
        <v>15096000</v>
      </c>
      <c r="V524" s="56" t="s">
        <v>88</v>
      </c>
      <c r="W524" s="54">
        <v>19619250</v>
      </c>
      <c r="X524" s="54" t="s">
        <v>9914</v>
      </c>
      <c r="Y524" s="119">
        <v>46048</v>
      </c>
      <c r="Z524" s="119">
        <v>46048</v>
      </c>
      <c r="AA524" s="120" t="s">
        <v>90</v>
      </c>
      <c r="AB524" s="119">
        <v>46173</v>
      </c>
      <c r="AC524" s="54">
        <f t="shared" si="40"/>
        <v>125</v>
      </c>
      <c r="AD524" s="56">
        <v>1</v>
      </c>
      <c r="AE524" s="114">
        <v>1665000</v>
      </c>
      <c r="AF524" s="56">
        <v>1</v>
      </c>
      <c r="AG524" s="464">
        <v>46188</v>
      </c>
      <c r="AH524" s="54">
        <f t="shared" si="41"/>
        <v>15</v>
      </c>
      <c r="AI524" s="114">
        <v>0</v>
      </c>
      <c r="AJ524" s="114">
        <v>0</v>
      </c>
      <c r="AK524" s="118" t="s">
        <v>90</v>
      </c>
      <c r="AL524" s="118" t="s">
        <v>90</v>
      </c>
      <c r="AM524" s="56">
        <v>0</v>
      </c>
      <c r="AN524" s="118" t="s">
        <v>90</v>
      </c>
      <c r="AO524" s="118" t="s">
        <v>90</v>
      </c>
      <c r="AP524" s="118" t="s">
        <v>90</v>
      </c>
      <c r="AQ524" s="54">
        <f t="shared" si="42"/>
        <v>0</v>
      </c>
      <c r="AR524" s="54">
        <f>+L524+AE524-AJ524</f>
        <v>16761000</v>
      </c>
      <c r="AS524" s="56" t="s">
        <v>88</v>
      </c>
      <c r="AT524" s="54">
        <v>15096000</v>
      </c>
      <c r="AU524" s="56" t="s">
        <v>91</v>
      </c>
      <c r="AV524" s="114">
        <v>0</v>
      </c>
      <c r="AW524" s="111" t="s">
        <v>90</v>
      </c>
      <c r="AX524" s="247">
        <v>15096000</v>
      </c>
      <c r="AY524" s="58">
        <f t="shared" si="43"/>
        <v>1665000</v>
      </c>
      <c r="AZ524" s="112">
        <f t="shared" si="44"/>
        <v>0.90066225165562919</v>
      </c>
      <c r="BA524" s="159">
        <v>1</v>
      </c>
      <c r="BB524" s="111" t="s">
        <v>90</v>
      </c>
      <c r="BC524" s="56" t="s">
        <v>92</v>
      </c>
      <c r="BD524" s="109" t="s">
        <v>9913</v>
      </c>
      <c r="BE524" s="56" t="s">
        <v>88</v>
      </c>
      <c r="BF524" s="56" t="s">
        <v>88</v>
      </c>
    </row>
    <row r="525" spans="2:58" s="201" customFormat="1" x14ac:dyDescent="0.2">
      <c r="B525" s="51">
        <v>2026</v>
      </c>
      <c r="C525" s="51">
        <v>891780111</v>
      </c>
      <c r="D525" s="51" t="s">
        <v>79</v>
      </c>
      <c r="E525" s="161" t="s">
        <v>9912</v>
      </c>
      <c r="F525" s="56" t="s">
        <v>9911</v>
      </c>
      <c r="G525" s="56">
        <v>0</v>
      </c>
      <c r="H525" s="56" t="s">
        <v>82</v>
      </c>
      <c r="I525" s="51" t="s">
        <v>83</v>
      </c>
      <c r="J525" s="121" t="s">
        <v>84</v>
      </c>
      <c r="K525" s="54" t="s">
        <v>9910</v>
      </c>
      <c r="L525" s="54">
        <v>15873000</v>
      </c>
      <c r="M525" s="51" t="s">
        <v>86</v>
      </c>
      <c r="N525" s="54" t="s">
        <v>9909</v>
      </c>
      <c r="O525" s="54">
        <v>36563913</v>
      </c>
      <c r="P525" s="54">
        <v>30</v>
      </c>
      <c r="Q525" s="464">
        <v>46027</v>
      </c>
      <c r="R525" s="109">
        <v>5872564000</v>
      </c>
      <c r="S525" s="109">
        <v>2741</v>
      </c>
      <c r="T525" s="542">
        <v>46048</v>
      </c>
      <c r="U525" s="54">
        <v>15873000</v>
      </c>
      <c r="V525" s="56" t="s">
        <v>88</v>
      </c>
      <c r="W525" s="54">
        <v>57461216</v>
      </c>
      <c r="X525" s="54" t="s">
        <v>8844</v>
      </c>
      <c r="Y525" s="119">
        <v>46048</v>
      </c>
      <c r="Z525" s="119">
        <v>46048</v>
      </c>
      <c r="AA525" s="120" t="s">
        <v>90</v>
      </c>
      <c r="AB525" s="119">
        <v>46173</v>
      </c>
      <c r="AC525" s="54">
        <f t="shared" si="40"/>
        <v>125</v>
      </c>
      <c r="AD525" s="56">
        <v>1</v>
      </c>
      <c r="AE525" s="114">
        <v>4030000</v>
      </c>
      <c r="AF525" s="56">
        <v>1</v>
      </c>
      <c r="AG525" s="464">
        <v>46206</v>
      </c>
      <c r="AH525" s="54">
        <f t="shared" si="41"/>
        <v>33</v>
      </c>
      <c r="AI525" s="114">
        <v>0</v>
      </c>
      <c r="AJ525" s="114">
        <v>0</v>
      </c>
      <c r="AK525" s="118" t="s">
        <v>90</v>
      </c>
      <c r="AL525" s="118" t="s">
        <v>90</v>
      </c>
      <c r="AM525" s="56">
        <v>0</v>
      </c>
      <c r="AN525" s="118" t="s">
        <v>90</v>
      </c>
      <c r="AO525" s="118" t="s">
        <v>90</v>
      </c>
      <c r="AP525" s="118" t="s">
        <v>90</v>
      </c>
      <c r="AQ525" s="54">
        <f t="shared" si="42"/>
        <v>0</v>
      </c>
      <c r="AR525" s="54">
        <f>+L525+AE525-AJ525</f>
        <v>19903000</v>
      </c>
      <c r="AS525" s="56" t="s">
        <v>88</v>
      </c>
      <c r="AT525" s="54">
        <v>15873000</v>
      </c>
      <c r="AU525" s="56" t="s">
        <v>91</v>
      </c>
      <c r="AV525" s="114">
        <v>0</v>
      </c>
      <c r="AW525" s="111" t="s">
        <v>90</v>
      </c>
      <c r="AX525" s="247">
        <v>15873000</v>
      </c>
      <c r="AY525" s="58">
        <f t="shared" si="43"/>
        <v>4030000</v>
      </c>
      <c r="AZ525" s="112">
        <f t="shared" si="44"/>
        <v>0.79751796211626391</v>
      </c>
      <c r="BA525" s="159">
        <v>1</v>
      </c>
      <c r="BB525" s="111" t="s">
        <v>90</v>
      </c>
      <c r="BC525" s="56" t="s">
        <v>92</v>
      </c>
      <c r="BD525" s="109" t="s">
        <v>9908</v>
      </c>
      <c r="BE525" s="56" t="s">
        <v>88</v>
      </c>
      <c r="BF525" s="56" t="s">
        <v>88</v>
      </c>
    </row>
    <row r="526" spans="2:58" s="201" customFormat="1" x14ac:dyDescent="0.2">
      <c r="B526" s="51">
        <v>2026</v>
      </c>
      <c r="C526" s="51">
        <v>891780111</v>
      </c>
      <c r="D526" s="51" t="s">
        <v>79</v>
      </c>
      <c r="E526" s="161" t="s">
        <v>9907</v>
      </c>
      <c r="F526" s="56" t="s">
        <v>9906</v>
      </c>
      <c r="G526" s="56">
        <v>0</v>
      </c>
      <c r="H526" s="56" t="s">
        <v>82</v>
      </c>
      <c r="I526" s="51" t="s">
        <v>83</v>
      </c>
      <c r="J526" s="121" t="s">
        <v>84</v>
      </c>
      <c r="K526" s="54" t="s">
        <v>9905</v>
      </c>
      <c r="L526" s="54">
        <v>27255000</v>
      </c>
      <c r="M526" s="51" t="s">
        <v>86</v>
      </c>
      <c r="N526" s="54" t="s">
        <v>9904</v>
      </c>
      <c r="O526" s="54">
        <v>22487230</v>
      </c>
      <c r="P526" s="54">
        <v>30</v>
      </c>
      <c r="Q526" s="464">
        <v>46027</v>
      </c>
      <c r="R526" s="109">
        <v>5872564000</v>
      </c>
      <c r="S526" s="109">
        <v>2742</v>
      </c>
      <c r="T526" s="542">
        <v>46048</v>
      </c>
      <c r="U526" s="54">
        <v>27255000</v>
      </c>
      <c r="V526" s="56" t="s">
        <v>88</v>
      </c>
      <c r="W526" s="54">
        <v>36695048</v>
      </c>
      <c r="X526" s="54" t="s">
        <v>9167</v>
      </c>
      <c r="Y526" s="119">
        <v>46048</v>
      </c>
      <c r="Z526" s="119">
        <v>46048</v>
      </c>
      <c r="AA526" s="120" t="s">
        <v>90</v>
      </c>
      <c r="AB526" s="119">
        <v>46173</v>
      </c>
      <c r="AC526" s="54">
        <f t="shared" si="40"/>
        <v>125</v>
      </c>
      <c r="AD526" s="56">
        <v>1</v>
      </c>
      <c r="AE526" s="114">
        <v>6541000</v>
      </c>
      <c r="AF526" s="56">
        <v>1</v>
      </c>
      <c r="AG526" s="464">
        <v>46203</v>
      </c>
      <c r="AH526" s="54">
        <f t="shared" si="41"/>
        <v>30</v>
      </c>
      <c r="AI526" s="114">
        <v>0</v>
      </c>
      <c r="AJ526" s="114">
        <v>0</v>
      </c>
      <c r="AK526" s="118" t="s">
        <v>90</v>
      </c>
      <c r="AL526" s="118" t="s">
        <v>90</v>
      </c>
      <c r="AM526" s="56">
        <v>0</v>
      </c>
      <c r="AN526" s="118" t="s">
        <v>90</v>
      </c>
      <c r="AO526" s="118" t="s">
        <v>90</v>
      </c>
      <c r="AP526" s="118" t="s">
        <v>90</v>
      </c>
      <c r="AQ526" s="54">
        <f t="shared" si="42"/>
        <v>0</v>
      </c>
      <c r="AR526" s="54">
        <f>+L526+AE526-AJ526</f>
        <v>33796000</v>
      </c>
      <c r="AS526" s="56" t="s">
        <v>88</v>
      </c>
      <c r="AT526" s="54">
        <v>27255000</v>
      </c>
      <c r="AU526" s="56" t="s">
        <v>91</v>
      </c>
      <c r="AV526" s="114">
        <v>0</v>
      </c>
      <c r="AW526" s="111" t="s">
        <v>90</v>
      </c>
      <c r="AX526" s="247">
        <v>27255000</v>
      </c>
      <c r="AY526" s="58">
        <f t="shared" si="43"/>
        <v>6541000</v>
      </c>
      <c r="AZ526" s="112">
        <f t="shared" si="44"/>
        <v>0.8064563853710498</v>
      </c>
      <c r="BA526" s="159">
        <v>1</v>
      </c>
      <c r="BB526" s="111" t="s">
        <v>90</v>
      </c>
      <c r="BC526" s="56" t="s">
        <v>92</v>
      </c>
      <c r="BD526" s="109" t="s">
        <v>9903</v>
      </c>
      <c r="BE526" s="56" t="s">
        <v>88</v>
      </c>
      <c r="BF526" s="56" t="s">
        <v>88</v>
      </c>
    </row>
    <row r="527" spans="2:58" s="201" customFormat="1" x14ac:dyDescent="0.2">
      <c r="B527" s="51">
        <v>2026</v>
      </c>
      <c r="C527" s="51">
        <v>891780111</v>
      </c>
      <c r="D527" s="51" t="s">
        <v>79</v>
      </c>
      <c r="E527" s="161" t="s">
        <v>9902</v>
      </c>
      <c r="F527" s="56" t="s">
        <v>9901</v>
      </c>
      <c r="G527" s="56">
        <v>0</v>
      </c>
      <c r="H527" s="56" t="s">
        <v>82</v>
      </c>
      <c r="I527" s="51" t="s">
        <v>83</v>
      </c>
      <c r="J527" s="121" t="s">
        <v>84</v>
      </c>
      <c r="K527" s="54" t="s">
        <v>9900</v>
      </c>
      <c r="L527" s="54">
        <v>2000000</v>
      </c>
      <c r="M527" s="51" t="s">
        <v>86</v>
      </c>
      <c r="N527" s="54" t="s">
        <v>9899</v>
      </c>
      <c r="O527" s="54">
        <v>1083029557</v>
      </c>
      <c r="P527" s="54">
        <v>30</v>
      </c>
      <c r="Q527" s="464">
        <v>46027</v>
      </c>
      <c r="R527" s="109">
        <v>5872564000</v>
      </c>
      <c r="S527" s="109">
        <v>3031</v>
      </c>
      <c r="T527" s="542">
        <v>46048</v>
      </c>
      <c r="U527" s="54">
        <v>2000000</v>
      </c>
      <c r="V527" s="56" t="s">
        <v>88</v>
      </c>
      <c r="W527" s="54">
        <v>45691169</v>
      </c>
      <c r="X527" s="54" t="s">
        <v>8876</v>
      </c>
      <c r="Y527" s="119">
        <v>46048</v>
      </c>
      <c r="Z527" s="119">
        <v>46048</v>
      </c>
      <c r="AA527" s="120" t="s">
        <v>90</v>
      </c>
      <c r="AB527" s="119">
        <v>46050</v>
      </c>
      <c r="AC527" s="54">
        <f t="shared" si="40"/>
        <v>2</v>
      </c>
      <c r="AD527" s="56">
        <v>0</v>
      </c>
      <c r="AE527" s="114">
        <v>0</v>
      </c>
      <c r="AF527" s="56">
        <v>0</v>
      </c>
      <c r="AG527" s="464" t="s">
        <v>90</v>
      </c>
      <c r="AH527" s="54">
        <f t="shared" si="41"/>
        <v>0</v>
      </c>
      <c r="AI527" s="114">
        <v>0</v>
      </c>
      <c r="AJ527" s="114">
        <v>0</v>
      </c>
      <c r="AK527" s="118" t="s">
        <v>90</v>
      </c>
      <c r="AL527" s="118" t="s">
        <v>90</v>
      </c>
      <c r="AM527" s="56">
        <v>0</v>
      </c>
      <c r="AN527" s="118" t="s">
        <v>90</v>
      </c>
      <c r="AO527" s="118" t="s">
        <v>90</v>
      </c>
      <c r="AP527" s="118" t="s">
        <v>90</v>
      </c>
      <c r="AQ527" s="54">
        <f t="shared" si="42"/>
        <v>0</v>
      </c>
      <c r="AR527" s="54">
        <f>+L527+AE527-AJ527</f>
        <v>2000000</v>
      </c>
      <c r="AS527" s="56" t="s">
        <v>88</v>
      </c>
      <c r="AT527" s="54">
        <v>2000000</v>
      </c>
      <c r="AU527" s="56" t="s">
        <v>91</v>
      </c>
      <c r="AV527" s="114">
        <v>0</v>
      </c>
      <c r="AW527" s="111" t="s">
        <v>90</v>
      </c>
      <c r="AX527" s="247">
        <v>2000000</v>
      </c>
      <c r="AY527" s="58">
        <f t="shared" si="43"/>
        <v>0</v>
      </c>
      <c r="AZ527" s="112">
        <f t="shared" si="44"/>
        <v>1</v>
      </c>
      <c r="BA527" s="159">
        <v>1</v>
      </c>
      <c r="BB527" s="111" t="s">
        <v>90</v>
      </c>
      <c r="BC527" s="56" t="s">
        <v>149</v>
      </c>
      <c r="BD527" s="109" t="s">
        <v>9898</v>
      </c>
      <c r="BE527" s="56" t="s">
        <v>88</v>
      </c>
      <c r="BF527" s="56" t="s">
        <v>88</v>
      </c>
    </row>
    <row r="528" spans="2:58" s="201" customFormat="1" x14ac:dyDescent="0.2">
      <c r="B528" s="51">
        <v>2026</v>
      </c>
      <c r="C528" s="51">
        <v>891780111</v>
      </c>
      <c r="D528" s="51" t="s">
        <v>79</v>
      </c>
      <c r="E528" s="161" t="s">
        <v>9897</v>
      </c>
      <c r="F528" s="56" t="s">
        <v>9896</v>
      </c>
      <c r="G528" s="56">
        <v>0</v>
      </c>
      <c r="H528" s="56" t="s">
        <v>82</v>
      </c>
      <c r="I528" s="51" t="s">
        <v>83</v>
      </c>
      <c r="J528" s="121" t="s">
        <v>84</v>
      </c>
      <c r="K528" s="54" t="s">
        <v>9895</v>
      </c>
      <c r="L528" s="54">
        <v>12028000</v>
      </c>
      <c r="M528" s="51" t="s">
        <v>86</v>
      </c>
      <c r="N528" s="54" t="s">
        <v>9894</v>
      </c>
      <c r="O528" s="54">
        <v>1083048682</v>
      </c>
      <c r="P528" s="54">
        <v>30</v>
      </c>
      <c r="Q528" s="464">
        <v>46027</v>
      </c>
      <c r="R528" s="109">
        <v>5872564000</v>
      </c>
      <c r="S528" s="109">
        <v>3032</v>
      </c>
      <c r="T528" s="542">
        <v>46048</v>
      </c>
      <c r="U528" s="54">
        <v>12028000</v>
      </c>
      <c r="V528" s="56" t="s">
        <v>88</v>
      </c>
      <c r="W528" s="54">
        <v>79738530</v>
      </c>
      <c r="X528" s="54" t="s">
        <v>8640</v>
      </c>
      <c r="Y528" s="119">
        <v>46048</v>
      </c>
      <c r="Z528" s="119">
        <v>46055</v>
      </c>
      <c r="AA528" s="120" t="s">
        <v>90</v>
      </c>
      <c r="AB528" s="119">
        <v>46173</v>
      </c>
      <c r="AC528" s="54">
        <f t="shared" si="40"/>
        <v>118</v>
      </c>
      <c r="AD528" s="56">
        <v>2</v>
      </c>
      <c r="AE528" s="114">
        <v>3007000</v>
      </c>
      <c r="AF528" s="56">
        <v>1</v>
      </c>
      <c r="AG528" s="464">
        <v>46203</v>
      </c>
      <c r="AH528" s="54">
        <f t="shared" si="41"/>
        <v>30</v>
      </c>
      <c r="AI528" s="114">
        <v>0</v>
      </c>
      <c r="AJ528" s="114">
        <v>0</v>
      </c>
      <c r="AK528" s="118" t="s">
        <v>90</v>
      </c>
      <c r="AL528" s="118" t="s">
        <v>90</v>
      </c>
      <c r="AM528" s="56">
        <v>0</v>
      </c>
      <c r="AN528" s="118" t="s">
        <v>90</v>
      </c>
      <c r="AO528" s="118" t="s">
        <v>90</v>
      </c>
      <c r="AP528" s="118" t="s">
        <v>90</v>
      </c>
      <c r="AQ528" s="54">
        <f t="shared" si="42"/>
        <v>0</v>
      </c>
      <c r="AR528" s="54">
        <f>+L528+AE528-AJ528</f>
        <v>15035000</v>
      </c>
      <c r="AS528" s="56" t="s">
        <v>88</v>
      </c>
      <c r="AT528" s="54">
        <v>12028000</v>
      </c>
      <c r="AU528" s="56" t="s">
        <v>91</v>
      </c>
      <c r="AV528" s="114">
        <v>0</v>
      </c>
      <c r="AW528" s="111" t="s">
        <v>90</v>
      </c>
      <c r="AX528" s="247">
        <v>12028000</v>
      </c>
      <c r="AY528" s="58">
        <f t="shared" si="43"/>
        <v>3007000</v>
      </c>
      <c r="AZ528" s="112">
        <f t="shared" si="44"/>
        <v>0.8</v>
      </c>
      <c r="BA528" s="159">
        <v>1</v>
      </c>
      <c r="BB528" s="111" t="s">
        <v>90</v>
      </c>
      <c r="BC528" s="56" t="s">
        <v>92</v>
      </c>
      <c r="BD528" s="109" t="s">
        <v>9893</v>
      </c>
      <c r="BE528" s="123" t="s">
        <v>91</v>
      </c>
      <c r="BF528" s="56" t="s">
        <v>88</v>
      </c>
    </row>
    <row r="529" spans="2:58" s="201" customFormat="1" x14ac:dyDescent="0.2">
      <c r="B529" s="51">
        <v>2026</v>
      </c>
      <c r="C529" s="51">
        <v>891780111</v>
      </c>
      <c r="D529" s="51" t="s">
        <v>79</v>
      </c>
      <c r="E529" s="161" t="s">
        <v>9892</v>
      </c>
      <c r="F529" s="56" t="s">
        <v>9891</v>
      </c>
      <c r="G529" s="56">
        <v>0</v>
      </c>
      <c r="H529" s="56" t="s">
        <v>82</v>
      </c>
      <c r="I529" s="51" t="s">
        <v>83</v>
      </c>
      <c r="J529" s="121" t="s">
        <v>84</v>
      </c>
      <c r="K529" s="54" t="s">
        <v>9881</v>
      </c>
      <c r="L529" s="54">
        <v>11396000</v>
      </c>
      <c r="M529" s="51" t="s">
        <v>86</v>
      </c>
      <c r="N529" s="54" t="s">
        <v>9890</v>
      </c>
      <c r="O529" s="54">
        <v>56086232</v>
      </c>
      <c r="P529" s="54">
        <v>53</v>
      </c>
      <c r="Q529" s="464">
        <v>46030</v>
      </c>
      <c r="R529" s="109">
        <v>2567899000</v>
      </c>
      <c r="S529" s="109">
        <v>2712</v>
      </c>
      <c r="T529" s="542">
        <v>46048</v>
      </c>
      <c r="U529" s="54">
        <v>11396000</v>
      </c>
      <c r="V529" s="56" t="s">
        <v>88</v>
      </c>
      <c r="W529" s="54">
        <v>1082990998</v>
      </c>
      <c r="X529" s="54" t="s">
        <v>8951</v>
      </c>
      <c r="Y529" s="119">
        <v>46048</v>
      </c>
      <c r="Z529" s="119">
        <v>46055</v>
      </c>
      <c r="AA529" s="120" t="s">
        <v>90</v>
      </c>
      <c r="AB529" s="119">
        <v>46173</v>
      </c>
      <c r="AC529" s="54">
        <f t="shared" si="40"/>
        <v>118</v>
      </c>
      <c r="AD529" s="56">
        <v>0</v>
      </c>
      <c r="AE529" s="114">
        <v>0</v>
      </c>
      <c r="AF529" s="56">
        <v>0</v>
      </c>
      <c r="AG529" s="464" t="s">
        <v>90</v>
      </c>
      <c r="AH529" s="54">
        <f t="shared" si="41"/>
        <v>0</v>
      </c>
      <c r="AI529" s="114">
        <v>0</v>
      </c>
      <c r="AJ529" s="114">
        <v>0</v>
      </c>
      <c r="AK529" s="118" t="s">
        <v>90</v>
      </c>
      <c r="AL529" s="118" t="s">
        <v>90</v>
      </c>
      <c r="AM529" s="56">
        <v>0</v>
      </c>
      <c r="AN529" s="118" t="s">
        <v>90</v>
      </c>
      <c r="AO529" s="118" t="s">
        <v>90</v>
      </c>
      <c r="AP529" s="118" t="s">
        <v>90</v>
      </c>
      <c r="AQ529" s="54">
        <f t="shared" si="42"/>
        <v>0</v>
      </c>
      <c r="AR529" s="54">
        <f>+L529+AE529-AJ529</f>
        <v>11396000</v>
      </c>
      <c r="AS529" s="56" t="s">
        <v>88</v>
      </c>
      <c r="AT529" s="54">
        <v>11396000</v>
      </c>
      <c r="AU529" s="56" t="s">
        <v>91</v>
      </c>
      <c r="AV529" s="114">
        <v>0</v>
      </c>
      <c r="AW529" s="111" t="s">
        <v>90</v>
      </c>
      <c r="AX529" s="247">
        <v>11396000</v>
      </c>
      <c r="AY529" s="58">
        <f t="shared" si="43"/>
        <v>0</v>
      </c>
      <c r="AZ529" s="112">
        <f t="shared" si="44"/>
        <v>1</v>
      </c>
      <c r="BA529" s="159">
        <v>1</v>
      </c>
      <c r="BB529" s="111" t="s">
        <v>90</v>
      </c>
      <c r="BC529" s="56" t="s">
        <v>92</v>
      </c>
      <c r="BD529" s="109" t="s">
        <v>9889</v>
      </c>
      <c r="BE529" s="123" t="s">
        <v>91</v>
      </c>
      <c r="BF529" s="56" t="s">
        <v>88</v>
      </c>
    </row>
    <row r="530" spans="2:58" s="201" customFormat="1" x14ac:dyDescent="0.2">
      <c r="B530" s="51">
        <v>2026</v>
      </c>
      <c r="C530" s="51">
        <v>891780111</v>
      </c>
      <c r="D530" s="51" t="s">
        <v>79</v>
      </c>
      <c r="E530" s="161" t="s">
        <v>9888</v>
      </c>
      <c r="F530" s="56" t="s">
        <v>9887</v>
      </c>
      <c r="G530" s="56">
        <v>0</v>
      </c>
      <c r="H530" s="56" t="s">
        <v>82</v>
      </c>
      <c r="I530" s="51" t="s">
        <v>83</v>
      </c>
      <c r="J530" s="121" t="s">
        <v>84</v>
      </c>
      <c r="K530" s="54" t="s">
        <v>9886</v>
      </c>
      <c r="L530" s="54">
        <v>12530000</v>
      </c>
      <c r="M530" s="51" t="s">
        <v>86</v>
      </c>
      <c r="N530" s="54" t="s">
        <v>9885</v>
      </c>
      <c r="O530" s="54">
        <v>1082887356</v>
      </c>
      <c r="P530" s="54">
        <v>30</v>
      </c>
      <c r="Q530" s="464">
        <v>46027</v>
      </c>
      <c r="R530" s="109">
        <v>5872564000</v>
      </c>
      <c r="S530" s="109">
        <v>3033</v>
      </c>
      <c r="T530" s="542">
        <v>46048</v>
      </c>
      <c r="U530" s="54">
        <v>12530000</v>
      </c>
      <c r="V530" s="56" t="s">
        <v>88</v>
      </c>
      <c r="W530" s="54">
        <v>85466528</v>
      </c>
      <c r="X530" s="54" t="s">
        <v>8622</v>
      </c>
      <c r="Y530" s="119">
        <v>46048</v>
      </c>
      <c r="Z530" s="119">
        <v>46048</v>
      </c>
      <c r="AA530" s="120" t="s">
        <v>90</v>
      </c>
      <c r="AB530" s="119">
        <v>46173</v>
      </c>
      <c r="AC530" s="54">
        <f t="shared" si="40"/>
        <v>125</v>
      </c>
      <c r="AD530" s="56">
        <v>1</v>
      </c>
      <c r="AE530" s="114">
        <v>1504000</v>
      </c>
      <c r="AF530" s="56">
        <v>1</v>
      </c>
      <c r="AG530" s="464">
        <v>46188</v>
      </c>
      <c r="AH530" s="54">
        <f t="shared" si="41"/>
        <v>15</v>
      </c>
      <c r="AI530" s="114">
        <v>0</v>
      </c>
      <c r="AJ530" s="114">
        <v>0</v>
      </c>
      <c r="AK530" s="118" t="s">
        <v>90</v>
      </c>
      <c r="AL530" s="118" t="s">
        <v>90</v>
      </c>
      <c r="AM530" s="56">
        <v>0</v>
      </c>
      <c r="AN530" s="118" t="s">
        <v>90</v>
      </c>
      <c r="AO530" s="118" t="s">
        <v>90</v>
      </c>
      <c r="AP530" s="118" t="s">
        <v>90</v>
      </c>
      <c r="AQ530" s="54">
        <f t="shared" si="42"/>
        <v>0</v>
      </c>
      <c r="AR530" s="54">
        <f>+L530+AE530-AJ530</f>
        <v>14034000</v>
      </c>
      <c r="AS530" s="56" t="s">
        <v>88</v>
      </c>
      <c r="AT530" s="54">
        <v>12530000</v>
      </c>
      <c r="AU530" s="56" t="s">
        <v>91</v>
      </c>
      <c r="AV530" s="114">
        <v>0</v>
      </c>
      <c r="AW530" s="111" t="s">
        <v>90</v>
      </c>
      <c r="AX530" s="247">
        <v>12530000</v>
      </c>
      <c r="AY530" s="58">
        <f t="shared" si="43"/>
        <v>1504000</v>
      </c>
      <c r="AZ530" s="112">
        <f t="shared" si="44"/>
        <v>0.89283169445632038</v>
      </c>
      <c r="BA530" s="159">
        <v>1</v>
      </c>
      <c r="BB530" s="111" t="s">
        <v>90</v>
      </c>
      <c r="BC530" s="56" t="s">
        <v>92</v>
      </c>
      <c r="BD530" s="109" t="s">
        <v>9884</v>
      </c>
      <c r="BE530" s="56" t="s">
        <v>88</v>
      </c>
      <c r="BF530" s="56" t="s">
        <v>88</v>
      </c>
    </row>
    <row r="531" spans="2:58" s="201" customFormat="1" x14ac:dyDescent="0.2">
      <c r="B531" s="51">
        <v>2026</v>
      </c>
      <c r="C531" s="51">
        <v>891780111</v>
      </c>
      <c r="D531" s="51" t="s">
        <v>79</v>
      </c>
      <c r="E531" s="161" t="s">
        <v>9883</v>
      </c>
      <c r="F531" s="56" t="s">
        <v>9882</v>
      </c>
      <c r="G531" s="56">
        <v>0</v>
      </c>
      <c r="H531" s="56" t="s">
        <v>82</v>
      </c>
      <c r="I531" s="51" t="s">
        <v>83</v>
      </c>
      <c r="J531" s="121" t="s">
        <v>84</v>
      </c>
      <c r="K531" s="54" t="s">
        <v>9881</v>
      </c>
      <c r="L531" s="54">
        <v>11396000</v>
      </c>
      <c r="M531" s="51" t="s">
        <v>86</v>
      </c>
      <c r="N531" s="54" t="s">
        <v>9880</v>
      </c>
      <c r="O531" s="54">
        <v>72258990</v>
      </c>
      <c r="P531" s="54">
        <v>53</v>
      </c>
      <c r="Q531" s="464">
        <v>46030</v>
      </c>
      <c r="R531" s="109">
        <v>2567899000</v>
      </c>
      <c r="S531" s="109">
        <v>2713</v>
      </c>
      <c r="T531" s="542">
        <v>46048</v>
      </c>
      <c r="U531" s="54">
        <v>11396000</v>
      </c>
      <c r="V531" s="56" t="s">
        <v>88</v>
      </c>
      <c r="W531" s="54">
        <v>1082990998</v>
      </c>
      <c r="X531" s="54" t="s">
        <v>8951</v>
      </c>
      <c r="Y531" s="119">
        <v>46048</v>
      </c>
      <c r="Z531" s="119">
        <v>46055</v>
      </c>
      <c r="AA531" s="120" t="s">
        <v>90</v>
      </c>
      <c r="AB531" s="119">
        <v>46173</v>
      </c>
      <c r="AC531" s="54">
        <f t="shared" si="40"/>
        <v>118</v>
      </c>
      <c r="AD531" s="56">
        <v>0</v>
      </c>
      <c r="AE531" s="114">
        <v>0</v>
      </c>
      <c r="AF531" s="56">
        <v>0</v>
      </c>
      <c r="AG531" s="464" t="s">
        <v>90</v>
      </c>
      <c r="AH531" s="54">
        <f t="shared" si="41"/>
        <v>0</v>
      </c>
      <c r="AI531" s="114">
        <v>0</v>
      </c>
      <c r="AJ531" s="114">
        <v>0</v>
      </c>
      <c r="AK531" s="118" t="s">
        <v>90</v>
      </c>
      <c r="AL531" s="118" t="s">
        <v>90</v>
      </c>
      <c r="AM531" s="56">
        <v>0</v>
      </c>
      <c r="AN531" s="118" t="s">
        <v>90</v>
      </c>
      <c r="AO531" s="118" t="s">
        <v>90</v>
      </c>
      <c r="AP531" s="118" t="s">
        <v>90</v>
      </c>
      <c r="AQ531" s="54">
        <f t="shared" si="42"/>
        <v>0</v>
      </c>
      <c r="AR531" s="54">
        <f>+L531+AE531-AJ531</f>
        <v>11396000</v>
      </c>
      <c r="AS531" s="56" t="s">
        <v>88</v>
      </c>
      <c r="AT531" s="54">
        <v>11396000</v>
      </c>
      <c r="AU531" s="56" t="s">
        <v>91</v>
      </c>
      <c r="AV531" s="114">
        <v>0</v>
      </c>
      <c r="AW531" s="111" t="s">
        <v>90</v>
      </c>
      <c r="AX531" s="247">
        <v>11396000</v>
      </c>
      <c r="AY531" s="58">
        <f t="shared" si="43"/>
        <v>0</v>
      </c>
      <c r="AZ531" s="112">
        <f t="shared" si="44"/>
        <v>1</v>
      </c>
      <c r="BA531" s="159">
        <v>1</v>
      </c>
      <c r="BB531" s="111" t="s">
        <v>90</v>
      </c>
      <c r="BC531" s="56" t="s">
        <v>92</v>
      </c>
      <c r="BD531" s="109" t="s">
        <v>9879</v>
      </c>
      <c r="BE531" s="123" t="s">
        <v>91</v>
      </c>
      <c r="BF531" s="56" t="s">
        <v>88</v>
      </c>
    </row>
    <row r="532" spans="2:58" s="201" customFormat="1" x14ac:dyDescent="0.2">
      <c r="B532" s="51">
        <v>2026</v>
      </c>
      <c r="C532" s="51">
        <v>891780111</v>
      </c>
      <c r="D532" s="51" t="s">
        <v>79</v>
      </c>
      <c r="E532" s="161" t="s">
        <v>9878</v>
      </c>
      <c r="F532" s="56" t="s">
        <v>9877</v>
      </c>
      <c r="G532" s="56">
        <v>0</v>
      </c>
      <c r="H532" s="56" t="s">
        <v>82</v>
      </c>
      <c r="I532" s="51" t="s">
        <v>83</v>
      </c>
      <c r="J532" s="121" t="s">
        <v>84</v>
      </c>
      <c r="K532" s="54" t="s">
        <v>9876</v>
      </c>
      <c r="L532" s="54">
        <v>15096000</v>
      </c>
      <c r="M532" s="51" t="s">
        <v>86</v>
      </c>
      <c r="N532" s="54" t="s">
        <v>9875</v>
      </c>
      <c r="O532" s="54">
        <v>1007834086</v>
      </c>
      <c r="P532" s="54">
        <v>30</v>
      </c>
      <c r="Q532" s="464">
        <v>46027</v>
      </c>
      <c r="R532" s="109">
        <v>5872564000</v>
      </c>
      <c r="S532" s="109">
        <v>3034</v>
      </c>
      <c r="T532" s="542">
        <v>46048</v>
      </c>
      <c r="U532" s="54">
        <v>15096000</v>
      </c>
      <c r="V532" s="56" t="s">
        <v>88</v>
      </c>
      <c r="W532" s="54">
        <v>1082990998</v>
      </c>
      <c r="X532" s="54" t="s">
        <v>8951</v>
      </c>
      <c r="Y532" s="119">
        <v>46048</v>
      </c>
      <c r="Z532" s="119">
        <v>46048</v>
      </c>
      <c r="AA532" s="120" t="s">
        <v>90</v>
      </c>
      <c r="AB532" s="119">
        <v>46173</v>
      </c>
      <c r="AC532" s="54">
        <f t="shared" si="40"/>
        <v>125</v>
      </c>
      <c r="AD532" s="56">
        <v>1</v>
      </c>
      <c r="AE532" s="114">
        <v>3330000</v>
      </c>
      <c r="AF532" s="56">
        <v>1</v>
      </c>
      <c r="AG532" s="464">
        <v>46203</v>
      </c>
      <c r="AH532" s="54">
        <f t="shared" si="41"/>
        <v>30</v>
      </c>
      <c r="AI532" s="114">
        <v>0</v>
      </c>
      <c r="AJ532" s="114">
        <v>0</v>
      </c>
      <c r="AK532" s="118" t="s">
        <v>90</v>
      </c>
      <c r="AL532" s="118" t="s">
        <v>90</v>
      </c>
      <c r="AM532" s="56">
        <v>0</v>
      </c>
      <c r="AN532" s="118" t="s">
        <v>90</v>
      </c>
      <c r="AO532" s="118" t="s">
        <v>90</v>
      </c>
      <c r="AP532" s="118" t="s">
        <v>90</v>
      </c>
      <c r="AQ532" s="54">
        <f t="shared" si="42"/>
        <v>0</v>
      </c>
      <c r="AR532" s="54">
        <f>+L532+AE532-AJ532</f>
        <v>18426000</v>
      </c>
      <c r="AS532" s="56" t="s">
        <v>88</v>
      </c>
      <c r="AT532" s="54">
        <v>15096000</v>
      </c>
      <c r="AU532" s="56" t="s">
        <v>91</v>
      </c>
      <c r="AV532" s="114">
        <v>0</v>
      </c>
      <c r="AW532" s="111" t="s">
        <v>90</v>
      </c>
      <c r="AX532" s="247">
        <v>15096000</v>
      </c>
      <c r="AY532" s="58">
        <f t="shared" si="43"/>
        <v>3330000</v>
      </c>
      <c r="AZ532" s="112">
        <f t="shared" si="44"/>
        <v>0.81927710843373491</v>
      </c>
      <c r="BA532" s="159">
        <v>1</v>
      </c>
      <c r="BB532" s="111" t="s">
        <v>90</v>
      </c>
      <c r="BC532" s="56" t="s">
        <v>92</v>
      </c>
      <c r="BD532" s="109" t="s">
        <v>9874</v>
      </c>
      <c r="BE532" s="56" t="s">
        <v>88</v>
      </c>
      <c r="BF532" s="56" t="s">
        <v>88</v>
      </c>
    </row>
    <row r="533" spans="2:58" s="201" customFormat="1" x14ac:dyDescent="0.2">
      <c r="B533" s="51">
        <v>2026</v>
      </c>
      <c r="C533" s="51">
        <v>891780111</v>
      </c>
      <c r="D533" s="51" t="s">
        <v>79</v>
      </c>
      <c r="E533" s="161" t="s">
        <v>9873</v>
      </c>
      <c r="F533" s="56" t="s">
        <v>9872</v>
      </c>
      <c r="G533" s="56">
        <v>0</v>
      </c>
      <c r="H533" s="56" t="s">
        <v>82</v>
      </c>
      <c r="I533" s="51" t="s">
        <v>83</v>
      </c>
      <c r="J533" s="121" t="s">
        <v>84</v>
      </c>
      <c r="K533" s="54" t="s">
        <v>9871</v>
      </c>
      <c r="L533" s="54">
        <v>13320000</v>
      </c>
      <c r="M533" s="51" t="s">
        <v>86</v>
      </c>
      <c r="N533" s="54" t="s">
        <v>9870</v>
      </c>
      <c r="O533" s="54">
        <v>1082921312</v>
      </c>
      <c r="P533" s="54">
        <v>30</v>
      </c>
      <c r="Q533" s="464">
        <v>46027</v>
      </c>
      <c r="R533" s="109">
        <v>5872564000</v>
      </c>
      <c r="S533" s="109">
        <v>3035</v>
      </c>
      <c r="T533" s="542">
        <v>46048</v>
      </c>
      <c r="U533" s="54">
        <v>13320000</v>
      </c>
      <c r="V533" s="56" t="s">
        <v>88</v>
      </c>
      <c r="W533" s="54">
        <v>36557666</v>
      </c>
      <c r="X533" s="54" t="s">
        <v>8827</v>
      </c>
      <c r="Y533" s="119">
        <v>46048</v>
      </c>
      <c r="Z533" s="119">
        <v>46055</v>
      </c>
      <c r="AA533" s="120" t="s">
        <v>90</v>
      </c>
      <c r="AB533" s="119">
        <v>46173</v>
      </c>
      <c r="AC533" s="54">
        <f t="shared" si="40"/>
        <v>118</v>
      </c>
      <c r="AD533" s="56">
        <v>1</v>
      </c>
      <c r="AE533" s="114">
        <v>3330000</v>
      </c>
      <c r="AF533" s="56">
        <v>1</v>
      </c>
      <c r="AG533" s="464">
        <v>46203</v>
      </c>
      <c r="AH533" s="54">
        <f t="shared" si="41"/>
        <v>30</v>
      </c>
      <c r="AI533" s="114">
        <v>0</v>
      </c>
      <c r="AJ533" s="114">
        <v>0</v>
      </c>
      <c r="AK533" s="118" t="s">
        <v>90</v>
      </c>
      <c r="AL533" s="118" t="s">
        <v>90</v>
      </c>
      <c r="AM533" s="56">
        <v>0</v>
      </c>
      <c r="AN533" s="118" t="s">
        <v>90</v>
      </c>
      <c r="AO533" s="118" t="s">
        <v>90</v>
      </c>
      <c r="AP533" s="118" t="s">
        <v>90</v>
      </c>
      <c r="AQ533" s="54">
        <f t="shared" si="42"/>
        <v>0</v>
      </c>
      <c r="AR533" s="54">
        <f>+L533+AE533-AJ533</f>
        <v>16650000</v>
      </c>
      <c r="AS533" s="56" t="s">
        <v>88</v>
      </c>
      <c r="AT533" s="54">
        <v>13320000</v>
      </c>
      <c r="AU533" s="56" t="s">
        <v>91</v>
      </c>
      <c r="AV533" s="114">
        <v>0</v>
      </c>
      <c r="AW533" s="111" t="s">
        <v>90</v>
      </c>
      <c r="AX533" s="247">
        <v>13320000</v>
      </c>
      <c r="AY533" s="58">
        <f t="shared" si="43"/>
        <v>3330000</v>
      </c>
      <c r="AZ533" s="112">
        <f t="shared" si="44"/>
        <v>0.8</v>
      </c>
      <c r="BA533" s="159">
        <v>1</v>
      </c>
      <c r="BB533" s="111" t="s">
        <v>90</v>
      </c>
      <c r="BC533" s="56" t="s">
        <v>92</v>
      </c>
      <c r="BD533" s="109" t="s">
        <v>9869</v>
      </c>
      <c r="BE533" s="123" t="s">
        <v>91</v>
      </c>
      <c r="BF533" s="56" t="s">
        <v>88</v>
      </c>
    </row>
    <row r="534" spans="2:58" s="201" customFormat="1" x14ac:dyDescent="0.2">
      <c r="B534" s="51">
        <v>2026</v>
      </c>
      <c r="C534" s="51">
        <v>891780111</v>
      </c>
      <c r="D534" s="51" t="s">
        <v>79</v>
      </c>
      <c r="E534" s="161" t="s">
        <v>9868</v>
      </c>
      <c r="F534" s="56" t="s">
        <v>9867</v>
      </c>
      <c r="G534" s="56">
        <v>0</v>
      </c>
      <c r="H534" s="56" t="s">
        <v>82</v>
      </c>
      <c r="I534" s="51" t="s">
        <v>83</v>
      </c>
      <c r="J534" s="121" t="s">
        <v>84</v>
      </c>
      <c r="K534" s="54" t="s">
        <v>9866</v>
      </c>
      <c r="L534" s="54">
        <v>13320000</v>
      </c>
      <c r="M534" s="51" t="s">
        <v>86</v>
      </c>
      <c r="N534" s="54" t="s">
        <v>9865</v>
      </c>
      <c r="O534" s="54">
        <v>57432322</v>
      </c>
      <c r="P534" s="54">
        <v>30</v>
      </c>
      <c r="Q534" s="464">
        <v>46027</v>
      </c>
      <c r="R534" s="109">
        <v>5872564000</v>
      </c>
      <c r="S534" s="109">
        <v>3036</v>
      </c>
      <c r="T534" s="542">
        <v>46048</v>
      </c>
      <c r="U534" s="54">
        <v>13320000</v>
      </c>
      <c r="V534" s="56" t="s">
        <v>88</v>
      </c>
      <c r="W534" s="54">
        <v>72221403</v>
      </c>
      <c r="X534" s="54" t="s">
        <v>8628</v>
      </c>
      <c r="Y534" s="119">
        <v>46048</v>
      </c>
      <c r="Z534" s="119">
        <v>46056</v>
      </c>
      <c r="AA534" s="120" t="s">
        <v>90</v>
      </c>
      <c r="AB534" s="119">
        <v>46173</v>
      </c>
      <c r="AC534" s="54">
        <f t="shared" si="40"/>
        <v>117</v>
      </c>
      <c r="AD534" s="56">
        <v>1</v>
      </c>
      <c r="AE534" s="114">
        <v>3330000</v>
      </c>
      <c r="AF534" s="56">
        <v>1</v>
      </c>
      <c r="AG534" s="464">
        <v>46203</v>
      </c>
      <c r="AH534" s="54">
        <f t="shared" si="41"/>
        <v>30</v>
      </c>
      <c r="AI534" s="114">
        <v>0</v>
      </c>
      <c r="AJ534" s="114">
        <v>0</v>
      </c>
      <c r="AK534" s="118" t="s">
        <v>90</v>
      </c>
      <c r="AL534" s="118" t="s">
        <v>90</v>
      </c>
      <c r="AM534" s="56">
        <v>0</v>
      </c>
      <c r="AN534" s="118" t="s">
        <v>90</v>
      </c>
      <c r="AO534" s="118" t="s">
        <v>90</v>
      </c>
      <c r="AP534" s="118" t="s">
        <v>90</v>
      </c>
      <c r="AQ534" s="54">
        <f t="shared" si="42"/>
        <v>0</v>
      </c>
      <c r="AR534" s="54">
        <f>+L534+AE534-AJ534</f>
        <v>16650000</v>
      </c>
      <c r="AS534" s="56" t="s">
        <v>88</v>
      </c>
      <c r="AT534" s="54">
        <v>13320000</v>
      </c>
      <c r="AU534" s="56" t="s">
        <v>91</v>
      </c>
      <c r="AV534" s="114">
        <v>0</v>
      </c>
      <c r="AW534" s="111" t="s">
        <v>90</v>
      </c>
      <c r="AX534" s="247">
        <v>13320000</v>
      </c>
      <c r="AY534" s="58">
        <f t="shared" si="43"/>
        <v>3330000</v>
      </c>
      <c r="AZ534" s="112">
        <f t="shared" si="44"/>
        <v>0.8</v>
      </c>
      <c r="BA534" s="159">
        <v>1</v>
      </c>
      <c r="BB534" s="111" t="s">
        <v>90</v>
      </c>
      <c r="BC534" s="56" t="s">
        <v>92</v>
      </c>
      <c r="BD534" s="109" t="s">
        <v>9864</v>
      </c>
      <c r="BE534" s="123" t="s">
        <v>91</v>
      </c>
      <c r="BF534" s="56" t="s">
        <v>88</v>
      </c>
    </row>
    <row r="535" spans="2:58" s="201" customFormat="1" x14ac:dyDescent="0.2">
      <c r="B535" s="51">
        <v>2026</v>
      </c>
      <c r="C535" s="51">
        <v>891780111</v>
      </c>
      <c r="D535" s="51" t="s">
        <v>79</v>
      </c>
      <c r="E535" s="161" t="s">
        <v>9863</v>
      </c>
      <c r="F535" s="56" t="s">
        <v>9862</v>
      </c>
      <c r="G535" s="56">
        <v>0</v>
      </c>
      <c r="H535" s="56" t="s">
        <v>82</v>
      </c>
      <c r="I535" s="51" t="s">
        <v>83</v>
      </c>
      <c r="J535" s="121" t="s">
        <v>84</v>
      </c>
      <c r="K535" s="54" t="s">
        <v>9861</v>
      </c>
      <c r="L535" s="54">
        <v>13320000</v>
      </c>
      <c r="M535" s="51" t="s">
        <v>86</v>
      </c>
      <c r="N535" s="54" t="s">
        <v>9860</v>
      </c>
      <c r="O535" s="54">
        <v>57436179</v>
      </c>
      <c r="P535" s="54">
        <v>30</v>
      </c>
      <c r="Q535" s="464">
        <v>46027</v>
      </c>
      <c r="R535" s="109">
        <v>5872564000</v>
      </c>
      <c r="S535" s="109">
        <v>3037</v>
      </c>
      <c r="T535" s="542">
        <v>46048</v>
      </c>
      <c r="U535" s="54">
        <v>13320000</v>
      </c>
      <c r="V535" s="56" t="s">
        <v>88</v>
      </c>
      <c r="W535" s="54">
        <v>36665858</v>
      </c>
      <c r="X535" s="54" t="s">
        <v>9859</v>
      </c>
      <c r="Y535" s="119">
        <v>46048</v>
      </c>
      <c r="Z535" s="119">
        <v>46055</v>
      </c>
      <c r="AA535" s="120" t="s">
        <v>90</v>
      </c>
      <c r="AB535" s="119">
        <v>46173</v>
      </c>
      <c r="AC535" s="54">
        <f t="shared" si="40"/>
        <v>118</v>
      </c>
      <c r="AD535" s="56">
        <v>1</v>
      </c>
      <c r="AE535" s="114">
        <v>3330000</v>
      </c>
      <c r="AF535" s="56">
        <v>1</v>
      </c>
      <c r="AG535" s="464">
        <v>46203</v>
      </c>
      <c r="AH535" s="54">
        <f t="shared" si="41"/>
        <v>30</v>
      </c>
      <c r="AI535" s="114">
        <v>0</v>
      </c>
      <c r="AJ535" s="114">
        <v>0</v>
      </c>
      <c r="AK535" s="118" t="s">
        <v>90</v>
      </c>
      <c r="AL535" s="118" t="s">
        <v>90</v>
      </c>
      <c r="AM535" s="56">
        <v>0</v>
      </c>
      <c r="AN535" s="118" t="s">
        <v>90</v>
      </c>
      <c r="AO535" s="118" t="s">
        <v>90</v>
      </c>
      <c r="AP535" s="118" t="s">
        <v>90</v>
      </c>
      <c r="AQ535" s="54">
        <f t="shared" si="42"/>
        <v>0</v>
      </c>
      <c r="AR535" s="54">
        <f>+L535+AE535-AJ535</f>
        <v>16650000</v>
      </c>
      <c r="AS535" s="56" t="s">
        <v>88</v>
      </c>
      <c r="AT535" s="54">
        <v>13320000</v>
      </c>
      <c r="AU535" s="56" t="s">
        <v>91</v>
      </c>
      <c r="AV535" s="114">
        <v>0</v>
      </c>
      <c r="AW535" s="111" t="s">
        <v>90</v>
      </c>
      <c r="AX535" s="247">
        <v>13320000</v>
      </c>
      <c r="AY535" s="58">
        <f t="shared" si="43"/>
        <v>3330000</v>
      </c>
      <c r="AZ535" s="112">
        <f t="shared" si="44"/>
        <v>0.8</v>
      </c>
      <c r="BA535" s="159">
        <v>1</v>
      </c>
      <c r="BB535" s="111" t="s">
        <v>90</v>
      </c>
      <c r="BC535" s="56" t="s">
        <v>92</v>
      </c>
      <c r="BD535" s="109" t="s">
        <v>9858</v>
      </c>
      <c r="BE535" s="123" t="s">
        <v>91</v>
      </c>
      <c r="BF535" s="56" t="s">
        <v>88</v>
      </c>
    </row>
    <row r="536" spans="2:58" s="201" customFormat="1" x14ac:dyDescent="0.2">
      <c r="B536" s="51">
        <v>2026</v>
      </c>
      <c r="C536" s="51">
        <v>891780111</v>
      </c>
      <c r="D536" s="51" t="s">
        <v>79</v>
      </c>
      <c r="E536" s="161" t="s">
        <v>9857</v>
      </c>
      <c r="F536" s="56" t="s">
        <v>9856</v>
      </c>
      <c r="G536" s="56">
        <v>0</v>
      </c>
      <c r="H536" s="56" t="s">
        <v>82</v>
      </c>
      <c r="I536" s="51" t="s">
        <v>83</v>
      </c>
      <c r="J536" s="121" t="s">
        <v>84</v>
      </c>
      <c r="K536" s="54" t="s">
        <v>9855</v>
      </c>
      <c r="L536" s="54">
        <v>14652000</v>
      </c>
      <c r="M536" s="51" t="s">
        <v>86</v>
      </c>
      <c r="N536" s="54" t="s">
        <v>9854</v>
      </c>
      <c r="O536" s="54">
        <v>7601915</v>
      </c>
      <c r="P536" s="54">
        <v>30</v>
      </c>
      <c r="Q536" s="464">
        <v>46027</v>
      </c>
      <c r="R536" s="109">
        <v>5872564000</v>
      </c>
      <c r="S536" s="109">
        <v>3038</v>
      </c>
      <c r="T536" s="542">
        <v>46048</v>
      </c>
      <c r="U536" s="54">
        <v>14652000</v>
      </c>
      <c r="V536" s="56" t="s">
        <v>88</v>
      </c>
      <c r="W536" s="54">
        <v>39058006</v>
      </c>
      <c r="X536" s="54" t="s">
        <v>9739</v>
      </c>
      <c r="Y536" s="119">
        <v>46048</v>
      </c>
      <c r="Z536" s="119">
        <v>46055</v>
      </c>
      <c r="AA536" s="120" t="s">
        <v>90</v>
      </c>
      <c r="AB536" s="119">
        <v>46173</v>
      </c>
      <c r="AC536" s="54">
        <f t="shared" si="40"/>
        <v>118</v>
      </c>
      <c r="AD536" s="56">
        <v>1</v>
      </c>
      <c r="AE536" s="114">
        <v>1466000</v>
      </c>
      <c r="AF536" s="56">
        <v>1</v>
      </c>
      <c r="AG536" s="464">
        <v>46185</v>
      </c>
      <c r="AH536" s="54">
        <f t="shared" si="41"/>
        <v>12</v>
      </c>
      <c r="AI536" s="114">
        <v>0</v>
      </c>
      <c r="AJ536" s="114">
        <v>0</v>
      </c>
      <c r="AK536" s="118" t="s">
        <v>90</v>
      </c>
      <c r="AL536" s="118" t="s">
        <v>90</v>
      </c>
      <c r="AM536" s="56">
        <v>0</v>
      </c>
      <c r="AN536" s="118" t="s">
        <v>90</v>
      </c>
      <c r="AO536" s="118" t="s">
        <v>90</v>
      </c>
      <c r="AP536" s="118" t="s">
        <v>90</v>
      </c>
      <c r="AQ536" s="54">
        <f t="shared" si="42"/>
        <v>0</v>
      </c>
      <c r="AR536" s="54">
        <f>+L536+AE536-AJ536</f>
        <v>16118000</v>
      </c>
      <c r="AS536" s="56" t="s">
        <v>88</v>
      </c>
      <c r="AT536" s="54">
        <v>14652000</v>
      </c>
      <c r="AU536" s="56" t="s">
        <v>91</v>
      </c>
      <c r="AV536" s="114">
        <v>0</v>
      </c>
      <c r="AW536" s="111" t="s">
        <v>90</v>
      </c>
      <c r="AX536" s="247">
        <v>14652000</v>
      </c>
      <c r="AY536" s="58">
        <f t="shared" si="43"/>
        <v>1466000</v>
      </c>
      <c r="AZ536" s="112">
        <f t="shared" si="44"/>
        <v>0.90904578731852592</v>
      </c>
      <c r="BA536" s="159">
        <v>1</v>
      </c>
      <c r="BB536" s="111" t="s">
        <v>90</v>
      </c>
      <c r="BC536" s="56" t="s">
        <v>92</v>
      </c>
      <c r="BD536" s="109" t="s">
        <v>9853</v>
      </c>
      <c r="BE536" s="123" t="s">
        <v>91</v>
      </c>
      <c r="BF536" s="56" t="s">
        <v>88</v>
      </c>
    </row>
    <row r="537" spans="2:58" s="201" customFormat="1" x14ac:dyDescent="0.2">
      <c r="B537" s="51">
        <v>2026</v>
      </c>
      <c r="C537" s="51">
        <v>891780111</v>
      </c>
      <c r="D537" s="51" t="s">
        <v>79</v>
      </c>
      <c r="E537" s="161" t="s">
        <v>9852</v>
      </c>
      <c r="F537" s="56" t="s">
        <v>9851</v>
      </c>
      <c r="G537" s="56">
        <v>0</v>
      </c>
      <c r="H537" s="56" t="s">
        <v>82</v>
      </c>
      <c r="I537" s="51" t="s">
        <v>83</v>
      </c>
      <c r="J537" s="121" t="s">
        <v>84</v>
      </c>
      <c r="K537" s="54" t="s">
        <v>9850</v>
      </c>
      <c r="L537" s="54">
        <v>11396000</v>
      </c>
      <c r="M537" s="51" t="s">
        <v>86</v>
      </c>
      <c r="N537" s="54" t="s">
        <v>9849</v>
      </c>
      <c r="O537" s="54">
        <v>1084054100</v>
      </c>
      <c r="P537" s="54">
        <v>53</v>
      </c>
      <c r="Q537" s="464">
        <v>46030</v>
      </c>
      <c r="R537" s="109">
        <v>2567899000</v>
      </c>
      <c r="S537" s="109">
        <v>2715</v>
      </c>
      <c r="T537" s="542">
        <v>46048</v>
      </c>
      <c r="U537" s="54">
        <v>11396000</v>
      </c>
      <c r="V537" s="56" t="s">
        <v>88</v>
      </c>
      <c r="W537" s="54">
        <v>85475141</v>
      </c>
      <c r="X537" s="54" t="s">
        <v>9848</v>
      </c>
      <c r="Y537" s="119">
        <v>46048</v>
      </c>
      <c r="Z537" s="119">
        <v>46055</v>
      </c>
      <c r="AA537" s="120" t="s">
        <v>90</v>
      </c>
      <c r="AB537" s="119">
        <v>46173</v>
      </c>
      <c r="AC537" s="54">
        <f t="shared" si="40"/>
        <v>118</v>
      </c>
      <c r="AD537" s="56">
        <v>1</v>
      </c>
      <c r="AE537" s="114">
        <v>2849000</v>
      </c>
      <c r="AF537" s="56">
        <v>1</v>
      </c>
      <c r="AG537" s="464">
        <v>46203</v>
      </c>
      <c r="AH537" s="54">
        <f t="shared" si="41"/>
        <v>30</v>
      </c>
      <c r="AI537" s="114">
        <v>0</v>
      </c>
      <c r="AJ537" s="114">
        <v>0</v>
      </c>
      <c r="AK537" s="118" t="s">
        <v>90</v>
      </c>
      <c r="AL537" s="118" t="s">
        <v>90</v>
      </c>
      <c r="AM537" s="56">
        <v>0</v>
      </c>
      <c r="AN537" s="118" t="s">
        <v>90</v>
      </c>
      <c r="AO537" s="118" t="s">
        <v>90</v>
      </c>
      <c r="AP537" s="118" t="s">
        <v>90</v>
      </c>
      <c r="AQ537" s="54">
        <f t="shared" si="42"/>
        <v>0</v>
      </c>
      <c r="AR537" s="54">
        <f>+L537+AE537-AJ537</f>
        <v>14245000</v>
      </c>
      <c r="AS537" s="56" t="s">
        <v>88</v>
      </c>
      <c r="AT537" s="54">
        <v>11396000</v>
      </c>
      <c r="AU537" s="56" t="s">
        <v>91</v>
      </c>
      <c r="AV537" s="114">
        <v>0</v>
      </c>
      <c r="AW537" s="111" t="s">
        <v>90</v>
      </c>
      <c r="AX537" s="247">
        <v>11396000</v>
      </c>
      <c r="AY537" s="58">
        <f t="shared" si="43"/>
        <v>2849000</v>
      </c>
      <c r="AZ537" s="112">
        <f t="shared" si="44"/>
        <v>0.8</v>
      </c>
      <c r="BA537" s="159">
        <v>1</v>
      </c>
      <c r="BB537" s="111" t="s">
        <v>90</v>
      </c>
      <c r="BC537" s="56" t="s">
        <v>92</v>
      </c>
      <c r="BD537" s="109" t="s">
        <v>9847</v>
      </c>
      <c r="BE537" s="123" t="s">
        <v>91</v>
      </c>
      <c r="BF537" s="56" t="s">
        <v>88</v>
      </c>
    </row>
    <row r="538" spans="2:58" s="201" customFormat="1" x14ac:dyDescent="0.2">
      <c r="B538" s="51">
        <v>2026</v>
      </c>
      <c r="C538" s="51">
        <v>891780111</v>
      </c>
      <c r="D538" s="51" t="s">
        <v>79</v>
      </c>
      <c r="E538" s="161" t="s">
        <v>9846</v>
      </c>
      <c r="F538" s="56" t="s">
        <v>9845</v>
      </c>
      <c r="G538" s="56">
        <v>0</v>
      </c>
      <c r="H538" s="56" t="s">
        <v>82</v>
      </c>
      <c r="I538" s="51" t="s">
        <v>83</v>
      </c>
      <c r="J538" s="121" t="s">
        <v>84</v>
      </c>
      <c r="K538" s="54" t="s">
        <v>9840</v>
      </c>
      <c r="L538" s="54">
        <v>11396000</v>
      </c>
      <c r="M538" s="51" t="s">
        <v>86</v>
      </c>
      <c r="N538" s="54" t="s">
        <v>9844</v>
      </c>
      <c r="O538" s="54">
        <v>1082893812</v>
      </c>
      <c r="P538" s="54">
        <v>53</v>
      </c>
      <c r="Q538" s="464">
        <v>46030</v>
      </c>
      <c r="R538" s="109">
        <v>2567899000</v>
      </c>
      <c r="S538" s="109">
        <v>2716</v>
      </c>
      <c r="T538" s="542">
        <v>46048</v>
      </c>
      <c r="U538" s="54">
        <v>11396000</v>
      </c>
      <c r="V538" s="56" t="s">
        <v>88</v>
      </c>
      <c r="W538" s="54">
        <v>1082990998</v>
      </c>
      <c r="X538" s="54" t="s">
        <v>8951</v>
      </c>
      <c r="Y538" s="119">
        <v>46048</v>
      </c>
      <c r="Z538" s="119">
        <v>46055</v>
      </c>
      <c r="AA538" s="120" t="s">
        <v>90</v>
      </c>
      <c r="AB538" s="119">
        <v>46173</v>
      </c>
      <c r="AC538" s="54">
        <f t="shared" si="40"/>
        <v>118</v>
      </c>
      <c r="AD538" s="56">
        <v>0</v>
      </c>
      <c r="AE538" s="114">
        <v>0</v>
      </c>
      <c r="AF538" s="56">
        <v>0</v>
      </c>
      <c r="AG538" s="464" t="s">
        <v>90</v>
      </c>
      <c r="AH538" s="54">
        <f t="shared" si="41"/>
        <v>0</v>
      </c>
      <c r="AI538" s="114">
        <v>0</v>
      </c>
      <c r="AJ538" s="114">
        <v>0</v>
      </c>
      <c r="AK538" s="118" t="s">
        <v>90</v>
      </c>
      <c r="AL538" s="118" t="s">
        <v>90</v>
      </c>
      <c r="AM538" s="56">
        <v>0</v>
      </c>
      <c r="AN538" s="118" t="s">
        <v>90</v>
      </c>
      <c r="AO538" s="118" t="s">
        <v>90</v>
      </c>
      <c r="AP538" s="118" t="s">
        <v>90</v>
      </c>
      <c r="AQ538" s="54">
        <f t="shared" si="42"/>
        <v>0</v>
      </c>
      <c r="AR538" s="54">
        <f>+L538+AE538-AJ538</f>
        <v>11396000</v>
      </c>
      <c r="AS538" s="56" t="s">
        <v>88</v>
      </c>
      <c r="AT538" s="54">
        <v>11396000</v>
      </c>
      <c r="AU538" s="56" t="s">
        <v>91</v>
      </c>
      <c r="AV538" s="114">
        <v>0</v>
      </c>
      <c r="AW538" s="111" t="s">
        <v>90</v>
      </c>
      <c r="AX538" s="247">
        <v>11396000</v>
      </c>
      <c r="AY538" s="58">
        <f t="shared" si="43"/>
        <v>0</v>
      </c>
      <c r="AZ538" s="112">
        <f t="shared" si="44"/>
        <v>1</v>
      </c>
      <c r="BA538" s="159">
        <v>1</v>
      </c>
      <c r="BB538" s="111" t="s">
        <v>90</v>
      </c>
      <c r="BC538" s="56" t="s">
        <v>92</v>
      </c>
      <c r="BD538" s="109" t="s">
        <v>9843</v>
      </c>
      <c r="BE538" s="123" t="s">
        <v>91</v>
      </c>
      <c r="BF538" s="56" t="s">
        <v>88</v>
      </c>
    </row>
    <row r="539" spans="2:58" s="201" customFormat="1" x14ac:dyDescent="0.2">
      <c r="B539" s="51">
        <v>2026</v>
      </c>
      <c r="C539" s="51">
        <v>891780111</v>
      </c>
      <c r="D539" s="51" t="s">
        <v>79</v>
      </c>
      <c r="E539" s="161" t="s">
        <v>9842</v>
      </c>
      <c r="F539" s="56" t="s">
        <v>9841</v>
      </c>
      <c r="G539" s="56">
        <v>0</v>
      </c>
      <c r="H539" s="56" t="s">
        <v>82</v>
      </c>
      <c r="I539" s="51" t="s">
        <v>83</v>
      </c>
      <c r="J539" s="121" t="s">
        <v>84</v>
      </c>
      <c r="K539" s="54" t="s">
        <v>9840</v>
      </c>
      <c r="L539" s="54">
        <v>12028000</v>
      </c>
      <c r="M539" s="51" t="s">
        <v>86</v>
      </c>
      <c r="N539" s="54" t="s">
        <v>9839</v>
      </c>
      <c r="O539" s="54">
        <v>1082922756</v>
      </c>
      <c r="P539" s="54">
        <v>30</v>
      </c>
      <c r="Q539" s="464">
        <v>46027</v>
      </c>
      <c r="R539" s="109">
        <v>5872564000</v>
      </c>
      <c r="S539" s="109">
        <v>3039</v>
      </c>
      <c r="T539" s="542">
        <v>46048</v>
      </c>
      <c r="U539" s="54">
        <v>12028000</v>
      </c>
      <c r="V539" s="56" t="s">
        <v>88</v>
      </c>
      <c r="W539" s="54">
        <v>1082990998</v>
      </c>
      <c r="X539" s="54" t="s">
        <v>8951</v>
      </c>
      <c r="Y539" s="119">
        <v>46048</v>
      </c>
      <c r="Z539" s="119">
        <v>46055</v>
      </c>
      <c r="AA539" s="120" t="s">
        <v>90</v>
      </c>
      <c r="AB539" s="119">
        <v>46173</v>
      </c>
      <c r="AC539" s="54">
        <f t="shared" si="40"/>
        <v>118</v>
      </c>
      <c r="AD539" s="56">
        <v>0</v>
      </c>
      <c r="AE539" s="114">
        <v>0</v>
      </c>
      <c r="AF539" s="56">
        <v>0</v>
      </c>
      <c r="AG539" s="464" t="s">
        <v>90</v>
      </c>
      <c r="AH539" s="54">
        <f t="shared" si="41"/>
        <v>0</v>
      </c>
      <c r="AI539" s="114">
        <v>0</v>
      </c>
      <c r="AJ539" s="114">
        <v>0</v>
      </c>
      <c r="AK539" s="118" t="s">
        <v>90</v>
      </c>
      <c r="AL539" s="118" t="s">
        <v>90</v>
      </c>
      <c r="AM539" s="56">
        <v>0</v>
      </c>
      <c r="AN539" s="118" t="s">
        <v>90</v>
      </c>
      <c r="AO539" s="118" t="s">
        <v>90</v>
      </c>
      <c r="AP539" s="118" t="s">
        <v>90</v>
      </c>
      <c r="AQ539" s="54">
        <f t="shared" si="42"/>
        <v>0</v>
      </c>
      <c r="AR539" s="54">
        <f>+L539+AE539-AJ539</f>
        <v>12028000</v>
      </c>
      <c r="AS539" s="56" t="s">
        <v>88</v>
      </c>
      <c r="AT539" s="54">
        <v>12028000</v>
      </c>
      <c r="AU539" s="56" t="s">
        <v>91</v>
      </c>
      <c r="AV539" s="114">
        <v>0</v>
      </c>
      <c r="AW539" s="111" t="s">
        <v>90</v>
      </c>
      <c r="AX539" s="247">
        <v>12028000</v>
      </c>
      <c r="AY539" s="58">
        <f t="shared" si="43"/>
        <v>0</v>
      </c>
      <c r="AZ539" s="112">
        <f t="shared" si="44"/>
        <v>1</v>
      </c>
      <c r="BA539" s="159">
        <v>1</v>
      </c>
      <c r="BB539" s="111" t="s">
        <v>90</v>
      </c>
      <c r="BC539" s="56" t="s">
        <v>92</v>
      </c>
      <c r="BD539" s="109" t="s">
        <v>9838</v>
      </c>
      <c r="BE539" s="123" t="s">
        <v>91</v>
      </c>
      <c r="BF539" s="56" t="s">
        <v>88</v>
      </c>
    </row>
    <row r="540" spans="2:58" s="201" customFormat="1" x14ac:dyDescent="0.2">
      <c r="B540" s="51">
        <v>2026</v>
      </c>
      <c r="C540" s="51">
        <v>891780111</v>
      </c>
      <c r="D540" s="51" t="s">
        <v>79</v>
      </c>
      <c r="E540" s="161" t="s">
        <v>9837</v>
      </c>
      <c r="F540" s="56" t="s">
        <v>9836</v>
      </c>
      <c r="G540" s="56">
        <v>0</v>
      </c>
      <c r="H540" s="56" t="s">
        <v>82</v>
      </c>
      <c r="I540" s="51" t="s">
        <v>83</v>
      </c>
      <c r="J540" s="121" t="s">
        <v>84</v>
      </c>
      <c r="K540" s="54" t="s">
        <v>8984</v>
      </c>
      <c r="L540" s="54">
        <v>9676000</v>
      </c>
      <c r="M540" s="51" t="s">
        <v>86</v>
      </c>
      <c r="N540" s="54" t="s">
        <v>9835</v>
      </c>
      <c r="O540" s="54">
        <v>1004347619</v>
      </c>
      <c r="P540" s="54">
        <v>53</v>
      </c>
      <c r="Q540" s="464">
        <v>46030</v>
      </c>
      <c r="R540" s="109">
        <v>2567899000</v>
      </c>
      <c r="S540" s="109">
        <v>2717</v>
      </c>
      <c r="T540" s="542">
        <v>46048</v>
      </c>
      <c r="U540" s="54">
        <v>9676000</v>
      </c>
      <c r="V540" s="56" t="s">
        <v>88</v>
      </c>
      <c r="W540" s="54">
        <v>7633817</v>
      </c>
      <c r="X540" s="54" t="s">
        <v>8634</v>
      </c>
      <c r="Y540" s="119">
        <v>46048</v>
      </c>
      <c r="Z540" s="119">
        <v>46055</v>
      </c>
      <c r="AA540" s="120" t="s">
        <v>90</v>
      </c>
      <c r="AB540" s="119">
        <v>46173</v>
      </c>
      <c r="AC540" s="54">
        <f t="shared" si="40"/>
        <v>118</v>
      </c>
      <c r="AD540" s="56">
        <v>1</v>
      </c>
      <c r="AE540" s="114">
        <v>1210000</v>
      </c>
      <c r="AF540" s="56">
        <v>1</v>
      </c>
      <c r="AG540" s="464">
        <v>46188</v>
      </c>
      <c r="AH540" s="54">
        <f t="shared" si="41"/>
        <v>15</v>
      </c>
      <c r="AI540" s="114">
        <v>0</v>
      </c>
      <c r="AJ540" s="114">
        <v>0</v>
      </c>
      <c r="AK540" s="118" t="s">
        <v>90</v>
      </c>
      <c r="AL540" s="118" t="s">
        <v>90</v>
      </c>
      <c r="AM540" s="56">
        <v>0</v>
      </c>
      <c r="AN540" s="118" t="s">
        <v>90</v>
      </c>
      <c r="AO540" s="118" t="s">
        <v>90</v>
      </c>
      <c r="AP540" s="118" t="s">
        <v>90</v>
      </c>
      <c r="AQ540" s="54">
        <f t="shared" si="42"/>
        <v>0</v>
      </c>
      <c r="AR540" s="54">
        <f>+L540+AE540-AJ540</f>
        <v>10886000</v>
      </c>
      <c r="AS540" s="56" t="s">
        <v>88</v>
      </c>
      <c r="AT540" s="54">
        <v>9676000</v>
      </c>
      <c r="AU540" s="56" t="s">
        <v>91</v>
      </c>
      <c r="AV540" s="114">
        <v>0</v>
      </c>
      <c r="AW540" s="111" t="s">
        <v>90</v>
      </c>
      <c r="AX540" s="247">
        <v>9676000</v>
      </c>
      <c r="AY540" s="58">
        <f t="shared" si="43"/>
        <v>1210000</v>
      </c>
      <c r="AZ540" s="112">
        <f t="shared" si="44"/>
        <v>0.88884806173066322</v>
      </c>
      <c r="BA540" s="159">
        <v>1</v>
      </c>
      <c r="BB540" s="111" t="s">
        <v>90</v>
      </c>
      <c r="BC540" s="56" t="s">
        <v>92</v>
      </c>
      <c r="BD540" s="109" t="s">
        <v>9834</v>
      </c>
      <c r="BE540" s="123" t="s">
        <v>91</v>
      </c>
      <c r="BF540" s="56" t="s">
        <v>88</v>
      </c>
    </row>
    <row r="541" spans="2:58" s="201" customFormat="1" x14ac:dyDescent="0.2">
      <c r="B541" s="51">
        <v>2026</v>
      </c>
      <c r="C541" s="51">
        <v>891780111</v>
      </c>
      <c r="D541" s="51" t="s">
        <v>79</v>
      </c>
      <c r="E541" s="161" t="s">
        <v>9833</v>
      </c>
      <c r="F541" s="56" t="s">
        <v>9832</v>
      </c>
      <c r="G541" s="56">
        <v>0</v>
      </c>
      <c r="H541" s="56" t="s">
        <v>82</v>
      </c>
      <c r="I541" s="51" t="s">
        <v>83</v>
      </c>
      <c r="J541" s="121" t="s">
        <v>84</v>
      </c>
      <c r="K541" s="54" t="s">
        <v>8942</v>
      </c>
      <c r="L541" s="54">
        <v>9676000</v>
      </c>
      <c r="M541" s="51" t="s">
        <v>86</v>
      </c>
      <c r="N541" s="54" t="s">
        <v>9831</v>
      </c>
      <c r="O541" s="54">
        <v>1082889469</v>
      </c>
      <c r="P541" s="54">
        <v>53</v>
      </c>
      <c r="Q541" s="464">
        <v>46030</v>
      </c>
      <c r="R541" s="109">
        <v>2567899000</v>
      </c>
      <c r="S541" s="109">
        <v>2718</v>
      </c>
      <c r="T541" s="542">
        <v>46048</v>
      </c>
      <c r="U541" s="54">
        <v>9676000</v>
      </c>
      <c r="V541" s="56" t="s">
        <v>88</v>
      </c>
      <c r="W541" s="54">
        <v>7633817</v>
      </c>
      <c r="X541" s="54" t="s">
        <v>8634</v>
      </c>
      <c r="Y541" s="119">
        <v>46048</v>
      </c>
      <c r="Z541" s="119">
        <v>46055</v>
      </c>
      <c r="AA541" s="120" t="s">
        <v>90</v>
      </c>
      <c r="AB541" s="119">
        <v>46173</v>
      </c>
      <c r="AC541" s="54">
        <f t="shared" si="40"/>
        <v>118</v>
      </c>
      <c r="AD541" s="56">
        <v>1</v>
      </c>
      <c r="AE541" s="114">
        <v>2419000</v>
      </c>
      <c r="AF541" s="56">
        <v>1</v>
      </c>
      <c r="AG541" s="464">
        <v>46203</v>
      </c>
      <c r="AH541" s="54">
        <f t="shared" si="41"/>
        <v>30</v>
      </c>
      <c r="AI541" s="114">
        <v>0</v>
      </c>
      <c r="AJ541" s="114">
        <v>0</v>
      </c>
      <c r="AK541" s="118" t="s">
        <v>90</v>
      </c>
      <c r="AL541" s="118" t="s">
        <v>90</v>
      </c>
      <c r="AM541" s="56">
        <v>0</v>
      </c>
      <c r="AN541" s="118" t="s">
        <v>90</v>
      </c>
      <c r="AO541" s="118" t="s">
        <v>90</v>
      </c>
      <c r="AP541" s="118" t="s">
        <v>90</v>
      </c>
      <c r="AQ541" s="54">
        <f t="shared" si="42"/>
        <v>0</v>
      </c>
      <c r="AR541" s="54">
        <f>+L541+AE541-AJ541</f>
        <v>12095000</v>
      </c>
      <c r="AS541" s="56" t="s">
        <v>88</v>
      </c>
      <c r="AT541" s="54">
        <v>9676000</v>
      </c>
      <c r="AU541" s="56" t="s">
        <v>91</v>
      </c>
      <c r="AV541" s="114">
        <v>0</v>
      </c>
      <c r="AW541" s="111" t="s">
        <v>90</v>
      </c>
      <c r="AX541" s="247">
        <v>9676000</v>
      </c>
      <c r="AY541" s="58">
        <f t="shared" si="43"/>
        <v>2419000</v>
      </c>
      <c r="AZ541" s="112">
        <f t="shared" si="44"/>
        <v>0.8</v>
      </c>
      <c r="BA541" s="159">
        <v>1</v>
      </c>
      <c r="BB541" s="111" t="s">
        <v>90</v>
      </c>
      <c r="BC541" s="56" t="s">
        <v>92</v>
      </c>
      <c r="BD541" s="109" t="s">
        <v>9830</v>
      </c>
      <c r="BE541" s="123" t="s">
        <v>91</v>
      </c>
      <c r="BF541" s="56" t="s">
        <v>88</v>
      </c>
    </row>
    <row r="542" spans="2:58" s="201" customFormat="1" x14ac:dyDescent="0.2">
      <c r="B542" s="51">
        <v>2026</v>
      </c>
      <c r="C542" s="51">
        <v>891780111</v>
      </c>
      <c r="D542" s="51" t="s">
        <v>79</v>
      </c>
      <c r="E542" s="161" t="s">
        <v>9829</v>
      </c>
      <c r="F542" s="56" t="s">
        <v>9828</v>
      </c>
      <c r="G542" s="56">
        <v>0</v>
      </c>
      <c r="H542" s="56" t="s">
        <v>82</v>
      </c>
      <c r="I542" s="51" t="s">
        <v>83</v>
      </c>
      <c r="J542" s="121" t="s">
        <v>84</v>
      </c>
      <c r="K542" s="54" t="s">
        <v>9442</v>
      </c>
      <c r="L542" s="54">
        <v>14652000</v>
      </c>
      <c r="M542" s="51" t="s">
        <v>86</v>
      </c>
      <c r="N542" s="54" t="s">
        <v>9827</v>
      </c>
      <c r="O542" s="54">
        <v>3743095</v>
      </c>
      <c r="P542" s="54">
        <v>53</v>
      </c>
      <c r="Q542" s="464">
        <v>46030</v>
      </c>
      <c r="R542" s="109">
        <v>2567899000</v>
      </c>
      <c r="S542" s="109">
        <v>2719</v>
      </c>
      <c r="T542" s="542">
        <v>46048</v>
      </c>
      <c r="U542" s="54">
        <v>14652000</v>
      </c>
      <c r="V542" s="56" t="s">
        <v>88</v>
      </c>
      <c r="W542" s="54">
        <v>85468846</v>
      </c>
      <c r="X542" s="54" t="s">
        <v>9430</v>
      </c>
      <c r="Y542" s="119">
        <v>46048</v>
      </c>
      <c r="Z542" s="119">
        <v>46055</v>
      </c>
      <c r="AA542" s="120" t="s">
        <v>90</v>
      </c>
      <c r="AB542" s="119">
        <v>46173</v>
      </c>
      <c r="AC542" s="54">
        <f t="shared" si="40"/>
        <v>118</v>
      </c>
      <c r="AD542" s="56">
        <v>0</v>
      </c>
      <c r="AE542" s="114">
        <v>0</v>
      </c>
      <c r="AF542" s="56">
        <v>0</v>
      </c>
      <c r="AG542" s="464" t="s">
        <v>90</v>
      </c>
      <c r="AH542" s="54">
        <f t="shared" si="41"/>
        <v>0</v>
      </c>
      <c r="AI542" s="114">
        <v>0</v>
      </c>
      <c r="AJ542" s="114">
        <v>0</v>
      </c>
      <c r="AK542" s="118" t="s">
        <v>90</v>
      </c>
      <c r="AL542" s="118" t="s">
        <v>90</v>
      </c>
      <c r="AM542" s="56">
        <v>0</v>
      </c>
      <c r="AN542" s="118" t="s">
        <v>90</v>
      </c>
      <c r="AO542" s="118" t="s">
        <v>90</v>
      </c>
      <c r="AP542" s="118" t="s">
        <v>90</v>
      </c>
      <c r="AQ542" s="54">
        <f t="shared" si="42"/>
        <v>0</v>
      </c>
      <c r="AR542" s="54">
        <f>+L542+AE542-AJ542</f>
        <v>14652000</v>
      </c>
      <c r="AS542" s="56" t="s">
        <v>88</v>
      </c>
      <c r="AT542" s="54">
        <v>14652000</v>
      </c>
      <c r="AU542" s="56" t="s">
        <v>91</v>
      </c>
      <c r="AV542" s="114">
        <v>0</v>
      </c>
      <c r="AW542" s="111" t="s">
        <v>90</v>
      </c>
      <c r="AX542" s="247">
        <v>14652000</v>
      </c>
      <c r="AY542" s="58">
        <f t="shared" si="43"/>
        <v>0</v>
      </c>
      <c r="AZ542" s="112">
        <f t="shared" si="44"/>
        <v>1</v>
      </c>
      <c r="BA542" s="159">
        <v>1</v>
      </c>
      <c r="BB542" s="111" t="s">
        <v>90</v>
      </c>
      <c r="BC542" s="56" t="s">
        <v>92</v>
      </c>
      <c r="BD542" s="109" t="s">
        <v>9826</v>
      </c>
      <c r="BE542" s="123" t="s">
        <v>91</v>
      </c>
      <c r="BF542" s="56" t="s">
        <v>88</v>
      </c>
    </row>
    <row r="543" spans="2:58" s="201" customFormat="1" x14ac:dyDescent="0.2">
      <c r="B543" s="51">
        <v>2026</v>
      </c>
      <c r="C543" s="51">
        <v>891780111</v>
      </c>
      <c r="D543" s="51" t="s">
        <v>79</v>
      </c>
      <c r="E543" s="161" t="s">
        <v>9825</v>
      </c>
      <c r="F543" s="56" t="s">
        <v>9824</v>
      </c>
      <c r="G543" s="56">
        <v>0</v>
      </c>
      <c r="H543" s="56" t="s">
        <v>82</v>
      </c>
      <c r="I543" s="51" t="s">
        <v>83</v>
      </c>
      <c r="J543" s="121" t="s">
        <v>84</v>
      </c>
      <c r="K543" s="54" t="s">
        <v>9823</v>
      </c>
      <c r="L543" s="54">
        <v>11396000</v>
      </c>
      <c r="M543" s="51" t="s">
        <v>86</v>
      </c>
      <c r="N543" s="54" t="s">
        <v>9822</v>
      </c>
      <c r="O543" s="54">
        <v>1003241055</v>
      </c>
      <c r="P543" s="54">
        <v>53</v>
      </c>
      <c r="Q543" s="464">
        <v>46030</v>
      </c>
      <c r="R543" s="109">
        <v>2567899000</v>
      </c>
      <c r="S543" s="109">
        <v>2720</v>
      </c>
      <c r="T543" s="542">
        <v>46048</v>
      </c>
      <c r="U543" s="54">
        <v>11396000</v>
      </c>
      <c r="V543" s="56" t="s">
        <v>88</v>
      </c>
      <c r="W543" s="54">
        <v>1082868728</v>
      </c>
      <c r="X543" s="54" t="s">
        <v>8553</v>
      </c>
      <c r="Y543" s="119">
        <v>46048</v>
      </c>
      <c r="Z543" s="119">
        <v>46055</v>
      </c>
      <c r="AA543" s="120" t="s">
        <v>90</v>
      </c>
      <c r="AB543" s="119">
        <v>46173</v>
      </c>
      <c r="AC543" s="54">
        <f t="shared" si="40"/>
        <v>118</v>
      </c>
      <c r="AD543" s="56">
        <v>1</v>
      </c>
      <c r="AE543" s="114">
        <v>4000000</v>
      </c>
      <c r="AF543" s="56">
        <v>0</v>
      </c>
      <c r="AG543" s="464" t="s">
        <v>90</v>
      </c>
      <c r="AH543" s="54">
        <f t="shared" si="41"/>
        <v>0</v>
      </c>
      <c r="AI543" s="114">
        <v>0</v>
      </c>
      <c r="AJ543" s="114">
        <v>0</v>
      </c>
      <c r="AK543" s="118" t="s">
        <v>90</v>
      </c>
      <c r="AL543" s="118" t="s">
        <v>90</v>
      </c>
      <c r="AM543" s="56">
        <v>0</v>
      </c>
      <c r="AN543" s="118" t="s">
        <v>90</v>
      </c>
      <c r="AO543" s="118" t="s">
        <v>90</v>
      </c>
      <c r="AP543" s="118" t="s">
        <v>90</v>
      </c>
      <c r="AQ543" s="54">
        <f t="shared" si="42"/>
        <v>0</v>
      </c>
      <c r="AR543" s="54">
        <f>+L543+AE543-AJ543</f>
        <v>15396000</v>
      </c>
      <c r="AS543" s="56" t="s">
        <v>88</v>
      </c>
      <c r="AT543" s="54">
        <v>11396000</v>
      </c>
      <c r="AU543" s="56" t="s">
        <v>91</v>
      </c>
      <c r="AV543" s="114">
        <v>0</v>
      </c>
      <c r="AW543" s="111" t="s">
        <v>90</v>
      </c>
      <c r="AX543" s="247">
        <v>15396000</v>
      </c>
      <c r="AY543" s="58">
        <f t="shared" si="43"/>
        <v>0</v>
      </c>
      <c r="AZ543" s="112">
        <f t="shared" si="44"/>
        <v>1</v>
      </c>
      <c r="BA543" s="159">
        <v>1</v>
      </c>
      <c r="BB543" s="111" t="s">
        <v>90</v>
      </c>
      <c r="BC543" s="56" t="s">
        <v>92</v>
      </c>
      <c r="BD543" s="109" t="s">
        <v>9821</v>
      </c>
      <c r="BE543" s="123" t="s">
        <v>91</v>
      </c>
      <c r="BF543" s="56" t="s">
        <v>88</v>
      </c>
    </row>
    <row r="544" spans="2:58" s="201" customFormat="1" x14ac:dyDescent="0.2">
      <c r="B544" s="51">
        <v>2026</v>
      </c>
      <c r="C544" s="51">
        <v>891780111</v>
      </c>
      <c r="D544" s="51" t="s">
        <v>79</v>
      </c>
      <c r="E544" s="161" t="s">
        <v>9820</v>
      </c>
      <c r="F544" s="56" t="s">
        <v>9819</v>
      </c>
      <c r="G544" s="56">
        <v>0</v>
      </c>
      <c r="H544" s="56" t="s">
        <v>82</v>
      </c>
      <c r="I544" s="51" t="s">
        <v>83</v>
      </c>
      <c r="J544" s="121" t="s">
        <v>84</v>
      </c>
      <c r="K544" s="54" t="s">
        <v>9818</v>
      </c>
      <c r="L544" s="54">
        <v>13320000</v>
      </c>
      <c r="M544" s="51" t="s">
        <v>86</v>
      </c>
      <c r="N544" s="54" t="s">
        <v>9817</v>
      </c>
      <c r="O544" s="54">
        <v>36551666</v>
      </c>
      <c r="P544" s="54">
        <v>30</v>
      </c>
      <c r="Q544" s="464">
        <v>46027</v>
      </c>
      <c r="R544" s="109">
        <v>5872564000</v>
      </c>
      <c r="S544" s="109">
        <v>3040</v>
      </c>
      <c r="T544" s="542">
        <v>46048</v>
      </c>
      <c r="U544" s="54">
        <v>13320000</v>
      </c>
      <c r="V544" s="56" t="s">
        <v>88</v>
      </c>
      <c r="W544" s="54">
        <v>85460625</v>
      </c>
      <c r="X544" s="54" t="s">
        <v>9816</v>
      </c>
      <c r="Y544" s="119">
        <v>46048</v>
      </c>
      <c r="Z544" s="119">
        <v>46055</v>
      </c>
      <c r="AA544" s="120" t="s">
        <v>90</v>
      </c>
      <c r="AB544" s="119">
        <v>46173</v>
      </c>
      <c r="AC544" s="54">
        <f t="shared" si="40"/>
        <v>118</v>
      </c>
      <c r="AD544" s="56">
        <v>1</v>
      </c>
      <c r="AE544" s="114">
        <v>1665000</v>
      </c>
      <c r="AF544" s="56">
        <v>1</v>
      </c>
      <c r="AG544" s="464">
        <v>46188</v>
      </c>
      <c r="AH544" s="54">
        <f t="shared" si="41"/>
        <v>15</v>
      </c>
      <c r="AI544" s="114">
        <v>0</v>
      </c>
      <c r="AJ544" s="114">
        <v>0</v>
      </c>
      <c r="AK544" s="118" t="s">
        <v>90</v>
      </c>
      <c r="AL544" s="118" t="s">
        <v>90</v>
      </c>
      <c r="AM544" s="56">
        <v>0</v>
      </c>
      <c r="AN544" s="118" t="s">
        <v>90</v>
      </c>
      <c r="AO544" s="118" t="s">
        <v>90</v>
      </c>
      <c r="AP544" s="118" t="s">
        <v>90</v>
      </c>
      <c r="AQ544" s="54">
        <f t="shared" si="42"/>
        <v>0</v>
      </c>
      <c r="AR544" s="54">
        <f>+L544+AE544-AJ544</f>
        <v>14985000</v>
      </c>
      <c r="AS544" s="56" t="s">
        <v>88</v>
      </c>
      <c r="AT544" s="54">
        <v>13320000</v>
      </c>
      <c r="AU544" s="56" t="s">
        <v>91</v>
      </c>
      <c r="AV544" s="114">
        <v>0</v>
      </c>
      <c r="AW544" s="111" t="s">
        <v>90</v>
      </c>
      <c r="AX544" s="247">
        <v>13320000</v>
      </c>
      <c r="AY544" s="58">
        <f t="shared" si="43"/>
        <v>1665000</v>
      </c>
      <c r="AZ544" s="112">
        <f t="shared" si="44"/>
        <v>0.88888888888888884</v>
      </c>
      <c r="BA544" s="159">
        <v>1</v>
      </c>
      <c r="BB544" s="111" t="s">
        <v>90</v>
      </c>
      <c r="BC544" s="56" t="s">
        <v>92</v>
      </c>
      <c r="BD544" s="109" t="s">
        <v>9815</v>
      </c>
      <c r="BE544" s="123" t="s">
        <v>91</v>
      </c>
      <c r="BF544" s="56" t="s">
        <v>88</v>
      </c>
    </row>
    <row r="545" spans="1:58" s="201" customFormat="1" x14ac:dyDescent="0.2">
      <c r="B545" s="51">
        <v>2026</v>
      </c>
      <c r="C545" s="51">
        <v>891780111</v>
      </c>
      <c r="D545" s="51" t="s">
        <v>79</v>
      </c>
      <c r="E545" s="161" t="s">
        <v>9814</v>
      </c>
      <c r="F545" s="56" t="s">
        <v>9813</v>
      </c>
      <c r="G545" s="56">
        <v>0</v>
      </c>
      <c r="H545" s="56" t="s">
        <v>82</v>
      </c>
      <c r="I545" s="51" t="s">
        <v>83</v>
      </c>
      <c r="J545" s="121" t="s">
        <v>84</v>
      </c>
      <c r="K545" s="54" t="s">
        <v>9812</v>
      </c>
      <c r="L545" s="54">
        <v>9676000</v>
      </c>
      <c r="M545" s="51" t="s">
        <v>86</v>
      </c>
      <c r="N545" s="54" t="s">
        <v>9811</v>
      </c>
      <c r="O545" s="54">
        <v>1082899340</v>
      </c>
      <c r="P545" s="54">
        <v>53</v>
      </c>
      <c r="Q545" s="464">
        <v>46030</v>
      </c>
      <c r="R545" s="109">
        <v>2567899000</v>
      </c>
      <c r="S545" s="109">
        <v>2721</v>
      </c>
      <c r="T545" s="542">
        <v>46048</v>
      </c>
      <c r="U545" s="54">
        <v>9676000</v>
      </c>
      <c r="V545" s="56" t="s">
        <v>88</v>
      </c>
      <c r="W545" s="54">
        <v>7631392</v>
      </c>
      <c r="X545" s="54" t="s">
        <v>9135</v>
      </c>
      <c r="Y545" s="119">
        <v>46048</v>
      </c>
      <c r="Z545" s="119">
        <v>46055</v>
      </c>
      <c r="AA545" s="120" t="s">
        <v>90</v>
      </c>
      <c r="AB545" s="119">
        <v>46173</v>
      </c>
      <c r="AC545" s="54">
        <f t="shared" si="40"/>
        <v>118</v>
      </c>
      <c r="AD545" s="56">
        <v>1</v>
      </c>
      <c r="AE545" s="114">
        <v>2419000</v>
      </c>
      <c r="AF545" s="56">
        <v>1</v>
      </c>
      <c r="AG545" s="464">
        <v>46203</v>
      </c>
      <c r="AH545" s="54">
        <f t="shared" si="41"/>
        <v>30</v>
      </c>
      <c r="AI545" s="114">
        <v>0</v>
      </c>
      <c r="AJ545" s="114">
        <v>0</v>
      </c>
      <c r="AK545" s="118" t="s">
        <v>90</v>
      </c>
      <c r="AL545" s="118" t="s">
        <v>90</v>
      </c>
      <c r="AM545" s="56">
        <v>0</v>
      </c>
      <c r="AN545" s="118" t="s">
        <v>90</v>
      </c>
      <c r="AO545" s="118" t="s">
        <v>90</v>
      </c>
      <c r="AP545" s="118" t="s">
        <v>90</v>
      </c>
      <c r="AQ545" s="54">
        <f t="shared" si="42"/>
        <v>0</v>
      </c>
      <c r="AR545" s="54">
        <f>+L545+AE545-AJ545</f>
        <v>12095000</v>
      </c>
      <c r="AS545" s="56" t="s">
        <v>88</v>
      </c>
      <c r="AT545" s="54">
        <v>9676000</v>
      </c>
      <c r="AU545" s="56" t="s">
        <v>91</v>
      </c>
      <c r="AV545" s="114">
        <v>0</v>
      </c>
      <c r="AW545" s="111" t="s">
        <v>90</v>
      </c>
      <c r="AX545" s="247">
        <v>9676000</v>
      </c>
      <c r="AY545" s="58">
        <f t="shared" si="43"/>
        <v>2419000</v>
      </c>
      <c r="AZ545" s="112">
        <f t="shared" si="44"/>
        <v>0.8</v>
      </c>
      <c r="BA545" s="159">
        <v>1</v>
      </c>
      <c r="BB545" s="111" t="s">
        <v>90</v>
      </c>
      <c r="BC545" s="56" t="s">
        <v>92</v>
      </c>
      <c r="BD545" s="109" t="s">
        <v>9810</v>
      </c>
      <c r="BE545" s="123" t="s">
        <v>91</v>
      </c>
      <c r="BF545" s="56" t="s">
        <v>88</v>
      </c>
    </row>
    <row r="546" spans="1:58" s="201" customFormat="1" x14ac:dyDescent="0.2">
      <c r="B546" s="51">
        <v>2026</v>
      </c>
      <c r="C546" s="51">
        <v>891780111</v>
      </c>
      <c r="D546" s="51" t="s">
        <v>79</v>
      </c>
      <c r="E546" s="161" t="s">
        <v>9809</v>
      </c>
      <c r="F546" s="56" t="s">
        <v>9808</v>
      </c>
      <c r="G546" s="56">
        <v>0</v>
      </c>
      <c r="H546" s="56" t="s">
        <v>82</v>
      </c>
      <c r="I546" s="51" t="s">
        <v>83</v>
      </c>
      <c r="J546" s="121" t="s">
        <v>84</v>
      </c>
      <c r="K546" s="54" t="s">
        <v>9807</v>
      </c>
      <c r="L546" s="54">
        <v>12028000</v>
      </c>
      <c r="M546" s="51" t="s">
        <v>86</v>
      </c>
      <c r="N546" s="54" t="s">
        <v>9806</v>
      </c>
      <c r="O546" s="54">
        <v>1004355906</v>
      </c>
      <c r="P546" s="54">
        <v>30</v>
      </c>
      <c r="Q546" s="464">
        <v>46027</v>
      </c>
      <c r="R546" s="109">
        <v>5872564000</v>
      </c>
      <c r="S546" s="109">
        <v>3041</v>
      </c>
      <c r="T546" s="542">
        <v>46048</v>
      </c>
      <c r="U546" s="54">
        <v>12028000</v>
      </c>
      <c r="V546" s="56" t="s">
        <v>88</v>
      </c>
      <c r="W546" s="54">
        <v>19516224</v>
      </c>
      <c r="X546" s="54" t="s">
        <v>9785</v>
      </c>
      <c r="Y546" s="119">
        <v>46048</v>
      </c>
      <c r="Z546" s="119">
        <v>46055</v>
      </c>
      <c r="AA546" s="120" t="s">
        <v>90</v>
      </c>
      <c r="AB546" s="119">
        <v>46173</v>
      </c>
      <c r="AC546" s="54">
        <f t="shared" si="40"/>
        <v>118</v>
      </c>
      <c r="AD546" s="56">
        <v>1</v>
      </c>
      <c r="AE546" s="114">
        <v>1504000</v>
      </c>
      <c r="AF546" s="56">
        <v>1</v>
      </c>
      <c r="AG546" s="464">
        <v>46188</v>
      </c>
      <c r="AH546" s="54">
        <f t="shared" si="41"/>
        <v>15</v>
      </c>
      <c r="AI546" s="114">
        <v>0</v>
      </c>
      <c r="AJ546" s="114">
        <v>0</v>
      </c>
      <c r="AK546" s="118" t="s">
        <v>90</v>
      </c>
      <c r="AL546" s="118" t="s">
        <v>90</v>
      </c>
      <c r="AM546" s="56">
        <v>0</v>
      </c>
      <c r="AN546" s="118" t="s">
        <v>90</v>
      </c>
      <c r="AO546" s="118" t="s">
        <v>90</v>
      </c>
      <c r="AP546" s="118" t="s">
        <v>90</v>
      </c>
      <c r="AQ546" s="54">
        <f t="shared" si="42"/>
        <v>0</v>
      </c>
      <c r="AR546" s="54">
        <f>+L546+AE546-AJ546</f>
        <v>13532000</v>
      </c>
      <c r="AS546" s="56" t="s">
        <v>88</v>
      </c>
      <c r="AT546" s="54">
        <v>12028000</v>
      </c>
      <c r="AU546" s="56" t="s">
        <v>91</v>
      </c>
      <c r="AV546" s="114">
        <v>0</v>
      </c>
      <c r="AW546" s="111" t="s">
        <v>90</v>
      </c>
      <c r="AX546" s="247">
        <v>12028000</v>
      </c>
      <c r="AY546" s="58">
        <f t="shared" si="43"/>
        <v>1504000</v>
      </c>
      <c r="AZ546" s="112">
        <f t="shared" si="44"/>
        <v>0.88885604493053505</v>
      </c>
      <c r="BA546" s="159">
        <v>1</v>
      </c>
      <c r="BB546" s="111" t="s">
        <v>90</v>
      </c>
      <c r="BC546" s="56" t="s">
        <v>92</v>
      </c>
      <c r="BD546" s="109" t="s">
        <v>9805</v>
      </c>
      <c r="BE546" s="123" t="s">
        <v>91</v>
      </c>
      <c r="BF546" s="56" t="s">
        <v>88</v>
      </c>
    </row>
    <row r="547" spans="1:58" s="539" customFormat="1" x14ac:dyDescent="0.2">
      <c r="A547" s="201"/>
      <c r="B547" s="51">
        <v>2026</v>
      </c>
      <c r="C547" s="51">
        <v>891780111</v>
      </c>
      <c r="D547" s="51" t="s">
        <v>79</v>
      </c>
      <c r="E547" s="161" t="s">
        <v>9804</v>
      </c>
      <c r="F547" s="56" t="s">
        <v>9803</v>
      </c>
      <c r="G547" s="56">
        <v>0</v>
      </c>
      <c r="H547" s="56" t="s">
        <v>82</v>
      </c>
      <c r="I547" s="51" t="s">
        <v>83</v>
      </c>
      <c r="J547" s="121" t="s">
        <v>84</v>
      </c>
      <c r="K547" s="54" t="s">
        <v>9802</v>
      </c>
      <c r="L547" s="54">
        <v>15096000</v>
      </c>
      <c r="M547" s="51" t="s">
        <v>86</v>
      </c>
      <c r="N547" s="54" t="s">
        <v>9801</v>
      </c>
      <c r="O547" s="54">
        <v>1050461549</v>
      </c>
      <c r="P547" s="54">
        <v>30</v>
      </c>
      <c r="Q547" s="464">
        <v>46027</v>
      </c>
      <c r="R547" s="109">
        <v>5872564000</v>
      </c>
      <c r="S547" s="109">
        <v>3042</v>
      </c>
      <c r="T547" s="542">
        <v>46048</v>
      </c>
      <c r="U547" s="54">
        <v>15096000</v>
      </c>
      <c r="V547" s="56" t="s">
        <v>88</v>
      </c>
      <c r="W547" s="54">
        <v>36557666</v>
      </c>
      <c r="X547" s="54" t="s">
        <v>8827</v>
      </c>
      <c r="Y547" s="119">
        <v>46048</v>
      </c>
      <c r="Z547" s="119">
        <v>46048</v>
      </c>
      <c r="AA547" s="120" t="s">
        <v>90</v>
      </c>
      <c r="AB547" s="119">
        <v>46173</v>
      </c>
      <c r="AC547" s="54">
        <f t="shared" si="40"/>
        <v>125</v>
      </c>
      <c r="AD547" s="56">
        <v>1</v>
      </c>
      <c r="AE547" s="114">
        <v>3330000</v>
      </c>
      <c r="AF547" s="56">
        <v>1</v>
      </c>
      <c r="AG547" s="464">
        <v>46203</v>
      </c>
      <c r="AH547" s="54">
        <f t="shared" si="41"/>
        <v>30</v>
      </c>
      <c r="AI547" s="114">
        <v>0</v>
      </c>
      <c r="AJ547" s="114">
        <v>0</v>
      </c>
      <c r="AK547" s="118" t="s">
        <v>90</v>
      </c>
      <c r="AL547" s="118" t="s">
        <v>90</v>
      </c>
      <c r="AM547" s="56">
        <v>0</v>
      </c>
      <c r="AN547" s="118" t="s">
        <v>90</v>
      </c>
      <c r="AO547" s="118" t="s">
        <v>90</v>
      </c>
      <c r="AP547" s="118" t="s">
        <v>90</v>
      </c>
      <c r="AQ547" s="54">
        <f t="shared" si="42"/>
        <v>0</v>
      </c>
      <c r="AR547" s="54">
        <f>+L547+AE547-AJ547</f>
        <v>18426000</v>
      </c>
      <c r="AS547" s="56" t="s">
        <v>88</v>
      </c>
      <c r="AT547" s="54">
        <v>15096000</v>
      </c>
      <c r="AU547" s="56" t="s">
        <v>91</v>
      </c>
      <c r="AV547" s="114">
        <v>0</v>
      </c>
      <c r="AW547" s="111" t="s">
        <v>90</v>
      </c>
      <c r="AX547" s="247">
        <v>15096000</v>
      </c>
      <c r="AY547" s="58">
        <f t="shared" si="43"/>
        <v>3330000</v>
      </c>
      <c r="AZ547" s="112">
        <f t="shared" si="44"/>
        <v>0.81927710843373491</v>
      </c>
      <c r="BA547" s="159">
        <v>1</v>
      </c>
      <c r="BB547" s="111" t="s">
        <v>90</v>
      </c>
      <c r="BC547" s="56" t="s">
        <v>92</v>
      </c>
      <c r="BD547" s="109" t="s">
        <v>9800</v>
      </c>
      <c r="BE547" s="56" t="s">
        <v>88</v>
      </c>
      <c r="BF547" s="56" t="s">
        <v>88</v>
      </c>
    </row>
    <row r="548" spans="1:58" s="201" customFormat="1" x14ac:dyDescent="0.2">
      <c r="B548" s="51">
        <v>2026</v>
      </c>
      <c r="C548" s="51">
        <v>891780111</v>
      </c>
      <c r="D548" s="51" t="s">
        <v>79</v>
      </c>
      <c r="E548" s="161" t="s">
        <v>9799</v>
      </c>
      <c r="F548" s="56" t="s">
        <v>9798</v>
      </c>
      <c r="G548" s="56">
        <v>0</v>
      </c>
      <c r="H548" s="56" t="s">
        <v>82</v>
      </c>
      <c r="I548" s="51" t="s">
        <v>83</v>
      </c>
      <c r="J548" s="121" t="s">
        <v>84</v>
      </c>
      <c r="K548" s="54" t="s">
        <v>9797</v>
      </c>
      <c r="L548" s="54">
        <v>26164000</v>
      </c>
      <c r="M548" s="51" t="s">
        <v>86</v>
      </c>
      <c r="N548" s="54" t="s">
        <v>9796</v>
      </c>
      <c r="O548" s="54">
        <v>57445089</v>
      </c>
      <c r="P548" s="54">
        <v>30</v>
      </c>
      <c r="Q548" s="464">
        <v>46027</v>
      </c>
      <c r="R548" s="109">
        <v>5872564000</v>
      </c>
      <c r="S548" s="109">
        <v>3043</v>
      </c>
      <c r="T548" s="542">
        <v>46048</v>
      </c>
      <c r="U548" s="54">
        <v>26164000</v>
      </c>
      <c r="V548" s="56" t="s">
        <v>88</v>
      </c>
      <c r="W548" s="54">
        <v>36695048</v>
      </c>
      <c r="X548" s="54" t="s">
        <v>9167</v>
      </c>
      <c r="Y548" s="119">
        <v>46048</v>
      </c>
      <c r="Z548" s="119">
        <v>46055</v>
      </c>
      <c r="AA548" s="120" t="s">
        <v>90</v>
      </c>
      <c r="AB548" s="119">
        <v>46173</v>
      </c>
      <c r="AC548" s="54">
        <f t="shared" si="40"/>
        <v>118</v>
      </c>
      <c r="AD548" s="56">
        <v>1</v>
      </c>
      <c r="AE548" s="114">
        <v>3271000</v>
      </c>
      <c r="AF548" s="56">
        <v>1</v>
      </c>
      <c r="AG548" s="464">
        <v>46188</v>
      </c>
      <c r="AH548" s="54">
        <f t="shared" si="41"/>
        <v>15</v>
      </c>
      <c r="AI548" s="114">
        <v>0</v>
      </c>
      <c r="AJ548" s="114">
        <v>0</v>
      </c>
      <c r="AK548" s="118" t="s">
        <v>90</v>
      </c>
      <c r="AL548" s="118" t="s">
        <v>90</v>
      </c>
      <c r="AM548" s="56">
        <v>0</v>
      </c>
      <c r="AN548" s="118" t="s">
        <v>90</v>
      </c>
      <c r="AO548" s="118" t="s">
        <v>90</v>
      </c>
      <c r="AP548" s="118" t="s">
        <v>90</v>
      </c>
      <c r="AQ548" s="54">
        <f t="shared" si="42"/>
        <v>0</v>
      </c>
      <c r="AR548" s="54">
        <f>+L548+AE548-AJ548</f>
        <v>29435000</v>
      </c>
      <c r="AS548" s="56" t="s">
        <v>88</v>
      </c>
      <c r="AT548" s="54">
        <v>26164000</v>
      </c>
      <c r="AU548" s="56" t="s">
        <v>91</v>
      </c>
      <c r="AV548" s="114">
        <v>0</v>
      </c>
      <c r="AW548" s="111" t="s">
        <v>90</v>
      </c>
      <c r="AX548" s="247">
        <v>26164000</v>
      </c>
      <c r="AY548" s="58">
        <f t="shared" si="43"/>
        <v>3271000</v>
      </c>
      <c r="AZ548" s="112">
        <f t="shared" si="44"/>
        <v>0.88887378970613218</v>
      </c>
      <c r="BA548" s="159">
        <v>1</v>
      </c>
      <c r="BB548" s="111" t="s">
        <v>90</v>
      </c>
      <c r="BC548" s="56" t="s">
        <v>92</v>
      </c>
      <c r="BD548" s="109" t="s">
        <v>9795</v>
      </c>
      <c r="BE548" s="123" t="s">
        <v>91</v>
      </c>
      <c r="BF548" s="56" t="s">
        <v>88</v>
      </c>
    </row>
    <row r="549" spans="1:58" s="201" customFormat="1" x14ac:dyDescent="0.2">
      <c r="B549" s="51">
        <v>2026</v>
      </c>
      <c r="C549" s="51">
        <v>891780111</v>
      </c>
      <c r="D549" s="51" t="s">
        <v>79</v>
      </c>
      <c r="E549" s="161" t="s">
        <v>9794</v>
      </c>
      <c r="F549" s="56" t="s">
        <v>9793</v>
      </c>
      <c r="G549" s="56">
        <v>0</v>
      </c>
      <c r="H549" s="56" t="s">
        <v>82</v>
      </c>
      <c r="I549" s="51" t="s">
        <v>83</v>
      </c>
      <c r="J549" s="121" t="s">
        <v>84</v>
      </c>
      <c r="K549" s="54" t="s">
        <v>9792</v>
      </c>
      <c r="L549" s="54">
        <v>9676000</v>
      </c>
      <c r="M549" s="51" t="s">
        <v>86</v>
      </c>
      <c r="N549" s="54" t="s">
        <v>9791</v>
      </c>
      <c r="O549" s="54">
        <v>1082889446</v>
      </c>
      <c r="P549" s="54">
        <v>53</v>
      </c>
      <c r="Q549" s="464">
        <v>46030</v>
      </c>
      <c r="R549" s="109">
        <v>2567899000</v>
      </c>
      <c r="S549" s="109">
        <v>2722</v>
      </c>
      <c r="T549" s="542">
        <v>46048</v>
      </c>
      <c r="U549" s="54">
        <v>9676000</v>
      </c>
      <c r="V549" s="56" t="s">
        <v>88</v>
      </c>
      <c r="W549" s="54">
        <v>85467461</v>
      </c>
      <c r="X549" s="54" t="s">
        <v>8855</v>
      </c>
      <c r="Y549" s="119">
        <v>46048</v>
      </c>
      <c r="Z549" s="119">
        <v>46055</v>
      </c>
      <c r="AA549" s="120" t="s">
        <v>90</v>
      </c>
      <c r="AB549" s="119">
        <v>46173</v>
      </c>
      <c r="AC549" s="54">
        <f t="shared" si="40"/>
        <v>118</v>
      </c>
      <c r="AD549" s="56">
        <v>1</v>
      </c>
      <c r="AE549" s="114">
        <v>2419000</v>
      </c>
      <c r="AF549" s="56">
        <v>1</v>
      </c>
      <c r="AG549" s="464">
        <v>46203</v>
      </c>
      <c r="AH549" s="54">
        <f t="shared" si="41"/>
        <v>30</v>
      </c>
      <c r="AI549" s="114">
        <v>0</v>
      </c>
      <c r="AJ549" s="114">
        <v>0</v>
      </c>
      <c r="AK549" s="118" t="s">
        <v>90</v>
      </c>
      <c r="AL549" s="118" t="s">
        <v>90</v>
      </c>
      <c r="AM549" s="56">
        <v>0</v>
      </c>
      <c r="AN549" s="118" t="s">
        <v>90</v>
      </c>
      <c r="AO549" s="118" t="s">
        <v>90</v>
      </c>
      <c r="AP549" s="118" t="s">
        <v>90</v>
      </c>
      <c r="AQ549" s="54">
        <f t="shared" si="42"/>
        <v>0</v>
      </c>
      <c r="AR549" s="54">
        <f>+L549+AE549-AJ549</f>
        <v>12095000</v>
      </c>
      <c r="AS549" s="56" t="s">
        <v>88</v>
      </c>
      <c r="AT549" s="54">
        <v>9676000</v>
      </c>
      <c r="AU549" s="56" t="s">
        <v>91</v>
      </c>
      <c r="AV549" s="114">
        <v>0</v>
      </c>
      <c r="AW549" s="111" t="s">
        <v>90</v>
      </c>
      <c r="AX549" s="247">
        <v>9676000</v>
      </c>
      <c r="AY549" s="58">
        <f t="shared" si="43"/>
        <v>2419000</v>
      </c>
      <c r="AZ549" s="112">
        <f t="shared" si="44"/>
        <v>0.8</v>
      </c>
      <c r="BA549" s="159">
        <v>1</v>
      </c>
      <c r="BB549" s="111" t="s">
        <v>90</v>
      </c>
      <c r="BC549" s="56" t="s">
        <v>92</v>
      </c>
      <c r="BD549" s="109" t="s">
        <v>9790</v>
      </c>
      <c r="BE549" s="123" t="s">
        <v>91</v>
      </c>
      <c r="BF549" s="56" t="s">
        <v>88</v>
      </c>
    </row>
    <row r="550" spans="1:58" s="201" customFormat="1" x14ac:dyDescent="0.2">
      <c r="B550" s="51">
        <v>2026</v>
      </c>
      <c r="C550" s="51">
        <v>891780111</v>
      </c>
      <c r="D550" s="51" t="s">
        <v>79</v>
      </c>
      <c r="E550" s="161" t="s">
        <v>9789</v>
      </c>
      <c r="F550" s="56" t="s">
        <v>9788</v>
      </c>
      <c r="G550" s="56">
        <v>0</v>
      </c>
      <c r="H550" s="56" t="s">
        <v>82</v>
      </c>
      <c r="I550" s="51" t="s">
        <v>83</v>
      </c>
      <c r="J550" s="121" t="s">
        <v>84</v>
      </c>
      <c r="K550" s="54" t="s">
        <v>9787</v>
      </c>
      <c r="L550" s="54">
        <v>13320000</v>
      </c>
      <c r="M550" s="51" t="s">
        <v>86</v>
      </c>
      <c r="N550" s="54" t="s">
        <v>9786</v>
      </c>
      <c r="O550" s="54">
        <v>1080420645</v>
      </c>
      <c r="P550" s="54">
        <v>30</v>
      </c>
      <c r="Q550" s="464">
        <v>46027</v>
      </c>
      <c r="R550" s="109">
        <v>5872564000</v>
      </c>
      <c r="S550" s="109">
        <v>3044</v>
      </c>
      <c r="T550" s="542">
        <v>46048</v>
      </c>
      <c r="U550" s="54">
        <v>13320000</v>
      </c>
      <c r="V550" s="56" t="s">
        <v>88</v>
      </c>
      <c r="W550" s="54">
        <v>19516224</v>
      </c>
      <c r="X550" s="54" t="s">
        <v>9785</v>
      </c>
      <c r="Y550" s="119">
        <v>46048</v>
      </c>
      <c r="Z550" s="119">
        <v>46055</v>
      </c>
      <c r="AA550" s="120" t="s">
        <v>90</v>
      </c>
      <c r="AB550" s="119">
        <v>46173</v>
      </c>
      <c r="AC550" s="54">
        <f t="shared" si="40"/>
        <v>118</v>
      </c>
      <c r="AD550" s="56">
        <v>0</v>
      </c>
      <c r="AE550" s="114">
        <v>0</v>
      </c>
      <c r="AF550" s="56">
        <v>0</v>
      </c>
      <c r="AG550" s="464" t="s">
        <v>90</v>
      </c>
      <c r="AH550" s="54">
        <f t="shared" si="41"/>
        <v>0</v>
      </c>
      <c r="AI550" s="114">
        <v>0</v>
      </c>
      <c r="AJ550" s="114">
        <v>0</v>
      </c>
      <c r="AK550" s="118" t="s">
        <v>90</v>
      </c>
      <c r="AL550" s="118" t="s">
        <v>90</v>
      </c>
      <c r="AM550" s="56">
        <v>0</v>
      </c>
      <c r="AN550" s="118" t="s">
        <v>90</v>
      </c>
      <c r="AO550" s="118" t="s">
        <v>90</v>
      </c>
      <c r="AP550" s="118" t="s">
        <v>90</v>
      </c>
      <c r="AQ550" s="54">
        <f t="shared" si="42"/>
        <v>0</v>
      </c>
      <c r="AR550" s="54">
        <f>+L550+AE550-AJ550</f>
        <v>13320000</v>
      </c>
      <c r="AS550" s="56" t="s">
        <v>88</v>
      </c>
      <c r="AT550" s="54">
        <v>13320000</v>
      </c>
      <c r="AU550" s="56" t="s">
        <v>91</v>
      </c>
      <c r="AV550" s="114">
        <v>0</v>
      </c>
      <c r="AW550" s="111" t="s">
        <v>90</v>
      </c>
      <c r="AX550" s="247">
        <v>13320000</v>
      </c>
      <c r="AY550" s="58">
        <f t="shared" si="43"/>
        <v>0</v>
      </c>
      <c r="AZ550" s="112">
        <f t="shared" si="44"/>
        <v>1</v>
      </c>
      <c r="BA550" s="159">
        <v>1</v>
      </c>
      <c r="BB550" s="111" t="s">
        <v>90</v>
      </c>
      <c r="BC550" s="56" t="s">
        <v>92</v>
      </c>
      <c r="BD550" s="109" t="s">
        <v>9784</v>
      </c>
      <c r="BE550" s="123" t="s">
        <v>91</v>
      </c>
      <c r="BF550" s="56" t="s">
        <v>88</v>
      </c>
    </row>
    <row r="551" spans="1:58" s="201" customFormat="1" x14ac:dyDescent="0.2">
      <c r="B551" s="51">
        <v>2026</v>
      </c>
      <c r="C551" s="51">
        <v>891780111</v>
      </c>
      <c r="D551" s="51" t="s">
        <v>79</v>
      </c>
      <c r="E551" s="161" t="s">
        <v>9783</v>
      </c>
      <c r="F551" s="56" t="s">
        <v>9782</v>
      </c>
      <c r="G551" s="56">
        <v>0</v>
      </c>
      <c r="H551" s="56" t="s">
        <v>82</v>
      </c>
      <c r="I551" s="51" t="s">
        <v>83</v>
      </c>
      <c r="J551" s="121" t="s">
        <v>84</v>
      </c>
      <c r="K551" s="54" t="s">
        <v>9781</v>
      </c>
      <c r="L551" s="54">
        <v>14652000</v>
      </c>
      <c r="M551" s="51" t="s">
        <v>86</v>
      </c>
      <c r="N551" s="54" t="s">
        <v>9780</v>
      </c>
      <c r="O551" s="54">
        <v>1082885782</v>
      </c>
      <c r="P551" s="54">
        <v>30</v>
      </c>
      <c r="Q551" s="464">
        <v>46027</v>
      </c>
      <c r="R551" s="109">
        <v>5872564000</v>
      </c>
      <c r="S551" s="109">
        <v>3045</v>
      </c>
      <c r="T551" s="542">
        <v>46048</v>
      </c>
      <c r="U551" s="54">
        <v>14652000</v>
      </c>
      <c r="V551" s="56" t="s">
        <v>88</v>
      </c>
      <c r="W551" s="54">
        <v>57464638</v>
      </c>
      <c r="X551" s="54" t="s">
        <v>8925</v>
      </c>
      <c r="Y551" s="119">
        <v>46048</v>
      </c>
      <c r="Z551" s="119">
        <v>46055</v>
      </c>
      <c r="AA551" s="120" t="s">
        <v>90</v>
      </c>
      <c r="AB551" s="119">
        <v>46173</v>
      </c>
      <c r="AC551" s="54">
        <f t="shared" si="40"/>
        <v>118</v>
      </c>
      <c r="AD551" s="56">
        <v>1</v>
      </c>
      <c r="AE551" s="114">
        <v>3663000</v>
      </c>
      <c r="AF551" s="56">
        <v>1</v>
      </c>
      <c r="AG551" s="464">
        <v>46203</v>
      </c>
      <c r="AH551" s="54">
        <f t="shared" si="41"/>
        <v>30</v>
      </c>
      <c r="AI551" s="114">
        <v>0</v>
      </c>
      <c r="AJ551" s="114">
        <v>0</v>
      </c>
      <c r="AK551" s="118" t="s">
        <v>90</v>
      </c>
      <c r="AL551" s="118" t="s">
        <v>90</v>
      </c>
      <c r="AM551" s="56">
        <v>0</v>
      </c>
      <c r="AN551" s="118" t="s">
        <v>90</v>
      </c>
      <c r="AO551" s="118" t="s">
        <v>90</v>
      </c>
      <c r="AP551" s="118" t="s">
        <v>90</v>
      </c>
      <c r="AQ551" s="54">
        <f t="shared" si="42"/>
        <v>0</v>
      </c>
      <c r="AR551" s="54">
        <f>+L551+AE551-AJ551</f>
        <v>18315000</v>
      </c>
      <c r="AS551" s="56" t="s">
        <v>88</v>
      </c>
      <c r="AT551" s="54">
        <v>14652000</v>
      </c>
      <c r="AU551" s="56" t="s">
        <v>91</v>
      </c>
      <c r="AV551" s="114">
        <v>0</v>
      </c>
      <c r="AW551" s="111" t="s">
        <v>90</v>
      </c>
      <c r="AX551" s="247">
        <v>14652000</v>
      </c>
      <c r="AY551" s="58">
        <f t="shared" si="43"/>
        <v>3663000</v>
      </c>
      <c r="AZ551" s="112">
        <f t="shared" si="44"/>
        <v>0.8</v>
      </c>
      <c r="BA551" s="159">
        <v>1</v>
      </c>
      <c r="BB551" s="111" t="s">
        <v>90</v>
      </c>
      <c r="BC551" s="56" t="s">
        <v>92</v>
      </c>
      <c r="BD551" s="109" t="s">
        <v>9779</v>
      </c>
      <c r="BE551" s="123" t="s">
        <v>91</v>
      </c>
      <c r="BF551" s="56" t="s">
        <v>88</v>
      </c>
    </row>
    <row r="552" spans="1:58" s="201" customFormat="1" x14ac:dyDescent="0.2">
      <c r="B552" s="51">
        <v>2026</v>
      </c>
      <c r="C552" s="51">
        <v>891780111</v>
      </c>
      <c r="D552" s="51" t="s">
        <v>79</v>
      </c>
      <c r="E552" s="161" t="s">
        <v>9778</v>
      </c>
      <c r="F552" s="56" t="s">
        <v>9777</v>
      </c>
      <c r="G552" s="56">
        <v>0</v>
      </c>
      <c r="H552" s="56" t="s">
        <v>82</v>
      </c>
      <c r="I552" s="51" t="s">
        <v>83</v>
      </c>
      <c r="J552" s="121" t="s">
        <v>84</v>
      </c>
      <c r="K552" s="54" t="s">
        <v>9776</v>
      </c>
      <c r="L552" s="54">
        <v>14541000</v>
      </c>
      <c r="M552" s="51" t="s">
        <v>86</v>
      </c>
      <c r="N552" s="54" t="s">
        <v>9775</v>
      </c>
      <c r="O552" s="54">
        <v>1005282404</v>
      </c>
      <c r="P552" s="54">
        <v>30</v>
      </c>
      <c r="Q552" s="464">
        <v>46027</v>
      </c>
      <c r="R552" s="109">
        <v>5872564000</v>
      </c>
      <c r="S552" s="109">
        <v>3046</v>
      </c>
      <c r="T552" s="542">
        <v>46048</v>
      </c>
      <c r="U552" s="54">
        <v>14541000</v>
      </c>
      <c r="V552" s="56" t="s">
        <v>88</v>
      </c>
      <c r="W552" s="54">
        <v>39049050</v>
      </c>
      <c r="X552" s="54" t="s">
        <v>9226</v>
      </c>
      <c r="Y552" s="119">
        <v>46048</v>
      </c>
      <c r="Z552" s="119">
        <v>46048</v>
      </c>
      <c r="AA552" s="120" t="s">
        <v>90</v>
      </c>
      <c r="AB552" s="119">
        <v>46173</v>
      </c>
      <c r="AC552" s="54">
        <f t="shared" si="40"/>
        <v>125</v>
      </c>
      <c r="AD552" s="56">
        <v>1</v>
      </c>
      <c r="AE552" s="114">
        <v>3330000</v>
      </c>
      <c r="AF552" s="56">
        <v>1</v>
      </c>
      <c r="AG552" s="464">
        <v>46203</v>
      </c>
      <c r="AH552" s="54">
        <f t="shared" si="41"/>
        <v>30</v>
      </c>
      <c r="AI552" s="114">
        <v>0</v>
      </c>
      <c r="AJ552" s="114">
        <v>0</v>
      </c>
      <c r="AK552" s="118" t="s">
        <v>90</v>
      </c>
      <c r="AL552" s="118" t="s">
        <v>90</v>
      </c>
      <c r="AM552" s="56">
        <v>0</v>
      </c>
      <c r="AN552" s="118" t="s">
        <v>90</v>
      </c>
      <c r="AO552" s="118" t="s">
        <v>90</v>
      </c>
      <c r="AP552" s="118" t="s">
        <v>90</v>
      </c>
      <c r="AQ552" s="54">
        <f t="shared" si="42"/>
        <v>0</v>
      </c>
      <c r="AR552" s="54">
        <f>+L552+AE552-AJ552</f>
        <v>17871000</v>
      </c>
      <c r="AS552" s="56" t="s">
        <v>88</v>
      </c>
      <c r="AT552" s="54">
        <v>14541000</v>
      </c>
      <c r="AU552" s="56" t="s">
        <v>91</v>
      </c>
      <c r="AV552" s="114">
        <v>0</v>
      </c>
      <c r="AW552" s="111" t="s">
        <v>90</v>
      </c>
      <c r="AX552" s="247">
        <v>14541000</v>
      </c>
      <c r="AY552" s="58">
        <f t="shared" si="43"/>
        <v>3330000</v>
      </c>
      <c r="AZ552" s="112">
        <f t="shared" si="44"/>
        <v>0.81366459627329191</v>
      </c>
      <c r="BA552" s="159">
        <v>1</v>
      </c>
      <c r="BB552" s="111" t="s">
        <v>90</v>
      </c>
      <c r="BC552" s="56" t="s">
        <v>92</v>
      </c>
      <c r="BD552" s="109" t="s">
        <v>9774</v>
      </c>
      <c r="BE552" s="56" t="s">
        <v>88</v>
      </c>
      <c r="BF552" s="56" t="s">
        <v>88</v>
      </c>
    </row>
    <row r="553" spans="1:58" s="201" customFormat="1" x14ac:dyDescent="0.2">
      <c r="B553" s="51">
        <v>2026</v>
      </c>
      <c r="C553" s="51">
        <v>891780111</v>
      </c>
      <c r="D553" s="51" t="s">
        <v>79</v>
      </c>
      <c r="E553" s="161" t="s">
        <v>9773</v>
      </c>
      <c r="F553" s="56" t="s">
        <v>9772</v>
      </c>
      <c r="G553" s="56">
        <v>0</v>
      </c>
      <c r="H553" s="56" t="s">
        <v>82</v>
      </c>
      <c r="I553" s="51" t="s">
        <v>83</v>
      </c>
      <c r="J553" s="121" t="s">
        <v>84</v>
      </c>
      <c r="K553" s="54" t="s">
        <v>9725</v>
      </c>
      <c r="L553" s="54">
        <v>11396000</v>
      </c>
      <c r="M553" s="51" t="s">
        <v>86</v>
      </c>
      <c r="N553" s="54" t="s">
        <v>9771</v>
      </c>
      <c r="O553" s="54">
        <v>85152958</v>
      </c>
      <c r="P553" s="54">
        <v>53</v>
      </c>
      <c r="Q553" s="464">
        <v>46030</v>
      </c>
      <c r="R553" s="109">
        <v>2567899000</v>
      </c>
      <c r="S553" s="109">
        <v>2723</v>
      </c>
      <c r="T553" s="542">
        <v>46048</v>
      </c>
      <c r="U553" s="54">
        <v>11396000</v>
      </c>
      <c r="V553" s="56" t="s">
        <v>88</v>
      </c>
      <c r="W553" s="54">
        <v>1082990998</v>
      </c>
      <c r="X553" s="54" t="s">
        <v>8951</v>
      </c>
      <c r="Y553" s="119">
        <v>46048</v>
      </c>
      <c r="Z553" s="119">
        <v>46055</v>
      </c>
      <c r="AA553" s="120" t="s">
        <v>90</v>
      </c>
      <c r="AB553" s="119">
        <v>46173</v>
      </c>
      <c r="AC553" s="54">
        <f t="shared" si="40"/>
        <v>118</v>
      </c>
      <c r="AD553" s="56">
        <v>0</v>
      </c>
      <c r="AE553" s="114">
        <v>0</v>
      </c>
      <c r="AF553" s="56">
        <v>0</v>
      </c>
      <c r="AG553" s="464" t="s">
        <v>90</v>
      </c>
      <c r="AH553" s="54">
        <f t="shared" si="41"/>
        <v>0</v>
      </c>
      <c r="AI553" s="114">
        <v>0</v>
      </c>
      <c r="AJ553" s="114">
        <v>0</v>
      </c>
      <c r="AK553" s="118" t="s">
        <v>90</v>
      </c>
      <c r="AL553" s="118" t="s">
        <v>90</v>
      </c>
      <c r="AM553" s="56">
        <v>0</v>
      </c>
      <c r="AN553" s="118" t="s">
        <v>90</v>
      </c>
      <c r="AO553" s="118" t="s">
        <v>90</v>
      </c>
      <c r="AP553" s="118" t="s">
        <v>90</v>
      </c>
      <c r="AQ553" s="54">
        <f t="shared" si="42"/>
        <v>0</v>
      </c>
      <c r="AR553" s="54">
        <f>+L553+AE553-AJ553</f>
        <v>11396000</v>
      </c>
      <c r="AS553" s="56" t="s">
        <v>88</v>
      </c>
      <c r="AT553" s="54">
        <v>11396000</v>
      </c>
      <c r="AU553" s="56" t="s">
        <v>91</v>
      </c>
      <c r="AV553" s="114">
        <v>0</v>
      </c>
      <c r="AW553" s="111" t="s">
        <v>90</v>
      </c>
      <c r="AX553" s="247">
        <v>11396000</v>
      </c>
      <c r="AY553" s="58">
        <f t="shared" si="43"/>
        <v>0</v>
      </c>
      <c r="AZ553" s="112">
        <f t="shared" si="44"/>
        <v>1</v>
      </c>
      <c r="BA553" s="159">
        <v>1</v>
      </c>
      <c r="BB553" s="111" t="s">
        <v>90</v>
      </c>
      <c r="BC553" s="56" t="s">
        <v>92</v>
      </c>
      <c r="BD553" s="109" t="s">
        <v>9770</v>
      </c>
      <c r="BE553" s="123" t="s">
        <v>91</v>
      </c>
      <c r="BF553" s="56" t="s">
        <v>88</v>
      </c>
    </row>
    <row r="554" spans="1:58" s="201" customFormat="1" x14ac:dyDescent="0.2">
      <c r="B554" s="51">
        <v>2026</v>
      </c>
      <c r="C554" s="51">
        <v>891780111</v>
      </c>
      <c r="D554" s="51" t="s">
        <v>79</v>
      </c>
      <c r="E554" s="161" t="s">
        <v>9769</v>
      </c>
      <c r="F554" s="56" t="s">
        <v>9768</v>
      </c>
      <c r="G554" s="56">
        <v>0</v>
      </c>
      <c r="H554" s="56" t="s">
        <v>82</v>
      </c>
      <c r="I554" s="51" t="s">
        <v>83</v>
      </c>
      <c r="J554" s="121" t="s">
        <v>84</v>
      </c>
      <c r="K554" s="54" t="s">
        <v>9767</v>
      </c>
      <c r="L554" s="54">
        <v>13031000</v>
      </c>
      <c r="M554" s="51" t="s">
        <v>86</v>
      </c>
      <c r="N554" s="54" t="s">
        <v>9766</v>
      </c>
      <c r="O554" s="54">
        <v>1193147690</v>
      </c>
      <c r="P554" s="54">
        <v>30</v>
      </c>
      <c r="Q554" s="464">
        <v>46027</v>
      </c>
      <c r="R554" s="109">
        <v>5872564000</v>
      </c>
      <c r="S554" s="109">
        <v>3047</v>
      </c>
      <c r="T554" s="542">
        <v>46048</v>
      </c>
      <c r="U554" s="54">
        <v>13031000</v>
      </c>
      <c r="V554" s="56" t="s">
        <v>88</v>
      </c>
      <c r="W554" s="54">
        <v>7634885</v>
      </c>
      <c r="X554" s="54" t="s">
        <v>9765</v>
      </c>
      <c r="Y554" s="119">
        <v>46048</v>
      </c>
      <c r="Z554" s="119">
        <v>46048</v>
      </c>
      <c r="AA554" s="120" t="s">
        <v>90</v>
      </c>
      <c r="AB554" s="119">
        <v>46173</v>
      </c>
      <c r="AC554" s="54">
        <f t="shared" si="40"/>
        <v>125</v>
      </c>
      <c r="AD554" s="56">
        <v>1</v>
      </c>
      <c r="AE554" s="114">
        <v>3007000</v>
      </c>
      <c r="AF554" s="56">
        <v>1</v>
      </c>
      <c r="AG554" s="464">
        <v>46203</v>
      </c>
      <c r="AH554" s="54">
        <f t="shared" si="41"/>
        <v>30</v>
      </c>
      <c r="AI554" s="114">
        <v>0</v>
      </c>
      <c r="AJ554" s="114">
        <v>0</v>
      </c>
      <c r="AK554" s="118" t="s">
        <v>90</v>
      </c>
      <c r="AL554" s="118" t="s">
        <v>90</v>
      </c>
      <c r="AM554" s="56">
        <v>0</v>
      </c>
      <c r="AN554" s="118" t="s">
        <v>90</v>
      </c>
      <c r="AO554" s="118" t="s">
        <v>90</v>
      </c>
      <c r="AP554" s="118" t="s">
        <v>90</v>
      </c>
      <c r="AQ554" s="54">
        <f t="shared" si="42"/>
        <v>0</v>
      </c>
      <c r="AR554" s="54">
        <f>+L554+AE554-AJ554</f>
        <v>16038000</v>
      </c>
      <c r="AS554" s="56" t="s">
        <v>88</v>
      </c>
      <c r="AT554" s="54">
        <v>13031000</v>
      </c>
      <c r="AU554" s="56" t="s">
        <v>91</v>
      </c>
      <c r="AV554" s="114">
        <v>0</v>
      </c>
      <c r="AW554" s="111" t="s">
        <v>90</v>
      </c>
      <c r="AX554" s="247">
        <v>13031000</v>
      </c>
      <c r="AY554" s="58">
        <f t="shared" si="43"/>
        <v>3007000</v>
      </c>
      <c r="AZ554" s="112">
        <f t="shared" si="44"/>
        <v>0.81250779398927542</v>
      </c>
      <c r="BA554" s="159">
        <v>1</v>
      </c>
      <c r="BB554" s="111" t="s">
        <v>90</v>
      </c>
      <c r="BC554" s="56" t="s">
        <v>92</v>
      </c>
      <c r="BD554" s="109" t="s">
        <v>9764</v>
      </c>
      <c r="BE554" s="56" t="s">
        <v>88</v>
      </c>
      <c r="BF554" s="56" t="s">
        <v>88</v>
      </c>
    </row>
    <row r="555" spans="1:58" s="201" customFormat="1" x14ac:dyDescent="0.2">
      <c r="B555" s="51">
        <v>2026</v>
      </c>
      <c r="C555" s="51">
        <v>891780111</v>
      </c>
      <c r="D555" s="51" t="s">
        <v>79</v>
      </c>
      <c r="E555" s="161" t="s">
        <v>9763</v>
      </c>
      <c r="F555" s="56" t="s">
        <v>9762</v>
      </c>
      <c r="G555" s="56">
        <v>0</v>
      </c>
      <c r="H555" s="56" t="s">
        <v>82</v>
      </c>
      <c r="I555" s="51" t="s">
        <v>83</v>
      </c>
      <c r="J555" s="121" t="s">
        <v>84</v>
      </c>
      <c r="K555" s="54" t="s">
        <v>9761</v>
      </c>
      <c r="L555" s="54">
        <v>11396000</v>
      </c>
      <c r="M555" s="51" t="s">
        <v>86</v>
      </c>
      <c r="N555" s="54" t="s">
        <v>9760</v>
      </c>
      <c r="O555" s="54">
        <v>85153365</v>
      </c>
      <c r="P555" s="54">
        <v>53</v>
      </c>
      <c r="Q555" s="464">
        <v>46030</v>
      </c>
      <c r="R555" s="109">
        <v>2567899000</v>
      </c>
      <c r="S555" s="109">
        <v>2724</v>
      </c>
      <c r="T555" s="542">
        <v>46048</v>
      </c>
      <c r="U555" s="54">
        <v>11396000</v>
      </c>
      <c r="V555" s="56" t="s">
        <v>88</v>
      </c>
      <c r="W555" s="54">
        <v>1082990998</v>
      </c>
      <c r="X555" s="54" t="s">
        <v>8951</v>
      </c>
      <c r="Y555" s="119">
        <v>46048</v>
      </c>
      <c r="Z555" s="119">
        <v>46055</v>
      </c>
      <c r="AA555" s="120" t="s">
        <v>90</v>
      </c>
      <c r="AB555" s="119">
        <v>46173</v>
      </c>
      <c r="AC555" s="54">
        <f t="shared" si="40"/>
        <v>118</v>
      </c>
      <c r="AD555" s="56">
        <v>0</v>
      </c>
      <c r="AE555" s="114">
        <v>0</v>
      </c>
      <c r="AF555" s="56">
        <v>0</v>
      </c>
      <c r="AG555" s="464" t="s">
        <v>90</v>
      </c>
      <c r="AH555" s="54">
        <f t="shared" si="41"/>
        <v>0</v>
      </c>
      <c r="AI555" s="114">
        <v>0</v>
      </c>
      <c r="AJ555" s="114">
        <v>0</v>
      </c>
      <c r="AK555" s="118" t="s">
        <v>90</v>
      </c>
      <c r="AL555" s="118" t="s">
        <v>90</v>
      </c>
      <c r="AM555" s="56">
        <v>0</v>
      </c>
      <c r="AN555" s="118" t="s">
        <v>90</v>
      </c>
      <c r="AO555" s="118" t="s">
        <v>90</v>
      </c>
      <c r="AP555" s="118" t="s">
        <v>90</v>
      </c>
      <c r="AQ555" s="54">
        <f t="shared" si="42"/>
        <v>0</v>
      </c>
      <c r="AR555" s="54">
        <f>+L555+AE555-AJ555</f>
        <v>11396000</v>
      </c>
      <c r="AS555" s="56" t="s">
        <v>88</v>
      </c>
      <c r="AT555" s="54">
        <v>11396000</v>
      </c>
      <c r="AU555" s="56" t="s">
        <v>91</v>
      </c>
      <c r="AV555" s="114">
        <v>0</v>
      </c>
      <c r="AW555" s="111" t="s">
        <v>90</v>
      </c>
      <c r="AX555" s="247">
        <v>11396000</v>
      </c>
      <c r="AY555" s="58">
        <f t="shared" si="43"/>
        <v>0</v>
      </c>
      <c r="AZ555" s="112">
        <f t="shared" si="44"/>
        <v>1</v>
      </c>
      <c r="BA555" s="159">
        <v>1</v>
      </c>
      <c r="BB555" s="111" t="s">
        <v>90</v>
      </c>
      <c r="BC555" s="56" t="s">
        <v>92</v>
      </c>
      <c r="BD555" s="109" t="s">
        <v>9759</v>
      </c>
      <c r="BE555" s="123" t="s">
        <v>91</v>
      </c>
      <c r="BF555" s="56" t="s">
        <v>88</v>
      </c>
    </row>
    <row r="556" spans="1:58" s="201" customFormat="1" x14ac:dyDescent="0.2">
      <c r="B556" s="51">
        <v>2026</v>
      </c>
      <c r="C556" s="51">
        <v>891780111</v>
      </c>
      <c r="D556" s="51" t="s">
        <v>79</v>
      </c>
      <c r="E556" s="161" t="s">
        <v>9758</v>
      </c>
      <c r="F556" s="56" t="s">
        <v>9757</v>
      </c>
      <c r="G556" s="56">
        <v>0</v>
      </c>
      <c r="H556" s="56" t="s">
        <v>82</v>
      </c>
      <c r="I556" s="51" t="s">
        <v>83</v>
      </c>
      <c r="J556" s="121" t="s">
        <v>84</v>
      </c>
      <c r="K556" s="54" t="s">
        <v>9756</v>
      </c>
      <c r="L556" s="54">
        <v>13320000</v>
      </c>
      <c r="M556" s="51" t="s">
        <v>86</v>
      </c>
      <c r="N556" s="54" t="s">
        <v>9755</v>
      </c>
      <c r="O556" s="54">
        <v>1082983493</v>
      </c>
      <c r="P556" s="54">
        <v>30</v>
      </c>
      <c r="Q556" s="464">
        <v>46027</v>
      </c>
      <c r="R556" s="109">
        <v>5872564000</v>
      </c>
      <c r="S556" s="109">
        <v>3048</v>
      </c>
      <c r="T556" s="542">
        <v>46048</v>
      </c>
      <c r="U556" s="54">
        <v>13320000</v>
      </c>
      <c r="V556" s="56" t="s">
        <v>88</v>
      </c>
      <c r="W556" s="54">
        <v>36557666</v>
      </c>
      <c r="X556" s="54" t="s">
        <v>8827</v>
      </c>
      <c r="Y556" s="119">
        <v>46048</v>
      </c>
      <c r="Z556" s="119">
        <v>46055</v>
      </c>
      <c r="AA556" s="120" t="s">
        <v>90</v>
      </c>
      <c r="AB556" s="119">
        <v>46173</v>
      </c>
      <c r="AC556" s="54">
        <f t="shared" si="40"/>
        <v>118</v>
      </c>
      <c r="AD556" s="56">
        <v>1</v>
      </c>
      <c r="AE556" s="114">
        <v>1665000</v>
      </c>
      <c r="AF556" s="56">
        <v>1</v>
      </c>
      <c r="AG556" s="464">
        <v>46188</v>
      </c>
      <c r="AH556" s="54">
        <f t="shared" si="41"/>
        <v>15</v>
      </c>
      <c r="AI556" s="114">
        <v>0</v>
      </c>
      <c r="AJ556" s="114">
        <v>0</v>
      </c>
      <c r="AK556" s="118" t="s">
        <v>90</v>
      </c>
      <c r="AL556" s="118" t="s">
        <v>90</v>
      </c>
      <c r="AM556" s="56">
        <v>0</v>
      </c>
      <c r="AN556" s="118" t="s">
        <v>90</v>
      </c>
      <c r="AO556" s="118" t="s">
        <v>90</v>
      </c>
      <c r="AP556" s="118" t="s">
        <v>90</v>
      </c>
      <c r="AQ556" s="54">
        <f t="shared" si="42"/>
        <v>0</v>
      </c>
      <c r="AR556" s="54">
        <f>+L556+AE556-AJ556</f>
        <v>14985000</v>
      </c>
      <c r="AS556" s="56" t="s">
        <v>88</v>
      </c>
      <c r="AT556" s="54">
        <v>13320000</v>
      </c>
      <c r="AU556" s="56" t="s">
        <v>91</v>
      </c>
      <c r="AV556" s="114">
        <v>0</v>
      </c>
      <c r="AW556" s="111" t="s">
        <v>90</v>
      </c>
      <c r="AX556" s="247">
        <v>13320000</v>
      </c>
      <c r="AY556" s="58">
        <f t="shared" si="43"/>
        <v>1665000</v>
      </c>
      <c r="AZ556" s="112">
        <f t="shared" si="44"/>
        <v>0.88888888888888884</v>
      </c>
      <c r="BA556" s="159">
        <v>1</v>
      </c>
      <c r="BB556" s="111" t="s">
        <v>90</v>
      </c>
      <c r="BC556" s="56" t="s">
        <v>92</v>
      </c>
      <c r="BD556" s="109" t="s">
        <v>9754</v>
      </c>
      <c r="BE556" s="123" t="s">
        <v>91</v>
      </c>
      <c r="BF556" s="56" t="s">
        <v>88</v>
      </c>
    </row>
    <row r="557" spans="1:58" s="201" customFormat="1" x14ac:dyDescent="0.2">
      <c r="B557" s="51">
        <v>2026</v>
      </c>
      <c r="C557" s="51">
        <v>891780111</v>
      </c>
      <c r="D557" s="51" t="s">
        <v>79</v>
      </c>
      <c r="E557" s="161" t="s">
        <v>9753</v>
      </c>
      <c r="F557" s="56" t="s">
        <v>9752</v>
      </c>
      <c r="G557" s="56">
        <v>0</v>
      </c>
      <c r="H557" s="56" t="s">
        <v>82</v>
      </c>
      <c r="I557" s="51" t="s">
        <v>83</v>
      </c>
      <c r="J557" s="121" t="s">
        <v>84</v>
      </c>
      <c r="K557" s="54" t="s">
        <v>9751</v>
      </c>
      <c r="L557" s="54">
        <v>13320000</v>
      </c>
      <c r="M557" s="51" t="s">
        <v>86</v>
      </c>
      <c r="N557" s="54" t="s">
        <v>9750</v>
      </c>
      <c r="O557" s="54">
        <v>1103122639</v>
      </c>
      <c r="P557" s="54">
        <v>30</v>
      </c>
      <c r="Q557" s="464">
        <v>46027</v>
      </c>
      <c r="R557" s="109">
        <v>5872564000</v>
      </c>
      <c r="S557" s="109">
        <v>3049</v>
      </c>
      <c r="T557" s="542">
        <v>46048</v>
      </c>
      <c r="U557" s="54">
        <v>13320000</v>
      </c>
      <c r="V557" s="56" t="s">
        <v>88</v>
      </c>
      <c r="W557" s="54">
        <v>36557666</v>
      </c>
      <c r="X557" s="54" t="s">
        <v>8827</v>
      </c>
      <c r="Y557" s="119">
        <v>46048</v>
      </c>
      <c r="Z557" s="119">
        <v>46055</v>
      </c>
      <c r="AA557" s="120" t="s">
        <v>90</v>
      </c>
      <c r="AB557" s="119">
        <v>46173</v>
      </c>
      <c r="AC557" s="54">
        <f t="shared" si="40"/>
        <v>118</v>
      </c>
      <c r="AD557" s="56">
        <v>1</v>
      </c>
      <c r="AE557" s="114">
        <v>3330000</v>
      </c>
      <c r="AF557" s="56">
        <v>1</v>
      </c>
      <c r="AG557" s="464">
        <v>46203</v>
      </c>
      <c r="AH557" s="54">
        <f t="shared" si="41"/>
        <v>30</v>
      </c>
      <c r="AI557" s="114">
        <v>0</v>
      </c>
      <c r="AJ557" s="114">
        <v>0</v>
      </c>
      <c r="AK557" s="118" t="s">
        <v>90</v>
      </c>
      <c r="AL557" s="118" t="s">
        <v>90</v>
      </c>
      <c r="AM557" s="56">
        <v>0</v>
      </c>
      <c r="AN557" s="118" t="s">
        <v>90</v>
      </c>
      <c r="AO557" s="118" t="s">
        <v>90</v>
      </c>
      <c r="AP557" s="118" t="s">
        <v>90</v>
      </c>
      <c r="AQ557" s="54">
        <f t="shared" si="42"/>
        <v>0</v>
      </c>
      <c r="AR557" s="54">
        <f>+L557+AE557-AJ557</f>
        <v>16650000</v>
      </c>
      <c r="AS557" s="56" t="s">
        <v>88</v>
      </c>
      <c r="AT557" s="54">
        <v>13320000</v>
      </c>
      <c r="AU557" s="56" t="s">
        <v>91</v>
      </c>
      <c r="AV557" s="114">
        <v>0</v>
      </c>
      <c r="AW557" s="111" t="s">
        <v>90</v>
      </c>
      <c r="AX557" s="247">
        <v>13320000</v>
      </c>
      <c r="AY557" s="58">
        <f t="shared" si="43"/>
        <v>3330000</v>
      </c>
      <c r="AZ557" s="112">
        <f t="shared" si="44"/>
        <v>0.8</v>
      </c>
      <c r="BA557" s="159">
        <v>1</v>
      </c>
      <c r="BB557" s="111" t="s">
        <v>90</v>
      </c>
      <c r="BC557" s="56" t="s">
        <v>92</v>
      </c>
      <c r="BD557" s="109" t="s">
        <v>9749</v>
      </c>
      <c r="BE557" s="123" t="s">
        <v>91</v>
      </c>
      <c r="BF557" s="56" t="s">
        <v>88</v>
      </c>
    </row>
    <row r="558" spans="1:58" s="201" customFormat="1" x14ac:dyDescent="0.2">
      <c r="B558" s="51">
        <v>2026</v>
      </c>
      <c r="C558" s="51">
        <v>891780111</v>
      </c>
      <c r="D558" s="51" t="s">
        <v>79</v>
      </c>
      <c r="E558" s="161" t="s">
        <v>9748</v>
      </c>
      <c r="F558" s="56" t="s">
        <v>9747</v>
      </c>
      <c r="G558" s="56">
        <v>0</v>
      </c>
      <c r="H558" s="56" t="s">
        <v>82</v>
      </c>
      <c r="I558" s="51" t="s">
        <v>83</v>
      </c>
      <c r="J558" s="121" t="s">
        <v>84</v>
      </c>
      <c r="K558" s="54" t="s">
        <v>9746</v>
      </c>
      <c r="L558" s="54">
        <v>13320000</v>
      </c>
      <c r="M558" s="51" t="s">
        <v>86</v>
      </c>
      <c r="N558" s="54" t="s">
        <v>9745</v>
      </c>
      <c r="O558" s="54">
        <v>1082961721</v>
      </c>
      <c r="P558" s="54">
        <v>30</v>
      </c>
      <c r="Q558" s="464">
        <v>46027</v>
      </c>
      <c r="R558" s="109">
        <v>5872564000</v>
      </c>
      <c r="S558" s="109">
        <v>3050</v>
      </c>
      <c r="T558" s="542">
        <v>46048</v>
      </c>
      <c r="U558" s="54">
        <v>13320000</v>
      </c>
      <c r="V558" s="56" t="s">
        <v>88</v>
      </c>
      <c r="W558" s="54">
        <v>36557666</v>
      </c>
      <c r="X558" s="54" t="s">
        <v>8827</v>
      </c>
      <c r="Y558" s="119">
        <v>46048</v>
      </c>
      <c r="Z558" s="119">
        <v>46055</v>
      </c>
      <c r="AA558" s="120" t="s">
        <v>90</v>
      </c>
      <c r="AB558" s="119">
        <v>46173</v>
      </c>
      <c r="AC558" s="54">
        <f t="shared" si="40"/>
        <v>118</v>
      </c>
      <c r="AD558" s="56">
        <v>1</v>
      </c>
      <c r="AE558" s="114">
        <v>3330000</v>
      </c>
      <c r="AF558" s="56">
        <v>1</v>
      </c>
      <c r="AG558" s="464">
        <v>46203</v>
      </c>
      <c r="AH558" s="54">
        <f t="shared" si="41"/>
        <v>30</v>
      </c>
      <c r="AI558" s="114">
        <v>0</v>
      </c>
      <c r="AJ558" s="114">
        <v>0</v>
      </c>
      <c r="AK558" s="118" t="s">
        <v>90</v>
      </c>
      <c r="AL558" s="118" t="s">
        <v>90</v>
      </c>
      <c r="AM558" s="56">
        <v>0</v>
      </c>
      <c r="AN558" s="118" t="s">
        <v>90</v>
      </c>
      <c r="AO558" s="118" t="s">
        <v>90</v>
      </c>
      <c r="AP558" s="118" t="s">
        <v>90</v>
      </c>
      <c r="AQ558" s="54">
        <f t="shared" si="42"/>
        <v>0</v>
      </c>
      <c r="AR558" s="54">
        <f>+L558+AE558-AJ558</f>
        <v>16650000</v>
      </c>
      <c r="AS558" s="56" t="s">
        <v>88</v>
      </c>
      <c r="AT558" s="54">
        <v>13320000</v>
      </c>
      <c r="AU558" s="56" t="s">
        <v>91</v>
      </c>
      <c r="AV558" s="114">
        <v>0</v>
      </c>
      <c r="AW558" s="111" t="s">
        <v>90</v>
      </c>
      <c r="AX558" s="247">
        <v>13320000</v>
      </c>
      <c r="AY558" s="58">
        <f t="shared" si="43"/>
        <v>3330000</v>
      </c>
      <c r="AZ558" s="112">
        <f t="shared" si="44"/>
        <v>0.8</v>
      </c>
      <c r="BA558" s="159">
        <v>1</v>
      </c>
      <c r="BB558" s="111" t="s">
        <v>90</v>
      </c>
      <c r="BC558" s="56" t="s">
        <v>92</v>
      </c>
      <c r="BD558" s="109" t="s">
        <v>9744</v>
      </c>
      <c r="BE558" s="123" t="s">
        <v>91</v>
      </c>
      <c r="BF558" s="56" t="s">
        <v>88</v>
      </c>
    </row>
    <row r="559" spans="1:58" s="201" customFormat="1" x14ac:dyDescent="0.2">
      <c r="B559" s="51">
        <v>2026</v>
      </c>
      <c r="C559" s="51">
        <v>891780111</v>
      </c>
      <c r="D559" s="51" t="s">
        <v>79</v>
      </c>
      <c r="E559" s="161" t="s">
        <v>9743</v>
      </c>
      <c r="F559" s="56" t="s">
        <v>9742</v>
      </c>
      <c r="G559" s="56">
        <v>0</v>
      </c>
      <c r="H559" s="56" t="s">
        <v>82</v>
      </c>
      <c r="I559" s="51" t="s">
        <v>83</v>
      </c>
      <c r="J559" s="121" t="s">
        <v>84</v>
      </c>
      <c r="K559" s="54" t="s">
        <v>9741</v>
      </c>
      <c r="L559" s="54">
        <v>14652000</v>
      </c>
      <c r="M559" s="51" t="s">
        <v>86</v>
      </c>
      <c r="N559" s="54" t="s">
        <v>9740</v>
      </c>
      <c r="O559" s="54">
        <v>85465875</v>
      </c>
      <c r="P559" s="54">
        <v>30</v>
      </c>
      <c r="Q559" s="464">
        <v>46027</v>
      </c>
      <c r="R559" s="109">
        <v>5872564000</v>
      </c>
      <c r="S559" s="109">
        <v>3051</v>
      </c>
      <c r="T559" s="542">
        <v>46048</v>
      </c>
      <c r="U559" s="54">
        <v>14652000</v>
      </c>
      <c r="V559" s="56" t="s">
        <v>88</v>
      </c>
      <c r="W559" s="54">
        <v>39058006</v>
      </c>
      <c r="X559" s="54" t="s">
        <v>9739</v>
      </c>
      <c r="Y559" s="119">
        <v>46048</v>
      </c>
      <c r="Z559" s="119">
        <v>46055</v>
      </c>
      <c r="AA559" s="120" t="s">
        <v>90</v>
      </c>
      <c r="AB559" s="119">
        <v>46173</v>
      </c>
      <c r="AC559" s="54">
        <f t="shared" si="40"/>
        <v>118</v>
      </c>
      <c r="AD559" s="56">
        <v>1</v>
      </c>
      <c r="AE559" s="114">
        <v>2320000</v>
      </c>
      <c r="AF559" s="56">
        <v>1</v>
      </c>
      <c r="AG559" s="464">
        <v>46192</v>
      </c>
      <c r="AH559" s="54">
        <f t="shared" si="41"/>
        <v>19</v>
      </c>
      <c r="AI559" s="114">
        <v>0</v>
      </c>
      <c r="AJ559" s="114">
        <v>0</v>
      </c>
      <c r="AK559" s="118" t="s">
        <v>90</v>
      </c>
      <c r="AL559" s="118" t="s">
        <v>90</v>
      </c>
      <c r="AM559" s="56">
        <v>0</v>
      </c>
      <c r="AN559" s="118" t="s">
        <v>90</v>
      </c>
      <c r="AO559" s="118" t="s">
        <v>90</v>
      </c>
      <c r="AP559" s="118" t="s">
        <v>90</v>
      </c>
      <c r="AQ559" s="54">
        <f t="shared" si="42"/>
        <v>0</v>
      </c>
      <c r="AR559" s="54">
        <f>+L559+AE559-AJ559</f>
        <v>16972000</v>
      </c>
      <c r="AS559" s="56" t="s">
        <v>88</v>
      </c>
      <c r="AT559" s="54">
        <v>14652000</v>
      </c>
      <c r="AU559" s="56" t="s">
        <v>91</v>
      </c>
      <c r="AV559" s="114">
        <v>0</v>
      </c>
      <c r="AW559" s="111" t="s">
        <v>90</v>
      </c>
      <c r="AX559" s="247">
        <v>14652000</v>
      </c>
      <c r="AY559" s="58">
        <f t="shared" si="43"/>
        <v>2320000</v>
      </c>
      <c r="AZ559" s="112">
        <f t="shared" si="44"/>
        <v>0.86330426584963471</v>
      </c>
      <c r="BA559" s="159">
        <v>1</v>
      </c>
      <c r="BB559" s="111" t="s">
        <v>90</v>
      </c>
      <c r="BC559" s="56" t="s">
        <v>92</v>
      </c>
      <c r="BD559" s="109" t="s">
        <v>9738</v>
      </c>
      <c r="BE559" s="123" t="s">
        <v>91</v>
      </c>
      <c r="BF559" s="56" t="s">
        <v>88</v>
      </c>
    </row>
    <row r="560" spans="1:58" s="201" customFormat="1" x14ac:dyDescent="0.2">
      <c r="B560" s="51">
        <v>2026</v>
      </c>
      <c r="C560" s="51">
        <v>891780111</v>
      </c>
      <c r="D560" s="51" t="s">
        <v>79</v>
      </c>
      <c r="E560" s="161" t="s">
        <v>9737</v>
      </c>
      <c r="F560" s="56" t="s">
        <v>9736</v>
      </c>
      <c r="G560" s="56">
        <v>0</v>
      </c>
      <c r="H560" s="56" t="s">
        <v>82</v>
      </c>
      <c r="I560" s="51" t="s">
        <v>83</v>
      </c>
      <c r="J560" s="121" t="s">
        <v>84</v>
      </c>
      <c r="K560" s="54" t="s">
        <v>9735</v>
      </c>
      <c r="L560" s="54">
        <v>15751000</v>
      </c>
      <c r="M560" s="51" t="s">
        <v>86</v>
      </c>
      <c r="N560" s="54" t="s">
        <v>9734</v>
      </c>
      <c r="O560" s="54">
        <v>1083029651</v>
      </c>
      <c r="P560" s="54">
        <v>30</v>
      </c>
      <c r="Q560" s="464">
        <v>46027</v>
      </c>
      <c r="R560" s="109">
        <v>5872564000</v>
      </c>
      <c r="S560" s="109">
        <v>3052</v>
      </c>
      <c r="T560" s="542">
        <v>46048</v>
      </c>
      <c r="U560" s="54">
        <v>15751000</v>
      </c>
      <c r="V560" s="56" t="s">
        <v>88</v>
      </c>
      <c r="W560" s="54">
        <v>1082870070</v>
      </c>
      <c r="X560" s="54" t="s">
        <v>8777</v>
      </c>
      <c r="Y560" s="119">
        <v>46048</v>
      </c>
      <c r="Z560" s="119">
        <v>46048</v>
      </c>
      <c r="AA560" s="120" t="s">
        <v>90</v>
      </c>
      <c r="AB560" s="119">
        <v>46173</v>
      </c>
      <c r="AC560" s="54">
        <f t="shared" si="40"/>
        <v>125</v>
      </c>
      <c r="AD560" s="56">
        <v>1</v>
      </c>
      <c r="AE560" s="114">
        <v>3663000</v>
      </c>
      <c r="AF560" s="56">
        <v>1</v>
      </c>
      <c r="AG560" s="464">
        <v>46203</v>
      </c>
      <c r="AH560" s="54">
        <f t="shared" si="41"/>
        <v>30</v>
      </c>
      <c r="AI560" s="114">
        <v>0</v>
      </c>
      <c r="AJ560" s="114">
        <v>0</v>
      </c>
      <c r="AK560" s="118" t="s">
        <v>90</v>
      </c>
      <c r="AL560" s="118" t="s">
        <v>90</v>
      </c>
      <c r="AM560" s="56">
        <v>0</v>
      </c>
      <c r="AN560" s="118" t="s">
        <v>90</v>
      </c>
      <c r="AO560" s="118" t="s">
        <v>90</v>
      </c>
      <c r="AP560" s="118" t="s">
        <v>90</v>
      </c>
      <c r="AQ560" s="54">
        <f t="shared" si="42"/>
        <v>0</v>
      </c>
      <c r="AR560" s="54">
        <f>+L560+AE560-AJ560</f>
        <v>19414000</v>
      </c>
      <c r="AS560" s="56" t="s">
        <v>88</v>
      </c>
      <c r="AT560" s="54">
        <v>15751000</v>
      </c>
      <c r="AU560" s="56" t="s">
        <v>91</v>
      </c>
      <c r="AV560" s="114">
        <v>0</v>
      </c>
      <c r="AW560" s="111" t="s">
        <v>90</v>
      </c>
      <c r="AX560" s="247">
        <v>12088000</v>
      </c>
      <c r="AY560" s="58">
        <f t="shared" si="43"/>
        <v>7326000</v>
      </c>
      <c r="AZ560" s="112">
        <f t="shared" si="44"/>
        <v>0.62264345317811887</v>
      </c>
      <c r="BA560" s="159">
        <v>0.76744333693098854</v>
      </c>
      <c r="BB560" s="111" t="s">
        <v>90</v>
      </c>
      <c r="BC560" s="56" t="s">
        <v>92</v>
      </c>
      <c r="BD560" s="109" t="s">
        <v>9733</v>
      </c>
      <c r="BE560" s="56" t="s">
        <v>88</v>
      </c>
      <c r="BF560" s="56" t="s">
        <v>88</v>
      </c>
    </row>
    <row r="561" spans="1:58" s="201" customFormat="1" x14ac:dyDescent="0.2">
      <c r="B561" s="51">
        <v>2026</v>
      </c>
      <c r="C561" s="51">
        <v>891780111</v>
      </c>
      <c r="D561" s="51" t="s">
        <v>79</v>
      </c>
      <c r="E561" s="161" t="s">
        <v>9732</v>
      </c>
      <c r="F561" s="56" t="s">
        <v>9731</v>
      </c>
      <c r="G561" s="56">
        <v>0</v>
      </c>
      <c r="H561" s="56" t="s">
        <v>82</v>
      </c>
      <c r="I561" s="51" t="s">
        <v>83</v>
      </c>
      <c r="J561" s="121" t="s">
        <v>84</v>
      </c>
      <c r="K561" s="54" t="s">
        <v>9730</v>
      </c>
      <c r="L561" s="54">
        <v>16416000</v>
      </c>
      <c r="M561" s="51" t="s">
        <v>86</v>
      </c>
      <c r="N561" s="54" t="s">
        <v>9729</v>
      </c>
      <c r="O561" s="54">
        <v>1033750053</v>
      </c>
      <c r="P561" s="54">
        <v>30</v>
      </c>
      <c r="Q561" s="464">
        <v>46027</v>
      </c>
      <c r="R561" s="109">
        <v>5872564000</v>
      </c>
      <c r="S561" s="109">
        <v>3065</v>
      </c>
      <c r="T561" s="542">
        <v>46048</v>
      </c>
      <c r="U561" s="54">
        <v>16416000</v>
      </c>
      <c r="V561" s="56" t="s">
        <v>88</v>
      </c>
      <c r="W561" s="54">
        <v>7633817</v>
      </c>
      <c r="X561" s="54" t="s">
        <v>8634</v>
      </c>
      <c r="Y561" s="119">
        <v>46048</v>
      </c>
      <c r="Z561" s="119">
        <v>46055</v>
      </c>
      <c r="AA561" s="120" t="s">
        <v>90</v>
      </c>
      <c r="AB561" s="119">
        <v>46173</v>
      </c>
      <c r="AC561" s="54">
        <f t="shared" si="40"/>
        <v>118</v>
      </c>
      <c r="AD561" s="56">
        <v>1</v>
      </c>
      <c r="AE561" s="114">
        <v>4104000</v>
      </c>
      <c r="AF561" s="56">
        <v>1</v>
      </c>
      <c r="AG561" s="464">
        <v>46203</v>
      </c>
      <c r="AH561" s="54">
        <f t="shared" si="41"/>
        <v>30</v>
      </c>
      <c r="AI561" s="114">
        <v>0</v>
      </c>
      <c r="AJ561" s="114">
        <v>0</v>
      </c>
      <c r="AK561" s="118" t="s">
        <v>90</v>
      </c>
      <c r="AL561" s="118" t="s">
        <v>90</v>
      </c>
      <c r="AM561" s="56">
        <v>0</v>
      </c>
      <c r="AN561" s="118" t="s">
        <v>90</v>
      </c>
      <c r="AO561" s="118" t="s">
        <v>90</v>
      </c>
      <c r="AP561" s="118" t="s">
        <v>90</v>
      </c>
      <c r="AQ561" s="54">
        <f t="shared" si="42"/>
        <v>0</v>
      </c>
      <c r="AR561" s="54">
        <f>+L561+AE561-AJ561</f>
        <v>20520000</v>
      </c>
      <c r="AS561" s="56" t="s">
        <v>88</v>
      </c>
      <c r="AT561" s="54">
        <v>16416000</v>
      </c>
      <c r="AU561" s="56" t="s">
        <v>91</v>
      </c>
      <c r="AV561" s="114">
        <v>0</v>
      </c>
      <c r="AW561" s="111" t="s">
        <v>90</v>
      </c>
      <c r="AX561" s="247">
        <v>16416000</v>
      </c>
      <c r="AY561" s="58">
        <f t="shared" si="43"/>
        <v>4104000</v>
      </c>
      <c r="AZ561" s="112">
        <f t="shared" si="44"/>
        <v>0.8</v>
      </c>
      <c r="BA561" s="159">
        <v>1</v>
      </c>
      <c r="BB561" s="111" t="s">
        <v>90</v>
      </c>
      <c r="BC561" s="56" t="s">
        <v>92</v>
      </c>
      <c r="BD561" s="109" t="s">
        <v>9728</v>
      </c>
      <c r="BE561" s="123" t="s">
        <v>91</v>
      </c>
      <c r="BF561" s="56" t="s">
        <v>88</v>
      </c>
    </row>
    <row r="562" spans="1:58" s="201" customFormat="1" x14ac:dyDescent="0.2">
      <c r="B562" s="51">
        <v>2026</v>
      </c>
      <c r="C562" s="51">
        <v>891780111</v>
      </c>
      <c r="D562" s="51" t="s">
        <v>79</v>
      </c>
      <c r="E562" s="161" t="s">
        <v>9727</v>
      </c>
      <c r="F562" s="56" t="s">
        <v>9726</v>
      </c>
      <c r="G562" s="56">
        <v>0</v>
      </c>
      <c r="H562" s="56" t="s">
        <v>82</v>
      </c>
      <c r="I562" s="51" t="s">
        <v>83</v>
      </c>
      <c r="J562" s="121" t="s">
        <v>84</v>
      </c>
      <c r="K562" s="54" t="s">
        <v>9725</v>
      </c>
      <c r="L562" s="54">
        <v>11396000</v>
      </c>
      <c r="M562" s="51" t="s">
        <v>86</v>
      </c>
      <c r="N562" s="54" t="s">
        <v>9724</v>
      </c>
      <c r="O562" s="54">
        <v>4978989</v>
      </c>
      <c r="P562" s="54">
        <v>53</v>
      </c>
      <c r="Q562" s="464">
        <v>46030</v>
      </c>
      <c r="R562" s="109">
        <v>2567899000</v>
      </c>
      <c r="S562" s="109">
        <v>2725</v>
      </c>
      <c r="T562" s="542">
        <v>46048</v>
      </c>
      <c r="U562" s="54">
        <v>11396000</v>
      </c>
      <c r="V562" s="56" t="s">
        <v>88</v>
      </c>
      <c r="W562" s="54">
        <v>1082990998</v>
      </c>
      <c r="X562" s="54" t="s">
        <v>8951</v>
      </c>
      <c r="Y562" s="119">
        <v>46048</v>
      </c>
      <c r="Z562" s="119">
        <v>46055</v>
      </c>
      <c r="AA562" s="120" t="s">
        <v>90</v>
      </c>
      <c r="AB562" s="119">
        <v>46173</v>
      </c>
      <c r="AC562" s="54">
        <f t="shared" si="40"/>
        <v>118</v>
      </c>
      <c r="AD562" s="56">
        <v>0</v>
      </c>
      <c r="AE562" s="114">
        <v>0</v>
      </c>
      <c r="AF562" s="56">
        <v>0</v>
      </c>
      <c r="AG562" s="464" t="s">
        <v>90</v>
      </c>
      <c r="AH562" s="54">
        <f t="shared" si="41"/>
        <v>0</v>
      </c>
      <c r="AI562" s="114">
        <v>0</v>
      </c>
      <c r="AJ562" s="114">
        <v>0</v>
      </c>
      <c r="AK562" s="118" t="s">
        <v>90</v>
      </c>
      <c r="AL562" s="118" t="s">
        <v>90</v>
      </c>
      <c r="AM562" s="56">
        <v>0</v>
      </c>
      <c r="AN562" s="118" t="s">
        <v>90</v>
      </c>
      <c r="AO562" s="118" t="s">
        <v>90</v>
      </c>
      <c r="AP562" s="118" t="s">
        <v>90</v>
      </c>
      <c r="AQ562" s="54">
        <f t="shared" si="42"/>
        <v>0</v>
      </c>
      <c r="AR562" s="54">
        <f>+L562+AE562-AJ562</f>
        <v>11396000</v>
      </c>
      <c r="AS562" s="56" t="s">
        <v>88</v>
      </c>
      <c r="AT562" s="54">
        <v>11396000</v>
      </c>
      <c r="AU562" s="56" t="s">
        <v>91</v>
      </c>
      <c r="AV562" s="114">
        <v>0</v>
      </c>
      <c r="AW562" s="111" t="s">
        <v>90</v>
      </c>
      <c r="AX562" s="247">
        <v>11396000</v>
      </c>
      <c r="AY562" s="58">
        <f t="shared" si="43"/>
        <v>0</v>
      </c>
      <c r="AZ562" s="112">
        <f t="shared" si="44"/>
        <v>1</v>
      </c>
      <c r="BA562" s="159">
        <v>1</v>
      </c>
      <c r="BB562" s="111" t="s">
        <v>90</v>
      </c>
      <c r="BC562" s="56" t="s">
        <v>92</v>
      </c>
      <c r="BD562" s="109" t="s">
        <v>9723</v>
      </c>
      <c r="BE562" s="123" t="s">
        <v>91</v>
      </c>
      <c r="BF562" s="56" t="s">
        <v>88</v>
      </c>
    </row>
    <row r="563" spans="1:58" s="201" customFormat="1" x14ac:dyDescent="0.2">
      <c r="B563" s="51">
        <v>2026</v>
      </c>
      <c r="C563" s="51">
        <v>891780111</v>
      </c>
      <c r="D563" s="51" t="s">
        <v>79</v>
      </c>
      <c r="E563" s="161" t="s">
        <v>9722</v>
      </c>
      <c r="F563" s="56" t="s">
        <v>9721</v>
      </c>
      <c r="G563" s="56">
        <v>0</v>
      </c>
      <c r="H563" s="56" t="s">
        <v>82</v>
      </c>
      <c r="I563" s="51" t="s">
        <v>83</v>
      </c>
      <c r="J563" s="121" t="s">
        <v>84</v>
      </c>
      <c r="K563" s="54" t="s">
        <v>9720</v>
      </c>
      <c r="L563" s="54">
        <v>11396000</v>
      </c>
      <c r="M563" s="51" t="s">
        <v>86</v>
      </c>
      <c r="N563" s="54" t="s">
        <v>9719</v>
      </c>
      <c r="O563" s="54">
        <v>85464881</v>
      </c>
      <c r="P563" s="54">
        <v>53</v>
      </c>
      <c r="Q563" s="464">
        <v>46030</v>
      </c>
      <c r="R563" s="109">
        <v>2567899000</v>
      </c>
      <c r="S563" s="109">
        <v>2726</v>
      </c>
      <c r="T563" s="542">
        <v>46048</v>
      </c>
      <c r="U563" s="54">
        <v>11396000</v>
      </c>
      <c r="V563" s="56" t="s">
        <v>88</v>
      </c>
      <c r="W563" s="54">
        <v>1082990998</v>
      </c>
      <c r="X563" s="54" t="s">
        <v>8951</v>
      </c>
      <c r="Y563" s="119">
        <v>46048</v>
      </c>
      <c r="Z563" s="119">
        <v>46055</v>
      </c>
      <c r="AA563" s="120" t="s">
        <v>90</v>
      </c>
      <c r="AB563" s="119">
        <v>46173</v>
      </c>
      <c r="AC563" s="54">
        <f t="shared" si="40"/>
        <v>118</v>
      </c>
      <c r="AD563" s="56">
        <v>0</v>
      </c>
      <c r="AE563" s="114">
        <v>0</v>
      </c>
      <c r="AF563" s="56">
        <v>0</v>
      </c>
      <c r="AG563" s="464" t="s">
        <v>90</v>
      </c>
      <c r="AH563" s="54">
        <f t="shared" si="41"/>
        <v>0</v>
      </c>
      <c r="AI563" s="114">
        <v>0</v>
      </c>
      <c r="AJ563" s="114">
        <v>0</v>
      </c>
      <c r="AK563" s="118" t="s">
        <v>90</v>
      </c>
      <c r="AL563" s="118" t="s">
        <v>90</v>
      </c>
      <c r="AM563" s="56">
        <v>0</v>
      </c>
      <c r="AN563" s="118" t="s">
        <v>90</v>
      </c>
      <c r="AO563" s="118" t="s">
        <v>90</v>
      </c>
      <c r="AP563" s="118" t="s">
        <v>90</v>
      </c>
      <c r="AQ563" s="54">
        <f t="shared" si="42"/>
        <v>0</v>
      </c>
      <c r="AR563" s="54">
        <f>+L563+AE563-AJ563</f>
        <v>11396000</v>
      </c>
      <c r="AS563" s="56" t="s">
        <v>88</v>
      </c>
      <c r="AT563" s="54">
        <v>11396000</v>
      </c>
      <c r="AU563" s="56" t="s">
        <v>91</v>
      </c>
      <c r="AV563" s="114">
        <v>0</v>
      </c>
      <c r="AW563" s="111" t="s">
        <v>90</v>
      </c>
      <c r="AX563" s="247">
        <v>11396000</v>
      </c>
      <c r="AY563" s="58">
        <f t="shared" si="43"/>
        <v>0</v>
      </c>
      <c r="AZ563" s="112">
        <f t="shared" si="44"/>
        <v>1</v>
      </c>
      <c r="BA563" s="159">
        <v>1</v>
      </c>
      <c r="BB563" s="111" t="s">
        <v>90</v>
      </c>
      <c r="BC563" s="56" t="s">
        <v>92</v>
      </c>
      <c r="BD563" s="109" t="s">
        <v>9718</v>
      </c>
      <c r="BE563" s="123" t="s">
        <v>91</v>
      </c>
      <c r="BF563" s="56" t="s">
        <v>88</v>
      </c>
    </row>
    <row r="564" spans="1:58" s="201" customFormat="1" x14ac:dyDescent="0.2">
      <c r="B564" s="51">
        <v>2026</v>
      </c>
      <c r="C564" s="51">
        <v>891780111</v>
      </c>
      <c r="D564" s="51" t="s">
        <v>79</v>
      </c>
      <c r="E564" s="161" t="s">
        <v>9717</v>
      </c>
      <c r="F564" s="56" t="s">
        <v>9716</v>
      </c>
      <c r="G564" s="56">
        <v>0</v>
      </c>
      <c r="H564" s="56" t="s">
        <v>82</v>
      </c>
      <c r="I564" s="51" t="s">
        <v>83</v>
      </c>
      <c r="J564" s="121" t="s">
        <v>84</v>
      </c>
      <c r="K564" s="54" t="s">
        <v>9715</v>
      </c>
      <c r="L564" s="54">
        <v>9676000</v>
      </c>
      <c r="M564" s="51" t="s">
        <v>86</v>
      </c>
      <c r="N564" s="54" t="s">
        <v>9714</v>
      </c>
      <c r="O564" s="54">
        <v>57437742</v>
      </c>
      <c r="P564" s="54">
        <v>53</v>
      </c>
      <c r="Q564" s="464">
        <v>46030</v>
      </c>
      <c r="R564" s="109">
        <v>2567899000</v>
      </c>
      <c r="S564" s="109">
        <v>2727</v>
      </c>
      <c r="T564" s="542">
        <v>46048</v>
      </c>
      <c r="U564" s="54">
        <v>9676000</v>
      </c>
      <c r="V564" s="56" t="s">
        <v>88</v>
      </c>
      <c r="W564" s="54">
        <v>45476408</v>
      </c>
      <c r="X564" s="54" t="s">
        <v>9567</v>
      </c>
      <c r="Y564" s="119">
        <v>46048</v>
      </c>
      <c r="Z564" s="119">
        <v>46055</v>
      </c>
      <c r="AA564" s="120" t="s">
        <v>90</v>
      </c>
      <c r="AB564" s="119">
        <v>46173</v>
      </c>
      <c r="AC564" s="54">
        <f t="shared" si="40"/>
        <v>118</v>
      </c>
      <c r="AD564" s="56">
        <v>1</v>
      </c>
      <c r="AE564" s="114">
        <v>2097000</v>
      </c>
      <c r="AF564" s="56">
        <v>1</v>
      </c>
      <c r="AG564" s="464">
        <v>46199</v>
      </c>
      <c r="AH564" s="54">
        <f t="shared" si="41"/>
        <v>26</v>
      </c>
      <c r="AI564" s="114">
        <v>0</v>
      </c>
      <c r="AJ564" s="114">
        <v>0</v>
      </c>
      <c r="AK564" s="118" t="s">
        <v>90</v>
      </c>
      <c r="AL564" s="118" t="s">
        <v>90</v>
      </c>
      <c r="AM564" s="56">
        <v>0</v>
      </c>
      <c r="AN564" s="118" t="s">
        <v>90</v>
      </c>
      <c r="AO564" s="118" t="s">
        <v>90</v>
      </c>
      <c r="AP564" s="118" t="s">
        <v>90</v>
      </c>
      <c r="AQ564" s="54">
        <f t="shared" si="42"/>
        <v>0</v>
      </c>
      <c r="AR564" s="54">
        <f>+L564+AE564-AJ564</f>
        <v>11773000</v>
      </c>
      <c r="AS564" s="56" t="s">
        <v>88</v>
      </c>
      <c r="AT564" s="54">
        <v>9676000</v>
      </c>
      <c r="AU564" s="56" t="s">
        <v>91</v>
      </c>
      <c r="AV564" s="114">
        <v>0</v>
      </c>
      <c r="AW564" s="111" t="s">
        <v>90</v>
      </c>
      <c r="AX564" s="247">
        <v>9676000</v>
      </c>
      <c r="AY564" s="58">
        <f t="shared" si="43"/>
        <v>2097000</v>
      </c>
      <c r="AZ564" s="112">
        <f t="shared" si="44"/>
        <v>0.82188057419519234</v>
      </c>
      <c r="BA564" s="159">
        <v>1</v>
      </c>
      <c r="BB564" s="111" t="s">
        <v>90</v>
      </c>
      <c r="BC564" s="56" t="s">
        <v>92</v>
      </c>
      <c r="BD564" s="109" t="s">
        <v>9713</v>
      </c>
      <c r="BE564" s="123" t="s">
        <v>91</v>
      </c>
      <c r="BF564" s="56" t="s">
        <v>88</v>
      </c>
    </row>
    <row r="565" spans="1:58" s="201" customFormat="1" x14ac:dyDescent="0.2">
      <c r="B565" s="51">
        <v>2026</v>
      </c>
      <c r="C565" s="51">
        <v>891780111</v>
      </c>
      <c r="D565" s="51" t="s">
        <v>79</v>
      </c>
      <c r="E565" s="161" t="s">
        <v>9712</v>
      </c>
      <c r="F565" s="56" t="s">
        <v>9711</v>
      </c>
      <c r="G565" s="56">
        <v>0</v>
      </c>
      <c r="H565" s="56" t="s">
        <v>82</v>
      </c>
      <c r="I565" s="51" t="s">
        <v>83</v>
      </c>
      <c r="J565" s="121" t="s">
        <v>84</v>
      </c>
      <c r="K565" s="54" t="s">
        <v>8942</v>
      </c>
      <c r="L565" s="54">
        <v>9676000</v>
      </c>
      <c r="M565" s="51" t="s">
        <v>86</v>
      </c>
      <c r="N565" s="54" t="s">
        <v>9710</v>
      </c>
      <c r="O565" s="54">
        <v>1193534725</v>
      </c>
      <c r="P565" s="54">
        <v>53</v>
      </c>
      <c r="Q565" s="464">
        <v>46030</v>
      </c>
      <c r="R565" s="109">
        <v>2567899000</v>
      </c>
      <c r="S565" s="109">
        <v>2728</v>
      </c>
      <c r="T565" s="542">
        <v>46048</v>
      </c>
      <c r="U565" s="54">
        <v>9676000</v>
      </c>
      <c r="V565" s="56" t="s">
        <v>88</v>
      </c>
      <c r="W565" s="54">
        <v>7633817</v>
      </c>
      <c r="X565" s="54" t="s">
        <v>8634</v>
      </c>
      <c r="Y565" s="119">
        <v>46048</v>
      </c>
      <c r="Z565" s="119">
        <v>46055</v>
      </c>
      <c r="AA565" s="120" t="s">
        <v>90</v>
      </c>
      <c r="AB565" s="119">
        <v>46173</v>
      </c>
      <c r="AC565" s="54">
        <f t="shared" si="40"/>
        <v>118</v>
      </c>
      <c r="AD565" s="56">
        <v>1</v>
      </c>
      <c r="AE565" s="114">
        <v>2419000</v>
      </c>
      <c r="AF565" s="56">
        <v>1</v>
      </c>
      <c r="AG565" s="464">
        <v>46203</v>
      </c>
      <c r="AH565" s="54">
        <f t="shared" si="41"/>
        <v>30</v>
      </c>
      <c r="AI565" s="114">
        <v>0</v>
      </c>
      <c r="AJ565" s="114">
        <v>0</v>
      </c>
      <c r="AK565" s="118" t="s">
        <v>90</v>
      </c>
      <c r="AL565" s="118" t="s">
        <v>90</v>
      </c>
      <c r="AM565" s="56">
        <v>0</v>
      </c>
      <c r="AN565" s="118" t="s">
        <v>90</v>
      </c>
      <c r="AO565" s="118" t="s">
        <v>90</v>
      </c>
      <c r="AP565" s="118" t="s">
        <v>90</v>
      </c>
      <c r="AQ565" s="54">
        <f t="shared" si="42"/>
        <v>0</v>
      </c>
      <c r="AR565" s="54">
        <f>+L565+AE565-AJ565</f>
        <v>12095000</v>
      </c>
      <c r="AS565" s="56" t="s">
        <v>88</v>
      </c>
      <c r="AT565" s="54">
        <v>9676000</v>
      </c>
      <c r="AU565" s="56" t="s">
        <v>91</v>
      </c>
      <c r="AV565" s="114">
        <v>0</v>
      </c>
      <c r="AW565" s="111" t="s">
        <v>90</v>
      </c>
      <c r="AX565" s="247">
        <v>9676000</v>
      </c>
      <c r="AY565" s="58">
        <f t="shared" si="43"/>
        <v>2419000</v>
      </c>
      <c r="AZ565" s="112">
        <f t="shared" si="44"/>
        <v>0.8</v>
      </c>
      <c r="BA565" s="159">
        <v>1</v>
      </c>
      <c r="BB565" s="111" t="s">
        <v>90</v>
      </c>
      <c r="BC565" s="56" t="s">
        <v>92</v>
      </c>
      <c r="BD565" s="109" t="s">
        <v>9709</v>
      </c>
      <c r="BE565" s="123" t="s">
        <v>91</v>
      </c>
      <c r="BF565" s="56" t="s">
        <v>88</v>
      </c>
    </row>
    <row r="566" spans="1:58" s="539" customFormat="1" x14ac:dyDescent="0.2">
      <c r="A566" s="201"/>
      <c r="B566" s="51">
        <v>2026</v>
      </c>
      <c r="C566" s="51">
        <v>891780111</v>
      </c>
      <c r="D566" s="51" t="s">
        <v>79</v>
      </c>
      <c r="E566" s="161" t="s">
        <v>9708</v>
      </c>
      <c r="F566" s="56" t="s">
        <v>9707</v>
      </c>
      <c r="G566" s="56">
        <v>0</v>
      </c>
      <c r="H566" s="56" t="s">
        <v>82</v>
      </c>
      <c r="I566" s="51" t="s">
        <v>83</v>
      </c>
      <c r="J566" s="121" t="s">
        <v>84</v>
      </c>
      <c r="K566" s="54" t="s">
        <v>9201</v>
      </c>
      <c r="L566" s="54">
        <v>11396000</v>
      </c>
      <c r="M566" s="51" t="s">
        <v>86</v>
      </c>
      <c r="N566" s="54" t="s">
        <v>9706</v>
      </c>
      <c r="O566" s="54">
        <v>1083031151</v>
      </c>
      <c r="P566" s="54">
        <v>30</v>
      </c>
      <c r="Q566" s="464">
        <v>46027</v>
      </c>
      <c r="R566" s="109">
        <v>5872564000</v>
      </c>
      <c r="S566" s="109">
        <v>3053</v>
      </c>
      <c r="T566" s="542">
        <v>46048</v>
      </c>
      <c r="U566" s="54">
        <v>11396000</v>
      </c>
      <c r="V566" s="56" t="s">
        <v>88</v>
      </c>
      <c r="W566" s="54">
        <v>36557666</v>
      </c>
      <c r="X566" s="54" t="s">
        <v>8827</v>
      </c>
      <c r="Y566" s="119">
        <v>46048</v>
      </c>
      <c r="Z566" s="119">
        <v>46055</v>
      </c>
      <c r="AA566" s="120" t="s">
        <v>90</v>
      </c>
      <c r="AB566" s="119">
        <v>46173</v>
      </c>
      <c r="AC566" s="54">
        <f t="shared" si="40"/>
        <v>118</v>
      </c>
      <c r="AD566" s="56">
        <v>1</v>
      </c>
      <c r="AE566" s="114">
        <v>1425000</v>
      </c>
      <c r="AF566" s="56">
        <v>1</v>
      </c>
      <c r="AG566" s="464">
        <v>46188</v>
      </c>
      <c r="AH566" s="54">
        <f t="shared" si="41"/>
        <v>15</v>
      </c>
      <c r="AI566" s="114">
        <v>0</v>
      </c>
      <c r="AJ566" s="114">
        <v>0</v>
      </c>
      <c r="AK566" s="118" t="s">
        <v>90</v>
      </c>
      <c r="AL566" s="118" t="s">
        <v>90</v>
      </c>
      <c r="AM566" s="56">
        <v>0</v>
      </c>
      <c r="AN566" s="118" t="s">
        <v>90</v>
      </c>
      <c r="AO566" s="118" t="s">
        <v>90</v>
      </c>
      <c r="AP566" s="118" t="s">
        <v>90</v>
      </c>
      <c r="AQ566" s="54">
        <f t="shared" si="42"/>
        <v>0</v>
      </c>
      <c r="AR566" s="54">
        <f>+L566+AE566-AJ566</f>
        <v>12821000</v>
      </c>
      <c r="AS566" s="56" t="s">
        <v>88</v>
      </c>
      <c r="AT566" s="54">
        <v>11396000</v>
      </c>
      <c r="AU566" s="56" t="s">
        <v>91</v>
      </c>
      <c r="AV566" s="114">
        <v>0</v>
      </c>
      <c r="AW566" s="111" t="s">
        <v>90</v>
      </c>
      <c r="AX566" s="247">
        <v>3418000</v>
      </c>
      <c r="AY566" s="58">
        <f t="shared" si="43"/>
        <v>9403000</v>
      </c>
      <c r="AZ566" s="112">
        <f t="shared" si="44"/>
        <v>0.26659386943296154</v>
      </c>
      <c r="BA566" s="159">
        <v>1</v>
      </c>
      <c r="BB566" s="111" t="s">
        <v>90</v>
      </c>
      <c r="BC566" s="56" t="s">
        <v>92</v>
      </c>
      <c r="BD566" s="109" t="s">
        <v>9705</v>
      </c>
      <c r="BE566" s="123" t="s">
        <v>91</v>
      </c>
      <c r="BF566" s="56" t="s">
        <v>88</v>
      </c>
    </row>
    <row r="567" spans="1:58" s="201" customFormat="1" x14ac:dyDescent="0.2">
      <c r="B567" s="51">
        <v>2026</v>
      </c>
      <c r="C567" s="51">
        <v>891780111</v>
      </c>
      <c r="D567" s="51" t="s">
        <v>79</v>
      </c>
      <c r="E567" s="161" t="s">
        <v>9704</v>
      </c>
      <c r="F567" s="56" t="s">
        <v>9703</v>
      </c>
      <c r="G567" s="56">
        <v>0</v>
      </c>
      <c r="H567" s="56" t="s">
        <v>82</v>
      </c>
      <c r="I567" s="51" t="s">
        <v>83</v>
      </c>
      <c r="J567" s="121" t="s">
        <v>84</v>
      </c>
      <c r="K567" s="54" t="s">
        <v>9702</v>
      </c>
      <c r="L567" s="54">
        <v>12028000</v>
      </c>
      <c r="M567" s="51" t="s">
        <v>86</v>
      </c>
      <c r="N567" s="54" t="s">
        <v>9701</v>
      </c>
      <c r="O567" s="54">
        <v>1083014226</v>
      </c>
      <c r="P567" s="54">
        <v>30</v>
      </c>
      <c r="Q567" s="464">
        <v>46027</v>
      </c>
      <c r="R567" s="109">
        <v>5872564000</v>
      </c>
      <c r="S567" s="109">
        <v>2729</v>
      </c>
      <c r="T567" s="542">
        <v>46048</v>
      </c>
      <c r="U567" s="54">
        <v>12028000</v>
      </c>
      <c r="V567" s="56" t="s">
        <v>88</v>
      </c>
      <c r="W567" s="54">
        <v>5056184</v>
      </c>
      <c r="X567" s="54" t="s">
        <v>9700</v>
      </c>
      <c r="Y567" s="119">
        <v>46048</v>
      </c>
      <c r="Z567" s="119">
        <v>46055</v>
      </c>
      <c r="AA567" s="120" t="s">
        <v>90</v>
      </c>
      <c r="AB567" s="119">
        <v>46173</v>
      </c>
      <c r="AC567" s="54">
        <f t="shared" si="40"/>
        <v>118</v>
      </c>
      <c r="AD567" s="56">
        <v>1</v>
      </c>
      <c r="AE567" s="114">
        <v>2607000</v>
      </c>
      <c r="AF567" s="56">
        <v>1</v>
      </c>
      <c r="AG567" s="464">
        <v>46199</v>
      </c>
      <c r="AH567" s="54">
        <f t="shared" si="41"/>
        <v>26</v>
      </c>
      <c r="AI567" s="114">
        <v>0</v>
      </c>
      <c r="AJ567" s="114">
        <v>0</v>
      </c>
      <c r="AK567" s="118" t="s">
        <v>90</v>
      </c>
      <c r="AL567" s="118" t="s">
        <v>90</v>
      </c>
      <c r="AM567" s="56">
        <v>0</v>
      </c>
      <c r="AN567" s="118" t="s">
        <v>90</v>
      </c>
      <c r="AO567" s="118" t="s">
        <v>90</v>
      </c>
      <c r="AP567" s="118" t="s">
        <v>90</v>
      </c>
      <c r="AQ567" s="54">
        <f t="shared" si="42"/>
        <v>0</v>
      </c>
      <c r="AR567" s="54">
        <f>+L567+AE567-AJ567</f>
        <v>14635000</v>
      </c>
      <c r="AS567" s="56" t="s">
        <v>88</v>
      </c>
      <c r="AT567" s="54">
        <v>12028000</v>
      </c>
      <c r="AU567" s="56" t="s">
        <v>91</v>
      </c>
      <c r="AV567" s="114">
        <v>0</v>
      </c>
      <c r="AW567" s="111" t="s">
        <v>90</v>
      </c>
      <c r="AX567" s="247">
        <v>12028000</v>
      </c>
      <c r="AY567" s="58">
        <f t="shared" si="43"/>
        <v>2607000</v>
      </c>
      <c r="AZ567" s="112">
        <f t="shared" si="44"/>
        <v>0.82186539118551416</v>
      </c>
      <c r="BA567" s="159">
        <v>1</v>
      </c>
      <c r="BB567" s="111" t="s">
        <v>90</v>
      </c>
      <c r="BC567" s="56" t="s">
        <v>92</v>
      </c>
      <c r="BD567" s="109" t="s">
        <v>9699</v>
      </c>
      <c r="BE567" s="123" t="s">
        <v>91</v>
      </c>
      <c r="BF567" s="56" t="s">
        <v>88</v>
      </c>
    </row>
    <row r="568" spans="1:58" s="201" customFormat="1" x14ac:dyDescent="0.2">
      <c r="B568" s="51">
        <v>2026</v>
      </c>
      <c r="C568" s="51">
        <v>891780111</v>
      </c>
      <c r="D568" s="51" t="s">
        <v>79</v>
      </c>
      <c r="E568" s="161" t="s">
        <v>9698</v>
      </c>
      <c r="F568" s="56" t="s">
        <v>9697</v>
      </c>
      <c r="G568" s="56">
        <v>0</v>
      </c>
      <c r="H568" s="56" t="s">
        <v>82</v>
      </c>
      <c r="I568" s="51" t="s">
        <v>83</v>
      </c>
      <c r="J568" s="121" t="s">
        <v>84</v>
      </c>
      <c r="K568" s="54" t="s">
        <v>9696</v>
      </c>
      <c r="L568" s="54">
        <v>13320000</v>
      </c>
      <c r="M568" s="51" t="s">
        <v>86</v>
      </c>
      <c r="N568" s="54" t="s">
        <v>9695</v>
      </c>
      <c r="O568" s="54">
        <v>1102795062</v>
      </c>
      <c r="P568" s="54">
        <v>30</v>
      </c>
      <c r="Q568" s="464">
        <v>46027</v>
      </c>
      <c r="R568" s="109">
        <v>5872564000</v>
      </c>
      <c r="S568" s="109">
        <v>3054</v>
      </c>
      <c r="T568" s="542">
        <v>46048</v>
      </c>
      <c r="U568" s="54">
        <v>13320000</v>
      </c>
      <c r="V568" s="56" t="s">
        <v>88</v>
      </c>
      <c r="W568" s="54">
        <v>36557666</v>
      </c>
      <c r="X568" s="54" t="s">
        <v>8827</v>
      </c>
      <c r="Y568" s="119">
        <v>46048</v>
      </c>
      <c r="Z568" s="119">
        <v>46055</v>
      </c>
      <c r="AA568" s="120" t="s">
        <v>90</v>
      </c>
      <c r="AB568" s="119">
        <v>46173</v>
      </c>
      <c r="AC568" s="54">
        <f t="shared" si="40"/>
        <v>118</v>
      </c>
      <c r="AD568" s="56">
        <v>1</v>
      </c>
      <c r="AE568" s="114">
        <v>3330000</v>
      </c>
      <c r="AF568" s="56">
        <v>1</v>
      </c>
      <c r="AG568" s="464">
        <v>46203</v>
      </c>
      <c r="AH568" s="54">
        <f t="shared" si="41"/>
        <v>30</v>
      </c>
      <c r="AI568" s="114">
        <v>0</v>
      </c>
      <c r="AJ568" s="114">
        <v>0</v>
      </c>
      <c r="AK568" s="118" t="s">
        <v>90</v>
      </c>
      <c r="AL568" s="118" t="s">
        <v>90</v>
      </c>
      <c r="AM568" s="56">
        <v>0</v>
      </c>
      <c r="AN568" s="118" t="s">
        <v>90</v>
      </c>
      <c r="AO568" s="118" t="s">
        <v>90</v>
      </c>
      <c r="AP568" s="118" t="s">
        <v>90</v>
      </c>
      <c r="AQ568" s="54">
        <f t="shared" si="42"/>
        <v>0</v>
      </c>
      <c r="AR568" s="54">
        <f>+L568+AE568-AJ568</f>
        <v>16650000</v>
      </c>
      <c r="AS568" s="56" t="s">
        <v>88</v>
      </c>
      <c r="AT568" s="54">
        <v>13320000</v>
      </c>
      <c r="AU568" s="56" t="s">
        <v>91</v>
      </c>
      <c r="AV568" s="114">
        <v>0</v>
      </c>
      <c r="AW568" s="111" t="s">
        <v>90</v>
      </c>
      <c r="AX568" s="247">
        <v>13320000</v>
      </c>
      <c r="AY568" s="58">
        <f t="shared" si="43"/>
        <v>3330000</v>
      </c>
      <c r="AZ568" s="112">
        <f t="shared" si="44"/>
        <v>0.8</v>
      </c>
      <c r="BA568" s="159">
        <v>1</v>
      </c>
      <c r="BB568" s="111" t="s">
        <v>90</v>
      </c>
      <c r="BC568" s="56" t="s">
        <v>92</v>
      </c>
      <c r="BD568" s="109" t="s">
        <v>9694</v>
      </c>
      <c r="BE568" s="123" t="s">
        <v>91</v>
      </c>
      <c r="BF568" s="56" t="s">
        <v>88</v>
      </c>
    </row>
    <row r="569" spans="1:58" s="201" customFormat="1" x14ac:dyDescent="0.2">
      <c r="B569" s="51">
        <v>2026</v>
      </c>
      <c r="C569" s="51">
        <v>891780111</v>
      </c>
      <c r="D569" s="51" t="s">
        <v>79</v>
      </c>
      <c r="E569" s="161" t="s">
        <v>9693</v>
      </c>
      <c r="F569" s="56" t="s">
        <v>9692</v>
      </c>
      <c r="G569" s="56">
        <v>0</v>
      </c>
      <c r="H569" s="56" t="s">
        <v>82</v>
      </c>
      <c r="I569" s="51" t="s">
        <v>83</v>
      </c>
      <c r="J569" s="121" t="s">
        <v>84</v>
      </c>
      <c r="K569" s="54" t="s">
        <v>9691</v>
      </c>
      <c r="L569" s="54">
        <v>13320000</v>
      </c>
      <c r="M569" s="51" t="s">
        <v>86</v>
      </c>
      <c r="N569" s="54" t="s">
        <v>9690</v>
      </c>
      <c r="O569" s="54">
        <v>1083045179</v>
      </c>
      <c r="P569" s="54">
        <v>30</v>
      </c>
      <c r="Q569" s="464">
        <v>46027</v>
      </c>
      <c r="R569" s="109">
        <v>5872564000</v>
      </c>
      <c r="S569" s="109">
        <v>3055</v>
      </c>
      <c r="T569" s="542">
        <v>46048</v>
      </c>
      <c r="U569" s="54">
        <v>13320000</v>
      </c>
      <c r="V569" s="56" t="s">
        <v>88</v>
      </c>
      <c r="W569" s="54">
        <v>36557666</v>
      </c>
      <c r="X569" s="54" t="s">
        <v>8827</v>
      </c>
      <c r="Y569" s="119">
        <v>46048</v>
      </c>
      <c r="Z569" s="119">
        <v>46055</v>
      </c>
      <c r="AA569" s="120" t="s">
        <v>90</v>
      </c>
      <c r="AB569" s="119">
        <v>46173</v>
      </c>
      <c r="AC569" s="54">
        <f t="shared" si="40"/>
        <v>118</v>
      </c>
      <c r="AD569" s="56">
        <v>1</v>
      </c>
      <c r="AE569" s="114">
        <v>3330000</v>
      </c>
      <c r="AF569" s="56">
        <v>1</v>
      </c>
      <c r="AG569" s="464">
        <v>46203</v>
      </c>
      <c r="AH569" s="54">
        <f t="shared" si="41"/>
        <v>30</v>
      </c>
      <c r="AI569" s="114">
        <v>0</v>
      </c>
      <c r="AJ569" s="114">
        <v>0</v>
      </c>
      <c r="AK569" s="118" t="s">
        <v>90</v>
      </c>
      <c r="AL569" s="118" t="s">
        <v>90</v>
      </c>
      <c r="AM569" s="56">
        <v>0</v>
      </c>
      <c r="AN569" s="118" t="s">
        <v>90</v>
      </c>
      <c r="AO569" s="118" t="s">
        <v>90</v>
      </c>
      <c r="AP569" s="118" t="s">
        <v>90</v>
      </c>
      <c r="AQ569" s="54">
        <f t="shared" si="42"/>
        <v>0</v>
      </c>
      <c r="AR569" s="54">
        <f>+L569+AE569-AJ569</f>
        <v>16650000</v>
      </c>
      <c r="AS569" s="56" t="s">
        <v>88</v>
      </c>
      <c r="AT569" s="54">
        <v>13320000</v>
      </c>
      <c r="AU569" s="56" t="s">
        <v>91</v>
      </c>
      <c r="AV569" s="114">
        <v>0</v>
      </c>
      <c r="AW569" s="111" t="s">
        <v>90</v>
      </c>
      <c r="AX569" s="247">
        <v>13320000</v>
      </c>
      <c r="AY569" s="58">
        <f t="shared" si="43"/>
        <v>3330000</v>
      </c>
      <c r="AZ569" s="112">
        <f t="shared" si="44"/>
        <v>0.8</v>
      </c>
      <c r="BA569" s="159">
        <v>1</v>
      </c>
      <c r="BB569" s="111" t="s">
        <v>90</v>
      </c>
      <c r="BC569" s="56" t="s">
        <v>92</v>
      </c>
      <c r="BD569" s="109" t="s">
        <v>9689</v>
      </c>
      <c r="BE569" s="123" t="s">
        <v>91</v>
      </c>
      <c r="BF569" s="56" t="s">
        <v>88</v>
      </c>
    </row>
    <row r="570" spans="1:58" s="201" customFormat="1" x14ac:dyDescent="0.2">
      <c r="B570" s="51">
        <v>2026</v>
      </c>
      <c r="C570" s="51">
        <v>891780111</v>
      </c>
      <c r="D570" s="51" t="s">
        <v>79</v>
      </c>
      <c r="E570" s="161" t="s">
        <v>9688</v>
      </c>
      <c r="F570" s="56" t="s">
        <v>9687</v>
      </c>
      <c r="G570" s="56">
        <v>0</v>
      </c>
      <c r="H570" s="56" t="s">
        <v>82</v>
      </c>
      <c r="I570" s="51" t="s">
        <v>83</v>
      </c>
      <c r="J570" s="121" t="s">
        <v>84</v>
      </c>
      <c r="K570" s="54" t="s">
        <v>9686</v>
      </c>
      <c r="L570" s="54">
        <v>14652000</v>
      </c>
      <c r="M570" s="51" t="s">
        <v>86</v>
      </c>
      <c r="N570" s="54" t="s">
        <v>9685</v>
      </c>
      <c r="O570" s="54">
        <v>1010215438</v>
      </c>
      <c r="P570" s="54">
        <v>30</v>
      </c>
      <c r="Q570" s="464">
        <v>46027</v>
      </c>
      <c r="R570" s="109">
        <v>5872564000</v>
      </c>
      <c r="S570" s="109">
        <v>3056</v>
      </c>
      <c r="T570" s="542">
        <v>46048</v>
      </c>
      <c r="U570" s="54">
        <v>14652000</v>
      </c>
      <c r="V570" s="56" t="s">
        <v>88</v>
      </c>
      <c r="W570" s="54">
        <v>57464638</v>
      </c>
      <c r="X570" s="54" t="s">
        <v>8925</v>
      </c>
      <c r="Y570" s="119">
        <v>46048</v>
      </c>
      <c r="Z570" s="119">
        <v>46055</v>
      </c>
      <c r="AA570" s="120" t="s">
        <v>90</v>
      </c>
      <c r="AB570" s="119">
        <v>46173</v>
      </c>
      <c r="AC570" s="54">
        <f t="shared" si="40"/>
        <v>118</v>
      </c>
      <c r="AD570" s="56">
        <v>1</v>
      </c>
      <c r="AE570" s="114">
        <v>3663000</v>
      </c>
      <c r="AF570" s="56">
        <v>1</v>
      </c>
      <c r="AG570" s="464">
        <v>46203</v>
      </c>
      <c r="AH570" s="54">
        <f t="shared" si="41"/>
        <v>30</v>
      </c>
      <c r="AI570" s="114">
        <v>0</v>
      </c>
      <c r="AJ570" s="114">
        <v>0</v>
      </c>
      <c r="AK570" s="118" t="s">
        <v>90</v>
      </c>
      <c r="AL570" s="118" t="s">
        <v>90</v>
      </c>
      <c r="AM570" s="56">
        <v>0</v>
      </c>
      <c r="AN570" s="118" t="s">
        <v>90</v>
      </c>
      <c r="AO570" s="118" t="s">
        <v>90</v>
      </c>
      <c r="AP570" s="118" t="s">
        <v>90</v>
      </c>
      <c r="AQ570" s="54">
        <f t="shared" si="42"/>
        <v>0</v>
      </c>
      <c r="AR570" s="54">
        <f>+L570+AE570-AJ570</f>
        <v>18315000</v>
      </c>
      <c r="AS570" s="56" t="s">
        <v>88</v>
      </c>
      <c r="AT570" s="54">
        <v>14652000</v>
      </c>
      <c r="AU570" s="56" t="s">
        <v>91</v>
      </c>
      <c r="AV570" s="114">
        <v>0</v>
      </c>
      <c r="AW570" s="111" t="s">
        <v>90</v>
      </c>
      <c r="AX570" s="247">
        <v>14652000</v>
      </c>
      <c r="AY570" s="58">
        <f t="shared" si="43"/>
        <v>3663000</v>
      </c>
      <c r="AZ570" s="112">
        <f t="shared" si="44"/>
        <v>0.8</v>
      </c>
      <c r="BA570" s="159">
        <v>1</v>
      </c>
      <c r="BB570" s="111" t="s">
        <v>90</v>
      </c>
      <c r="BC570" s="56" t="s">
        <v>92</v>
      </c>
      <c r="BD570" s="109" t="s">
        <v>9684</v>
      </c>
      <c r="BE570" s="123" t="s">
        <v>91</v>
      </c>
      <c r="BF570" s="56" t="s">
        <v>88</v>
      </c>
    </row>
    <row r="571" spans="1:58" s="201" customFormat="1" x14ac:dyDescent="0.2">
      <c r="B571" s="51">
        <v>2026</v>
      </c>
      <c r="C571" s="51">
        <v>891780111</v>
      </c>
      <c r="D571" s="51" t="s">
        <v>79</v>
      </c>
      <c r="E571" s="161" t="s">
        <v>9683</v>
      </c>
      <c r="F571" s="56" t="s">
        <v>9682</v>
      </c>
      <c r="G571" s="56">
        <v>0</v>
      </c>
      <c r="H571" s="56" t="s">
        <v>82</v>
      </c>
      <c r="I571" s="51" t="s">
        <v>83</v>
      </c>
      <c r="J571" s="121" t="s">
        <v>84</v>
      </c>
      <c r="K571" s="54" t="s">
        <v>9681</v>
      </c>
      <c r="L571" s="54">
        <v>9676000</v>
      </c>
      <c r="M571" s="51" t="s">
        <v>86</v>
      </c>
      <c r="N571" s="54" t="s">
        <v>9680</v>
      </c>
      <c r="O571" s="54">
        <v>1083030981</v>
      </c>
      <c r="P571" s="54">
        <v>53</v>
      </c>
      <c r="Q571" s="464">
        <v>46030</v>
      </c>
      <c r="R571" s="109">
        <v>2567899000</v>
      </c>
      <c r="S571" s="109">
        <v>2730</v>
      </c>
      <c r="T571" s="542">
        <v>46048</v>
      </c>
      <c r="U571" s="54">
        <v>9676000</v>
      </c>
      <c r="V571" s="56" t="s">
        <v>88</v>
      </c>
      <c r="W571" s="54">
        <v>85459497</v>
      </c>
      <c r="X571" s="54" t="s">
        <v>8771</v>
      </c>
      <c r="Y571" s="119">
        <v>46048</v>
      </c>
      <c r="Z571" s="119">
        <v>46055</v>
      </c>
      <c r="AA571" s="120" t="s">
        <v>90</v>
      </c>
      <c r="AB571" s="119">
        <v>46173</v>
      </c>
      <c r="AC571" s="54">
        <f t="shared" si="40"/>
        <v>118</v>
      </c>
      <c r="AD571" s="56">
        <v>1</v>
      </c>
      <c r="AE571" s="114">
        <v>1210000</v>
      </c>
      <c r="AF571" s="56">
        <v>1</v>
      </c>
      <c r="AG571" s="464">
        <v>46188</v>
      </c>
      <c r="AH571" s="54">
        <f t="shared" si="41"/>
        <v>15</v>
      </c>
      <c r="AI571" s="114">
        <v>0</v>
      </c>
      <c r="AJ571" s="114">
        <v>0</v>
      </c>
      <c r="AK571" s="118" t="s">
        <v>90</v>
      </c>
      <c r="AL571" s="118" t="s">
        <v>90</v>
      </c>
      <c r="AM571" s="56">
        <v>0</v>
      </c>
      <c r="AN571" s="118" t="s">
        <v>90</v>
      </c>
      <c r="AO571" s="118" t="s">
        <v>90</v>
      </c>
      <c r="AP571" s="118" t="s">
        <v>90</v>
      </c>
      <c r="AQ571" s="54">
        <f t="shared" si="42"/>
        <v>0</v>
      </c>
      <c r="AR571" s="54">
        <f>+L571+AE571-AJ571</f>
        <v>10886000</v>
      </c>
      <c r="AS571" s="56" t="s">
        <v>88</v>
      </c>
      <c r="AT571" s="54">
        <v>9676000</v>
      </c>
      <c r="AU571" s="56" t="s">
        <v>91</v>
      </c>
      <c r="AV571" s="114">
        <v>0</v>
      </c>
      <c r="AW571" s="111" t="s">
        <v>90</v>
      </c>
      <c r="AX571" s="247">
        <v>9676000</v>
      </c>
      <c r="AY571" s="58">
        <f t="shared" si="43"/>
        <v>1210000</v>
      </c>
      <c r="AZ571" s="112">
        <f t="shared" si="44"/>
        <v>0.88884806173066322</v>
      </c>
      <c r="BA571" s="159">
        <v>1</v>
      </c>
      <c r="BB571" s="111" t="s">
        <v>90</v>
      </c>
      <c r="BC571" s="56" t="s">
        <v>92</v>
      </c>
      <c r="BD571" s="109" t="s">
        <v>9679</v>
      </c>
      <c r="BE571" s="123" t="s">
        <v>91</v>
      </c>
      <c r="BF571" s="56" t="s">
        <v>88</v>
      </c>
    </row>
    <row r="572" spans="1:58" s="201" customFormat="1" x14ac:dyDescent="0.2">
      <c r="B572" s="51">
        <v>2026</v>
      </c>
      <c r="C572" s="51">
        <v>891780111</v>
      </c>
      <c r="D572" s="51" t="s">
        <v>79</v>
      </c>
      <c r="E572" s="161" t="s">
        <v>9678</v>
      </c>
      <c r="F572" s="56" t="s">
        <v>9677</v>
      </c>
      <c r="G572" s="56">
        <v>0</v>
      </c>
      <c r="H572" s="56" t="s">
        <v>82</v>
      </c>
      <c r="I572" s="51" t="s">
        <v>83</v>
      </c>
      <c r="J572" s="121" t="s">
        <v>84</v>
      </c>
      <c r="K572" s="54" t="s">
        <v>9676</v>
      </c>
      <c r="L572" s="54">
        <v>13320000</v>
      </c>
      <c r="M572" s="51" t="s">
        <v>86</v>
      </c>
      <c r="N572" s="54" t="s">
        <v>9675</v>
      </c>
      <c r="O572" s="54">
        <v>85373098</v>
      </c>
      <c r="P572" s="54">
        <v>30</v>
      </c>
      <c r="Q572" s="464">
        <v>46027</v>
      </c>
      <c r="R572" s="109">
        <v>5872564000</v>
      </c>
      <c r="S572" s="109">
        <v>3057</v>
      </c>
      <c r="T572" s="542">
        <v>46048</v>
      </c>
      <c r="U572" s="54">
        <v>13320000</v>
      </c>
      <c r="V572" s="56" t="s">
        <v>88</v>
      </c>
      <c r="W572" s="54">
        <v>72175281</v>
      </c>
      <c r="X572" s="54" t="s">
        <v>9254</v>
      </c>
      <c r="Y572" s="119">
        <v>46048</v>
      </c>
      <c r="Z572" s="119">
        <v>46055</v>
      </c>
      <c r="AA572" s="120" t="s">
        <v>90</v>
      </c>
      <c r="AB572" s="119">
        <v>46173</v>
      </c>
      <c r="AC572" s="54">
        <f t="shared" si="40"/>
        <v>118</v>
      </c>
      <c r="AD572" s="56">
        <v>1</v>
      </c>
      <c r="AE572" s="114">
        <v>3330000</v>
      </c>
      <c r="AF572" s="56">
        <v>1</v>
      </c>
      <c r="AG572" s="464">
        <v>46203</v>
      </c>
      <c r="AH572" s="54">
        <f t="shared" si="41"/>
        <v>30</v>
      </c>
      <c r="AI572" s="114">
        <v>0</v>
      </c>
      <c r="AJ572" s="114">
        <v>0</v>
      </c>
      <c r="AK572" s="118" t="s">
        <v>90</v>
      </c>
      <c r="AL572" s="118" t="s">
        <v>90</v>
      </c>
      <c r="AM572" s="56">
        <v>0</v>
      </c>
      <c r="AN572" s="118" t="s">
        <v>90</v>
      </c>
      <c r="AO572" s="118" t="s">
        <v>90</v>
      </c>
      <c r="AP572" s="118" t="s">
        <v>90</v>
      </c>
      <c r="AQ572" s="54">
        <f t="shared" si="42"/>
        <v>0</v>
      </c>
      <c r="AR572" s="54">
        <f>+L572+AE572-AJ572</f>
        <v>16650000</v>
      </c>
      <c r="AS572" s="56" t="s">
        <v>88</v>
      </c>
      <c r="AT572" s="54">
        <v>13320000</v>
      </c>
      <c r="AU572" s="56" t="s">
        <v>91</v>
      </c>
      <c r="AV572" s="114">
        <v>0</v>
      </c>
      <c r="AW572" s="111" t="s">
        <v>90</v>
      </c>
      <c r="AX572" s="247">
        <v>13320000</v>
      </c>
      <c r="AY572" s="58">
        <f t="shared" si="43"/>
        <v>3330000</v>
      </c>
      <c r="AZ572" s="112">
        <f t="shared" si="44"/>
        <v>0.8</v>
      </c>
      <c r="BA572" s="159">
        <v>1</v>
      </c>
      <c r="BB572" s="111" t="s">
        <v>90</v>
      </c>
      <c r="BC572" s="56" t="s">
        <v>92</v>
      </c>
      <c r="BD572" s="109" t="s">
        <v>9674</v>
      </c>
      <c r="BE572" s="123" t="s">
        <v>91</v>
      </c>
      <c r="BF572" s="56" t="s">
        <v>88</v>
      </c>
    </row>
    <row r="573" spans="1:58" s="201" customFormat="1" x14ac:dyDescent="0.2">
      <c r="B573" s="51">
        <v>2026</v>
      </c>
      <c r="C573" s="51">
        <v>891780111</v>
      </c>
      <c r="D573" s="51" t="s">
        <v>79</v>
      </c>
      <c r="E573" s="161" t="s">
        <v>9673</v>
      </c>
      <c r="F573" s="56" t="s">
        <v>9672</v>
      </c>
      <c r="G573" s="56">
        <v>0</v>
      </c>
      <c r="H573" s="56" t="s">
        <v>82</v>
      </c>
      <c r="I573" s="51" t="s">
        <v>83</v>
      </c>
      <c r="J573" s="121" t="s">
        <v>84</v>
      </c>
      <c r="K573" s="54" t="s">
        <v>9671</v>
      </c>
      <c r="L573" s="54">
        <v>14652000</v>
      </c>
      <c r="M573" s="51" t="s">
        <v>86</v>
      </c>
      <c r="N573" s="54" t="s">
        <v>9670</v>
      </c>
      <c r="O573" s="54">
        <v>1082934684</v>
      </c>
      <c r="P573" s="54">
        <v>30</v>
      </c>
      <c r="Q573" s="464">
        <v>46027</v>
      </c>
      <c r="R573" s="109">
        <v>5872564000</v>
      </c>
      <c r="S573" s="109">
        <v>3058</v>
      </c>
      <c r="T573" s="542">
        <v>46048</v>
      </c>
      <c r="U573" s="54">
        <v>14652000</v>
      </c>
      <c r="V573" s="56" t="s">
        <v>88</v>
      </c>
      <c r="W573" s="54">
        <v>72175281</v>
      </c>
      <c r="X573" s="54" t="s">
        <v>9254</v>
      </c>
      <c r="Y573" s="119">
        <v>46048</v>
      </c>
      <c r="Z573" s="119">
        <v>46055</v>
      </c>
      <c r="AA573" s="120" t="s">
        <v>90</v>
      </c>
      <c r="AB573" s="119">
        <v>46173</v>
      </c>
      <c r="AC573" s="54">
        <f t="shared" si="40"/>
        <v>118</v>
      </c>
      <c r="AD573" s="56">
        <v>1</v>
      </c>
      <c r="AE573" s="114">
        <v>3663000</v>
      </c>
      <c r="AF573" s="56">
        <v>1</v>
      </c>
      <c r="AG573" s="464">
        <v>46203</v>
      </c>
      <c r="AH573" s="54">
        <f t="shared" si="41"/>
        <v>30</v>
      </c>
      <c r="AI573" s="114">
        <v>0</v>
      </c>
      <c r="AJ573" s="114">
        <v>0</v>
      </c>
      <c r="AK573" s="118" t="s">
        <v>90</v>
      </c>
      <c r="AL573" s="118" t="s">
        <v>90</v>
      </c>
      <c r="AM573" s="56">
        <v>0</v>
      </c>
      <c r="AN573" s="118" t="s">
        <v>90</v>
      </c>
      <c r="AO573" s="118" t="s">
        <v>90</v>
      </c>
      <c r="AP573" s="118" t="s">
        <v>90</v>
      </c>
      <c r="AQ573" s="54">
        <f t="shared" si="42"/>
        <v>0</v>
      </c>
      <c r="AR573" s="54">
        <f>+L573+AE573-AJ573</f>
        <v>18315000</v>
      </c>
      <c r="AS573" s="56" t="s">
        <v>88</v>
      </c>
      <c r="AT573" s="54">
        <v>14652000</v>
      </c>
      <c r="AU573" s="56" t="s">
        <v>91</v>
      </c>
      <c r="AV573" s="114">
        <v>0</v>
      </c>
      <c r="AW573" s="111" t="s">
        <v>90</v>
      </c>
      <c r="AX573" s="247">
        <v>14652000</v>
      </c>
      <c r="AY573" s="58">
        <f t="shared" si="43"/>
        <v>3663000</v>
      </c>
      <c r="AZ573" s="112">
        <f t="shared" si="44"/>
        <v>0.8</v>
      </c>
      <c r="BA573" s="159">
        <v>1</v>
      </c>
      <c r="BB573" s="111" t="s">
        <v>90</v>
      </c>
      <c r="BC573" s="56" t="s">
        <v>92</v>
      </c>
      <c r="BD573" s="109" t="s">
        <v>9669</v>
      </c>
      <c r="BE573" s="123" t="s">
        <v>91</v>
      </c>
      <c r="BF573" s="56" t="s">
        <v>88</v>
      </c>
    </row>
    <row r="574" spans="1:58" s="201" customFormat="1" x14ac:dyDescent="0.2">
      <c r="B574" s="51">
        <v>2026</v>
      </c>
      <c r="C574" s="51">
        <v>891780111</v>
      </c>
      <c r="D574" s="51" t="s">
        <v>79</v>
      </c>
      <c r="E574" s="161" t="s">
        <v>9668</v>
      </c>
      <c r="F574" s="56" t="s">
        <v>9667</v>
      </c>
      <c r="G574" s="56">
        <v>0</v>
      </c>
      <c r="H574" s="56" t="s">
        <v>82</v>
      </c>
      <c r="I574" s="51" t="s">
        <v>83</v>
      </c>
      <c r="J574" s="121" t="s">
        <v>84</v>
      </c>
      <c r="K574" s="54" t="s">
        <v>9609</v>
      </c>
      <c r="L574" s="54">
        <v>13320000</v>
      </c>
      <c r="M574" s="51" t="s">
        <v>86</v>
      </c>
      <c r="N574" s="54" t="s">
        <v>9666</v>
      </c>
      <c r="O574" s="54">
        <v>1193095563</v>
      </c>
      <c r="P574" s="54">
        <v>30</v>
      </c>
      <c r="Q574" s="464">
        <v>46027</v>
      </c>
      <c r="R574" s="109">
        <v>5872564000</v>
      </c>
      <c r="S574" s="109">
        <v>3059</v>
      </c>
      <c r="T574" s="542">
        <v>46048</v>
      </c>
      <c r="U574" s="54">
        <v>13320000</v>
      </c>
      <c r="V574" s="56" t="s">
        <v>88</v>
      </c>
      <c r="W574" s="54">
        <v>72175281</v>
      </c>
      <c r="X574" s="54" t="s">
        <v>9254</v>
      </c>
      <c r="Y574" s="119">
        <v>46048</v>
      </c>
      <c r="Z574" s="119">
        <v>46055</v>
      </c>
      <c r="AA574" s="120" t="s">
        <v>90</v>
      </c>
      <c r="AB574" s="119">
        <v>46173</v>
      </c>
      <c r="AC574" s="54">
        <f t="shared" si="40"/>
        <v>118</v>
      </c>
      <c r="AD574" s="56">
        <v>1</v>
      </c>
      <c r="AE574" s="114">
        <v>3330000</v>
      </c>
      <c r="AF574" s="56">
        <v>1</v>
      </c>
      <c r="AG574" s="464">
        <v>46203</v>
      </c>
      <c r="AH574" s="54">
        <f t="shared" si="41"/>
        <v>30</v>
      </c>
      <c r="AI574" s="114">
        <v>0</v>
      </c>
      <c r="AJ574" s="114">
        <v>0</v>
      </c>
      <c r="AK574" s="118" t="s">
        <v>90</v>
      </c>
      <c r="AL574" s="118" t="s">
        <v>90</v>
      </c>
      <c r="AM574" s="56">
        <v>0</v>
      </c>
      <c r="AN574" s="118" t="s">
        <v>90</v>
      </c>
      <c r="AO574" s="118" t="s">
        <v>90</v>
      </c>
      <c r="AP574" s="118" t="s">
        <v>90</v>
      </c>
      <c r="AQ574" s="54">
        <f t="shared" si="42"/>
        <v>0</v>
      </c>
      <c r="AR574" s="54">
        <f>+L574+AE574-AJ574</f>
        <v>16650000</v>
      </c>
      <c r="AS574" s="56" t="s">
        <v>88</v>
      </c>
      <c r="AT574" s="54">
        <v>13320000</v>
      </c>
      <c r="AU574" s="56" t="s">
        <v>91</v>
      </c>
      <c r="AV574" s="114">
        <v>0</v>
      </c>
      <c r="AW574" s="111" t="s">
        <v>90</v>
      </c>
      <c r="AX574" s="247">
        <v>13320000</v>
      </c>
      <c r="AY574" s="58">
        <f t="shared" si="43"/>
        <v>3330000</v>
      </c>
      <c r="AZ574" s="112">
        <f t="shared" si="44"/>
        <v>0.8</v>
      </c>
      <c r="BA574" s="159">
        <v>1</v>
      </c>
      <c r="BB574" s="111" t="s">
        <v>90</v>
      </c>
      <c r="BC574" s="56" t="s">
        <v>92</v>
      </c>
      <c r="BD574" s="109" t="s">
        <v>9665</v>
      </c>
      <c r="BE574" s="123" t="s">
        <v>91</v>
      </c>
      <c r="BF574" s="56" t="s">
        <v>88</v>
      </c>
    </row>
    <row r="575" spans="1:58" s="201" customFormat="1" x14ac:dyDescent="0.2">
      <c r="B575" s="51">
        <v>2026</v>
      </c>
      <c r="C575" s="51">
        <v>891780111</v>
      </c>
      <c r="D575" s="51" t="s">
        <v>79</v>
      </c>
      <c r="E575" s="161" t="s">
        <v>9664</v>
      </c>
      <c r="F575" s="56" t="s">
        <v>9663</v>
      </c>
      <c r="G575" s="56">
        <v>0</v>
      </c>
      <c r="H575" s="56" t="s">
        <v>82</v>
      </c>
      <c r="I575" s="51" t="s">
        <v>83</v>
      </c>
      <c r="J575" s="121" t="s">
        <v>84</v>
      </c>
      <c r="K575" s="54" t="s">
        <v>9201</v>
      </c>
      <c r="L575" s="54">
        <v>11396000</v>
      </c>
      <c r="M575" s="51" t="s">
        <v>86</v>
      </c>
      <c r="N575" s="54" t="s">
        <v>9662</v>
      </c>
      <c r="O575" s="54">
        <v>36726740</v>
      </c>
      <c r="P575" s="54">
        <v>30</v>
      </c>
      <c r="Q575" s="464">
        <v>46027</v>
      </c>
      <c r="R575" s="109">
        <v>5872564000</v>
      </c>
      <c r="S575" s="109">
        <v>3060</v>
      </c>
      <c r="T575" s="542">
        <v>46048</v>
      </c>
      <c r="U575" s="54">
        <v>11396000</v>
      </c>
      <c r="V575" s="56" t="s">
        <v>88</v>
      </c>
      <c r="W575" s="54">
        <v>36557666</v>
      </c>
      <c r="X575" s="54" t="s">
        <v>8827</v>
      </c>
      <c r="Y575" s="119">
        <v>46048</v>
      </c>
      <c r="Z575" s="119">
        <v>46055</v>
      </c>
      <c r="AA575" s="120" t="s">
        <v>90</v>
      </c>
      <c r="AB575" s="119">
        <v>46173</v>
      </c>
      <c r="AC575" s="54">
        <f t="shared" si="40"/>
        <v>118</v>
      </c>
      <c r="AD575" s="56">
        <v>0</v>
      </c>
      <c r="AE575" s="114">
        <v>0</v>
      </c>
      <c r="AF575" s="56">
        <v>0</v>
      </c>
      <c r="AG575" s="464" t="s">
        <v>90</v>
      </c>
      <c r="AH575" s="54">
        <f t="shared" si="41"/>
        <v>0</v>
      </c>
      <c r="AI575" s="114">
        <v>0</v>
      </c>
      <c r="AJ575" s="114">
        <v>0</v>
      </c>
      <c r="AK575" s="118" t="s">
        <v>90</v>
      </c>
      <c r="AL575" s="118" t="s">
        <v>90</v>
      </c>
      <c r="AM575" s="56">
        <v>0</v>
      </c>
      <c r="AN575" s="118" t="s">
        <v>90</v>
      </c>
      <c r="AO575" s="118" t="s">
        <v>90</v>
      </c>
      <c r="AP575" s="118" t="s">
        <v>90</v>
      </c>
      <c r="AQ575" s="54">
        <f t="shared" si="42"/>
        <v>0</v>
      </c>
      <c r="AR575" s="54">
        <f>+L575+AE575-AJ575</f>
        <v>11396000</v>
      </c>
      <c r="AS575" s="56" t="s">
        <v>88</v>
      </c>
      <c r="AT575" s="54">
        <v>11396000</v>
      </c>
      <c r="AU575" s="56" t="s">
        <v>91</v>
      </c>
      <c r="AV575" s="114">
        <v>0</v>
      </c>
      <c r="AW575" s="111" t="s">
        <v>90</v>
      </c>
      <c r="AX575" s="247">
        <v>11396000</v>
      </c>
      <c r="AY575" s="58">
        <f t="shared" si="43"/>
        <v>0</v>
      </c>
      <c r="AZ575" s="112">
        <f t="shared" si="44"/>
        <v>1</v>
      </c>
      <c r="BA575" s="159">
        <v>1</v>
      </c>
      <c r="BB575" s="111" t="s">
        <v>90</v>
      </c>
      <c r="BC575" s="56" t="s">
        <v>92</v>
      </c>
      <c r="BD575" s="109" t="s">
        <v>9661</v>
      </c>
      <c r="BE575" s="123" t="s">
        <v>91</v>
      </c>
      <c r="BF575" s="56" t="s">
        <v>88</v>
      </c>
    </row>
    <row r="576" spans="1:58" s="201" customFormat="1" x14ac:dyDescent="0.2">
      <c r="B576" s="51">
        <v>2026</v>
      </c>
      <c r="C576" s="51">
        <v>891780111</v>
      </c>
      <c r="D576" s="51" t="s">
        <v>79</v>
      </c>
      <c r="E576" s="161" t="s">
        <v>9660</v>
      </c>
      <c r="F576" s="56" t="s">
        <v>9659</v>
      </c>
      <c r="G576" s="56">
        <v>0</v>
      </c>
      <c r="H576" s="56" t="s">
        <v>82</v>
      </c>
      <c r="I576" s="51" t="s">
        <v>83</v>
      </c>
      <c r="J576" s="121" t="s">
        <v>84</v>
      </c>
      <c r="K576" s="54" t="s">
        <v>9658</v>
      </c>
      <c r="L576" s="54">
        <v>13320000</v>
      </c>
      <c r="M576" s="51" t="s">
        <v>86</v>
      </c>
      <c r="N576" s="54" t="s">
        <v>9657</v>
      </c>
      <c r="O576" s="54">
        <v>1004359011</v>
      </c>
      <c r="P576" s="54">
        <v>30</v>
      </c>
      <c r="Q576" s="464">
        <v>46027</v>
      </c>
      <c r="R576" s="109">
        <v>5872564000</v>
      </c>
      <c r="S576" s="109">
        <v>3061</v>
      </c>
      <c r="T576" s="542">
        <v>46048</v>
      </c>
      <c r="U576" s="54">
        <v>13320000</v>
      </c>
      <c r="V576" s="56" t="s">
        <v>88</v>
      </c>
      <c r="W576" s="54">
        <v>57464638</v>
      </c>
      <c r="X576" s="54" t="s">
        <v>8925</v>
      </c>
      <c r="Y576" s="119">
        <v>46048</v>
      </c>
      <c r="Z576" s="119">
        <v>46055</v>
      </c>
      <c r="AA576" s="120" t="s">
        <v>90</v>
      </c>
      <c r="AB576" s="119">
        <v>46173</v>
      </c>
      <c r="AC576" s="54">
        <f t="shared" si="40"/>
        <v>118</v>
      </c>
      <c r="AD576" s="56">
        <v>1</v>
      </c>
      <c r="AE576" s="114">
        <v>3330000</v>
      </c>
      <c r="AF576" s="56">
        <v>1</v>
      </c>
      <c r="AG576" s="464">
        <v>46203</v>
      </c>
      <c r="AH576" s="54">
        <f t="shared" si="41"/>
        <v>30</v>
      </c>
      <c r="AI576" s="114">
        <v>0</v>
      </c>
      <c r="AJ576" s="114">
        <v>0</v>
      </c>
      <c r="AK576" s="118" t="s">
        <v>90</v>
      </c>
      <c r="AL576" s="118" t="s">
        <v>90</v>
      </c>
      <c r="AM576" s="56">
        <v>0</v>
      </c>
      <c r="AN576" s="118" t="s">
        <v>90</v>
      </c>
      <c r="AO576" s="118" t="s">
        <v>90</v>
      </c>
      <c r="AP576" s="118" t="s">
        <v>90</v>
      </c>
      <c r="AQ576" s="54">
        <f t="shared" si="42"/>
        <v>0</v>
      </c>
      <c r="AR576" s="54">
        <f>+L576+AE576-AJ576</f>
        <v>16650000</v>
      </c>
      <c r="AS576" s="56" t="s">
        <v>88</v>
      </c>
      <c r="AT576" s="54">
        <v>13320000</v>
      </c>
      <c r="AU576" s="56" t="s">
        <v>91</v>
      </c>
      <c r="AV576" s="114">
        <v>0</v>
      </c>
      <c r="AW576" s="111" t="s">
        <v>90</v>
      </c>
      <c r="AX576" s="247">
        <v>13320000</v>
      </c>
      <c r="AY576" s="58">
        <f t="shared" si="43"/>
        <v>3330000</v>
      </c>
      <c r="AZ576" s="112">
        <f t="shared" si="44"/>
        <v>0.8</v>
      </c>
      <c r="BA576" s="159">
        <v>1</v>
      </c>
      <c r="BB576" s="111" t="s">
        <v>90</v>
      </c>
      <c r="BC576" s="56" t="s">
        <v>92</v>
      </c>
      <c r="BD576" s="109" t="s">
        <v>9656</v>
      </c>
      <c r="BE576" s="123" t="s">
        <v>91</v>
      </c>
      <c r="BF576" s="56" t="s">
        <v>88</v>
      </c>
    </row>
    <row r="577" spans="2:58" s="201" customFormat="1" x14ac:dyDescent="0.2">
      <c r="B577" s="51">
        <v>2026</v>
      </c>
      <c r="C577" s="51">
        <v>891780111</v>
      </c>
      <c r="D577" s="51" t="s">
        <v>79</v>
      </c>
      <c r="E577" s="161" t="s">
        <v>9655</v>
      </c>
      <c r="F577" s="56" t="s">
        <v>9654</v>
      </c>
      <c r="G577" s="56">
        <v>0</v>
      </c>
      <c r="H577" s="56" t="s">
        <v>82</v>
      </c>
      <c r="I577" s="51" t="s">
        <v>83</v>
      </c>
      <c r="J577" s="121" t="s">
        <v>84</v>
      </c>
      <c r="K577" s="54" t="s">
        <v>9653</v>
      </c>
      <c r="L577" s="54">
        <v>11692000</v>
      </c>
      <c r="M577" s="51" t="s">
        <v>86</v>
      </c>
      <c r="N577" s="54" t="s">
        <v>9652</v>
      </c>
      <c r="O577" s="54">
        <v>1082915041</v>
      </c>
      <c r="P577" s="54">
        <v>53</v>
      </c>
      <c r="Q577" s="464">
        <v>46030</v>
      </c>
      <c r="R577" s="109">
        <v>2567899000</v>
      </c>
      <c r="S577" s="109">
        <v>2709</v>
      </c>
      <c r="T577" s="542">
        <v>46048</v>
      </c>
      <c r="U577" s="54">
        <v>11692000</v>
      </c>
      <c r="V577" s="56" t="s">
        <v>88</v>
      </c>
      <c r="W577" s="54">
        <v>57444673</v>
      </c>
      <c r="X577" s="54" t="s">
        <v>9243</v>
      </c>
      <c r="Y577" s="119">
        <v>46048</v>
      </c>
      <c r="Z577" s="119">
        <v>46048</v>
      </c>
      <c r="AA577" s="120" t="s">
        <v>90</v>
      </c>
      <c r="AB577" s="119">
        <v>46173</v>
      </c>
      <c r="AC577" s="54">
        <f t="shared" si="40"/>
        <v>125</v>
      </c>
      <c r="AD577" s="56">
        <v>1</v>
      </c>
      <c r="AE577" s="114">
        <v>2419000</v>
      </c>
      <c r="AF577" s="56">
        <v>1</v>
      </c>
      <c r="AG577" s="464">
        <v>46203</v>
      </c>
      <c r="AH577" s="54">
        <f t="shared" si="41"/>
        <v>30</v>
      </c>
      <c r="AI577" s="114">
        <v>0</v>
      </c>
      <c r="AJ577" s="114">
        <v>0</v>
      </c>
      <c r="AK577" s="118" t="s">
        <v>90</v>
      </c>
      <c r="AL577" s="118" t="s">
        <v>90</v>
      </c>
      <c r="AM577" s="56">
        <v>0</v>
      </c>
      <c r="AN577" s="118" t="s">
        <v>90</v>
      </c>
      <c r="AO577" s="118" t="s">
        <v>90</v>
      </c>
      <c r="AP577" s="118" t="s">
        <v>90</v>
      </c>
      <c r="AQ577" s="54">
        <f t="shared" si="42"/>
        <v>0</v>
      </c>
      <c r="AR577" s="54">
        <f>+L577+AE577-AJ577</f>
        <v>14111000</v>
      </c>
      <c r="AS577" s="56" t="s">
        <v>88</v>
      </c>
      <c r="AT577" s="54">
        <v>11692000</v>
      </c>
      <c r="AU577" s="56" t="s">
        <v>91</v>
      </c>
      <c r="AV577" s="114">
        <v>0</v>
      </c>
      <c r="AW577" s="111" t="s">
        <v>90</v>
      </c>
      <c r="AX577" s="247">
        <v>11692000</v>
      </c>
      <c r="AY577" s="58">
        <f t="shared" si="43"/>
        <v>2419000</v>
      </c>
      <c r="AZ577" s="112">
        <f t="shared" si="44"/>
        <v>0.82857345333427823</v>
      </c>
      <c r="BA577" s="159">
        <v>1</v>
      </c>
      <c r="BB577" s="111" t="s">
        <v>90</v>
      </c>
      <c r="BC577" s="56" t="s">
        <v>92</v>
      </c>
      <c r="BD577" s="109" t="s">
        <v>9651</v>
      </c>
      <c r="BE577" s="56" t="s">
        <v>88</v>
      </c>
      <c r="BF577" s="56" t="s">
        <v>88</v>
      </c>
    </row>
    <row r="578" spans="2:58" s="201" customFormat="1" x14ac:dyDescent="0.2">
      <c r="B578" s="51">
        <v>2026</v>
      </c>
      <c r="C578" s="51">
        <v>891780111</v>
      </c>
      <c r="D578" s="51" t="s">
        <v>79</v>
      </c>
      <c r="E578" s="161" t="s">
        <v>9650</v>
      </c>
      <c r="F578" s="56" t="s">
        <v>9649</v>
      </c>
      <c r="G578" s="56">
        <v>0</v>
      </c>
      <c r="H578" s="56" t="s">
        <v>82</v>
      </c>
      <c r="I578" s="51" t="s">
        <v>83</v>
      </c>
      <c r="J578" s="121" t="s">
        <v>84</v>
      </c>
      <c r="K578" s="54" t="s">
        <v>9384</v>
      </c>
      <c r="L578" s="54">
        <v>21944000</v>
      </c>
      <c r="M578" s="51" t="s">
        <v>86</v>
      </c>
      <c r="N578" s="54" t="s">
        <v>9648</v>
      </c>
      <c r="O578" s="54">
        <v>1081808753</v>
      </c>
      <c r="P578" s="54">
        <v>30</v>
      </c>
      <c r="Q578" s="464">
        <v>46027</v>
      </c>
      <c r="R578" s="109">
        <v>5872564000</v>
      </c>
      <c r="S578" s="109">
        <v>3062</v>
      </c>
      <c r="T578" s="542">
        <v>46048</v>
      </c>
      <c r="U578" s="54">
        <v>21944000</v>
      </c>
      <c r="V578" s="56" t="s">
        <v>88</v>
      </c>
      <c r="W578" s="54">
        <v>36559627</v>
      </c>
      <c r="X578" s="54" t="s">
        <v>9146</v>
      </c>
      <c r="Y578" s="119">
        <v>46048</v>
      </c>
      <c r="Z578" s="119">
        <v>46055</v>
      </c>
      <c r="AA578" s="120" t="s">
        <v>90</v>
      </c>
      <c r="AB578" s="119">
        <v>46173</v>
      </c>
      <c r="AC578" s="54">
        <f t="shared" si="40"/>
        <v>118</v>
      </c>
      <c r="AD578" s="56">
        <v>1</v>
      </c>
      <c r="AE578" s="114">
        <v>5486000</v>
      </c>
      <c r="AF578" s="56">
        <v>1</v>
      </c>
      <c r="AG578" s="464">
        <v>46203</v>
      </c>
      <c r="AH578" s="54">
        <f t="shared" si="41"/>
        <v>30</v>
      </c>
      <c r="AI578" s="114">
        <v>0</v>
      </c>
      <c r="AJ578" s="114">
        <v>0</v>
      </c>
      <c r="AK578" s="118" t="s">
        <v>90</v>
      </c>
      <c r="AL578" s="118" t="s">
        <v>90</v>
      </c>
      <c r="AM578" s="56">
        <v>0</v>
      </c>
      <c r="AN578" s="118" t="s">
        <v>90</v>
      </c>
      <c r="AO578" s="118" t="s">
        <v>90</v>
      </c>
      <c r="AP578" s="118" t="s">
        <v>90</v>
      </c>
      <c r="AQ578" s="54">
        <f t="shared" si="42"/>
        <v>0</v>
      </c>
      <c r="AR578" s="54">
        <f>+L578+AE578-AJ578</f>
        <v>27430000</v>
      </c>
      <c r="AS578" s="56" t="s">
        <v>88</v>
      </c>
      <c r="AT578" s="54">
        <v>21944000</v>
      </c>
      <c r="AU578" s="56" t="s">
        <v>91</v>
      </c>
      <c r="AV578" s="114">
        <v>0</v>
      </c>
      <c r="AW578" s="111" t="s">
        <v>90</v>
      </c>
      <c r="AX578" s="247">
        <v>21944000</v>
      </c>
      <c r="AY578" s="58">
        <f t="shared" si="43"/>
        <v>5486000</v>
      </c>
      <c r="AZ578" s="112">
        <f t="shared" si="44"/>
        <v>0.8</v>
      </c>
      <c r="BA578" s="159">
        <v>1</v>
      </c>
      <c r="BB578" s="111" t="s">
        <v>90</v>
      </c>
      <c r="BC578" s="56" t="s">
        <v>92</v>
      </c>
      <c r="BD578" s="109" t="s">
        <v>9647</v>
      </c>
      <c r="BE578" s="123" t="s">
        <v>91</v>
      </c>
      <c r="BF578" s="56" t="s">
        <v>88</v>
      </c>
    </row>
    <row r="579" spans="2:58" s="201" customFormat="1" x14ac:dyDescent="0.2">
      <c r="B579" s="51">
        <v>2026</v>
      </c>
      <c r="C579" s="51">
        <v>891780111</v>
      </c>
      <c r="D579" s="51" t="s">
        <v>79</v>
      </c>
      <c r="E579" s="161" t="s">
        <v>9646</v>
      </c>
      <c r="F579" s="56" t="s">
        <v>9645</v>
      </c>
      <c r="G579" s="56">
        <v>0</v>
      </c>
      <c r="H579" s="56" t="s">
        <v>82</v>
      </c>
      <c r="I579" s="51" t="s">
        <v>83</v>
      </c>
      <c r="J579" s="121" t="s">
        <v>84</v>
      </c>
      <c r="K579" s="54" t="s">
        <v>9644</v>
      </c>
      <c r="L579" s="54">
        <v>12346000</v>
      </c>
      <c r="M579" s="51" t="s">
        <v>86</v>
      </c>
      <c r="N579" s="54" t="s">
        <v>9643</v>
      </c>
      <c r="O579" s="54">
        <v>1082858858</v>
      </c>
      <c r="P579" s="54">
        <v>53</v>
      </c>
      <c r="Q579" s="464">
        <v>46030</v>
      </c>
      <c r="R579" s="109">
        <v>2567899000</v>
      </c>
      <c r="S579" s="109">
        <v>2731</v>
      </c>
      <c r="T579" s="542">
        <v>46048</v>
      </c>
      <c r="U579" s="54">
        <v>12346000</v>
      </c>
      <c r="V579" s="56" t="s">
        <v>88</v>
      </c>
      <c r="W579" s="54">
        <v>85459497</v>
      </c>
      <c r="X579" s="54" t="s">
        <v>8771</v>
      </c>
      <c r="Y579" s="119">
        <v>46048</v>
      </c>
      <c r="Z579" s="119">
        <v>46048</v>
      </c>
      <c r="AA579" s="120" t="s">
        <v>90</v>
      </c>
      <c r="AB579" s="119">
        <v>46173</v>
      </c>
      <c r="AC579" s="54">
        <f t="shared" si="40"/>
        <v>125</v>
      </c>
      <c r="AD579" s="56">
        <v>1</v>
      </c>
      <c r="AE579" s="114">
        <v>2849000</v>
      </c>
      <c r="AF579" s="56">
        <v>1</v>
      </c>
      <c r="AG579" s="464">
        <v>46203</v>
      </c>
      <c r="AH579" s="54">
        <f t="shared" si="41"/>
        <v>30</v>
      </c>
      <c r="AI579" s="114">
        <v>0</v>
      </c>
      <c r="AJ579" s="114">
        <v>0</v>
      </c>
      <c r="AK579" s="118" t="s">
        <v>90</v>
      </c>
      <c r="AL579" s="118" t="s">
        <v>90</v>
      </c>
      <c r="AM579" s="56">
        <v>0</v>
      </c>
      <c r="AN579" s="118" t="s">
        <v>90</v>
      </c>
      <c r="AO579" s="118" t="s">
        <v>90</v>
      </c>
      <c r="AP579" s="118" t="s">
        <v>90</v>
      </c>
      <c r="AQ579" s="54">
        <f t="shared" si="42"/>
        <v>0</v>
      </c>
      <c r="AR579" s="54">
        <f>+L579+AE579-AJ579</f>
        <v>15195000</v>
      </c>
      <c r="AS579" s="56" t="s">
        <v>88</v>
      </c>
      <c r="AT579" s="54">
        <v>12346000</v>
      </c>
      <c r="AU579" s="56" t="s">
        <v>91</v>
      </c>
      <c r="AV579" s="114">
        <v>0</v>
      </c>
      <c r="AW579" s="111" t="s">
        <v>90</v>
      </c>
      <c r="AX579" s="247">
        <v>12346000</v>
      </c>
      <c r="AY579" s="58">
        <f t="shared" si="43"/>
        <v>2849000</v>
      </c>
      <c r="AZ579" s="112">
        <f t="shared" si="44"/>
        <v>0.81250411319512994</v>
      </c>
      <c r="BA579" s="159">
        <v>1</v>
      </c>
      <c r="BB579" s="111" t="s">
        <v>90</v>
      </c>
      <c r="BC579" s="56" t="s">
        <v>92</v>
      </c>
      <c r="BD579" s="109" t="s">
        <v>9642</v>
      </c>
      <c r="BE579" s="56" t="s">
        <v>88</v>
      </c>
      <c r="BF579" s="56" t="s">
        <v>88</v>
      </c>
    </row>
    <row r="580" spans="2:58" s="201" customFormat="1" x14ac:dyDescent="0.2">
      <c r="B580" s="51">
        <v>2026</v>
      </c>
      <c r="C580" s="51">
        <v>891780111</v>
      </c>
      <c r="D580" s="51" t="s">
        <v>79</v>
      </c>
      <c r="E580" s="161" t="s">
        <v>9641</v>
      </c>
      <c r="F580" s="56" t="s">
        <v>9640</v>
      </c>
      <c r="G580" s="56">
        <v>0</v>
      </c>
      <c r="H580" s="56" t="s">
        <v>82</v>
      </c>
      <c r="I580" s="51" t="s">
        <v>83</v>
      </c>
      <c r="J580" s="121" t="s">
        <v>84</v>
      </c>
      <c r="K580" s="54" t="s">
        <v>9639</v>
      </c>
      <c r="L580" s="54">
        <v>19836000</v>
      </c>
      <c r="M580" s="51" t="s">
        <v>86</v>
      </c>
      <c r="N580" s="54" t="s">
        <v>9638</v>
      </c>
      <c r="O580" s="54">
        <v>1082939203</v>
      </c>
      <c r="P580" s="54">
        <v>30</v>
      </c>
      <c r="Q580" s="464">
        <v>46027</v>
      </c>
      <c r="R580" s="109">
        <v>5872564000</v>
      </c>
      <c r="S580" s="109">
        <v>3063</v>
      </c>
      <c r="T580" s="542">
        <v>46048</v>
      </c>
      <c r="U580" s="54">
        <v>19836000</v>
      </c>
      <c r="V580" s="56" t="s">
        <v>88</v>
      </c>
      <c r="W580" s="54">
        <v>85154788</v>
      </c>
      <c r="X580" s="54" t="s">
        <v>9161</v>
      </c>
      <c r="Y580" s="119">
        <v>46048</v>
      </c>
      <c r="Z580" s="119">
        <v>46055</v>
      </c>
      <c r="AA580" s="120" t="s">
        <v>90</v>
      </c>
      <c r="AB580" s="119">
        <v>46173</v>
      </c>
      <c r="AC580" s="54">
        <f t="shared" si="40"/>
        <v>118</v>
      </c>
      <c r="AD580" s="56">
        <v>1</v>
      </c>
      <c r="AE580" s="114">
        <v>4959000</v>
      </c>
      <c r="AF580" s="56">
        <v>1</v>
      </c>
      <c r="AG580" s="464">
        <v>46203</v>
      </c>
      <c r="AH580" s="54">
        <f t="shared" si="41"/>
        <v>30</v>
      </c>
      <c r="AI580" s="114">
        <v>0</v>
      </c>
      <c r="AJ580" s="114">
        <v>0</v>
      </c>
      <c r="AK580" s="118" t="s">
        <v>90</v>
      </c>
      <c r="AL580" s="118" t="s">
        <v>90</v>
      </c>
      <c r="AM580" s="56">
        <v>0</v>
      </c>
      <c r="AN580" s="118" t="s">
        <v>90</v>
      </c>
      <c r="AO580" s="118" t="s">
        <v>90</v>
      </c>
      <c r="AP580" s="118" t="s">
        <v>90</v>
      </c>
      <c r="AQ580" s="54">
        <f t="shared" si="42"/>
        <v>0</v>
      </c>
      <c r="AR580" s="54">
        <f>+L580+AE580-AJ580</f>
        <v>24795000</v>
      </c>
      <c r="AS580" s="56" t="s">
        <v>88</v>
      </c>
      <c r="AT580" s="54">
        <v>19836000</v>
      </c>
      <c r="AU580" s="56" t="s">
        <v>91</v>
      </c>
      <c r="AV580" s="114">
        <v>0</v>
      </c>
      <c r="AW580" s="111" t="s">
        <v>90</v>
      </c>
      <c r="AX580" s="247">
        <v>19836000</v>
      </c>
      <c r="AY580" s="58">
        <f t="shared" si="43"/>
        <v>4959000</v>
      </c>
      <c r="AZ580" s="112">
        <f t="shared" si="44"/>
        <v>0.8</v>
      </c>
      <c r="BA580" s="159">
        <v>1</v>
      </c>
      <c r="BB580" s="111" t="s">
        <v>90</v>
      </c>
      <c r="BC580" s="56" t="s">
        <v>92</v>
      </c>
      <c r="BD580" s="109" t="s">
        <v>9637</v>
      </c>
      <c r="BE580" s="123" t="s">
        <v>91</v>
      </c>
      <c r="BF580" s="56" t="s">
        <v>88</v>
      </c>
    </row>
    <row r="581" spans="2:58" s="201" customFormat="1" x14ac:dyDescent="0.2">
      <c r="B581" s="51">
        <v>2026</v>
      </c>
      <c r="C581" s="51">
        <v>891780111</v>
      </c>
      <c r="D581" s="51" t="s">
        <v>79</v>
      </c>
      <c r="E581" s="161" t="s">
        <v>9636</v>
      </c>
      <c r="F581" s="56" t="s">
        <v>9635</v>
      </c>
      <c r="G581" s="56">
        <v>0</v>
      </c>
      <c r="H581" s="56" t="s">
        <v>82</v>
      </c>
      <c r="I581" s="51" t="s">
        <v>83</v>
      </c>
      <c r="J581" s="121" t="s">
        <v>84</v>
      </c>
      <c r="K581" s="54" t="s">
        <v>9634</v>
      </c>
      <c r="L581" s="54">
        <v>17724000</v>
      </c>
      <c r="M581" s="51" t="s">
        <v>86</v>
      </c>
      <c r="N581" s="54" t="s">
        <v>9633</v>
      </c>
      <c r="O581" s="54">
        <v>22463844</v>
      </c>
      <c r="P581" s="54">
        <v>30</v>
      </c>
      <c r="Q581" s="464">
        <v>46027</v>
      </c>
      <c r="R581" s="109">
        <v>5872564000</v>
      </c>
      <c r="S581" s="109">
        <v>3064</v>
      </c>
      <c r="T581" s="542">
        <v>46048</v>
      </c>
      <c r="U581" s="54">
        <v>17724000</v>
      </c>
      <c r="V581" s="56" t="s">
        <v>88</v>
      </c>
      <c r="W581" s="54">
        <v>36559627</v>
      </c>
      <c r="X581" s="54" t="s">
        <v>9146</v>
      </c>
      <c r="Y581" s="119">
        <v>46048</v>
      </c>
      <c r="Z581" s="119">
        <v>46055</v>
      </c>
      <c r="AA581" s="120" t="s">
        <v>90</v>
      </c>
      <c r="AB581" s="119">
        <v>46173</v>
      </c>
      <c r="AC581" s="54">
        <f t="shared" si="40"/>
        <v>118</v>
      </c>
      <c r="AD581" s="56">
        <v>1</v>
      </c>
      <c r="AE581" s="114">
        <v>4431000</v>
      </c>
      <c r="AF581" s="56">
        <v>1</v>
      </c>
      <c r="AG581" s="464">
        <v>46203</v>
      </c>
      <c r="AH581" s="54">
        <f t="shared" si="41"/>
        <v>30</v>
      </c>
      <c r="AI581" s="114">
        <v>0</v>
      </c>
      <c r="AJ581" s="114">
        <v>0</v>
      </c>
      <c r="AK581" s="118" t="s">
        <v>90</v>
      </c>
      <c r="AL581" s="118" t="s">
        <v>90</v>
      </c>
      <c r="AM581" s="56">
        <v>0</v>
      </c>
      <c r="AN581" s="118" t="s">
        <v>90</v>
      </c>
      <c r="AO581" s="118" t="s">
        <v>90</v>
      </c>
      <c r="AP581" s="118" t="s">
        <v>90</v>
      </c>
      <c r="AQ581" s="54">
        <f t="shared" si="42"/>
        <v>0</v>
      </c>
      <c r="AR581" s="54">
        <f>+L581+AE581-AJ581</f>
        <v>22155000</v>
      </c>
      <c r="AS581" s="56" t="s">
        <v>88</v>
      </c>
      <c r="AT581" s="54">
        <v>17724000</v>
      </c>
      <c r="AU581" s="56" t="s">
        <v>91</v>
      </c>
      <c r="AV581" s="114">
        <v>0</v>
      </c>
      <c r="AW581" s="111" t="s">
        <v>90</v>
      </c>
      <c r="AX581" s="247">
        <v>17724000</v>
      </c>
      <c r="AY581" s="58">
        <f t="shared" si="43"/>
        <v>4431000</v>
      </c>
      <c r="AZ581" s="112">
        <f t="shared" si="44"/>
        <v>0.8</v>
      </c>
      <c r="BA581" s="159">
        <v>1</v>
      </c>
      <c r="BB581" s="111" t="s">
        <v>90</v>
      </c>
      <c r="BC581" s="56" t="s">
        <v>92</v>
      </c>
      <c r="BD581" s="109" t="s">
        <v>9632</v>
      </c>
      <c r="BE581" s="123" t="s">
        <v>91</v>
      </c>
      <c r="BF581" s="56" t="s">
        <v>88</v>
      </c>
    </row>
    <row r="582" spans="2:58" s="201" customFormat="1" x14ac:dyDescent="0.2">
      <c r="B582" s="51">
        <v>2026</v>
      </c>
      <c r="C582" s="51">
        <v>891780111</v>
      </c>
      <c r="D582" s="51" t="s">
        <v>79</v>
      </c>
      <c r="E582" s="161" t="s">
        <v>9631</v>
      </c>
      <c r="F582" s="56" t="s">
        <v>9630</v>
      </c>
      <c r="G582" s="56">
        <v>0</v>
      </c>
      <c r="H582" s="56" t="s">
        <v>82</v>
      </c>
      <c r="I582" s="51" t="s">
        <v>83</v>
      </c>
      <c r="J582" s="121" t="s">
        <v>84</v>
      </c>
      <c r="K582" s="54" t="s">
        <v>9629</v>
      </c>
      <c r="L582" s="54">
        <v>13320000</v>
      </c>
      <c r="M582" s="51" t="s">
        <v>86</v>
      </c>
      <c r="N582" s="54" t="s">
        <v>9628</v>
      </c>
      <c r="O582" s="54">
        <v>57439907</v>
      </c>
      <c r="P582" s="54">
        <v>30</v>
      </c>
      <c r="Q582" s="464">
        <v>46027</v>
      </c>
      <c r="R582" s="109">
        <v>5872564000</v>
      </c>
      <c r="S582" s="109">
        <v>3066</v>
      </c>
      <c r="T582" s="542">
        <v>46048</v>
      </c>
      <c r="U582" s="54">
        <v>13320000</v>
      </c>
      <c r="V582" s="56" t="s">
        <v>88</v>
      </c>
      <c r="W582" s="54">
        <v>36722626</v>
      </c>
      <c r="X582" s="54" t="s">
        <v>9627</v>
      </c>
      <c r="Y582" s="119">
        <v>46048</v>
      </c>
      <c r="Z582" s="119">
        <v>46055</v>
      </c>
      <c r="AA582" s="120" t="s">
        <v>90</v>
      </c>
      <c r="AB582" s="119">
        <v>46173</v>
      </c>
      <c r="AC582" s="54">
        <f t="shared" si="40"/>
        <v>118</v>
      </c>
      <c r="AD582" s="56">
        <v>1</v>
      </c>
      <c r="AE582" s="114">
        <v>2220000</v>
      </c>
      <c r="AF582" s="56">
        <v>1</v>
      </c>
      <c r="AG582" s="464">
        <v>46193</v>
      </c>
      <c r="AH582" s="54">
        <f t="shared" si="41"/>
        <v>20</v>
      </c>
      <c r="AI582" s="114">
        <v>0</v>
      </c>
      <c r="AJ582" s="114">
        <v>0</v>
      </c>
      <c r="AK582" s="118" t="s">
        <v>90</v>
      </c>
      <c r="AL582" s="118" t="s">
        <v>90</v>
      </c>
      <c r="AM582" s="56">
        <v>0</v>
      </c>
      <c r="AN582" s="118" t="s">
        <v>90</v>
      </c>
      <c r="AO582" s="118" t="s">
        <v>90</v>
      </c>
      <c r="AP582" s="118" t="s">
        <v>90</v>
      </c>
      <c r="AQ582" s="54">
        <f t="shared" si="42"/>
        <v>0</v>
      </c>
      <c r="AR582" s="54">
        <f>+L582+AE582-AJ582</f>
        <v>15540000</v>
      </c>
      <c r="AS582" s="56" t="s">
        <v>88</v>
      </c>
      <c r="AT582" s="54">
        <v>13320000</v>
      </c>
      <c r="AU582" s="56" t="s">
        <v>91</v>
      </c>
      <c r="AV582" s="114">
        <v>0</v>
      </c>
      <c r="AW582" s="111" t="s">
        <v>90</v>
      </c>
      <c r="AX582" s="247">
        <v>13320000</v>
      </c>
      <c r="AY582" s="58">
        <f t="shared" si="43"/>
        <v>2220000</v>
      </c>
      <c r="AZ582" s="112">
        <f t="shared" si="44"/>
        <v>0.8571428571428571</v>
      </c>
      <c r="BA582" s="159">
        <v>1</v>
      </c>
      <c r="BB582" s="111" t="s">
        <v>90</v>
      </c>
      <c r="BC582" s="56" t="s">
        <v>92</v>
      </c>
      <c r="BD582" s="109" t="s">
        <v>9626</v>
      </c>
      <c r="BE582" s="123" t="s">
        <v>91</v>
      </c>
      <c r="BF582" s="56" t="s">
        <v>88</v>
      </c>
    </row>
    <row r="583" spans="2:58" s="201" customFormat="1" x14ac:dyDescent="0.2">
      <c r="B583" s="51">
        <v>2026</v>
      </c>
      <c r="C583" s="51">
        <v>891780111</v>
      </c>
      <c r="D583" s="51" t="s">
        <v>79</v>
      </c>
      <c r="E583" s="161" t="s">
        <v>9625</v>
      </c>
      <c r="F583" s="56" t="s">
        <v>9624</v>
      </c>
      <c r="G583" s="56">
        <v>0</v>
      </c>
      <c r="H583" s="56" t="s">
        <v>82</v>
      </c>
      <c r="I583" s="51" t="s">
        <v>83</v>
      </c>
      <c r="J583" s="121" t="s">
        <v>84</v>
      </c>
      <c r="K583" s="54" t="s">
        <v>9384</v>
      </c>
      <c r="L583" s="54">
        <v>14652000</v>
      </c>
      <c r="M583" s="51" t="s">
        <v>86</v>
      </c>
      <c r="N583" s="54" t="s">
        <v>9623</v>
      </c>
      <c r="O583" s="54">
        <v>36556729</v>
      </c>
      <c r="P583" s="54">
        <v>30</v>
      </c>
      <c r="Q583" s="464">
        <v>46027</v>
      </c>
      <c r="R583" s="109">
        <v>5872564000</v>
      </c>
      <c r="S583" s="109">
        <v>3154</v>
      </c>
      <c r="T583" s="542">
        <v>46049</v>
      </c>
      <c r="U583" s="54">
        <v>14652000</v>
      </c>
      <c r="V583" s="56" t="s">
        <v>88</v>
      </c>
      <c r="W583" s="54">
        <v>36559627</v>
      </c>
      <c r="X583" s="54" t="s">
        <v>9146</v>
      </c>
      <c r="Y583" s="119">
        <v>46049</v>
      </c>
      <c r="Z583" s="119">
        <v>46055</v>
      </c>
      <c r="AA583" s="120" t="s">
        <v>90</v>
      </c>
      <c r="AB583" s="119">
        <v>46173</v>
      </c>
      <c r="AC583" s="54">
        <f t="shared" si="40"/>
        <v>118</v>
      </c>
      <c r="AD583" s="56">
        <v>1</v>
      </c>
      <c r="AE583" s="114">
        <v>3663000</v>
      </c>
      <c r="AF583" s="56">
        <v>1</v>
      </c>
      <c r="AG583" s="464">
        <v>46203</v>
      </c>
      <c r="AH583" s="54">
        <f t="shared" si="41"/>
        <v>30</v>
      </c>
      <c r="AI583" s="114">
        <v>0</v>
      </c>
      <c r="AJ583" s="114">
        <v>0</v>
      </c>
      <c r="AK583" s="118" t="s">
        <v>90</v>
      </c>
      <c r="AL583" s="118" t="s">
        <v>90</v>
      </c>
      <c r="AM583" s="56">
        <v>0</v>
      </c>
      <c r="AN583" s="118" t="s">
        <v>90</v>
      </c>
      <c r="AO583" s="118" t="s">
        <v>90</v>
      </c>
      <c r="AP583" s="118" t="s">
        <v>90</v>
      </c>
      <c r="AQ583" s="54">
        <f t="shared" si="42"/>
        <v>0</v>
      </c>
      <c r="AR583" s="54">
        <f>+L583+AE583-AJ583</f>
        <v>18315000</v>
      </c>
      <c r="AS583" s="56" t="s">
        <v>88</v>
      </c>
      <c r="AT583" s="54">
        <v>14652000</v>
      </c>
      <c r="AU583" s="56" t="s">
        <v>91</v>
      </c>
      <c r="AV583" s="114">
        <v>0</v>
      </c>
      <c r="AW583" s="111" t="s">
        <v>90</v>
      </c>
      <c r="AX583" s="247">
        <v>14652000</v>
      </c>
      <c r="AY583" s="58">
        <f t="shared" si="43"/>
        <v>3663000</v>
      </c>
      <c r="AZ583" s="112">
        <f t="shared" si="44"/>
        <v>0.8</v>
      </c>
      <c r="BA583" s="159">
        <v>1</v>
      </c>
      <c r="BB583" s="111" t="s">
        <v>90</v>
      </c>
      <c r="BC583" s="56" t="s">
        <v>92</v>
      </c>
      <c r="BD583" s="109" t="s">
        <v>9622</v>
      </c>
      <c r="BE583" s="123" t="s">
        <v>91</v>
      </c>
      <c r="BF583" s="56" t="s">
        <v>88</v>
      </c>
    </row>
    <row r="584" spans="2:58" s="201" customFormat="1" x14ac:dyDescent="0.2">
      <c r="B584" s="51">
        <v>2026</v>
      </c>
      <c r="C584" s="51">
        <v>891780111</v>
      </c>
      <c r="D584" s="51" t="s">
        <v>79</v>
      </c>
      <c r="E584" s="161" t="s">
        <v>9621</v>
      </c>
      <c r="F584" s="56" t="s">
        <v>9620</v>
      </c>
      <c r="G584" s="56">
        <v>0</v>
      </c>
      <c r="H584" s="56" t="s">
        <v>82</v>
      </c>
      <c r="I584" s="51" t="s">
        <v>83</v>
      </c>
      <c r="J584" s="121" t="s">
        <v>84</v>
      </c>
      <c r="K584" s="54" t="s">
        <v>9619</v>
      </c>
      <c r="L584" s="54">
        <v>18992000</v>
      </c>
      <c r="M584" s="51" t="s">
        <v>86</v>
      </c>
      <c r="N584" s="54" t="s">
        <v>9618</v>
      </c>
      <c r="O584" s="54">
        <v>1192770332</v>
      </c>
      <c r="P584" s="54">
        <v>30</v>
      </c>
      <c r="Q584" s="464">
        <v>46027</v>
      </c>
      <c r="R584" s="109">
        <v>5872564000</v>
      </c>
      <c r="S584" s="109">
        <v>3155</v>
      </c>
      <c r="T584" s="542">
        <v>46049</v>
      </c>
      <c r="U584" s="54">
        <v>18992000</v>
      </c>
      <c r="V584" s="56" t="s">
        <v>88</v>
      </c>
      <c r="W584" s="54">
        <v>36559627</v>
      </c>
      <c r="X584" s="54" t="s">
        <v>9146</v>
      </c>
      <c r="Y584" s="119">
        <v>46049</v>
      </c>
      <c r="Z584" s="119">
        <v>46055</v>
      </c>
      <c r="AA584" s="120" t="s">
        <v>90</v>
      </c>
      <c r="AB584" s="119">
        <v>46173</v>
      </c>
      <c r="AC584" s="54">
        <f t="shared" ref="AC584:AC647" si="45">+IF(AA584="1800-01-01",AB584-Z584,AB584-AA584)</f>
        <v>118</v>
      </c>
      <c r="AD584" s="56">
        <v>1</v>
      </c>
      <c r="AE584" s="114">
        <v>4748000</v>
      </c>
      <c r="AF584" s="56">
        <v>1</v>
      </c>
      <c r="AG584" s="464">
        <v>46203</v>
      </c>
      <c r="AH584" s="54">
        <f t="shared" ref="AH584:AH647" si="46">+IF(AG584="1800-01-01",0,AG584-AB584)</f>
        <v>30</v>
      </c>
      <c r="AI584" s="114">
        <v>0</v>
      </c>
      <c r="AJ584" s="114">
        <v>0</v>
      </c>
      <c r="AK584" s="118" t="s">
        <v>90</v>
      </c>
      <c r="AL584" s="118" t="s">
        <v>90</v>
      </c>
      <c r="AM584" s="56">
        <v>0</v>
      </c>
      <c r="AN584" s="118" t="s">
        <v>90</v>
      </c>
      <c r="AO584" s="118" t="s">
        <v>90</v>
      </c>
      <c r="AP584" s="118" t="s">
        <v>90</v>
      </c>
      <c r="AQ584" s="54">
        <f t="shared" ref="AQ584:AQ647" si="47">+IF(AN584="1800-01-01",0,AO584-AN584)</f>
        <v>0</v>
      </c>
      <c r="AR584" s="54">
        <f>+L584+AE584-AJ584</f>
        <v>23740000</v>
      </c>
      <c r="AS584" s="56" t="s">
        <v>88</v>
      </c>
      <c r="AT584" s="54">
        <v>18992000</v>
      </c>
      <c r="AU584" s="56" t="s">
        <v>91</v>
      </c>
      <c r="AV584" s="114">
        <v>0</v>
      </c>
      <c r="AW584" s="111" t="s">
        <v>90</v>
      </c>
      <c r="AX584" s="247">
        <v>18992000</v>
      </c>
      <c r="AY584" s="58">
        <f t="shared" ref="AY584:AY647" si="48">AR584-AX584</f>
        <v>4748000</v>
      </c>
      <c r="AZ584" s="112">
        <f t="shared" ref="AZ584:AZ647" si="49">+IFERROR(AX584/AR584,"_")</f>
        <v>0.8</v>
      </c>
      <c r="BA584" s="159">
        <v>1</v>
      </c>
      <c r="BB584" s="111" t="s">
        <v>90</v>
      </c>
      <c r="BC584" s="56" t="s">
        <v>92</v>
      </c>
      <c r="BD584" s="109" t="s">
        <v>9617</v>
      </c>
      <c r="BE584" s="123" t="s">
        <v>91</v>
      </c>
      <c r="BF584" s="56" t="s">
        <v>88</v>
      </c>
    </row>
    <row r="585" spans="2:58" s="201" customFormat="1" x14ac:dyDescent="0.2">
      <c r="B585" s="51">
        <v>2026</v>
      </c>
      <c r="C585" s="51">
        <v>891780111</v>
      </c>
      <c r="D585" s="51" t="s">
        <v>79</v>
      </c>
      <c r="E585" s="161" t="s">
        <v>9616</v>
      </c>
      <c r="F585" s="56" t="s">
        <v>9615</v>
      </c>
      <c r="G585" s="56">
        <v>0</v>
      </c>
      <c r="H585" s="56" t="s">
        <v>82</v>
      </c>
      <c r="I585" s="51" t="s">
        <v>83</v>
      </c>
      <c r="J585" s="121" t="s">
        <v>84</v>
      </c>
      <c r="K585" s="54" t="s">
        <v>9614</v>
      </c>
      <c r="L585" s="54">
        <v>18568000</v>
      </c>
      <c r="M585" s="51" t="s">
        <v>86</v>
      </c>
      <c r="N585" s="54" t="s">
        <v>9613</v>
      </c>
      <c r="O585" s="54">
        <v>36535996</v>
      </c>
      <c r="P585" s="54">
        <v>30</v>
      </c>
      <c r="Q585" s="464">
        <v>46027</v>
      </c>
      <c r="R585" s="109">
        <v>5872564000</v>
      </c>
      <c r="S585" s="109">
        <v>3156</v>
      </c>
      <c r="T585" s="542">
        <v>46049</v>
      </c>
      <c r="U585" s="54">
        <v>18568000</v>
      </c>
      <c r="V585" s="56" t="s">
        <v>88</v>
      </c>
      <c r="W585" s="54">
        <v>36559627</v>
      </c>
      <c r="X585" s="54" t="s">
        <v>9146</v>
      </c>
      <c r="Y585" s="119">
        <v>46049</v>
      </c>
      <c r="Z585" s="119">
        <v>46055</v>
      </c>
      <c r="AA585" s="120" t="s">
        <v>90</v>
      </c>
      <c r="AB585" s="119">
        <v>46173</v>
      </c>
      <c r="AC585" s="54">
        <f t="shared" si="45"/>
        <v>118</v>
      </c>
      <c r="AD585" s="56">
        <v>1</v>
      </c>
      <c r="AE585" s="114">
        <v>4642000</v>
      </c>
      <c r="AF585" s="56">
        <v>1</v>
      </c>
      <c r="AG585" s="464">
        <v>46203</v>
      </c>
      <c r="AH585" s="54">
        <f t="shared" si="46"/>
        <v>30</v>
      </c>
      <c r="AI585" s="114">
        <v>0</v>
      </c>
      <c r="AJ585" s="114">
        <v>0</v>
      </c>
      <c r="AK585" s="118" t="s">
        <v>90</v>
      </c>
      <c r="AL585" s="118" t="s">
        <v>90</v>
      </c>
      <c r="AM585" s="56">
        <v>0</v>
      </c>
      <c r="AN585" s="118" t="s">
        <v>90</v>
      </c>
      <c r="AO585" s="118" t="s">
        <v>90</v>
      </c>
      <c r="AP585" s="118" t="s">
        <v>90</v>
      </c>
      <c r="AQ585" s="54">
        <f t="shared" si="47"/>
        <v>0</v>
      </c>
      <c r="AR585" s="54">
        <f>+L585+AE585-AJ585</f>
        <v>23210000</v>
      </c>
      <c r="AS585" s="56" t="s">
        <v>88</v>
      </c>
      <c r="AT585" s="54">
        <v>18568000</v>
      </c>
      <c r="AU585" s="56" t="s">
        <v>91</v>
      </c>
      <c r="AV585" s="114">
        <v>0</v>
      </c>
      <c r="AW585" s="111" t="s">
        <v>90</v>
      </c>
      <c r="AX585" s="247">
        <v>18568000</v>
      </c>
      <c r="AY585" s="58">
        <f t="shared" si="48"/>
        <v>4642000</v>
      </c>
      <c r="AZ585" s="112">
        <f t="shared" si="49"/>
        <v>0.8</v>
      </c>
      <c r="BA585" s="159">
        <v>1</v>
      </c>
      <c r="BB585" s="111" t="s">
        <v>90</v>
      </c>
      <c r="BC585" s="56" t="s">
        <v>92</v>
      </c>
      <c r="BD585" s="109" t="s">
        <v>9612</v>
      </c>
      <c r="BE585" s="123" t="s">
        <v>91</v>
      </c>
      <c r="BF585" s="56" t="s">
        <v>88</v>
      </c>
    </row>
    <row r="586" spans="2:58" s="201" customFormat="1" x14ac:dyDescent="0.2">
      <c r="B586" s="51">
        <v>2026</v>
      </c>
      <c r="C586" s="51">
        <v>891780111</v>
      </c>
      <c r="D586" s="51" t="s">
        <v>79</v>
      </c>
      <c r="E586" s="161" t="s">
        <v>9611</v>
      </c>
      <c r="F586" s="56" t="s">
        <v>9610</v>
      </c>
      <c r="G586" s="56">
        <v>0</v>
      </c>
      <c r="H586" s="56" t="s">
        <v>82</v>
      </c>
      <c r="I586" s="51" t="s">
        <v>83</v>
      </c>
      <c r="J586" s="121" t="s">
        <v>84</v>
      </c>
      <c r="K586" s="54" t="s">
        <v>9609</v>
      </c>
      <c r="L586" s="54">
        <v>13320000</v>
      </c>
      <c r="M586" s="51" t="s">
        <v>86</v>
      </c>
      <c r="N586" s="54" t="s">
        <v>9608</v>
      </c>
      <c r="O586" s="54">
        <v>1082881528</v>
      </c>
      <c r="P586" s="54">
        <v>30</v>
      </c>
      <c r="Q586" s="464">
        <v>46027</v>
      </c>
      <c r="R586" s="109">
        <v>5872564000</v>
      </c>
      <c r="S586" s="109">
        <v>3157</v>
      </c>
      <c r="T586" s="542">
        <v>46049</v>
      </c>
      <c r="U586" s="54">
        <v>13320000</v>
      </c>
      <c r="V586" s="56" t="s">
        <v>88</v>
      </c>
      <c r="W586" s="54">
        <v>72175281</v>
      </c>
      <c r="X586" s="54" t="s">
        <v>9254</v>
      </c>
      <c r="Y586" s="119">
        <v>46049</v>
      </c>
      <c r="Z586" s="119">
        <v>46055</v>
      </c>
      <c r="AA586" s="120" t="s">
        <v>90</v>
      </c>
      <c r="AB586" s="119">
        <v>46173</v>
      </c>
      <c r="AC586" s="54">
        <f t="shared" si="45"/>
        <v>118</v>
      </c>
      <c r="AD586" s="56">
        <v>1</v>
      </c>
      <c r="AE586" s="114">
        <v>3330000</v>
      </c>
      <c r="AF586" s="56">
        <v>1</v>
      </c>
      <c r="AG586" s="464">
        <v>46203</v>
      </c>
      <c r="AH586" s="54">
        <f t="shared" si="46"/>
        <v>30</v>
      </c>
      <c r="AI586" s="114">
        <v>0</v>
      </c>
      <c r="AJ586" s="114">
        <v>0</v>
      </c>
      <c r="AK586" s="118" t="s">
        <v>90</v>
      </c>
      <c r="AL586" s="118" t="s">
        <v>90</v>
      </c>
      <c r="AM586" s="56">
        <v>0</v>
      </c>
      <c r="AN586" s="118" t="s">
        <v>90</v>
      </c>
      <c r="AO586" s="118" t="s">
        <v>90</v>
      </c>
      <c r="AP586" s="118" t="s">
        <v>90</v>
      </c>
      <c r="AQ586" s="54">
        <f t="shared" si="47"/>
        <v>0</v>
      </c>
      <c r="AR586" s="54">
        <f>+L586+AE586-AJ586</f>
        <v>16650000</v>
      </c>
      <c r="AS586" s="56" t="s">
        <v>88</v>
      </c>
      <c r="AT586" s="54">
        <v>13320000</v>
      </c>
      <c r="AU586" s="56" t="s">
        <v>91</v>
      </c>
      <c r="AV586" s="114">
        <v>0</v>
      </c>
      <c r="AW586" s="111" t="s">
        <v>90</v>
      </c>
      <c r="AX586" s="247">
        <v>13320000</v>
      </c>
      <c r="AY586" s="58">
        <f t="shared" si="48"/>
        <v>3330000</v>
      </c>
      <c r="AZ586" s="112">
        <f t="shared" si="49"/>
        <v>0.8</v>
      </c>
      <c r="BA586" s="159">
        <v>1</v>
      </c>
      <c r="BB586" s="111" t="s">
        <v>90</v>
      </c>
      <c r="BC586" s="56" t="s">
        <v>92</v>
      </c>
      <c r="BD586" s="109" t="s">
        <v>9607</v>
      </c>
      <c r="BE586" s="123" t="s">
        <v>91</v>
      </c>
      <c r="BF586" s="56" t="s">
        <v>88</v>
      </c>
    </row>
    <row r="587" spans="2:58" s="201" customFormat="1" x14ac:dyDescent="0.2">
      <c r="B587" s="51">
        <v>2026</v>
      </c>
      <c r="C587" s="51">
        <v>891780111</v>
      </c>
      <c r="D587" s="51" t="s">
        <v>79</v>
      </c>
      <c r="E587" s="161" t="s">
        <v>9606</v>
      </c>
      <c r="F587" s="56" t="s">
        <v>9605</v>
      </c>
      <c r="G587" s="56">
        <v>0</v>
      </c>
      <c r="H587" s="56" t="s">
        <v>82</v>
      </c>
      <c r="I587" s="51" t="s">
        <v>83</v>
      </c>
      <c r="J587" s="121" t="s">
        <v>84</v>
      </c>
      <c r="K587" s="54" t="s">
        <v>9604</v>
      </c>
      <c r="L587" s="54">
        <v>12028000</v>
      </c>
      <c r="M587" s="51" t="s">
        <v>86</v>
      </c>
      <c r="N587" s="54" t="s">
        <v>9603</v>
      </c>
      <c r="O587" s="54">
        <v>1095298850</v>
      </c>
      <c r="P587" s="54">
        <v>30</v>
      </c>
      <c r="Q587" s="464">
        <v>46027</v>
      </c>
      <c r="R587" s="109">
        <v>5872564000</v>
      </c>
      <c r="S587" s="109">
        <v>3158</v>
      </c>
      <c r="T587" s="542">
        <v>46049</v>
      </c>
      <c r="U587" s="54">
        <v>12028000</v>
      </c>
      <c r="V587" s="56" t="s">
        <v>88</v>
      </c>
      <c r="W587" s="54">
        <v>84452087</v>
      </c>
      <c r="X587" s="54" t="s">
        <v>8919</v>
      </c>
      <c r="Y587" s="119">
        <v>46049</v>
      </c>
      <c r="Z587" s="119">
        <v>46055</v>
      </c>
      <c r="AA587" s="120" t="s">
        <v>90</v>
      </c>
      <c r="AB587" s="119">
        <v>46173</v>
      </c>
      <c r="AC587" s="54">
        <f t="shared" si="45"/>
        <v>118</v>
      </c>
      <c r="AD587" s="56">
        <v>1</v>
      </c>
      <c r="AE587" s="114">
        <v>3007000</v>
      </c>
      <c r="AF587" s="56">
        <v>1</v>
      </c>
      <c r="AG587" s="464">
        <v>46203</v>
      </c>
      <c r="AH587" s="54">
        <f t="shared" si="46"/>
        <v>30</v>
      </c>
      <c r="AI587" s="114">
        <v>0</v>
      </c>
      <c r="AJ587" s="114">
        <v>0</v>
      </c>
      <c r="AK587" s="118" t="s">
        <v>90</v>
      </c>
      <c r="AL587" s="118" t="s">
        <v>90</v>
      </c>
      <c r="AM587" s="56">
        <v>0</v>
      </c>
      <c r="AN587" s="118" t="s">
        <v>90</v>
      </c>
      <c r="AO587" s="118" t="s">
        <v>90</v>
      </c>
      <c r="AP587" s="118" t="s">
        <v>90</v>
      </c>
      <c r="AQ587" s="54">
        <f t="shared" si="47"/>
        <v>0</v>
      </c>
      <c r="AR587" s="54">
        <f>+L587+AE587-AJ587</f>
        <v>15035000</v>
      </c>
      <c r="AS587" s="56" t="s">
        <v>88</v>
      </c>
      <c r="AT587" s="54">
        <v>12028000</v>
      </c>
      <c r="AU587" s="56" t="s">
        <v>91</v>
      </c>
      <c r="AV587" s="114">
        <v>0</v>
      </c>
      <c r="AW587" s="111" t="s">
        <v>90</v>
      </c>
      <c r="AX587" s="247">
        <v>12028000</v>
      </c>
      <c r="AY587" s="58">
        <f t="shared" si="48"/>
        <v>3007000</v>
      </c>
      <c r="AZ587" s="112">
        <f t="shared" si="49"/>
        <v>0.8</v>
      </c>
      <c r="BA587" s="159">
        <v>1</v>
      </c>
      <c r="BB587" s="111" t="s">
        <v>90</v>
      </c>
      <c r="BC587" s="56" t="s">
        <v>92</v>
      </c>
      <c r="BD587" s="109" t="s">
        <v>9602</v>
      </c>
      <c r="BE587" s="123" t="s">
        <v>91</v>
      </c>
      <c r="BF587" s="56" t="s">
        <v>88</v>
      </c>
    </row>
    <row r="588" spans="2:58" s="201" customFormat="1" x14ac:dyDescent="0.2">
      <c r="B588" s="51">
        <v>2026</v>
      </c>
      <c r="C588" s="51">
        <v>891780111</v>
      </c>
      <c r="D588" s="51" t="s">
        <v>79</v>
      </c>
      <c r="E588" s="161" t="s">
        <v>9601</v>
      </c>
      <c r="F588" s="56" t="s">
        <v>9600</v>
      </c>
      <c r="G588" s="56">
        <v>0</v>
      </c>
      <c r="H588" s="56" t="s">
        <v>82</v>
      </c>
      <c r="I588" s="51" t="s">
        <v>83</v>
      </c>
      <c r="J588" s="121" t="s">
        <v>84</v>
      </c>
      <c r="K588" s="54" t="s">
        <v>9599</v>
      </c>
      <c r="L588" s="54">
        <v>17724000</v>
      </c>
      <c r="M588" s="51" t="s">
        <v>86</v>
      </c>
      <c r="N588" s="54" t="s">
        <v>9598</v>
      </c>
      <c r="O588" s="54">
        <v>1082985141</v>
      </c>
      <c r="P588" s="54">
        <v>30</v>
      </c>
      <c r="Q588" s="464">
        <v>46027</v>
      </c>
      <c r="R588" s="109">
        <v>5872564000</v>
      </c>
      <c r="S588" s="109">
        <v>3159</v>
      </c>
      <c r="T588" s="542">
        <v>46049</v>
      </c>
      <c r="U588" s="54">
        <v>17724000</v>
      </c>
      <c r="V588" s="56" t="s">
        <v>88</v>
      </c>
      <c r="W588" s="54">
        <v>37511267</v>
      </c>
      <c r="X588" s="54" t="s">
        <v>8821</v>
      </c>
      <c r="Y588" s="119">
        <v>46049</v>
      </c>
      <c r="Z588" s="119">
        <v>46055</v>
      </c>
      <c r="AA588" s="120" t="s">
        <v>90</v>
      </c>
      <c r="AB588" s="119">
        <v>46173</v>
      </c>
      <c r="AC588" s="54">
        <f t="shared" si="45"/>
        <v>118</v>
      </c>
      <c r="AD588" s="56">
        <v>1</v>
      </c>
      <c r="AE588" s="114">
        <v>2216000</v>
      </c>
      <c r="AF588" s="56">
        <v>1</v>
      </c>
      <c r="AG588" s="464">
        <v>46188</v>
      </c>
      <c r="AH588" s="54">
        <f t="shared" si="46"/>
        <v>15</v>
      </c>
      <c r="AI588" s="114">
        <v>0</v>
      </c>
      <c r="AJ588" s="114">
        <v>0</v>
      </c>
      <c r="AK588" s="118" t="s">
        <v>90</v>
      </c>
      <c r="AL588" s="118" t="s">
        <v>90</v>
      </c>
      <c r="AM588" s="56">
        <v>0</v>
      </c>
      <c r="AN588" s="118" t="s">
        <v>90</v>
      </c>
      <c r="AO588" s="118" t="s">
        <v>90</v>
      </c>
      <c r="AP588" s="118" t="s">
        <v>90</v>
      </c>
      <c r="AQ588" s="54">
        <f t="shared" si="47"/>
        <v>0</v>
      </c>
      <c r="AR588" s="54">
        <f>+L588+AE588-AJ588</f>
        <v>19940000</v>
      </c>
      <c r="AS588" s="56" t="s">
        <v>88</v>
      </c>
      <c r="AT588" s="54">
        <v>17724000</v>
      </c>
      <c r="AU588" s="56" t="s">
        <v>91</v>
      </c>
      <c r="AV588" s="114">
        <v>0</v>
      </c>
      <c r="AW588" s="111" t="s">
        <v>90</v>
      </c>
      <c r="AX588" s="247">
        <v>17724000</v>
      </c>
      <c r="AY588" s="58">
        <f t="shared" si="48"/>
        <v>2216000</v>
      </c>
      <c r="AZ588" s="112">
        <f t="shared" si="49"/>
        <v>0.88886659979939819</v>
      </c>
      <c r="BA588" s="159">
        <v>1</v>
      </c>
      <c r="BB588" s="111" t="s">
        <v>90</v>
      </c>
      <c r="BC588" s="56" t="s">
        <v>92</v>
      </c>
      <c r="BD588" s="109" t="s">
        <v>9597</v>
      </c>
      <c r="BE588" s="123" t="s">
        <v>91</v>
      </c>
      <c r="BF588" s="56" t="s">
        <v>88</v>
      </c>
    </row>
    <row r="589" spans="2:58" s="201" customFormat="1" x14ac:dyDescent="0.2">
      <c r="B589" s="51">
        <v>2026</v>
      </c>
      <c r="C589" s="51">
        <v>891780111</v>
      </c>
      <c r="D589" s="51" t="s">
        <v>79</v>
      </c>
      <c r="E589" s="161" t="s">
        <v>9596</v>
      </c>
      <c r="F589" s="56" t="s">
        <v>9595</v>
      </c>
      <c r="G589" s="56">
        <v>0</v>
      </c>
      <c r="H589" s="56" t="s">
        <v>82</v>
      </c>
      <c r="I589" s="51" t="s">
        <v>83</v>
      </c>
      <c r="J589" s="121" t="s">
        <v>84</v>
      </c>
      <c r="K589" s="54" t="s">
        <v>9594</v>
      </c>
      <c r="L589" s="54">
        <v>13320000</v>
      </c>
      <c r="M589" s="51" t="s">
        <v>86</v>
      </c>
      <c r="N589" s="54" t="s">
        <v>9593</v>
      </c>
      <c r="O589" s="54">
        <v>12560564</v>
      </c>
      <c r="P589" s="54">
        <v>30</v>
      </c>
      <c r="Q589" s="464">
        <v>46027</v>
      </c>
      <c r="R589" s="109">
        <v>5872564000</v>
      </c>
      <c r="S589" s="109">
        <v>3160</v>
      </c>
      <c r="T589" s="542">
        <v>46049</v>
      </c>
      <c r="U589" s="54">
        <v>13320000</v>
      </c>
      <c r="V589" s="56" t="s">
        <v>88</v>
      </c>
      <c r="W589" s="54">
        <v>36557666</v>
      </c>
      <c r="X589" s="54" t="s">
        <v>8827</v>
      </c>
      <c r="Y589" s="119">
        <v>46049</v>
      </c>
      <c r="Z589" s="119">
        <v>46055</v>
      </c>
      <c r="AA589" s="120" t="s">
        <v>90</v>
      </c>
      <c r="AB589" s="119">
        <v>46173</v>
      </c>
      <c r="AC589" s="54">
        <f t="shared" si="45"/>
        <v>118</v>
      </c>
      <c r="AD589" s="56">
        <v>1</v>
      </c>
      <c r="AE589" s="114">
        <v>1665000</v>
      </c>
      <c r="AF589" s="56">
        <v>1</v>
      </c>
      <c r="AG589" s="464">
        <v>46188</v>
      </c>
      <c r="AH589" s="54">
        <f t="shared" si="46"/>
        <v>15</v>
      </c>
      <c r="AI589" s="114">
        <v>0</v>
      </c>
      <c r="AJ589" s="114">
        <v>0</v>
      </c>
      <c r="AK589" s="118" t="s">
        <v>90</v>
      </c>
      <c r="AL589" s="118" t="s">
        <v>90</v>
      </c>
      <c r="AM589" s="56">
        <v>0</v>
      </c>
      <c r="AN589" s="118" t="s">
        <v>90</v>
      </c>
      <c r="AO589" s="118" t="s">
        <v>90</v>
      </c>
      <c r="AP589" s="118" t="s">
        <v>90</v>
      </c>
      <c r="AQ589" s="54">
        <f t="shared" si="47"/>
        <v>0</v>
      </c>
      <c r="AR589" s="54">
        <f>+L589+AE589-AJ589</f>
        <v>14985000</v>
      </c>
      <c r="AS589" s="56" t="s">
        <v>88</v>
      </c>
      <c r="AT589" s="54">
        <v>13320000</v>
      </c>
      <c r="AU589" s="56" t="s">
        <v>91</v>
      </c>
      <c r="AV589" s="114">
        <v>0</v>
      </c>
      <c r="AW589" s="111" t="s">
        <v>90</v>
      </c>
      <c r="AX589" s="247">
        <v>13320000</v>
      </c>
      <c r="AY589" s="58">
        <f t="shared" si="48"/>
        <v>1665000</v>
      </c>
      <c r="AZ589" s="112">
        <f t="shared" si="49"/>
        <v>0.88888888888888884</v>
      </c>
      <c r="BA589" s="159">
        <v>1</v>
      </c>
      <c r="BB589" s="111" t="s">
        <v>90</v>
      </c>
      <c r="BC589" s="56" t="s">
        <v>92</v>
      </c>
      <c r="BD589" s="109" t="s">
        <v>9592</v>
      </c>
      <c r="BE589" s="123" t="s">
        <v>91</v>
      </c>
      <c r="BF589" s="56" t="s">
        <v>88</v>
      </c>
    </row>
    <row r="590" spans="2:58" s="201" customFormat="1" x14ac:dyDescent="0.2">
      <c r="B590" s="51">
        <v>2026</v>
      </c>
      <c r="C590" s="51">
        <v>891780111</v>
      </c>
      <c r="D590" s="51" t="s">
        <v>79</v>
      </c>
      <c r="E590" s="161" t="s">
        <v>9591</v>
      </c>
      <c r="F590" s="56" t="s">
        <v>9590</v>
      </c>
      <c r="G590" s="56">
        <v>0</v>
      </c>
      <c r="H590" s="56" t="s">
        <v>82</v>
      </c>
      <c r="I590" s="51" t="s">
        <v>83</v>
      </c>
      <c r="J590" s="121" t="s">
        <v>84</v>
      </c>
      <c r="K590" s="54" t="s">
        <v>9589</v>
      </c>
      <c r="L590" s="54">
        <v>21944000</v>
      </c>
      <c r="M590" s="51" t="s">
        <v>86</v>
      </c>
      <c r="N590" s="54" t="s">
        <v>9588</v>
      </c>
      <c r="O590" s="54">
        <v>57466540</v>
      </c>
      <c r="P590" s="54">
        <v>30</v>
      </c>
      <c r="Q590" s="464">
        <v>46027</v>
      </c>
      <c r="R590" s="109">
        <v>5872564000</v>
      </c>
      <c r="S590" s="109">
        <v>3161</v>
      </c>
      <c r="T590" s="542">
        <v>46049</v>
      </c>
      <c r="U590" s="54">
        <v>21944000</v>
      </c>
      <c r="V590" s="56" t="s">
        <v>88</v>
      </c>
      <c r="W590" s="54">
        <v>36557666</v>
      </c>
      <c r="X590" s="54" t="s">
        <v>8827</v>
      </c>
      <c r="Y590" s="119">
        <v>46049</v>
      </c>
      <c r="Z590" s="119">
        <v>46055</v>
      </c>
      <c r="AA590" s="120" t="s">
        <v>90</v>
      </c>
      <c r="AB590" s="119">
        <v>46173</v>
      </c>
      <c r="AC590" s="54">
        <f t="shared" si="45"/>
        <v>118</v>
      </c>
      <c r="AD590" s="56">
        <v>1</v>
      </c>
      <c r="AE590" s="114">
        <v>5486000</v>
      </c>
      <c r="AF590" s="56">
        <v>1</v>
      </c>
      <c r="AG590" s="464">
        <v>46203</v>
      </c>
      <c r="AH590" s="54">
        <f t="shared" si="46"/>
        <v>30</v>
      </c>
      <c r="AI590" s="114">
        <v>0</v>
      </c>
      <c r="AJ590" s="114">
        <v>0</v>
      </c>
      <c r="AK590" s="118" t="s">
        <v>90</v>
      </c>
      <c r="AL590" s="118" t="s">
        <v>90</v>
      </c>
      <c r="AM590" s="56">
        <v>0</v>
      </c>
      <c r="AN590" s="118" t="s">
        <v>90</v>
      </c>
      <c r="AO590" s="118" t="s">
        <v>90</v>
      </c>
      <c r="AP590" s="118" t="s">
        <v>90</v>
      </c>
      <c r="AQ590" s="54">
        <f t="shared" si="47"/>
        <v>0</v>
      </c>
      <c r="AR590" s="54">
        <f>+L590+AE590-AJ590</f>
        <v>27430000</v>
      </c>
      <c r="AS590" s="56" t="s">
        <v>88</v>
      </c>
      <c r="AT590" s="54">
        <v>21944000</v>
      </c>
      <c r="AU590" s="56" t="s">
        <v>91</v>
      </c>
      <c r="AV590" s="114">
        <v>0</v>
      </c>
      <c r="AW590" s="111" t="s">
        <v>90</v>
      </c>
      <c r="AX590" s="247">
        <v>21944000</v>
      </c>
      <c r="AY590" s="58">
        <f t="shared" si="48"/>
        <v>5486000</v>
      </c>
      <c r="AZ590" s="112">
        <f t="shared" si="49"/>
        <v>0.8</v>
      </c>
      <c r="BA590" s="159">
        <v>1</v>
      </c>
      <c r="BB590" s="111" t="s">
        <v>90</v>
      </c>
      <c r="BC590" s="56" t="s">
        <v>92</v>
      </c>
      <c r="BD590" s="109" t="s">
        <v>9587</v>
      </c>
      <c r="BE590" s="123" t="s">
        <v>91</v>
      </c>
      <c r="BF590" s="56" t="s">
        <v>88</v>
      </c>
    </row>
    <row r="591" spans="2:58" s="201" customFormat="1" x14ac:dyDescent="0.2">
      <c r="B591" s="51">
        <v>2026</v>
      </c>
      <c r="C591" s="51">
        <v>891780111</v>
      </c>
      <c r="D591" s="51" t="s">
        <v>79</v>
      </c>
      <c r="E591" s="161" t="s">
        <v>9586</v>
      </c>
      <c r="F591" s="56" t="s">
        <v>9585</v>
      </c>
      <c r="G591" s="56">
        <v>0</v>
      </c>
      <c r="H591" s="56" t="s">
        <v>82</v>
      </c>
      <c r="I591" s="51" t="s">
        <v>83</v>
      </c>
      <c r="J591" s="121" t="s">
        <v>84</v>
      </c>
      <c r="K591" s="54" t="s">
        <v>9584</v>
      </c>
      <c r="L591" s="54">
        <v>9676000</v>
      </c>
      <c r="M591" s="51" t="s">
        <v>86</v>
      </c>
      <c r="N591" s="54" t="s">
        <v>9583</v>
      </c>
      <c r="O591" s="54">
        <v>1082965670</v>
      </c>
      <c r="P591" s="54">
        <v>53</v>
      </c>
      <c r="Q591" s="464">
        <v>46030</v>
      </c>
      <c r="R591" s="109">
        <v>2567899000</v>
      </c>
      <c r="S591" s="109">
        <v>3135</v>
      </c>
      <c r="T591" s="542">
        <v>46049</v>
      </c>
      <c r="U591" s="54">
        <v>9676000</v>
      </c>
      <c r="V591" s="56" t="s">
        <v>88</v>
      </c>
      <c r="W591" s="54">
        <v>85467461</v>
      </c>
      <c r="X591" s="54" t="s">
        <v>8855</v>
      </c>
      <c r="Y591" s="119">
        <v>46049</v>
      </c>
      <c r="Z591" s="119">
        <v>46055</v>
      </c>
      <c r="AA591" s="120" t="s">
        <v>90</v>
      </c>
      <c r="AB591" s="119">
        <v>46173</v>
      </c>
      <c r="AC591" s="54">
        <f t="shared" si="45"/>
        <v>118</v>
      </c>
      <c r="AD591" s="56">
        <v>1</v>
      </c>
      <c r="AE591" s="114">
        <v>2419000</v>
      </c>
      <c r="AF591" s="56">
        <v>1</v>
      </c>
      <c r="AG591" s="464">
        <v>46203</v>
      </c>
      <c r="AH591" s="54">
        <f t="shared" si="46"/>
        <v>30</v>
      </c>
      <c r="AI591" s="114">
        <v>0</v>
      </c>
      <c r="AJ591" s="114">
        <v>0</v>
      </c>
      <c r="AK591" s="118" t="s">
        <v>90</v>
      </c>
      <c r="AL591" s="118" t="s">
        <v>90</v>
      </c>
      <c r="AM591" s="56">
        <v>0</v>
      </c>
      <c r="AN591" s="118" t="s">
        <v>90</v>
      </c>
      <c r="AO591" s="118" t="s">
        <v>90</v>
      </c>
      <c r="AP591" s="118" t="s">
        <v>90</v>
      </c>
      <c r="AQ591" s="54">
        <f t="shared" si="47"/>
        <v>0</v>
      </c>
      <c r="AR591" s="54">
        <f>+L591+AE591-AJ591</f>
        <v>12095000</v>
      </c>
      <c r="AS591" s="56" t="s">
        <v>88</v>
      </c>
      <c r="AT591" s="54">
        <v>9676000</v>
      </c>
      <c r="AU591" s="56" t="s">
        <v>91</v>
      </c>
      <c r="AV591" s="114">
        <v>0</v>
      </c>
      <c r="AW591" s="111" t="s">
        <v>90</v>
      </c>
      <c r="AX591" s="247">
        <v>9676000</v>
      </c>
      <c r="AY591" s="58">
        <f t="shared" si="48"/>
        <v>2419000</v>
      </c>
      <c r="AZ591" s="112">
        <f t="shared" si="49"/>
        <v>0.8</v>
      </c>
      <c r="BA591" s="159">
        <v>1</v>
      </c>
      <c r="BB591" s="111" t="s">
        <v>90</v>
      </c>
      <c r="BC591" s="56" t="s">
        <v>92</v>
      </c>
      <c r="BD591" s="109" t="s">
        <v>9582</v>
      </c>
      <c r="BE591" s="123" t="s">
        <v>91</v>
      </c>
      <c r="BF591" s="56" t="s">
        <v>88</v>
      </c>
    </row>
    <row r="592" spans="2:58" s="201" customFormat="1" x14ac:dyDescent="0.2">
      <c r="B592" s="51">
        <v>2026</v>
      </c>
      <c r="C592" s="51">
        <v>891780111</v>
      </c>
      <c r="D592" s="51" t="s">
        <v>79</v>
      </c>
      <c r="E592" s="161" t="s">
        <v>9581</v>
      </c>
      <c r="F592" s="56" t="s">
        <v>9580</v>
      </c>
      <c r="G592" s="56">
        <v>0</v>
      </c>
      <c r="H592" s="56" t="s">
        <v>82</v>
      </c>
      <c r="I592" s="51" t="s">
        <v>83</v>
      </c>
      <c r="J592" s="121" t="s">
        <v>84</v>
      </c>
      <c r="K592" s="54" t="s">
        <v>9579</v>
      </c>
      <c r="L592" s="54">
        <v>13320000</v>
      </c>
      <c r="M592" s="51" t="s">
        <v>86</v>
      </c>
      <c r="N592" s="54" t="s">
        <v>9578</v>
      </c>
      <c r="O592" s="54">
        <v>1020757367</v>
      </c>
      <c r="P592" s="54">
        <v>30</v>
      </c>
      <c r="Q592" s="464">
        <v>46027</v>
      </c>
      <c r="R592" s="109">
        <v>5872564000</v>
      </c>
      <c r="S592" s="109">
        <v>3162</v>
      </c>
      <c r="T592" s="542">
        <v>46049</v>
      </c>
      <c r="U592" s="54">
        <v>13320000</v>
      </c>
      <c r="V592" s="56" t="s">
        <v>88</v>
      </c>
      <c r="W592" s="54">
        <v>7634027</v>
      </c>
      <c r="X592" s="54" t="s">
        <v>9344</v>
      </c>
      <c r="Y592" s="119">
        <v>46049</v>
      </c>
      <c r="Z592" s="119">
        <v>46055</v>
      </c>
      <c r="AA592" s="120" t="s">
        <v>90</v>
      </c>
      <c r="AB592" s="119">
        <v>46173</v>
      </c>
      <c r="AC592" s="54">
        <f t="shared" si="45"/>
        <v>118</v>
      </c>
      <c r="AD592" s="56">
        <v>1</v>
      </c>
      <c r="AE592" s="114">
        <v>1665000</v>
      </c>
      <c r="AF592" s="56">
        <v>1</v>
      </c>
      <c r="AG592" s="464">
        <v>46188</v>
      </c>
      <c r="AH592" s="54">
        <f t="shared" si="46"/>
        <v>15</v>
      </c>
      <c r="AI592" s="114">
        <v>0</v>
      </c>
      <c r="AJ592" s="114">
        <v>0</v>
      </c>
      <c r="AK592" s="118" t="s">
        <v>90</v>
      </c>
      <c r="AL592" s="118" t="s">
        <v>90</v>
      </c>
      <c r="AM592" s="56">
        <v>0</v>
      </c>
      <c r="AN592" s="118" t="s">
        <v>90</v>
      </c>
      <c r="AO592" s="118" t="s">
        <v>90</v>
      </c>
      <c r="AP592" s="118" t="s">
        <v>90</v>
      </c>
      <c r="AQ592" s="54">
        <f t="shared" si="47"/>
        <v>0</v>
      </c>
      <c r="AR592" s="54">
        <f>+L592+AE592-AJ592</f>
        <v>14985000</v>
      </c>
      <c r="AS592" s="56" t="s">
        <v>88</v>
      </c>
      <c r="AT592" s="54">
        <v>13320000</v>
      </c>
      <c r="AU592" s="56" t="s">
        <v>91</v>
      </c>
      <c r="AV592" s="114">
        <v>0</v>
      </c>
      <c r="AW592" s="111" t="s">
        <v>90</v>
      </c>
      <c r="AX592" s="247">
        <v>13320000</v>
      </c>
      <c r="AY592" s="58">
        <f t="shared" si="48"/>
        <v>1665000</v>
      </c>
      <c r="AZ592" s="112">
        <f t="shared" si="49"/>
        <v>0.88888888888888884</v>
      </c>
      <c r="BA592" s="159">
        <v>1</v>
      </c>
      <c r="BB592" s="111" t="s">
        <v>90</v>
      </c>
      <c r="BC592" s="56" t="s">
        <v>92</v>
      </c>
      <c r="BD592" s="109" t="s">
        <v>9577</v>
      </c>
      <c r="BE592" s="123" t="s">
        <v>91</v>
      </c>
      <c r="BF592" s="56" t="s">
        <v>88</v>
      </c>
    </row>
    <row r="593" spans="2:58" s="201" customFormat="1" x14ac:dyDescent="0.2">
      <c r="B593" s="51">
        <v>2026</v>
      </c>
      <c r="C593" s="51">
        <v>891780111</v>
      </c>
      <c r="D593" s="51" t="s">
        <v>79</v>
      </c>
      <c r="E593" s="161" t="s">
        <v>9576</v>
      </c>
      <c r="F593" s="56" t="s">
        <v>9575</v>
      </c>
      <c r="G593" s="56">
        <v>0</v>
      </c>
      <c r="H593" s="56" t="s">
        <v>82</v>
      </c>
      <c r="I593" s="51" t="s">
        <v>83</v>
      </c>
      <c r="J593" s="121" t="s">
        <v>84</v>
      </c>
      <c r="K593" s="54" t="s">
        <v>9574</v>
      </c>
      <c r="L593" s="54">
        <v>14652000</v>
      </c>
      <c r="M593" s="51" t="s">
        <v>86</v>
      </c>
      <c r="N593" s="54" t="s">
        <v>9573</v>
      </c>
      <c r="O593" s="54">
        <v>36536523</v>
      </c>
      <c r="P593" s="54">
        <v>30</v>
      </c>
      <c r="Q593" s="464">
        <v>46027</v>
      </c>
      <c r="R593" s="109">
        <v>5872564000</v>
      </c>
      <c r="S593" s="109">
        <v>3163</v>
      </c>
      <c r="T593" s="542">
        <v>46049</v>
      </c>
      <c r="U593" s="54">
        <v>14652000</v>
      </c>
      <c r="V593" s="56" t="s">
        <v>88</v>
      </c>
      <c r="W593" s="54">
        <v>36695048</v>
      </c>
      <c r="X593" s="54" t="s">
        <v>9167</v>
      </c>
      <c r="Y593" s="119">
        <v>46049</v>
      </c>
      <c r="Z593" s="119">
        <v>46055</v>
      </c>
      <c r="AA593" s="120" t="s">
        <v>90</v>
      </c>
      <c r="AB593" s="119">
        <v>46173</v>
      </c>
      <c r="AC593" s="54">
        <f t="shared" si="45"/>
        <v>118</v>
      </c>
      <c r="AD593" s="56">
        <v>1</v>
      </c>
      <c r="AE593" s="114">
        <v>1832000</v>
      </c>
      <c r="AF593" s="56">
        <v>1</v>
      </c>
      <c r="AG593" s="464">
        <v>46188</v>
      </c>
      <c r="AH593" s="54">
        <f t="shared" si="46"/>
        <v>15</v>
      </c>
      <c r="AI593" s="114">
        <v>0</v>
      </c>
      <c r="AJ593" s="114">
        <v>0</v>
      </c>
      <c r="AK593" s="118" t="s">
        <v>90</v>
      </c>
      <c r="AL593" s="118" t="s">
        <v>90</v>
      </c>
      <c r="AM593" s="56">
        <v>0</v>
      </c>
      <c r="AN593" s="118" t="s">
        <v>90</v>
      </c>
      <c r="AO593" s="118" t="s">
        <v>90</v>
      </c>
      <c r="AP593" s="118" t="s">
        <v>90</v>
      </c>
      <c r="AQ593" s="54">
        <f t="shared" si="47"/>
        <v>0</v>
      </c>
      <c r="AR593" s="54">
        <f>+L593+AE593-AJ593</f>
        <v>16484000</v>
      </c>
      <c r="AS593" s="56" t="s">
        <v>88</v>
      </c>
      <c r="AT593" s="54">
        <v>14652000</v>
      </c>
      <c r="AU593" s="56" t="s">
        <v>91</v>
      </c>
      <c r="AV593" s="114">
        <v>0</v>
      </c>
      <c r="AW593" s="111" t="s">
        <v>90</v>
      </c>
      <c r="AX593" s="247">
        <v>14652000</v>
      </c>
      <c r="AY593" s="58">
        <f t="shared" si="48"/>
        <v>1832000</v>
      </c>
      <c r="AZ593" s="112">
        <f t="shared" si="49"/>
        <v>0.8888619267168163</v>
      </c>
      <c r="BA593" s="159">
        <v>1</v>
      </c>
      <c r="BB593" s="111" t="s">
        <v>90</v>
      </c>
      <c r="BC593" s="56" t="s">
        <v>92</v>
      </c>
      <c r="BD593" s="109" t="s">
        <v>9572</v>
      </c>
      <c r="BE593" s="123" t="s">
        <v>91</v>
      </c>
      <c r="BF593" s="56" t="s">
        <v>88</v>
      </c>
    </row>
    <row r="594" spans="2:58" s="201" customFormat="1" x14ac:dyDescent="0.2">
      <c r="B594" s="51">
        <v>2026</v>
      </c>
      <c r="C594" s="51">
        <v>891780111</v>
      </c>
      <c r="D594" s="51" t="s">
        <v>79</v>
      </c>
      <c r="E594" s="161" t="s">
        <v>9571</v>
      </c>
      <c r="F594" s="56" t="s">
        <v>9570</v>
      </c>
      <c r="G594" s="56">
        <v>0</v>
      </c>
      <c r="H594" s="56" t="s">
        <v>82</v>
      </c>
      <c r="I594" s="51" t="s">
        <v>83</v>
      </c>
      <c r="J594" s="121" t="s">
        <v>84</v>
      </c>
      <c r="K594" s="54" t="s">
        <v>9569</v>
      </c>
      <c r="L594" s="54">
        <v>9676000</v>
      </c>
      <c r="M594" s="51" t="s">
        <v>86</v>
      </c>
      <c r="N594" s="54" t="s">
        <v>9568</v>
      </c>
      <c r="O594" s="54">
        <v>57432482</v>
      </c>
      <c r="P594" s="54">
        <v>53</v>
      </c>
      <c r="Q594" s="464">
        <v>46030</v>
      </c>
      <c r="R594" s="109">
        <v>2567899000</v>
      </c>
      <c r="S594" s="109">
        <v>3136</v>
      </c>
      <c r="T594" s="542">
        <v>46049</v>
      </c>
      <c r="U594" s="54">
        <v>9676000</v>
      </c>
      <c r="V594" s="56" t="s">
        <v>88</v>
      </c>
      <c r="W594" s="54">
        <v>45476408</v>
      </c>
      <c r="X594" s="54" t="s">
        <v>9567</v>
      </c>
      <c r="Y594" s="119">
        <v>46049</v>
      </c>
      <c r="Z594" s="119">
        <v>46055</v>
      </c>
      <c r="AA594" s="120" t="s">
        <v>90</v>
      </c>
      <c r="AB594" s="119">
        <v>46173</v>
      </c>
      <c r="AC594" s="54">
        <f t="shared" si="45"/>
        <v>118</v>
      </c>
      <c r="AD594" s="56">
        <v>1</v>
      </c>
      <c r="AE594" s="114">
        <v>2097000</v>
      </c>
      <c r="AF594" s="56">
        <v>1</v>
      </c>
      <c r="AG594" s="464">
        <v>46199</v>
      </c>
      <c r="AH594" s="54">
        <f t="shared" si="46"/>
        <v>26</v>
      </c>
      <c r="AI594" s="114">
        <v>0</v>
      </c>
      <c r="AJ594" s="114">
        <v>0</v>
      </c>
      <c r="AK594" s="118" t="s">
        <v>90</v>
      </c>
      <c r="AL594" s="118" t="s">
        <v>90</v>
      </c>
      <c r="AM594" s="56">
        <v>0</v>
      </c>
      <c r="AN594" s="118" t="s">
        <v>90</v>
      </c>
      <c r="AO594" s="118" t="s">
        <v>90</v>
      </c>
      <c r="AP594" s="118" t="s">
        <v>90</v>
      </c>
      <c r="AQ594" s="54">
        <f t="shared" si="47"/>
        <v>0</v>
      </c>
      <c r="AR594" s="54">
        <f>+L594+AE594-AJ594</f>
        <v>11773000</v>
      </c>
      <c r="AS594" s="56" t="s">
        <v>88</v>
      </c>
      <c r="AT594" s="54">
        <v>9676000</v>
      </c>
      <c r="AU594" s="56" t="s">
        <v>91</v>
      </c>
      <c r="AV594" s="114">
        <v>0</v>
      </c>
      <c r="AW594" s="111" t="s">
        <v>90</v>
      </c>
      <c r="AX594" s="247">
        <v>9676000</v>
      </c>
      <c r="AY594" s="58">
        <f t="shared" si="48"/>
        <v>2097000</v>
      </c>
      <c r="AZ594" s="112">
        <f t="shared" si="49"/>
        <v>0.82188057419519234</v>
      </c>
      <c r="BA594" s="159">
        <v>1</v>
      </c>
      <c r="BB594" s="111" t="s">
        <v>90</v>
      </c>
      <c r="BC594" s="56" t="s">
        <v>92</v>
      </c>
      <c r="BD594" s="109" t="s">
        <v>9566</v>
      </c>
      <c r="BE594" s="123" t="s">
        <v>91</v>
      </c>
      <c r="BF594" s="56" t="s">
        <v>88</v>
      </c>
    </row>
    <row r="595" spans="2:58" s="201" customFormat="1" x14ac:dyDescent="0.2">
      <c r="B595" s="51">
        <v>2026</v>
      </c>
      <c r="C595" s="51">
        <v>891780111</v>
      </c>
      <c r="D595" s="51" t="s">
        <v>79</v>
      </c>
      <c r="E595" s="161" t="s">
        <v>9565</v>
      </c>
      <c r="F595" s="56" t="s">
        <v>9564</v>
      </c>
      <c r="G595" s="56">
        <v>0</v>
      </c>
      <c r="H595" s="56" t="s">
        <v>82</v>
      </c>
      <c r="I595" s="51" t="s">
        <v>83</v>
      </c>
      <c r="J595" s="121" t="s">
        <v>84</v>
      </c>
      <c r="K595" s="54" t="s">
        <v>9563</v>
      </c>
      <c r="L595" s="54">
        <v>11396000</v>
      </c>
      <c r="M595" s="51" t="s">
        <v>86</v>
      </c>
      <c r="N595" s="54" t="s">
        <v>9562</v>
      </c>
      <c r="O595" s="54">
        <v>1082949505</v>
      </c>
      <c r="P595" s="54">
        <v>53</v>
      </c>
      <c r="Q595" s="464">
        <v>46030</v>
      </c>
      <c r="R595" s="109">
        <v>2567899000</v>
      </c>
      <c r="S595" s="109">
        <v>3137</v>
      </c>
      <c r="T595" s="542">
        <v>46049</v>
      </c>
      <c r="U595" s="54">
        <v>11396000</v>
      </c>
      <c r="V595" s="56" t="s">
        <v>88</v>
      </c>
      <c r="W595" s="54">
        <v>36557666</v>
      </c>
      <c r="X595" s="54" t="s">
        <v>8827</v>
      </c>
      <c r="Y595" s="119">
        <v>46049</v>
      </c>
      <c r="Z595" s="119">
        <v>46055</v>
      </c>
      <c r="AA595" s="120" t="s">
        <v>90</v>
      </c>
      <c r="AB595" s="119">
        <v>46173</v>
      </c>
      <c r="AC595" s="54">
        <f t="shared" si="45"/>
        <v>118</v>
      </c>
      <c r="AD595" s="56">
        <v>1</v>
      </c>
      <c r="AE595" s="114">
        <v>1425000</v>
      </c>
      <c r="AF595" s="56">
        <v>1</v>
      </c>
      <c r="AG595" s="464">
        <v>46188</v>
      </c>
      <c r="AH595" s="54">
        <f t="shared" si="46"/>
        <v>15</v>
      </c>
      <c r="AI595" s="114">
        <v>0</v>
      </c>
      <c r="AJ595" s="114">
        <v>0</v>
      </c>
      <c r="AK595" s="118" t="s">
        <v>90</v>
      </c>
      <c r="AL595" s="118" t="s">
        <v>90</v>
      </c>
      <c r="AM595" s="56">
        <v>0</v>
      </c>
      <c r="AN595" s="118" t="s">
        <v>90</v>
      </c>
      <c r="AO595" s="118" t="s">
        <v>90</v>
      </c>
      <c r="AP595" s="118" t="s">
        <v>90</v>
      </c>
      <c r="AQ595" s="54">
        <f t="shared" si="47"/>
        <v>0</v>
      </c>
      <c r="AR595" s="54">
        <f>+L595+AE595-AJ595</f>
        <v>12821000</v>
      </c>
      <c r="AS595" s="56" t="s">
        <v>88</v>
      </c>
      <c r="AT595" s="54">
        <v>11396000</v>
      </c>
      <c r="AU595" s="56" t="s">
        <v>91</v>
      </c>
      <c r="AV595" s="114">
        <v>0</v>
      </c>
      <c r="AW595" s="111" t="s">
        <v>90</v>
      </c>
      <c r="AX595" s="247">
        <v>11396000</v>
      </c>
      <c r="AY595" s="58">
        <f t="shared" si="48"/>
        <v>1425000</v>
      </c>
      <c r="AZ595" s="112">
        <f t="shared" si="49"/>
        <v>0.88885422353950549</v>
      </c>
      <c r="BA595" s="159">
        <v>1</v>
      </c>
      <c r="BB595" s="111" t="s">
        <v>90</v>
      </c>
      <c r="BC595" s="56" t="s">
        <v>92</v>
      </c>
      <c r="BD595" s="109" t="s">
        <v>9561</v>
      </c>
      <c r="BE595" s="123" t="s">
        <v>91</v>
      </c>
      <c r="BF595" s="56" t="s">
        <v>88</v>
      </c>
    </row>
    <row r="596" spans="2:58" s="201" customFormat="1" x14ac:dyDescent="0.2">
      <c r="B596" s="51">
        <v>2026</v>
      </c>
      <c r="C596" s="51">
        <v>891780111</v>
      </c>
      <c r="D596" s="51" t="s">
        <v>79</v>
      </c>
      <c r="E596" s="161" t="s">
        <v>9560</v>
      </c>
      <c r="F596" s="56" t="s">
        <v>9559</v>
      </c>
      <c r="G596" s="56">
        <v>0</v>
      </c>
      <c r="H596" s="56" t="s">
        <v>82</v>
      </c>
      <c r="I596" s="51" t="s">
        <v>83</v>
      </c>
      <c r="J596" s="121" t="s">
        <v>84</v>
      </c>
      <c r="K596" s="54" t="s">
        <v>9558</v>
      </c>
      <c r="L596" s="54">
        <v>11396000</v>
      </c>
      <c r="M596" s="51" t="s">
        <v>86</v>
      </c>
      <c r="N596" s="54" t="s">
        <v>9557</v>
      </c>
      <c r="O596" s="54">
        <v>57443455</v>
      </c>
      <c r="P596" s="54">
        <v>30</v>
      </c>
      <c r="Q596" s="464">
        <v>46027</v>
      </c>
      <c r="R596" s="109">
        <v>5872564000</v>
      </c>
      <c r="S596" s="109">
        <v>3164</v>
      </c>
      <c r="T596" s="542">
        <v>46049</v>
      </c>
      <c r="U596" s="54">
        <v>11396000</v>
      </c>
      <c r="V596" s="56" t="s">
        <v>88</v>
      </c>
      <c r="W596" s="54">
        <v>36557666</v>
      </c>
      <c r="X596" s="54" t="s">
        <v>8827</v>
      </c>
      <c r="Y596" s="119">
        <v>46049</v>
      </c>
      <c r="Z596" s="119">
        <v>46055</v>
      </c>
      <c r="AA596" s="120" t="s">
        <v>90</v>
      </c>
      <c r="AB596" s="119">
        <v>46173</v>
      </c>
      <c r="AC596" s="54">
        <f t="shared" si="45"/>
        <v>118</v>
      </c>
      <c r="AD596" s="56">
        <v>0</v>
      </c>
      <c r="AE596" s="114">
        <v>0</v>
      </c>
      <c r="AF596" s="56">
        <v>0</v>
      </c>
      <c r="AG596" s="464" t="s">
        <v>90</v>
      </c>
      <c r="AH596" s="54">
        <f t="shared" si="46"/>
        <v>0</v>
      </c>
      <c r="AI596" s="114">
        <v>0</v>
      </c>
      <c r="AJ596" s="114">
        <v>0</v>
      </c>
      <c r="AK596" s="118" t="s">
        <v>90</v>
      </c>
      <c r="AL596" s="118" t="s">
        <v>90</v>
      </c>
      <c r="AM596" s="56">
        <v>0</v>
      </c>
      <c r="AN596" s="118" t="s">
        <v>90</v>
      </c>
      <c r="AO596" s="118" t="s">
        <v>90</v>
      </c>
      <c r="AP596" s="118" t="s">
        <v>90</v>
      </c>
      <c r="AQ596" s="54">
        <f t="shared" si="47"/>
        <v>0</v>
      </c>
      <c r="AR596" s="54">
        <f>+L596+AE596-AJ596</f>
        <v>11396000</v>
      </c>
      <c r="AS596" s="56" t="s">
        <v>88</v>
      </c>
      <c r="AT596" s="54">
        <v>11396000</v>
      </c>
      <c r="AU596" s="56" t="s">
        <v>91</v>
      </c>
      <c r="AV596" s="114">
        <v>0</v>
      </c>
      <c r="AW596" s="111" t="s">
        <v>90</v>
      </c>
      <c r="AX596" s="247">
        <v>11396000</v>
      </c>
      <c r="AY596" s="58">
        <f t="shared" si="48"/>
        <v>0</v>
      </c>
      <c r="AZ596" s="112">
        <f t="shared" si="49"/>
        <v>1</v>
      </c>
      <c r="BA596" s="159">
        <v>1</v>
      </c>
      <c r="BB596" s="111" t="s">
        <v>90</v>
      </c>
      <c r="BC596" s="56" t="s">
        <v>92</v>
      </c>
      <c r="BD596" s="109" t="s">
        <v>9556</v>
      </c>
      <c r="BE596" s="123" t="s">
        <v>91</v>
      </c>
      <c r="BF596" s="56" t="s">
        <v>88</v>
      </c>
    </row>
    <row r="597" spans="2:58" s="201" customFormat="1" x14ac:dyDescent="0.2">
      <c r="B597" s="51">
        <v>2026</v>
      </c>
      <c r="C597" s="51">
        <v>891780111</v>
      </c>
      <c r="D597" s="51" t="s">
        <v>79</v>
      </c>
      <c r="E597" s="161" t="s">
        <v>9555</v>
      </c>
      <c r="F597" s="56" t="s">
        <v>9554</v>
      </c>
      <c r="G597" s="56">
        <v>0</v>
      </c>
      <c r="H597" s="56" t="s">
        <v>82</v>
      </c>
      <c r="I597" s="51" t="s">
        <v>83</v>
      </c>
      <c r="J597" s="121" t="s">
        <v>84</v>
      </c>
      <c r="K597" s="54" t="s">
        <v>8937</v>
      </c>
      <c r="L597" s="54">
        <v>14430000</v>
      </c>
      <c r="M597" s="51" t="s">
        <v>86</v>
      </c>
      <c r="N597" s="54" t="s">
        <v>9553</v>
      </c>
      <c r="O597" s="54">
        <v>1082960389</v>
      </c>
      <c r="P597" s="54">
        <v>30</v>
      </c>
      <c r="Q597" s="464">
        <v>46027</v>
      </c>
      <c r="R597" s="109">
        <v>5872564000</v>
      </c>
      <c r="S597" s="109">
        <v>3165</v>
      </c>
      <c r="T597" s="542">
        <v>46049</v>
      </c>
      <c r="U597" s="54">
        <v>14430000</v>
      </c>
      <c r="V597" s="56" t="s">
        <v>88</v>
      </c>
      <c r="W597" s="54">
        <v>57461216</v>
      </c>
      <c r="X597" s="54" t="s">
        <v>8844</v>
      </c>
      <c r="Y597" s="119">
        <v>46049</v>
      </c>
      <c r="Z597" s="119">
        <v>46049</v>
      </c>
      <c r="AA597" s="120" t="s">
        <v>90</v>
      </c>
      <c r="AB597" s="119">
        <v>46173</v>
      </c>
      <c r="AC597" s="54">
        <f t="shared" si="45"/>
        <v>124</v>
      </c>
      <c r="AD597" s="56">
        <v>1</v>
      </c>
      <c r="AE597" s="114">
        <v>3663000</v>
      </c>
      <c r="AF597" s="56">
        <v>1</v>
      </c>
      <c r="AG597" s="464">
        <v>46206</v>
      </c>
      <c r="AH597" s="54">
        <f t="shared" si="46"/>
        <v>33</v>
      </c>
      <c r="AI597" s="114">
        <v>0</v>
      </c>
      <c r="AJ597" s="114">
        <v>0</v>
      </c>
      <c r="AK597" s="118" t="s">
        <v>90</v>
      </c>
      <c r="AL597" s="118" t="s">
        <v>90</v>
      </c>
      <c r="AM597" s="56">
        <v>0</v>
      </c>
      <c r="AN597" s="118" t="s">
        <v>90</v>
      </c>
      <c r="AO597" s="118" t="s">
        <v>90</v>
      </c>
      <c r="AP597" s="118" t="s">
        <v>90</v>
      </c>
      <c r="AQ597" s="54">
        <f t="shared" si="47"/>
        <v>0</v>
      </c>
      <c r="AR597" s="54">
        <f>+L597+AE597-AJ597</f>
        <v>18093000</v>
      </c>
      <c r="AS597" s="56" t="s">
        <v>88</v>
      </c>
      <c r="AT597" s="54">
        <v>14430000</v>
      </c>
      <c r="AU597" s="56" t="s">
        <v>91</v>
      </c>
      <c r="AV597" s="114">
        <v>0</v>
      </c>
      <c r="AW597" s="111" t="s">
        <v>90</v>
      </c>
      <c r="AX597" s="247">
        <v>14430000</v>
      </c>
      <c r="AY597" s="58">
        <f t="shared" si="48"/>
        <v>3663000</v>
      </c>
      <c r="AZ597" s="112">
        <f t="shared" si="49"/>
        <v>0.7975460122699386</v>
      </c>
      <c r="BA597" s="159">
        <v>1</v>
      </c>
      <c r="BB597" s="111" t="s">
        <v>90</v>
      </c>
      <c r="BC597" s="56" t="s">
        <v>92</v>
      </c>
      <c r="BD597" s="109" t="s">
        <v>9552</v>
      </c>
      <c r="BE597" s="56" t="s">
        <v>88</v>
      </c>
      <c r="BF597" s="56" t="s">
        <v>88</v>
      </c>
    </row>
    <row r="598" spans="2:58" s="201" customFormat="1" x14ac:dyDescent="0.2">
      <c r="B598" s="51">
        <v>2026</v>
      </c>
      <c r="C598" s="51">
        <v>891780111</v>
      </c>
      <c r="D598" s="51" t="s">
        <v>79</v>
      </c>
      <c r="E598" s="161" t="s">
        <v>9551</v>
      </c>
      <c r="F598" s="56" t="s">
        <v>9550</v>
      </c>
      <c r="G598" s="56">
        <v>0</v>
      </c>
      <c r="H598" s="56" t="s">
        <v>82</v>
      </c>
      <c r="I598" s="51" t="s">
        <v>83</v>
      </c>
      <c r="J598" s="121" t="s">
        <v>84</v>
      </c>
      <c r="K598" s="54" t="s">
        <v>9549</v>
      </c>
      <c r="L598" s="54">
        <v>14430000</v>
      </c>
      <c r="M598" s="51" t="s">
        <v>86</v>
      </c>
      <c r="N598" s="54" t="s">
        <v>9548</v>
      </c>
      <c r="O598" s="54">
        <v>1082954304</v>
      </c>
      <c r="P598" s="54">
        <v>30</v>
      </c>
      <c r="Q598" s="464">
        <v>46027</v>
      </c>
      <c r="R598" s="109">
        <v>5872564000</v>
      </c>
      <c r="S598" s="109">
        <v>3166</v>
      </c>
      <c r="T598" s="542">
        <v>46049</v>
      </c>
      <c r="U598" s="54">
        <v>14430000</v>
      </c>
      <c r="V598" s="56" t="s">
        <v>88</v>
      </c>
      <c r="W598" s="54">
        <v>57461216</v>
      </c>
      <c r="X598" s="54" t="s">
        <v>8844</v>
      </c>
      <c r="Y598" s="119">
        <v>46049</v>
      </c>
      <c r="Z598" s="119">
        <v>46049</v>
      </c>
      <c r="AA598" s="120" t="s">
        <v>90</v>
      </c>
      <c r="AB598" s="119">
        <v>46173</v>
      </c>
      <c r="AC598" s="54">
        <f t="shared" si="45"/>
        <v>124</v>
      </c>
      <c r="AD598" s="56">
        <v>1</v>
      </c>
      <c r="AE598" s="114">
        <v>3663000</v>
      </c>
      <c r="AF598" s="56">
        <v>1</v>
      </c>
      <c r="AG598" s="464">
        <v>46206</v>
      </c>
      <c r="AH598" s="54">
        <f t="shared" si="46"/>
        <v>33</v>
      </c>
      <c r="AI598" s="114">
        <v>0</v>
      </c>
      <c r="AJ598" s="114">
        <v>0</v>
      </c>
      <c r="AK598" s="118" t="s">
        <v>90</v>
      </c>
      <c r="AL598" s="118" t="s">
        <v>90</v>
      </c>
      <c r="AM598" s="56">
        <v>0</v>
      </c>
      <c r="AN598" s="118" t="s">
        <v>90</v>
      </c>
      <c r="AO598" s="118" t="s">
        <v>90</v>
      </c>
      <c r="AP598" s="118" t="s">
        <v>90</v>
      </c>
      <c r="AQ598" s="54">
        <f t="shared" si="47"/>
        <v>0</v>
      </c>
      <c r="AR598" s="54">
        <f>+L598+AE598-AJ598</f>
        <v>18093000</v>
      </c>
      <c r="AS598" s="56" t="s">
        <v>88</v>
      </c>
      <c r="AT598" s="54">
        <v>14430000</v>
      </c>
      <c r="AU598" s="56" t="s">
        <v>91</v>
      </c>
      <c r="AV598" s="114">
        <v>0</v>
      </c>
      <c r="AW598" s="111" t="s">
        <v>90</v>
      </c>
      <c r="AX598" s="247">
        <v>14430000</v>
      </c>
      <c r="AY598" s="58">
        <f t="shared" si="48"/>
        <v>3663000</v>
      </c>
      <c r="AZ598" s="112">
        <f t="shared" si="49"/>
        <v>0.7975460122699386</v>
      </c>
      <c r="BA598" s="159">
        <v>1</v>
      </c>
      <c r="BB598" s="111" t="s">
        <v>90</v>
      </c>
      <c r="BC598" s="56" t="s">
        <v>92</v>
      </c>
      <c r="BD598" s="109" t="s">
        <v>9547</v>
      </c>
      <c r="BE598" s="56" t="s">
        <v>88</v>
      </c>
      <c r="BF598" s="56" t="s">
        <v>88</v>
      </c>
    </row>
    <row r="599" spans="2:58" s="201" customFormat="1" x14ac:dyDescent="0.2">
      <c r="B599" s="51">
        <v>2026</v>
      </c>
      <c r="C599" s="51">
        <v>891780111</v>
      </c>
      <c r="D599" s="51" t="s">
        <v>79</v>
      </c>
      <c r="E599" s="161" t="s">
        <v>9546</v>
      </c>
      <c r="F599" s="56" t="s">
        <v>9545</v>
      </c>
      <c r="G599" s="56">
        <v>0</v>
      </c>
      <c r="H599" s="56" t="s">
        <v>82</v>
      </c>
      <c r="I599" s="51" t="s">
        <v>83</v>
      </c>
      <c r="J599" s="121" t="s">
        <v>84</v>
      </c>
      <c r="K599" s="54" t="s">
        <v>9544</v>
      </c>
      <c r="L599" s="54">
        <v>12028000</v>
      </c>
      <c r="M599" s="51" t="s">
        <v>86</v>
      </c>
      <c r="N599" s="54" t="s">
        <v>9543</v>
      </c>
      <c r="O599" s="54">
        <v>1083043544</v>
      </c>
      <c r="P599" s="54">
        <v>30</v>
      </c>
      <c r="Q599" s="464">
        <v>46027</v>
      </c>
      <c r="R599" s="109">
        <v>5872564000</v>
      </c>
      <c r="S599" s="109">
        <v>3138</v>
      </c>
      <c r="T599" s="542">
        <v>46049</v>
      </c>
      <c r="U599" s="54">
        <v>12028000</v>
      </c>
      <c r="V599" s="56" t="s">
        <v>88</v>
      </c>
      <c r="W599" s="54">
        <v>85449357</v>
      </c>
      <c r="X599" s="54" t="s">
        <v>8798</v>
      </c>
      <c r="Y599" s="119">
        <v>46049</v>
      </c>
      <c r="Z599" s="119">
        <v>46055</v>
      </c>
      <c r="AA599" s="120" t="s">
        <v>90</v>
      </c>
      <c r="AB599" s="119">
        <v>46173</v>
      </c>
      <c r="AC599" s="54">
        <f t="shared" si="45"/>
        <v>118</v>
      </c>
      <c r="AD599" s="56">
        <v>1</v>
      </c>
      <c r="AE599" s="114">
        <v>3007000</v>
      </c>
      <c r="AF599" s="56">
        <v>1</v>
      </c>
      <c r="AG599" s="464">
        <v>46203</v>
      </c>
      <c r="AH599" s="54">
        <f t="shared" si="46"/>
        <v>30</v>
      </c>
      <c r="AI599" s="114">
        <v>0</v>
      </c>
      <c r="AJ599" s="114">
        <v>0</v>
      </c>
      <c r="AK599" s="118" t="s">
        <v>90</v>
      </c>
      <c r="AL599" s="118" t="s">
        <v>90</v>
      </c>
      <c r="AM599" s="56">
        <v>0</v>
      </c>
      <c r="AN599" s="118" t="s">
        <v>90</v>
      </c>
      <c r="AO599" s="118" t="s">
        <v>90</v>
      </c>
      <c r="AP599" s="118" t="s">
        <v>90</v>
      </c>
      <c r="AQ599" s="54">
        <f t="shared" si="47"/>
        <v>0</v>
      </c>
      <c r="AR599" s="54">
        <f>+L599+AE599-AJ599</f>
        <v>15035000</v>
      </c>
      <c r="AS599" s="56" t="s">
        <v>88</v>
      </c>
      <c r="AT599" s="54">
        <v>12028000</v>
      </c>
      <c r="AU599" s="56" t="s">
        <v>91</v>
      </c>
      <c r="AV599" s="114">
        <v>0</v>
      </c>
      <c r="AW599" s="111" t="s">
        <v>90</v>
      </c>
      <c r="AX599" s="247">
        <v>12028000</v>
      </c>
      <c r="AY599" s="58">
        <f t="shared" si="48"/>
        <v>3007000</v>
      </c>
      <c r="AZ599" s="112">
        <f t="shared" si="49"/>
        <v>0.8</v>
      </c>
      <c r="BA599" s="159">
        <v>1</v>
      </c>
      <c r="BB599" s="111" t="s">
        <v>90</v>
      </c>
      <c r="BC599" s="56" t="s">
        <v>92</v>
      </c>
      <c r="BD599" s="109" t="s">
        <v>9542</v>
      </c>
      <c r="BE599" s="123" t="s">
        <v>91</v>
      </c>
      <c r="BF599" s="56" t="s">
        <v>88</v>
      </c>
    </row>
    <row r="600" spans="2:58" s="201" customFormat="1" x14ac:dyDescent="0.2">
      <c r="B600" s="51">
        <v>2026</v>
      </c>
      <c r="C600" s="51">
        <v>891780111</v>
      </c>
      <c r="D600" s="51" t="s">
        <v>79</v>
      </c>
      <c r="E600" s="161" t="s">
        <v>9541</v>
      </c>
      <c r="F600" s="56" t="s">
        <v>9540</v>
      </c>
      <c r="G600" s="56">
        <v>0</v>
      </c>
      <c r="H600" s="56" t="s">
        <v>82</v>
      </c>
      <c r="I600" s="51" t="s">
        <v>83</v>
      </c>
      <c r="J600" s="121" t="s">
        <v>84</v>
      </c>
      <c r="K600" s="54" t="s">
        <v>9539</v>
      </c>
      <c r="L600" s="54">
        <v>14430000</v>
      </c>
      <c r="M600" s="51" t="s">
        <v>86</v>
      </c>
      <c r="N600" s="54" t="s">
        <v>9538</v>
      </c>
      <c r="O600" s="54">
        <v>1007612626</v>
      </c>
      <c r="P600" s="54">
        <v>30</v>
      </c>
      <c r="Q600" s="464">
        <v>46027</v>
      </c>
      <c r="R600" s="109">
        <v>5872564000</v>
      </c>
      <c r="S600" s="109">
        <v>3167</v>
      </c>
      <c r="T600" s="542">
        <v>46049</v>
      </c>
      <c r="U600" s="54">
        <v>14430000</v>
      </c>
      <c r="V600" s="56" t="s">
        <v>88</v>
      </c>
      <c r="W600" s="54">
        <v>57461216</v>
      </c>
      <c r="X600" s="54" t="s">
        <v>8844</v>
      </c>
      <c r="Y600" s="119">
        <v>46049</v>
      </c>
      <c r="Z600" s="119">
        <v>46049</v>
      </c>
      <c r="AA600" s="120" t="s">
        <v>90</v>
      </c>
      <c r="AB600" s="119">
        <v>46173</v>
      </c>
      <c r="AC600" s="54">
        <f t="shared" si="45"/>
        <v>124</v>
      </c>
      <c r="AD600" s="56">
        <v>1</v>
      </c>
      <c r="AE600" s="114">
        <v>3663000</v>
      </c>
      <c r="AF600" s="56">
        <v>1</v>
      </c>
      <c r="AG600" s="464">
        <v>46206</v>
      </c>
      <c r="AH600" s="54">
        <f t="shared" si="46"/>
        <v>33</v>
      </c>
      <c r="AI600" s="114">
        <v>0</v>
      </c>
      <c r="AJ600" s="114">
        <v>0</v>
      </c>
      <c r="AK600" s="118" t="s">
        <v>90</v>
      </c>
      <c r="AL600" s="118" t="s">
        <v>90</v>
      </c>
      <c r="AM600" s="56">
        <v>0</v>
      </c>
      <c r="AN600" s="118" t="s">
        <v>90</v>
      </c>
      <c r="AO600" s="118" t="s">
        <v>90</v>
      </c>
      <c r="AP600" s="118" t="s">
        <v>90</v>
      </c>
      <c r="AQ600" s="54">
        <f t="shared" si="47"/>
        <v>0</v>
      </c>
      <c r="AR600" s="54">
        <f>+L600+AE600-AJ600</f>
        <v>18093000</v>
      </c>
      <c r="AS600" s="56" t="s">
        <v>88</v>
      </c>
      <c r="AT600" s="54">
        <v>14430000</v>
      </c>
      <c r="AU600" s="56" t="s">
        <v>91</v>
      </c>
      <c r="AV600" s="114">
        <v>0</v>
      </c>
      <c r="AW600" s="111" t="s">
        <v>90</v>
      </c>
      <c r="AX600" s="247">
        <v>14430000</v>
      </c>
      <c r="AY600" s="58">
        <f t="shared" si="48"/>
        <v>3663000</v>
      </c>
      <c r="AZ600" s="112">
        <f t="shared" si="49"/>
        <v>0.7975460122699386</v>
      </c>
      <c r="BA600" s="159">
        <v>1</v>
      </c>
      <c r="BB600" s="111" t="s">
        <v>90</v>
      </c>
      <c r="BC600" s="56" t="s">
        <v>92</v>
      </c>
      <c r="BD600" s="109" t="s">
        <v>9537</v>
      </c>
      <c r="BE600" s="56" t="s">
        <v>88</v>
      </c>
      <c r="BF600" s="56" t="s">
        <v>88</v>
      </c>
    </row>
    <row r="601" spans="2:58" s="201" customFormat="1" x14ac:dyDescent="0.2">
      <c r="B601" s="51">
        <v>2026</v>
      </c>
      <c r="C601" s="51">
        <v>891780111</v>
      </c>
      <c r="D601" s="51" t="s">
        <v>79</v>
      </c>
      <c r="E601" s="161" t="s">
        <v>9536</v>
      </c>
      <c r="F601" s="56" t="s">
        <v>9535</v>
      </c>
      <c r="G601" s="56">
        <v>0</v>
      </c>
      <c r="H601" s="56" t="s">
        <v>82</v>
      </c>
      <c r="I601" s="51" t="s">
        <v>83</v>
      </c>
      <c r="J601" s="121" t="s">
        <v>84</v>
      </c>
      <c r="K601" s="54" t="s">
        <v>9534</v>
      </c>
      <c r="L601" s="54">
        <v>14652000</v>
      </c>
      <c r="M601" s="51" t="s">
        <v>86</v>
      </c>
      <c r="N601" s="54" t="s">
        <v>9533</v>
      </c>
      <c r="O601" s="54">
        <v>1004278559</v>
      </c>
      <c r="P601" s="54">
        <v>30</v>
      </c>
      <c r="Q601" s="464">
        <v>46027</v>
      </c>
      <c r="R601" s="109">
        <v>5872564000</v>
      </c>
      <c r="S601" s="109">
        <v>3168</v>
      </c>
      <c r="T601" s="542">
        <v>46049</v>
      </c>
      <c r="U601" s="54">
        <v>14652000</v>
      </c>
      <c r="V601" s="56" t="s">
        <v>88</v>
      </c>
      <c r="W601" s="54">
        <v>36559627</v>
      </c>
      <c r="X601" s="54" t="s">
        <v>9146</v>
      </c>
      <c r="Y601" s="119">
        <v>46049</v>
      </c>
      <c r="Z601" s="119">
        <v>46055</v>
      </c>
      <c r="AA601" s="120" t="s">
        <v>90</v>
      </c>
      <c r="AB601" s="119">
        <v>46173</v>
      </c>
      <c r="AC601" s="54">
        <f t="shared" si="45"/>
        <v>118</v>
      </c>
      <c r="AD601" s="56">
        <v>1</v>
      </c>
      <c r="AE601" s="114">
        <v>3663000</v>
      </c>
      <c r="AF601" s="56">
        <v>1</v>
      </c>
      <c r="AG601" s="464">
        <v>46203</v>
      </c>
      <c r="AH601" s="54">
        <f t="shared" si="46"/>
        <v>30</v>
      </c>
      <c r="AI601" s="114">
        <v>0</v>
      </c>
      <c r="AJ601" s="114">
        <v>0</v>
      </c>
      <c r="AK601" s="118" t="s">
        <v>90</v>
      </c>
      <c r="AL601" s="118" t="s">
        <v>90</v>
      </c>
      <c r="AM601" s="56">
        <v>0</v>
      </c>
      <c r="AN601" s="118" t="s">
        <v>90</v>
      </c>
      <c r="AO601" s="118" t="s">
        <v>90</v>
      </c>
      <c r="AP601" s="118" t="s">
        <v>90</v>
      </c>
      <c r="AQ601" s="54">
        <f t="shared" si="47"/>
        <v>0</v>
      </c>
      <c r="AR601" s="54">
        <f>+L601+AE601-AJ601</f>
        <v>18315000</v>
      </c>
      <c r="AS601" s="56" t="s">
        <v>88</v>
      </c>
      <c r="AT601" s="54">
        <v>14652000</v>
      </c>
      <c r="AU601" s="56" t="s">
        <v>91</v>
      </c>
      <c r="AV601" s="114">
        <v>0</v>
      </c>
      <c r="AW601" s="111" t="s">
        <v>90</v>
      </c>
      <c r="AX601" s="247">
        <v>14652000</v>
      </c>
      <c r="AY601" s="58">
        <f t="shared" si="48"/>
        <v>3663000</v>
      </c>
      <c r="AZ601" s="112">
        <f t="shared" si="49"/>
        <v>0.8</v>
      </c>
      <c r="BA601" s="159">
        <v>1</v>
      </c>
      <c r="BB601" s="111" t="s">
        <v>90</v>
      </c>
      <c r="BC601" s="56" t="s">
        <v>92</v>
      </c>
      <c r="BD601" s="109" t="s">
        <v>9532</v>
      </c>
      <c r="BE601" s="123" t="s">
        <v>91</v>
      </c>
      <c r="BF601" s="56" t="s">
        <v>88</v>
      </c>
    </row>
    <row r="602" spans="2:58" s="201" customFormat="1" x14ac:dyDescent="0.2">
      <c r="B602" s="51">
        <v>2026</v>
      </c>
      <c r="C602" s="51">
        <v>891780111</v>
      </c>
      <c r="D602" s="51" t="s">
        <v>79</v>
      </c>
      <c r="E602" s="161" t="s">
        <v>9531</v>
      </c>
      <c r="F602" s="56" t="s">
        <v>9530</v>
      </c>
      <c r="G602" s="56">
        <v>0</v>
      </c>
      <c r="H602" s="56" t="s">
        <v>82</v>
      </c>
      <c r="I602" s="51" t="s">
        <v>83</v>
      </c>
      <c r="J602" s="121" t="s">
        <v>84</v>
      </c>
      <c r="K602" s="54" t="s">
        <v>9275</v>
      </c>
      <c r="L602" s="54">
        <v>15984000</v>
      </c>
      <c r="M602" s="51" t="s">
        <v>86</v>
      </c>
      <c r="N602" s="54" t="s">
        <v>9529</v>
      </c>
      <c r="O602" s="54">
        <v>1007052821</v>
      </c>
      <c r="P602" s="54">
        <v>30</v>
      </c>
      <c r="Q602" s="464">
        <v>46027</v>
      </c>
      <c r="R602" s="109">
        <v>5872564000</v>
      </c>
      <c r="S602" s="109">
        <v>3169</v>
      </c>
      <c r="T602" s="542">
        <v>46049</v>
      </c>
      <c r="U602" s="54">
        <v>15984000</v>
      </c>
      <c r="V602" s="56" t="s">
        <v>88</v>
      </c>
      <c r="W602" s="54">
        <v>36559627</v>
      </c>
      <c r="X602" s="54" t="s">
        <v>9146</v>
      </c>
      <c r="Y602" s="119">
        <v>46049</v>
      </c>
      <c r="Z602" s="119">
        <v>46055</v>
      </c>
      <c r="AA602" s="120" t="s">
        <v>90</v>
      </c>
      <c r="AB602" s="119">
        <v>46173</v>
      </c>
      <c r="AC602" s="54">
        <f t="shared" si="45"/>
        <v>118</v>
      </c>
      <c r="AD602" s="56">
        <v>1</v>
      </c>
      <c r="AE602" s="114">
        <v>3996000</v>
      </c>
      <c r="AF602" s="56">
        <v>1</v>
      </c>
      <c r="AG602" s="464">
        <v>46203</v>
      </c>
      <c r="AH602" s="54">
        <f t="shared" si="46"/>
        <v>30</v>
      </c>
      <c r="AI602" s="114">
        <v>0</v>
      </c>
      <c r="AJ602" s="114">
        <v>0</v>
      </c>
      <c r="AK602" s="118" t="s">
        <v>90</v>
      </c>
      <c r="AL602" s="118" t="s">
        <v>90</v>
      </c>
      <c r="AM602" s="56">
        <v>0</v>
      </c>
      <c r="AN602" s="118" t="s">
        <v>90</v>
      </c>
      <c r="AO602" s="118" t="s">
        <v>90</v>
      </c>
      <c r="AP602" s="118" t="s">
        <v>90</v>
      </c>
      <c r="AQ602" s="54">
        <f t="shared" si="47"/>
        <v>0</v>
      </c>
      <c r="AR602" s="54">
        <f>+L602+AE602-AJ602</f>
        <v>19980000</v>
      </c>
      <c r="AS602" s="56" t="s">
        <v>88</v>
      </c>
      <c r="AT602" s="54">
        <v>15984000</v>
      </c>
      <c r="AU602" s="56" t="s">
        <v>91</v>
      </c>
      <c r="AV602" s="114">
        <v>0</v>
      </c>
      <c r="AW602" s="111" t="s">
        <v>90</v>
      </c>
      <c r="AX602" s="247">
        <v>15984000</v>
      </c>
      <c r="AY602" s="58">
        <f t="shared" si="48"/>
        <v>3996000</v>
      </c>
      <c r="AZ602" s="112">
        <f t="shared" si="49"/>
        <v>0.8</v>
      </c>
      <c r="BA602" s="159">
        <v>1</v>
      </c>
      <c r="BB602" s="111" t="s">
        <v>90</v>
      </c>
      <c r="BC602" s="56" t="s">
        <v>92</v>
      </c>
      <c r="BD602" s="109" t="s">
        <v>9528</v>
      </c>
      <c r="BE602" s="123" t="s">
        <v>91</v>
      </c>
      <c r="BF602" s="56" t="s">
        <v>88</v>
      </c>
    </row>
    <row r="603" spans="2:58" s="201" customFormat="1" x14ac:dyDescent="0.2">
      <c r="B603" s="51">
        <v>2026</v>
      </c>
      <c r="C603" s="51">
        <v>891780111</v>
      </c>
      <c r="D603" s="51" t="s">
        <v>79</v>
      </c>
      <c r="E603" s="161" t="s">
        <v>9527</v>
      </c>
      <c r="F603" s="56" t="s">
        <v>9526</v>
      </c>
      <c r="G603" s="56">
        <v>0</v>
      </c>
      <c r="H603" s="56" t="s">
        <v>82</v>
      </c>
      <c r="I603" s="51" t="s">
        <v>83</v>
      </c>
      <c r="J603" s="121" t="s">
        <v>84</v>
      </c>
      <c r="K603" s="54" t="s">
        <v>9525</v>
      </c>
      <c r="L603" s="54">
        <v>13320000</v>
      </c>
      <c r="M603" s="51" t="s">
        <v>86</v>
      </c>
      <c r="N603" s="54" t="s">
        <v>9524</v>
      </c>
      <c r="O603" s="54">
        <v>1085180904</v>
      </c>
      <c r="P603" s="54">
        <v>30</v>
      </c>
      <c r="Q603" s="464">
        <v>46027</v>
      </c>
      <c r="R603" s="109">
        <v>5872564000</v>
      </c>
      <c r="S603" s="109">
        <v>3201</v>
      </c>
      <c r="T603" s="542">
        <v>46049</v>
      </c>
      <c r="U603" s="54">
        <v>13320000</v>
      </c>
      <c r="V603" s="56" t="s">
        <v>88</v>
      </c>
      <c r="W603" s="54">
        <v>72175281</v>
      </c>
      <c r="X603" s="54" t="s">
        <v>9254</v>
      </c>
      <c r="Y603" s="119">
        <v>46049</v>
      </c>
      <c r="Z603" s="119">
        <v>46055</v>
      </c>
      <c r="AA603" s="120" t="s">
        <v>90</v>
      </c>
      <c r="AB603" s="119">
        <v>46173</v>
      </c>
      <c r="AC603" s="54">
        <f t="shared" si="45"/>
        <v>118</v>
      </c>
      <c r="AD603" s="56">
        <v>0</v>
      </c>
      <c r="AE603" s="114">
        <v>0</v>
      </c>
      <c r="AF603" s="56">
        <v>0</v>
      </c>
      <c r="AG603" s="464" t="s">
        <v>90</v>
      </c>
      <c r="AH603" s="54">
        <f t="shared" si="46"/>
        <v>0</v>
      </c>
      <c r="AI603" s="114">
        <v>1</v>
      </c>
      <c r="AJ603" s="114">
        <v>6660000</v>
      </c>
      <c r="AK603" s="118">
        <v>46118</v>
      </c>
      <c r="AL603" s="118" t="s">
        <v>90</v>
      </c>
      <c r="AM603" s="56">
        <v>0</v>
      </c>
      <c r="AN603" s="118" t="s">
        <v>90</v>
      </c>
      <c r="AO603" s="118" t="s">
        <v>90</v>
      </c>
      <c r="AP603" s="118" t="s">
        <v>90</v>
      </c>
      <c r="AQ603" s="54">
        <f t="shared" si="47"/>
        <v>0</v>
      </c>
      <c r="AR603" s="54">
        <f>+L603+AE603-AJ603</f>
        <v>6660000</v>
      </c>
      <c r="AS603" s="56" t="s">
        <v>88</v>
      </c>
      <c r="AT603" s="54">
        <v>13320000</v>
      </c>
      <c r="AU603" s="56" t="s">
        <v>91</v>
      </c>
      <c r="AV603" s="114">
        <v>0</v>
      </c>
      <c r="AW603" s="111" t="s">
        <v>90</v>
      </c>
      <c r="AX603" s="247">
        <v>6660000</v>
      </c>
      <c r="AY603" s="58">
        <f t="shared" si="48"/>
        <v>0</v>
      </c>
      <c r="AZ603" s="112">
        <f t="shared" si="49"/>
        <v>1</v>
      </c>
      <c r="BA603" s="159">
        <v>1</v>
      </c>
      <c r="BB603" s="111" t="s">
        <v>90</v>
      </c>
      <c r="BC603" s="56" t="s">
        <v>92</v>
      </c>
      <c r="BD603" s="109" t="s">
        <v>9523</v>
      </c>
      <c r="BE603" s="123" t="s">
        <v>91</v>
      </c>
      <c r="BF603" s="56" t="s">
        <v>88</v>
      </c>
    </row>
    <row r="604" spans="2:58" s="201" customFormat="1" x14ac:dyDescent="0.2">
      <c r="B604" s="51">
        <v>2026</v>
      </c>
      <c r="C604" s="51">
        <v>891780111</v>
      </c>
      <c r="D604" s="51" t="s">
        <v>79</v>
      </c>
      <c r="E604" s="161" t="s">
        <v>9522</v>
      </c>
      <c r="F604" s="56" t="s">
        <v>9521</v>
      </c>
      <c r="G604" s="56">
        <v>0</v>
      </c>
      <c r="H604" s="56" t="s">
        <v>82</v>
      </c>
      <c r="I604" s="51" t="s">
        <v>83</v>
      </c>
      <c r="J604" s="121" t="s">
        <v>84</v>
      </c>
      <c r="K604" s="54" t="s">
        <v>9520</v>
      </c>
      <c r="L604" s="54">
        <v>17304000</v>
      </c>
      <c r="M604" s="51" t="s">
        <v>86</v>
      </c>
      <c r="N604" s="54" t="s">
        <v>9519</v>
      </c>
      <c r="O604" s="54">
        <v>1083553861</v>
      </c>
      <c r="P604" s="54">
        <v>30</v>
      </c>
      <c r="Q604" s="464">
        <v>46027</v>
      </c>
      <c r="R604" s="109">
        <v>5872564000</v>
      </c>
      <c r="S604" s="109">
        <v>3170</v>
      </c>
      <c r="T604" s="542">
        <v>46049</v>
      </c>
      <c r="U604" s="54">
        <v>17304000</v>
      </c>
      <c r="V604" s="56" t="s">
        <v>88</v>
      </c>
      <c r="W604" s="54">
        <v>36559627</v>
      </c>
      <c r="X604" s="54" t="s">
        <v>9146</v>
      </c>
      <c r="Y604" s="119">
        <v>46049</v>
      </c>
      <c r="Z604" s="119">
        <v>46055</v>
      </c>
      <c r="AA604" s="120" t="s">
        <v>90</v>
      </c>
      <c r="AB604" s="119">
        <v>46173</v>
      </c>
      <c r="AC604" s="54">
        <f t="shared" si="45"/>
        <v>118</v>
      </c>
      <c r="AD604" s="56">
        <v>1</v>
      </c>
      <c r="AE604" s="114">
        <v>4326000</v>
      </c>
      <c r="AF604" s="56">
        <v>1</v>
      </c>
      <c r="AG604" s="464">
        <v>46203</v>
      </c>
      <c r="AH604" s="54">
        <f t="shared" si="46"/>
        <v>30</v>
      </c>
      <c r="AI604" s="114">
        <v>0</v>
      </c>
      <c r="AJ604" s="114">
        <v>0</v>
      </c>
      <c r="AK604" s="118" t="s">
        <v>90</v>
      </c>
      <c r="AL604" s="118" t="s">
        <v>90</v>
      </c>
      <c r="AM604" s="56">
        <v>0</v>
      </c>
      <c r="AN604" s="118" t="s">
        <v>90</v>
      </c>
      <c r="AO604" s="118" t="s">
        <v>90</v>
      </c>
      <c r="AP604" s="118" t="s">
        <v>90</v>
      </c>
      <c r="AQ604" s="54">
        <f t="shared" si="47"/>
        <v>0</v>
      </c>
      <c r="AR604" s="54">
        <f>+L604+AE604-AJ604</f>
        <v>21630000</v>
      </c>
      <c r="AS604" s="56" t="s">
        <v>88</v>
      </c>
      <c r="AT604" s="54">
        <v>17304000</v>
      </c>
      <c r="AU604" s="56" t="s">
        <v>91</v>
      </c>
      <c r="AV604" s="114">
        <v>0</v>
      </c>
      <c r="AW604" s="111" t="s">
        <v>90</v>
      </c>
      <c r="AX604" s="247">
        <v>17304000</v>
      </c>
      <c r="AY604" s="58">
        <f t="shared" si="48"/>
        <v>4326000</v>
      </c>
      <c r="AZ604" s="112">
        <f t="shared" si="49"/>
        <v>0.8</v>
      </c>
      <c r="BA604" s="159">
        <v>1</v>
      </c>
      <c r="BB604" s="111" t="s">
        <v>90</v>
      </c>
      <c r="BC604" s="56" t="s">
        <v>92</v>
      </c>
      <c r="BD604" s="109" t="s">
        <v>9518</v>
      </c>
      <c r="BE604" s="123" t="s">
        <v>91</v>
      </c>
      <c r="BF604" s="56" t="s">
        <v>88</v>
      </c>
    </row>
    <row r="605" spans="2:58" s="201" customFormat="1" x14ac:dyDescent="0.2">
      <c r="B605" s="51">
        <v>2026</v>
      </c>
      <c r="C605" s="51">
        <v>891780111</v>
      </c>
      <c r="D605" s="51" t="s">
        <v>79</v>
      </c>
      <c r="E605" s="161" t="s">
        <v>9517</v>
      </c>
      <c r="F605" s="56" t="s">
        <v>9516</v>
      </c>
      <c r="G605" s="56">
        <v>0</v>
      </c>
      <c r="H605" s="56" t="s">
        <v>82</v>
      </c>
      <c r="I605" s="51" t="s">
        <v>83</v>
      </c>
      <c r="J605" s="121" t="s">
        <v>84</v>
      </c>
      <c r="K605" s="54" t="s">
        <v>9515</v>
      </c>
      <c r="L605" s="54">
        <v>11396000</v>
      </c>
      <c r="M605" s="51" t="s">
        <v>86</v>
      </c>
      <c r="N605" s="54" t="s">
        <v>9514</v>
      </c>
      <c r="O605" s="54">
        <v>57465377</v>
      </c>
      <c r="P605" s="54">
        <v>53</v>
      </c>
      <c r="Q605" s="464">
        <v>46030</v>
      </c>
      <c r="R605" s="109">
        <v>2567899000</v>
      </c>
      <c r="S605" s="109">
        <v>3139</v>
      </c>
      <c r="T605" s="542">
        <v>46049</v>
      </c>
      <c r="U605" s="54">
        <v>11396000</v>
      </c>
      <c r="V605" s="56" t="s">
        <v>88</v>
      </c>
      <c r="W605" s="54">
        <v>36726018</v>
      </c>
      <c r="X605" s="54" t="s">
        <v>8993</v>
      </c>
      <c r="Y605" s="119">
        <v>46049</v>
      </c>
      <c r="Z605" s="119">
        <v>46055</v>
      </c>
      <c r="AA605" s="120" t="s">
        <v>90</v>
      </c>
      <c r="AB605" s="119">
        <v>46173</v>
      </c>
      <c r="AC605" s="54">
        <f t="shared" si="45"/>
        <v>118</v>
      </c>
      <c r="AD605" s="56">
        <v>1</v>
      </c>
      <c r="AE605" s="114">
        <v>2849000</v>
      </c>
      <c r="AF605" s="56">
        <v>1</v>
      </c>
      <c r="AG605" s="464">
        <v>46203</v>
      </c>
      <c r="AH605" s="54">
        <f t="shared" si="46"/>
        <v>30</v>
      </c>
      <c r="AI605" s="114">
        <v>0</v>
      </c>
      <c r="AJ605" s="114">
        <v>0</v>
      </c>
      <c r="AK605" s="118" t="s">
        <v>90</v>
      </c>
      <c r="AL605" s="118" t="s">
        <v>90</v>
      </c>
      <c r="AM605" s="56">
        <v>0</v>
      </c>
      <c r="AN605" s="118" t="s">
        <v>90</v>
      </c>
      <c r="AO605" s="118" t="s">
        <v>90</v>
      </c>
      <c r="AP605" s="118" t="s">
        <v>90</v>
      </c>
      <c r="AQ605" s="54">
        <f t="shared" si="47"/>
        <v>0</v>
      </c>
      <c r="AR605" s="54">
        <f>+L605+AE605-AJ605</f>
        <v>14245000</v>
      </c>
      <c r="AS605" s="56" t="s">
        <v>88</v>
      </c>
      <c r="AT605" s="54">
        <v>11396000</v>
      </c>
      <c r="AU605" s="56" t="s">
        <v>91</v>
      </c>
      <c r="AV605" s="114">
        <v>0</v>
      </c>
      <c r="AW605" s="111" t="s">
        <v>90</v>
      </c>
      <c r="AX605" s="247">
        <v>11396000</v>
      </c>
      <c r="AY605" s="58">
        <f t="shared" si="48"/>
        <v>2849000</v>
      </c>
      <c r="AZ605" s="112">
        <f t="shared" si="49"/>
        <v>0.8</v>
      </c>
      <c r="BA605" s="159">
        <v>1</v>
      </c>
      <c r="BB605" s="111" t="s">
        <v>90</v>
      </c>
      <c r="BC605" s="56" t="s">
        <v>92</v>
      </c>
      <c r="BD605" s="109" t="s">
        <v>9513</v>
      </c>
      <c r="BE605" s="123" t="s">
        <v>91</v>
      </c>
      <c r="BF605" s="56" t="s">
        <v>88</v>
      </c>
    </row>
    <row r="606" spans="2:58" s="201" customFormat="1" x14ac:dyDescent="0.2">
      <c r="B606" s="51">
        <v>2026</v>
      </c>
      <c r="C606" s="51">
        <v>891780111</v>
      </c>
      <c r="D606" s="51" t="s">
        <v>79</v>
      </c>
      <c r="E606" s="161" t="s">
        <v>9512</v>
      </c>
      <c r="F606" s="56" t="s">
        <v>9511</v>
      </c>
      <c r="G606" s="56">
        <v>0</v>
      </c>
      <c r="H606" s="56" t="s">
        <v>82</v>
      </c>
      <c r="I606" s="51" t="s">
        <v>83</v>
      </c>
      <c r="J606" s="121" t="s">
        <v>84</v>
      </c>
      <c r="K606" s="54" t="s">
        <v>9510</v>
      </c>
      <c r="L606" s="54">
        <v>11396000</v>
      </c>
      <c r="M606" s="51" t="s">
        <v>86</v>
      </c>
      <c r="N606" s="54" t="s">
        <v>9509</v>
      </c>
      <c r="O606" s="54">
        <v>36667921</v>
      </c>
      <c r="P606" s="54">
        <v>53</v>
      </c>
      <c r="Q606" s="464">
        <v>46030</v>
      </c>
      <c r="R606" s="109">
        <v>2567899000</v>
      </c>
      <c r="S606" s="109">
        <v>3140</v>
      </c>
      <c r="T606" s="542">
        <v>46049</v>
      </c>
      <c r="U606" s="54">
        <v>11396000</v>
      </c>
      <c r="V606" s="56" t="s">
        <v>88</v>
      </c>
      <c r="W606" s="54">
        <v>36557666</v>
      </c>
      <c r="X606" s="54" t="s">
        <v>8827</v>
      </c>
      <c r="Y606" s="119">
        <v>46049</v>
      </c>
      <c r="Z606" s="119">
        <v>46055</v>
      </c>
      <c r="AA606" s="120" t="s">
        <v>90</v>
      </c>
      <c r="AB606" s="119">
        <v>46173</v>
      </c>
      <c r="AC606" s="54">
        <f t="shared" si="45"/>
        <v>118</v>
      </c>
      <c r="AD606" s="56">
        <v>1</v>
      </c>
      <c r="AE606" s="114">
        <v>2849000</v>
      </c>
      <c r="AF606" s="56">
        <v>1</v>
      </c>
      <c r="AG606" s="464">
        <v>46203</v>
      </c>
      <c r="AH606" s="54">
        <f t="shared" si="46"/>
        <v>30</v>
      </c>
      <c r="AI606" s="114">
        <v>0</v>
      </c>
      <c r="AJ606" s="114">
        <v>0</v>
      </c>
      <c r="AK606" s="118" t="s">
        <v>90</v>
      </c>
      <c r="AL606" s="118" t="s">
        <v>90</v>
      </c>
      <c r="AM606" s="56">
        <v>0</v>
      </c>
      <c r="AN606" s="118" t="s">
        <v>90</v>
      </c>
      <c r="AO606" s="118" t="s">
        <v>90</v>
      </c>
      <c r="AP606" s="118" t="s">
        <v>90</v>
      </c>
      <c r="AQ606" s="54">
        <f t="shared" si="47"/>
        <v>0</v>
      </c>
      <c r="AR606" s="54">
        <f>+L606+AE606-AJ606</f>
        <v>14245000</v>
      </c>
      <c r="AS606" s="56" t="s">
        <v>88</v>
      </c>
      <c r="AT606" s="54">
        <v>11396000</v>
      </c>
      <c r="AU606" s="56" t="s">
        <v>91</v>
      </c>
      <c r="AV606" s="114">
        <v>0</v>
      </c>
      <c r="AW606" s="111" t="s">
        <v>90</v>
      </c>
      <c r="AX606" s="247">
        <v>11396000</v>
      </c>
      <c r="AY606" s="58">
        <f t="shared" si="48"/>
        <v>2849000</v>
      </c>
      <c r="AZ606" s="112">
        <f t="shared" si="49"/>
        <v>0.8</v>
      </c>
      <c r="BA606" s="159">
        <v>1</v>
      </c>
      <c r="BB606" s="111" t="s">
        <v>90</v>
      </c>
      <c r="BC606" s="56" t="s">
        <v>92</v>
      </c>
      <c r="BD606" s="109" t="s">
        <v>9508</v>
      </c>
      <c r="BE606" s="123" t="s">
        <v>91</v>
      </c>
      <c r="BF606" s="56" t="s">
        <v>88</v>
      </c>
    </row>
    <row r="607" spans="2:58" s="201" customFormat="1" x14ac:dyDescent="0.2">
      <c r="B607" s="51">
        <v>2026</v>
      </c>
      <c r="C607" s="51">
        <v>891780111</v>
      </c>
      <c r="D607" s="51" t="s">
        <v>79</v>
      </c>
      <c r="E607" s="161" t="s">
        <v>9507</v>
      </c>
      <c r="F607" s="56" t="s">
        <v>9506</v>
      </c>
      <c r="G607" s="56">
        <v>0</v>
      </c>
      <c r="H607" s="56" t="s">
        <v>82</v>
      </c>
      <c r="I607" s="51" t="s">
        <v>83</v>
      </c>
      <c r="J607" s="121" t="s">
        <v>84</v>
      </c>
      <c r="K607" s="54" t="s">
        <v>9505</v>
      </c>
      <c r="L607" s="54">
        <v>21944000</v>
      </c>
      <c r="M607" s="51" t="s">
        <v>86</v>
      </c>
      <c r="N607" s="54" t="s">
        <v>9504</v>
      </c>
      <c r="O607" s="54">
        <v>1007975053</v>
      </c>
      <c r="P607" s="54">
        <v>30</v>
      </c>
      <c r="Q607" s="464">
        <v>46027</v>
      </c>
      <c r="R607" s="109">
        <v>5872564000</v>
      </c>
      <c r="S607" s="109">
        <v>3171</v>
      </c>
      <c r="T607" s="542">
        <v>46049</v>
      </c>
      <c r="U607" s="54">
        <v>21944000</v>
      </c>
      <c r="V607" s="56" t="s">
        <v>88</v>
      </c>
      <c r="W607" s="54">
        <v>1082990998</v>
      </c>
      <c r="X607" s="54" t="s">
        <v>8951</v>
      </c>
      <c r="Y607" s="119">
        <v>46049</v>
      </c>
      <c r="Z607" s="119">
        <v>46055</v>
      </c>
      <c r="AA607" s="120" t="s">
        <v>90</v>
      </c>
      <c r="AB607" s="119">
        <v>46173</v>
      </c>
      <c r="AC607" s="54">
        <f t="shared" si="45"/>
        <v>118</v>
      </c>
      <c r="AD607" s="56">
        <v>1</v>
      </c>
      <c r="AE607" s="114">
        <v>5486000</v>
      </c>
      <c r="AF607" s="56">
        <v>1</v>
      </c>
      <c r="AG607" s="464">
        <v>46203</v>
      </c>
      <c r="AH607" s="54">
        <f t="shared" si="46"/>
        <v>30</v>
      </c>
      <c r="AI607" s="114">
        <v>0</v>
      </c>
      <c r="AJ607" s="114">
        <v>0</v>
      </c>
      <c r="AK607" s="118" t="s">
        <v>90</v>
      </c>
      <c r="AL607" s="118" t="s">
        <v>90</v>
      </c>
      <c r="AM607" s="56">
        <v>0</v>
      </c>
      <c r="AN607" s="118" t="s">
        <v>90</v>
      </c>
      <c r="AO607" s="118" t="s">
        <v>90</v>
      </c>
      <c r="AP607" s="118" t="s">
        <v>90</v>
      </c>
      <c r="AQ607" s="54">
        <f t="shared" si="47"/>
        <v>0</v>
      </c>
      <c r="AR607" s="54">
        <f>+L607+AE607-AJ607</f>
        <v>27430000</v>
      </c>
      <c r="AS607" s="56" t="s">
        <v>88</v>
      </c>
      <c r="AT607" s="54">
        <v>21944000</v>
      </c>
      <c r="AU607" s="56" t="s">
        <v>91</v>
      </c>
      <c r="AV607" s="114">
        <v>0</v>
      </c>
      <c r="AW607" s="111" t="s">
        <v>90</v>
      </c>
      <c r="AX607" s="247">
        <v>21944000</v>
      </c>
      <c r="AY607" s="58">
        <f t="shared" si="48"/>
        <v>5486000</v>
      </c>
      <c r="AZ607" s="112">
        <f t="shared" si="49"/>
        <v>0.8</v>
      </c>
      <c r="BA607" s="159">
        <v>1</v>
      </c>
      <c r="BB607" s="111" t="s">
        <v>90</v>
      </c>
      <c r="BC607" s="56" t="s">
        <v>92</v>
      </c>
      <c r="BD607" s="109" t="s">
        <v>9503</v>
      </c>
      <c r="BE607" s="123" t="s">
        <v>91</v>
      </c>
      <c r="BF607" s="56" t="s">
        <v>88</v>
      </c>
    </row>
    <row r="608" spans="2:58" s="201" customFormat="1" x14ac:dyDescent="0.2">
      <c r="B608" s="51">
        <v>2026</v>
      </c>
      <c r="C608" s="51">
        <v>891780111</v>
      </c>
      <c r="D608" s="51" t="s">
        <v>79</v>
      </c>
      <c r="E608" s="161" t="s">
        <v>9502</v>
      </c>
      <c r="F608" s="56" t="s">
        <v>9501</v>
      </c>
      <c r="G608" s="56">
        <v>0</v>
      </c>
      <c r="H608" s="56" t="s">
        <v>82</v>
      </c>
      <c r="I608" s="51" t="s">
        <v>83</v>
      </c>
      <c r="J608" s="121" t="s">
        <v>84</v>
      </c>
      <c r="K608" s="54" t="s">
        <v>9500</v>
      </c>
      <c r="L608" s="54">
        <v>11396000</v>
      </c>
      <c r="M608" s="51" t="s">
        <v>86</v>
      </c>
      <c r="N608" s="54" t="s">
        <v>9499</v>
      </c>
      <c r="O608" s="54">
        <v>1004372934</v>
      </c>
      <c r="P608" s="54">
        <v>53</v>
      </c>
      <c r="Q608" s="464">
        <v>46030</v>
      </c>
      <c r="R608" s="109">
        <v>2567899000</v>
      </c>
      <c r="S608" s="109">
        <v>3141</v>
      </c>
      <c r="T608" s="542">
        <v>46049</v>
      </c>
      <c r="U608" s="54">
        <v>11396000</v>
      </c>
      <c r="V608" s="56" t="s">
        <v>88</v>
      </c>
      <c r="W608" s="54">
        <v>85449357</v>
      </c>
      <c r="X608" s="54" t="s">
        <v>8798</v>
      </c>
      <c r="Y608" s="119">
        <v>46049</v>
      </c>
      <c r="Z608" s="119">
        <v>46055</v>
      </c>
      <c r="AA608" s="120" t="s">
        <v>90</v>
      </c>
      <c r="AB608" s="119">
        <v>46173</v>
      </c>
      <c r="AC608" s="54">
        <f t="shared" si="45"/>
        <v>118</v>
      </c>
      <c r="AD608" s="56">
        <v>1</v>
      </c>
      <c r="AE608" s="114">
        <v>2849000</v>
      </c>
      <c r="AF608" s="56">
        <v>1</v>
      </c>
      <c r="AG608" s="464">
        <v>46203</v>
      </c>
      <c r="AH608" s="54">
        <f t="shared" si="46"/>
        <v>30</v>
      </c>
      <c r="AI608" s="114">
        <v>0</v>
      </c>
      <c r="AJ608" s="114">
        <v>0</v>
      </c>
      <c r="AK608" s="118" t="s">
        <v>90</v>
      </c>
      <c r="AL608" s="118" t="s">
        <v>90</v>
      </c>
      <c r="AM608" s="56">
        <v>0</v>
      </c>
      <c r="AN608" s="118" t="s">
        <v>90</v>
      </c>
      <c r="AO608" s="118" t="s">
        <v>90</v>
      </c>
      <c r="AP608" s="118" t="s">
        <v>90</v>
      </c>
      <c r="AQ608" s="54">
        <f t="shared" si="47"/>
        <v>0</v>
      </c>
      <c r="AR608" s="54">
        <f>+L608+AE608-AJ608</f>
        <v>14245000</v>
      </c>
      <c r="AS608" s="56" t="s">
        <v>88</v>
      </c>
      <c r="AT608" s="54">
        <v>11396000</v>
      </c>
      <c r="AU608" s="56" t="s">
        <v>91</v>
      </c>
      <c r="AV608" s="114">
        <v>0</v>
      </c>
      <c r="AW608" s="111" t="s">
        <v>90</v>
      </c>
      <c r="AX608" s="247">
        <v>11396000</v>
      </c>
      <c r="AY608" s="58">
        <f t="shared" si="48"/>
        <v>2849000</v>
      </c>
      <c r="AZ608" s="112">
        <f t="shared" si="49"/>
        <v>0.8</v>
      </c>
      <c r="BA608" s="159">
        <v>1</v>
      </c>
      <c r="BB608" s="111" t="s">
        <v>90</v>
      </c>
      <c r="BC608" s="56" t="s">
        <v>92</v>
      </c>
      <c r="BD608" s="109" t="s">
        <v>9498</v>
      </c>
      <c r="BE608" s="123" t="s">
        <v>91</v>
      </c>
      <c r="BF608" s="56" t="s">
        <v>88</v>
      </c>
    </row>
    <row r="609" spans="2:58" s="201" customFormat="1" x14ac:dyDescent="0.2">
      <c r="B609" s="51">
        <v>2026</v>
      </c>
      <c r="C609" s="51">
        <v>891780111</v>
      </c>
      <c r="D609" s="51" t="s">
        <v>79</v>
      </c>
      <c r="E609" s="161" t="s">
        <v>9497</v>
      </c>
      <c r="F609" s="56" t="s">
        <v>9496</v>
      </c>
      <c r="G609" s="56">
        <v>0</v>
      </c>
      <c r="H609" s="56" t="s">
        <v>82</v>
      </c>
      <c r="I609" s="51" t="s">
        <v>83</v>
      </c>
      <c r="J609" s="121" t="s">
        <v>84</v>
      </c>
      <c r="K609" s="54" t="s">
        <v>9495</v>
      </c>
      <c r="L609" s="54">
        <v>12028000</v>
      </c>
      <c r="M609" s="51" t="s">
        <v>86</v>
      </c>
      <c r="N609" s="54" t="s">
        <v>9494</v>
      </c>
      <c r="O609" s="54">
        <v>1148702081</v>
      </c>
      <c r="P609" s="54">
        <v>30</v>
      </c>
      <c r="Q609" s="464">
        <v>46027</v>
      </c>
      <c r="R609" s="109">
        <v>5872564000</v>
      </c>
      <c r="S609" s="109">
        <v>3172</v>
      </c>
      <c r="T609" s="542">
        <v>46049</v>
      </c>
      <c r="U609" s="54">
        <v>12028000</v>
      </c>
      <c r="V609" s="56" t="s">
        <v>88</v>
      </c>
      <c r="W609" s="54">
        <v>36559627</v>
      </c>
      <c r="X609" s="54" t="s">
        <v>9146</v>
      </c>
      <c r="Y609" s="119">
        <v>46049</v>
      </c>
      <c r="Z609" s="119">
        <v>46055</v>
      </c>
      <c r="AA609" s="120" t="s">
        <v>90</v>
      </c>
      <c r="AB609" s="119">
        <v>46173</v>
      </c>
      <c r="AC609" s="54">
        <f t="shared" si="45"/>
        <v>118</v>
      </c>
      <c r="AD609" s="56">
        <v>2</v>
      </c>
      <c r="AE609" s="114">
        <v>6287000</v>
      </c>
      <c r="AF609" s="56">
        <v>1</v>
      </c>
      <c r="AG609" s="464">
        <v>46203</v>
      </c>
      <c r="AH609" s="54">
        <f t="shared" si="46"/>
        <v>30</v>
      </c>
      <c r="AI609" s="114">
        <v>0</v>
      </c>
      <c r="AJ609" s="114">
        <v>0</v>
      </c>
      <c r="AK609" s="118" t="s">
        <v>90</v>
      </c>
      <c r="AL609" s="118" t="s">
        <v>90</v>
      </c>
      <c r="AM609" s="56">
        <v>0</v>
      </c>
      <c r="AN609" s="118" t="s">
        <v>90</v>
      </c>
      <c r="AO609" s="118" t="s">
        <v>90</v>
      </c>
      <c r="AP609" s="118" t="s">
        <v>90</v>
      </c>
      <c r="AQ609" s="54">
        <f t="shared" si="47"/>
        <v>0</v>
      </c>
      <c r="AR609" s="54">
        <f>+L609+AE609-AJ609</f>
        <v>18315000</v>
      </c>
      <c r="AS609" s="56" t="s">
        <v>88</v>
      </c>
      <c r="AT609" s="54">
        <v>12028000</v>
      </c>
      <c r="AU609" s="56" t="s">
        <v>91</v>
      </c>
      <c r="AV609" s="114">
        <v>0</v>
      </c>
      <c r="AW609" s="111" t="s">
        <v>90</v>
      </c>
      <c r="AX609" s="247">
        <v>14652000</v>
      </c>
      <c r="AY609" s="58">
        <f t="shared" si="48"/>
        <v>3663000</v>
      </c>
      <c r="AZ609" s="112">
        <f t="shared" si="49"/>
        <v>0.8</v>
      </c>
      <c r="BA609" s="159">
        <v>1</v>
      </c>
      <c r="BB609" s="111" t="s">
        <v>90</v>
      </c>
      <c r="BC609" s="56" t="s">
        <v>92</v>
      </c>
      <c r="BD609" s="109" t="s">
        <v>9493</v>
      </c>
      <c r="BE609" s="123" t="s">
        <v>91</v>
      </c>
      <c r="BF609" s="56" t="s">
        <v>88</v>
      </c>
    </row>
    <row r="610" spans="2:58" s="201" customFormat="1" x14ac:dyDescent="0.2">
      <c r="B610" s="51">
        <v>2026</v>
      </c>
      <c r="C610" s="51">
        <v>891780111</v>
      </c>
      <c r="D610" s="51" t="s">
        <v>79</v>
      </c>
      <c r="E610" s="161" t="s">
        <v>9492</v>
      </c>
      <c r="F610" s="56" t="s">
        <v>9491</v>
      </c>
      <c r="G610" s="56">
        <v>0</v>
      </c>
      <c r="H610" s="56" t="s">
        <v>82</v>
      </c>
      <c r="I610" s="51" t="s">
        <v>83</v>
      </c>
      <c r="J610" s="121" t="s">
        <v>84</v>
      </c>
      <c r="K610" s="54" t="s">
        <v>9490</v>
      </c>
      <c r="L610" s="54">
        <v>11396000</v>
      </c>
      <c r="M610" s="51" t="s">
        <v>86</v>
      </c>
      <c r="N610" s="54" t="s">
        <v>9489</v>
      </c>
      <c r="O610" s="54">
        <v>73376946</v>
      </c>
      <c r="P610" s="54">
        <v>53</v>
      </c>
      <c r="Q610" s="464">
        <v>46030</v>
      </c>
      <c r="R610" s="109">
        <v>2567899000</v>
      </c>
      <c r="S610" s="109">
        <v>3142</v>
      </c>
      <c r="T610" s="542">
        <v>46049</v>
      </c>
      <c r="U610" s="54">
        <v>11396000</v>
      </c>
      <c r="V610" s="56" t="s">
        <v>88</v>
      </c>
      <c r="W610" s="54">
        <v>1082990998</v>
      </c>
      <c r="X610" s="54" t="s">
        <v>8951</v>
      </c>
      <c r="Y610" s="119">
        <v>46049</v>
      </c>
      <c r="Z610" s="119">
        <v>46055</v>
      </c>
      <c r="AA610" s="120" t="s">
        <v>90</v>
      </c>
      <c r="AB610" s="119">
        <v>46173</v>
      </c>
      <c r="AC610" s="54">
        <f t="shared" si="45"/>
        <v>118</v>
      </c>
      <c r="AD610" s="56">
        <v>0</v>
      </c>
      <c r="AE610" s="114">
        <v>0</v>
      </c>
      <c r="AF610" s="56">
        <v>0</v>
      </c>
      <c r="AG610" s="464" t="s">
        <v>90</v>
      </c>
      <c r="AH610" s="54">
        <f t="shared" si="46"/>
        <v>0</v>
      </c>
      <c r="AI610" s="114">
        <v>0</v>
      </c>
      <c r="AJ610" s="114">
        <v>0</v>
      </c>
      <c r="AK610" s="118" t="s">
        <v>90</v>
      </c>
      <c r="AL610" s="118" t="s">
        <v>90</v>
      </c>
      <c r="AM610" s="56">
        <v>0</v>
      </c>
      <c r="AN610" s="118" t="s">
        <v>90</v>
      </c>
      <c r="AO610" s="118" t="s">
        <v>90</v>
      </c>
      <c r="AP610" s="118" t="s">
        <v>90</v>
      </c>
      <c r="AQ610" s="54">
        <f t="shared" si="47"/>
        <v>0</v>
      </c>
      <c r="AR610" s="54">
        <f>+L610+AE610-AJ610</f>
        <v>11396000</v>
      </c>
      <c r="AS610" s="56" t="s">
        <v>88</v>
      </c>
      <c r="AT610" s="54">
        <v>11396000</v>
      </c>
      <c r="AU610" s="56" t="s">
        <v>91</v>
      </c>
      <c r="AV610" s="114">
        <v>0</v>
      </c>
      <c r="AW610" s="111" t="s">
        <v>90</v>
      </c>
      <c r="AX610" s="247">
        <v>11396000</v>
      </c>
      <c r="AY610" s="58">
        <f t="shared" si="48"/>
        <v>0</v>
      </c>
      <c r="AZ610" s="112">
        <f t="shared" si="49"/>
        <v>1</v>
      </c>
      <c r="BA610" s="159">
        <v>1</v>
      </c>
      <c r="BB610" s="111" t="s">
        <v>90</v>
      </c>
      <c r="BC610" s="56" t="s">
        <v>92</v>
      </c>
      <c r="BD610" s="109" t="s">
        <v>9488</v>
      </c>
      <c r="BE610" s="123" t="s">
        <v>91</v>
      </c>
      <c r="BF610" s="56" t="s">
        <v>88</v>
      </c>
    </row>
    <row r="611" spans="2:58" s="201" customFormat="1" x14ac:dyDescent="0.2">
      <c r="B611" s="51">
        <v>2026</v>
      </c>
      <c r="C611" s="51">
        <v>891780111</v>
      </c>
      <c r="D611" s="51" t="s">
        <v>79</v>
      </c>
      <c r="E611" s="161" t="s">
        <v>9487</v>
      </c>
      <c r="F611" s="56" t="s">
        <v>9486</v>
      </c>
      <c r="G611" s="56">
        <v>0</v>
      </c>
      <c r="H611" s="56" t="s">
        <v>82</v>
      </c>
      <c r="I611" s="51" t="s">
        <v>83</v>
      </c>
      <c r="J611" s="121" t="s">
        <v>84</v>
      </c>
      <c r="K611" s="54" t="s">
        <v>9485</v>
      </c>
      <c r="L611" s="54">
        <v>18568000</v>
      </c>
      <c r="M611" s="51" t="s">
        <v>86</v>
      </c>
      <c r="N611" s="54" t="s">
        <v>9484</v>
      </c>
      <c r="O611" s="54">
        <v>1083000350</v>
      </c>
      <c r="P611" s="54">
        <v>30</v>
      </c>
      <c r="Q611" s="464">
        <v>46027</v>
      </c>
      <c r="R611" s="109">
        <v>5872564000</v>
      </c>
      <c r="S611" s="109">
        <v>3173</v>
      </c>
      <c r="T611" s="542">
        <v>46049</v>
      </c>
      <c r="U611" s="54">
        <v>18568000</v>
      </c>
      <c r="V611" s="56" t="s">
        <v>88</v>
      </c>
      <c r="W611" s="54">
        <v>36559627</v>
      </c>
      <c r="X611" s="54" t="s">
        <v>9146</v>
      </c>
      <c r="Y611" s="119">
        <v>46049</v>
      </c>
      <c r="Z611" s="119">
        <v>46055</v>
      </c>
      <c r="AA611" s="120" t="s">
        <v>90</v>
      </c>
      <c r="AB611" s="119">
        <v>46173</v>
      </c>
      <c r="AC611" s="54">
        <f t="shared" si="45"/>
        <v>118</v>
      </c>
      <c r="AD611" s="56">
        <v>2</v>
      </c>
      <c r="AE611" s="114">
        <v>6432000</v>
      </c>
      <c r="AF611" s="56">
        <v>1</v>
      </c>
      <c r="AG611" s="464">
        <v>46203</v>
      </c>
      <c r="AH611" s="54">
        <f t="shared" si="46"/>
        <v>30</v>
      </c>
      <c r="AI611" s="114">
        <v>0</v>
      </c>
      <c r="AJ611" s="114">
        <v>0</v>
      </c>
      <c r="AK611" s="118" t="s">
        <v>90</v>
      </c>
      <c r="AL611" s="118" t="s">
        <v>90</v>
      </c>
      <c r="AM611" s="56">
        <v>0</v>
      </c>
      <c r="AN611" s="118" t="s">
        <v>90</v>
      </c>
      <c r="AO611" s="118" t="s">
        <v>90</v>
      </c>
      <c r="AP611" s="118" t="s">
        <v>90</v>
      </c>
      <c r="AQ611" s="54">
        <f t="shared" si="47"/>
        <v>0</v>
      </c>
      <c r="AR611" s="54">
        <f>+L611+AE611-AJ611</f>
        <v>25000000</v>
      </c>
      <c r="AS611" s="56" t="s">
        <v>88</v>
      </c>
      <c r="AT611" s="54">
        <v>18568000</v>
      </c>
      <c r="AU611" s="56" t="s">
        <v>91</v>
      </c>
      <c r="AV611" s="114">
        <v>0</v>
      </c>
      <c r="AW611" s="111" t="s">
        <v>90</v>
      </c>
      <c r="AX611" s="247">
        <v>20000000</v>
      </c>
      <c r="AY611" s="58">
        <f t="shared" si="48"/>
        <v>5000000</v>
      </c>
      <c r="AZ611" s="112">
        <f t="shared" si="49"/>
        <v>0.8</v>
      </c>
      <c r="BA611" s="159">
        <v>1</v>
      </c>
      <c r="BB611" s="111" t="s">
        <v>90</v>
      </c>
      <c r="BC611" s="56" t="s">
        <v>92</v>
      </c>
      <c r="BD611" s="109" t="s">
        <v>9483</v>
      </c>
      <c r="BE611" s="123" t="s">
        <v>91</v>
      </c>
      <c r="BF611" s="56" t="s">
        <v>88</v>
      </c>
    </row>
    <row r="612" spans="2:58" s="201" customFormat="1" x14ac:dyDescent="0.2">
      <c r="B612" s="51">
        <v>2026</v>
      </c>
      <c r="C612" s="51">
        <v>891780111</v>
      </c>
      <c r="D612" s="51" t="s">
        <v>79</v>
      </c>
      <c r="E612" s="161" t="s">
        <v>9482</v>
      </c>
      <c r="F612" s="56" t="s">
        <v>9481</v>
      </c>
      <c r="G612" s="56">
        <v>0</v>
      </c>
      <c r="H612" s="56" t="s">
        <v>82</v>
      </c>
      <c r="I612" s="51" t="s">
        <v>83</v>
      </c>
      <c r="J612" s="121" t="s">
        <v>84</v>
      </c>
      <c r="K612" s="54" t="s">
        <v>9480</v>
      </c>
      <c r="L612" s="54">
        <v>13320000</v>
      </c>
      <c r="M612" s="51" t="s">
        <v>86</v>
      </c>
      <c r="N612" s="54" t="s">
        <v>9479</v>
      </c>
      <c r="O612" s="54">
        <v>1083016500</v>
      </c>
      <c r="P612" s="54">
        <v>30</v>
      </c>
      <c r="Q612" s="464">
        <v>46027</v>
      </c>
      <c r="R612" s="109">
        <v>5872564000</v>
      </c>
      <c r="S612" s="109">
        <v>3174</v>
      </c>
      <c r="T612" s="542">
        <v>46049</v>
      </c>
      <c r="U612" s="54">
        <v>13320000</v>
      </c>
      <c r="V612" s="56" t="s">
        <v>88</v>
      </c>
      <c r="W612" s="54">
        <v>36559627</v>
      </c>
      <c r="X612" s="54" t="s">
        <v>9146</v>
      </c>
      <c r="Y612" s="119">
        <v>46049</v>
      </c>
      <c r="Z612" s="119">
        <v>46055</v>
      </c>
      <c r="AA612" s="120" t="s">
        <v>90</v>
      </c>
      <c r="AB612" s="119">
        <v>46173</v>
      </c>
      <c r="AC612" s="54">
        <f t="shared" si="45"/>
        <v>118</v>
      </c>
      <c r="AD612" s="56">
        <v>1</v>
      </c>
      <c r="AE612" s="114">
        <v>3330000</v>
      </c>
      <c r="AF612" s="56">
        <v>1</v>
      </c>
      <c r="AG612" s="464">
        <v>46203</v>
      </c>
      <c r="AH612" s="54">
        <f t="shared" si="46"/>
        <v>30</v>
      </c>
      <c r="AI612" s="114">
        <v>0</v>
      </c>
      <c r="AJ612" s="114">
        <v>0</v>
      </c>
      <c r="AK612" s="118" t="s">
        <v>90</v>
      </c>
      <c r="AL612" s="118" t="s">
        <v>90</v>
      </c>
      <c r="AM612" s="56">
        <v>0</v>
      </c>
      <c r="AN612" s="118" t="s">
        <v>90</v>
      </c>
      <c r="AO612" s="118" t="s">
        <v>90</v>
      </c>
      <c r="AP612" s="118" t="s">
        <v>90</v>
      </c>
      <c r="AQ612" s="54">
        <f t="shared" si="47"/>
        <v>0</v>
      </c>
      <c r="AR612" s="54">
        <f>+L612+AE612-AJ612</f>
        <v>16650000</v>
      </c>
      <c r="AS612" s="56" t="s">
        <v>88</v>
      </c>
      <c r="AT612" s="54">
        <v>13320000</v>
      </c>
      <c r="AU612" s="56" t="s">
        <v>91</v>
      </c>
      <c r="AV612" s="114">
        <v>0</v>
      </c>
      <c r="AW612" s="111" t="s">
        <v>90</v>
      </c>
      <c r="AX612" s="247">
        <v>13320000</v>
      </c>
      <c r="AY612" s="58">
        <f t="shared" si="48"/>
        <v>3330000</v>
      </c>
      <c r="AZ612" s="112">
        <f t="shared" si="49"/>
        <v>0.8</v>
      </c>
      <c r="BA612" s="159">
        <v>1</v>
      </c>
      <c r="BB612" s="111" t="s">
        <v>90</v>
      </c>
      <c r="BC612" s="56" t="s">
        <v>92</v>
      </c>
      <c r="BD612" s="109" t="s">
        <v>9478</v>
      </c>
      <c r="BE612" s="123" t="s">
        <v>91</v>
      </c>
      <c r="BF612" s="56" t="s">
        <v>88</v>
      </c>
    </row>
    <row r="613" spans="2:58" s="201" customFormat="1" x14ac:dyDescent="0.2">
      <c r="B613" s="51">
        <v>2026</v>
      </c>
      <c r="C613" s="51">
        <v>891780111</v>
      </c>
      <c r="D613" s="51" t="s">
        <v>79</v>
      </c>
      <c r="E613" s="161" t="s">
        <v>9477</v>
      </c>
      <c r="F613" s="56" t="s">
        <v>9476</v>
      </c>
      <c r="G613" s="56">
        <v>0</v>
      </c>
      <c r="H613" s="56" t="s">
        <v>82</v>
      </c>
      <c r="I613" s="51" t="s">
        <v>83</v>
      </c>
      <c r="J613" s="121" t="s">
        <v>84</v>
      </c>
      <c r="K613" s="54" t="s">
        <v>9475</v>
      </c>
      <c r="L613" s="54">
        <v>14652000</v>
      </c>
      <c r="M613" s="51" t="s">
        <v>86</v>
      </c>
      <c r="N613" s="54" t="s">
        <v>9474</v>
      </c>
      <c r="O613" s="54">
        <v>7600647</v>
      </c>
      <c r="P613" s="54">
        <v>30</v>
      </c>
      <c r="Q613" s="464">
        <v>46027</v>
      </c>
      <c r="R613" s="109">
        <v>5872564000</v>
      </c>
      <c r="S613" s="109">
        <v>3175</v>
      </c>
      <c r="T613" s="542">
        <v>46049</v>
      </c>
      <c r="U613" s="54">
        <v>14652000</v>
      </c>
      <c r="V613" s="56" t="s">
        <v>88</v>
      </c>
      <c r="W613" s="54">
        <v>36559627</v>
      </c>
      <c r="X613" s="54" t="s">
        <v>9146</v>
      </c>
      <c r="Y613" s="119">
        <v>46049</v>
      </c>
      <c r="Z613" s="119">
        <v>46055</v>
      </c>
      <c r="AA613" s="120" t="s">
        <v>90</v>
      </c>
      <c r="AB613" s="119">
        <v>46173</v>
      </c>
      <c r="AC613" s="54">
        <f t="shared" si="45"/>
        <v>118</v>
      </c>
      <c r="AD613" s="56">
        <v>2</v>
      </c>
      <c r="AE613" s="114">
        <v>6978000</v>
      </c>
      <c r="AF613" s="56">
        <v>1</v>
      </c>
      <c r="AG613" s="464">
        <v>46203</v>
      </c>
      <c r="AH613" s="54">
        <f t="shared" si="46"/>
        <v>30</v>
      </c>
      <c r="AI613" s="114">
        <v>0</v>
      </c>
      <c r="AJ613" s="114">
        <v>0</v>
      </c>
      <c r="AK613" s="118" t="s">
        <v>90</v>
      </c>
      <c r="AL613" s="118" t="s">
        <v>90</v>
      </c>
      <c r="AM613" s="56">
        <v>0</v>
      </c>
      <c r="AN613" s="118" t="s">
        <v>90</v>
      </c>
      <c r="AO613" s="118" t="s">
        <v>90</v>
      </c>
      <c r="AP613" s="118" t="s">
        <v>90</v>
      </c>
      <c r="AQ613" s="54">
        <f t="shared" si="47"/>
        <v>0</v>
      </c>
      <c r="AR613" s="54">
        <f>+L613+AE613-AJ613</f>
        <v>21630000</v>
      </c>
      <c r="AS613" s="56" t="s">
        <v>88</v>
      </c>
      <c r="AT613" s="54">
        <v>14652000</v>
      </c>
      <c r="AU613" s="56" t="s">
        <v>91</v>
      </c>
      <c r="AV613" s="114">
        <v>0</v>
      </c>
      <c r="AW613" s="111" t="s">
        <v>90</v>
      </c>
      <c r="AX613" s="247">
        <v>17304000</v>
      </c>
      <c r="AY613" s="58">
        <f t="shared" si="48"/>
        <v>4326000</v>
      </c>
      <c r="AZ613" s="112">
        <f t="shared" si="49"/>
        <v>0.8</v>
      </c>
      <c r="BA613" s="159">
        <v>1</v>
      </c>
      <c r="BB613" s="111" t="s">
        <v>90</v>
      </c>
      <c r="BC613" s="56" t="s">
        <v>92</v>
      </c>
      <c r="BD613" s="109" t="s">
        <v>9473</v>
      </c>
      <c r="BE613" s="123" t="s">
        <v>91</v>
      </c>
      <c r="BF613" s="56" t="s">
        <v>88</v>
      </c>
    </row>
    <row r="614" spans="2:58" s="201" customFormat="1" x14ac:dyDescent="0.2">
      <c r="B614" s="51">
        <v>2026</v>
      </c>
      <c r="C614" s="51">
        <v>891780111</v>
      </c>
      <c r="D614" s="51" t="s">
        <v>79</v>
      </c>
      <c r="E614" s="161" t="s">
        <v>9472</v>
      </c>
      <c r="F614" s="56" t="s">
        <v>9471</v>
      </c>
      <c r="G614" s="56">
        <v>0</v>
      </c>
      <c r="H614" s="56" t="s">
        <v>82</v>
      </c>
      <c r="I614" s="51" t="s">
        <v>83</v>
      </c>
      <c r="J614" s="121" t="s">
        <v>84</v>
      </c>
      <c r="K614" s="54" t="s">
        <v>9384</v>
      </c>
      <c r="L614" s="54">
        <v>17304000</v>
      </c>
      <c r="M614" s="51" t="s">
        <v>86</v>
      </c>
      <c r="N614" s="54" t="s">
        <v>9470</v>
      </c>
      <c r="O614" s="54">
        <v>12623689</v>
      </c>
      <c r="P614" s="54">
        <v>30</v>
      </c>
      <c r="Q614" s="464">
        <v>46027</v>
      </c>
      <c r="R614" s="109">
        <v>5872564000</v>
      </c>
      <c r="S614" s="109">
        <v>3176</v>
      </c>
      <c r="T614" s="542">
        <v>46049</v>
      </c>
      <c r="U614" s="54">
        <v>17304000</v>
      </c>
      <c r="V614" s="56" t="s">
        <v>88</v>
      </c>
      <c r="W614" s="54">
        <v>36559627</v>
      </c>
      <c r="X614" s="54" t="s">
        <v>9146</v>
      </c>
      <c r="Y614" s="119">
        <v>46049</v>
      </c>
      <c r="Z614" s="119">
        <v>46055</v>
      </c>
      <c r="AA614" s="120" t="s">
        <v>90</v>
      </c>
      <c r="AB614" s="119">
        <v>46173</v>
      </c>
      <c r="AC614" s="54">
        <f t="shared" si="45"/>
        <v>118</v>
      </c>
      <c r="AD614" s="56">
        <v>1</v>
      </c>
      <c r="AE614" s="114">
        <v>4326000</v>
      </c>
      <c r="AF614" s="56">
        <v>1</v>
      </c>
      <c r="AG614" s="464">
        <v>46203</v>
      </c>
      <c r="AH614" s="54">
        <f t="shared" si="46"/>
        <v>30</v>
      </c>
      <c r="AI614" s="114">
        <v>0</v>
      </c>
      <c r="AJ614" s="114">
        <v>0</v>
      </c>
      <c r="AK614" s="118" t="s">
        <v>90</v>
      </c>
      <c r="AL614" s="118" t="s">
        <v>90</v>
      </c>
      <c r="AM614" s="56">
        <v>0</v>
      </c>
      <c r="AN614" s="118" t="s">
        <v>90</v>
      </c>
      <c r="AO614" s="118" t="s">
        <v>90</v>
      </c>
      <c r="AP614" s="118" t="s">
        <v>90</v>
      </c>
      <c r="AQ614" s="54">
        <f t="shared" si="47"/>
        <v>0</v>
      </c>
      <c r="AR614" s="54">
        <f>+L614+AE614-AJ614</f>
        <v>21630000</v>
      </c>
      <c r="AS614" s="56" t="s">
        <v>88</v>
      </c>
      <c r="AT614" s="54">
        <v>17304000</v>
      </c>
      <c r="AU614" s="56" t="s">
        <v>91</v>
      </c>
      <c r="AV614" s="114">
        <v>0</v>
      </c>
      <c r="AW614" s="111" t="s">
        <v>90</v>
      </c>
      <c r="AX614" s="247">
        <v>17304000</v>
      </c>
      <c r="AY614" s="58">
        <f t="shared" si="48"/>
        <v>4326000</v>
      </c>
      <c r="AZ614" s="112">
        <f t="shared" si="49"/>
        <v>0.8</v>
      </c>
      <c r="BA614" s="159">
        <v>1</v>
      </c>
      <c r="BB614" s="111" t="s">
        <v>90</v>
      </c>
      <c r="BC614" s="56" t="s">
        <v>92</v>
      </c>
      <c r="BD614" s="109" t="s">
        <v>9469</v>
      </c>
      <c r="BE614" s="123" t="s">
        <v>91</v>
      </c>
      <c r="BF614" s="56" t="s">
        <v>88</v>
      </c>
    </row>
    <row r="615" spans="2:58" s="201" customFormat="1" x14ac:dyDescent="0.2">
      <c r="B615" s="51">
        <v>2026</v>
      </c>
      <c r="C615" s="51">
        <v>891780111</v>
      </c>
      <c r="D615" s="51" t="s">
        <v>79</v>
      </c>
      <c r="E615" s="161" t="s">
        <v>9468</v>
      </c>
      <c r="F615" s="56" t="s">
        <v>9467</v>
      </c>
      <c r="G615" s="56">
        <v>0</v>
      </c>
      <c r="H615" s="56" t="s">
        <v>82</v>
      </c>
      <c r="I615" s="51" t="s">
        <v>83</v>
      </c>
      <c r="J615" s="121" t="s">
        <v>84</v>
      </c>
      <c r="K615" s="54" t="s">
        <v>9466</v>
      </c>
      <c r="L615" s="54">
        <v>13320000</v>
      </c>
      <c r="M615" s="51" t="s">
        <v>86</v>
      </c>
      <c r="N615" s="54" t="s">
        <v>9465</v>
      </c>
      <c r="O615" s="54">
        <v>1082938113</v>
      </c>
      <c r="P615" s="54">
        <v>30</v>
      </c>
      <c r="Q615" s="464">
        <v>46027</v>
      </c>
      <c r="R615" s="109">
        <v>5872564000</v>
      </c>
      <c r="S615" s="109">
        <v>3177</v>
      </c>
      <c r="T615" s="542">
        <v>46049</v>
      </c>
      <c r="U615" s="54">
        <v>13320000</v>
      </c>
      <c r="V615" s="56" t="s">
        <v>88</v>
      </c>
      <c r="W615" s="54">
        <v>12621405</v>
      </c>
      <c r="X615" s="54" t="s">
        <v>9215</v>
      </c>
      <c r="Y615" s="119">
        <v>46049</v>
      </c>
      <c r="Z615" s="119">
        <v>46055</v>
      </c>
      <c r="AA615" s="120" t="s">
        <v>90</v>
      </c>
      <c r="AB615" s="119">
        <v>46173</v>
      </c>
      <c r="AC615" s="54">
        <f t="shared" si="45"/>
        <v>118</v>
      </c>
      <c r="AD615" s="56">
        <v>1</v>
      </c>
      <c r="AE615" s="114">
        <v>3330000</v>
      </c>
      <c r="AF615" s="56">
        <v>1</v>
      </c>
      <c r="AG615" s="464">
        <v>46203</v>
      </c>
      <c r="AH615" s="54">
        <f t="shared" si="46"/>
        <v>30</v>
      </c>
      <c r="AI615" s="114">
        <v>0</v>
      </c>
      <c r="AJ615" s="114">
        <v>0</v>
      </c>
      <c r="AK615" s="118" t="s">
        <v>90</v>
      </c>
      <c r="AL615" s="118" t="s">
        <v>90</v>
      </c>
      <c r="AM615" s="56">
        <v>0</v>
      </c>
      <c r="AN615" s="118" t="s">
        <v>90</v>
      </c>
      <c r="AO615" s="118" t="s">
        <v>90</v>
      </c>
      <c r="AP615" s="118" t="s">
        <v>90</v>
      </c>
      <c r="AQ615" s="54">
        <f t="shared" si="47"/>
        <v>0</v>
      </c>
      <c r="AR615" s="54">
        <f>+L615+AE615-AJ615</f>
        <v>16650000</v>
      </c>
      <c r="AS615" s="56" t="s">
        <v>88</v>
      </c>
      <c r="AT615" s="54">
        <v>13320000</v>
      </c>
      <c r="AU615" s="56" t="s">
        <v>91</v>
      </c>
      <c r="AV615" s="114">
        <v>0</v>
      </c>
      <c r="AW615" s="111" t="s">
        <v>90</v>
      </c>
      <c r="AX615" s="247">
        <v>13320000</v>
      </c>
      <c r="AY615" s="58">
        <f t="shared" si="48"/>
        <v>3330000</v>
      </c>
      <c r="AZ615" s="112">
        <f t="shared" si="49"/>
        <v>0.8</v>
      </c>
      <c r="BA615" s="159">
        <v>1</v>
      </c>
      <c r="BB615" s="111" t="s">
        <v>90</v>
      </c>
      <c r="BC615" s="56" t="s">
        <v>92</v>
      </c>
      <c r="BD615" s="109" t="s">
        <v>9464</v>
      </c>
      <c r="BE615" s="123" t="s">
        <v>91</v>
      </c>
      <c r="BF615" s="56" t="s">
        <v>88</v>
      </c>
    </row>
    <row r="616" spans="2:58" s="201" customFormat="1" x14ac:dyDescent="0.2">
      <c r="B616" s="51">
        <v>2026</v>
      </c>
      <c r="C616" s="51">
        <v>891780111</v>
      </c>
      <c r="D616" s="51" t="s">
        <v>79</v>
      </c>
      <c r="E616" s="161" t="s">
        <v>9463</v>
      </c>
      <c r="F616" s="56" t="s">
        <v>9462</v>
      </c>
      <c r="G616" s="56">
        <v>0</v>
      </c>
      <c r="H616" s="56" t="s">
        <v>82</v>
      </c>
      <c r="I616" s="51" t="s">
        <v>83</v>
      </c>
      <c r="J616" s="121" t="s">
        <v>84</v>
      </c>
      <c r="K616" s="54" t="s">
        <v>9461</v>
      </c>
      <c r="L616" s="54">
        <v>12028000</v>
      </c>
      <c r="M616" s="51" t="s">
        <v>86</v>
      </c>
      <c r="N616" s="54" t="s">
        <v>9460</v>
      </c>
      <c r="O616" s="54">
        <v>56084886</v>
      </c>
      <c r="P616" s="54">
        <v>30</v>
      </c>
      <c r="Q616" s="464">
        <v>46027</v>
      </c>
      <c r="R616" s="109">
        <v>5872564000</v>
      </c>
      <c r="S616" s="109">
        <v>3178</v>
      </c>
      <c r="T616" s="542">
        <v>46049</v>
      </c>
      <c r="U616" s="54">
        <v>12028000</v>
      </c>
      <c r="V616" s="56" t="s">
        <v>88</v>
      </c>
      <c r="W616" s="54">
        <v>45691169</v>
      </c>
      <c r="X616" s="54" t="s">
        <v>8876</v>
      </c>
      <c r="Y616" s="119">
        <v>46049</v>
      </c>
      <c r="Z616" s="119">
        <v>46055</v>
      </c>
      <c r="AA616" s="120" t="s">
        <v>90</v>
      </c>
      <c r="AB616" s="119">
        <v>46173</v>
      </c>
      <c r="AC616" s="54">
        <f t="shared" si="45"/>
        <v>118</v>
      </c>
      <c r="AD616" s="56">
        <v>1</v>
      </c>
      <c r="AE616" s="114">
        <v>1203000</v>
      </c>
      <c r="AF616" s="56">
        <v>1</v>
      </c>
      <c r="AG616" s="464">
        <v>46185</v>
      </c>
      <c r="AH616" s="54">
        <f t="shared" si="46"/>
        <v>12</v>
      </c>
      <c r="AI616" s="114">
        <v>0</v>
      </c>
      <c r="AJ616" s="114">
        <v>0</v>
      </c>
      <c r="AK616" s="118" t="s">
        <v>90</v>
      </c>
      <c r="AL616" s="118" t="s">
        <v>90</v>
      </c>
      <c r="AM616" s="56">
        <v>0</v>
      </c>
      <c r="AN616" s="118" t="s">
        <v>90</v>
      </c>
      <c r="AO616" s="118" t="s">
        <v>90</v>
      </c>
      <c r="AP616" s="118" t="s">
        <v>90</v>
      </c>
      <c r="AQ616" s="54">
        <f t="shared" si="47"/>
        <v>0</v>
      </c>
      <c r="AR616" s="54">
        <f>+L616+AE616-AJ616</f>
        <v>13231000</v>
      </c>
      <c r="AS616" s="56" t="s">
        <v>88</v>
      </c>
      <c r="AT616" s="54">
        <v>12028000</v>
      </c>
      <c r="AU616" s="56" t="s">
        <v>91</v>
      </c>
      <c r="AV616" s="114">
        <v>0</v>
      </c>
      <c r="AW616" s="111" t="s">
        <v>90</v>
      </c>
      <c r="AX616" s="247">
        <v>12028000</v>
      </c>
      <c r="AY616" s="58">
        <f t="shared" si="48"/>
        <v>1203000</v>
      </c>
      <c r="AZ616" s="112">
        <f t="shared" si="49"/>
        <v>0.90907716725871057</v>
      </c>
      <c r="BA616" s="159">
        <v>1</v>
      </c>
      <c r="BB616" s="111" t="s">
        <v>90</v>
      </c>
      <c r="BC616" s="56" t="s">
        <v>92</v>
      </c>
      <c r="BD616" s="109" t="s">
        <v>9459</v>
      </c>
      <c r="BE616" s="123" t="s">
        <v>91</v>
      </c>
      <c r="BF616" s="56" t="s">
        <v>88</v>
      </c>
    </row>
    <row r="617" spans="2:58" s="201" customFormat="1" x14ac:dyDescent="0.2">
      <c r="B617" s="51">
        <v>2026</v>
      </c>
      <c r="C617" s="51">
        <v>891780111</v>
      </c>
      <c r="D617" s="51" t="s">
        <v>79</v>
      </c>
      <c r="E617" s="161" t="s">
        <v>9458</v>
      </c>
      <c r="F617" s="56" t="s">
        <v>9457</v>
      </c>
      <c r="G617" s="56">
        <v>0</v>
      </c>
      <c r="H617" s="56" t="s">
        <v>82</v>
      </c>
      <c r="I617" s="51" t="s">
        <v>83</v>
      </c>
      <c r="J617" s="121" t="s">
        <v>84</v>
      </c>
      <c r="K617" s="54" t="s">
        <v>9432</v>
      </c>
      <c r="L617" s="54">
        <v>11396000</v>
      </c>
      <c r="M617" s="51" t="s">
        <v>86</v>
      </c>
      <c r="N617" s="54" t="s">
        <v>9456</v>
      </c>
      <c r="O617" s="54">
        <v>1083044791</v>
      </c>
      <c r="P617" s="54">
        <v>53</v>
      </c>
      <c r="Q617" s="464">
        <v>46030</v>
      </c>
      <c r="R617" s="109">
        <v>2567899000</v>
      </c>
      <c r="S617" s="109">
        <v>3143</v>
      </c>
      <c r="T617" s="542">
        <v>46049</v>
      </c>
      <c r="U617" s="54">
        <v>11396000</v>
      </c>
      <c r="V617" s="56" t="s">
        <v>88</v>
      </c>
      <c r="W617" s="54">
        <v>85468846</v>
      </c>
      <c r="X617" s="54" t="s">
        <v>9430</v>
      </c>
      <c r="Y617" s="119">
        <v>46049</v>
      </c>
      <c r="Z617" s="119">
        <v>46055</v>
      </c>
      <c r="AA617" s="120" t="s">
        <v>90</v>
      </c>
      <c r="AB617" s="119">
        <v>46173</v>
      </c>
      <c r="AC617" s="54">
        <f t="shared" si="45"/>
        <v>118</v>
      </c>
      <c r="AD617" s="56">
        <v>0</v>
      </c>
      <c r="AE617" s="114">
        <v>0</v>
      </c>
      <c r="AF617" s="56">
        <v>0</v>
      </c>
      <c r="AG617" s="464" t="s">
        <v>90</v>
      </c>
      <c r="AH617" s="54">
        <f t="shared" si="46"/>
        <v>0</v>
      </c>
      <c r="AI617" s="114">
        <v>0</v>
      </c>
      <c r="AJ617" s="114">
        <v>0</v>
      </c>
      <c r="AK617" s="118" t="s">
        <v>90</v>
      </c>
      <c r="AL617" s="118" t="s">
        <v>90</v>
      </c>
      <c r="AM617" s="56">
        <v>0</v>
      </c>
      <c r="AN617" s="118" t="s">
        <v>90</v>
      </c>
      <c r="AO617" s="118" t="s">
        <v>90</v>
      </c>
      <c r="AP617" s="118" t="s">
        <v>90</v>
      </c>
      <c r="AQ617" s="54">
        <f t="shared" si="47"/>
        <v>0</v>
      </c>
      <c r="AR617" s="54">
        <f>+L617+AE617-AJ617</f>
        <v>11396000</v>
      </c>
      <c r="AS617" s="56" t="s">
        <v>88</v>
      </c>
      <c r="AT617" s="54">
        <v>11396000</v>
      </c>
      <c r="AU617" s="56" t="s">
        <v>91</v>
      </c>
      <c r="AV617" s="114">
        <v>0</v>
      </c>
      <c r="AW617" s="111" t="s">
        <v>90</v>
      </c>
      <c r="AX617" s="247">
        <v>11396000</v>
      </c>
      <c r="AY617" s="58">
        <f t="shared" si="48"/>
        <v>0</v>
      </c>
      <c r="AZ617" s="112">
        <f t="shared" si="49"/>
        <v>1</v>
      </c>
      <c r="BA617" s="159">
        <v>1</v>
      </c>
      <c r="BB617" s="111" t="s">
        <v>90</v>
      </c>
      <c r="BC617" s="56" t="s">
        <v>92</v>
      </c>
      <c r="BD617" s="109" t="s">
        <v>9455</v>
      </c>
      <c r="BE617" s="123" t="s">
        <v>91</v>
      </c>
      <c r="BF617" s="56" t="s">
        <v>88</v>
      </c>
    </row>
    <row r="618" spans="2:58" s="201" customFormat="1" x14ac:dyDescent="0.2">
      <c r="B618" s="51">
        <v>2026</v>
      </c>
      <c r="C618" s="51">
        <v>891780111</v>
      </c>
      <c r="D618" s="51" t="s">
        <v>79</v>
      </c>
      <c r="E618" s="161" t="s">
        <v>9454</v>
      </c>
      <c r="F618" s="56" t="s">
        <v>9453</v>
      </c>
      <c r="G618" s="56">
        <v>0</v>
      </c>
      <c r="H618" s="56" t="s">
        <v>82</v>
      </c>
      <c r="I618" s="51" t="s">
        <v>83</v>
      </c>
      <c r="J618" s="121" t="s">
        <v>84</v>
      </c>
      <c r="K618" s="54" t="s">
        <v>9452</v>
      </c>
      <c r="L618" s="54">
        <v>11396000</v>
      </c>
      <c r="M618" s="51" t="s">
        <v>86</v>
      </c>
      <c r="N618" s="54" t="s">
        <v>9451</v>
      </c>
      <c r="O618" s="54">
        <v>85477304</v>
      </c>
      <c r="P618" s="54">
        <v>30</v>
      </c>
      <c r="Q618" s="464">
        <v>46027</v>
      </c>
      <c r="R618" s="109">
        <v>5872564000</v>
      </c>
      <c r="S618" s="109">
        <v>3179</v>
      </c>
      <c r="T618" s="542">
        <v>46049</v>
      </c>
      <c r="U618" s="54">
        <v>11396000</v>
      </c>
      <c r="V618" s="56" t="s">
        <v>88</v>
      </c>
      <c r="W618" s="54">
        <v>36557666</v>
      </c>
      <c r="X618" s="54" t="s">
        <v>8827</v>
      </c>
      <c r="Y618" s="119">
        <v>46049</v>
      </c>
      <c r="Z618" s="119">
        <v>46055</v>
      </c>
      <c r="AA618" s="120" t="s">
        <v>90</v>
      </c>
      <c r="AB618" s="119">
        <v>46173</v>
      </c>
      <c r="AC618" s="54">
        <f t="shared" si="45"/>
        <v>118</v>
      </c>
      <c r="AD618" s="56">
        <v>0</v>
      </c>
      <c r="AE618" s="114">
        <v>0</v>
      </c>
      <c r="AF618" s="56">
        <v>0</v>
      </c>
      <c r="AG618" s="464" t="s">
        <v>90</v>
      </c>
      <c r="AH618" s="54">
        <f t="shared" si="46"/>
        <v>0</v>
      </c>
      <c r="AI618" s="114">
        <v>0</v>
      </c>
      <c r="AJ618" s="114">
        <v>0</v>
      </c>
      <c r="AK618" s="118" t="s">
        <v>90</v>
      </c>
      <c r="AL618" s="118" t="s">
        <v>90</v>
      </c>
      <c r="AM618" s="56">
        <v>0</v>
      </c>
      <c r="AN618" s="118" t="s">
        <v>90</v>
      </c>
      <c r="AO618" s="118" t="s">
        <v>90</v>
      </c>
      <c r="AP618" s="118" t="s">
        <v>90</v>
      </c>
      <c r="AQ618" s="54">
        <f t="shared" si="47"/>
        <v>0</v>
      </c>
      <c r="AR618" s="54">
        <f>+L618+AE618-AJ618</f>
        <v>11396000</v>
      </c>
      <c r="AS618" s="56" t="s">
        <v>88</v>
      </c>
      <c r="AT618" s="54">
        <v>11396000</v>
      </c>
      <c r="AU618" s="56" t="s">
        <v>91</v>
      </c>
      <c r="AV618" s="114">
        <v>0</v>
      </c>
      <c r="AW618" s="111" t="s">
        <v>90</v>
      </c>
      <c r="AX618" s="247">
        <v>11396000</v>
      </c>
      <c r="AY618" s="58">
        <f t="shared" si="48"/>
        <v>0</v>
      </c>
      <c r="AZ618" s="112">
        <f t="shared" si="49"/>
        <v>1</v>
      </c>
      <c r="BA618" s="159">
        <v>1</v>
      </c>
      <c r="BB618" s="111" t="s">
        <v>90</v>
      </c>
      <c r="BC618" s="56" t="s">
        <v>92</v>
      </c>
      <c r="BD618" s="109" t="s">
        <v>9450</v>
      </c>
      <c r="BE618" s="123" t="s">
        <v>91</v>
      </c>
      <c r="BF618" s="56" t="s">
        <v>88</v>
      </c>
    </row>
    <row r="619" spans="2:58" s="201" customFormat="1" x14ac:dyDescent="0.2">
      <c r="B619" s="51">
        <v>2026</v>
      </c>
      <c r="C619" s="51">
        <v>891780111</v>
      </c>
      <c r="D619" s="51" t="s">
        <v>79</v>
      </c>
      <c r="E619" s="161" t="s">
        <v>9449</v>
      </c>
      <c r="F619" s="56" t="s">
        <v>9448</v>
      </c>
      <c r="G619" s="56">
        <v>0</v>
      </c>
      <c r="H619" s="56" t="s">
        <v>82</v>
      </c>
      <c r="I619" s="51" t="s">
        <v>83</v>
      </c>
      <c r="J619" s="121" t="s">
        <v>84</v>
      </c>
      <c r="K619" s="54" t="s">
        <v>9447</v>
      </c>
      <c r="L619" s="54">
        <v>11396000</v>
      </c>
      <c r="M619" s="51" t="s">
        <v>86</v>
      </c>
      <c r="N619" s="54" t="s">
        <v>9446</v>
      </c>
      <c r="O619" s="54">
        <v>39016494</v>
      </c>
      <c r="P619" s="54">
        <v>53</v>
      </c>
      <c r="Q619" s="464">
        <v>46030</v>
      </c>
      <c r="R619" s="109">
        <v>2567899000</v>
      </c>
      <c r="S619" s="109">
        <v>3144</v>
      </c>
      <c r="T619" s="542">
        <v>46049</v>
      </c>
      <c r="U619" s="54">
        <v>11396000</v>
      </c>
      <c r="V619" s="56" t="s">
        <v>88</v>
      </c>
      <c r="W619" s="54">
        <v>1082990998</v>
      </c>
      <c r="X619" s="54" t="s">
        <v>8951</v>
      </c>
      <c r="Y619" s="119">
        <v>46049</v>
      </c>
      <c r="Z619" s="119">
        <v>46055</v>
      </c>
      <c r="AA619" s="120" t="s">
        <v>90</v>
      </c>
      <c r="AB619" s="119">
        <v>46173</v>
      </c>
      <c r="AC619" s="54">
        <f t="shared" si="45"/>
        <v>118</v>
      </c>
      <c r="AD619" s="56">
        <v>0</v>
      </c>
      <c r="AE619" s="114">
        <v>0</v>
      </c>
      <c r="AF619" s="56">
        <v>0</v>
      </c>
      <c r="AG619" s="464" t="s">
        <v>90</v>
      </c>
      <c r="AH619" s="54">
        <f t="shared" si="46"/>
        <v>0</v>
      </c>
      <c r="AI619" s="114">
        <v>0</v>
      </c>
      <c r="AJ619" s="114">
        <v>0</v>
      </c>
      <c r="AK619" s="118" t="s">
        <v>90</v>
      </c>
      <c r="AL619" s="118" t="s">
        <v>90</v>
      </c>
      <c r="AM619" s="56">
        <v>0</v>
      </c>
      <c r="AN619" s="118" t="s">
        <v>90</v>
      </c>
      <c r="AO619" s="118" t="s">
        <v>90</v>
      </c>
      <c r="AP619" s="118" t="s">
        <v>90</v>
      </c>
      <c r="AQ619" s="54">
        <f t="shared" si="47"/>
        <v>0</v>
      </c>
      <c r="AR619" s="54">
        <f>+L619+AE619-AJ619</f>
        <v>11396000</v>
      </c>
      <c r="AS619" s="56" t="s">
        <v>88</v>
      </c>
      <c r="AT619" s="54">
        <v>11396000</v>
      </c>
      <c r="AU619" s="56" t="s">
        <v>91</v>
      </c>
      <c r="AV619" s="114">
        <v>0</v>
      </c>
      <c r="AW619" s="111" t="s">
        <v>90</v>
      </c>
      <c r="AX619" s="247">
        <v>11396000</v>
      </c>
      <c r="AY619" s="58">
        <f t="shared" si="48"/>
        <v>0</v>
      </c>
      <c r="AZ619" s="112">
        <f t="shared" si="49"/>
        <v>1</v>
      </c>
      <c r="BA619" s="159">
        <v>1</v>
      </c>
      <c r="BB619" s="111" t="s">
        <v>90</v>
      </c>
      <c r="BC619" s="56" t="s">
        <v>92</v>
      </c>
      <c r="BD619" s="109" t="s">
        <v>9445</v>
      </c>
      <c r="BE619" s="123" t="s">
        <v>91</v>
      </c>
      <c r="BF619" s="56" t="s">
        <v>88</v>
      </c>
    </row>
    <row r="620" spans="2:58" s="201" customFormat="1" x14ac:dyDescent="0.2">
      <c r="B620" s="51">
        <v>2026</v>
      </c>
      <c r="C620" s="51">
        <v>891780111</v>
      </c>
      <c r="D620" s="51" t="s">
        <v>79</v>
      </c>
      <c r="E620" s="161" t="s">
        <v>9444</v>
      </c>
      <c r="F620" s="56" t="s">
        <v>9443</v>
      </c>
      <c r="G620" s="56">
        <v>0</v>
      </c>
      <c r="H620" s="56" t="s">
        <v>82</v>
      </c>
      <c r="I620" s="51" t="s">
        <v>83</v>
      </c>
      <c r="J620" s="121" t="s">
        <v>84</v>
      </c>
      <c r="K620" s="54" t="s">
        <v>9442</v>
      </c>
      <c r="L620" s="54">
        <v>11396000</v>
      </c>
      <c r="M620" s="51" t="s">
        <v>86</v>
      </c>
      <c r="N620" s="54" t="s">
        <v>9441</v>
      </c>
      <c r="O620" s="54">
        <v>1234097322</v>
      </c>
      <c r="P620" s="54">
        <v>53</v>
      </c>
      <c r="Q620" s="464">
        <v>46030</v>
      </c>
      <c r="R620" s="109">
        <v>2567899000</v>
      </c>
      <c r="S620" s="109">
        <v>3145</v>
      </c>
      <c r="T620" s="542">
        <v>46049</v>
      </c>
      <c r="U620" s="54">
        <v>11396000</v>
      </c>
      <c r="V620" s="56" t="s">
        <v>88</v>
      </c>
      <c r="W620" s="54">
        <v>85468846</v>
      </c>
      <c r="X620" s="54" t="s">
        <v>9430</v>
      </c>
      <c r="Y620" s="119">
        <v>46049</v>
      </c>
      <c r="Z620" s="119">
        <v>46055</v>
      </c>
      <c r="AA620" s="120" t="s">
        <v>90</v>
      </c>
      <c r="AB620" s="119">
        <v>46173</v>
      </c>
      <c r="AC620" s="54">
        <f t="shared" si="45"/>
        <v>118</v>
      </c>
      <c r="AD620" s="56">
        <v>0</v>
      </c>
      <c r="AE620" s="114">
        <v>0</v>
      </c>
      <c r="AF620" s="56">
        <v>0</v>
      </c>
      <c r="AG620" s="464" t="s">
        <v>90</v>
      </c>
      <c r="AH620" s="54">
        <f t="shared" si="46"/>
        <v>0</v>
      </c>
      <c r="AI620" s="114">
        <v>0</v>
      </c>
      <c r="AJ620" s="114">
        <v>0</v>
      </c>
      <c r="AK620" s="118" t="s">
        <v>90</v>
      </c>
      <c r="AL620" s="118" t="s">
        <v>90</v>
      </c>
      <c r="AM620" s="56">
        <v>0</v>
      </c>
      <c r="AN620" s="118" t="s">
        <v>90</v>
      </c>
      <c r="AO620" s="118" t="s">
        <v>90</v>
      </c>
      <c r="AP620" s="118" t="s">
        <v>90</v>
      </c>
      <c r="AQ620" s="54">
        <f t="shared" si="47"/>
        <v>0</v>
      </c>
      <c r="AR620" s="54">
        <f>+L620+AE620-AJ620</f>
        <v>11396000</v>
      </c>
      <c r="AS620" s="56" t="s">
        <v>88</v>
      </c>
      <c r="AT620" s="54">
        <v>11396000</v>
      </c>
      <c r="AU620" s="56" t="s">
        <v>91</v>
      </c>
      <c r="AV620" s="114">
        <v>0</v>
      </c>
      <c r="AW620" s="111" t="s">
        <v>90</v>
      </c>
      <c r="AX620" s="247">
        <v>11396000</v>
      </c>
      <c r="AY620" s="58">
        <f t="shared" si="48"/>
        <v>0</v>
      </c>
      <c r="AZ620" s="112">
        <f t="shared" si="49"/>
        <v>1</v>
      </c>
      <c r="BA620" s="159">
        <v>1</v>
      </c>
      <c r="BB620" s="111" t="s">
        <v>90</v>
      </c>
      <c r="BC620" s="56" t="s">
        <v>92</v>
      </c>
      <c r="BD620" s="109" t="s">
        <v>9440</v>
      </c>
      <c r="BE620" s="123" t="s">
        <v>91</v>
      </c>
      <c r="BF620" s="56" t="s">
        <v>88</v>
      </c>
    </row>
    <row r="621" spans="2:58" s="201" customFormat="1" x14ac:dyDescent="0.2">
      <c r="B621" s="51">
        <v>2026</v>
      </c>
      <c r="C621" s="51">
        <v>891780111</v>
      </c>
      <c r="D621" s="51" t="s">
        <v>79</v>
      </c>
      <c r="E621" s="161" t="s">
        <v>9439</v>
      </c>
      <c r="F621" s="56" t="s">
        <v>9438</v>
      </c>
      <c r="G621" s="56">
        <v>0</v>
      </c>
      <c r="H621" s="56" t="s">
        <v>82</v>
      </c>
      <c r="I621" s="51" t="s">
        <v>83</v>
      </c>
      <c r="J621" s="121" t="s">
        <v>84</v>
      </c>
      <c r="K621" s="54" t="s">
        <v>9437</v>
      </c>
      <c r="L621" s="54">
        <v>13320000</v>
      </c>
      <c r="M621" s="51" t="s">
        <v>86</v>
      </c>
      <c r="N621" s="54" t="s">
        <v>9436</v>
      </c>
      <c r="O621" s="54">
        <v>1005709255</v>
      </c>
      <c r="P621" s="54">
        <v>30</v>
      </c>
      <c r="Q621" s="464">
        <v>46027</v>
      </c>
      <c r="R621" s="109">
        <v>5872564000</v>
      </c>
      <c r="S621" s="109">
        <v>3180</v>
      </c>
      <c r="T621" s="542">
        <v>46049</v>
      </c>
      <c r="U621" s="54">
        <v>13320000</v>
      </c>
      <c r="V621" s="56" t="s">
        <v>88</v>
      </c>
      <c r="W621" s="54">
        <v>1082990998</v>
      </c>
      <c r="X621" s="54" t="s">
        <v>8951</v>
      </c>
      <c r="Y621" s="119">
        <v>46049</v>
      </c>
      <c r="Z621" s="119">
        <v>46055</v>
      </c>
      <c r="AA621" s="120" t="s">
        <v>90</v>
      </c>
      <c r="AB621" s="119">
        <v>46173</v>
      </c>
      <c r="AC621" s="54">
        <f t="shared" si="45"/>
        <v>118</v>
      </c>
      <c r="AD621" s="56">
        <v>1</v>
      </c>
      <c r="AE621" s="114">
        <v>3330000</v>
      </c>
      <c r="AF621" s="56">
        <v>1</v>
      </c>
      <c r="AG621" s="464">
        <v>46203</v>
      </c>
      <c r="AH621" s="54">
        <f t="shared" si="46"/>
        <v>30</v>
      </c>
      <c r="AI621" s="114">
        <v>0</v>
      </c>
      <c r="AJ621" s="114">
        <v>0</v>
      </c>
      <c r="AK621" s="118" t="s">
        <v>90</v>
      </c>
      <c r="AL621" s="118" t="s">
        <v>90</v>
      </c>
      <c r="AM621" s="56">
        <v>0</v>
      </c>
      <c r="AN621" s="118" t="s">
        <v>90</v>
      </c>
      <c r="AO621" s="118" t="s">
        <v>90</v>
      </c>
      <c r="AP621" s="118" t="s">
        <v>90</v>
      </c>
      <c r="AQ621" s="54">
        <f t="shared" si="47"/>
        <v>0</v>
      </c>
      <c r="AR621" s="54">
        <f>+L621+AE621-AJ621</f>
        <v>16650000</v>
      </c>
      <c r="AS621" s="56" t="s">
        <v>88</v>
      </c>
      <c r="AT621" s="54">
        <v>13320000</v>
      </c>
      <c r="AU621" s="56" t="s">
        <v>91</v>
      </c>
      <c r="AV621" s="114">
        <v>0</v>
      </c>
      <c r="AW621" s="111" t="s">
        <v>90</v>
      </c>
      <c r="AX621" s="247">
        <v>13320000</v>
      </c>
      <c r="AY621" s="58">
        <f t="shared" si="48"/>
        <v>3330000</v>
      </c>
      <c r="AZ621" s="112">
        <f t="shared" si="49"/>
        <v>0.8</v>
      </c>
      <c r="BA621" s="159">
        <v>1</v>
      </c>
      <c r="BB621" s="111" t="s">
        <v>90</v>
      </c>
      <c r="BC621" s="56" t="s">
        <v>92</v>
      </c>
      <c r="BD621" s="109" t="s">
        <v>9435</v>
      </c>
      <c r="BE621" s="123" t="s">
        <v>91</v>
      </c>
      <c r="BF621" s="56" t="s">
        <v>88</v>
      </c>
    </row>
    <row r="622" spans="2:58" s="201" customFormat="1" x14ac:dyDescent="0.2">
      <c r="B622" s="51">
        <v>2026</v>
      </c>
      <c r="C622" s="51">
        <v>891780111</v>
      </c>
      <c r="D622" s="51" t="s">
        <v>79</v>
      </c>
      <c r="E622" s="161" t="s">
        <v>9434</v>
      </c>
      <c r="F622" s="56" t="s">
        <v>9433</v>
      </c>
      <c r="G622" s="56">
        <v>0</v>
      </c>
      <c r="H622" s="56" t="s">
        <v>82</v>
      </c>
      <c r="I622" s="51" t="s">
        <v>83</v>
      </c>
      <c r="J622" s="121" t="s">
        <v>84</v>
      </c>
      <c r="K622" s="54" t="s">
        <v>9432</v>
      </c>
      <c r="L622" s="54">
        <v>11396000</v>
      </c>
      <c r="M622" s="51" t="s">
        <v>86</v>
      </c>
      <c r="N622" s="54" t="s">
        <v>9431</v>
      </c>
      <c r="O622" s="54">
        <v>1082930536</v>
      </c>
      <c r="P622" s="54">
        <v>53</v>
      </c>
      <c r="Q622" s="464">
        <v>46030</v>
      </c>
      <c r="R622" s="109">
        <v>2567899000</v>
      </c>
      <c r="S622" s="109">
        <v>3146</v>
      </c>
      <c r="T622" s="542">
        <v>46049</v>
      </c>
      <c r="U622" s="54">
        <v>11396000</v>
      </c>
      <c r="V622" s="56" t="s">
        <v>88</v>
      </c>
      <c r="W622" s="54">
        <v>85468846</v>
      </c>
      <c r="X622" s="54" t="s">
        <v>9430</v>
      </c>
      <c r="Y622" s="119">
        <v>46049</v>
      </c>
      <c r="Z622" s="119">
        <v>46055</v>
      </c>
      <c r="AA622" s="120" t="s">
        <v>90</v>
      </c>
      <c r="AB622" s="119">
        <v>46173</v>
      </c>
      <c r="AC622" s="54">
        <f t="shared" si="45"/>
        <v>118</v>
      </c>
      <c r="AD622" s="56">
        <v>0</v>
      </c>
      <c r="AE622" s="114">
        <v>0</v>
      </c>
      <c r="AF622" s="56">
        <v>0</v>
      </c>
      <c r="AG622" s="464" t="s">
        <v>90</v>
      </c>
      <c r="AH622" s="54">
        <f t="shared" si="46"/>
        <v>0</v>
      </c>
      <c r="AI622" s="114">
        <v>0</v>
      </c>
      <c r="AJ622" s="114">
        <v>0</v>
      </c>
      <c r="AK622" s="118" t="s">
        <v>90</v>
      </c>
      <c r="AL622" s="118" t="s">
        <v>90</v>
      </c>
      <c r="AM622" s="56">
        <v>0</v>
      </c>
      <c r="AN622" s="118" t="s">
        <v>90</v>
      </c>
      <c r="AO622" s="118" t="s">
        <v>90</v>
      </c>
      <c r="AP622" s="118" t="s">
        <v>90</v>
      </c>
      <c r="AQ622" s="54">
        <f t="shared" si="47"/>
        <v>0</v>
      </c>
      <c r="AR622" s="54">
        <f>+L622+AE622-AJ622</f>
        <v>11396000</v>
      </c>
      <c r="AS622" s="56" t="s">
        <v>88</v>
      </c>
      <c r="AT622" s="54">
        <v>11396000</v>
      </c>
      <c r="AU622" s="56" t="s">
        <v>91</v>
      </c>
      <c r="AV622" s="114">
        <v>0</v>
      </c>
      <c r="AW622" s="111" t="s">
        <v>90</v>
      </c>
      <c r="AX622" s="247">
        <v>11396000</v>
      </c>
      <c r="AY622" s="58">
        <f t="shared" si="48"/>
        <v>0</v>
      </c>
      <c r="AZ622" s="112">
        <f t="shared" si="49"/>
        <v>1</v>
      </c>
      <c r="BA622" s="159">
        <v>1</v>
      </c>
      <c r="BB622" s="111" t="s">
        <v>90</v>
      </c>
      <c r="BC622" s="56" t="s">
        <v>92</v>
      </c>
      <c r="BD622" s="109" t="s">
        <v>9429</v>
      </c>
      <c r="BE622" s="123" t="s">
        <v>91</v>
      </c>
      <c r="BF622" s="56" t="s">
        <v>88</v>
      </c>
    </row>
    <row r="623" spans="2:58" s="201" customFormat="1" x14ac:dyDescent="0.2">
      <c r="B623" s="51">
        <v>2026</v>
      </c>
      <c r="C623" s="51">
        <v>891780111</v>
      </c>
      <c r="D623" s="51" t="s">
        <v>79</v>
      </c>
      <c r="E623" s="161" t="s">
        <v>9428</v>
      </c>
      <c r="F623" s="56" t="s">
        <v>9427</v>
      </c>
      <c r="G623" s="56">
        <v>0</v>
      </c>
      <c r="H623" s="56" t="s">
        <v>82</v>
      </c>
      <c r="I623" s="51" t="s">
        <v>83</v>
      </c>
      <c r="J623" s="121" t="s">
        <v>84</v>
      </c>
      <c r="K623" s="54" t="s">
        <v>9426</v>
      </c>
      <c r="L623" s="54">
        <v>9676000</v>
      </c>
      <c r="M623" s="51" t="s">
        <v>86</v>
      </c>
      <c r="N623" s="54" t="s">
        <v>9425</v>
      </c>
      <c r="O623" s="54">
        <v>1082991395</v>
      </c>
      <c r="P623" s="54">
        <v>53</v>
      </c>
      <c r="Q623" s="464">
        <v>46030</v>
      </c>
      <c r="R623" s="109">
        <v>2567899000</v>
      </c>
      <c r="S623" s="109">
        <v>3147</v>
      </c>
      <c r="T623" s="542">
        <v>46049</v>
      </c>
      <c r="U623" s="54">
        <v>9676000</v>
      </c>
      <c r="V623" s="56" t="s">
        <v>88</v>
      </c>
      <c r="W623" s="54">
        <v>85459497</v>
      </c>
      <c r="X623" s="54" t="s">
        <v>8771</v>
      </c>
      <c r="Y623" s="119">
        <v>46049</v>
      </c>
      <c r="Z623" s="119">
        <v>46055</v>
      </c>
      <c r="AA623" s="120" t="s">
        <v>90</v>
      </c>
      <c r="AB623" s="119">
        <v>46173</v>
      </c>
      <c r="AC623" s="54">
        <f t="shared" si="45"/>
        <v>118</v>
      </c>
      <c r="AD623" s="56">
        <v>0</v>
      </c>
      <c r="AE623" s="114">
        <v>0</v>
      </c>
      <c r="AF623" s="56">
        <v>0</v>
      </c>
      <c r="AG623" s="464" t="s">
        <v>90</v>
      </c>
      <c r="AH623" s="54">
        <f t="shared" si="46"/>
        <v>0</v>
      </c>
      <c r="AI623" s="114">
        <v>0</v>
      </c>
      <c r="AJ623" s="114">
        <v>0</v>
      </c>
      <c r="AK623" s="118" t="s">
        <v>90</v>
      </c>
      <c r="AL623" s="118" t="s">
        <v>90</v>
      </c>
      <c r="AM623" s="56">
        <v>0</v>
      </c>
      <c r="AN623" s="118" t="s">
        <v>90</v>
      </c>
      <c r="AO623" s="118" t="s">
        <v>90</v>
      </c>
      <c r="AP623" s="118" t="s">
        <v>90</v>
      </c>
      <c r="AQ623" s="54">
        <f t="shared" si="47"/>
        <v>0</v>
      </c>
      <c r="AR623" s="54">
        <f>+L623+AE623-AJ623</f>
        <v>9676000</v>
      </c>
      <c r="AS623" s="56" t="s">
        <v>88</v>
      </c>
      <c r="AT623" s="54">
        <v>9676000</v>
      </c>
      <c r="AU623" s="56" t="s">
        <v>91</v>
      </c>
      <c r="AV623" s="114">
        <v>0</v>
      </c>
      <c r="AW623" s="111" t="s">
        <v>90</v>
      </c>
      <c r="AX623" s="247">
        <v>9192200</v>
      </c>
      <c r="AY623" s="58">
        <f t="shared" si="48"/>
        <v>483800</v>
      </c>
      <c r="AZ623" s="112">
        <f t="shared" si="49"/>
        <v>0.95</v>
      </c>
      <c r="BA623" s="159">
        <v>0.95</v>
      </c>
      <c r="BB623" s="111" t="s">
        <v>90</v>
      </c>
      <c r="BC623" s="56" t="s">
        <v>92</v>
      </c>
      <c r="BD623" s="109" t="s">
        <v>9424</v>
      </c>
      <c r="BE623" s="123" t="s">
        <v>91</v>
      </c>
      <c r="BF623" s="56" t="s">
        <v>88</v>
      </c>
    </row>
    <row r="624" spans="2:58" s="201" customFormat="1" x14ac:dyDescent="0.2">
      <c r="B624" s="51">
        <v>2026</v>
      </c>
      <c r="C624" s="51">
        <v>891780111</v>
      </c>
      <c r="D624" s="51" t="s">
        <v>79</v>
      </c>
      <c r="E624" s="161" t="s">
        <v>9423</v>
      </c>
      <c r="F624" s="56" t="s">
        <v>9422</v>
      </c>
      <c r="G624" s="56">
        <v>0</v>
      </c>
      <c r="H624" s="56" t="s">
        <v>82</v>
      </c>
      <c r="I624" s="51" t="s">
        <v>83</v>
      </c>
      <c r="J624" s="121" t="s">
        <v>84</v>
      </c>
      <c r="K624" s="54" t="s">
        <v>9421</v>
      </c>
      <c r="L624" s="54">
        <v>13320000</v>
      </c>
      <c r="M624" s="51" t="s">
        <v>86</v>
      </c>
      <c r="N624" s="54" t="s">
        <v>9420</v>
      </c>
      <c r="O624" s="54">
        <v>1193485683</v>
      </c>
      <c r="P624" s="54">
        <v>30</v>
      </c>
      <c r="Q624" s="464">
        <v>46027</v>
      </c>
      <c r="R624" s="109">
        <v>5872564000</v>
      </c>
      <c r="S624" s="109">
        <v>3181</v>
      </c>
      <c r="T624" s="542">
        <v>46049</v>
      </c>
      <c r="U624" s="54">
        <v>13320000</v>
      </c>
      <c r="V624" s="56" t="s">
        <v>88</v>
      </c>
      <c r="W624" s="54">
        <v>85460949</v>
      </c>
      <c r="X624" s="54" t="s">
        <v>9419</v>
      </c>
      <c r="Y624" s="119">
        <v>46049</v>
      </c>
      <c r="Z624" s="119">
        <v>46055</v>
      </c>
      <c r="AA624" s="120" t="s">
        <v>90</v>
      </c>
      <c r="AB624" s="119">
        <v>46173</v>
      </c>
      <c r="AC624" s="54">
        <f t="shared" si="45"/>
        <v>118</v>
      </c>
      <c r="AD624" s="56">
        <v>1</v>
      </c>
      <c r="AE624" s="114">
        <v>3330000</v>
      </c>
      <c r="AF624" s="56">
        <v>1</v>
      </c>
      <c r="AG624" s="464">
        <v>46203</v>
      </c>
      <c r="AH624" s="54">
        <f t="shared" si="46"/>
        <v>30</v>
      </c>
      <c r="AI624" s="114">
        <v>0</v>
      </c>
      <c r="AJ624" s="114">
        <v>0</v>
      </c>
      <c r="AK624" s="118" t="s">
        <v>90</v>
      </c>
      <c r="AL624" s="118" t="s">
        <v>90</v>
      </c>
      <c r="AM624" s="56">
        <v>0</v>
      </c>
      <c r="AN624" s="118" t="s">
        <v>90</v>
      </c>
      <c r="AO624" s="118" t="s">
        <v>90</v>
      </c>
      <c r="AP624" s="118" t="s">
        <v>90</v>
      </c>
      <c r="AQ624" s="54">
        <f t="shared" si="47"/>
        <v>0</v>
      </c>
      <c r="AR624" s="54">
        <f>+L624+AE624-AJ624</f>
        <v>16650000</v>
      </c>
      <c r="AS624" s="56" t="s">
        <v>88</v>
      </c>
      <c r="AT624" s="54">
        <v>13320000</v>
      </c>
      <c r="AU624" s="56" t="s">
        <v>91</v>
      </c>
      <c r="AV624" s="114">
        <v>0</v>
      </c>
      <c r="AW624" s="111" t="s">
        <v>90</v>
      </c>
      <c r="AX624" s="247">
        <v>13320000</v>
      </c>
      <c r="AY624" s="58">
        <f t="shared" si="48"/>
        <v>3330000</v>
      </c>
      <c r="AZ624" s="112">
        <f t="shared" si="49"/>
        <v>0.8</v>
      </c>
      <c r="BA624" s="159">
        <v>1</v>
      </c>
      <c r="BB624" s="111" t="s">
        <v>90</v>
      </c>
      <c r="BC624" s="56" t="s">
        <v>92</v>
      </c>
      <c r="BD624" s="109" t="s">
        <v>9418</v>
      </c>
      <c r="BE624" s="123" t="s">
        <v>91</v>
      </c>
      <c r="BF624" s="56" t="s">
        <v>88</v>
      </c>
    </row>
    <row r="625" spans="2:58" s="201" customFormat="1" x14ac:dyDescent="0.2">
      <c r="B625" s="51">
        <v>2026</v>
      </c>
      <c r="C625" s="51">
        <v>891780111</v>
      </c>
      <c r="D625" s="51" t="s">
        <v>79</v>
      </c>
      <c r="E625" s="161" t="s">
        <v>9417</v>
      </c>
      <c r="F625" s="56" t="s">
        <v>9416</v>
      </c>
      <c r="G625" s="56">
        <v>0</v>
      </c>
      <c r="H625" s="56" t="s">
        <v>82</v>
      </c>
      <c r="I625" s="51" t="s">
        <v>83</v>
      </c>
      <c r="J625" s="121" t="s">
        <v>84</v>
      </c>
      <c r="K625" s="54" t="s">
        <v>9415</v>
      </c>
      <c r="L625" s="54">
        <v>10483000</v>
      </c>
      <c r="M625" s="51" t="s">
        <v>86</v>
      </c>
      <c r="N625" s="54" t="s">
        <v>9414</v>
      </c>
      <c r="O625" s="54">
        <v>1083028723</v>
      </c>
      <c r="P625" s="54">
        <v>53</v>
      </c>
      <c r="Q625" s="464">
        <v>46030</v>
      </c>
      <c r="R625" s="109">
        <v>2567899000</v>
      </c>
      <c r="S625" s="109">
        <v>3148</v>
      </c>
      <c r="T625" s="542">
        <v>46049</v>
      </c>
      <c r="U625" s="54">
        <v>10483000</v>
      </c>
      <c r="V625" s="56" t="s">
        <v>88</v>
      </c>
      <c r="W625" s="54">
        <v>57444673</v>
      </c>
      <c r="X625" s="54" t="s">
        <v>9243</v>
      </c>
      <c r="Y625" s="119">
        <v>46049</v>
      </c>
      <c r="Z625" s="119">
        <v>46049</v>
      </c>
      <c r="AA625" s="120" t="s">
        <v>90</v>
      </c>
      <c r="AB625" s="119">
        <v>46173</v>
      </c>
      <c r="AC625" s="54">
        <f t="shared" si="45"/>
        <v>124</v>
      </c>
      <c r="AD625" s="56">
        <v>1</v>
      </c>
      <c r="AE625" s="114">
        <v>2419000</v>
      </c>
      <c r="AF625" s="56">
        <v>1</v>
      </c>
      <c r="AG625" s="464">
        <v>46203</v>
      </c>
      <c r="AH625" s="54">
        <f t="shared" si="46"/>
        <v>30</v>
      </c>
      <c r="AI625" s="114">
        <v>0</v>
      </c>
      <c r="AJ625" s="114">
        <v>0</v>
      </c>
      <c r="AK625" s="118" t="s">
        <v>90</v>
      </c>
      <c r="AL625" s="118" t="s">
        <v>90</v>
      </c>
      <c r="AM625" s="56">
        <v>0</v>
      </c>
      <c r="AN625" s="118" t="s">
        <v>90</v>
      </c>
      <c r="AO625" s="118" t="s">
        <v>90</v>
      </c>
      <c r="AP625" s="118" t="s">
        <v>90</v>
      </c>
      <c r="AQ625" s="54">
        <f t="shared" si="47"/>
        <v>0</v>
      </c>
      <c r="AR625" s="54">
        <f>+L625+AE625-AJ625</f>
        <v>12902000</v>
      </c>
      <c r="AS625" s="56" t="s">
        <v>88</v>
      </c>
      <c r="AT625" s="54">
        <v>10483000</v>
      </c>
      <c r="AU625" s="56" t="s">
        <v>91</v>
      </c>
      <c r="AV625" s="114">
        <v>0</v>
      </c>
      <c r="AW625" s="111" t="s">
        <v>90</v>
      </c>
      <c r="AX625" s="247">
        <v>10483000</v>
      </c>
      <c r="AY625" s="58">
        <f t="shared" si="48"/>
        <v>2419000</v>
      </c>
      <c r="AZ625" s="112">
        <f t="shared" si="49"/>
        <v>0.81250968842039994</v>
      </c>
      <c r="BA625" s="159">
        <v>1</v>
      </c>
      <c r="BB625" s="111" t="s">
        <v>90</v>
      </c>
      <c r="BC625" s="56" t="s">
        <v>92</v>
      </c>
      <c r="BD625" s="109" t="s">
        <v>9413</v>
      </c>
      <c r="BE625" s="56" t="s">
        <v>88</v>
      </c>
      <c r="BF625" s="56" t="s">
        <v>88</v>
      </c>
    </row>
    <row r="626" spans="2:58" s="201" customFormat="1" x14ac:dyDescent="0.2">
      <c r="B626" s="51">
        <v>2026</v>
      </c>
      <c r="C626" s="51">
        <v>891780111</v>
      </c>
      <c r="D626" s="51" t="s">
        <v>79</v>
      </c>
      <c r="E626" s="161" t="s">
        <v>9412</v>
      </c>
      <c r="F626" s="56" t="s">
        <v>9411</v>
      </c>
      <c r="G626" s="56">
        <v>0</v>
      </c>
      <c r="H626" s="56" t="s">
        <v>82</v>
      </c>
      <c r="I626" s="51" t="s">
        <v>83</v>
      </c>
      <c r="J626" s="121" t="s">
        <v>84</v>
      </c>
      <c r="K626" s="54" t="s">
        <v>9410</v>
      </c>
      <c r="L626" s="54">
        <v>13320000</v>
      </c>
      <c r="M626" s="51" t="s">
        <v>86</v>
      </c>
      <c r="N626" s="54" t="s">
        <v>9409</v>
      </c>
      <c r="O626" s="54">
        <v>1007820427</v>
      </c>
      <c r="P626" s="54">
        <v>30</v>
      </c>
      <c r="Q626" s="464">
        <v>46027</v>
      </c>
      <c r="R626" s="109">
        <v>5872564000</v>
      </c>
      <c r="S626" s="109">
        <v>3182</v>
      </c>
      <c r="T626" s="542">
        <v>46049</v>
      </c>
      <c r="U626" s="54">
        <v>13320000</v>
      </c>
      <c r="V626" s="56" t="s">
        <v>88</v>
      </c>
      <c r="W626" s="54">
        <v>93400727</v>
      </c>
      <c r="X626" s="54" t="s">
        <v>8815</v>
      </c>
      <c r="Y626" s="119">
        <v>46049</v>
      </c>
      <c r="Z626" s="119">
        <v>46055</v>
      </c>
      <c r="AA626" s="120" t="s">
        <v>90</v>
      </c>
      <c r="AB626" s="119">
        <v>46173</v>
      </c>
      <c r="AC626" s="54">
        <f t="shared" si="45"/>
        <v>118</v>
      </c>
      <c r="AD626" s="56">
        <v>1</v>
      </c>
      <c r="AE626" s="114">
        <v>3330000</v>
      </c>
      <c r="AF626" s="56">
        <v>1</v>
      </c>
      <c r="AG626" s="464">
        <v>46203</v>
      </c>
      <c r="AH626" s="54">
        <f t="shared" si="46"/>
        <v>30</v>
      </c>
      <c r="AI626" s="114">
        <v>0</v>
      </c>
      <c r="AJ626" s="114">
        <v>0</v>
      </c>
      <c r="AK626" s="118" t="s">
        <v>90</v>
      </c>
      <c r="AL626" s="118" t="s">
        <v>90</v>
      </c>
      <c r="AM626" s="56">
        <v>0</v>
      </c>
      <c r="AN626" s="118" t="s">
        <v>90</v>
      </c>
      <c r="AO626" s="118" t="s">
        <v>90</v>
      </c>
      <c r="AP626" s="118" t="s">
        <v>90</v>
      </c>
      <c r="AQ626" s="54">
        <f t="shared" si="47"/>
        <v>0</v>
      </c>
      <c r="AR626" s="54">
        <f>+L626+AE626-AJ626</f>
        <v>16650000</v>
      </c>
      <c r="AS626" s="56" t="s">
        <v>88</v>
      </c>
      <c r="AT626" s="54">
        <v>13320000</v>
      </c>
      <c r="AU626" s="56" t="s">
        <v>91</v>
      </c>
      <c r="AV626" s="114">
        <v>0</v>
      </c>
      <c r="AW626" s="111" t="s">
        <v>90</v>
      </c>
      <c r="AX626" s="247">
        <v>13320000</v>
      </c>
      <c r="AY626" s="58">
        <f t="shared" si="48"/>
        <v>3330000</v>
      </c>
      <c r="AZ626" s="112">
        <f t="shared" si="49"/>
        <v>0.8</v>
      </c>
      <c r="BA626" s="159">
        <v>1</v>
      </c>
      <c r="BB626" s="111" t="s">
        <v>90</v>
      </c>
      <c r="BC626" s="56" t="s">
        <v>92</v>
      </c>
      <c r="BD626" s="109" t="s">
        <v>9408</v>
      </c>
      <c r="BE626" s="123" t="s">
        <v>91</v>
      </c>
      <c r="BF626" s="56" t="s">
        <v>88</v>
      </c>
    </row>
    <row r="627" spans="2:58" s="201" customFormat="1" x14ac:dyDescent="0.2">
      <c r="B627" s="51">
        <v>2026</v>
      </c>
      <c r="C627" s="51">
        <v>891780111</v>
      </c>
      <c r="D627" s="51" t="s">
        <v>79</v>
      </c>
      <c r="E627" s="161" t="s">
        <v>9407</v>
      </c>
      <c r="F627" s="56" t="s">
        <v>9406</v>
      </c>
      <c r="G627" s="56">
        <v>0</v>
      </c>
      <c r="H627" s="56" t="s">
        <v>82</v>
      </c>
      <c r="I627" s="51" t="s">
        <v>174</v>
      </c>
      <c r="J627" s="121" t="s">
        <v>84</v>
      </c>
      <c r="K627" s="54" t="s">
        <v>9405</v>
      </c>
      <c r="L627" s="54">
        <v>13320000</v>
      </c>
      <c r="M627" s="51" t="s">
        <v>86</v>
      </c>
      <c r="N627" s="54" t="s">
        <v>9404</v>
      </c>
      <c r="O627" s="54">
        <v>1082954069</v>
      </c>
      <c r="P627" s="54">
        <v>128</v>
      </c>
      <c r="Q627" s="542">
        <v>46038</v>
      </c>
      <c r="R627" s="54">
        <v>55056000</v>
      </c>
      <c r="S627" s="54">
        <v>3183</v>
      </c>
      <c r="T627" s="542">
        <v>46049</v>
      </c>
      <c r="U627" s="54">
        <v>13320000</v>
      </c>
      <c r="V627" s="56" t="s">
        <v>88</v>
      </c>
      <c r="W627" s="54">
        <v>72175281</v>
      </c>
      <c r="X627" s="54" t="s">
        <v>9254</v>
      </c>
      <c r="Y627" s="119">
        <v>46049</v>
      </c>
      <c r="Z627" s="119">
        <v>46055</v>
      </c>
      <c r="AA627" s="120" t="s">
        <v>90</v>
      </c>
      <c r="AB627" s="119">
        <v>46173</v>
      </c>
      <c r="AC627" s="54">
        <f t="shared" si="45"/>
        <v>118</v>
      </c>
      <c r="AD627" s="56">
        <v>1</v>
      </c>
      <c r="AE627" s="114">
        <v>3330000</v>
      </c>
      <c r="AF627" s="56">
        <v>1</v>
      </c>
      <c r="AG627" s="464">
        <v>46203</v>
      </c>
      <c r="AH627" s="54">
        <f t="shared" si="46"/>
        <v>30</v>
      </c>
      <c r="AI627" s="114">
        <v>0</v>
      </c>
      <c r="AJ627" s="114">
        <v>0</v>
      </c>
      <c r="AK627" s="118" t="s">
        <v>90</v>
      </c>
      <c r="AL627" s="118" t="s">
        <v>90</v>
      </c>
      <c r="AM627" s="56">
        <v>0</v>
      </c>
      <c r="AN627" s="118" t="s">
        <v>90</v>
      </c>
      <c r="AO627" s="118" t="s">
        <v>90</v>
      </c>
      <c r="AP627" s="118" t="s">
        <v>90</v>
      </c>
      <c r="AQ627" s="54">
        <f t="shared" si="47"/>
        <v>0</v>
      </c>
      <c r="AR627" s="54">
        <f>+L627+AE627-AJ627</f>
        <v>16650000</v>
      </c>
      <c r="AS627" s="56" t="s">
        <v>88</v>
      </c>
      <c r="AT627" s="54">
        <v>13320000</v>
      </c>
      <c r="AU627" s="56" t="s">
        <v>91</v>
      </c>
      <c r="AV627" s="114">
        <v>0</v>
      </c>
      <c r="AW627" s="111" t="s">
        <v>90</v>
      </c>
      <c r="AX627" s="247">
        <v>13320000</v>
      </c>
      <c r="AY627" s="58">
        <f t="shared" si="48"/>
        <v>3330000</v>
      </c>
      <c r="AZ627" s="112">
        <f t="shared" si="49"/>
        <v>0.8</v>
      </c>
      <c r="BA627" s="159">
        <v>1</v>
      </c>
      <c r="BB627" s="111" t="s">
        <v>90</v>
      </c>
      <c r="BC627" s="56" t="s">
        <v>92</v>
      </c>
      <c r="BD627" s="109" t="s">
        <v>9403</v>
      </c>
      <c r="BE627" s="123" t="s">
        <v>91</v>
      </c>
      <c r="BF627" s="56" t="s">
        <v>88</v>
      </c>
    </row>
    <row r="628" spans="2:58" s="201" customFormat="1" x14ac:dyDescent="0.2">
      <c r="B628" s="51">
        <v>2026</v>
      </c>
      <c r="C628" s="51">
        <v>891780111</v>
      </c>
      <c r="D628" s="51" t="s">
        <v>79</v>
      </c>
      <c r="E628" s="161" t="s">
        <v>9402</v>
      </c>
      <c r="F628" s="56" t="s">
        <v>9401</v>
      </c>
      <c r="G628" s="56">
        <v>0</v>
      </c>
      <c r="H628" s="56" t="s">
        <v>82</v>
      </c>
      <c r="I628" s="51" t="s">
        <v>83</v>
      </c>
      <c r="J628" s="121" t="s">
        <v>84</v>
      </c>
      <c r="K628" s="54" t="s">
        <v>9400</v>
      </c>
      <c r="L628" s="54">
        <v>15873000</v>
      </c>
      <c r="M628" s="51" t="s">
        <v>86</v>
      </c>
      <c r="N628" s="54" t="s">
        <v>9399</v>
      </c>
      <c r="O628" s="54">
        <v>1082948298</v>
      </c>
      <c r="P628" s="54">
        <v>30</v>
      </c>
      <c r="Q628" s="464">
        <v>46027</v>
      </c>
      <c r="R628" s="109">
        <v>5872564000</v>
      </c>
      <c r="S628" s="109">
        <v>3184</v>
      </c>
      <c r="T628" s="542">
        <v>46049</v>
      </c>
      <c r="U628" s="54">
        <v>15873000</v>
      </c>
      <c r="V628" s="56" t="s">
        <v>88</v>
      </c>
      <c r="W628" s="54">
        <v>12548945</v>
      </c>
      <c r="X628" s="54" t="s">
        <v>9398</v>
      </c>
      <c r="Y628" s="119">
        <v>46049</v>
      </c>
      <c r="Z628" s="119">
        <v>46049</v>
      </c>
      <c r="AA628" s="120" t="s">
        <v>90</v>
      </c>
      <c r="AB628" s="119">
        <v>46173</v>
      </c>
      <c r="AC628" s="54">
        <f t="shared" si="45"/>
        <v>124</v>
      </c>
      <c r="AD628" s="56">
        <v>1</v>
      </c>
      <c r="AE628" s="114">
        <v>3663000</v>
      </c>
      <c r="AF628" s="56">
        <v>1</v>
      </c>
      <c r="AG628" s="464">
        <v>46203</v>
      </c>
      <c r="AH628" s="54">
        <f t="shared" si="46"/>
        <v>30</v>
      </c>
      <c r="AI628" s="114">
        <v>0</v>
      </c>
      <c r="AJ628" s="114">
        <v>0</v>
      </c>
      <c r="AK628" s="118" t="s">
        <v>90</v>
      </c>
      <c r="AL628" s="118" t="s">
        <v>90</v>
      </c>
      <c r="AM628" s="56">
        <v>0</v>
      </c>
      <c r="AN628" s="118" t="s">
        <v>90</v>
      </c>
      <c r="AO628" s="118" t="s">
        <v>90</v>
      </c>
      <c r="AP628" s="118" t="s">
        <v>90</v>
      </c>
      <c r="AQ628" s="54">
        <f t="shared" si="47"/>
        <v>0</v>
      </c>
      <c r="AR628" s="54">
        <f>+L628+AE628-AJ628</f>
        <v>19536000</v>
      </c>
      <c r="AS628" s="56" t="s">
        <v>88</v>
      </c>
      <c r="AT628" s="54">
        <v>15873000</v>
      </c>
      <c r="AU628" s="56" t="s">
        <v>91</v>
      </c>
      <c r="AV628" s="114">
        <v>0</v>
      </c>
      <c r="AW628" s="111" t="s">
        <v>90</v>
      </c>
      <c r="AX628" s="247">
        <v>15873000</v>
      </c>
      <c r="AY628" s="58">
        <f t="shared" si="48"/>
        <v>3663000</v>
      </c>
      <c r="AZ628" s="112">
        <f t="shared" si="49"/>
        <v>0.8125</v>
      </c>
      <c r="BA628" s="159">
        <v>1</v>
      </c>
      <c r="BB628" s="111" t="s">
        <v>90</v>
      </c>
      <c r="BC628" s="56" t="s">
        <v>92</v>
      </c>
      <c r="BD628" s="109" t="s">
        <v>9397</v>
      </c>
      <c r="BE628" s="56" t="s">
        <v>88</v>
      </c>
      <c r="BF628" s="56" t="s">
        <v>88</v>
      </c>
    </row>
    <row r="629" spans="2:58" s="201" customFormat="1" x14ac:dyDescent="0.2">
      <c r="B629" s="51">
        <v>2026</v>
      </c>
      <c r="C629" s="51">
        <v>891780111</v>
      </c>
      <c r="D629" s="51" t="s">
        <v>79</v>
      </c>
      <c r="E629" s="161" t="s">
        <v>9396</v>
      </c>
      <c r="F629" s="56" t="s">
        <v>9395</v>
      </c>
      <c r="G629" s="56">
        <v>0</v>
      </c>
      <c r="H629" s="56" t="s">
        <v>82</v>
      </c>
      <c r="I629" s="51" t="s">
        <v>83</v>
      </c>
      <c r="J629" s="121" t="s">
        <v>84</v>
      </c>
      <c r="K629" s="54" t="s">
        <v>9394</v>
      </c>
      <c r="L629" s="54">
        <v>11396000</v>
      </c>
      <c r="M629" s="51" t="s">
        <v>86</v>
      </c>
      <c r="N629" s="54" t="s">
        <v>9393</v>
      </c>
      <c r="O629" s="54">
        <v>1083017465</v>
      </c>
      <c r="P629" s="54">
        <v>53</v>
      </c>
      <c r="Q629" s="464">
        <v>46030</v>
      </c>
      <c r="R629" s="109">
        <v>2567899000</v>
      </c>
      <c r="S629" s="109">
        <v>3149</v>
      </c>
      <c r="T629" s="542">
        <v>46049</v>
      </c>
      <c r="U629" s="54">
        <v>11396000</v>
      </c>
      <c r="V629" s="56" t="s">
        <v>88</v>
      </c>
      <c r="W629" s="54">
        <v>72175281</v>
      </c>
      <c r="X629" s="54" t="s">
        <v>9254</v>
      </c>
      <c r="Y629" s="119">
        <v>46049</v>
      </c>
      <c r="Z629" s="119">
        <v>46055</v>
      </c>
      <c r="AA629" s="120" t="s">
        <v>90</v>
      </c>
      <c r="AB629" s="119">
        <v>46173</v>
      </c>
      <c r="AC629" s="54">
        <f t="shared" si="45"/>
        <v>118</v>
      </c>
      <c r="AD629" s="56">
        <v>1</v>
      </c>
      <c r="AE629" s="114">
        <v>2849000</v>
      </c>
      <c r="AF629" s="56">
        <v>1</v>
      </c>
      <c r="AG629" s="464">
        <v>46203</v>
      </c>
      <c r="AH629" s="54">
        <f t="shared" si="46"/>
        <v>30</v>
      </c>
      <c r="AI629" s="114">
        <v>0</v>
      </c>
      <c r="AJ629" s="114">
        <v>0</v>
      </c>
      <c r="AK629" s="118" t="s">
        <v>90</v>
      </c>
      <c r="AL629" s="118" t="s">
        <v>90</v>
      </c>
      <c r="AM629" s="56">
        <v>0</v>
      </c>
      <c r="AN629" s="118" t="s">
        <v>90</v>
      </c>
      <c r="AO629" s="118" t="s">
        <v>90</v>
      </c>
      <c r="AP629" s="118" t="s">
        <v>90</v>
      </c>
      <c r="AQ629" s="54">
        <f t="shared" si="47"/>
        <v>0</v>
      </c>
      <c r="AR629" s="54">
        <f>+L629+AE629-AJ629</f>
        <v>14245000</v>
      </c>
      <c r="AS629" s="56" t="s">
        <v>88</v>
      </c>
      <c r="AT629" s="54">
        <v>11396000</v>
      </c>
      <c r="AU629" s="56" t="s">
        <v>91</v>
      </c>
      <c r="AV629" s="114">
        <v>0</v>
      </c>
      <c r="AW629" s="111" t="s">
        <v>90</v>
      </c>
      <c r="AX629" s="247">
        <v>11396000</v>
      </c>
      <c r="AY629" s="58">
        <f t="shared" si="48"/>
        <v>2849000</v>
      </c>
      <c r="AZ629" s="112">
        <f t="shared" si="49"/>
        <v>0.8</v>
      </c>
      <c r="BA629" s="159">
        <v>1</v>
      </c>
      <c r="BB629" s="111" t="s">
        <v>90</v>
      </c>
      <c r="BC629" s="56" t="s">
        <v>92</v>
      </c>
      <c r="BD629" s="109" t="s">
        <v>9392</v>
      </c>
      <c r="BE629" s="123" t="s">
        <v>91</v>
      </c>
      <c r="BF629" s="56" t="s">
        <v>88</v>
      </c>
    </row>
    <row r="630" spans="2:58" s="201" customFormat="1" x14ac:dyDescent="0.2">
      <c r="B630" s="51">
        <v>2026</v>
      </c>
      <c r="C630" s="51">
        <v>891780111</v>
      </c>
      <c r="D630" s="51" t="s">
        <v>79</v>
      </c>
      <c r="E630" s="161" t="s">
        <v>9391</v>
      </c>
      <c r="F630" s="56" t="s">
        <v>9390</v>
      </c>
      <c r="G630" s="56">
        <v>0</v>
      </c>
      <c r="H630" s="56" t="s">
        <v>82</v>
      </c>
      <c r="I630" s="51" t="s">
        <v>83</v>
      </c>
      <c r="J630" s="121" t="s">
        <v>84</v>
      </c>
      <c r="K630" s="54" t="s">
        <v>9389</v>
      </c>
      <c r="L630" s="54">
        <v>14430000</v>
      </c>
      <c r="M630" s="51" t="s">
        <v>86</v>
      </c>
      <c r="N630" s="54" t="s">
        <v>9388</v>
      </c>
      <c r="O630" s="54">
        <v>36668619</v>
      </c>
      <c r="P630" s="54">
        <v>30</v>
      </c>
      <c r="Q630" s="464">
        <v>46027</v>
      </c>
      <c r="R630" s="109">
        <v>5872564000</v>
      </c>
      <c r="S630" s="109">
        <v>3185</v>
      </c>
      <c r="T630" s="542">
        <v>46049</v>
      </c>
      <c r="U630" s="54">
        <v>14430000</v>
      </c>
      <c r="V630" s="56" t="s">
        <v>88</v>
      </c>
      <c r="W630" s="54">
        <v>85154788</v>
      </c>
      <c r="X630" s="54" t="s">
        <v>9161</v>
      </c>
      <c r="Y630" s="119">
        <v>46049</v>
      </c>
      <c r="Z630" s="119">
        <v>46049</v>
      </c>
      <c r="AA630" s="120" t="s">
        <v>90</v>
      </c>
      <c r="AB630" s="119">
        <v>46173</v>
      </c>
      <c r="AC630" s="54">
        <f t="shared" si="45"/>
        <v>124</v>
      </c>
      <c r="AD630" s="56">
        <v>1</v>
      </c>
      <c r="AE630" s="114">
        <v>3330000</v>
      </c>
      <c r="AF630" s="56">
        <v>1</v>
      </c>
      <c r="AG630" s="464">
        <v>46203</v>
      </c>
      <c r="AH630" s="54">
        <f t="shared" si="46"/>
        <v>30</v>
      </c>
      <c r="AI630" s="114">
        <v>0</v>
      </c>
      <c r="AJ630" s="114">
        <v>0</v>
      </c>
      <c r="AK630" s="118" t="s">
        <v>90</v>
      </c>
      <c r="AL630" s="118" t="s">
        <v>90</v>
      </c>
      <c r="AM630" s="56">
        <v>0</v>
      </c>
      <c r="AN630" s="118" t="s">
        <v>90</v>
      </c>
      <c r="AO630" s="118" t="s">
        <v>90</v>
      </c>
      <c r="AP630" s="118" t="s">
        <v>90</v>
      </c>
      <c r="AQ630" s="54">
        <f t="shared" si="47"/>
        <v>0</v>
      </c>
      <c r="AR630" s="54">
        <f>+L630+AE630-AJ630</f>
        <v>17760000</v>
      </c>
      <c r="AS630" s="56" t="s">
        <v>88</v>
      </c>
      <c r="AT630" s="54">
        <v>14430000</v>
      </c>
      <c r="AU630" s="56" t="s">
        <v>91</v>
      </c>
      <c r="AV630" s="114">
        <v>0</v>
      </c>
      <c r="AW630" s="111" t="s">
        <v>90</v>
      </c>
      <c r="AX630" s="247">
        <v>14430000</v>
      </c>
      <c r="AY630" s="58">
        <f t="shared" si="48"/>
        <v>3330000</v>
      </c>
      <c r="AZ630" s="112">
        <f t="shared" si="49"/>
        <v>0.8125</v>
      </c>
      <c r="BA630" s="159">
        <v>1</v>
      </c>
      <c r="BB630" s="111" t="s">
        <v>90</v>
      </c>
      <c r="BC630" s="56" t="s">
        <v>92</v>
      </c>
      <c r="BD630" s="109" t="s">
        <v>9387</v>
      </c>
      <c r="BE630" s="56" t="s">
        <v>88</v>
      </c>
      <c r="BF630" s="56" t="s">
        <v>88</v>
      </c>
    </row>
    <row r="631" spans="2:58" s="201" customFormat="1" x14ac:dyDescent="0.2">
      <c r="B631" s="51">
        <v>2026</v>
      </c>
      <c r="C631" s="51">
        <v>891780111</v>
      </c>
      <c r="D631" s="51" t="s">
        <v>79</v>
      </c>
      <c r="E631" s="161" t="s">
        <v>9386</v>
      </c>
      <c r="F631" s="56" t="s">
        <v>9385</v>
      </c>
      <c r="G631" s="56">
        <v>0</v>
      </c>
      <c r="H631" s="56" t="s">
        <v>82</v>
      </c>
      <c r="I631" s="51" t="s">
        <v>83</v>
      </c>
      <c r="J631" s="121" t="s">
        <v>84</v>
      </c>
      <c r="K631" s="54" t="s">
        <v>9384</v>
      </c>
      <c r="L631" s="54">
        <v>14652000</v>
      </c>
      <c r="M631" s="51" t="s">
        <v>86</v>
      </c>
      <c r="N631" s="54" t="s">
        <v>9383</v>
      </c>
      <c r="O631" s="54">
        <v>12538059</v>
      </c>
      <c r="P631" s="54">
        <v>30</v>
      </c>
      <c r="Q631" s="464">
        <v>46027</v>
      </c>
      <c r="R631" s="109">
        <v>5872564000</v>
      </c>
      <c r="S631" s="109">
        <v>3186</v>
      </c>
      <c r="T631" s="542">
        <v>46049</v>
      </c>
      <c r="U631" s="54">
        <v>14652000</v>
      </c>
      <c r="V631" s="56" t="s">
        <v>88</v>
      </c>
      <c r="W631" s="54">
        <v>36559627</v>
      </c>
      <c r="X631" s="54" t="s">
        <v>9146</v>
      </c>
      <c r="Y631" s="119">
        <v>46049</v>
      </c>
      <c r="Z631" s="119">
        <v>46055</v>
      </c>
      <c r="AA631" s="120" t="s">
        <v>90</v>
      </c>
      <c r="AB631" s="119">
        <v>46173</v>
      </c>
      <c r="AC631" s="54">
        <f t="shared" si="45"/>
        <v>118</v>
      </c>
      <c r="AD631" s="56">
        <v>1</v>
      </c>
      <c r="AE631" s="114">
        <v>3663000</v>
      </c>
      <c r="AF631" s="56">
        <v>1</v>
      </c>
      <c r="AG631" s="464">
        <v>46203</v>
      </c>
      <c r="AH631" s="54">
        <f t="shared" si="46"/>
        <v>30</v>
      </c>
      <c r="AI631" s="114">
        <v>0</v>
      </c>
      <c r="AJ631" s="114">
        <v>0</v>
      </c>
      <c r="AK631" s="118" t="s">
        <v>90</v>
      </c>
      <c r="AL631" s="118" t="s">
        <v>90</v>
      </c>
      <c r="AM631" s="56">
        <v>0</v>
      </c>
      <c r="AN631" s="118" t="s">
        <v>90</v>
      </c>
      <c r="AO631" s="118" t="s">
        <v>90</v>
      </c>
      <c r="AP631" s="118" t="s">
        <v>90</v>
      </c>
      <c r="AQ631" s="54">
        <f t="shared" si="47"/>
        <v>0</v>
      </c>
      <c r="AR631" s="54">
        <f>+L631+AE631-AJ631</f>
        <v>18315000</v>
      </c>
      <c r="AS631" s="56" t="s">
        <v>88</v>
      </c>
      <c r="AT631" s="54">
        <v>14652000</v>
      </c>
      <c r="AU631" s="56" t="s">
        <v>91</v>
      </c>
      <c r="AV631" s="114">
        <v>0</v>
      </c>
      <c r="AW631" s="111" t="s">
        <v>90</v>
      </c>
      <c r="AX631" s="247">
        <v>14652000</v>
      </c>
      <c r="AY631" s="58">
        <f t="shared" si="48"/>
        <v>3663000</v>
      </c>
      <c r="AZ631" s="112">
        <f t="shared" si="49"/>
        <v>0.8</v>
      </c>
      <c r="BA631" s="159">
        <v>1</v>
      </c>
      <c r="BB631" s="111" t="s">
        <v>90</v>
      </c>
      <c r="BC631" s="56" t="s">
        <v>92</v>
      </c>
      <c r="BD631" s="109" t="s">
        <v>9382</v>
      </c>
      <c r="BE631" s="123" t="s">
        <v>91</v>
      </c>
      <c r="BF631" s="56" t="s">
        <v>88</v>
      </c>
    </row>
    <row r="632" spans="2:58" s="201" customFormat="1" x14ac:dyDescent="0.2">
      <c r="B632" s="51">
        <v>2026</v>
      </c>
      <c r="C632" s="51">
        <v>891780111</v>
      </c>
      <c r="D632" s="51" t="s">
        <v>79</v>
      </c>
      <c r="E632" s="161" t="s">
        <v>9381</v>
      </c>
      <c r="F632" s="56" t="s">
        <v>9380</v>
      </c>
      <c r="G632" s="56">
        <v>0</v>
      </c>
      <c r="H632" s="56" t="s">
        <v>82</v>
      </c>
      <c r="I632" s="51" t="s">
        <v>83</v>
      </c>
      <c r="J632" s="121" t="s">
        <v>84</v>
      </c>
      <c r="K632" s="54" t="s">
        <v>9379</v>
      </c>
      <c r="L632" s="54">
        <v>13320000</v>
      </c>
      <c r="M632" s="51" t="s">
        <v>86</v>
      </c>
      <c r="N632" s="54" t="s">
        <v>9378</v>
      </c>
      <c r="O632" s="54">
        <v>1082400965</v>
      </c>
      <c r="P632" s="54">
        <v>30</v>
      </c>
      <c r="Q632" s="464">
        <v>46027</v>
      </c>
      <c r="R632" s="109">
        <v>5872564000</v>
      </c>
      <c r="S632" s="109">
        <v>3187</v>
      </c>
      <c r="T632" s="542">
        <v>46049</v>
      </c>
      <c r="U632" s="54">
        <v>13320000</v>
      </c>
      <c r="V632" s="56" t="s">
        <v>88</v>
      </c>
      <c r="W632" s="54">
        <v>1082990998</v>
      </c>
      <c r="X632" s="54" t="s">
        <v>8951</v>
      </c>
      <c r="Y632" s="119">
        <v>46049</v>
      </c>
      <c r="Z632" s="119">
        <v>46055</v>
      </c>
      <c r="AA632" s="120" t="s">
        <v>90</v>
      </c>
      <c r="AB632" s="119">
        <v>46173</v>
      </c>
      <c r="AC632" s="54">
        <f t="shared" si="45"/>
        <v>118</v>
      </c>
      <c r="AD632" s="56">
        <v>1</v>
      </c>
      <c r="AE632" s="114">
        <v>3330000</v>
      </c>
      <c r="AF632" s="56">
        <v>1</v>
      </c>
      <c r="AG632" s="464">
        <v>46203</v>
      </c>
      <c r="AH632" s="54">
        <f t="shared" si="46"/>
        <v>30</v>
      </c>
      <c r="AI632" s="114">
        <v>0</v>
      </c>
      <c r="AJ632" s="114">
        <v>0</v>
      </c>
      <c r="AK632" s="118" t="s">
        <v>90</v>
      </c>
      <c r="AL632" s="118" t="s">
        <v>90</v>
      </c>
      <c r="AM632" s="56">
        <v>0</v>
      </c>
      <c r="AN632" s="118" t="s">
        <v>90</v>
      </c>
      <c r="AO632" s="118" t="s">
        <v>90</v>
      </c>
      <c r="AP632" s="118" t="s">
        <v>90</v>
      </c>
      <c r="AQ632" s="54">
        <f t="shared" si="47"/>
        <v>0</v>
      </c>
      <c r="AR632" s="54">
        <f>+L632+AE632-AJ632</f>
        <v>16650000</v>
      </c>
      <c r="AS632" s="56" t="s">
        <v>88</v>
      </c>
      <c r="AT632" s="54">
        <v>13320000</v>
      </c>
      <c r="AU632" s="56" t="s">
        <v>91</v>
      </c>
      <c r="AV632" s="114">
        <v>0</v>
      </c>
      <c r="AW632" s="111" t="s">
        <v>90</v>
      </c>
      <c r="AX632" s="247">
        <v>13320000</v>
      </c>
      <c r="AY632" s="58">
        <f t="shared" si="48"/>
        <v>3330000</v>
      </c>
      <c r="AZ632" s="112">
        <f t="shared" si="49"/>
        <v>0.8</v>
      </c>
      <c r="BA632" s="159">
        <v>1</v>
      </c>
      <c r="BB632" s="111" t="s">
        <v>90</v>
      </c>
      <c r="BC632" s="56" t="s">
        <v>92</v>
      </c>
      <c r="BD632" s="109" t="s">
        <v>9377</v>
      </c>
      <c r="BE632" s="123" t="s">
        <v>91</v>
      </c>
      <c r="BF632" s="56" t="s">
        <v>88</v>
      </c>
    </row>
    <row r="633" spans="2:58" s="201" customFormat="1" x14ac:dyDescent="0.2">
      <c r="B633" s="51">
        <v>2026</v>
      </c>
      <c r="C633" s="51">
        <v>891780111</v>
      </c>
      <c r="D633" s="51" t="s">
        <v>79</v>
      </c>
      <c r="E633" s="161" t="s">
        <v>9376</v>
      </c>
      <c r="F633" s="56" t="s">
        <v>9375</v>
      </c>
      <c r="G633" s="56">
        <v>0</v>
      </c>
      <c r="H633" s="56" t="s">
        <v>82</v>
      </c>
      <c r="I633" s="51" t="s">
        <v>83</v>
      </c>
      <c r="J633" s="121" t="s">
        <v>84</v>
      </c>
      <c r="K633" s="54" t="s">
        <v>9374</v>
      </c>
      <c r="L633" s="54">
        <v>9676000</v>
      </c>
      <c r="M633" s="51" t="s">
        <v>86</v>
      </c>
      <c r="N633" s="54" t="s">
        <v>9373</v>
      </c>
      <c r="O633" s="54">
        <v>1082410646</v>
      </c>
      <c r="P633" s="54">
        <v>53</v>
      </c>
      <c r="Q633" s="464">
        <v>46030</v>
      </c>
      <c r="R633" s="109">
        <v>2567899000</v>
      </c>
      <c r="S633" s="109">
        <v>3150</v>
      </c>
      <c r="T633" s="542">
        <v>46049</v>
      </c>
      <c r="U633" s="54">
        <v>9676000</v>
      </c>
      <c r="V633" s="56" t="s">
        <v>88</v>
      </c>
      <c r="W633" s="54">
        <v>85467461</v>
      </c>
      <c r="X633" s="54" t="s">
        <v>8855</v>
      </c>
      <c r="Y633" s="119">
        <v>46049</v>
      </c>
      <c r="Z633" s="119">
        <v>46055</v>
      </c>
      <c r="AA633" s="120" t="s">
        <v>90</v>
      </c>
      <c r="AB633" s="119">
        <v>46173</v>
      </c>
      <c r="AC633" s="54">
        <f t="shared" si="45"/>
        <v>118</v>
      </c>
      <c r="AD633" s="56">
        <v>1</v>
      </c>
      <c r="AE633" s="114">
        <v>2419000</v>
      </c>
      <c r="AF633" s="56">
        <v>1</v>
      </c>
      <c r="AG633" s="464">
        <v>46203</v>
      </c>
      <c r="AH633" s="54">
        <f t="shared" si="46"/>
        <v>30</v>
      </c>
      <c r="AI633" s="114">
        <v>0</v>
      </c>
      <c r="AJ633" s="114">
        <v>0</v>
      </c>
      <c r="AK633" s="118" t="s">
        <v>90</v>
      </c>
      <c r="AL633" s="118" t="s">
        <v>90</v>
      </c>
      <c r="AM633" s="56">
        <v>0</v>
      </c>
      <c r="AN633" s="118" t="s">
        <v>90</v>
      </c>
      <c r="AO633" s="118" t="s">
        <v>90</v>
      </c>
      <c r="AP633" s="118" t="s">
        <v>90</v>
      </c>
      <c r="AQ633" s="54">
        <f t="shared" si="47"/>
        <v>0</v>
      </c>
      <c r="AR633" s="54">
        <f>+L633+AE633-AJ633</f>
        <v>12095000</v>
      </c>
      <c r="AS633" s="56" t="s">
        <v>88</v>
      </c>
      <c r="AT633" s="54">
        <v>9676000</v>
      </c>
      <c r="AU633" s="56" t="s">
        <v>91</v>
      </c>
      <c r="AV633" s="114">
        <v>0</v>
      </c>
      <c r="AW633" s="111" t="s">
        <v>90</v>
      </c>
      <c r="AX633" s="247">
        <v>9676000</v>
      </c>
      <c r="AY633" s="58">
        <f t="shared" si="48"/>
        <v>2419000</v>
      </c>
      <c r="AZ633" s="112">
        <f t="shared" si="49"/>
        <v>0.8</v>
      </c>
      <c r="BA633" s="159">
        <v>1</v>
      </c>
      <c r="BB633" s="111" t="s">
        <v>90</v>
      </c>
      <c r="BC633" s="56" t="s">
        <v>92</v>
      </c>
      <c r="BD633" s="109" t="s">
        <v>9372</v>
      </c>
      <c r="BE633" s="123" t="s">
        <v>91</v>
      </c>
      <c r="BF633" s="56" t="s">
        <v>88</v>
      </c>
    </row>
    <row r="634" spans="2:58" s="201" customFormat="1" x14ac:dyDescent="0.2">
      <c r="B634" s="51">
        <v>2026</v>
      </c>
      <c r="C634" s="51">
        <v>891780111</v>
      </c>
      <c r="D634" s="51" t="s">
        <v>79</v>
      </c>
      <c r="E634" s="161" t="s">
        <v>9371</v>
      </c>
      <c r="F634" s="56" t="s">
        <v>9370</v>
      </c>
      <c r="G634" s="56">
        <v>0</v>
      </c>
      <c r="H634" s="56" t="s">
        <v>82</v>
      </c>
      <c r="I634" s="51" t="s">
        <v>83</v>
      </c>
      <c r="J634" s="121" t="s">
        <v>84</v>
      </c>
      <c r="K634" s="54" t="s">
        <v>9324</v>
      </c>
      <c r="L634" s="54">
        <v>9676000</v>
      </c>
      <c r="M634" s="51" t="s">
        <v>86</v>
      </c>
      <c r="N634" s="54" t="s">
        <v>9369</v>
      </c>
      <c r="O634" s="54">
        <v>1082946193</v>
      </c>
      <c r="P634" s="54">
        <v>53</v>
      </c>
      <c r="Q634" s="464">
        <v>46030</v>
      </c>
      <c r="R634" s="109">
        <v>2567899000</v>
      </c>
      <c r="S634" s="109">
        <v>3151</v>
      </c>
      <c r="T634" s="542">
        <v>46049</v>
      </c>
      <c r="U634" s="54">
        <v>9676000</v>
      </c>
      <c r="V634" s="56" t="s">
        <v>88</v>
      </c>
      <c r="W634" s="54">
        <v>85459497</v>
      </c>
      <c r="X634" s="54" t="s">
        <v>8771</v>
      </c>
      <c r="Y634" s="119">
        <v>46049</v>
      </c>
      <c r="Z634" s="119">
        <v>46055</v>
      </c>
      <c r="AA634" s="120" t="s">
        <v>90</v>
      </c>
      <c r="AB634" s="119">
        <v>46173</v>
      </c>
      <c r="AC634" s="54">
        <f t="shared" si="45"/>
        <v>118</v>
      </c>
      <c r="AD634" s="56">
        <v>0</v>
      </c>
      <c r="AE634" s="114">
        <v>0</v>
      </c>
      <c r="AF634" s="56">
        <v>0</v>
      </c>
      <c r="AG634" s="464" t="s">
        <v>90</v>
      </c>
      <c r="AH634" s="54">
        <f t="shared" si="46"/>
        <v>0</v>
      </c>
      <c r="AI634" s="114">
        <v>0</v>
      </c>
      <c r="AJ634" s="114">
        <v>0</v>
      </c>
      <c r="AK634" s="118" t="s">
        <v>90</v>
      </c>
      <c r="AL634" s="118" t="s">
        <v>90</v>
      </c>
      <c r="AM634" s="56">
        <v>0</v>
      </c>
      <c r="AN634" s="118" t="s">
        <v>90</v>
      </c>
      <c r="AO634" s="118" t="s">
        <v>90</v>
      </c>
      <c r="AP634" s="118" t="s">
        <v>90</v>
      </c>
      <c r="AQ634" s="54">
        <f t="shared" si="47"/>
        <v>0</v>
      </c>
      <c r="AR634" s="54">
        <f>+L634+AE634-AJ634</f>
        <v>9676000</v>
      </c>
      <c r="AS634" s="56" t="s">
        <v>88</v>
      </c>
      <c r="AT634" s="54">
        <v>9676000</v>
      </c>
      <c r="AU634" s="56" t="s">
        <v>91</v>
      </c>
      <c r="AV634" s="114">
        <v>0</v>
      </c>
      <c r="AW634" s="111" t="s">
        <v>90</v>
      </c>
      <c r="AX634" s="247">
        <v>9676000</v>
      </c>
      <c r="AY634" s="58">
        <f t="shared" si="48"/>
        <v>0</v>
      </c>
      <c r="AZ634" s="112">
        <f t="shared" si="49"/>
        <v>1</v>
      </c>
      <c r="BA634" s="159">
        <v>1</v>
      </c>
      <c r="BB634" s="111" t="s">
        <v>90</v>
      </c>
      <c r="BC634" s="56" t="s">
        <v>92</v>
      </c>
      <c r="BD634" s="109" t="s">
        <v>9368</v>
      </c>
      <c r="BE634" s="123" t="s">
        <v>91</v>
      </c>
      <c r="BF634" s="56" t="s">
        <v>88</v>
      </c>
    </row>
    <row r="635" spans="2:58" s="201" customFormat="1" x14ac:dyDescent="0.2">
      <c r="B635" s="51">
        <v>2026</v>
      </c>
      <c r="C635" s="51">
        <v>891780111</v>
      </c>
      <c r="D635" s="51" t="s">
        <v>79</v>
      </c>
      <c r="E635" s="161" t="s">
        <v>9367</v>
      </c>
      <c r="F635" s="56" t="s">
        <v>9366</v>
      </c>
      <c r="G635" s="56">
        <v>0</v>
      </c>
      <c r="H635" s="56" t="s">
        <v>82</v>
      </c>
      <c r="I635" s="51" t="s">
        <v>83</v>
      </c>
      <c r="J635" s="121" t="s">
        <v>84</v>
      </c>
      <c r="K635" s="54" t="s">
        <v>9365</v>
      </c>
      <c r="L635" s="54">
        <v>16880000</v>
      </c>
      <c r="M635" s="51" t="s">
        <v>86</v>
      </c>
      <c r="N635" s="54" t="s">
        <v>9364</v>
      </c>
      <c r="O635" s="54">
        <v>1082992753</v>
      </c>
      <c r="P635" s="54">
        <v>30</v>
      </c>
      <c r="Q635" s="464">
        <v>46027</v>
      </c>
      <c r="R635" s="109">
        <v>5872564000</v>
      </c>
      <c r="S635" s="109">
        <v>3188</v>
      </c>
      <c r="T635" s="542">
        <v>46049</v>
      </c>
      <c r="U635" s="54">
        <v>16880000</v>
      </c>
      <c r="V635" s="56" t="s">
        <v>88</v>
      </c>
      <c r="W635" s="54">
        <v>57464638</v>
      </c>
      <c r="X635" s="54" t="s">
        <v>8925</v>
      </c>
      <c r="Y635" s="119">
        <v>46049</v>
      </c>
      <c r="Z635" s="119">
        <v>46055</v>
      </c>
      <c r="AA635" s="120" t="s">
        <v>90</v>
      </c>
      <c r="AB635" s="119">
        <v>46173</v>
      </c>
      <c r="AC635" s="54">
        <f t="shared" si="45"/>
        <v>118</v>
      </c>
      <c r="AD635" s="56">
        <v>2</v>
      </c>
      <c r="AE635" s="114">
        <v>7120000</v>
      </c>
      <c r="AF635" s="56">
        <v>1</v>
      </c>
      <c r="AG635" s="464">
        <v>46203</v>
      </c>
      <c r="AH635" s="54">
        <f t="shared" si="46"/>
        <v>30</v>
      </c>
      <c r="AI635" s="114">
        <v>0</v>
      </c>
      <c r="AJ635" s="114">
        <v>0</v>
      </c>
      <c r="AK635" s="118" t="s">
        <v>90</v>
      </c>
      <c r="AL635" s="118" t="s">
        <v>90</v>
      </c>
      <c r="AM635" s="56">
        <v>0</v>
      </c>
      <c r="AN635" s="118" t="s">
        <v>90</v>
      </c>
      <c r="AO635" s="118" t="s">
        <v>90</v>
      </c>
      <c r="AP635" s="118" t="s">
        <v>90</v>
      </c>
      <c r="AQ635" s="54">
        <f t="shared" si="47"/>
        <v>0</v>
      </c>
      <c r="AR635" s="54">
        <f>+L635+AE635-AJ635</f>
        <v>24000000</v>
      </c>
      <c r="AS635" s="56" t="s">
        <v>88</v>
      </c>
      <c r="AT635" s="54">
        <v>16880000</v>
      </c>
      <c r="AU635" s="56" t="s">
        <v>91</v>
      </c>
      <c r="AV635" s="114">
        <v>0</v>
      </c>
      <c r="AW635" s="111" t="s">
        <v>90</v>
      </c>
      <c r="AX635" s="247">
        <v>19200000</v>
      </c>
      <c r="AY635" s="58">
        <f t="shared" si="48"/>
        <v>4800000</v>
      </c>
      <c r="AZ635" s="112">
        <f t="shared" si="49"/>
        <v>0.8</v>
      </c>
      <c r="BA635" s="159">
        <v>1</v>
      </c>
      <c r="BB635" s="111" t="s">
        <v>90</v>
      </c>
      <c r="BC635" s="56" t="s">
        <v>92</v>
      </c>
      <c r="BD635" s="109" t="s">
        <v>9363</v>
      </c>
      <c r="BE635" s="123" t="s">
        <v>91</v>
      </c>
      <c r="BF635" s="56" t="s">
        <v>88</v>
      </c>
    </row>
    <row r="636" spans="2:58" s="201" customFormat="1" x14ac:dyDescent="0.2">
      <c r="B636" s="51">
        <v>2026</v>
      </c>
      <c r="C636" s="51">
        <v>891780111</v>
      </c>
      <c r="D636" s="51" t="s">
        <v>79</v>
      </c>
      <c r="E636" s="161" t="s">
        <v>9362</v>
      </c>
      <c r="F636" s="56" t="s">
        <v>9361</v>
      </c>
      <c r="G636" s="56">
        <v>0</v>
      </c>
      <c r="H636" s="56" t="s">
        <v>82</v>
      </c>
      <c r="I636" s="51" t="s">
        <v>83</v>
      </c>
      <c r="J636" s="121" t="s">
        <v>84</v>
      </c>
      <c r="K636" s="54" t="s">
        <v>9360</v>
      </c>
      <c r="L636" s="54">
        <v>13320000</v>
      </c>
      <c r="M636" s="51" t="s">
        <v>86</v>
      </c>
      <c r="N636" s="54" t="s">
        <v>9359</v>
      </c>
      <c r="O636" s="54">
        <v>1082834389</v>
      </c>
      <c r="P636" s="54">
        <v>30</v>
      </c>
      <c r="Q636" s="464">
        <v>46027</v>
      </c>
      <c r="R636" s="109">
        <v>5872564000</v>
      </c>
      <c r="S636" s="109">
        <v>3189</v>
      </c>
      <c r="T636" s="542">
        <v>46049</v>
      </c>
      <c r="U636" s="54">
        <v>13320000</v>
      </c>
      <c r="V636" s="56" t="s">
        <v>88</v>
      </c>
      <c r="W636" s="54">
        <v>57461216</v>
      </c>
      <c r="X636" s="54" t="s">
        <v>8844</v>
      </c>
      <c r="Y636" s="119">
        <v>46049</v>
      </c>
      <c r="Z636" s="119">
        <v>46055</v>
      </c>
      <c r="AA636" s="120" t="s">
        <v>90</v>
      </c>
      <c r="AB636" s="119">
        <v>46173</v>
      </c>
      <c r="AC636" s="54">
        <f t="shared" si="45"/>
        <v>118</v>
      </c>
      <c r="AD636" s="56">
        <v>1</v>
      </c>
      <c r="AE636" s="114">
        <v>3663000</v>
      </c>
      <c r="AF636" s="56">
        <v>1</v>
      </c>
      <c r="AG636" s="464">
        <v>46206</v>
      </c>
      <c r="AH636" s="54">
        <f t="shared" si="46"/>
        <v>33</v>
      </c>
      <c r="AI636" s="114">
        <v>0</v>
      </c>
      <c r="AJ636" s="114">
        <v>0</v>
      </c>
      <c r="AK636" s="118" t="s">
        <v>90</v>
      </c>
      <c r="AL636" s="118" t="s">
        <v>90</v>
      </c>
      <c r="AM636" s="56">
        <v>0</v>
      </c>
      <c r="AN636" s="118" t="s">
        <v>90</v>
      </c>
      <c r="AO636" s="118" t="s">
        <v>90</v>
      </c>
      <c r="AP636" s="118" t="s">
        <v>90</v>
      </c>
      <c r="AQ636" s="54">
        <f t="shared" si="47"/>
        <v>0</v>
      </c>
      <c r="AR636" s="54">
        <f>+L636+AE636-AJ636</f>
        <v>16983000</v>
      </c>
      <c r="AS636" s="56" t="s">
        <v>88</v>
      </c>
      <c r="AT636" s="54">
        <v>13320000</v>
      </c>
      <c r="AU636" s="56" t="s">
        <v>91</v>
      </c>
      <c r="AV636" s="114">
        <v>0</v>
      </c>
      <c r="AW636" s="111" t="s">
        <v>90</v>
      </c>
      <c r="AX636" s="247">
        <v>13320000</v>
      </c>
      <c r="AY636" s="58">
        <f t="shared" si="48"/>
        <v>3663000</v>
      </c>
      <c r="AZ636" s="112">
        <f t="shared" si="49"/>
        <v>0.78431372549019607</v>
      </c>
      <c r="BA636" s="159">
        <v>1</v>
      </c>
      <c r="BB636" s="111" t="s">
        <v>90</v>
      </c>
      <c r="BC636" s="56" t="s">
        <v>92</v>
      </c>
      <c r="BD636" s="109" t="s">
        <v>9358</v>
      </c>
      <c r="BE636" s="123" t="s">
        <v>91</v>
      </c>
      <c r="BF636" s="56" t="s">
        <v>88</v>
      </c>
    </row>
    <row r="637" spans="2:58" s="201" customFormat="1" x14ac:dyDescent="0.2">
      <c r="B637" s="51">
        <v>2026</v>
      </c>
      <c r="C637" s="51">
        <v>891780111</v>
      </c>
      <c r="D637" s="51" t="s">
        <v>79</v>
      </c>
      <c r="E637" s="161" t="s">
        <v>9357</v>
      </c>
      <c r="F637" s="56" t="s">
        <v>9356</v>
      </c>
      <c r="G637" s="56">
        <v>0</v>
      </c>
      <c r="H637" s="56" t="s">
        <v>82</v>
      </c>
      <c r="I637" s="51" t="s">
        <v>83</v>
      </c>
      <c r="J637" s="121" t="s">
        <v>84</v>
      </c>
      <c r="K637" s="54" t="s">
        <v>9355</v>
      </c>
      <c r="L637" s="54">
        <v>13320000</v>
      </c>
      <c r="M637" s="51" t="s">
        <v>86</v>
      </c>
      <c r="N637" s="54" t="s">
        <v>3426</v>
      </c>
      <c r="O637" s="54">
        <v>1067590562</v>
      </c>
      <c r="P637" s="54">
        <v>30</v>
      </c>
      <c r="Q637" s="464">
        <v>46027</v>
      </c>
      <c r="R637" s="109">
        <v>5872564000</v>
      </c>
      <c r="S637" s="109">
        <v>3190</v>
      </c>
      <c r="T637" s="542">
        <v>46049</v>
      </c>
      <c r="U637" s="54">
        <v>13320000</v>
      </c>
      <c r="V637" s="56" t="s">
        <v>88</v>
      </c>
      <c r="W637" s="54">
        <v>57461216</v>
      </c>
      <c r="X637" s="54" t="s">
        <v>8844</v>
      </c>
      <c r="Y637" s="119">
        <v>46049</v>
      </c>
      <c r="Z637" s="119">
        <v>46055</v>
      </c>
      <c r="AA637" s="120" t="s">
        <v>90</v>
      </c>
      <c r="AB637" s="119">
        <v>46173</v>
      </c>
      <c r="AC637" s="54">
        <f t="shared" si="45"/>
        <v>118</v>
      </c>
      <c r="AD637" s="56">
        <v>1</v>
      </c>
      <c r="AE637" s="114">
        <v>3663000</v>
      </c>
      <c r="AF637" s="56">
        <v>1</v>
      </c>
      <c r="AG637" s="464">
        <v>46206</v>
      </c>
      <c r="AH637" s="54">
        <f t="shared" si="46"/>
        <v>33</v>
      </c>
      <c r="AI637" s="114">
        <v>0</v>
      </c>
      <c r="AJ637" s="114">
        <v>0</v>
      </c>
      <c r="AK637" s="118" t="s">
        <v>90</v>
      </c>
      <c r="AL637" s="118" t="s">
        <v>90</v>
      </c>
      <c r="AM637" s="56">
        <v>0</v>
      </c>
      <c r="AN637" s="118" t="s">
        <v>90</v>
      </c>
      <c r="AO637" s="118" t="s">
        <v>90</v>
      </c>
      <c r="AP637" s="118" t="s">
        <v>90</v>
      </c>
      <c r="AQ637" s="54">
        <f t="shared" si="47"/>
        <v>0</v>
      </c>
      <c r="AR637" s="54">
        <f>+L637+AE637-AJ637</f>
        <v>16983000</v>
      </c>
      <c r="AS637" s="56" t="s">
        <v>88</v>
      </c>
      <c r="AT637" s="54">
        <v>13320000</v>
      </c>
      <c r="AU637" s="56" t="s">
        <v>91</v>
      </c>
      <c r="AV637" s="114">
        <v>0</v>
      </c>
      <c r="AW637" s="111" t="s">
        <v>90</v>
      </c>
      <c r="AX637" s="247">
        <v>13320000</v>
      </c>
      <c r="AY637" s="58">
        <f t="shared" si="48"/>
        <v>3663000</v>
      </c>
      <c r="AZ637" s="112">
        <f t="shared" si="49"/>
        <v>0.78431372549019607</v>
      </c>
      <c r="BA637" s="159">
        <v>1</v>
      </c>
      <c r="BB637" s="111" t="s">
        <v>90</v>
      </c>
      <c r="BC637" s="56" t="s">
        <v>92</v>
      </c>
      <c r="BD637" s="109" t="s">
        <v>9354</v>
      </c>
      <c r="BE637" s="123" t="s">
        <v>91</v>
      </c>
      <c r="BF637" s="56" t="s">
        <v>88</v>
      </c>
    </row>
    <row r="638" spans="2:58" s="201" customFormat="1" x14ac:dyDescent="0.2">
      <c r="B638" s="51">
        <v>2026</v>
      </c>
      <c r="C638" s="51">
        <v>891780111</v>
      </c>
      <c r="D638" s="51" t="s">
        <v>79</v>
      </c>
      <c r="E638" s="161" t="s">
        <v>9353</v>
      </c>
      <c r="F638" s="56" t="s">
        <v>9352</v>
      </c>
      <c r="G638" s="56">
        <v>0</v>
      </c>
      <c r="H638" s="56" t="s">
        <v>82</v>
      </c>
      <c r="I638" s="51" t="s">
        <v>83</v>
      </c>
      <c r="J638" s="121" t="s">
        <v>84</v>
      </c>
      <c r="K638" s="54" t="s">
        <v>9351</v>
      </c>
      <c r="L638" s="54">
        <v>15984000</v>
      </c>
      <c r="M638" s="51" t="s">
        <v>86</v>
      </c>
      <c r="N638" s="54" t="s">
        <v>9350</v>
      </c>
      <c r="O638" s="54">
        <v>1149451463</v>
      </c>
      <c r="P638" s="54">
        <v>30</v>
      </c>
      <c r="Q638" s="464">
        <v>46027</v>
      </c>
      <c r="R638" s="109">
        <v>5872564000</v>
      </c>
      <c r="S638" s="109">
        <v>3191</v>
      </c>
      <c r="T638" s="542">
        <v>46049</v>
      </c>
      <c r="U638" s="54">
        <v>15984000</v>
      </c>
      <c r="V638" s="56" t="s">
        <v>88</v>
      </c>
      <c r="W638" s="54">
        <v>57464638</v>
      </c>
      <c r="X638" s="54" t="s">
        <v>8925</v>
      </c>
      <c r="Y638" s="119">
        <v>46049</v>
      </c>
      <c r="Z638" s="119">
        <v>46055</v>
      </c>
      <c r="AA638" s="120" t="s">
        <v>90</v>
      </c>
      <c r="AB638" s="119">
        <v>46173</v>
      </c>
      <c r="AC638" s="54">
        <f t="shared" si="45"/>
        <v>118</v>
      </c>
      <c r="AD638" s="56">
        <v>1</v>
      </c>
      <c r="AE638" s="114">
        <v>3996000</v>
      </c>
      <c r="AF638" s="56">
        <v>1</v>
      </c>
      <c r="AG638" s="464">
        <v>46203</v>
      </c>
      <c r="AH638" s="54">
        <f t="shared" si="46"/>
        <v>30</v>
      </c>
      <c r="AI638" s="114">
        <v>0</v>
      </c>
      <c r="AJ638" s="114">
        <v>0</v>
      </c>
      <c r="AK638" s="118" t="s">
        <v>90</v>
      </c>
      <c r="AL638" s="118" t="s">
        <v>90</v>
      </c>
      <c r="AM638" s="56">
        <v>0</v>
      </c>
      <c r="AN638" s="118" t="s">
        <v>90</v>
      </c>
      <c r="AO638" s="118" t="s">
        <v>90</v>
      </c>
      <c r="AP638" s="118" t="s">
        <v>90</v>
      </c>
      <c r="AQ638" s="54">
        <f t="shared" si="47"/>
        <v>0</v>
      </c>
      <c r="AR638" s="54">
        <f>+L638+AE638-AJ638</f>
        <v>19980000</v>
      </c>
      <c r="AS638" s="56" t="s">
        <v>88</v>
      </c>
      <c r="AT638" s="54">
        <v>15984000</v>
      </c>
      <c r="AU638" s="56" t="s">
        <v>91</v>
      </c>
      <c r="AV638" s="114">
        <v>0</v>
      </c>
      <c r="AW638" s="111" t="s">
        <v>90</v>
      </c>
      <c r="AX638" s="247">
        <v>15984000</v>
      </c>
      <c r="AY638" s="58">
        <f t="shared" si="48"/>
        <v>3996000</v>
      </c>
      <c r="AZ638" s="112">
        <f t="shared" si="49"/>
        <v>0.8</v>
      </c>
      <c r="BA638" s="159">
        <v>1</v>
      </c>
      <c r="BB638" s="111" t="s">
        <v>90</v>
      </c>
      <c r="BC638" s="56" t="s">
        <v>92</v>
      </c>
      <c r="BD638" s="109" t="s">
        <v>9349</v>
      </c>
      <c r="BE638" s="123" t="s">
        <v>91</v>
      </c>
      <c r="BF638" s="56" t="s">
        <v>88</v>
      </c>
    </row>
    <row r="639" spans="2:58" s="201" customFormat="1" x14ac:dyDescent="0.2">
      <c r="B639" s="51">
        <v>2026</v>
      </c>
      <c r="C639" s="51">
        <v>891780111</v>
      </c>
      <c r="D639" s="51" t="s">
        <v>79</v>
      </c>
      <c r="E639" s="161" t="s">
        <v>9348</v>
      </c>
      <c r="F639" s="56" t="s">
        <v>9347</v>
      </c>
      <c r="G639" s="56">
        <v>0</v>
      </c>
      <c r="H639" s="56" t="s">
        <v>82</v>
      </c>
      <c r="I639" s="51" t="s">
        <v>83</v>
      </c>
      <c r="J639" s="121" t="s">
        <v>84</v>
      </c>
      <c r="K639" s="54" t="s">
        <v>9346</v>
      </c>
      <c r="L639" s="54">
        <v>16416000</v>
      </c>
      <c r="M639" s="51" t="s">
        <v>86</v>
      </c>
      <c r="N639" s="54" t="s">
        <v>9345</v>
      </c>
      <c r="O639" s="54">
        <v>19601167</v>
      </c>
      <c r="P639" s="54">
        <v>53</v>
      </c>
      <c r="Q639" s="464">
        <v>46030</v>
      </c>
      <c r="R639" s="109">
        <v>2567899000</v>
      </c>
      <c r="S639" s="109">
        <v>3152</v>
      </c>
      <c r="T639" s="542">
        <v>46049</v>
      </c>
      <c r="U639" s="54">
        <v>16416000</v>
      </c>
      <c r="V639" s="56" t="s">
        <v>88</v>
      </c>
      <c r="W639" s="54">
        <v>7634027</v>
      </c>
      <c r="X639" s="54" t="s">
        <v>9344</v>
      </c>
      <c r="Y639" s="119">
        <v>46049</v>
      </c>
      <c r="Z639" s="119">
        <v>46055</v>
      </c>
      <c r="AA639" s="120" t="s">
        <v>90</v>
      </c>
      <c r="AB639" s="119">
        <v>46173</v>
      </c>
      <c r="AC639" s="54">
        <f t="shared" si="45"/>
        <v>118</v>
      </c>
      <c r="AD639" s="56">
        <v>1</v>
      </c>
      <c r="AE639" s="114">
        <v>2052000</v>
      </c>
      <c r="AF639" s="56">
        <v>1</v>
      </c>
      <c r="AG639" s="464">
        <v>46188</v>
      </c>
      <c r="AH639" s="54">
        <f t="shared" si="46"/>
        <v>15</v>
      </c>
      <c r="AI639" s="114">
        <v>0</v>
      </c>
      <c r="AJ639" s="114">
        <v>0</v>
      </c>
      <c r="AK639" s="118" t="s">
        <v>90</v>
      </c>
      <c r="AL639" s="118" t="s">
        <v>90</v>
      </c>
      <c r="AM639" s="56">
        <v>0</v>
      </c>
      <c r="AN639" s="118" t="s">
        <v>90</v>
      </c>
      <c r="AO639" s="118" t="s">
        <v>90</v>
      </c>
      <c r="AP639" s="118" t="s">
        <v>90</v>
      </c>
      <c r="AQ639" s="54">
        <f t="shared" si="47"/>
        <v>0</v>
      </c>
      <c r="AR639" s="54">
        <f>+L639+AE639-AJ639</f>
        <v>18468000</v>
      </c>
      <c r="AS639" s="56" t="s">
        <v>88</v>
      </c>
      <c r="AT639" s="54">
        <v>16416000</v>
      </c>
      <c r="AU639" s="56" t="s">
        <v>91</v>
      </c>
      <c r="AV639" s="114">
        <v>0</v>
      </c>
      <c r="AW639" s="111" t="s">
        <v>90</v>
      </c>
      <c r="AX639" s="247">
        <v>16416000</v>
      </c>
      <c r="AY639" s="58">
        <f t="shared" si="48"/>
        <v>2052000</v>
      </c>
      <c r="AZ639" s="112">
        <f t="shared" si="49"/>
        <v>0.88888888888888884</v>
      </c>
      <c r="BA639" s="159">
        <v>1</v>
      </c>
      <c r="BB639" s="111" t="s">
        <v>90</v>
      </c>
      <c r="BC639" s="56" t="s">
        <v>92</v>
      </c>
      <c r="BD639" s="109" t="s">
        <v>9343</v>
      </c>
      <c r="BE639" s="123" t="s">
        <v>91</v>
      </c>
      <c r="BF639" s="56" t="s">
        <v>88</v>
      </c>
    </row>
    <row r="640" spans="2:58" s="201" customFormat="1" x14ac:dyDescent="0.2">
      <c r="B640" s="51">
        <v>2026</v>
      </c>
      <c r="C640" s="51">
        <v>891780111</v>
      </c>
      <c r="D640" s="51" t="s">
        <v>79</v>
      </c>
      <c r="E640" s="161" t="s">
        <v>9342</v>
      </c>
      <c r="F640" s="56" t="s">
        <v>9341</v>
      </c>
      <c r="G640" s="56">
        <v>0</v>
      </c>
      <c r="H640" s="56" t="s">
        <v>82</v>
      </c>
      <c r="I640" s="51" t="s">
        <v>83</v>
      </c>
      <c r="J640" s="121" t="s">
        <v>84</v>
      </c>
      <c r="K640" s="54" t="s">
        <v>9340</v>
      </c>
      <c r="L640" s="54">
        <v>9676000</v>
      </c>
      <c r="M640" s="51" t="s">
        <v>86</v>
      </c>
      <c r="N640" s="54" t="s">
        <v>9339</v>
      </c>
      <c r="O640" s="54">
        <v>84455515</v>
      </c>
      <c r="P640" s="54">
        <v>53</v>
      </c>
      <c r="Q640" s="464">
        <v>46030</v>
      </c>
      <c r="R640" s="109">
        <v>2567899000</v>
      </c>
      <c r="S640" s="109">
        <v>3267</v>
      </c>
      <c r="T640" s="542">
        <v>46049</v>
      </c>
      <c r="U640" s="54">
        <v>9676000</v>
      </c>
      <c r="V640" s="56" t="s">
        <v>88</v>
      </c>
      <c r="W640" s="54">
        <v>85465146</v>
      </c>
      <c r="X640" s="54" t="s">
        <v>9009</v>
      </c>
      <c r="Y640" s="119">
        <v>46049</v>
      </c>
      <c r="Z640" s="119">
        <v>46055</v>
      </c>
      <c r="AA640" s="120" t="s">
        <v>90</v>
      </c>
      <c r="AB640" s="119">
        <v>46173</v>
      </c>
      <c r="AC640" s="54">
        <f t="shared" si="45"/>
        <v>118</v>
      </c>
      <c r="AD640" s="56">
        <v>0</v>
      </c>
      <c r="AE640" s="114">
        <v>0</v>
      </c>
      <c r="AF640" s="56">
        <v>0</v>
      </c>
      <c r="AG640" s="464" t="s">
        <v>90</v>
      </c>
      <c r="AH640" s="54">
        <f t="shared" si="46"/>
        <v>0</v>
      </c>
      <c r="AI640" s="114">
        <v>0</v>
      </c>
      <c r="AJ640" s="114">
        <v>0</v>
      </c>
      <c r="AK640" s="118" t="s">
        <v>90</v>
      </c>
      <c r="AL640" s="118" t="s">
        <v>90</v>
      </c>
      <c r="AM640" s="56">
        <v>0</v>
      </c>
      <c r="AN640" s="118" t="s">
        <v>90</v>
      </c>
      <c r="AO640" s="118" t="s">
        <v>90</v>
      </c>
      <c r="AP640" s="118" t="s">
        <v>90</v>
      </c>
      <c r="AQ640" s="54">
        <f t="shared" si="47"/>
        <v>0</v>
      </c>
      <c r="AR640" s="54">
        <f>+L640+AE640-AJ640</f>
        <v>9676000</v>
      </c>
      <c r="AS640" s="56" t="s">
        <v>88</v>
      </c>
      <c r="AT640" s="54">
        <v>9676000</v>
      </c>
      <c r="AU640" s="56" t="s">
        <v>91</v>
      </c>
      <c r="AV640" s="114">
        <v>0</v>
      </c>
      <c r="AW640" s="111" t="s">
        <v>90</v>
      </c>
      <c r="AX640" s="247">
        <v>9676000</v>
      </c>
      <c r="AY640" s="58">
        <f t="shared" si="48"/>
        <v>0</v>
      </c>
      <c r="AZ640" s="112">
        <f t="shared" si="49"/>
        <v>1</v>
      </c>
      <c r="BA640" s="159">
        <v>1</v>
      </c>
      <c r="BB640" s="111" t="s">
        <v>90</v>
      </c>
      <c r="BC640" s="56" t="s">
        <v>92</v>
      </c>
      <c r="BD640" s="109" t="s">
        <v>9338</v>
      </c>
      <c r="BE640" s="123" t="s">
        <v>91</v>
      </c>
      <c r="BF640" s="56" t="s">
        <v>88</v>
      </c>
    </row>
    <row r="641" spans="1:58" s="201" customFormat="1" x14ac:dyDescent="0.2">
      <c r="B641" s="51">
        <v>2026</v>
      </c>
      <c r="C641" s="51">
        <v>891780111</v>
      </c>
      <c r="D641" s="51" t="s">
        <v>79</v>
      </c>
      <c r="E641" s="161" t="s">
        <v>9337</v>
      </c>
      <c r="F641" s="56" t="s">
        <v>9336</v>
      </c>
      <c r="G641" s="56">
        <v>0</v>
      </c>
      <c r="H641" s="56" t="s">
        <v>82</v>
      </c>
      <c r="I641" s="51" t="s">
        <v>83</v>
      </c>
      <c r="J641" s="121" t="s">
        <v>84</v>
      </c>
      <c r="K641" s="54" t="s">
        <v>9335</v>
      </c>
      <c r="L641" s="54">
        <v>12028000</v>
      </c>
      <c r="M641" s="51" t="s">
        <v>86</v>
      </c>
      <c r="N641" s="54" t="s">
        <v>9334</v>
      </c>
      <c r="O641" s="54">
        <v>1065632898</v>
      </c>
      <c r="P641" s="54">
        <v>30</v>
      </c>
      <c r="Q641" s="464">
        <v>46027</v>
      </c>
      <c r="R641" s="109">
        <v>5872564000</v>
      </c>
      <c r="S641" s="109">
        <v>3192</v>
      </c>
      <c r="T641" s="542">
        <v>46049</v>
      </c>
      <c r="U641" s="54">
        <v>12028000</v>
      </c>
      <c r="V641" s="56" t="s">
        <v>88</v>
      </c>
      <c r="W641" s="54">
        <v>57461216</v>
      </c>
      <c r="X641" s="54" t="s">
        <v>8844</v>
      </c>
      <c r="Y641" s="119">
        <v>46049</v>
      </c>
      <c r="Z641" s="119">
        <v>46055</v>
      </c>
      <c r="AA641" s="120" t="s">
        <v>90</v>
      </c>
      <c r="AB641" s="119">
        <v>46173</v>
      </c>
      <c r="AC641" s="54">
        <f t="shared" si="45"/>
        <v>118</v>
      </c>
      <c r="AD641" s="56">
        <v>0</v>
      </c>
      <c r="AE641" s="114">
        <v>0</v>
      </c>
      <c r="AF641" s="56">
        <v>0</v>
      </c>
      <c r="AG641" s="464" t="s">
        <v>90</v>
      </c>
      <c r="AH641" s="54">
        <f t="shared" si="46"/>
        <v>0</v>
      </c>
      <c r="AI641" s="114">
        <v>0</v>
      </c>
      <c r="AJ641" s="114">
        <v>0</v>
      </c>
      <c r="AK641" s="118" t="s">
        <v>90</v>
      </c>
      <c r="AL641" s="118" t="s">
        <v>90</v>
      </c>
      <c r="AM641" s="56">
        <v>0</v>
      </c>
      <c r="AN641" s="118" t="s">
        <v>90</v>
      </c>
      <c r="AO641" s="118" t="s">
        <v>90</v>
      </c>
      <c r="AP641" s="118" t="s">
        <v>90</v>
      </c>
      <c r="AQ641" s="54">
        <f t="shared" si="47"/>
        <v>0</v>
      </c>
      <c r="AR641" s="54">
        <f>+L641+AE641-AJ641</f>
        <v>12028000</v>
      </c>
      <c r="AS641" s="56" t="s">
        <v>88</v>
      </c>
      <c r="AT641" s="54">
        <v>12028000</v>
      </c>
      <c r="AU641" s="56" t="s">
        <v>91</v>
      </c>
      <c r="AV641" s="114">
        <v>0</v>
      </c>
      <c r="AW641" s="111" t="s">
        <v>90</v>
      </c>
      <c r="AX641" s="247">
        <v>12028000</v>
      </c>
      <c r="AY641" s="58">
        <f t="shared" si="48"/>
        <v>0</v>
      </c>
      <c r="AZ641" s="112">
        <f t="shared" si="49"/>
        <v>1</v>
      </c>
      <c r="BA641" s="159">
        <v>1</v>
      </c>
      <c r="BB641" s="111" t="s">
        <v>90</v>
      </c>
      <c r="BC641" s="56" t="s">
        <v>92</v>
      </c>
      <c r="BD641" s="109" t="s">
        <v>9333</v>
      </c>
      <c r="BE641" s="123" t="s">
        <v>91</v>
      </c>
      <c r="BF641" s="56" t="s">
        <v>88</v>
      </c>
    </row>
    <row r="642" spans="1:58" s="201" customFormat="1" x14ac:dyDescent="0.2">
      <c r="B642" s="51">
        <v>2026</v>
      </c>
      <c r="C642" s="51">
        <v>891780111</v>
      </c>
      <c r="D642" s="51" t="s">
        <v>79</v>
      </c>
      <c r="E642" s="161" t="s">
        <v>9332</v>
      </c>
      <c r="F642" s="56" t="s">
        <v>9331</v>
      </c>
      <c r="G642" s="56">
        <v>0</v>
      </c>
      <c r="H642" s="56" t="s">
        <v>82</v>
      </c>
      <c r="I642" s="51" t="s">
        <v>83</v>
      </c>
      <c r="J642" s="121" t="s">
        <v>84</v>
      </c>
      <c r="K642" s="54" t="s">
        <v>9330</v>
      </c>
      <c r="L642" s="54">
        <v>16416000</v>
      </c>
      <c r="M642" s="51" t="s">
        <v>86</v>
      </c>
      <c r="N642" s="54" t="s">
        <v>9329</v>
      </c>
      <c r="O642" s="54">
        <v>57427903</v>
      </c>
      <c r="P642" s="54">
        <v>30</v>
      </c>
      <c r="Q642" s="464">
        <v>46027</v>
      </c>
      <c r="R642" s="109">
        <v>5872564000</v>
      </c>
      <c r="S642" s="109">
        <v>3193</v>
      </c>
      <c r="T642" s="542">
        <v>46049</v>
      </c>
      <c r="U642" s="54">
        <v>16416000</v>
      </c>
      <c r="V642" s="56" t="s">
        <v>88</v>
      </c>
      <c r="W642" s="54">
        <v>57441846</v>
      </c>
      <c r="X642" s="54" t="s">
        <v>9328</v>
      </c>
      <c r="Y642" s="119">
        <v>46049</v>
      </c>
      <c r="Z642" s="119">
        <v>46055</v>
      </c>
      <c r="AA642" s="120" t="s">
        <v>90</v>
      </c>
      <c r="AB642" s="119">
        <v>46173</v>
      </c>
      <c r="AC642" s="54">
        <f t="shared" si="45"/>
        <v>118</v>
      </c>
      <c r="AD642" s="56">
        <v>1</v>
      </c>
      <c r="AE642" s="114">
        <v>4104000</v>
      </c>
      <c r="AF642" s="56">
        <v>1</v>
      </c>
      <c r="AG642" s="464">
        <v>46203</v>
      </c>
      <c r="AH642" s="54">
        <f t="shared" si="46"/>
        <v>30</v>
      </c>
      <c r="AI642" s="114">
        <v>0</v>
      </c>
      <c r="AJ642" s="114">
        <v>0</v>
      </c>
      <c r="AK642" s="118" t="s">
        <v>90</v>
      </c>
      <c r="AL642" s="118" t="s">
        <v>90</v>
      </c>
      <c r="AM642" s="56">
        <v>0</v>
      </c>
      <c r="AN642" s="118" t="s">
        <v>90</v>
      </c>
      <c r="AO642" s="118" t="s">
        <v>90</v>
      </c>
      <c r="AP642" s="118" t="s">
        <v>90</v>
      </c>
      <c r="AQ642" s="54">
        <f t="shared" si="47"/>
        <v>0</v>
      </c>
      <c r="AR642" s="54">
        <f>+L642+AE642-AJ642</f>
        <v>20520000</v>
      </c>
      <c r="AS642" s="56" t="s">
        <v>88</v>
      </c>
      <c r="AT642" s="54">
        <v>16416000</v>
      </c>
      <c r="AU642" s="56" t="s">
        <v>91</v>
      </c>
      <c r="AV642" s="114">
        <v>0</v>
      </c>
      <c r="AW642" s="111" t="s">
        <v>90</v>
      </c>
      <c r="AX642" s="247">
        <v>16416000</v>
      </c>
      <c r="AY642" s="58">
        <f t="shared" si="48"/>
        <v>4104000</v>
      </c>
      <c r="AZ642" s="112">
        <f t="shared" si="49"/>
        <v>0.8</v>
      </c>
      <c r="BA642" s="159">
        <v>1</v>
      </c>
      <c r="BB642" s="111" t="s">
        <v>90</v>
      </c>
      <c r="BC642" s="56" t="s">
        <v>92</v>
      </c>
      <c r="BD642" s="109" t="s">
        <v>9327</v>
      </c>
      <c r="BE642" s="123" t="s">
        <v>91</v>
      </c>
      <c r="BF642" s="56" t="s">
        <v>88</v>
      </c>
    </row>
    <row r="643" spans="1:58" s="201" customFormat="1" x14ac:dyDescent="0.2">
      <c r="B643" s="51">
        <v>2026</v>
      </c>
      <c r="C643" s="51">
        <v>891780111</v>
      </c>
      <c r="D643" s="51" t="s">
        <v>79</v>
      </c>
      <c r="E643" s="161" t="s">
        <v>9326</v>
      </c>
      <c r="F643" s="56" t="s">
        <v>9325</v>
      </c>
      <c r="G643" s="56">
        <v>0</v>
      </c>
      <c r="H643" s="56" t="s">
        <v>82</v>
      </c>
      <c r="I643" s="51" t="s">
        <v>83</v>
      </c>
      <c r="J643" s="121" t="s">
        <v>84</v>
      </c>
      <c r="K643" s="54" t="s">
        <v>9324</v>
      </c>
      <c r="L643" s="54">
        <v>9676000</v>
      </c>
      <c r="M643" s="51" t="s">
        <v>86</v>
      </c>
      <c r="N643" s="54" t="s">
        <v>9323</v>
      </c>
      <c r="O643" s="54">
        <v>1093738292</v>
      </c>
      <c r="P643" s="54">
        <v>53</v>
      </c>
      <c r="Q643" s="464">
        <v>46030</v>
      </c>
      <c r="R643" s="109">
        <v>2567899000</v>
      </c>
      <c r="S643" s="109">
        <v>3153</v>
      </c>
      <c r="T643" s="542">
        <v>46049</v>
      </c>
      <c r="U643" s="54">
        <v>9676000</v>
      </c>
      <c r="V643" s="56" t="s">
        <v>88</v>
      </c>
      <c r="W643" s="54">
        <v>85459497</v>
      </c>
      <c r="X643" s="54" t="s">
        <v>8771</v>
      </c>
      <c r="Y643" s="119">
        <v>46049</v>
      </c>
      <c r="Z643" s="119">
        <v>46055</v>
      </c>
      <c r="AA643" s="120" t="s">
        <v>90</v>
      </c>
      <c r="AB643" s="119">
        <v>46173</v>
      </c>
      <c r="AC643" s="54">
        <f t="shared" si="45"/>
        <v>118</v>
      </c>
      <c r="AD643" s="56">
        <v>0</v>
      </c>
      <c r="AE643" s="114">
        <v>0</v>
      </c>
      <c r="AF643" s="56">
        <v>0</v>
      </c>
      <c r="AG643" s="464" t="s">
        <v>90</v>
      </c>
      <c r="AH643" s="54">
        <f t="shared" si="46"/>
        <v>0</v>
      </c>
      <c r="AI643" s="114">
        <v>1</v>
      </c>
      <c r="AJ643" s="114">
        <v>1854566</v>
      </c>
      <c r="AK643" s="118">
        <v>46172</v>
      </c>
      <c r="AL643" s="118" t="s">
        <v>90</v>
      </c>
      <c r="AM643" s="56">
        <v>0</v>
      </c>
      <c r="AN643" s="118" t="s">
        <v>90</v>
      </c>
      <c r="AO643" s="118" t="s">
        <v>90</v>
      </c>
      <c r="AP643" s="118" t="s">
        <v>90</v>
      </c>
      <c r="AQ643" s="54">
        <f t="shared" si="47"/>
        <v>0</v>
      </c>
      <c r="AR643" s="54">
        <f>+L643+AE643-AJ643</f>
        <v>7821434</v>
      </c>
      <c r="AS643" s="56" t="s">
        <v>88</v>
      </c>
      <c r="AT643" s="54">
        <v>9676000</v>
      </c>
      <c r="AU643" s="56" t="s">
        <v>91</v>
      </c>
      <c r="AV643" s="114">
        <v>0</v>
      </c>
      <c r="AW643" s="111" t="s">
        <v>90</v>
      </c>
      <c r="AX643" s="247">
        <v>7821434</v>
      </c>
      <c r="AY643" s="58">
        <f t="shared" si="48"/>
        <v>0</v>
      </c>
      <c r="AZ643" s="112">
        <f t="shared" si="49"/>
        <v>1</v>
      </c>
      <c r="BA643" s="159">
        <v>1</v>
      </c>
      <c r="BB643" s="111" t="s">
        <v>90</v>
      </c>
      <c r="BC643" s="56" t="s">
        <v>92</v>
      </c>
      <c r="BD643" s="109" t="s">
        <v>9322</v>
      </c>
      <c r="BE643" s="123" t="s">
        <v>91</v>
      </c>
      <c r="BF643" s="56" t="s">
        <v>88</v>
      </c>
    </row>
    <row r="644" spans="1:58" s="201" customFormat="1" x14ac:dyDescent="0.2">
      <c r="B644" s="51">
        <v>2026</v>
      </c>
      <c r="C644" s="51">
        <v>891780111</v>
      </c>
      <c r="D644" s="51" t="s">
        <v>79</v>
      </c>
      <c r="E644" s="161" t="s">
        <v>9321</v>
      </c>
      <c r="F644" s="56" t="s">
        <v>9320</v>
      </c>
      <c r="G644" s="56">
        <v>0</v>
      </c>
      <c r="H644" s="56" t="s">
        <v>82</v>
      </c>
      <c r="I644" s="51" t="s">
        <v>83</v>
      </c>
      <c r="J644" s="121" t="s">
        <v>84</v>
      </c>
      <c r="K644" s="54" t="s">
        <v>9319</v>
      </c>
      <c r="L644" s="54">
        <v>15984000</v>
      </c>
      <c r="M644" s="51" t="s">
        <v>86</v>
      </c>
      <c r="N644" s="54" t="s">
        <v>9318</v>
      </c>
      <c r="O644" s="54">
        <v>1079938470</v>
      </c>
      <c r="P644" s="54">
        <v>30</v>
      </c>
      <c r="Q644" s="464">
        <v>46027</v>
      </c>
      <c r="R644" s="109">
        <v>5872564000</v>
      </c>
      <c r="S644" s="109">
        <v>3194</v>
      </c>
      <c r="T644" s="542">
        <v>46049</v>
      </c>
      <c r="U644" s="54">
        <v>15984000</v>
      </c>
      <c r="V644" s="56" t="s">
        <v>88</v>
      </c>
      <c r="W644" s="54">
        <v>93400727</v>
      </c>
      <c r="X644" s="54" t="s">
        <v>8815</v>
      </c>
      <c r="Y644" s="119">
        <v>46049</v>
      </c>
      <c r="Z644" s="119">
        <v>46055</v>
      </c>
      <c r="AA644" s="120" t="s">
        <v>90</v>
      </c>
      <c r="AB644" s="119">
        <v>46173</v>
      </c>
      <c r="AC644" s="54">
        <f t="shared" si="45"/>
        <v>118</v>
      </c>
      <c r="AD644" s="56">
        <v>1</v>
      </c>
      <c r="AE644" s="114">
        <v>1998000</v>
      </c>
      <c r="AF644" s="56">
        <v>1</v>
      </c>
      <c r="AG644" s="464">
        <v>46188</v>
      </c>
      <c r="AH644" s="54">
        <f t="shared" si="46"/>
        <v>15</v>
      </c>
      <c r="AI644" s="114">
        <v>0</v>
      </c>
      <c r="AJ644" s="114">
        <v>0</v>
      </c>
      <c r="AK644" s="118" t="s">
        <v>90</v>
      </c>
      <c r="AL644" s="118" t="s">
        <v>90</v>
      </c>
      <c r="AM644" s="56">
        <v>0</v>
      </c>
      <c r="AN644" s="118" t="s">
        <v>90</v>
      </c>
      <c r="AO644" s="118" t="s">
        <v>90</v>
      </c>
      <c r="AP644" s="118" t="s">
        <v>90</v>
      </c>
      <c r="AQ644" s="54">
        <f t="shared" si="47"/>
        <v>0</v>
      </c>
      <c r="AR644" s="54">
        <f>+L644+AE644-AJ644</f>
        <v>17982000</v>
      </c>
      <c r="AS644" s="56" t="s">
        <v>88</v>
      </c>
      <c r="AT644" s="54">
        <v>15984000</v>
      </c>
      <c r="AU644" s="56" t="s">
        <v>91</v>
      </c>
      <c r="AV644" s="114">
        <v>0</v>
      </c>
      <c r="AW644" s="111" t="s">
        <v>90</v>
      </c>
      <c r="AX644" s="247">
        <v>15984000</v>
      </c>
      <c r="AY644" s="58">
        <f t="shared" si="48"/>
        <v>1998000</v>
      </c>
      <c r="AZ644" s="112">
        <f t="shared" si="49"/>
        <v>0.88888888888888884</v>
      </c>
      <c r="BA644" s="159">
        <v>1</v>
      </c>
      <c r="BB644" s="111" t="s">
        <v>90</v>
      </c>
      <c r="BC644" s="56" t="s">
        <v>92</v>
      </c>
      <c r="BD644" s="109" t="s">
        <v>9317</v>
      </c>
      <c r="BE644" s="123" t="s">
        <v>91</v>
      </c>
      <c r="BF644" s="56" t="s">
        <v>88</v>
      </c>
    </row>
    <row r="645" spans="1:58" s="201" customFormat="1" x14ac:dyDescent="0.2">
      <c r="B645" s="51">
        <v>2026</v>
      </c>
      <c r="C645" s="51">
        <v>891780111</v>
      </c>
      <c r="D645" s="51" t="s">
        <v>79</v>
      </c>
      <c r="E645" s="161" t="s">
        <v>9316</v>
      </c>
      <c r="F645" s="56" t="s">
        <v>9315</v>
      </c>
      <c r="G645" s="56">
        <v>0</v>
      </c>
      <c r="H645" s="56" t="s">
        <v>82</v>
      </c>
      <c r="I645" s="51" t="s">
        <v>174</v>
      </c>
      <c r="J645" s="121" t="s">
        <v>84</v>
      </c>
      <c r="K645" s="54" t="s">
        <v>9314</v>
      </c>
      <c r="L645" s="54">
        <v>17827000</v>
      </c>
      <c r="M645" s="51" t="s">
        <v>86</v>
      </c>
      <c r="N645" s="54" t="s">
        <v>9313</v>
      </c>
      <c r="O645" s="54">
        <v>1007934278</v>
      </c>
      <c r="P645" s="54">
        <v>420</v>
      </c>
      <c r="Q645" s="542">
        <v>46049</v>
      </c>
      <c r="R645" s="54">
        <v>168839133</v>
      </c>
      <c r="S645" s="54">
        <v>3195</v>
      </c>
      <c r="T645" s="542">
        <v>46049</v>
      </c>
      <c r="U645" s="54">
        <v>17827000</v>
      </c>
      <c r="V645" s="56" t="s">
        <v>88</v>
      </c>
      <c r="W645" s="54">
        <v>1082939683</v>
      </c>
      <c r="X645" s="54" t="s">
        <v>9025</v>
      </c>
      <c r="Y645" s="119">
        <v>46049</v>
      </c>
      <c r="Z645" s="119">
        <v>46049</v>
      </c>
      <c r="AA645" s="120" t="s">
        <v>90</v>
      </c>
      <c r="AB645" s="119">
        <v>46173</v>
      </c>
      <c r="AC645" s="54">
        <f t="shared" si="45"/>
        <v>124</v>
      </c>
      <c r="AD645" s="56">
        <v>1</v>
      </c>
      <c r="AE645" s="114">
        <v>1832000</v>
      </c>
      <c r="AF645" s="56">
        <v>1</v>
      </c>
      <c r="AG645" s="464">
        <v>46188</v>
      </c>
      <c r="AH645" s="54">
        <f t="shared" si="46"/>
        <v>15</v>
      </c>
      <c r="AI645" s="114">
        <v>0</v>
      </c>
      <c r="AJ645" s="114">
        <v>0</v>
      </c>
      <c r="AK645" s="118" t="s">
        <v>90</v>
      </c>
      <c r="AL645" s="118" t="s">
        <v>90</v>
      </c>
      <c r="AM645" s="56">
        <v>0</v>
      </c>
      <c r="AN645" s="118" t="s">
        <v>90</v>
      </c>
      <c r="AO645" s="118" t="s">
        <v>90</v>
      </c>
      <c r="AP645" s="118" t="s">
        <v>90</v>
      </c>
      <c r="AQ645" s="54">
        <f t="shared" si="47"/>
        <v>0</v>
      </c>
      <c r="AR645" s="54">
        <f>+L645+AE645-AJ645</f>
        <v>19659000</v>
      </c>
      <c r="AS645" s="56" t="s">
        <v>88</v>
      </c>
      <c r="AT645" s="54">
        <v>17827000</v>
      </c>
      <c r="AU645" s="56" t="s">
        <v>91</v>
      </c>
      <c r="AV645" s="114">
        <v>0</v>
      </c>
      <c r="AW645" s="111" t="s">
        <v>90</v>
      </c>
      <c r="AX645" s="247">
        <v>17827000</v>
      </c>
      <c r="AY645" s="58">
        <f t="shared" si="48"/>
        <v>1832000</v>
      </c>
      <c r="AZ645" s="112">
        <f t="shared" si="49"/>
        <v>0.90681112976244982</v>
      </c>
      <c r="BA645" s="159">
        <v>1</v>
      </c>
      <c r="BB645" s="111" t="s">
        <v>90</v>
      </c>
      <c r="BC645" s="56" t="s">
        <v>92</v>
      </c>
      <c r="BD645" s="109" t="s">
        <v>9312</v>
      </c>
      <c r="BE645" s="56" t="s">
        <v>88</v>
      </c>
      <c r="BF645" s="56" t="s">
        <v>88</v>
      </c>
    </row>
    <row r="646" spans="1:58" s="201" customFormat="1" x14ac:dyDescent="0.2">
      <c r="B646" s="51">
        <v>2026</v>
      </c>
      <c r="C646" s="51">
        <v>891780111</v>
      </c>
      <c r="D646" s="51" t="s">
        <v>79</v>
      </c>
      <c r="E646" s="161" t="s">
        <v>9311</v>
      </c>
      <c r="F646" s="56" t="s">
        <v>9310</v>
      </c>
      <c r="G646" s="56">
        <v>0</v>
      </c>
      <c r="H646" s="56" t="s">
        <v>82</v>
      </c>
      <c r="I646" s="51" t="s">
        <v>174</v>
      </c>
      <c r="J646" s="121" t="s">
        <v>84</v>
      </c>
      <c r="K646" s="54" t="s">
        <v>9309</v>
      </c>
      <c r="L646" s="54">
        <v>17827000</v>
      </c>
      <c r="M646" s="51" t="s">
        <v>86</v>
      </c>
      <c r="N646" s="54" t="s">
        <v>9308</v>
      </c>
      <c r="O646" s="54">
        <v>1004348005</v>
      </c>
      <c r="P646" s="54">
        <v>420</v>
      </c>
      <c r="Q646" s="542">
        <v>46049</v>
      </c>
      <c r="R646" s="54">
        <v>168839133</v>
      </c>
      <c r="S646" s="54">
        <v>3196</v>
      </c>
      <c r="T646" s="542">
        <v>46049</v>
      </c>
      <c r="U646" s="54">
        <v>17827000</v>
      </c>
      <c r="V646" s="56" t="s">
        <v>88</v>
      </c>
      <c r="W646" s="54">
        <v>1082939683</v>
      </c>
      <c r="X646" s="54" t="s">
        <v>9025</v>
      </c>
      <c r="Y646" s="119">
        <v>46049</v>
      </c>
      <c r="Z646" s="119">
        <v>46049</v>
      </c>
      <c r="AA646" s="120" t="s">
        <v>90</v>
      </c>
      <c r="AB646" s="119">
        <v>46173</v>
      </c>
      <c r="AC646" s="54">
        <f t="shared" si="45"/>
        <v>124</v>
      </c>
      <c r="AD646" s="56">
        <v>1</v>
      </c>
      <c r="AE646" s="114">
        <v>1832000</v>
      </c>
      <c r="AF646" s="56">
        <v>1</v>
      </c>
      <c r="AG646" s="464">
        <v>46188</v>
      </c>
      <c r="AH646" s="54">
        <f t="shared" si="46"/>
        <v>15</v>
      </c>
      <c r="AI646" s="114">
        <v>0</v>
      </c>
      <c r="AJ646" s="114">
        <v>0</v>
      </c>
      <c r="AK646" s="118" t="s">
        <v>90</v>
      </c>
      <c r="AL646" s="118" t="s">
        <v>90</v>
      </c>
      <c r="AM646" s="56">
        <v>0</v>
      </c>
      <c r="AN646" s="118" t="s">
        <v>90</v>
      </c>
      <c r="AO646" s="118" t="s">
        <v>90</v>
      </c>
      <c r="AP646" s="118" t="s">
        <v>90</v>
      </c>
      <c r="AQ646" s="54">
        <f t="shared" si="47"/>
        <v>0</v>
      </c>
      <c r="AR646" s="54">
        <f>+L646+AE646-AJ646</f>
        <v>19659000</v>
      </c>
      <c r="AS646" s="56" t="s">
        <v>88</v>
      </c>
      <c r="AT646" s="54">
        <v>17827000</v>
      </c>
      <c r="AU646" s="56" t="s">
        <v>91</v>
      </c>
      <c r="AV646" s="114">
        <v>0</v>
      </c>
      <c r="AW646" s="111" t="s">
        <v>90</v>
      </c>
      <c r="AX646" s="247">
        <v>17827000</v>
      </c>
      <c r="AY646" s="58">
        <f t="shared" si="48"/>
        <v>1832000</v>
      </c>
      <c r="AZ646" s="112">
        <f t="shared" si="49"/>
        <v>0.90681112976244982</v>
      </c>
      <c r="BA646" s="159">
        <v>1</v>
      </c>
      <c r="BB646" s="111" t="s">
        <v>90</v>
      </c>
      <c r="BC646" s="56" t="s">
        <v>92</v>
      </c>
      <c r="BD646" s="109" t="s">
        <v>9307</v>
      </c>
      <c r="BE646" s="56" t="s">
        <v>88</v>
      </c>
      <c r="BF646" s="56" t="s">
        <v>88</v>
      </c>
    </row>
    <row r="647" spans="1:58" s="201" customFormat="1" x14ac:dyDescent="0.2">
      <c r="B647" s="51">
        <v>2026</v>
      </c>
      <c r="C647" s="51">
        <v>891780111</v>
      </c>
      <c r="D647" s="51" t="s">
        <v>79</v>
      </c>
      <c r="E647" s="161" t="s">
        <v>9306</v>
      </c>
      <c r="F647" s="56" t="s">
        <v>9305</v>
      </c>
      <c r="G647" s="56">
        <v>0</v>
      </c>
      <c r="H647" s="56" t="s">
        <v>82</v>
      </c>
      <c r="I647" s="51" t="s">
        <v>174</v>
      </c>
      <c r="J647" s="121" t="s">
        <v>84</v>
      </c>
      <c r="K647" s="54" t="s">
        <v>9304</v>
      </c>
      <c r="L647" s="54">
        <v>19973000</v>
      </c>
      <c r="M647" s="51" t="s">
        <v>86</v>
      </c>
      <c r="N647" s="54" t="s">
        <v>9303</v>
      </c>
      <c r="O647" s="54">
        <v>1082937823</v>
      </c>
      <c r="P647" s="54">
        <v>420</v>
      </c>
      <c r="Q647" s="542">
        <v>46049</v>
      </c>
      <c r="R647" s="54">
        <v>168839133</v>
      </c>
      <c r="S647" s="54">
        <v>3197</v>
      </c>
      <c r="T647" s="542">
        <v>46049</v>
      </c>
      <c r="U647" s="54">
        <v>19973000</v>
      </c>
      <c r="V647" s="56" t="s">
        <v>88</v>
      </c>
      <c r="W647" s="54">
        <v>1082939683</v>
      </c>
      <c r="X647" s="54" t="s">
        <v>9025</v>
      </c>
      <c r="Y647" s="119">
        <v>46049</v>
      </c>
      <c r="Z647" s="119">
        <v>46049</v>
      </c>
      <c r="AA647" s="120" t="s">
        <v>90</v>
      </c>
      <c r="AB647" s="119">
        <v>46173</v>
      </c>
      <c r="AC647" s="54">
        <f t="shared" si="45"/>
        <v>124</v>
      </c>
      <c r="AD647" s="56">
        <v>1</v>
      </c>
      <c r="AE647" s="114">
        <v>4104000</v>
      </c>
      <c r="AF647" s="56">
        <v>1</v>
      </c>
      <c r="AG647" s="464">
        <v>46203</v>
      </c>
      <c r="AH647" s="54">
        <f t="shared" si="46"/>
        <v>30</v>
      </c>
      <c r="AI647" s="114">
        <v>0</v>
      </c>
      <c r="AJ647" s="114">
        <v>0</v>
      </c>
      <c r="AK647" s="118" t="s">
        <v>90</v>
      </c>
      <c r="AL647" s="118" t="s">
        <v>90</v>
      </c>
      <c r="AM647" s="56">
        <v>0</v>
      </c>
      <c r="AN647" s="118" t="s">
        <v>90</v>
      </c>
      <c r="AO647" s="118" t="s">
        <v>90</v>
      </c>
      <c r="AP647" s="118" t="s">
        <v>90</v>
      </c>
      <c r="AQ647" s="54">
        <f t="shared" si="47"/>
        <v>0</v>
      </c>
      <c r="AR647" s="54">
        <f>+L647+AE647-AJ647</f>
        <v>24077000</v>
      </c>
      <c r="AS647" s="56" t="s">
        <v>88</v>
      </c>
      <c r="AT647" s="54">
        <v>19973000</v>
      </c>
      <c r="AU647" s="56" t="s">
        <v>91</v>
      </c>
      <c r="AV647" s="114">
        <v>0</v>
      </c>
      <c r="AW647" s="111" t="s">
        <v>90</v>
      </c>
      <c r="AX647" s="247">
        <v>19973000</v>
      </c>
      <c r="AY647" s="58">
        <f t="shared" si="48"/>
        <v>4104000</v>
      </c>
      <c r="AZ647" s="112">
        <f t="shared" si="49"/>
        <v>0.82954687045728293</v>
      </c>
      <c r="BA647" s="159">
        <v>1</v>
      </c>
      <c r="BB647" s="111" t="s">
        <v>90</v>
      </c>
      <c r="BC647" s="56" t="s">
        <v>92</v>
      </c>
      <c r="BD647" s="109" t="s">
        <v>9302</v>
      </c>
      <c r="BE647" s="56" t="s">
        <v>88</v>
      </c>
      <c r="BF647" s="56" t="s">
        <v>88</v>
      </c>
    </row>
    <row r="648" spans="1:58" s="201" customFormat="1" x14ac:dyDescent="0.2">
      <c r="B648" s="51">
        <v>2026</v>
      </c>
      <c r="C648" s="51">
        <v>891780111</v>
      </c>
      <c r="D648" s="51" t="s">
        <v>79</v>
      </c>
      <c r="E648" s="161" t="s">
        <v>9301</v>
      </c>
      <c r="F648" s="56" t="s">
        <v>9300</v>
      </c>
      <c r="G648" s="56">
        <v>0</v>
      </c>
      <c r="H648" s="56" t="s">
        <v>82</v>
      </c>
      <c r="I648" s="51" t="s">
        <v>174</v>
      </c>
      <c r="J648" s="121" t="s">
        <v>84</v>
      </c>
      <c r="K648" s="54" t="s">
        <v>9299</v>
      </c>
      <c r="L648" s="54">
        <v>20538000</v>
      </c>
      <c r="M648" s="51" t="s">
        <v>86</v>
      </c>
      <c r="N648" s="54" t="s">
        <v>9298</v>
      </c>
      <c r="O648" s="54">
        <v>1082983016</v>
      </c>
      <c r="P648" s="54">
        <v>420</v>
      </c>
      <c r="Q648" s="542">
        <v>46049</v>
      </c>
      <c r="R648" s="54">
        <v>168839133</v>
      </c>
      <c r="S648" s="54">
        <v>3198</v>
      </c>
      <c r="T648" s="542">
        <v>46049</v>
      </c>
      <c r="U648" s="54">
        <v>20538000</v>
      </c>
      <c r="V648" s="56" t="s">
        <v>88</v>
      </c>
      <c r="W648" s="54">
        <v>1082939683</v>
      </c>
      <c r="X648" s="54" t="s">
        <v>9025</v>
      </c>
      <c r="Y648" s="119">
        <v>46049</v>
      </c>
      <c r="Z648" s="119">
        <v>46049</v>
      </c>
      <c r="AA648" s="120" t="s">
        <v>90</v>
      </c>
      <c r="AB648" s="119">
        <v>46173</v>
      </c>
      <c r="AC648" s="54">
        <f t="shared" ref="AC648:AC711" si="50">+IF(AA648="1800-01-01",AB648-Z648,AB648-AA648)</f>
        <v>124</v>
      </c>
      <c r="AD648" s="56">
        <v>1</v>
      </c>
      <c r="AE648" s="114">
        <v>4220000</v>
      </c>
      <c r="AF648" s="56">
        <v>1</v>
      </c>
      <c r="AG648" s="464">
        <v>46203</v>
      </c>
      <c r="AH648" s="54">
        <f t="shared" ref="AH648:AH711" si="51">+IF(AG648="1800-01-01",0,AG648-AB648)</f>
        <v>30</v>
      </c>
      <c r="AI648" s="114">
        <v>0</v>
      </c>
      <c r="AJ648" s="114">
        <v>0</v>
      </c>
      <c r="AK648" s="118" t="s">
        <v>90</v>
      </c>
      <c r="AL648" s="118" t="s">
        <v>90</v>
      </c>
      <c r="AM648" s="56">
        <v>0</v>
      </c>
      <c r="AN648" s="118" t="s">
        <v>90</v>
      </c>
      <c r="AO648" s="118" t="s">
        <v>90</v>
      </c>
      <c r="AP648" s="118" t="s">
        <v>90</v>
      </c>
      <c r="AQ648" s="54">
        <f t="shared" ref="AQ648:AQ711" si="52">+IF(AN648="1800-01-01",0,AO648-AN648)</f>
        <v>0</v>
      </c>
      <c r="AR648" s="54">
        <f>+L648+AE648-AJ648</f>
        <v>24758000</v>
      </c>
      <c r="AS648" s="56" t="s">
        <v>88</v>
      </c>
      <c r="AT648" s="54">
        <v>20538000</v>
      </c>
      <c r="AU648" s="56" t="s">
        <v>91</v>
      </c>
      <c r="AV648" s="114">
        <v>0</v>
      </c>
      <c r="AW648" s="111" t="s">
        <v>90</v>
      </c>
      <c r="AX648" s="247">
        <v>20538000</v>
      </c>
      <c r="AY648" s="58">
        <f t="shared" ref="AY648:AY711" si="53">AR648-AX648</f>
        <v>4220000</v>
      </c>
      <c r="AZ648" s="112">
        <f t="shared" ref="AZ648:AZ711" si="54">+IFERROR(AX648/AR648,"_")</f>
        <v>0.82955004443008318</v>
      </c>
      <c r="BA648" s="159">
        <v>1</v>
      </c>
      <c r="BB648" s="111" t="s">
        <v>90</v>
      </c>
      <c r="BC648" s="56" t="s">
        <v>92</v>
      </c>
      <c r="BD648" s="109" t="s">
        <v>9297</v>
      </c>
      <c r="BE648" s="56" t="s">
        <v>88</v>
      </c>
      <c r="BF648" s="56" t="s">
        <v>88</v>
      </c>
    </row>
    <row r="649" spans="1:58" s="539" customFormat="1" x14ac:dyDescent="0.2">
      <c r="A649" s="201"/>
      <c r="B649" s="51">
        <v>2026</v>
      </c>
      <c r="C649" s="51">
        <v>891780111</v>
      </c>
      <c r="D649" s="51" t="s">
        <v>79</v>
      </c>
      <c r="E649" s="161" t="s">
        <v>9296</v>
      </c>
      <c r="F649" s="56" t="s">
        <v>9295</v>
      </c>
      <c r="G649" s="56">
        <v>0</v>
      </c>
      <c r="H649" s="56" t="s">
        <v>82</v>
      </c>
      <c r="I649" s="51" t="s">
        <v>174</v>
      </c>
      <c r="J649" s="121" t="s">
        <v>84</v>
      </c>
      <c r="K649" s="54" t="s">
        <v>9294</v>
      </c>
      <c r="L649" s="54">
        <v>20538000</v>
      </c>
      <c r="M649" s="51" t="s">
        <v>86</v>
      </c>
      <c r="N649" s="54" t="s">
        <v>9116</v>
      </c>
      <c r="O649" s="54">
        <v>1083022922</v>
      </c>
      <c r="P649" s="54">
        <v>420</v>
      </c>
      <c r="Q649" s="542">
        <v>46049</v>
      </c>
      <c r="R649" s="54">
        <v>168839133</v>
      </c>
      <c r="S649" s="54">
        <v>3199</v>
      </c>
      <c r="T649" s="542">
        <v>46049</v>
      </c>
      <c r="U649" s="54">
        <v>20538000</v>
      </c>
      <c r="V649" s="56" t="s">
        <v>88</v>
      </c>
      <c r="W649" s="54">
        <v>1082939683</v>
      </c>
      <c r="X649" s="54" t="s">
        <v>9025</v>
      </c>
      <c r="Y649" s="119">
        <v>46049</v>
      </c>
      <c r="Z649" s="119">
        <v>46049</v>
      </c>
      <c r="AA649" s="120" t="s">
        <v>90</v>
      </c>
      <c r="AB649" s="119">
        <v>46173</v>
      </c>
      <c r="AC649" s="54">
        <f t="shared" si="50"/>
        <v>124</v>
      </c>
      <c r="AD649" s="56">
        <v>1</v>
      </c>
      <c r="AE649" s="114">
        <v>2110000</v>
      </c>
      <c r="AF649" s="56">
        <v>1</v>
      </c>
      <c r="AG649" s="464">
        <v>46188</v>
      </c>
      <c r="AH649" s="54">
        <f t="shared" si="51"/>
        <v>15</v>
      </c>
      <c r="AI649" s="114">
        <v>0</v>
      </c>
      <c r="AJ649" s="114">
        <v>0</v>
      </c>
      <c r="AK649" s="118" t="s">
        <v>90</v>
      </c>
      <c r="AL649" s="118" t="s">
        <v>90</v>
      </c>
      <c r="AM649" s="56">
        <v>0</v>
      </c>
      <c r="AN649" s="118" t="s">
        <v>90</v>
      </c>
      <c r="AO649" s="118" t="s">
        <v>90</v>
      </c>
      <c r="AP649" s="118" t="s">
        <v>90</v>
      </c>
      <c r="AQ649" s="54">
        <f t="shared" si="52"/>
        <v>0</v>
      </c>
      <c r="AR649" s="54">
        <f>+L649+AE649-AJ649</f>
        <v>22648000</v>
      </c>
      <c r="AS649" s="56" t="s">
        <v>88</v>
      </c>
      <c r="AT649" s="54">
        <v>20538000</v>
      </c>
      <c r="AU649" s="56" t="s">
        <v>91</v>
      </c>
      <c r="AV649" s="114">
        <v>0</v>
      </c>
      <c r="AW649" s="111" t="s">
        <v>90</v>
      </c>
      <c r="AX649" s="247">
        <v>20538000</v>
      </c>
      <c r="AY649" s="58">
        <f t="shared" si="53"/>
        <v>2110000</v>
      </c>
      <c r="AZ649" s="112">
        <f t="shared" si="54"/>
        <v>0.9068350406216884</v>
      </c>
      <c r="BA649" s="159">
        <v>1</v>
      </c>
      <c r="BB649" s="111" t="s">
        <v>90</v>
      </c>
      <c r="BC649" s="56" t="s">
        <v>92</v>
      </c>
      <c r="BD649" s="109" t="s">
        <v>9293</v>
      </c>
      <c r="BE649" s="56" t="s">
        <v>88</v>
      </c>
      <c r="BF649" s="56" t="s">
        <v>88</v>
      </c>
    </row>
    <row r="650" spans="1:58" s="201" customFormat="1" x14ac:dyDescent="0.2">
      <c r="B650" s="51">
        <v>2026</v>
      </c>
      <c r="C650" s="51">
        <v>891780111</v>
      </c>
      <c r="D650" s="51" t="s">
        <v>79</v>
      </c>
      <c r="E650" s="161" t="s">
        <v>9292</v>
      </c>
      <c r="F650" s="56" t="s">
        <v>9291</v>
      </c>
      <c r="G650" s="56">
        <v>0</v>
      </c>
      <c r="H650" s="56" t="s">
        <v>82</v>
      </c>
      <c r="I650" s="51" t="s">
        <v>174</v>
      </c>
      <c r="J650" s="121" t="s">
        <v>84</v>
      </c>
      <c r="K650" s="54" t="s">
        <v>9290</v>
      </c>
      <c r="L650" s="54">
        <v>18058000</v>
      </c>
      <c r="M650" s="51" t="s">
        <v>86</v>
      </c>
      <c r="N650" s="54" t="s">
        <v>9289</v>
      </c>
      <c r="O650" s="54">
        <v>1082982258</v>
      </c>
      <c r="P650" s="54">
        <v>420</v>
      </c>
      <c r="Q650" s="542">
        <v>46049</v>
      </c>
      <c r="R650" s="54">
        <v>168839133</v>
      </c>
      <c r="S650" s="54">
        <v>3200</v>
      </c>
      <c r="T650" s="542">
        <v>46049</v>
      </c>
      <c r="U650" s="54">
        <v>18058000</v>
      </c>
      <c r="V650" s="56" t="s">
        <v>88</v>
      </c>
      <c r="W650" s="54">
        <v>1082939683</v>
      </c>
      <c r="X650" s="54" t="s">
        <v>9025</v>
      </c>
      <c r="Y650" s="119">
        <v>46049</v>
      </c>
      <c r="Z650" s="119">
        <v>46049</v>
      </c>
      <c r="AA650" s="120" t="s">
        <v>90</v>
      </c>
      <c r="AB650" s="119">
        <v>46173</v>
      </c>
      <c r="AC650" s="54">
        <f t="shared" si="50"/>
        <v>124</v>
      </c>
      <c r="AD650" s="56">
        <v>1</v>
      </c>
      <c r="AE650" s="114">
        <v>4104000</v>
      </c>
      <c r="AF650" s="56">
        <v>1</v>
      </c>
      <c r="AG650" s="464">
        <v>46203</v>
      </c>
      <c r="AH650" s="54">
        <f t="shared" si="51"/>
        <v>30</v>
      </c>
      <c r="AI650" s="114">
        <v>0</v>
      </c>
      <c r="AJ650" s="114">
        <v>0</v>
      </c>
      <c r="AK650" s="118" t="s">
        <v>90</v>
      </c>
      <c r="AL650" s="118" t="s">
        <v>90</v>
      </c>
      <c r="AM650" s="56">
        <v>0</v>
      </c>
      <c r="AN650" s="118" t="s">
        <v>90</v>
      </c>
      <c r="AO650" s="118" t="s">
        <v>90</v>
      </c>
      <c r="AP650" s="118" t="s">
        <v>90</v>
      </c>
      <c r="AQ650" s="54">
        <f t="shared" si="52"/>
        <v>0</v>
      </c>
      <c r="AR650" s="54">
        <f>+L650+AE650-AJ650</f>
        <v>22162000</v>
      </c>
      <c r="AS650" s="56" t="s">
        <v>88</v>
      </c>
      <c r="AT650" s="54">
        <v>18058000</v>
      </c>
      <c r="AU650" s="56" t="s">
        <v>91</v>
      </c>
      <c r="AV650" s="114">
        <v>0</v>
      </c>
      <c r="AW650" s="111" t="s">
        <v>90</v>
      </c>
      <c r="AX650" s="247">
        <v>18058000</v>
      </c>
      <c r="AY650" s="58">
        <f t="shared" si="53"/>
        <v>4104000</v>
      </c>
      <c r="AZ650" s="112">
        <f t="shared" si="54"/>
        <v>0.81481815720602835</v>
      </c>
      <c r="BA650" s="159">
        <v>1</v>
      </c>
      <c r="BB650" s="111" t="s">
        <v>90</v>
      </c>
      <c r="BC650" s="56" t="s">
        <v>92</v>
      </c>
      <c r="BD650" s="109" t="s">
        <v>9288</v>
      </c>
      <c r="BE650" s="56" t="s">
        <v>88</v>
      </c>
      <c r="BF650" s="56" t="s">
        <v>88</v>
      </c>
    </row>
    <row r="651" spans="1:58" s="201" customFormat="1" x14ac:dyDescent="0.2">
      <c r="B651" s="51">
        <v>2026</v>
      </c>
      <c r="C651" s="51">
        <v>891780111</v>
      </c>
      <c r="D651" s="51" t="s">
        <v>79</v>
      </c>
      <c r="E651" s="161" t="s">
        <v>9287</v>
      </c>
      <c r="F651" s="56" t="s">
        <v>9286</v>
      </c>
      <c r="G651" s="56">
        <v>0</v>
      </c>
      <c r="H651" s="56" t="s">
        <v>82</v>
      </c>
      <c r="I651" s="51" t="s">
        <v>83</v>
      </c>
      <c r="J651" s="121" t="s">
        <v>84</v>
      </c>
      <c r="K651" s="54" t="s">
        <v>9285</v>
      </c>
      <c r="L651" s="54">
        <v>14652000</v>
      </c>
      <c r="M651" s="51" t="s">
        <v>86</v>
      </c>
      <c r="N651" s="54" t="s">
        <v>9284</v>
      </c>
      <c r="O651" s="54">
        <v>1082985398</v>
      </c>
      <c r="P651" s="54">
        <v>30</v>
      </c>
      <c r="Q651" s="464">
        <v>46027</v>
      </c>
      <c r="R651" s="109">
        <v>5872564000</v>
      </c>
      <c r="S651" s="109">
        <v>3442</v>
      </c>
      <c r="T651" s="542">
        <v>46050</v>
      </c>
      <c r="U651" s="54">
        <v>14652000</v>
      </c>
      <c r="V651" s="56" t="s">
        <v>88</v>
      </c>
      <c r="W651" s="54">
        <v>72175281</v>
      </c>
      <c r="X651" s="54" t="s">
        <v>9254</v>
      </c>
      <c r="Y651" s="119">
        <v>46050</v>
      </c>
      <c r="Z651" s="119">
        <v>46055</v>
      </c>
      <c r="AA651" s="120" t="s">
        <v>90</v>
      </c>
      <c r="AB651" s="119">
        <v>46173</v>
      </c>
      <c r="AC651" s="54">
        <f t="shared" si="50"/>
        <v>118</v>
      </c>
      <c r="AD651" s="56">
        <v>1</v>
      </c>
      <c r="AE651" s="114">
        <v>3663000</v>
      </c>
      <c r="AF651" s="56">
        <v>1</v>
      </c>
      <c r="AG651" s="464">
        <v>46203</v>
      </c>
      <c r="AH651" s="54">
        <f t="shared" si="51"/>
        <v>30</v>
      </c>
      <c r="AI651" s="114">
        <v>0</v>
      </c>
      <c r="AJ651" s="114">
        <v>0</v>
      </c>
      <c r="AK651" s="118" t="s">
        <v>90</v>
      </c>
      <c r="AL651" s="118" t="s">
        <v>90</v>
      </c>
      <c r="AM651" s="56">
        <v>0</v>
      </c>
      <c r="AN651" s="118" t="s">
        <v>90</v>
      </c>
      <c r="AO651" s="118" t="s">
        <v>90</v>
      </c>
      <c r="AP651" s="118" t="s">
        <v>90</v>
      </c>
      <c r="AQ651" s="54">
        <f t="shared" si="52"/>
        <v>0</v>
      </c>
      <c r="AR651" s="54">
        <f>+L651+AE651-AJ651</f>
        <v>18315000</v>
      </c>
      <c r="AS651" s="56" t="s">
        <v>88</v>
      </c>
      <c r="AT651" s="54">
        <v>14652000</v>
      </c>
      <c r="AU651" s="56" t="s">
        <v>91</v>
      </c>
      <c r="AV651" s="114">
        <v>0</v>
      </c>
      <c r="AW651" s="111" t="s">
        <v>90</v>
      </c>
      <c r="AX651" s="247">
        <v>14652000</v>
      </c>
      <c r="AY651" s="58">
        <f t="shared" si="53"/>
        <v>3663000</v>
      </c>
      <c r="AZ651" s="112">
        <f t="shared" si="54"/>
        <v>0.8</v>
      </c>
      <c r="BA651" s="159">
        <v>1</v>
      </c>
      <c r="BB651" s="111" t="s">
        <v>90</v>
      </c>
      <c r="BC651" s="56" t="s">
        <v>92</v>
      </c>
      <c r="BD651" s="109" t="s">
        <v>9283</v>
      </c>
      <c r="BE651" s="123" t="s">
        <v>91</v>
      </c>
      <c r="BF651" s="56" t="s">
        <v>88</v>
      </c>
    </row>
    <row r="652" spans="1:58" s="201" customFormat="1" x14ac:dyDescent="0.2">
      <c r="B652" s="51">
        <v>2026</v>
      </c>
      <c r="C652" s="51">
        <v>891780111</v>
      </c>
      <c r="D652" s="51" t="s">
        <v>79</v>
      </c>
      <c r="E652" s="161" t="s">
        <v>9282</v>
      </c>
      <c r="F652" s="56" t="s">
        <v>9281</v>
      </c>
      <c r="G652" s="56">
        <v>0</v>
      </c>
      <c r="H652" s="56" t="s">
        <v>82</v>
      </c>
      <c r="I652" s="51" t="s">
        <v>83</v>
      </c>
      <c r="J652" s="121" t="s">
        <v>84</v>
      </c>
      <c r="K652" s="54" t="s">
        <v>9280</v>
      </c>
      <c r="L652" s="54">
        <v>12028000</v>
      </c>
      <c r="M652" s="51" t="s">
        <v>86</v>
      </c>
      <c r="N652" s="54" t="s">
        <v>9279</v>
      </c>
      <c r="O652" s="54">
        <v>85449538</v>
      </c>
      <c r="P652" s="54">
        <v>30</v>
      </c>
      <c r="Q652" s="464">
        <v>46027</v>
      </c>
      <c r="R652" s="109">
        <v>5872564000</v>
      </c>
      <c r="S652" s="109">
        <v>3443</v>
      </c>
      <c r="T652" s="542">
        <v>46050</v>
      </c>
      <c r="U652" s="54">
        <v>12028000</v>
      </c>
      <c r="V652" s="56" t="s">
        <v>88</v>
      </c>
      <c r="W652" s="54">
        <v>36557666</v>
      </c>
      <c r="X652" s="54" t="s">
        <v>8827</v>
      </c>
      <c r="Y652" s="119">
        <v>46050</v>
      </c>
      <c r="Z652" s="119">
        <v>46055</v>
      </c>
      <c r="AA652" s="120" t="s">
        <v>90</v>
      </c>
      <c r="AB652" s="119">
        <v>46173</v>
      </c>
      <c r="AC652" s="54">
        <f t="shared" si="50"/>
        <v>118</v>
      </c>
      <c r="AD652" s="56">
        <v>1</v>
      </c>
      <c r="AE652" s="114">
        <v>3007000</v>
      </c>
      <c r="AF652" s="56">
        <v>1</v>
      </c>
      <c r="AG652" s="464">
        <v>46203</v>
      </c>
      <c r="AH652" s="54">
        <f t="shared" si="51"/>
        <v>30</v>
      </c>
      <c r="AI652" s="114">
        <v>0</v>
      </c>
      <c r="AJ652" s="114">
        <v>0</v>
      </c>
      <c r="AK652" s="118" t="s">
        <v>90</v>
      </c>
      <c r="AL652" s="118" t="s">
        <v>90</v>
      </c>
      <c r="AM652" s="56">
        <v>0</v>
      </c>
      <c r="AN652" s="118" t="s">
        <v>90</v>
      </c>
      <c r="AO652" s="118" t="s">
        <v>90</v>
      </c>
      <c r="AP652" s="118" t="s">
        <v>90</v>
      </c>
      <c r="AQ652" s="54">
        <f t="shared" si="52"/>
        <v>0</v>
      </c>
      <c r="AR652" s="54">
        <f>+L652+AE652-AJ652</f>
        <v>15035000</v>
      </c>
      <c r="AS652" s="56" t="s">
        <v>88</v>
      </c>
      <c r="AT652" s="54">
        <v>12028000</v>
      </c>
      <c r="AU652" s="56" t="s">
        <v>91</v>
      </c>
      <c r="AV652" s="114">
        <v>0</v>
      </c>
      <c r="AW652" s="111" t="s">
        <v>90</v>
      </c>
      <c r="AX652" s="247">
        <v>12028000</v>
      </c>
      <c r="AY652" s="58">
        <f t="shared" si="53"/>
        <v>3007000</v>
      </c>
      <c r="AZ652" s="112">
        <f t="shared" si="54"/>
        <v>0.8</v>
      </c>
      <c r="BA652" s="159">
        <v>1</v>
      </c>
      <c r="BB652" s="111" t="s">
        <v>90</v>
      </c>
      <c r="BC652" s="56" t="s">
        <v>92</v>
      </c>
      <c r="BD652" s="109" t="s">
        <v>9278</v>
      </c>
      <c r="BE652" s="123" t="s">
        <v>91</v>
      </c>
      <c r="BF652" s="56" t="s">
        <v>88</v>
      </c>
    </row>
    <row r="653" spans="1:58" s="201" customFormat="1" x14ac:dyDescent="0.2">
      <c r="B653" s="51">
        <v>2026</v>
      </c>
      <c r="C653" s="51">
        <v>891780111</v>
      </c>
      <c r="D653" s="51" t="s">
        <v>79</v>
      </c>
      <c r="E653" s="161" t="s">
        <v>9277</v>
      </c>
      <c r="F653" s="56" t="s">
        <v>9276</v>
      </c>
      <c r="G653" s="56">
        <v>0</v>
      </c>
      <c r="H653" s="56" t="s">
        <v>82</v>
      </c>
      <c r="I653" s="51" t="s">
        <v>83</v>
      </c>
      <c r="J653" s="121" t="s">
        <v>84</v>
      </c>
      <c r="K653" s="54" t="s">
        <v>9275</v>
      </c>
      <c r="L653" s="54">
        <v>17304000</v>
      </c>
      <c r="M653" s="51" t="s">
        <v>86</v>
      </c>
      <c r="N653" s="54" t="s">
        <v>9274</v>
      </c>
      <c r="O653" s="54">
        <v>1004360507</v>
      </c>
      <c r="P653" s="54">
        <v>30</v>
      </c>
      <c r="Q653" s="464">
        <v>46027</v>
      </c>
      <c r="R653" s="109">
        <v>5872564000</v>
      </c>
      <c r="S653" s="109">
        <v>3444</v>
      </c>
      <c r="T653" s="542">
        <v>46050</v>
      </c>
      <c r="U653" s="54">
        <v>17304000</v>
      </c>
      <c r="V653" s="56" t="s">
        <v>88</v>
      </c>
      <c r="W653" s="54">
        <v>36559627</v>
      </c>
      <c r="X653" s="54" t="s">
        <v>9146</v>
      </c>
      <c r="Y653" s="119">
        <v>46050</v>
      </c>
      <c r="Z653" s="119">
        <v>46055</v>
      </c>
      <c r="AA653" s="120" t="s">
        <v>90</v>
      </c>
      <c r="AB653" s="119">
        <v>46173</v>
      </c>
      <c r="AC653" s="54">
        <f t="shared" si="50"/>
        <v>118</v>
      </c>
      <c r="AD653" s="56">
        <v>1</v>
      </c>
      <c r="AE653" s="114">
        <v>4326000</v>
      </c>
      <c r="AF653" s="56">
        <v>1</v>
      </c>
      <c r="AG653" s="464">
        <v>46203</v>
      </c>
      <c r="AH653" s="54">
        <f t="shared" si="51"/>
        <v>30</v>
      </c>
      <c r="AI653" s="114">
        <v>0</v>
      </c>
      <c r="AJ653" s="114">
        <v>0</v>
      </c>
      <c r="AK653" s="118" t="s">
        <v>90</v>
      </c>
      <c r="AL653" s="118" t="s">
        <v>90</v>
      </c>
      <c r="AM653" s="56">
        <v>0</v>
      </c>
      <c r="AN653" s="118" t="s">
        <v>90</v>
      </c>
      <c r="AO653" s="118" t="s">
        <v>90</v>
      </c>
      <c r="AP653" s="118" t="s">
        <v>90</v>
      </c>
      <c r="AQ653" s="54">
        <f t="shared" si="52"/>
        <v>0</v>
      </c>
      <c r="AR653" s="54">
        <f>+L653+AE653-AJ653</f>
        <v>21630000</v>
      </c>
      <c r="AS653" s="56" t="s">
        <v>88</v>
      </c>
      <c r="AT653" s="54">
        <v>17304000</v>
      </c>
      <c r="AU653" s="56" t="s">
        <v>91</v>
      </c>
      <c r="AV653" s="114">
        <v>0</v>
      </c>
      <c r="AW653" s="111" t="s">
        <v>90</v>
      </c>
      <c r="AX653" s="247">
        <v>17304000</v>
      </c>
      <c r="AY653" s="58">
        <f t="shared" si="53"/>
        <v>4326000</v>
      </c>
      <c r="AZ653" s="112">
        <f t="shared" si="54"/>
        <v>0.8</v>
      </c>
      <c r="BA653" s="159">
        <v>1</v>
      </c>
      <c r="BB653" s="111" t="s">
        <v>90</v>
      </c>
      <c r="BC653" s="56" t="s">
        <v>92</v>
      </c>
      <c r="BD653" s="109" t="s">
        <v>9273</v>
      </c>
      <c r="BE653" s="123" t="s">
        <v>91</v>
      </c>
      <c r="BF653" s="56" t="s">
        <v>88</v>
      </c>
    </row>
    <row r="654" spans="1:58" s="201" customFormat="1" x14ac:dyDescent="0.2">
      <c r="B654" s="51">
        <v>2026</v>
      </c>
      <c r="C654" s="51">
        <v>891780111</v>
      </c>
      <c r="D654" s="51" t="s">
        <v>79</v>
      </c>
      <c r="E654" s="161" t="s">
        <v>9272</v>
      </c>
      <c r="F654" s="56" t="s">
        <v>9271</v>
      </c>
      <c r="G654" s="56">
        <v>0</v>
      </c>
      <c r="H654" s="56" t="s">
        <v>82</v>
      </c>
      <c r="I654" s="51" t="s">
        <v>83</v>
      </c>
      <c r="J654" s="121" t="s">
        <v>84</v>
      </c>
      <c r="K654" s="54" t="s">
        <v>9270</v>
      </c>
      <c r="L654" s="54">
        <v>17304000</v>
      </c>
      <c r="M654" s="51" t="s">
        <v>86</v>
      </c>
      <c r="N654" s="54" t="s">
        <v>9269</v>
      </c>
      <c r="O654" s="54">
        <v>57106762</v>
      </c>
      <c r="P654" s="54">
        <v>30</v>
      </c>
      <c r="Q654" s="464">
        <v>46027</v>
      </c>
      <c r="R654" s="109">
        <v>5872564000</v>
      </c>
      <c r="S654" s="109">
        <v>3445</v>
      </c>
      <c r="T654" s="542">
        <v>46050</v>
      </c>
      <c r="U654" s="54">
        <v>17304000</v>
      </c>
      <c r="V654" s="56" t="s">
        <v>88</v>
      </c>
      <c r="W654" s="54">
        <v>36559627</v>
      </c>
      <c r="X654" s="54" t="s">
        <v>9146</v>
      </c>
      <c r="Y654" s="119">
        <v>46050</v>
      </c>
      <c r="Z654" s="119">
        <v>46055</v>
      </c>
      <c r="AA654" s="120" t="s">
        <v>90</v>
      </c>
      <c r="AB654" s="119">
        <v>46173</v>
      </c>
      <c r="AC654" s="54">
        <f t="shared" si="50"/>
        <v>118</v>
      </c>
      <c r="AD654" s="56">
        <v>1</v>
      </c>
      <c r="AE654" s="114">
        <v>4326000</v>
      </c>
      <c r="AF654" s="56">
        <v>1</v>
      </c>
      <c r="AG654" s="464">
        <v>46203</v>
      </c>
      <c r="AH654" s="54">
        <f t="shared" si="51"/>
        <v>30</v>
      </c>
      <c r="AI654" s="114">
        <v>0</v>
      </c>
      <c r="AJ654" s="114">
        <v>0</v>
      </c>
      <c r="AK654" s="118" t="s">
        <v>90</v>
      </c>
      <c r="AL654" s="118" t="s">
        <v>90</v>
      </c>
      <c r="AM654" s="56">
        <v>0</v>
      </c>
      <c r="AN654" s="118" t="s">
        <v>90</v>
      </c>
      <c r="AO654" s="118" t="s">
        <v>90</v>
      </c>
      <c r="AP654" s="118" t="s">
        <v>90</v>
      </c>
      <c r="AQ654" s="54">
        <f t="shared" si="52"/>
        <v>0</v>
      </c>
      <c r="AR654" s="54">
        <f>+L654+AE654-AJ654</f>
        <v>21630000</v>
      </c>
      <c r="AS654" s="56" t="s">
        <v>88</v>
      </c>
      <c r="AT654" s="54">
        <v>17304000</v>
      </c>
      <c r="AU654" s="56" t="s">
        <v>91</v>
      </c>
      <c r="AV654" s="114">
        <v>0</v>
      </c>
      <c r="AW654" s="111" t="s">
        <v>90</v>
      </c>
      <c r="AX654" s="247">
        <v>17304000</v>
      </c>
      <c r="AY654" s="58">
        <f t="shared" si="53"/>
        <v>4326000</v>
      </c>
      <c r="AZ654" s="112">
        <f t="shared" si="54"/>
        <v>0.8</v>
      </c>
      <c r="BA654" s="159">
        <v>1</v>
      </c>
      <c r="BB654" s="111" t="s">
        <v>90</v>
      </c>
      <c r="BC654" s="56" t="s">
        <v>92</v>
      </c>
      <c r="BD654" s="109" t="s">
        <v>9268</v>
      </c>
      <c r="BE654" s="123" t="s">
        <v>91</v>
      </c>
      <c r="BF654" s="56" t="s">
        <v>88</v>
      </c>
    </row>
    <row r="655" spans="1:58" s="201" customFormat="1" x14ac:dyDescent="0.2">
      <c r="B655" s="51">
        <v>2026</v>
      </c>
      <c r="C655" s="51">
        <v>891780111</v>
      </c>
      <c r="D655" s="51" t="s">
        <v>79</v>
      </c>
      <c r="E655" s="161" t="s">
        <v>9267</v>
      </c>
      <c r="F655" s="56" t="s">
        <v>9266</v>
      </c>
      <c r="G655" s="56">
        <v>0</v>
      </c>
      <c r="H655" s="56" t="s">
        <v>82</v>
      </c>
      <c r="I655" s="51" t="s">
        <v>83</v>
      </c>
      <c r="J655" s="121" t="s">
        <v>84</v>
      </c>
      <c r="K655" s="54" t="s">
        <v>9265</v>
      </c>
      <c r="L655" s="54">
        <v>15984000</v>
      </c>
      <c r="M655" s="51" t="s">
        <v>86</v>
      </c>
      <c r="N655" s="54" t="s">
        <v>9264</v>
      </c>
      <c r="O655" s="54">
        <v>85153671</v>
      </c>
      <c r="P655" s="54">
        <v>30</v>
      </c>
      <c r="Q655" s="464">
        <v>46027</v>
      </c>
      <c r="R655" s="109">
        <v>5872564000</v>
      </c>
      <c r="S655" s="109">
        <v>3446</v>
      </c>
      <c r="T655" s="542">
        <v>46050</v>
      </c>
      <c r="U655" s="54">
        <v>15984000</v>
      </c>
      <c r="V655" s="56" t="s">
        <v>88</v>
      </c>
      <c r="W655" s="54">
        <v>37511267</v>
      </c>
      <c r="X655" s="54" t="s">
        <v>8821</v>
      </c>
      <c r="Y655" s="119">
        <v>46050</v>
      </c>
      <c r="Z655" s="119">
        <v>46055</v>
      </c>
      <c r="AA655" s="120" t="s">
        <v>90</v>
      </c>
      <c r="AB655" s="119">
        <v>46173</v>
      </c>
      <c r="AC655" s="54">
        <f t="shared" si="50"/>
        <v>118</v>
      </c>
      <c r="AD655" s="56">
        <v>1</v>
      </c>
      <c r="AE655" s="114">
        <v>3996000</v>
      </c>
      <c r="AF655" s="56">
        <v>1</v>
      </c>
      <c r="AG655" s="464">
        <v>46203</v>
      </c>
      <c r="AH655" s="54">
        <f t="shared" si="51"/>
        <v>30</v>
      </c>
      <c r="AI655" s="114">
        <v>0</v>
      </c>
      <c r="AJ655" s="114">
        <v>0</v>
      </c>
      <c r="AK655" s="118" t="s">
        <v>90</v>
      </c>
      <c r="AL655" s="118" t="s">
        <v>90</v>
      </c>
      <c r="AM655" s="56">
        <v>0</v>
      </c>
      <c r="AN655" s="118" t="s">
        <v>90</v>
      </c>
      <c r="AO655" s="118" t="s">
        <v>90</v>
      </c>
      <c r="AP655" s="118" t="s">
        <v>90</v>
      </c>
      <c r="AQ655" s="54">
        <f t="shared" si="52"/>
        <v>0</v>
      </c>
      <c r="AR655" s="54">
        <f>+L655+AE655-AJ655</f>
        <v>19980000</v>
      </c>
      <c r="AS655" s="56" t="s">
        <v>88</v>
      </c>
      <c r="AT655" s="54">
        <v>15984000</v>
      </c>
      <c r="AU655" s="56" t="s">
        <v>91</v>
      </c>
      <c r="AV655" s="114">
        <v>0</v>
      </c>
      <c r="AW655" s="111" t="s">
        <v>90</v>
      </c>
      <c r="AX655" s="247">
        <v>15984000</v>
      </c>
      <c r="AY655" s="58">
        <f t="shared" si="53"/>
        <v>3996000</v>
      </c>
      <c r="AZ655" s="112">
        <f t="shared" si="54"/>
        <v>0.8</v>
      </c>
      <c r="BA655" s="159">
        <v>1</v>
      </c>
      <c r="BB655" s="111" t="s">
        <v>90</v>
      </c>
      <c r="BC655" s="56" t="s">
        <v>92</v>
      </c>
      <c r="BD655" s="109" t="s">
        <v>9263</v>
      </c>
      <c r="BE655" s="123" t="s">
        <v>91</v>
      </c>
      <c r="BF655" s="56" t="s">
        <v>88</v>
      </c>
    </row>
    <row r="656" spans="1:58" s="201" customFormat="1" x14ac:dyDescent="0.2">
      <c r="B656" s="51">
        <v>2026</v>
      </c>
      <c r="C656" s="51">
        <v>891780111</v>
      </c>
      <c r="D656" s="51" t="s">
        <v>79</v>
      </c>
      <c r="E656" s="161" t="s">
        <v>9262</v>
      </c>
      <c r="F656" s="56" t="s">
        <v>9261</v>
      </c>
      <c r="G656" s="56">
        <v>0</v>
      </c>
      <c r="H656" s="56" t="s">
        <v>82</v>
      </c>
      <c r="I656" s="51" t="s">
        <v>83</v>
      </c>
      <c r="J656" s="121" t="s">
        <v>84</v>
      </c>
      <c r="K656" s="54" t="s">
        <v>9260</v>
      </c>
      <c r="L656" s="54">
        <v>16416000</v>
      </c>
      <c r="M656" s="51" t="s">
        <v>86</v>
      </c>
      <c r="N656" s="54" t="s">
        <v>7941</v>
      </c>
      <c r="O656" s="54">
        <v>7634044</v>
      </c>
      <c r="P656" s="54">
        <v>30</v>
      </c>
      <c r="Q656" s="464">
        <v>46027</v>
      </c>
      <c r="R656" s="109">
        <v>5872564000</v>
      </c>
      <c r="S656" s="109">
        <v>3447</v>
      </c>
      <c r="T656" s="542">
        <v>46050</v>
      </c>
      <c r="U656" s="54">
        <v>16416000</v>
      </c>
      <c r="V656" s="56" t="s">
        <v>88</v>
      </c>
      <c r="W656" s="54">
        <v>72175281</v>
      </c>
      <c r="X656" s="54" t="s">
        <v>9254</v>
      </c>
      <c r="Y656" s="119">
        <v>46050</v>
      </c>
      <c r="Z656" s="119">
        <v>46055</v>
      </c>
      <c r="AA656" s="120" t="s">
        <v>90</v>
      </c>
      <c r="AB656" s="119">
        <v>46173</v>
      </c>
      <c r="AC656" s="54">
        <f t="shared" si="50"/>
        <v>118</v>
      </c>
      <c r="AD656" s="56">
        <v>0</v>
      </c>
      <c r="AE656" s="114">
        <v>0</v>
      </c>
      <c r="AF656" s="56">
        <v>0</v>
      </c>
      <c r="AG656" s="464" t="s">
        <v>90</v>
      </c>
      <c r="AH656" s="54">
        <f t="shared" si="51"/>
        <v>0</v>
      </c>
      <c r="AI656" s="117">
        <v>1</v>
      </c>
      <c r="AJ656" s="54">
        <v>16416000</v>
      </c>
      <c r="AK656" s="438">
        <v>46051</v>
      </c>
      <c r="AL656" s="118" t="s">
        <v>90</v>
      </c>
      <c r="AM656" s="56">
        <v>0</v>
      </c>
      <c r="AN656" s="118" t="s">
        <v>90</v>
      </c>
      <c r="AO656" s="118" t="s">
        <v>90</v>
      </c>
      <c r="AP656" s="118" t="s">
        <v>90</v>
      </c>
      <c r="AQ656" s="54">
        <f t="shared" si="52"/>
        <v>0</v>
      </c>
      <c r="AR656" s="54">
        <f>+L656+AE656-AJ656</f>
        <v>0</v>
      </c>
      <c r="AS656" s="56" t="s">
        <v>88</v>
      </c>
      <c r="AT656" s="54">
        <v>16416000</v>
      </c>
      <c r="AU656" s="56" t="s">
        <v>91</v>
      </c>
      <c r="AV656" s="114">
        <v>0</v>
      </c>
      <c r="AW656" s="111" t="s">
        <v>90</v>
      </c>
      <c r="AX656" s="247">
        <v>0</v>
      </c>
      <c r="AY656" s="58">
        <f t="shared" si="53"/>
        <v>0</v>
      </c>
      <c r="AZ656" s="112" t="str">
        <f t="shared" si="54"/>
        <v>_</v>
      </c>
      <c r="BA656" s="159" t="s">
        <v>592</v>
      </c>
      <c r="BB656" s="111" t="s">
        <v>90</v>
      </c>
      <c r="BC656" s="56" t="s">
        <v>92</v>
      </c>
      <c r="BD656" s="109" t="s">
        <v>9259</v>
      </c>
      <c r="BE656" s="123" t="s">
        <v>91</v>
      </c>
      <c r="BF656" s="56" t="s">
        <v>88</v>
      </c>
    </row>
    <row r="657" spans="2:58" s="201" customFormat="1" x14ac:dyDescent="0.2">
      <c r="B657" s="51">
        <v>2026</v>
      </c>
      <c r="C657" s="51">
        <v>891780111</v>
      </c>
      <c r="D657" s="51" t="s">
        <v>79</v>
      </c>
      <c r="E657" s="161" t="s">
        <v>9258</v>
      </c>
      <c r="F657" s="56" t="s">
        <v>9257</v>
      </c>
      <c r="G657" s="56">
        <v>0</v>
      </c>
      <c r="H657" s="56" t="s">
        <v>82</v>
      </c>
      <c r="I657" s="51" t="s">
        <v>174</v>
      </c>
      <c r="J657" s="121" t="s">
        <v>84</v>
      </c>
      <c r="K657" s="54" t="s">
        <v>9256</v>
      </c>
      <c r="L657" s="54">
        <v>13320000</v>
      </c>
      <c r="M657" s="51" t="s">
        <v>86</v>
      </c>
      <c r="N657" s="54" t="s">
        <v>9255</v>
      </c>
      <c r="O657" s="54">
        <v>1081826586</v>
      </c>
      <c r="P657" s="54">
        <v>128</v>
      </c>
      <c r="Q657" s="542">
        <v>46038</v>
      </c>
      <c r="R657" s="54">
        <v>55056000</v>
      </c>
      <c r="S657" s="54">
        <v>3448</v>
      </c>
      <c r="T657" s="542">
        <v>46050</v>
      </c>
      <c r="U657" s="54">
        <v>13320000</v>
      </c>
      <c r="V657" s="56" t="s">
        <v>88</v>
      </c>
      <c r="W657" s="54">
        <v>72175281</v>
      </c>
      <c r="X657" s="54" t="s">
        <v>9254</v>
      </c>
      <c r="Y657" s="119">
        <v>46050</v>
      </c>
      <c r="Z657" s="119">
        <v>46055</v>
      </c>
      <c r="AA657" s="120" t="s">
        <v>90</v>
      </c>
      <c r="AB657" s="119">
        <v>46173</v>
      </c>
      <c r="AC657" s="54">
        <f t="shared" si="50"/>
        <v>118</v>
      </c>
      <c r="AD657" s="56">
        <v>1</v>
      </c>
      <c r="AE657" s="114">
        <v>3330000</v>
      </c>
      <c r="AF657" s="56">
        <v>1</v>
      </c>
      <c r="AG657" s="464">
        <v>46203</v>
      </c>
      <c r="AH657" s="54">
        <f t="shared" si="51"/>
        <v>30</v>
      </c>
      <c r="AI657" s="114">
        <v>0</v>
      </c>
      <c r="AJ657" s="114">
        <v>0</v>
      </c>
      <c r="AK657" s="118" t="s">
        <v>90</v>
      </c>
      <c r="AL657" s="118" t="s">
        <v>90</v>
      </c>
      <c r="AM657" s="56">
        <v>0</v>
      </c>
      <c r="AN657" s="118" t="s">
        <v>90</v>
      </c>
      <c r="AO657" s="118" t="s">
        <v>90</v>
      </c>
      <c r="AP657" s="118" t="s">
        <v>90</v>
      </c>
      <c r="AQ657" s="54">
        <f t="shared" si="52"/>
        <v>0</v>
      </c>
      <c r="AR657" s="54">
        <f>+L657+AE657-AJ657</f>
        <v>16650000</v>
      </c>
      <c r="AS657" s="56" t="s">
        <v>88</v>
      </c>
      <c r="AT657" s="54">
        <v>13320000</v>
      </c>
      <c r="AU657" s="56" t="s">
        <v>91</v>
      </c>
      <c r="AV657" s="114">
        <v>0</v>
      </c>
      <c r="AW657" s="111" t="s">
        <v>90</v>
      </c>
      <c r="AX657" s="247">
        <v>13320000</v>
      </c>
      <c r="AY657" s="58">
        <f t="shared" si="53"/>
        <v>3330000</v>
      </c>
      <c r="AZ657" s="112">
        <f t="shared" si="54"/>
        <v>0.8</v>
      </c>
      <c r="BA657" s="159">
        <v>1</v>
      </c>
      <c r="BB657" s="111" t="s">
        <v>90</v>
      </c>
      <c r="BC657" s="56" t="s">
        <v>92</v>
      </c>
      <c r="BD657" s="109" t="s">
        <v>9253</v>
      </c>
      <c r="BE657" s="123" t="s">
        <v>91</v>
      </c>
      <c r="BF657" s="56" t="s">
        <v>88</v>
      </c>
    </row>
    <row r="658" spans="2:58" s="201" customFormat="1" x14ac:dyDescent="0.2">
      <c r="B658" s="51">
        <v>2026</v>
      </c>
      <c r="C658" s="51">
        <v>891780111</v>
      </c>
      <c r="D658" s="51" t="s">
        <v>79</v>
      </c>
      <c r="E658" s="161" t="s">
        <v>9252</v>
      </c>
      <c r="F658" s="56" t="s">
        <v>9251</v>
      </c>
      <c r="G658" s="56">
        <v>0</v>
      </c>
      <c r="H658" s="56" t="s">
        <v>82</v>
      </c>
      <c r="I658" s="51" t="s">
        <v>83</v>
      </c>
      <c r="J658" s="121" t="s">
        <v>84</v>
      </c>
      <c r="K658" s="54" t="s">
        <v>9250</v>
      </c>
      <c r="L658" s="54">
        <v>13320000</v>
      </c>
      <c r="M658" s="51" t="s">
        <v>86</v>
      </c>
      <c r="N658" s="54" t="s">
        <v>9249</v>
      </c>
      <c r="O658" s="54">
        <v>1004366351</v>
      </c>
      <c r="P658" s="54">
        <v>30</v>
      </c>
      <c r="Q658" s="464">
        <v>46027</v>
      </c>
      <c r="R658" s="109">
        <v>5872564000</v>
      </c>
      <c r="S658" s="109">
        <v>3449</v>
      </c>
      <c r="T658" s="542">
        <v>46050</v>
      </c>
      <c r="U658" s="54">
        <v>13320000</v>
      </c>
      <c r="V658" s="56" t="s">
        <v>88</v>
      </c>
      <c r="W658" s="54">
        <v>1082990998</v>
      </c>
      <c r="X658" s="54" t="s">
        <v>8951</v>
      </c>
      <c r="Y658" s="119">
        <v>46050</v>
      </c>
      <c r="Z658" s="119">
        <v>46055</v>
      </c>
      <c r="AA658" s="120" t="s">
        <v>90</v>
      </c>
      <c r="AB658" s="119">
        <v>46173</v>
      </c>
      <c r="AC658" s="54">
        <f t="shared" si="50"/>
        <v>118</v>
      </c>
      <c r="AD658" s="56">
        <v>1</v>
      </c>
      <c r="AE658" s="114">
        <v>3330000</v>
      </c>
      <c r="AF658" s="56">
        <v>1</v>
      </c>
      <c r="AG658" s="464">
        <v>46203</v>
      </c>
      <c r="AH658" s="54">
        <f t="shared" si="51"/>
        <v>30</v>
      </c>
      <c r="AI658" s="114">
        <v>0</v>
      </c>
      <c r="AJ658" s="114">
        <v>0</v>
      </c>
      <c r="AK658" s="118" t="s">
        <v>90</v>
      </c>
      <c r="AL658" s="118" t="s">
        <v>90</v>
      </c>
      <c r="AM658" s="56">
        <v>0</v>
      </c>
      <c r="AN658" s="118" t="s">
        <v>90</v>
      </c>
      <c r="AO658" s="118" t="s">
        <v>90</v>
      </c>
      <c r="AP658" s="118" t="s">
        <v>90</v>
      </c>
      <c r="AQ658" s="54">
        <f t="shared" si="52"/>
        <v>0</v>
      </c>
      <c r="AR658" s="54">
        <f>+L658+AE658-AJ658</f>
        <v>16650000</v>
      </c>
      <c r="AS658" s="56" t="s">
        <v>88</v>
      </c>
      <c r="AT658" s="54">
        <v>13320000</v>
      </c>
      <c r="AU658" s="56" t="s">
        <v>91</v>
      </c>
      <c r="AV658" s="114">
        <v>0</v>
      </c>
      <c r="AW658" s="111" t="s">
        <v>90</v>
      </c>
      <c r="AX658" s="247">
        <v>13320000</v>
      </c>
      <c r="AY658" s="58">
        <f t="shared" si="53"/>
        <v>3330000</v>
      </c>
      <c r="AZ658" s="112">
        <f t="shared" si="54"/>
        <v>0.8</v>
      </c>
      <c r="BA658" s="159">
        <v>1</v>
      </c>
      <c r="BB658" s="111" t="s">
        <v>90</v>
      </c>
      <c r="BC658" s="56" t="s">
        <v>92</v>
      </c>
      <c r="BD658" s="109" t="s">
        <v>9248</v>
      </c>
      <c r="BE658" s="123" t="s">
        <v>91</v>
      </c>
      <c r="BF658" s="56" t="s">
        <v>88</v>
      </c>
    </row>
    <row r="659" spans="2:58" s="201" customFormat="1" x14ac:dyDescent="0.2">
      <c r="B659" s="51">
        <v>2026</v>
      </c>
      <c r="C659" s="51">
        <v>891780111</v>
      </c>
      <c r="D659" s="51" t="s">
        <v>79</v>
      </c>
      <c r="E659" s="161" t="s">
        <v>9247</v>
      </c>
      <c r="F659" s="56" t="s">
        <v>9246</v>
      </c>
      <c r="G659" s="56">
        <v>0</v>
      </c>
      <c r="H659" s="56" t="s">
        <v>82</v>
      </c>
      <c r="I659" s="51" t="s">
        <v>83</v>
      </c>
      <c r="J659" s="121" t="s">
        <v>84</v>
      </c>
      <c r="K659" s="54" t="s">
        <v>9245</v>
      </c>
      <c r="L659" s="54">
        <v>9676000</v>
      </c>
      <c r="M659" s="51" t="s">
        <v>86</v>
      </c>
      <c r="N659" s="54" t="s">
        <v>9244</v>
      </c>
      <c r="O659" s="54">
        <v>1082883642</v>
      </c>
      <c r="P659" s="54">
        <v>53</v>
      </c>
      <c r="Q659" s="464">
        <v>46030</v>
      </c>
      <c r="R659" s="109">
        <v>2567899000</v>
      </c>
      <c r="S659" s="109">
        <v>3433</v>
      </c>
      <c r="T659" s="542">
        <v>46050</v>
      </c>
      <c r="U659" s="54">
        <v>9676000</v>
      </c>
      <c r="V659" s="56" t="s">
        <v>88</v>
      </c>
      <c r="W659" s="54">
        <v>57444673</v>
      </c>
      <c r="X659" s="54" t="s">
        <v>9243</v>
      </c>
      <c r="Y659" s="119">
        <v>46050</v>
      </c>
      <c r="Z659" s="119">
        <v>46055</v>
      </c>
      <c r="AA659" s="120" t="s">
        <v>90</v>
      </c>
      <c r="AB659" s="119">
        <v>46173</v>
      </c>
      <c r="AC659" s="54">
        <f t="shared" si="50"/>
        <v>118</v>
      </c>
      <c r="AD659" s="56">
        <v>1</v>
      </c>
      <c r="AE659" s="114">
        <v>2419000</v>
      </c>
      <c r="AF659" s="56">
        <v>1</v>
      </c>
      <c r="AG659" s="464">
        <v>46203</v>
      </c>
      <c r="AH659" s="54">
        <f t="shared" si="51"/>
        <v>30</v>
      </c>
      <c r="AI659" s="114">
        <v>0</v>
      </c>
      <c r="AJ659" s="114">
        <v>0</v>
      </c>
      <c r="AK659" s="118" t="s">
        <v>90</v>
      </c>
      <c r="AL659" s="118" t="s">
        <v>90</v>
      </c>
      <c r="AM659" s="56">
        <v>0</v>
      </c>
      <c r="AN659" s="118" t="s">
        <v>90</v>
      </c>
      <c r="AO659" s="118" t="s">
        <v>90</v>
      </c>
      <c r="AP659" s="118" t="s">
        <v>90</v>
      </c>
      <c r="AQ659" s="54">
        <f t="shared" si="52"/>
        <v>0</v>
      </c>
      <c r="AR659" s="54">
        <f>+L659+AE659-AJ659</f>
        <v>12095000</v>
      </c>
      <c r="AS659" s="56" t="s">
        <v>88</v>
      </c>
      <c r="AT659" s="54">
        <v>9676000</v>
      </c>
      <c r="AU659" s="56" t="s">
        <v>91</v>
      </c>
      <c r="AV659" s="114">
        <v>0</v>
      </c>
      <c r="AW659" s="111" t="s">
        <v>90</v>
      </c>
      <c r="AX659" s="247">
        <v>9676000</v>
      </c>
      <c r="AY659" s="58">
        <f t="shared" si="53"/>
        <v>2419000</v>
      </c>
      <c r="AZ659" s="112">
        <f t="shared" si="54"/>
        <v>0.8</v>
      </c>
      <c r="BA659" s="159">
        <v>1</v>
      </c>
      <c r="BB659" s="111" t="s">
        <v>90</v>
      </c>
      <c r="BC659" s="56" t="s">
        <v>92</v>
      </c>
      <c r="BD659" s="109" t="s">
        <v>9242</v>
      </c>
      <c r="BE659" s="123" t="s">
        <v>91</v>
      </c>
      <c r="BF659" s="56" t="s">
        <v>88</v>
      </c>
    </row>
    <row r="660" spans="2:58" s="201" customFormat="1" x14ac:dyDescent="0.2">
      <c r="B660" s="51">
        <v>2026</v>
      </c>
      <c r="C660" s="51">
        <v>891780111</v>
      </c>
      <c r="D660" s="51" t="s">
        <v>79</v>
      </c>
      <c r="E660" s="161" t="s">
        <v>9241</v>
      </c>
      <c r="F660" s="56" t="s">
        <v>9240</v>
      </c>
      <c r="G660" s="56">
        <v>0</v>
      </c>
      <c r="H660" s="56" t="s">
        <v>82</v>
      </c>
      <c r="I660" s="51" t="s">
        <v>83</v>
      </c>
      <c r="J660" s="121" t="s">
        <v>84</v>
      </c>
      <c r="K660" s="54" t="s">
        <v>9239</v>
      </c>
      <c r="L660" s="54">
        <v>14652000</v>
      </c>
      <c r="M660" s="51" t="s">
        <v>86</v>
      </c>
      <c r="N660" s="54" t="s">
        <v>9238</v>
      </c>
      <c r="O660" s="54">
        <v>1082970561</v>
      </c>
      <c r="P660" s="54">
        <v>30</v>
      </c>
      <c r="Q660" s="464">
        <v>46027</v>
      </c>
      <c r="R660" s="109">
        <v>5872564000</v>
      </c>
      <c r="S660" s="109">
        <v>3450</v>
      </c>
      <c r="T660" s="542">
        <v>46050</v>
      </c>
      <c r="U660" s="54">
        <v>14652000</v>
      </c>
      <c r="V660" s="56" t="s">
        <v>88</v>
      </c>
      <c r="W660" s="54">
        <v>55313591</v>
      </c>
      <c r="X660" s="54" t="s">
        <v>9237</v>
      </c>
      <c r="Y660" s="119">
        <v>46050</v>
      </c>
      <c r="Z660" s="119">
        <v>46055</v>
      </c>
      <c r="AA660" s="120" t="s">
        <v>90</v>
      </c>
      <c r="AB660" s="119">
        <v>46173</v>
      </c>
      <c r="AC660" s="54">
        <f t="shared" si="50"/>
        <v>118</v>
      </c>
      <c r="AD660" s="56">
        <v>1</v>
      </c>
      <c r="AE660" s="114">
        <v>3663000</v>
      </c>
      <c r="AF660" s="56">
        <v>1</v>
      </c>
      <c r="AG660" s="464">
        <v>46203</v>
      </c>
      <c r="AH660" s="54">
        <f t="shared" si="51"/>
        <v>30</v>
      </c>
      <c r="AI660" s="114">
        <v>0</v>
      </c>
      <c r="AJ660" s="114">
        <v>0</v>
      </c>
      <c r="AK660" s="118" t="s">
        <v>90</v>
      </c>
      <c r="AL660" s="118" t="s">
        <v>90</v>
      </c>
      <c r="AM660" s="56">
        <v>0</v>
      </c>
      <c r="AN660" s="118" t="s">
        <v>90</v>
      </c>
      <c r="AO660" s="118" t="s">
        <v>90</v>
      </c>
      <c r="AP660" s="118" t="s">
        <v>90</v>
      </c>
      <c r="AQ660" s="54">
        <f t="shared" si="52"/>
        <v>0</v>
      </c>
      <c r="AR660" s="54">
        <f>+L660+AE660-AJ660</f>
        <v>18315000</v>
      </c>
      <c r="AS660" s="56" t="s">
        <v>88</v>
      </c>
      <c r="AT660" s="54">
        <v>14652000</v>
      </c>
      <c r="AU660" s="56" t="s">
        <v>91</v>
      </c>
      <c r="AV660" s="114">
        <v>0</v>
      </c>
      <c r="AW660" s="111" t="s">
        <v>90</v>
      </c>
      <c r="AX660" s="247">
        <v>14652000</v>
      </c>
      <c r="AY660" s="58">
        <f t="shared" si="53"/>
        <v>3663000</v>
      </c>
      <c r="AZ660" s="112">
        <f t="shared" si="54"/>
        <v>0.8</v>
      </c>
      <c r="BA660" s="159">
        <v>1</v>
      </c>
      <c r="BB660" s="111" t="s">
        <v>90</v>
      </c>
      <c r="BC660" s="56" t="s">
        <v>92</v>
      </c>
      <c r="BD660" s="109" t="s">
        <v>9236</v>
      </c>
      <c r="BE660" s="123" t="s">
        <v>91</v>
      </c>
      <c r="BF660" s="56" t="s">
        <v>88</v>
      </c>
    </row>
    <row r="661" spans="2:58" s="201" customFormat="1" x14ac:dyDescent="0.2">
      <c r="B661" s="51">
        <v>2026</v>
      </c>
      <c r="C661" s="51">
        <v>891780111</v>
      </c>
      <c r="D661" s="51" t="s">
        <v>79</v>
      </c>
      <c r="E661" s="161" t="s">
        <v>9235</v>
      </c>
      <c r="F661" s="56" t="s">
        <v>9234</v>
      </c>
      <c r="G661" s="56">
        <v>0</v>
      </c>
      <c r="H661" s="56" t="s">
        <v>82</v>
      </c>
      <c r="I661" s="51" t="s">
        <v>83</v>
      </c>
      <c r="J661" s="121" t="s">
        <v>84</v>
      </c>
      <c r="K661" s="54" t="s">
        <v>9233</v>
      </c>
      <c r="L661" s="54">
        <v>18146000</v>
      </c>
      <c r="M661" s="51" t="s">
        <v>86</v>
      </c>
      <c r="N661" s="54" t="s">
        <v>9232</v>
      </c>
      <c r="O661" s="54">
        <v>1136885788</v>
      </c>
      <c r="P661" s="54">
        <v>30</v>
      </c>
      <c r="Q661" s="464">
        <v>46027</v>
      </c>
      <c r="R661" s="109">
        <v>5872564000</v>
      </c>
      <c r="S661" s="109">
        <v>3451</v>
      </c>
      <c r="T661" s="542">
        <v>46050</v>
      </c>
      <c r="U661" s="54">
        <v>18146000</v>
      </c>
      <c r="V661" s="56" t="s">
        <v>88</v>
      </c>
      <c r="W661" s="54">
        <v>12621405</v>
      </c>
      <c r="X661" s="54" t="s">
        <v>9215</v>
      </c>
      <c r="Y661" s="119">
        <v>46050</v>
      </c>
      <c r="Z661" s="119">
        <v>46050</v>
      </c>
      <c r="AA661" s="120" t="s">
        <v>90</v>
      </c>
      <c r="AB661" s="119">
        <v>46173</v>
      </c>
      <c r="AC661" s="54">
        <f t="shared" si="50"/>
        <v>123</v>
      </c>
      <c r="AD661" s="56">
        <v>1</v>
      </c>
      <c r="AE661" s="114">
        <v>4220000</v>
      </c>
      <c r="AF661" s="56">
        <v>1</v>
      </c>
      <c r="AG661" s="464">
        <v>46203</v>
      </c>
      <c r="AH661" s="54">
        <f t="shared" si="51"/>
        <v>30</v>
      </c>
      <c r="AI661" s="114">
        <v>0</v>
      </c>
      <c r="AJ661" s="114">
        <v>0</v>
      </c>
      <c r="AK661" s="118" t="s">
        <v>90</v>
      </c>
      <c r="AL661" s="118" t="s">
        <v>90</v>
      </c>
      <c r="AM661" s="56">
        <v>0</v>
      </c>
      <c r="AN661" s="118" t="s">
        <v>90</v>
      </c>
      <c r="AO661" s="118" t="s">
        <v>90</v>
      </c>
      <c r="AP661" s="118" t="s">
        <v>90</v>
      </c>
      <c r="AQ661" s="54">
        <f t="shared" si="52"/>
        <v>0</v>
      </c>
      <c r="AR661" s="54">
        <f>+L661+AE661-AJ661</f>
        <v>22366000</v>
      </c>
      <c r="AS661" s="56" t="s">
        <v>88</v>
      </c>
      <c r="AT661" s="54">
        <v>18146000</v>
      </c>
      <c r="AU661" s="56" t="s">
        <v>91</v>
      </c>
      <c r="AV661" s="114">
        <v>0</v>
      </c>
      <c r="AW661" s="111" t="s">
        <v>90</v>
      </c>
      <c r="AX661" s="247">
        <v>18146000</v>
      </c>
      <c r="AY661" s="58">
        <f t="shared" si="53"/>
        <v>4220000</v>
      </c>
      <c r="AZ661" s="112">
        <f t="shared" si="54"/>
        <v>0.81132075471698117</v>
      </c>
      <c r="BA661" s="159">
        <v>1</v>
      </c>
      <c r="BB661" s="111" t="s">
        <v>90</v>
      </c>
      <c r="BC661" s="56" t="s">
        <v>92</v>
      </c>
      <c r="BD661" s="109" t="s">
        <v>9231</v>
      </c>
      <c r="BE661" s="56" t="s">
        <v>88</v>
      </c>
      <c r="BF661" s="56" t="s">
        <v>88</v>
      </c>
    </row>
    <row r="662" spans="2:58" s="201" customFormat="1" x14ac:dyDescent="0.2">
      <c r="B662" s="51">
        <v>2026</v>
      </c>
      <c r="C662" s="51">
        <v>891780111</v>
      </c>
      <c r="D662" s="51" t="s">
        <v>79</v>
      </c>
      <c r="E662" s="161" t="s">
        <v>9230</v>
      </c>
      <c r="F662" s="56" t="s">
        <v>9229</v>
      </c>
      <c r="G662" s="56">
        <v>0</v>
      </c>
      <c r="H662" s="56" t="s">
        <v>82</v>
      </c>
      <c r="I662" s="51" t="s">
        <v>83</v>
      </c>
      <c r="J662" s="121" t="s">
        <v>84</v>
      </c>
      <c r="K662" s="54" t="s">
        <v>9228</v>
      </c>
      <c r="L662" s="54">
        <v>15096000</v>
      </c>
      <c r="M662" s="51" t="s">
        <v>86</v>
      </c>
      <c r="N662" s="54" t="s">
        <v>9227</v>
      </c>
      <c r="O662" s="54">
        <v>1083040358</v>
      </c>
      <c r="P662" s="54">
        <v>30</v>
      </c>
      <c r="Q662" s="464">
        <v>46027</v>
      </c>
      <c r="R662" s="109">
        <v>5872564000</v>
      </c>
      <c r="S662" s="109">
        <v>3452</v>
      </c>
      <c r="T662" s="542">
        <v>46050</v>
      </c>
      <c r="U662" s="54">
        <v>15096000</v>
      </c>
      <c r="V662" s="56" t="s">
        <v>88</v>
      </c>
      <c r="W662" s="54">
        <v>39049050</v>
      </c>
      <c r="X662" s="54" t="s">
        <v>9226</v>
      </c>
      <c r="Y662" s="119">
        <v>46050</v>
      </c>
      <c r="Z662" s="119">
        <v>46050</v>
      </c>
      <c r="AA662" s="120" t="s">
        <v>90</v>
      </c>
      <c r="AB662" s="119">
        <v>46173</v>
      </c>
      <c r="AC662" s="54">
        <f t="shared" si="50"/>
        <v>123</v>
      </c>
      <c r="AD662" s="56">
        <v>1</v>
      </c>
      <c r="AE662" s="114">
        <v>3330000</v>
      </c>
      <c r="AF662" s="56">
        <v>1</v>
      </c>
      <c r="AG662" s="464">
        <v>46203</v>
      </c>
      <c r="AH662" s="54">
        <f t="shared" si="51"/>
        <v>30</v>
      </c>
      <c r="AI662" s="114">
        <v>0</v>
      </c>
      <c r="AJ662" s="114">
        <v>0</v>
      </c>
      <c r="AK662" s="118" t="s">
        <v>90</v>
      </c>
      <c r="AL662" s="118" t="s">
        <v>90</v>
      </c>
      <c r="AM662" s="56">
        <v>0</v>
      </c>
      <c r="AN662" s="118" t="s">
        <v>90</v>
      </c>
      <c r="AO662" s="118" t="s">
        <v>90</v>
      </c>
      <c r="AP662" s="118" t="s">
        <v>90</v>
      </c>
      <c r="AQ662" s="54">
        <f t="shared" si="52"/>
        <v>0</v>
      </c>
      <c r="AR662" s="54">
        <f>+L662+AE662-AJ662</f>
        <v>18426000</v>
      </c>
      <c r="AS662" s="56" t="s">
        <v>88</v>
      </c>
      <c r="AT662" s="54">
        <v>15096000</v>
      </c>
      <c r="AU662" s="56" t="s">
        <v>91</v>
      </c>
      <c r="AV662" s="114">
        <v>0</v>
      </c>
      <c r="AW662" s="111" t="s">
        <v>90</v>
      </c>
      <c r="AX662" s="247">
        <v>15096000</v>
      </c>
      <c r="AY662" s="58">
        <f t="shared" si="53"/>
        <v>3330000</v>
      </c>
      <c r="AZ662" s="112">
        <f t="shared" si="54"/>
        <v>0.81927710843373491</v>
      </c>
      <c r="BA662" s="159">
        <v>1</v>
      </c>
      <c r="BB662" s="111" t="s">
        <v>90</v>
      </c>
      <c r="BC662" s="56" t="s">
        <v>92</v>
      </c>
      <c r="BD662" s="109" t="s">
        <v>9225</v>
      </c>
      <c r="BE662" s="56" t="s">
        <v>88</v>
      </c>
      <c r="BF662" s="56" t="s">
        <v>88</v>
      </c>
    </row>
    <row r="663" spans="2:58" s="201" customFormat="1" x14ac:dyDescent="0.2">
      <c r="B663" s="51">
        <v>2026</v>
      </c>
      <c r="C663" s="51">
        <v>891780111</v>
      </c>
      <c r="D663" s="51" t="s">
        <v>79</v>
      </c>
      <c r="E663" s="161" t="s">
        <v>9224</v>
      </c>
      <c r="F663" s="56" t="s">
        <v>9223</v>
      </c>
      <c r="G663" s="56">
        <v>0</v>
      </c>
      <c r="H663" s="56" t="s">
        <v>82</v>
      </c>
      <c r="I663" s="51" t="s">
        <v>83</v>
      </c>
      <c r="J663" s="121" t="s">
        <v>84</v>
      </c>
      <c r="K663" s="54" t="s">
        <v>9222</v>
      </c>
      <c r="L663" s="54">
        <v>14652000</v>
      </c>
      <c r="M663" s="51" t="s">
        <v>86</v>
      </c>
      <c r="N663" s="54" t="s">
        <v>9221</v>
      </c>
      <c r="O663" s="54">
        <v>12554536</v>
      </c>
      <c r="P663" s="54">
        <v>30</v>
      </c>
      <c r="Q663" s="464">
        <v>46027</v>
      </c>
      <c r="R663" s="109">
        <v>5872564000</v>
      </c>
      <c r="S663" s="109">
        <v>3453</v>
      </c>
      <c r="T663" s="542">
        <v>46050</v>
      </c>
      <c r="U663" s="54">
        <v>14652000</v>
      </c>
      <c r="V663" s="56" t="s">
        <v>88</v>
      </c>
      <c r="W663" s="54">
        <v>36559627</v>
      </c>
      <c r="X663" s="54" t="s">
        <v>9146</v>
      </c>
      <c r="Y663" s="119">
        <v>46050</v>
      </c>
      <c r="Z663" s="119">
        <v>46055</v>
      </c>
      <c r="AA663" s="120" t="s">
        <v>90</v>
      </c>
      <c r="AB663" s="119">
        <v>46173</v>
      </c>
      <c r="AC663" s="54">
        <f t="shared" si="50"/>
        <v>118</v>
      </c>
      <c r="AD663" s="56">
        <v>1</v>
      </c>
      <c r="AE663" s="114">
        <v>3663000</v>
      </c>
      <c r="AF663" s="56">
        <v>1</v>
      </c>
      <c r="AG663" s="464">
        <v>46203</v>
      </c>
      <c r="AH663" s="54">
        <f t="shared" si="51"/>
        <v>30</v>
      </c>
      <c r="AI663" s="114">
        <v>0</v>
      </c>
      <c r="AJ663" s="114">
        <v>0</v>
      </c>
      <c r="AK663" s="118" t="s">
        <v>90</v>
      </c>
      <c r="AL663" s="118" t="s">
        <v>90</v>
      </c>
      <c r="AM663" s="56">
        <v>0</v>
      </c>
      <c r="AN663" s="118" t="s">
        <v>90</v>
      </c>
      <c r="AO663" s="118" t="s">
        <v>90</v>
      </c>
      <c r="AP663" s="118" t="s">
        <v>90</v>
      </c>
      <c r="AQ663" s="54">
        <f t="shared" si="52"/>
        <v>0</v>
      </c>
      <c r="AR663" s="54">
        <f>+L663+AE663-AJ663</f>
        <v>18315000</v>
      </c>
      <c r="AS663" s="56" t="s">
        <v>88</v>
      </c>
      <c r="AT663" s="54">
        <v>14652000</v>
      </c>
      <c r="AU663" s="56" t="s">
        <v>91</v>
      </c>
      <c r="AV663" s="114">
        <v>0</v>
      </c>
      <c r="AW663" s="111" t="s">
        <v>90</v>
      </c>
      <c r="AX663" s="247">
        <v>14652000</v>
      </c>
      <c r="AY663" s="58">
        <f t="shared" si="53"/>
        <v>3663000</v>
      </c>
      <c r="AZ663" s="112">
        <f t="shared" si="54"/>
        <v>0.8</v>
      </c>
      <c r="BA663" s="159">
        <v>1</v>
      </c>
      <c r="BB663" s="111" t="s">
        <v>90</v>
      </c>
      <c r="BC663" s="56" t="s">
        <v>92</v>
      </c>
      <c r="BD663" s="109" t="s">
        <v>9220</v>
      </c>
      <c r="BE663" s="123" t="s">
        <v>91</v>
      </c>
      <c r="BF663" s="56" t="s">
        <v>88</v>
      </c>
    </row>
    <row r="664" spans="2:58" s="201" customFormat="1" x14ac:dyDescent="0.2">
      <c r="B664" s="51">
        <v>2026</v>
      </c>
      <c r="C664" s="51">
        <v>891780111</v>
      </c>
      <c r="D664" s="51" t="s">
        <v>79</v>
      </c>
      <c r="E664" s="161" t="s">
        <v>9219</v>
      </c>
      <c r="F664" s="56" t="s">
        <v>9218</v>
      </c>
      <c r="G664" s="56">
        <v>0</v>
      </c>
      <c r="H664" s="56" t="s">
        <v>82</v>
      </c>
      <c r="I664" s="51" t="s">
        <v>83</v>
      </c>
      <c r="J664" s="121" t="s">
        <v>84</v>
      </c>
      <c r="K664" s="54" t="s">
        <v>9217</v>
      </c>
      <c r="L664" s="54">
        <v>13320000</v>
      </c>
      <c r="M664" s="51" t="s">
        <v>86</v>
      </c>
      <c r="N664" s="54" t="s">
        <v>9216</v>
      </c>
      <c r="O664" s="54">
        <v>1004352081</v>
      </c>
      <c r="P664" s="54">
        <v>30</v>
      </c>
      <c r="Q664" s="464">
        <v>46027</v>
      </c>
      <c r="R664" s="109">
        <v>5872564000</v>
      </c>
      <c r="S664" s="109">
        <v>3454</v>
      </c>
      <c r="T664" s="542">
        <v>46050</v>
      </c>
      <c r="U664" s="54">
        <v>13320000</v>
      </c>
      <c r="V664" s="56" t="s">
        <v>88</v>
      </c>
      <c r="W664" s="54">
        <v>12621405</v>
      </c>
      <c r="X664" s="54" t="s">
        <v>9215</v>
      </c>
      <c r="Y664" s="119">
        <v>46050</v>
      </c>
      <c r="Z664" s="119">
        <v>46055</v>
      </c>
      <c r="AA664" s="120" t="s">
        <v>90</v>
      </c>
      <c r="AB664" s="119">
        <v>46173</v>
      </c>
      <c r="AC664" s="54">
        <f t="shared" si="50"/>
        <v>118</v>
      </c>
      <c r="AD664" s="56">
        <v>1</v>
      </c>
      <c r="AE664" s="114">
        <v>3330000</v>
      </c>
      <c r="AF664" s="56">
        <v>1</v>
      </c>
      <c r="AG664" s="464">
        <v>46203</v>
      </c>
      <c r="AH664" s="54">
        <f t="shared" si="51"/>
        <v>30</v>
      </c>
      <c r="AI664" s="114">
        <v>0</v>
      </c>
      <c r="AJ664" s="114">
        <v>0</v>
      </c>
      <c r="AK664" s="118" t="s">
        <v>90</v>
      </c>
      <c r="AL664" s="118" t="s">
        <v>90</v>
      </c>
      <c r="AM664" s="56">
        <v>0</v>
      </c>
      <c r="AN664" s="118" t="s">
        <v>90</v>
      </c>
      <c r="AO664" s="118" t="s">
        <v>90</v>
      </c>
      <c r="AP664" s="118" t="s">
        <v>90</v>
      </c>
      <c r="AQ664" s="54">
        <f t="shared" si="52"/>
        <v>0</v>
      </c>
      <c r="AR664" s="54">
        <f>+L664+AE664-AJ664</f>
        <v>16650000</v>
      </c>
      <c r="AS664" s="56" t="s">
        <v>88</v>
      </c>
      <c r="AT664" s="54">
        <v>13320000</v>
      </c>
      <c r="AU664" s="56" t="s">
        <v>91</v>
      </c>
      <c r="AV664" s="114">
        <v>0</v>
      </c>
      <c r="AW664" s="111" t="s">
        <v>90</v>
      </c>
      <c r="AX664" s="247">
        <v>13320000</v>
      </c>
      <c r="AY664" s="58">
        <f t="shared" si="53"/>
        <v>3330000</v>
      </c>
      <c r="AZ664" s="112">
        <f t="shared" si="54"/>
        <v>0.8</v>
      </c>
      <c r="BA664" s="159">
        <v>1</v>
      </c>
      <c r="BB664" s="111" t="s">
        <v>90</v>
      </c>
      <c r="BC664" s="56" t="s">
        <v>92</v>
      </c>
      <c r="BD664" s="109" t="s">
        <v>9214</v>
      </c>
      <c r="BE664" s="123" t="s">
        <v>91</v>
      </c>
      <c r="BF664" s="56" t="s">
        <v>88</v>
      </c>
    </row>
    <row r="665" spans="2:58" s="201" customFormat="1" x14ac:dyDescent="0.2">
      <c r="B665" s="51">
        <v>2026</v>
      </c>
      <c r="C665" s="51">
        <v>891780111</v>
      </c>
      <c r="D665" s="51" t="s">
        <v>79</v>
      </c>
      <c r="E665" s="161" t="s">
        <v>9213</v>
      </c>
      <c r="F665" s="56" t="s">
        <v>9212</v>
      </c>
      <c r="G665" s="56">
        <v>0</v>
      </c>
      <c r="H665" s="56" t="s">
        <v>82</v>
      </c>
      <c r="I665" s="51" t="s">
        <v>83</v>
      </c>
      <c r="J665" s="121" t="s">
        <v>84</v>
      </c>
      <c r="K665" s="54" t="s">
        <v>9211</v>
      </c>
      <c r="L665" s="54">
        <v>11396000</v>
      </c>
      <c r="M665" s="51" t="s">
        <v>86</v>
      </c>
      <c r="N665" s="54" t="s">
        <v>9210</v>
      </c>
      <c r="O665" s="54">
        <v>1083031212</v>
      </c>
      <c r="P665" s="54">
        <v>53</v>
      </c>
      <c r="Q665" s="464">
        <v>46030</v>
      </c>
      <c r="R665" s="109">
        <v>2567899000</v>
      </c>
      <c r="S665" s="109">
        <v>3434</v>
      </c>
      <c r="T665" s="542">
        <v>46050</v>
      </c>
      <c r="U665" s="54">
        <v>11396000</v>
      </c>
      <c r="V665" s="56" t="s">
        <v>88</v>
      </c>
      <c r="W665" s="54">
        <v>7632967</v>
      </c>
      <c r="X665" s="54" t="s">
        <v>8887</v>
      </c>
      <c r="Y665" s="119">
        <v>46050</v>
      </c>
      <c r="Z665" s="119">
        <v>46055</v>
      </c>
      <c r="AA665" s="120" t="s">
        <v>90</v>
      </c>
      <c r="AB665" s="119">
        <v>46173</v>
      </c>
      <c r="AC665" s="54">
        <f t="shared" si="50"/>
        <v>118</v>
      </c>
      <c r="AD665" s="56">
        <v>1</v>
      </c>
      <c r="AE665" s="114">
        <v>1425000</v>
      </c>
      <c r="AF665" s="56">
        <v>1</v>
      </c>
      <c r="AG665" s="464">
        <v>46188</v>
      </c>
      <c r="AH665" s="54">
        <f t="shared" si="51"/>
        <v>15</v>
      </c>
      <c r="AI665" s="114">
        <v>0</v>
      </c>
      <c r="AJ665" s="114">
        <v>0</v>
      </c>
      <c r="AK665" s="118" t="s">
        <v>90</v>
      </c>
      <c r="AL665" s="118" t="s">
        <v>90</v>
      </c>
      <c r="AM665" s="56">
        <v>0</v>
      </c>
      <c r="AN665" s="118" t="s">
        <v>90</v>
      </c>
      <c r="AO665" s="118" t="s">
        <v>90</v>
      </c>
      <c r="AP665" s="118" t="s">
        <v>90</v>
      </c>
      <c r="AQ665" s="54">
        <f t="shared" si="52"/>
        <v>0</v>
      </c>
      <c r="AR665" s="54">
        <f>+L665+AE665-AJ665</f>
        <v>12821000</v>
      </c>
      <c r="AS665" s="56" t="s">
        <v>88</v>
      </c>
      <c r="AT665" s="54">
        <v>11396000</v>
      </c>
      <c r="AU665" s="56" t="s">
        <v>91</v>
      </c>
      <c r="AV665" s="114">
        <v>0</v>
      </c>
      <c r="AW665" s="111" t="s">
        <v>90</v>
      </c>
      <c r="AX665" s="247">
        <v>11396000</v>
      </c>
      <c r="AY665" s="58">
        <f t="shared" si="53"/>
        <v>1425000</v>
      </c>
      <c r="AZ665" s="112">
        <f t="shared" si="54"/>
        <v>0.88885422353950549</v>
      </c>
      <c r="BA665" s="159">
        <v>1</v>
      </c>
      <c r="BB665" s="111" t="s">
        <v>90</v>
      </c>
      <c r="BC665" s="56" t="s">
        <v>92</v>
      </c>
      <c r="BD665" s="109" t="s">
        <v>9209</v>
      </c>
      <c r="BE665" s="123" t="s">
        <v>91</v>
      </c>
      <c r="BF665" s="56" t="s">
        <v>88</v>
      </c>
    </row>
    <row r="666" spans="2:58" s="201" customFormat="1" x14ac:dyDescent="0.2">
      <c r="B666" s="51">
        <v>2026</v>
      </c>
      <c r="C666" s="51">
        <v>891780111</v>
      </c>
      <c r="D666" s="51" t="s">
        <v>79</v>
      </c>
      <c r="E666" s="161" t="s">
        <v>9208</v>
      </c>
      <c r="F666" s="56" t="s">
        <v>9207</v>
      </c>
      <c r="G666" s="56">
        <v>0</v>
      </c>
      <c r="H666" s="56" t="s">
        <v>82</v>
      </c>
      <c r="I666" s="51" t="s">
        <v>83</v>
      </c>
      <c r="J666" s="121" t="s">
        <v>84</v>
      </c>
      <c r="K666" s="54" t="s">
        <v>9206</v>
      </c>
      <c r="L666" s="54">
        <v>10402000</v>
      </c>
      <c r="M666" s="51" t="s">
        <v>86</v>
      </c>
      <c r="N666" s="54" t="s">
        <v>9205</v>
      </c>
      <c r="O666" s="54">
        <v>1004345091</v>
      </c>
      <c r="P666" s="54">
        <v>53</v>
      </c>
      <c r="Q666" s="464">
        <v>46030</v>
      </c>
      <c r="R666" s="109">
        <v>2567899000</v>
      </c>
      <c r="S666" s="109">
        <v>3435</v>
      </c>
      <c r="T666" s="542">
        <v>46050</v>
      </c>
      <c r="U666" s="54">
        <v>10402000</v>
      </c>
      <c r="V666" s="56" t="s">
        <v>88</v>
      </c>
      <c r="W666" s="54">
        <v>36557666</v>
      </c>
      <c r="X666" s="54" t="s">
        <v>8827</v>
      </c>
      <c r="Y666" s="119">
        <v>46050</v>
      </c>
      <c r="Z666" s="119">
        <v>46050</v>
      </c>
      <c r="AA666" s="120" t="s">
        <v>90</v>
      </c>
      <c r="AB666" s="119">
        <v>46173</v>
      </c>
      <c r="AC666" s="54">
        <f t="shared" si="50"/>
        <v>123</v>
      </c>
      <c r="AD666" s="56">
        <v>1</v>
      </c>
      <c r="AE666" s="114">
        <v>2419000</v>
      </c>
      <c r="AF666" s="56">
        <v>1</v>
      </c>
      <c r="AG666" s="464">
        <v>46203</v>
      </c>
      <c r="AH666" s="54">
        <f t="shared" si="51"/>
        <v>30</v>
      </c>
      <c r="AI666" s="114">
        <v>0</v>
      </c>
      <c r="AJ666" s="114">
        <v>0</v>
      </c>
      <c r="AK666" s="118" t="s">
        <v>90</v>
      </c>
      <c r="AL666" s="118" t="s">
        <v>90</v>
      </c>
      <c r="AM666" s="56">
        <v>0</v>
      </c>
      <c r="AN666" s="118" t="s">
        <v>90</v>
      </c>
      <c r="AO666" s="118" t="s">
        <v>90</v>
      </c>
      <c r="AP666" s="118" t="s">
        <v>90</v>
      </c>
      <c r="AQ666" s="54">
        <f t="shared" si="52"/>
        <v>0</v>
      </c>
      <c r="AR666" s="54">
        <f>+L666+AE666-AJ666</f>
        <v>12821000</v>
      </c>
      <c r="AS666" s="56" t="s">
        <v>88</v>
      </c>
      <c r="AT666" s="54">
        <v>10402000</v>
      </c>
      <c r="AU666" s="56" t="s">
        <v>91</v>
      </c>
      <c r="AV666" s="114">
        <v>0</v>
      </c>
      <c r="AW666" s="111" t="s">
        <v>90</v>
      </c>
      <c r="AX666" s="247">
        <v>10402000</v>
      </c>
      <c r="AY666" s="58">
        <f t="shared" si="53"/>
        <v>2419000</v>
      </c>
      <c r="AZ666" s="112">
        <f t="shared" si="54"/>
        <v>0.8113251696435535</v>
      </c>
      <c r="BA666" s="159">
        <v>1</v>
      </c>
      <c r="BB666" s="111" t="s">
        <v>90</v>
      </c>
      <c r="BC666" s="56" t="s">
        <v>92</v>
      </c>
      <c r="BD666" s="109" t="s">
        <v>9204</v>
      </c>
      <c r="BE666" s="56" t="s">
        <v>88</v>
      </c>
      <c r="BF666" s="56" t="s">
        <v>88</v>
      </c>
    </row>
    <row r="667" spans="2:58" s="201" customFormat="1" x14ac:dyDescent="0.2">
      <c r="B667" s="51">
        <v>2026</v>
      </c>
      <c r="C667" s="51">
        <v>891780111</v>
      </c>
      <c r="D667" s="51" t="s">
        <v>79</v>
      </c>
      <c r="E667" s="161" t="s">
        <v>9203</v>
      </c>
      <c r="F667" s="56" t="s">
        <v>9202</v>
      </c>
      <c r="G667" s="56">
        <v>0</v>
      </c>
      <c r="H667" s="56" t="s">
        <v>82</v>
      </c>
      <c r="I667" s="51" t="s">
        <v>83</v>
      </c>
      <c r="J667" s="121" t="s">
        <v>84</v>
      </c>
      <c r="K667" s="54" t="s">
        <v>9201</v>
      </c>
      <c r="L667" s="54">
        <v>11396000</v>
      </c>
      <c r="M667" s="51" t="s">
        <v>86</v>
      </c>
      <c r="N667" s="54" t="s">
        <v>9200</v>
      </c>
      <c r="O667" s="54">
        <v>1083042479</v>
      </c>
      <c r="P667" s="54">
        <v>30</v>
      </c>
      <c r="Q667" s="464">
        <v>46027</v>
      </c>
      <c r="R667" s="109">
        <v>5872564000</v>
      </c>
      <c r="S667" s="109">
        <v>3455</v>
      </c>
      <c r="T667" s="542">
        <v>46050</v>
      </c>
      <c r="U667" s="54">
        <v>11396000</v>
      </c>
      <c r="V667" s="56" t="s">
        <v>88</v>
      </c>
      <c r="W667" s="54">
        <v>36557666</v>
      </c>
      <c r="X667" s="54" t="s">
        <v>8827</v>
      </c>
      <c r="Y667" s="119">
        <v>46050</v>
      </c>
      <c r="Z667" s="119">
        <v>46055</v>
      </c>
      <c r="AA667" s="120" t="s">
        <v>90</v>
      </c>
      <c r="AB667" s="119">
        <v>46173</v>
      </c>
      <c r="AC667" s="54">
        <f t="shared" si="50"/>
        <v>118</v>
      </c>
      <c r="AD667" s="56">
        <v>0</v>
      </c>
      <c r="AE667" s="114">
        <v>0</v>
      </c>
      <c r="AF667" s="56">
        <v>0</v>
      </c>
      <c r="AG667" s="464" t="s">
        <v>90</v>
      </c>
      <c r="AH667" s="54">
        <f t="shared" si="51"/>
        <v>0</v>
      </c>
      <c r="AI667" s="114">
        <v>0</v>
      </c>
      <c r="AJ667" s="114">
        <v>0</v>
      </c>
      <c r="AK667" s="118" t="s">
        <v>90</v>
      </c>
      <c r="AL667" s="118" t="s">
        <v>90</v>
      </c>
      <c r="AM667" s="56">
        <v>0</v>
      </c>
      <c r="AN667" s="118" t="s">
        <v>90</v>
      </c>
      <c r="AO667" s="118" t="s">
        <v>90</v>
      </c>
      <c r="AP667" s="118" t="s">
        <v>90</v>
      </c>
      <c r="AQ667" s="54">
        <f t="shared" si="52"/>
        <v>0</v>
      </c>
      <c r="AR667" s="54">
        <f>+L667+AE667-AJ667</f>
        <v>11396000</v>
      </c>
      <c r="AS667" s="56" t="s">
        <v>88</v>
      </c>
      <c r="AT667" s="54">
        <v>11396000</v>
      </c>
      <c r="AU667" s="56" t="s">
        <v>91</v>
      </c>
      <c r="AV667" s="114">
        <v>0</v>
      </c>
      <c r="AW667" s="111" t="s">
        <v>90</v>
      </c>
      <c r="AX667" s="247">
        <v>11396000</v>
      </c>
      <c r="AY667" s="58">
        <f t="shared" si="53"/>
        <v>0</v>
      </c>
      <c r="AZ667" s="112">
        <f t="shared" si="54"/>
        <v>1</v>
      </c>
      <c r="BA667" s="159">
        <v>1</v>
      </c>
      <c r="BB667" s="111" t="s">
        <v>90</v>
      </c>
      <c r="BC667" s="56" t="s">
        <v>92</v>
      </c>
      <c r="BD667" s="109" t="s">
        <v>9199</v>
      </c>
      <c r="BE667" s="123" t="s">
        <v>91</v>
      </c>
      <c r="BF667" s="56" t="s">
        <v>88</v>
      </c>
    </row>
    <row r="668" spans="2:58" s="201" customFormat="1" x14ac:dyDescent="0.2">
      <c r="B668" s="51">
        <v>2026</v>
      </c>
      <c r="C668" s="51">
        <v>891780111</v>
      </c>
      <c r="D668" s="51" t="s">
        <v>79</v>
      </c>
      <c r="E668" s="161" t="s">
        <v>9198</v>
      </c>
      <c r="F668" s="56" t="s">
        <v>9197</v>
      </c>
      <c r="G668" s="56">
        <v>0</v>
      </c>
      <c r="H668" s="56" t="s">
        <v>82</v>
      </c>
      <c r="I668" s="51" t="s">
        <v>83</v>
      </c>
      <c r="J668" s="121" t="s">
        <v>84</v>
      </c>
      <c r="K668" s="54" t="s">
        <v>9196</v>
      </c>
      <c r="L668" s="54">
        <v>12000000</v>
      </c>
      <c r="M668" s="51" t="s">
        <v>86</v>
      </c>
      <c r="N668" s="54" t="s">
        <v>9195</v>
      </c>
      <c r="O668" s="54">
        <v>57466061</v>
      </c>
      <c r="P668" s="54">
        <v>30</v>
      </c>
      <c r="Q668" s="464">
        <v>46027</v>
      </c>
      <c r="R668" s="109">
        <v>5872564000</v>
      </c>
      <c r="S668" s="109">
        <v>3456</v>
      </c>
      <c r="T668" s="542">
        <v>46050</v>
      </c>
      <c r="U668" s="54">
        <v>12000000</v>
      </c>
      <c r="V668" s="56" t="s">
        <v>88</v>
      </c>
      <c r="W668" s="54">
        <v>1082868728</v>
      </c>
      <c r="X668" s="54" t="s">
        <v>8553</v>
      </c>
      <c r="Y668" s="119">
        <v>46050</v>
      </c>
      <c r="Z668" s="119">
        <v>46055</v>
      </c>
      <c r="AA668" s="120" t="s">
        <v>90</v>
      </c>
      <c r="AB668" s="119">
        <v>46173</v>
      </c>
      <c r="AC668" s="54">
        <f t="shared" si="50"/>
        <v>118</v>
      </c>
      <c r="AD668" s="56">
        <v>1</v>
      </c>
      <c r="AE668" s="114">
        <v>3000000</v>
      </c>
      <c r="AF668" s="56">
        <v>1</v>
      </c>
      <c r="AG668" s="464">
        <v>46203</v>
      </c>
      <c r="AH668" s="54">
        <f t="shared" si="51"/>
        <v>30</v>
      </c>
      <c r="AI668" s="114">
        <v>0</v>
      </c>
      <c r="AJ668" s="114">
        <v>0</v>
      </c>
      <c r="AK668" s="118" t="s">
        <v>90</v>
      </c>
      <c r="AL668" s="118" t="s">
        <v>90</v>
      </c>
      <c r="AM668" s="56">
        <v>0</v>
      </c>
      <c r="AN668" s="118" t="s">
        <v>90</v>
      </c>
      <c r="AO668" s="118" t="s">
        <v>90</v>
      </c>
      <c r="AP668" s="118" t="s">
        <v>90</v>
      </c>
      <c r="AQ668" s="54">
        <f t="shared" si="52"/>
        <v>0</v>
      </c>
      <c r="AR668" s="54">
        <f>+L668+AE668-AJ668</f>
        <v>15000000</v>
      </c>
      <c r="AS668" s="56" t="s">
        <v>88</v>
      </c>
      <c r="AT668" s="54">
        <v>12000000</v>
      </c>
      <c r="AU668" s="56" t="s">
        <v>91</v>
      </c>
      <c r="AV668" s="114">
        <v>0</v>
      </c>
      <c r="AW668" s="111" t="s">
        <v>90</v>
      </c>
      <c r="AX668" s="247">
        <v>12000000</v>
      </c>
      <c r="AY668" s="58">
        <f t="shared" si="53"/>
        <v>3000000</v>
      </c>
      <c r="AZ668" s="112">
        <f t="shared" si="54"/>
        <v>0.8</v>
      </c>
      <c r="BA668" s="159">
        <v>1</v>
      </c>
      <c r="BB668" s="111" t="s">
        <v>90</v>
      </c>
      <c r="BC668" s="56" t="s">
        <v>92</v>
      </c>
      <c r="BD668" s="109" t="s">
        <v>9194</v>
      </c>
      <c r="BE668" s="123" t="s">
        <v>91</v>
      </c>
      <c r="BF668" s="56" t="s">
        <v>88</v>
      </c>
    </row>
    <row r="669" spans="2:58" s="201" customFormat="1" x14ac:dyDescent="0.2">
      <c r="B669" s="51">
        <v>2026</v>
      </c>
      <c r="C669" s="51">
        <v>891780111</v>
      </c>
      <c r="D669" s="51" t="s">
        <v>79</v>
      </c>
      <c r="E669" s="161" t="s">
        <v>9193</v>
      </c>
      <c r="F669" s="56" t="s">
        <v>9192</v>
      </c>
      <c r="G669" s="56">
        <v>0</v>
      </c>
      <c r="H669" s="56" t="s">
        <v>82</v>
      </c>
      <c r="I669" s="51" t="s">
        <v>83</v>
      </c>
      <c r="J669" s="121" t="s">
        <v>84</v>
      </c>
      <c r="K669" s="54" t="s">
        <v>9137</v>
      </c>
      <c r="L669" s="54">
        <v>7257000</v>
      </c>
      <c r="M669" s="51" t="s">
        <v>86</v>
      </c>
      <c r="N669" s="54" t="s">
        <v>258</v>
      </c>
      <c r="O669" s="54">
        <v>1082834409</v>
      </c>
      <c r="P669" s="54">
        <v>53</v>
      </c>
      <c r="Q669" s="464">
        <v>46030</v>
      </c>
      <c r="R669" s="109">
        <v>2567899000</v>
      </c>
      <c r="S669" s="109">
        <v>3436</v>
      </c>
      <c r="T669" s="542">
        <v>46050</v>
      </c>
      <c r="U669" s="54">
        <v>7257000</v>
      </c>
      <c r="V669" s="56" t="s">
        <v>88</v>
      </c>
      <c r="W669" s="54">
        <v>7631392</v>
      </c>
      <c r="X669" s="54" t="s">
        <v>9135</v>
      </c>
      <c r="Y669" s="119">
        <v>46050</v>
      </c>
      <c r="Z669" s="119">
        <v>46055</v>
      </c>
      <c r="AA669" s="120" t="s">
        <v>90</v>
      </c>
      <c r="AB669" s="119">
        <v>46142</v>
      </c>
      <c r="AC669" s="54">
        <f t="shared" si="50"/>
        <v>87</v>
      </c>
      <c r="AD669" s="56">
        <v>2</v>
      </c>
      <c r="AE669" s="114">
        <v>4838000</v>
      </c>
      <c r="AF669" s="56">
        <v>2</v>
      </c>
      <c r="AG669" s="464">
        <v>46203</v>
      </c>
      <c r="AH669" s="54">
        <f t="shared" si="51"/>
        <v>61</v>
      </c>
      <c r="AI669" s="114">
        <v>0</v>
      </c>
      <c r="AJ669" s="114">
        <v>0</v>
      </c>
      <c r="AK669" s="118" t="s">
        <v>90</v>
      </c>
      <c r="AL669" s="118" t="s">
        <v>90</v>
      </c>
      <c r="AM669" s="56">
        <v>0</v>
      </c>
      <c r="AN669" s="118" t="s">
        <v>90</v>
      </c>
      <c r="AO669" s="118" t="s">
        <v>90</v>
      </c>
      <c r="AP669" s="118" t="s">
        <v>90</v>
      </c>
      <c r="AQ669" s="54">
        <f t="shared" si="52"/>
        <v>0</v>
      </c>
      <c r="AR669" s="54">
        <f>+L669+AE669-AJ669</f>
        <v>12095000</v>
      </c>
      <c r="AS669" s="56" t="s">
        <v>88</v>
      </c>
      <c r="AT669" s="54">
        <v>7257000</v>
      </c>
      <c r="AU669" s="56" t="s">
        <v>91</v>
      </c>
      <c r="AV669" s="114">
        <v>0</v>
      </c>
      <c r="AW669" s="111" t="s">
        <v>90</v>
      </c>
      <c r="AX669" s="247">
        <v>9676000</v>
      </c>
      <c r="AY669" s="58">
        <f t="shared" si="53"/>
        <v>2419000</v>
      </c>
      <c r="AZ669" s="112">
        <f t="shared" si="54"/>
        <v>0.8</v>
      </c>
      <c r="BA669" s="159">
        <v>1</v>
      </c>
      <c r="BB669" s="111" t="s">
        <v>90</v>
      </c>
      <c r="BC669" s="56" t="s">
        <v>92</v>
      </c>
      <c r="BD669" s="109" t="s">
        <v>9191</v>
      </c>
      <c r="BE669" s="123" t="s">
        <v>91</v>
      </c>
      <c r="BF669" s="56" t="s">
        <v>88</v>
      </c>
    </row>
    <row r="670" spans="2:58" s="201" customFormat="1" x14ac:dyDescent="0.2">
      <c r="B670" s="51">
        <v>2026</v>
      </c>
      <c r="C670" s="51">
        <v>891780111</v>
      </c>
      <c r="D670" s="51" t="s">
        <v>79</v>
      </c>
      <c r="E670" s="161" t="s">
        <v>9190</v>
      </c>
      <c r="F670" s="56" t="s">
        <v>9189</v>
      </c>
      <c r="G670" s="56">
        <v>0</v>
      </c>
      <c r="H670" s="56" t="s">
        <v>82</v>
      </c>
      <c r="I670" s="51" t="s">
        <v>83</v>
      </c>
      <c r="J670" s="121" t="s">
        <v>84</v>
      </c>
      <c r="K670" s="54" t="s">
        <v>9142</v>
      </c>
      <c r="L670" s="54">
        <v>7257000</v>
      </c>
      <c r="M670" s="51" t="s">
        <v>86</v>
      </c>
      <c r="N670" s="54" t="s">
        <v>9188</v>
      </c>
      <c r="O670" s="54">
        <v>1083023682</v>
      </c>
      <c r="P670" s="54">
        <v>53</v>
      </c>
      <c r="Q670" s="464">
        <v>46030</v>
      </c>
      <c r="R670" s="109">
        <v>2567899000</v>
      </c>
      <c r="S670" s="109">
        <v>3437</v>
      </c>
      <c r="T670" s="542">
        <v>46050</v>
      </c>
      <c r="U670" s="54">
        <v>7257000</v>
      </c>
      <c r="V670" s="56" t="s">
        <v>88</v>
      </c>
      <c r="W670" s="54">
        <v>7631392</v>
      </c>
      <c r="X670" s="54" t="s">
        <v>9135</v>
      </c>
      <c r="Y670" s="119">
        <v>46050</v>
      </c>
      <c r="Z670" s="119">
        <v>46055</v>
      </c>
      <c r="AA670" s="120" t="s">
        <v>90</v>
      </c>
      <c r="AB670" s="119">
        <v>46142</v>
      </c>
      <c r="AC670" s="54">
        <f t="shared" si="50"/>
        <v>87</v>
      </c>
      <c r="AD670" s="56">
        <v>2</v>
      </c>
      <c r="AE670" s="114">
        <v>4838000</v>
      </c>
      <c r="AF670" s="56">
        <v>2</v>
      </c>
      <c r="AG670" s="464">
        <v>46203</v>
      </c>
      <c r="AH670" s="54">
        <f t="shared" si="51"/>
        <v>61</v>
      </c>
      <c r="AI670" s="114">
        <v>0</v>
      </c>
      <c r="AJ670" s="114">
        <v>0</v>
      </c>
      <c r="AK670" s="118" t="s">
        <v>90</v>
      </c>
      <c r="AL670" s="118" t="s">
        <v>90</v>
      </c>
      <c r="AM670" s="56">
        <v>0</v>
      </c>
      <c r="AN670" s="118" t="s">
        <v>90</v>
      </c>
      <c r="AO670" s="118" t="s">
        <v>90</v>
      </c>
      <c r="AP670" s="118" t="s">
        <v>90</v>
      </c>
      <c r="AQ670" s="54">
        <f t="shared" si="52"/>
        <v>0</v>
      </c>
      <c r="AR670" s="54">
        <f>+L670+AE670-AJ670</f>
        <v>12095000</v>
      </c>
      <c r="AS670" s="56" t="s">
        <v>88</v>
      </c>
      <c r="AT670" s="54">
        <v>7257000</v>
      </c>
      <c r="AU670" s="56" t="s">
        <v>91</v>
      </c>
      <c r="AV670" s="114">
        <v>0</v>
      </c>
      <c r="AW670" s="111" t="s">
        <v>90</v>
      </c>
      <c r="AX670" s="247">
        <v>9676000</v>
      </c>
      <c r="AY670" s="58">
        <f t="shared" si="53"/>
        <v>2419000</v>
      </c>
      <c r="AZ670" s="112">
        <f t="shared" si="54"/>
        <v>0.8</v>
      </c>
      <c r="BA670" s="159">
        <v>1</v>
      </c>
      <c r="BB670" s="111" t="s">
        <v>90</v>
      </c>
      <c r="BC670" s="56" t="s">
        <v>92</v>
      </c>
      <c r="BD670" s="109" t="s">
        <v>9187</v>
      </c>
      <c r="BE670" s="123" t="s">
        <v>91</v>
      </c>
      <c r="BF670" s="56" t="s">
        <v>88</v>
      </c>
    </row>
    <row r="671" spans="2:58" s="201" customFormat="1" x14ac:dyDescent="0.2">
      <c r="B671" s="51">
        <v>2026</v>
      </c>
      <c r="C671" s="51">
        <v>891780111</v>
      </c>
      <c r="D671" s="51" t="s">
        <v>79</v>
      </c>
      <c r="E671" s="161" t="s">
        <v>9186</v>
      </c>
      <c r="F671" s="56" t="s">
        <v>9185</v>
      </c>
      <c r="G671" s="56">
        <v>0</v>
      </c>
      <c r="H671" s="56" t="s">
        <v>82</v>
      </c>
      <c r="I671" s="51" t="s">
        <v>83</v>
      </c>
      <c r="J671" s="121" t="s">
        <v>84</v>
      </c>
      <c r="K671" s="54" t="s">
        <v>9184</v>
      </c>
      <c r="L671" s="54">
        <v>13320000</v>
      </c>
      <c r="M671" s="51" t="s">
        <v>86</v>
      </c>
      <c r="N671" s="54" t="s">
        <v>9183</v>
      </c>
      <c r="O671" s="54">
        <v>1082982732</v>
      </c>
      <c r="P671" s="54">
        <v>30</v>
      </c>
      <c r="Q671" s="464">
        <v>46027</v>
      </c>
      <c r="R671" s="109">
        <v>5872564000</v>
      </c>
      <c r="S671" s="109">
        <v>3457</v>
      </c>
      <c r="T671" s="542">
        <v>46050</v>
      </c>
      <c r="U671" s="54">
        <v>13320000</v>
      </c>
      <c r="V671" s="56" t="s">
        <v>88</v>
      </c>
      <c r="W671" s="54">
        <v>57461216</v>
      </c>
      <c r="X671" s="54" t="s">
        <v>8844</v>
      </c>
      <c r="Y671" s="119">
        <v>46050</v>
      </c>
      <c r="Z671" s="119">
        <v>46055</v>
      </c>
      <c r="AA671" s="120" t="s">
        <v>90</v>
      </c>
      <c r="AB671" s="119">
        <v>46173</v>
      </c>
      <c r="AC671" s="54">
        <f t="shared" si="50"/>
        <v>118</v>
      </c>
      <c r="AD671" s="56">
        <v>0</v>
      </c>
      <c r="AE671" s="114">
        <v>0</v>
      </c>
      <c r="AF671" s="56">
        <v>0</v>
      </c>
      <c r="AG671" s="464" t="s">
        <v>90</v>
      </c>
      <c r="AH671" s="54">
        <f t="shared" si="51"/>
        <v>0</v>
      </c>
      <c r="AI671" s="114">
        <v>0</v>
      </c>
      <c r="AJ671" s="114">
        <v>0</v>
      </c>
      <c r="AK671" s="118" t="s">
        <v>90</v>
      </c>
      <c r="AL671" s="118" t="s">
        <v>90</v>
      </c>
      <c r="AM671" s="56">
        <v>0</v>
      </c>
      <c r="AN671" s="118" t="s">
        <v>90</v>
      </c>
      <c r="AO671" s="118" t="s">
        <v>90</v>
      </c>
      <c r="AP671" s="118" t="s">
        <v>90</v>
      </c>
      <c r="AQ671" s="54">
        <f t="shared" si="52"/>
        <v>0</v>
      </c>
      <c r="AR671" s="54">
        <f>+L671+AE671-AJ671</f>
        <v>13320000</v>
      </c>
      <c r="AS671" s="56" t="s">
        <v>88</v>
      </c>
      <c r="AT671" s="54">
        <v>13320000</v>
      </c>
      <c r="AU671" s="56" t="s">
        <v>91</v>
      </c>
      <c r="AV671" s="114">
        <v>0</v>
      </c>
      <c r="AW671" s="111" t="s">
        <v>90</v>
      </c>
      <c r="AX671" s="247">
        <v>13320000</v>
      </c>
      <c r="AY671" s="58">
        <f t="shared" si="53"/>
        <v>0</v>
      </c>
      <c r="AZ671" s="112">
        <f t="shared" si="54"/>
        <v>1</v>
      </c>
      <c r="BA671" s="159">
        <v>1</v>
      </c>
      <c r="BB671" s="111" t="s">
        <v>90</v>
      </c>
      <c r="BC671" s="56" t="s">
        <v>92</v>
      </c>
      <c r="BD671" s="109" t="s">
        <v>9182</v>
      </c>
      <c r="BE671" s="123" t="s">
        <v>91</v>
      </c>
      <c r="BF671" s="56" t="s">
        <v>88</v>
      </c>
    </row>
    <row r="672" spans="2:58" s="201" customFormat="1" x14ac:dyDescent="0.2">
      <c r="B672" s="51">
        <v>2026</v>
      </c>
      <c r="C672" s="51">
        <v>891780111</v>
      </c>
      <c r="D672" s="51" t="s">
        <v>79</v>
      </c>
      <c r="E672" s="161" t="s">
        <v>9181</v>
      </c>
      <c r="F672" s="56" t="s">
        <v>9180</v>
      </c>
      <c r="G672" s="56">
        <v>0</v>
      </c>
      <c r="H672" s="56" t="s">
        <v>82</v>
      </c>
      <c r="I672" s="51" t="s">
        <v>83</v>
      </c>
      <c r="J672" s="121" t="s">
        <v>84</v>
      </c>
      <c r="K672" s="54" t="s">
        <v>9179</v>
      </c>
      <c r="L672" s="54">
        <v>12000000</v>
      </c>
      <c r="M672" s="51" t="s">
        <v>86</v>
      </c>
      <c r="N672" s="54" t="s">
        <v>9178</v>
      </c>
      <c r="O672" s="54">
        <v>1082878496</v>
      </c>
      <c r="P672" s="54">
        <v>30</v>
      </c>
      <c r="Q672" s="464">
        <v>46027</v>
      </c>
      <c r="R672" s="109">
        <v>5872564000</v>
      </c>
      <c r="S672" s="109">
        <v>3458</v>
      </c>
      <c r="T672" s="542">
        <v>46050</v>
      </c>
      <c r="U672" s="54">
        <v>12000000</v>
      </c>
      <c r="V672" s="56" t="s">
        <v>88</v>
      </c>
      <c r="W672" s="54">
        <v>1082868728</v>
      </c>
      <c r="X672" s="54" t="s">
        <v>8553</v>
      </c>
      <c r="Y672" s="119">
        <v>46050</v>
      </c>
      <c r="Z672" s="119">
        <v>46055</v>
      </c>
      <c r="AA672" s="120" t="s">
        <v>90</v>
      </c>
      <c r="AB672" s="119">
        <v>46173</v>
      </c>
      <c r="AC672" s="54">
        <f t="shared" si="50"/>
        <v>118</v>
      </c>
      <c r="AD672" s="56">
        <v>1</v>
      </c>
      <c r="AE672" s="114">
        <v>3000000</v>
      </c>
      <c r="AF672" s="56">
        <v>1</v>
      </c>
      <c r="AG672" s="464">
        <v>46203</v>
      </c>
      <c r="AH672" s="54">
        <f t="shared" si="51"/>
        <v>30</v>
      </c>
      <c r="AI672" s="114">
        <v>0</v>
      </c>
      <c r="AJ672" s="114">
        <v>0</v>
      </c>
      <c r="AK672" s="118" t="s">
        <v>90</v>
      </c>
      <c r="AL672" s="118" t="s">
        <v>90</v>
      </c>
      <c r="AM672" s="56">
        <v>0</v>
      </c>
      <c r="AN672" s="118" t="s">
        <v>90</v>
      </c>
      <c r="AO672" s="118" t="s">
        <v>90</v>
      </c>
      <c r="AP672" s="118" t="s">
        <v>90</v>
      </c>
      <c r="AQ672" s="54">
        <f t="shared" si="52"/>
        <v>0</v>
      </c>
      <c r="AR672" s="54">
        <f>+L672+AE672-AJ672</f>
        <v>15000000</v>
      </c>
      <c r="AS672" s="56" t="s">
        <v>88</v>
      </c>
      <c r="AT672" s="54">
        <v>12000000</v>
      </c>
      <c r="AU672" s="56" t="s">
        <v>91</v>
      </c>
      <c r="AV672" s="114">
        <v>0</v>
      </c>
      <c r="AW672" s="111" t="s">
        <v>90</v>
      </c>
      <c r="AX672" s="247">
        <v>12000000</v>
      </c>
      <c r="AY672" s="58">
        <f t="shared" si="53"/>
        <v>3000000</v>
      </c>
      <c r="AZ672" s="112">
        <f t="shared" si="54"/>
        <v>0.8</v>
      </c>
      <c r="BA672" s="159">
        <v>1</v>
      </c>
      <c r="BB672" s="111" t="s">
        <v>90</v>
      </c>
      <c r="BC672" s="56" t="s">
        <v>92</v>
      </c>
      <c r="BD672" s="109" t="s">
        <v>9177</v>
      </c>
      <c r="BE672" s="123" t="s">
        <v>91</v>
      </c>
      <c r="BF672" s="56" t="s">
        <v>88</v>
      </c>
    </row>
    <row r="673" spans="1:58" s="201" customFormat="1" x14ac:dyDescent="0.2">
      <c r="B673" s="51">
        <v>2026</v>
      </c>
      <c r="C673" s="51">
        <v>891780111</v>
      </c>
      <c r="D673" s="51" t="s">
        <v>79</v>
      </c>
      <c r="E673" s="161" t="s">
        <v>9176</v>
      </c>
      <c r="F673" s="56" t="s">
        <v>9175</v>
      </c>
      <c r="G673" s="56">
        <v>0</v>
      </c>
      <c r="H673" s="56" t="s">
        <v>82</v>
      </c>
      <c r="I673" s="51" t="s">
        <v>83</v>
      </c>
      <c r="J673" s="121" t="s">
        <v>84</v>
      </c>
      <c r="K673" s="54" t="s">
        <v>9174</v>
      </c>
      <c r="L673" s="54">
        <v>17724000</v>
      </c>
      <c r="M673" s="51" t="s">
        <v>86</v>
      </c>
      <c r="N673" s="54" t="s">
        <v>9173</v>
      </c>
      <c r="O673" s="54">
        <v>19618488</v>
      </c>
      <c r="P673" s="54">
        <v>30</v>
      </c>
      <c r="Q673" s="464">
        <v>46027</v>
      </c>
      <c r="R673" s="109">
        <v>5872564000</v>
      </c>
      <c r="S673" s="109">
        <v>3459</v>
      </c>
      <c r="T673" s="542">
        <v>46050</v>
      </c>
      <c r="U673" s="54">
        <v>17724000</v>
      </c>
      <c r="V673" s="56" t="s">
        <v>88</v>
      </c>
      <c r="W673" s="54">
        <v>36559627</v>
      </c>
      <c r="X673" s="54" t="s">
        <v>9146</v>
      </c>
      <c r="Y673" s="119">
        <v>46050</v>
      </c>
      <c r="Z673" s="119">
        <v>46055</v>
      </c>
      <c r="AA673" s="120" t="s">
        <v>90</v>
      </c>
      <c r="AB673" s="119">
        <v>46173</v>
      </c>
      <c r="AC673" s="54">
        <f t="shared" si="50"/>
        <v>118</v>
      </c>
      <c r="AD673" s="56">
        <v>1</v>
      </c>
      <c r="AE673" s="114">
        <v>4431000</v>
      </c>
      <c r="AF673" s="56">
        <v>1</v>
      </c>
      <c r="AG673" s="464">
        <v>46203</v>
      </c>
      <c r="AH673" s="54">
        <f t="shared" si="51"/>
        <v>30</v>
      </c>
      <c r="AI673" s="114">
        <v>0</v>
      </c>
      <c r="AJ673" s="114">
        <v>0</v>
      </c>
      <c r="AK673" s="118" t="s">
        <v>90</v>
      </c>
      <c r="AL673" s="118" t="s">
        <v>90</v>
      </c>
      <c r="AM673" s="56">
        <v>0</v>
      </c>
      <c r="AN673" s="118" t="s">
        <v>90</v>
      </c>
      <c r="AO673" s="118" t="s">
        <v>90</v>
      </c>
      <c r="AP673" s="118" t="s">
        <v>90</v>
      </c>
      <c r="AQ673" s="54">
        <f t="shared" si="52"/>
        <v>0</v>
      </c>
      <c r="AR673" s="54">
        <f>+L673+AE673-AJ673</f>
        <v>22155000</v>
      </c>
      <c r="AS673" s="56" t="s">
        <v>88</v>
      </c>
      <c r="AT673" s="54">
        <v>17724000</v>
      </c>
      <c r="AU673" s="56" t="s">
        <v>91</v>
      </c>
      <c r="AV673" s="114">
        <v>0</v>
      </c>
      <c r="AW673" s="111" t="s">
        <v>90</v>
      </c>
      <c r="AX673" s="247">
        <v>17724000</v>
      </c>
      <c r="AY673" s="58">
        <f t="shared" si="53"/>
        <v>4431000</v>
      </c>
      <c r="AZ673" s="112">
        <f t="shared" si="54"/>
        <v>0.8</v>
      </c>
      <c r="BA673" s="159">
        <v>1</v>
      </c>
      <c r="BB673" s="111" t="s">
        <v>90</v>
      </c>
      <c r="BC673" s="56" t="s">
        <v>92</v>
      </c>
      <c r="BD673" s="109" t="s">
        <v>9172</v>
      </c>
      <c r="BE673" s="123" t="s">
        <v>91</v>
      </c>
      <c r="BF673" s="56" t="s">
        <v>88</v>
      </c>
    </row>
    <row r="674" spans="1:58" s="201" customFormat="1" x14ac:dyDescent="0.2">
      <c r="B674" s="51">
        <v>2026</v>
      </c>
      <c r="C674" s="51">
        <v>891780111</v>
      </c>
      <c r="D674" s="51" t="s">
        <v>79</v>
      </c>
      <c r="E674" s="161" t="s">
        <v>9171</v>
      </c>
      <c r="F674" s="56" t="s">
        <v>9170</v>
      </c>
      <c r="G674" s="56">
        <v>0</v>
      </c>
      <c r="H674" s="56" t="s">
        <v>82</v>
      </c>
      <c r="I674" s="51" t="s">
        <v>83</v>
      </c>
      <c r="J674" s="121" t="s">
        <v>84</v>
      </c>
      <c r="K674" s="54" t="s">
        <v>9169</v>
      </c>
      <c r="L674" s="54">
        <v>16880000</v>
      </c>
      <c r="M674" s="51" t="s">
        <v>86</v>
      </c>
      <c r="N674" s="54" t="s">
        <v>9168</v>
      </c>
      <c r="O674" s="54">
        <v>84454921</v>
      </c>
      <c r="P674" s="54">
        <v>30</v>
      </c>
      <c r="Q674" s="464">
        <v>46027</v>
      </c>
      <c r="R674" s="109">
        <v>5872564000</v>
      </c>
      <c r="S674" s="109">
        <v>3460</v>
      </c>
      <c r="T674" s="542">
        <v>46050</v>
      </c>
      <c r="U674" s="54">
        <v>16880000</v>
      </c>
      <c r="V674" s="56" t="s">
        <v>88</v>
      </c>
      <c r="W674" s="54">
        <v>36695048</v>
      </c>
      <c r="X674" s="54" t="s">
        <v>9167</v>
      </c>
      <c r="Y674" s="119">
        <v>46050</v>
      </c>
      <c r="Z674" s="119">
        <v>46055</v>
      </c>
      <c r="AA674" s="120" t="s">
        <v>90</v>
      </c>
      <c r="AB674" s="119">
        <v>46173</v>
      </c>
      <c r="AC674" s="54">
        <f t="shared" si="50"/>
        <v>118</v>
      </c>
      <c r="AD674" s="56">
        <v>1</v>
      </c>
      <c r="AE674" s="114">
        <v>2110000</v>
      </c>
      <c r="AF674" s="56">
        <v>1</v>
      </c>
      <c r="AG674" s="464">
        <v>46188</v>
      </c>
      <c r="AH674" s="54">
        <f t="shared" si="51"/>
        <v>15</v>
      </c>
      <c r="AI674" s="114">
        <v>0</v>
      </c>
      <c r="AJ674" s="114">
        <v>0</v>
      </c>
      <c r="AK674" s="118" t="s">
        <v>90</v>
      </c>
      <c r="AL674" s="118" t="s">
        <v>90</v>
      </c>
      <c r="AM674" s="56">
        <v>0</v>
      </c>
      <c r="AN674" s="118" t="s">
        <v>90</v>
      </c>
      <c r="AO674" s="118" t="s">
        <v>90</v>
      </c>
      <c r="AP674" s="118" t="s">
        <v>90</v>
      </c>
      <c r="AQ674" s="54">
        <f t="shared" si="52"/>
        <v>0</v>
      </c>
      <c r="AR674" s="54">
        <f>+L674+AE674-AJ674</f>
        <v>18990000</v>
      </c>
      <c r="AS674" s="56" t="s">
        <v>88</v>
      </c>
      <c r="AT674" s="54">
        <v>16880000</v>
      </c>
      <c r="AU674" s="56" t="s">
        <v>91</v>
      </c>
      <c r="AV674" s="114">
        <v>0</v>
      </c>
      <c r="AW674" s="111" t="s">
        <v>90</v>
      </c>
      <c r="AX674" s="247">
        <v>16880000</v>
      </c>
      <c r="AY674" s="58">
        <f t="shared" si="53"/>
        <v>2110000</v>
      </c>
      <c r="AZ674" s="112">
        <f t="shared" si="54"/>
        <v>0.88888888888888884</v>
      </c>
      <c r="BA674" s="159">
        <v>1</v>
      </c>
      <c r="BB674" s="111" t="s">
        <v>90</v>
      </c>
      <c r="BC674" s="56" t="s">
        <v>92</v>
      </c>
      <c r="BD674" s="109" t="s">
        <v>9166</v>
      </c>
      <c r="BE674" s="123" t="s">
        <v>91</v>
      </c>
      <c r="BF674" s="56" t="s">
        <v>88</v>
      </c>
    </row>
    <row r="675" spans="1:58" s="201" customFormat="1" x14ac:dyDescent="0.2">
      <c r="B675" s="51">
        <v>2026</v>
      </c>
      <c r="C675" s="51">
        <v>891780111</v>
      </c>
      <c r="D675" s="51" t="s">
        <v>79</v>
      </c>
      <c r="E675" s="161" t="s">
        <v>9165</v>
      </c>
      <c r="F675" s="56" t="s">
        <v>9164</v>
      </c>
      <c r="G675" s="56">
        <v>0</v>
      </c>
      <c r="H675" s="56" t="s">
        <v>82</v>
      </c>
      <c r="I675" s="51" t="s">
        <v>83</v>
      </c>
      <c r="J675" s="121" t="s">
        <v>84</v>
      </c>
      <c r="K675" s="54" t="s">
        <v>9163</v>
      </c>
      <c r="L675" s="54">
        <v>13320000</v>
      </c>
      <c r="M675" s="51" t="s">
        <v>86</v>
      </c>
      <c r="N675" s="54" t="s">
        <v>9162</v>
      </c>
      <c r="O675" s="54">
        <v>85448155</v>
      </c>
      <c r="P675" s="54">
        <v>30</v>
      </c>
      <c r="Q675" s="464">
        <v>46027</v>
      </c>
      <c r="R675" s="109">
        <v>5872564000</v>
      </c>
      <c r="S675" s="109">
        <v>3461</v>
      </c>
      <c r="T675" s="542">
        <v>46050</v>
      </c>
      <c r="U675" s="54">
        <v>13320000</v>
      </c>
      <c r="V675" s="56" t="s">
        <v>88</v>
      </c>
      <c r="W675" s="54">
        <v>85154788</v>
      </c>
      <c r="X675" s="54" t="s">
        <v>9161</v>
      </c>
      <c r="Y675" s="119">
        <v>46050</v>
      </c>
      <c r="Z675" s="119">
        <v>46055</v>
      </c>
      <c r="AA675" s="120" t="s">
        <v>90</v>
      </c>
      <c r="AB675" s="119">
        <v>46173</v>
      </c>
      <c r="AC675" s="54">
        <f t="shared" si="50"/>
        <v>118</v>
      </c>
      <c r="AD675" s="56">
        <v>1</v>
      </c>
      <c r="AE675" s="114">
        <v>3330000</v>
      </c>
      <c r="AF675" s="56">
        <v>1</v>
      </c>
      <c r="AG675" s="464">
        <v>46203</v>
      </c>
      <c r="AH675" s="54">
        <f t="shared" si="51"/>
        <v>30</v>
      </c>
      <c r="AI675" s="114">
        <v>0</v>
      </c>
      <c r="AJ675" s="114">
        <v>0</v>
      </c>
      <c r="AK675" s="118" t="s">
        <v>90</v>
      </c>
      <c r="AL675" s="118" t="s">
        <v>90</v>
      </c>
      <c r="AM675" s="56">
        <v>0</v>
      </c>
      <c r="AN675" s="118" t="s">
        <v>90</v>
      </c>
      <c r="AO675" s="118" t="s">
        <v>90</v>
      </c>
      <c r="AP675" s="118" t="s">
        <v>90</v>
      </c>
      <c r="AQ675" s="54">
        <f t="shared" si="52"/>
        <v>0</v>
      </c>
      <c r="AR675" s="54">
        <f>+L675+AE675-AJ675</f>
        <v>16650000</v>
      </c>
      <c r="AS675" s="56" t="s">
        <v>88</v>
      </c>
      <c r="AT675" s="54">
        <v>13320000</v>
      </c>
      <c r="AU675" s="56" t="s">
        <v>91</v>
      </c>
      <c r="AV675" s="114">
        <v>0</v>
      </c>
      <c r="AW675" s="111" t="s">
        <v>90</v>
      </c>
      <c r="AX675" s="247">
        <v>13320000</v>
      </c>
      <c r="AY675" s="58">
        <f t="shared" si="53"/>
        <v>3330000</v>
      </c>
      <c r="AZ675" s="112">
        <f t="shared" si="54"/>
        <v>0.8</v>
      </c>
      <c r="BA675" s="159">
        <v>1</v>
      </c>
      <c r="BB675" s="111" t="s">
        <v>90</v>
      </c>
      <c r="BC675" s="56" t="s">
        <v>92</v>
      </c>
      <c r="BD675" s="109" t="s">
        <v>9160</v>
      </c>
      <c r="BE675" s="123" t="s">
        <v>91</v>
      </c>
      <c r="BF675" s="56" t="s">
        <v>88</v>
      </c>
    </row>
    <row r="676" spans="1:58" s="201" customFormat="1" x14ac:dyDescent="0.2">
      <c r="B676" s="51">
        <v>2026</v>
      </c>
      <c r="C676" s="51">
        <v>891780111</v>
      </c>
      <c r="D676" s="51" t="s">
        <v>79</v>
      </c>
      <c r="E676" s="161" t="s">
        <v>9159</v>
      </c>
      <c r="F676" s="56" t="s">
        <v>9158</v>
      </c>
      <c r="G676" s="56">
        <v>0</v>
      </c>
      <c r="H676" s="56" t="s">
        <v>82</v>
      </c>
      <c r="I676" s="51" t="s">
        <v>174</v>
      </c>
      <c r="J676" s="121" t="s">
        <v>84</v>
      </c>
      <c r="K676" s="54" t="s">
        <v>9157</v>
      </c>
      <c r="L676" s="54">
        <v>15984000</v>
      </c>
      <c r="M676" s="51" t="s">
        <v>86</v>
      </c>
      <c r="N676" s="54" t="s">
        <v>416</v>
      </c>
      <c r="O676" s="54">
        <v>85466955</v>
      </c>
      <c r="P676" s="54">
        <v>403</v>
      </c>
      <c r="Q676" s="542">
        <v>46048</v>
      </c>
      <c r="R676" s="54">
        <v>137189000</v>
      </c>
      <c r="S676" s="54">
        <v>3462</v>
      </c>
      <c r="T676" s="542">
        <v>46050</v>
      </c>
      <c r="U676" s="54">
        <v>15984000</v>
      </c>
      <c r="V676" s="56" t="s">
        <v>88</v>
      </c>
      <c r="W676" s="54">
        <v>1082870070</v>
      </c>
      <c r="X676" s="54" t="s">
        <v>8777</v>
      </c>
      <c r="Y676" s="119">
        <v>46050</v>
      </c>
      <c r="Z676" s="119">
        <v>46055</v>
      </c>
      <c r="AA676" s="120" t="s">
        <v>90</v>
      </c>
      <c r="AB676" s="119">
        <v>46173</v>
      </c>
      <c r="AC676" s="54">
        <f t="shared" si="50"/>
        <v>118</v>
      </c>
      <c r="AD676" s="56">
        <v>1</v>
      </c>
      <c r="AE676" s="114">
        <v>3996000</v>
      </c>
      <c r="AF676" s="56">
        <v>1</v>
      </c>
      <c r="AG676" s="464">
        <v>46203</v>
      </c>
      <c r="AH676" s="54">
        <f t="shared" si="51"/>
        <v>30</v>
      </c>
      <c r="AI676" s="114">
        <v>0</v>
      </c>
      <c r="AJ676" s="114">
        <v>0</v>
      </c>
      <c r="AK676" s="118" t="s">
        <v>90</v>
      </c>
      <c r="AL676" s="118" t="s">
        <v>90</v>
      </c>
      <c r="AM676" s="56">
        <v>0</v>
      </c>
      <c r="AN676" s="118" t="s">
        <v>90</v>
      </c>
      <c r="AO676" s="118" t="s">
        <v>90</v>
      </c>
      <c r="AP676" s="118" t="s">
        <v>90</v>
      </c>
      <c r="AQ676" s="54">
        <f t="shared" si="52"/>
        <v>0</v>
      </c>
      <c r="AR676" s="54">
        <f>+L676+AE676-AJ676</f>
        <v>19980000</v>
      </c>
      <c r="AS676" s="56" t="s">
        <v>88</v>
      </c>
      <c r="AT676" s="54">
        <v>15984000</v>
      </c>
      <c r="AU676" s="56" t="s">
        <v>91</v>
      </c>
      <c r="AV676" s="114">
        <v>0</v>
      </c>
      <c r="AW676" s="111" t="s">
        <v>90</v>
      </c>
      <c r="AX676" s="247">
        <v>15984000</v>
      </c>
      <c r="AY676" s="58">
        <f t="shared" si="53"/>
        <v>3996000</v>
      </c>
      <c r="AZ676" s="112">
        <f t="shared" si="54"/>
        <v>0.8</v>
      </c>
      <c r="BA676" s="159">
        <v>1</v>
      </c>
      <c r="BB676" s="111" t="s">
        <v>90</v>
      </c>
      <c r="BC676" s="56" t="s">
        <v>92</v>
      </c>
      <c r="BD676" s="109" t="s">
        <v>9156</v>
      </c>
      <c r="BE676" s="123" t="s">
        <v>91</v>
      </c>
      <c r="BF676" s="56" t="s">
        <v>88</v>
      </c>
    </row>
    <row r="677" spans="1:58" s="201" customFormat="1" x14ac:dyDescent="0.2">
      <c r="B677" s="51">
        <v>2026</v>
      </c>
      <c r="C677" s="51">
        <v>891780111</v>
      </c>
      <c r="D677" s="51" t="s">
        <v>79</v>
      </c>
      <c r="E677" s="161" t="s">
        <v>9155</v>
      </c>
      <c r="F677" s="56" t="s">
        <v>9154</v>
      </c>
      <c r="G677" s="56">
        <v>0</v>
      </c>
      <c r="H677" s="56" t="s">
        <v>82</v>
      </c>
      <c r="I677" s="51" t="s">
        <v>83</v>
      </c>
      <c r="J677" s="121" t="s">
        <v>84</v>
      </c>
      <c r="K677" s="54" t="s">
        <v>9153</v>
      </c>
      <c r="L677" s="54">
        <v>13320000</v>
      </c>
      <c r="M677" s="51" t="s">
        <v>86</v>
      </c>
      <c r="N677" s="54" t="s">
        <v>9152</v>
      </c>
      <c r="O677" s="54">
        <v>1082902525</v>
      </c>
      <c r="P677" s="54">
        <v>30</v>
      </c>
      <c r="Q677" s="464">
        <v>46027</v>
      </c>
      <c r="R677" s="109">
        <v>5872564000</v>
      </c>
      <c r="S677" s="109">
        <v>3463</v>
      </c>
      <c r="T677" s="542">
        <v>46050</v>
      </c>
      <c r="U677" s="54">
        <v>13320000</v>
      </c>
      <c r="V677" s="56" t="s">
        <v>88</v>
      </c>
      <c r="W677" s="54">
        <v>36557666</v>
      </c>
      <c r="X677" s="54" t="s">
        <v>8827</v>
      </c>
      <c r="Y677" s="119">
        <v>46050</v>
      </c>
      <c r="Z677" s="119">
        <v>46055</v>
      </c>
      <c r="AA677" s="120" t="s">
        <v>90</v>
      </c>
      <c r="AB677" s="119">
        <v>46173</v>
      </c>
      <c r="AC677" s="54">
        <f t="shared" si="50"/>
        <v>118</v>
      </c>
      <c r="AD677" s="56">
        <v>1</v>
      </c>
      <c r="AE677" s="114">
        <v>3330000</v>
      </c>
      <c r="AF677" s="56">
        <v>1</v>
      </c>
      <c r="AG677" s="464">
        <v>46203</v>
      </c>
      <c r="AH677" s="54">
        <f t="shared" si="51"/>
        <v>30</v>
      </c>
      <c r="AI677" s="114">
        <v>0</v>
      </c>
      <c r="AJ677" s="114">
        <v>0</v>
      </c>
      <c r="AK677" s="118" t="s">
        <v>90</v>
      </c>
      <c r="AL677" s="118" t="s">
        <v>90</v>
      </c>
      <c r="AM677" s="56">
        <v>0</v>
      </c>
      <c r="AN677" s="118" t="s">
        <v>90</v>
      </c>
      <c r="AO677" s="118" t="s">
        <v>90</v>
      </c>
      <c r="AP677" s="118" t="s">
        <v>90</v>
      </c>
      <c r="AQ677" s="54">
        <f t="shared" si="52"/>
        <v>0</v>
      </c>
      <c r="AR677" s="54">
        <f>+L677+AE677-AJ677</f>
        <v>16650000</v>
      </c>
      <c r="AS677" s="56" t="s">
        <v>88</v>
      </c>
      <c r="AT677" s="54">
        <v>13320000</v>
      </c>
      <c r="AU677" s="56" t="s">
        <v>91</v>
      </c>
      <c r="AV677" s="114">
        <v>0</v>
      </c>
      <c r="AW677" s="111" t="s">
        <v>90</v>
      </c>
      <c r="AX677" s="247">
        <v>13320000</v>
      </c>
      <c r="AY677" s="58">
        <f t="shared" si="53"/>
        <v>3330000</v>
      </c>
      <c r="AZ677" s="112">
        <f t="shared" si="54"/>
        <v>0.8</v>
      </c>
      <c r="BA677" s="159">
        <v>1</v>
      </c>
      <c r="BB677" s="111" t="s">
        <v>90</v>
      </c>
      <c r="BC677" s="56" t="s">
        <v>92</v>
      </c>
      <c r="BD677" s="109" t="s">
        <v>9151</v>
      </c>
      <c r="BE677" s="123" t="s">
        <v>91</v>
      </c>
      <c r="BF677" s="56" t="s">
        <v>88</v>
      </c>
    </row>
    <row r="678" spans="1:58" s="201" customFormat="1" x14ac:dyDescent="0.2">
      <c r="B678" s="51">
        <v>2026</v>
      </c>
      <c r="C678" s="51">
        <v>891780111</v>
      </c>
      <c r="D678" s="51" t="s">
        <v>79</v>
      </c>
      <c r="E678" s="161" t="s">
        <v>9150</v>
      </c>
      <c r="F678" s="56" t="s">
        <v>9149</v>
      </c>
      <c r="G678" s="56">
        <v>0</v>
      </c>
      <c r="H678" s="56" t="s">
        <v>82</v>
      </c>
      <c r="I678" s="51" t="s">
        <v>83</v>
      </c>
      <c r="J678" s="121" t="s">
        <v>84</v>
      </c>
      <c r="K678" s="54" t="s">
        <v>9148</v>
      </c>
      <c r="L678" s="54">
        <v>35000000</v>
      </c>
      <c r="M678" s="51" t="s">
        <v>86</v>
      </c>
      <c r="N678" s="54" t="s">
        <v>9147</v>
      </c>
      <c r="O678" s="54">
        <v>85456556</v>
      </c>
      <c r="P678" s="54">
        <v>30</v>
      </c>
      <c r="Q678" s="464">
        <v>46027</v>
      </c>
      <c r="R678" s="109">
        <v>5872564000</v>
      </c>
      <c r="S678" s="109">
        <v>3464</v>
      </c>
      <c r="T678" s="542">
        <v>46050</v>
      </c>
      <c r="U678" s="54">
        <v>35000000</v>
      </c>
      <c r="V678" s="56" t="s">
        <v>88</v>
      </c>
      <c r="W678" s="54">
        <v>36559627</v>
      </c>
      <c r="X678" s="54" t="s">
        <v>9146</v>
      </c>
      <c r="Y678" s="119">
        <v>46050</v>
      </c>
      <c r="Z678" s="119">
        <v>46055</v>
      </c>
      <c r="AA678" s="120" t="s">
        <v>90</v>
      </c>
      <c r="AB678" s="119">
        <v>46203</v>
      </c>
      <c r="AC678" s="54">
        <f t="shared" si="50"/>
        <v>148</v>
      </c>
      <c r="AD678" s="56">
        <v>0</v>
      </c>
      <c r="AE678" s="114">
        <v>0</v>
      </c>
      <c r="AF678" s="56">
        <v>0</v>
      </c>
      <c r="AG678" s="464" t="s">
        <v>90</v>
      </c>
      <c r="AH678" s="54">
        <f t="shared" si="51"/>
        <v>0</v>
      </c>
      <c r="AI678" s="114">
        <v>0</v>
      </c>
      <c r="AJ678" s="114">
        <v>0</v>
      </c>
      <c r="AK678" s="118" t="s">
        <v>90</v>
      </c>
      <c r="AL678" s="118" t="s">
        <v>90</v>
      </c>
      <c r="AM678" s="56">
        <v>0</v>
      </c>
      <c r="AN678" s="118" t="s">
        <v>90</v>
      </c>
      <c r="AO678" s="118" t="s">
        <v>90</v>
      </c>
      <c r="AP678" s="118" t="s">
        <v>90</v>
      </c>
      <c r="AQ678" s="54">
        <f t="shared" si="52"/>
        <v>0</v>
      </c>
      <c r="AR678" s="54">
        <f>+L678+AE678-AJ678</f>
        <v>35000000</v>
      </c>
      <c r="AS678" s="56" t="s">
        <v>88</v>
      </c>
      <c r="AT678" s="54">
        <v>35000000</v>
      </c>
      <c r="AU678" s="56" t="s">
        <v>91</v>
      </c>
      <c r="AV678" s="114">
        <v>0</v>
      </c>
      <c r="AW678" s="111" t="s">
        <v>90</v>
      </c>
      <c r="AX678" s="247">
        <v>28000000</v>
      </c>
      <c r="AY678" s="58">
        <f t="shared" si="53"/>
        <v>7000000</v>
      </c>
      <c r="AZ678" s="112">
        <f t="shared" si="54"/>
        <v>0.8</v>
      </c>
      <c r="BA678" s="159">
        <v>0.8</v>
      </c>
      <c r="BB678" s="111" t="s">
        <v>90</v>
      </c>
      <c r="BC678" s="56" t="s">
        <v>92</v>
      </c>
      <c r="BD678" s="109" t="s">
        <v>9145</v>
      </c>
      <c r="BE678" s="123" t="s">
        <v>91</v>
      </c>
      <c r="BF678" s="56" t="s">
        <v>88</v>
      </c>
    </row>
    <row r="679" spans="1:58" s="201" customFormat="1" x14ac:dyDescent="0.2">
      <c r="B679" s="51">
        <v>2026</v>
      </c>
      <c r="C679" s="51">
        <v>891780111</v>
      </c>
      <c r="D679" s="51" t="s">
        <v>79</v>
      </c>
      <c r="E679" s="161" t="s">
        <v>9144</v>
      </c>
      <c r="F679" s="56" t="s">
        <v>9143</v>
      </c>
      <c r="G679" s="56">
        <v>0</v>
      </c>
      <c r="H679" s="56" t="s">
        <v>82</v>
      </c>
      <c r="I679" s="51" t="s">
        <v>83</v>
      </c>
      <c r="J679" s="121" t="s">
        <v>84</v>
      </c>
      <c r="K679" s="54" t="s">
        <v>9142</v>
      </c>
      <c r="L679" s="54">
        <v>7257000</v>
      </c>
      <c r="M679" s="51" t="s">
        <v>86</v>
      </c>
      <c r="N679" s="54" t="s">
        <v>9141</v>
      </c>
      <c r="O679" s="54">
        <v>1085325414</v>
      </c>
      <c r="P679" s="54">
        <v>53</v>
      </c>
      <c r="Q679" s="464">
        <v>46030</v>
      </c>
      <c r="R679" s="109">
        <v>2567899000</v>
      </c>
      <c r="S679" s="109">
        <v>3438</v>
      </c>
      <c r="T679" s="542">
        <v>46050</v>
      </c>
      <c r="U679" s="54">
        <v>7257000</v>
      </c>
      <c r="V679" s="56" t="s">
        <v>88</v>
      </c>
      <c r="W679" s="54">
        <v>7631392</v>
      </c>
      <c r="X679" s="54" t="s">
        <v>9135</v>
      </c>
      <c r="Y679" s="119">
        <v>46050</v>
      </c>
      <c r="Z679" s="119">
        <v>46055</v>
      </c>
      <c r="AA679" s="120" t="s">
        <v>90</v>
      </c>
      <c r="AB679" s="119">
        <v>46142</v>
      </c>
      <c r="AC679" s="54">
        <f t="shared" si="50"/>
        <v>87</v>
      </c>
      <c r="AD679" s="56">
        <v>2</v>
      </c>
      <c r="AE679" s="114">
        <v>4838000</v>
      </c>
      <c r="AF679" s="56">
        <v>2</v>
      </c>
      <c r="AG679" s="464">
        <v>46203</v>
      </c>
      <c r="AH679" s="54">
        <f t="shared" si="51"/>
        <v>61</v>
      </c>
      <c r="AI679" s="114">
        <v>0</v>
      </c>
      <c r="AJ679" s="114">
        <v>0</v>
      </c>
      <c r="AK679" s="118" t="s">
        <v>90</v>
      </c>
      <c r="AL679" s="118" t="s">
        <v>90</v>
      </c>
      <c r="AM679" s="56">
        <v>0</v>
      </c>
      <c r="AN679" s="118" t="s">
        <v>90</v>
      </c>
      <c r="AO679" s="118" t="s">
        <v>90</v>
      </c>
      <c r="AP679" s="118" t="s">
        <v>90</v>
      </c>
      <c r="AQ679" s="54">
        <f t="shared" si="52"/>
        <v>0</v>
      </c>
      <c r="AR679" s="54">
        <f>+L679+AE679-AJ679</f>
        <v>12095000</v>
      </c>
      <c r="AS679" s="56" t="s">
        <v>88</v>
      </c>
      <c r="AT679" s="54">
        <v>7257000</v>
      </c>
      <c r="AU679" s="56" t="s">
        <v>91</v>
      </c>
      <c r="AV679" s="114">
        <v>0</v>
      </c>
      <c r="AW679" s="111" t="s">
        <v>90</v>
      </c>
      <c r="AX679" s="247">
        <v>9676000</v>
      </c>
      <c r="AY679" s="58">
        <f t="shared" si="53"/>
        <v>2419000</v>
      </c>
      <c r="AZ679" s="112">
        <f t="shared" si="54"/>
        <v>0.8</v>
      </c>
      <c r="BA679" s="159">
        <v>1</v>
      </c>
      <c r="BB679" s="111" t="s">
        <v>90</v>
      </c>
      <c r="BC679" s="56" t="s">
        <v>92</v>
      </c>
      <c r="BD679" s="109" t="s">
        <v>9140</v>
      </c>
      <c r="BE679" s="123" t="s">
        <v>91</v>
      </c>
      <c r="BF679" s="56" t="s">
        <v>88</v>
      </c>
    </row>
    <row r="680" spans="1:58" s="201" customFormat="1" x14ac:dyDescent="0.2">
      <c r="B680" s="51">
        <v>2026</v>
      </c>
      <c r="C680" s="51">
        <v>891780111</v>
      </c>
      <c r="D680" s="51" t="s">
        <v>79</v>
      </c>
      <c r="E680" s="161" t="s">
        <v>9139</v>
      </c>
      <c r="F680" s="56" t="s">
        <v>9138</v>
      </c>
      <c r="G680" s="56">
        <v>0</v>
      </c>
      <c r="H680" s="56" t="s">
        <v>82</v>
      </c>
      <c r="I680" s="51" t="s">
        <v>83</v>
      </c>
      <c r="J680" s="121" t="s">
        <v>84</v>
      </c>
      <c r="K680" s="54" t="s">
        <v>9137</v>
      </c>
      <c r="L680" s="54">
        <v>7257000</v>
      </c>
      <c r="M680" s="51" t="s">
        <v>86</v>
      </c>
      <c r="N680" s="54" t="s">
        <v>9136</v>
      </c>
      <c r="O680" s="54">
        <v>1007900189</v>
      </c>
      <c r="P680" s="54">
        <v>53</v>
      </c>
      <c r="Q680" s="464">
        <v>46030</v>
      </c>
      <c r="R680" s="109">
        <v>2567899000</v>
      </c>
      <c r="S680" s="109">
        <v>3439</v>
      </c>
      <c r="T680" s="542">
        <v>46050</v>
      </c>
      <c r="U680" s="54">
        <v>7257000</v>
      </c>
      <c r="V680" s="56" t="s">
        <v>88</v>
      </c>
      <c r="W680" s="54">
        <v>7631392</v>
      </c>
      <c r="X680" s="54" t="s">
        <v>9135</v>
      </c>
      <c r="Y680" s="119">
        <v>46050</v>
      </c>
      <c r="Z680" s="119">
        <v>46055</v>
      </c>
      <c r="AA680" s="120" t="s">
        <v>90</v>
      </c>
      <c r="AB680" s="119">
        <v>46142</v>
      </c>
      <c r="AC680" s="54">
        <f t="shared" si="50"/>
        <v>87</v>
      </c>
      <c r="AD680" s="56">
        <v>2</v>
      </c>
      <c r="AE680" s="114">
        <v>4838000</v>
      </c>
      <c r="AF680" s="56">
        <v>2</v>
      </c>
      <c r="AG680" s="464">
        <v>46203</v>
      </c>
      <c r="AH680" s="54">
        <f t="shared" si="51"/>
        <v>61</v>
      </c>
      <c r="AI680" s="114">
        <v>0</v>
      </c>
      <c r="AJ680" s="114">
        <v>0</v>
      </c>
      <c r="AK680" s="118" t="s">
        <v>90</v>
      </c>
      <c r="AL680" s="118" t="s">
        <v>90</v>
      </c>
      <c r="AM680" s="56">
        <v>0</v>
      </c>
      <c r="AN680" s="118" t="s">
        <v>90</v>
      </c>
      <c r="AO680" s="118" t="s">
        <v>90</v>
      </c>
      <c r="AP680" s="118" t="s">
        <v>90</v>
      </c>
      <c r="AQ680" s="54">
        <f t="shared" si="52"/>
        <v>0</v>
      </c>
      <c r="AR680" s="54">
        <f>+L680+AE680-AJ680</f>
        <v>12095000</v>
      </c>
      <c r="AS680" s="56" t="s">
        <v>88</v>
      </c>
      <c r="AT680" s="54">
        <v>7257000</v>
      </c>
      <c r="AU680" s="56" t="s">
        <v>91</v>
      </c>
      <c r="AV680" s="114">
        <v>0</v>
      </c>
      <c r="AW680" s="111" t="s">
        <v>90</v>
      </c>
      <c r="AX680" s="247">
        <v>9676000</v>
      </c>
      <c r="AY680" s="58">
        <f t="shared" si="53"/>
        <v>2419000</v>
      </c>
      <c r="AZ680" s="112">
        <f t="shared" si="54"/>
        <v>0.8</v>
      </c>
      <c r="BA680" s="159">
        <v>1</v>
      </c>
      <c r="BB680" s="111" t="s">
        <v>90</v>
      </c>
      <c r="BC680" s="56" t="s">
        <v>92</v>
      </c>
      <c r="BD680" s="109" t="s">
        <v>9134</v>
      </c>
      <c r="BE680" s="123" t="s">
        <v>91</v>
      </c>
      <c r="BF680" s="56" t="s">
        <v>88</v>
      </c>
    </row>
    <row r="681" spans="1:58" s="201" customFormat="1" x14ac:dyDescent="0.2">
      <c r="B681" s="51">
        <v>2026</v>
      </c>
      <c r="C681" s="51">
        <v>891780111</v>
      </c>
      <c r="D681" s="51" t="s">
        <v>79</v>
      </c>
      <c r="E681" s="161" t="s">
        <v>9133</v>
      </c>
      <c r="F681" s="56" t="s">
        <v>9132</v>
      </c>
      <c r="G681" s="56">
        <v>0</v>
      </c>
      <c r="H681" s="56" t="s">
        <v>82</v>
      </c>
      <c r="I681" s="51" t="s">
        <v>83</v>
      </c>
      <c r="J681" s="121" t="s">
        <v>84</v>
      </c>
      <c r="K681" s="54" t="s">
        <v>9067</v>
      </c>
      <c r="L681" s="54">
        <v>10400000</v>
      </c>
      <c r="M681" s="51" t="s">
        <v>86</v>
      </c>
      <c r="N681" s="54" t="s">
        <v>9131</v>
      </c>
      <c r="O681" s="54">
        <v>1065595162</v>
      </c>
      <c r="P681" s="54">
        <v>30</v>
      </c>
      <c r="Q681" s="464">
        <v>46027</v>
      </c>
      <c r="R681" s="109">
        <v>5872564000</v>
      </c>
      <c r="S681" s="109">
        <v>3465</v>
      </c>
      <c r="T681" s="542">
        <v>46050</v>
      </c>
      <c r="U681" s="54">
        <v>10400000</v>
      </c>
      <c r="V681" s="56" t="s">
        <v>88</v>
      </c>
      <c r="W681" s="54">
        <v>1082868728</v>
      </c>
      <c r="X681" s="54" t="s">
        <v>8553</v>
      </c>
      <c r="Y681" s="119">
        <v>46050</v>
      </c>
      <c r="Z681" s="119">
        <v>46055</v>
      </c>
      <c r="AA681" s="120" t="s">
        <v>90</v>
      </c>
      <c r="AB681" s="119">
        <v>46173</v>
      </c>
      <c r="AC681" s="54">
        <f t="shared" si="50"/>
        <v>118</v>
      </c>
      <c r="AD681" s="56">
        <v>1</v>
      </c>
      <c r="AE681" s="114">
        <v>2600000</v>
      </c>
      <c r="AF681" s="56">
        <v>1</v>
      </c>
      <c r="AG681" s="464">
        <v>46203</v>
      </c>
      <c r="AH681" s="54">
        <f t="shared" si="51"/>
        <v>30</v>
      </c>
      <c r="AI681" s="114">
        <v>0</v>
      </c>
      <c r="AJ681" s="114">
        <v>0</v>
      </c>
      <c r="AK681" s="118" t="s">
        <v>90</v>
      </c>
      <c r="AL681" s="118" t="s">
        <v>90</v>
      </c>
      <c r="AM681" s="56">
        <v>0</v>
      </c>
      <c r="AN681" s="118" t="s">
        <v>90</v>
      </c>
      <c r="AO681" s="118" t="s">
        <v>90</v>
      </c>
      <c r="AP681" s="118" t="s">
        <v>90</v>
      </c>
      <c r="AQ681" s="54">
        <f t="shared" si="52"/>
        <v>0</v>
      </c>
      <c r="AR681" s="54">
        <f>+L681+AE681-AJ681</f>
        <v>13000000</v>
      </c>
      <c r="AS681" s="56" t="s">
        <v>88</v>
      </c>
      <c r="AT681" s="54">
        <v>10400000</v>
      </c>
      <c r="AU681" s="56" t="s">
        <v>91</v>
      </c>
      <c r="AV681" s="114">
        <v>0</v>
      </c>
      <c r="AW681" s="111" t="s">
        <v>90</v>
      </c>
      <c r="AX681" s="247">
        <v>10400000</v>
      </c>
      <c r="AY681" s="58">
        <f t="shared" si="53"/>
        <v>2600000</v>
      </c>
      <c r="AZ681" s="112">
        <f t="shared" si="54"/>
        <v>0.8</v>
      </c>
      <c r="BA681" s="159">
        <v>1</v>
      </c>
      <c r="BB681" s="111" t="s">
        <v>90</v>
      </c>
      <c r="BC681" s="56" t="s">
        <v>92</v>
      </c>
      <c r="BD681" s="109" t="s">
        <v>9130</v>
      </c>
      <c r="BE681" s="123" t="s">
        <v>91</v>
      </c>
      <c r="BF681" s="56" t="s">
        <v>88</v>
      </c>
    </row>
    <row r="682" spans="1:58" s="201" customFormat="1" x14ac:dyDescent="0.2">
      <c r="B682" s="51">
        <v>2026</v>
      </c>
      <c r="C682" s="51">
        <v>891780111</v>
      </c>
      <c r="D682" s="51" t="s">
        <v>79</v>
      </c>
      <c r="E682" s="161" t="s">
        <v>9129</v>
      </c>
      <c r="F682" s="56" t="s">
        <v>9128</v>
      </c>
      <c r="G682" s="56">
        <v>0</v>
      </c>
      <c r="H682" s="56" t="s">
        <v>82</v>
      </c>
      <c r="I682" s="51" t="s">
        <v>83</v>
      </c>
      <c r="J682" s="121" t="s">
        <v>84</v>
      </c>
      <c r="K682" s="54" t="s">
        <v>9127</v>
      </c>
      <c r="L682" s="54">
        <v>9676000</v>
      </c>
      <c r="M682" s="51" t="s">
        <v>86</v>
      </c>
      <c r="N682" s="54" t="s">
        <v>9126</v>
      </c>
      <c r="O682" s="54">
        <v>1007820291</v>
      </c>
      <c r="P682" s="54">
        <v>53</v>
      </c>
      <c r="Q682" s="464">
        <v>46030</v>
      </c>
      <c r="R682" s="109">
        <v>2567899000</v>
      </c>
      <c r="S682" s="109">
        <v>3440</v>
      </c>
      <c r="T682" s="542">
        <v>46050</v>
      </c>
      <c r="U682" s="54">
        <v>9676000</v>
      </c>
      <c r="V682" s="56" t="s">
        <v>88</v>
      </c>
      <c r="W682" s="54">
        <v>79738530</v>
      </c>
      <c r="X682" s="54" t="s">
        <v>8640</v>
      </c>
      <c r="Y682" s="119">
        <v>46050</v>
      </c>
      <c r="Z682" s="119">
        <v>46055</v>
      </c>
      <c r="AA682" s="120" t="s">
        <v>90</v>
      </c>
      <c r="AB682" s="119">
        <v>46173</v>
      </c>
      <c r="AC682" s="54">
        <f t="shared" si="50"/>
        <v>118</v>
      </c>
      <c r="AD682" s="56">
        <v>1</v>
      </c>
      <c r="AE682" s="114">
        <v>2419000</v>
      </c>
      <c r="AF682" s="56">
        <v>1</v>
      </c>
      <c r="AG682" s="464">
        <v>46203</v>
      </c>
      <c r="AH682" s="54">
        <f t="shared" si="51"/>
        <v>30</v>
      </c>
      <c r="AI682" s="114">
        <v>0</v>
      </c>
      <c r="AJ682" s="114">
        <v>0</v>
      </c>
      <c r="AK682" s="118" t="s">
        <v>90</v>
      </c>
      <c r="AL682" s="118" t="s">
        <v>90</v>
      </c>
      <c r="AM682" s="56">
        <v>0</v>
      </c>
      <c r="AN682" s="118" t="s">
        <v>90</v>
      </c>
      <c r="AO682" s="118" t="s">
        <v>90</v>
      </c>
      <c r="AP682" s="118" t="s">
        <v>90</v>
      </c>
      <c r="AQ682" s="54">
        <f t="shared" si="52"/>
        <v>0</v>
      </c>
      <c r="AR682" s="54">
        <f>+L682+AE682-AJ682</f>
        <v>12095000</v>
      </c>
      <c r="AS682" s="56" t="s">
        <v>88</v>
      </c>
      <c r="AT682" s="54">
        <v>9676000</v>
      </c>
      <c r="AU682" s="56" t="s">
        <v>91</v>
      </c>
      <c r="AV682" s="114">
        <v>0</v>
      </c>
      <c r="AW682" s="111" t="s">
        <v>90</v>
      </c>
      <c r="AX682" s="247">
        <v>9676000</v>
      </c>
      <c r="AY682" s="58">
        <f t="shared" si="53"/>
        <v>2419000</v>
      </c>
      <c r="AZ682" s="112">
        <f t="shared" si="54"/>
        <v>0.8</v>
      </c>
      <c r="BA682" s="159">
        <v>1</v>
      </c>
      <c r="BB682" s="111" t="s">
        <v>90</v>
      </c>
      <c r="BC682" s="56" t="s">
        <v>92</v>
      </c>
      <c r="BD682" s="109" t="s">
        <v>9125</v>
      </c>
      <c r="BE682" s="123" t="s">
        <v>91</v>
      </c>
      <c r="BF682" s="56" t="s">
        <v>88</v>
      </c>
    </row>
    <row r="683" spans="1:58" s="201" customFormat="1" x14ac:dyDescent="0.2">
      <c r="B683" s="51">
        <v>2026</v>
      </c>
      <c r="C683" s="51">
        <v>891780111</v>
      </c>
      <c r="D683" s="51" t="s">
        <v>79</v>
      </c>
      <c r="E683" s="161" t="s">
        <v>9124</v>
      </c>
      <c r="F683" s="56" t="s">
        <v>9123</v>
      </c>
      <c r="G683" s="56">
        <v>0</v>
      </c>
      <c r="H683" s="56" t="s">
        <v>82</v>
      </c>
      <c r="I683" s="51" t="s">
        <v>83</v>
      </c>
      <c r="J683" s="121" t="s">
        <v>84</v>
      </c>
      <c r="K683" s="54" t="s">
        <v>9122</v>
      </c>
      <c r="L683" s="54">
        <v>9676000</v>
      </c>
      <c r="M683" s="51" t="s">
        <v>86</v>
      </c>
      <c r="N683" s="54" t="s">
        <v>9121</v>
      </c>
      <c r="O683" s="54">
        <v>1082852727</v>
      </c>
      <c r="P683" s="54">
        <v>53</v>
      </c>
      <c r="Q683" s="464">
        <v>46030</v>
      </c>
      <c r="R683" s="109">
        <v>2567899000</v>
      </c>
      <c r="S683" s="109">
        <v>3441</v>
      </c>
      <c r="T683" s="542">
        <v>46050</v>
      </c>
      <c r="U683" s="54">
        <v>9676000</v>
      </c>
      <c r="V683" s="56" t="s">
        <v>88</v>
      </c>
      <c r="W683" s="54">
        <v>7633817</v>
      </c>
      <c r="X683" s="54" t="s">
        <v>8634</v>
      </c>
      <c r="Y683" s="119">
        <v>46050</v>
      </c>
      <c r="Z683" s="119">
        <v>46055</v>
      </c>
      <c r="AA683" s="120" t="s">
        <v>90</v>
      </c>
      <c r="AB683" s="119">
        <v>46173</v>
      </c>
      <c r="AC683" s="54">
        <f t="shared" si="50"/>
        <v>118</v>
      </c>
      <c r="AD683" s="56">
        <v>1</v>
      </c>
      <c r="AE683" s="114">
        <v>1210000</v>
      </c>
      <c r="AF683" s="56">
        <v>1</v>
      </c>
      <c r="AG683" s="464">
        <v>46188</v>
      </c>
      <c r="AH683" s="54">
        <f t="shared" si="51"/>
        <v>15</v>
      </c>
      <c r="AI683" s="114">
        <v>0</v>
      </c>
      <c r="AJ683" s="114">
        <v>0</v>
      </c>
      <c r="AK683" s="118" t="s">
        <v>90</v>
      </c>
      <c r="AL683" s="118" t="s">
        <v>90</v>
      </c>
      <c r="AM683" s="56">
        <v>0</v>
      </c>
      <c r="AN683" s="118" t="s">
        <v>90</v>
      </c>
      <c r="AO683" s="118" t="s">
        <v>90</v>
      </c>
      <c r="AP683" s="118" t="s">
        <v>90</v>
      </c>
      <c r="AQ683" s="54">
        <f t="shared" si="52"/>
        <v>0</v>
      </c>
      <c r="AR683" s="54">
        <f>+L683+AE683-AJ683</f>
        <v>10886000</v>
      </c>
      <c r="AS683" s="56" t="s">
        <v>88</v>
      </c>
      <c r="AT683" s="54">
        <v>9676000</v>
      </c>
      <c r="AU683" s="56" t="s">
        <v>91</v>
      </c>
      <c r="AV683" s="114">
        <v>0</v>
      </c>
      <c r="AW683" s="111" t="s">
        <v>90</v>
      </c>
      <c r="AX683" s="247">
        <v>9676000</v>
      </c>
      <c r="AY683" s="58">
        <f t="shared" si="53"/>
        <v>1210000</v>
      </c>
      <c r="AZ683" s="112">
        <f t="shared" si="54"/>
        <v>0.88884806173066322</v>
      </c>
      <c r="BA683" s="159">
        <v>1</v>
      </c>
      <c r="BB683" s="111" t="s">
        <v>90</v>
      </c>
      <c r="BC683" s="56" t="s">
        <v>92</v>
      </c>
      <c r="BD683" s="109" t="s">
        <v>9120</v>
      </c>
      <c r="BE683" s="123" t="s">
        <v>91</v>
      </c>
      <c r="BF683" s="56" t="s">
        <v>88</v>
      </c>
    </row>
    <row r="684" spans="1:58" s="539" customFormat="1" x14ac:dyDescent="0.2">
      <c r="A684" s="201"/>
      <c r="B684" s="51">
        <v>2026</v>
      </c>
      <c r="C684" s="51">
        <v>891780111</v>
      </c>
      <c r="D684" s="51" t="s">
        <v>79</v>
      </c>
      <c r="E684" s="161" t="s">
        <v>9119</v>
      </c>
      <c r="F684" s="56" t="s">
        <v>9118</v>
      </c>
      <c r="G684" s="56">
        <v>0</v>
      </c>
      <c r="H684" s="56" t="s">
        <v>82</v>
      </c>
      <c r="I684" s="51" t="s">
        <v>174</v>
      </c>
      <c r="J684" s="121" t="s">
        <v>84</v>
      </c>
      <c r="K684" s="54" t="s">
        <v>9117</v>
      </c>
      <c r="L684" s="54">
        <v>12345000</v>
      </c>
      <c r="M684" s="51" t="s">
        <v>86</v>
      </c>
      <c r="N684" s="54" t="s">
        <v>9116</v>
      </c>
      <c r="O684" s="54">
        <v>1083022922</v>
      </c>
      <c r="P684" s="54">
        <v>403</v>
      </c>
      <c r="Q684" s="542">
        <v>46048</v>
      </c>
      <c r="R684" s="54">
        <v>137189000</v>
      </c>
      <c r="S684" s="54">
        <v>3466</v>
      </c>
      <c r="T684" s="542">
        <v>46050</v>
      </c>
      <c r="U684" s="54">
        <v>12345000</v>
      </c>
      <c r="V684" s="56" t="s">
        <v>88</v>
      </c>
      <c r="W684" s="54">
        <v>1082870070</v>
      </c>
      <c r="X684" s="54" t="s">
        <v>8777</v>
      </c>
      <c r="Y684" s="119">
        <v>46050</v>
      </c>
      <c r="Z684" s="119">
        <v>46083</v>
      </c>
      <c r="AA684" s="120" t="s">
        <v>90</v>
      </c>
      <c r="AB684" s="119">
        <v>46173</v>
      </c>
      <c r="AC684" s="54">
        <f t="shared" si="50"/>
        <v>90</v>
      </c>
      <c r="AD684" s="56">
        <v>1</v>
      </c>
      <c r="AE684" s="114">
        <v>4115000</v>
      </c>
      <c r="AF684" s="56">
        <v>1</v>
      </c>
      <c r="AG684" s="464">
        <v>46203</v>
      </c>
      <c r="AH684" s="54">
        <f t="shared" si="51"/>
        <v>30</v>
      </c>
      <c r="AI684" s="114">
        <v>0</v>
      </c>
      <c r="AJ684" s="114">
        <v>0</v>
      </c>
      <c r="AK684" s="118" t="s">
        <v>90</v>
      </c>
      <c r="AL684" s="118" t="s">
        <v>90</v>
      </c>
      <c r="AM684" s="56">
        <v>0</v>
      </c>
      <c r="AN684" s="118" t="s">
        <v>90</v>
      </c>
      <c r="AO684" s="118" t="s">
        <v>90</v>
      </c>
      <c r="AP684" s="118" t="s">
        <v>90</v>
      </c>
      <c r="AQ684" s="54">
        <f t="shared" si="52"/>
        <v>0</v>
      </c>
      <c r="AR684" s="54">
        <f>+L684+AE684-AJ684</f>
        <v>16460000</v>
      </c>
      <c r="AS684" s="56" t="s">
        <v>88</v>
      </c>
      <c r="AT684" s="54">
        <v>12345000</v>
      </c>
      <c r="AU684" s="56" t="s">
        <v>91</v>
      </c>
      <c r="AV684" s="114">
        <v>0</v>
      </c>
      <c r="AW684" s="111" t="s">
        <v>90</v>
      </c>
      <c r="AX684" s="247">
        <v>12345000</v>
      </c>
      <c r="AY684" s="58">
        <f t="shared" si="53"/>
        <v>4115000</v>
      </c>
      <c r="AZ684" s="112">
        <f t="shared" si="54"/>
        <v>0.75</v>
      </c>
      <c r="BA684" s="159">
        <v>1</v>
      </c>
      <c r="BB684" s="111" t="s">
        <v>90</v>
      </c>
      <c r="BC684" s="56" t="s">
        <v>296</v>
      </c>
      <c r="BD684" s="109" t="s">
        <v>9115</v>
      </c>
      <c r="BE684" s="123" t="s">
        <v>91</v>
      </c>
      <c r="BF684" s="56" t="s">
        <v>88</v>
      </c>
    </row>
    <row r="685" spans="1:58" s="201" customFormat="1" x14ac:dyDescent="0.2">
      <c r="B685" s="51">
        <v>2026</v>
      </c>
      <c r="C685" s="51">
        <v>891780111</v>
      </c>
      <c r="D685" s="51" t="s">
        <v>79</v>
      </c>
      <c r="E685" s="161" t="s">
        <v>9114</v>
      </c>
      <c r="F685" s="56" t="s">
        <v>9113</v>
      </c>
      <c r="G685" s="56">
        <v>0</v>
      </c>
      <c r="H685" s="56" t="s">
        <v>82</v>
      </c>
      <c r="I685" s="51" t="s">
        <v>83</v>
      </c>
      <c r="J685" s="121" t="s">
        <v>84</v>
      </c>
      <c r="K685" s="54" t="s">
        <v>9112</v>
      </c>
      <c r="L685" s="54">
        <v>14652000</v>
      </c>
      <c r="M685" s="51" t="s">
        <v>86</v>
      </c>
      <c r="N685" s="54" t="s">
        <v>9111</v>
      </c>
      <c r="O685" s="54">
        <v>1002001247</v>
      </c>
      <c r="P685" s="54">
        <v>30</v>
      </c>
      <c r="Q685" s="464">
        <v>46027</v>
      </c>
      <c r="R685" s="109">
        <v>5872564000</v>
      </c>
      <c r="S685" s="109">
        <v>3467</v>
      </c>
      <c r="T685" s="542">
        <v>46050</v>
      </c>
      <c r="U685" s="54">
        <v>14652000</v>
      </c>
      <c r="V685" s="56" t="s">
        <v>88</v>
      </c>
      <c r="W685" s="54">
        <v>85449357</v>
      </c>
      <c r="X685" s="54" t="s">
        <v>8798</v>
      </c>
      <c r="Y685" s="119">
        <v>46050</v>
      </c>
      <c r="Z685" s="119">
        <v>46055</v>
      </c>
      <c r="AA685" s="120" t="s">
        <v>90</v>
      </c>
      <c r="AB685" s="119">
        <v>46173</v>
      </c>
      <c r="AC685" s="54">
        <f t="shared" si="50"/>
        <v>118</v>
      </c>
      <c r="AD685" s="56">
        <v>1</v>
      </c>
      <c r="AE685" s="114">
        <v>3663000</v>
      </c>
      <c r="AF685" s="56">
        <v>1</v>
      </c>
      <c r="AG685" s="464">
        <v>46203</v>
      </c>
      <c r="AH685" s="54">
        <f t="shared" si="51"/>
        <v>30</v>
      </c>
      <c r="AI685" s="114">
        <v>0</v>
      </c>
      <c r="AJ685" s="114">
        <v>0</v>
      </c>
      <c r="AK685" s="118" t="s">
        <v>90</v>
      </c>
      <c r="AL685" s="118" t="s">
        <v>90</v>
      </c>
      <c r="AM685" s="56">
        <v>0</v>
      </c>
      <c r="AN685" s="118" t="s">
        <v>90</v>
      </c>
      <c r="AO685" s="118" t="s">
        <v>90</v>
      </c>
      <c r="AP685" s="118" t="s">
        <v>90</v>
      </c>
      <c r="AQ685" s="54">
        <f t="shared" si="52"/>
        <v>0</v>
      </c>
      <c r="AR685" s="54">
        <f>+L685+AE685-AJ685</f>
        <v>18315000</v>
      </c>
      <c r="AS685" s="56" t="s">
        <v>88</v>
      </c>
      <c r="AT685" s="54">
        <v>14652000</v>
      </c>
      <c r="AU685" s="56" t="s">
        <v>91</v>
      </c>
      <c r="AV685" s="114">
        <v>0</v>
      </c>
      <c r="AW685" s="111" t="s">
        <v>90</v>
      </c>
      <c r="AX685" s="247">
        <v>14652000</v>
      </c>
      <c r="AY685" s="58">
        <f t="shared" si="53"/>
        <v>3663000</v>
      </c>
      <c r="AZ685" s="112">
        <f t="shared" si="54"/>
        <v>0.8</v>
      </c>
      <c r="BA685" s="159">
        <v>1</v>
      </c>
      <c r="BB685" s="111" t="s">
        <v>90</v>
      </c>
      <c r="BC685" s="56" t="s">
        <v>92</v>
      </c>
      <c r="BD685" s="109" t="s">
        <v>9110</v>
      </c>
      <c r="BE685" s="123" t="s">
        <v>91</v>
      </c>
      <c r="BF685" s="56" t="s">
        <v>88</v>
      </c>
    </row>
    <row r="686" spans="1:58" s="201" customFormat="1" x14ac:dyDescent="0.2">
      <c r="B686" s="51">
        <v>2026</v>
      </c>
      <c r="C686" s="51">
        <v>891780111</v>
      </c>
      <c r="D686" s="51" t="s">
        <v>79</v>
      </c>
      <c r="E686" s="161" t="s">
        <v>9109</v>
      </c>
      <c r="F686" s="56" t="s">
        <v>9108</v>
      </c>
      <c r="G686" s="56">
        <v>0</v>
      </c>
      <c r="H686" s="56" t="s">
        <v>82</v>
      </c>
      <c r="I686" s="51" t="s">
        <v>83</v>
      </c>
      <c r="J686" s="121" t="s">
        <v>84</v>
      </c>
      <c r="K686" s="54" t="s">
        <v>9107</v>
      </c>
      <c r="L686" s="54">
        <v>13320000</v>
      </c>
      <c r="M686" s="51" t="s">
        <v>86</v>
      </c>
      <c r="N686" s="54" t="s">
        <v>9106</v>
      </c>
      <c r="O686" s="54">
        <v>1082833957</v>
      </c>
      <c r="P686" s="54">
        <v>30</v>
      </c>
      <c r="Q686" s="464">
        <v>46027</v>
      </c>
      <c r="R686" s="109">
        <v>5872564000</v>
      </c>
      <c r="S686" s="109">
        <v>3468</v>
      </c>
      <c r="T686" s="542">
        <v>46050</v>
      </c>
      <c r="U686" s="54">
        <v>13320000</v>
      </c>
      <c r="V686" s="56" t="s">
        <v>88</v>
      </c>
      <c r="W686" s="54">
        <v>1082939683</v>
      </c>
      <c r="X686" s="54" t="s">
        <v>9025</v>
      </c>
      <c r="Y686" s="119">
        <v>46050</v>
      </c>
      <c r="Z686" s="119">
        <v>46055</v>
      </c>
      <c r="AA686" s="120" t="s">
        <v>90</v>
      </c>
      <c r="AB686" s="119">
        <v>46173</v>
      </c>
      <c r="AC686" s="54">
        <f t="shared" si="50"/>
        <v>118</v>
      </c>
      <c r="AD686" s="56">
        <v>1</v>
      </c>
      <c r="AE686" s="114">
        <v>1665000</v>
      </c>
      <c r="AF686" s="56">
        <v>1</v>
      </c>
      <c r="AG686" s="464">
        <v>46188</v>
      </c>
      <c r="AH686" s="54">
        <f t="shared" si="51"/>
        <v>15</v>
      </c>
      <c r="AI686" s="114">
        <v>0</v>
      </c>
      <c r="AJ686" s="114">
        <v>0</v>
      </c>
      <c r="AK686" s="118" t="s">
        <v>90</v>
      </c>
      <c r="AL686" s="118" t="s">
        <v>90</v>
      </c>
      <c r="AM686" s="56">
        <v>0</v>
      </c>
      <c r="AN686" s="118" t="s">
        <v>90</v>
      </c>
      <c r="AO686" s="118" t="s">
        <v>90</v>
      </c>
      <c r="AP686" s="118" t="s">
        <v>90</v>
      </c>
      <c r="AQ686" s="54">
        <f t="shared" si="52"/>
        <v>0</v>
      </c>
      <c r="AR686" s="54">
        <f>+L686+AE686-AJ686</f>
        <v>14985000</v>
      </c>
      <c r="AS686" s="56" t="s">
        <v>88</v>
      </c>
      <c r="AT686" s="54">
        <v>13320000</v>
      </c>
      <c r="AU686" s="56" t="s">
        <v>91</v>
      </c>
      <c r="AV686" s="114">
        <v>0</v>
      </c>
      <c r="AW686" s="111" t="s">
        <v>90</v>
      </c>
      <c r="AX686" s="247">
        <v>13320000</v>
      </c>
      <c r="AY686" s="58">
        <f t="shared" si="53"/>
        <v>1665000</v>
      </c>
      <c r="AZ686" s="112">
        <f t="shared" si="54"/>
        <v>0.88888888888888884</v>
      </c>
      <c r="BA686" s="159">
        <v>1</v>
      </c>
      <c r="BB686" s="111" t="s">
        <v>90</v>
      </c>
      <c r="BC686" s="56" t="s">
        <v>92</v>
      </c>
      <c r="BD686" s="109" t="s">
        <v>9105</v>
      </c>
      <c r="BE686" s="123" t="s">
        <v>91</v>
      </c>
      <c r="BF686" s="56" t="s">
        <v>88</v>
      </c>
    </row>
    <row r="687" spans="1:58" s="201" customFormat="1" x14ac:dyDescent="0.2">
      <c r="B687" s="51">
        <v>2026</v>
      </c>
      <c r="C687" s="51">
        <v>891780111</v>
      </c>
      <c r="D687" s="51" t="s">
        <v>79</v>
      </c>
      <c r="E687" s="161" t="s">
        <v>9104</v>
      </c>
      <c r="F687" s="56" t="s">
        <v>9103</v>
      </c>
      <c r="G687" s="56">
        <v>0</v>
      </c>
      <c r="H687" s="56" t="s">
        <v>82</v>
      </c>
      <c r="I687" s="51" t="s">
        <v>174</v>
      </c>
      <c r="J687" s="121" t="s">
        <v>84</v>
      </c>
      <c r="K687" s="54" t="s">
        <v>9102</v>
      </c>
      <c r="L687" s="54">
        <v>10000000</v>
      </c>
      <c r="M687" s="51" t="s">
        <v>86</v>
      </c>
      <c r="N687" s="54" t="s">
        <v>9101</v>
      </c>
      <c r="O687" s="54">
        <v>1082975397</v>
      </c>
      <c r="P687" s="54">
        <v>489</v>
      </c>
      <c r="Q687" s="542">
        <v>46051</v>
      </c>
      <c r="R687" s="54">
        <v>80000000</v>
      </c>
      <c r="S687" s="54">
        <v>3497</v>
      </c>
      <c r="T687" s="542">
        <v>46051</v>
      </c>
      <c r="U687" s="54">
        <v>10000000</v>
      </c>
      <c r="V687" s="56" t="s">
        <v>88</v>
      </c>
      <c r="W687" s="54">
        <v>36726018</v>
      </c>
      <c r="X687" s="54" t="s">
        <v>8993</v>
      </c>
      <c r="Y687" s="119">
        <v>46051</v>
      </c>
      <c r="Z687" s="119">
        <v>46055</v>
      </c>
      <c r="AA687" s="120" t="s">
        <v>90</v>
      </c>
      <c r="AB687" s="119">
        <v>46173</v>
      </c>
      <c r="AC687" s="54">
        <f t="shared" si="50"/>
        <v>118</v>
      </c>
      <c r="AD687" s="56">
        <v>0</v>
      </c>
      <c r="AE687" s="114">
        <v>0</v>
      </c>
      <c r="AF687" s="56">
        <v>0</v>
      </c>
      <c r="AG687" s="464" t="s">
        <v>90</v>
      </c>
      <c r="AH687" s="54">
        <f t="shared" si="51"/>
        <v>0</v>
      </c>
      <c r="AI687" s="114">
        <v>0</v>
      </c>
      <c r="AJ687" s="114">
        <v>0</v>
      </c>
      <c r="AK687" s="118" t="s">
        <v>90</v>
      </c>
      <c r="AL687" s="118" t="s">
        <v>90</v>
      </c>
      <c r="AM687" s="56">
        <v>0</v>
      </c>
      <c r="AN687" s="118" t="s">
        <v>90</v>
      </c>
      <c r="AO687" s="118" t="s">
        <v>90</v>
      </c>
      <c r="AP687" s="118" t="s">
        <v>90</v>
      </c>
      <c r="AQ687" s="54">
        <f t="shared" si="52"/>
        <v>0</v>
      </c>
      <c r="AR687" s="54">
        <f>+L687+AE687-AJ687</f>
        <v>10000000</v>
      </c>
      <c r="AS687" s="56" t="s">
        <v>88</v>
      </c>
      <c r="AT687" s="54">
        <v>10000000</v>
      </c>
      <c r="AU687" s="56" t="s">
        <v>91</v>
      </c>
      <c r="AV687" s="114">
        <v>0</v>
      </c>
      <c r="AW687" s="111" t="s">
        <v>90</v>
      </c>
      <c r="AX687" s="247">
        <v>10000000</v>
      </c>
      <c r="AY687" s="58">
        <f t="shared" si="53"/>
        <v>0</v>
      </c>
      <c r="AZ687" s="112">
        <f t="shared" si="54"/>
        <v>1</v>
      </c>
      <c r="BA687" s="159">
        <v>1</v>
      </c>
      <c r="BB687" s="111" t="s">
        <v>90</v>
      </c>
      <c r="BC687" s="56" t="s">
        <v>92</v>
      </c>
      <c r="BD687" s="109" t="s">
        <v>9100</v>
      </c>
      <c r="BE687" s="123" t="s">
        <v>91</v>
      </c>
      <c r="BF687" s="56" t="s">
        <v>88</v>
      </c>
    </row>
    <row r="688" spans="1:58" s="201" customFormat="1" x14ac:dyDescent="0.2">
      <c r="B688" s="51">
        <v>2026</v>
      </c>
      <c r="C688" s="51">
        <v>891780111</v>
      </c>
      <c r="D688" s="51" t="s">
        <v>79</v>
      </c>
      <c r="E688" s="161" t="s">
        <v>9099</v>
      </c>
      <c r="F688" s="56" t="s">
        <v>9098</v>
      </c>
      <c r="G688" s="56">
        <v>0</v>
      </c>
      <c r="H688" s="56" t="s">
        <v>82</v>
      </c>
      <c r="I688" s="51" t="s">
        <v>83</v>
      </c>
      <c r="J688" s="121" t="s">
        <v>84</v>
      </c>
      <c r="K688" s="54" t="s">
        <v>9097</v>
      </c>
      <c r="L688" s="54">
        <v>11396000</v>
      </c>
      <c r="M688" s="51" t="s">
        <v>86</v>
      </c>
      <c r="N688" s="54" t="s">
        <v>9096</v>
      </c>
      <c r="O688" s="54">
        <v>36695889</v>
      </c>
      <c r="P688" s="54">
        <v>53</v>
      </c>
      <c r="Q688" s="464">
        <v>46030</v>
      </c>
      <c r="R688" s="109">
        <v>2567899000</v>
      </c>
      <c r="S688" s="109">
        <v>3492</v>
      </c>
      <c r="T688" s="542">
        <v>46051</v>
      </c>
      <c r="U688" s="54">
        <v>11396000</v>
      </c>
      <c r="V688" s="56" t="s">
        <v>88</v>
      </c>
      <c r="W688" s="54">
        <v>36726018</v>
      </c>
      <c r="X688" s="54" t="s">
        <v>8993</v>
      </c>
      <c r="Y688" s="119">
        <v>46051</v>
      </c>
      <c r="Z688" s="119">
        <v>46055</v>
      </c>
      <c r="AA688" s="120" t="s">
        <v>90</v>
      </c>
      <c r="AB688" s="119">
        <v>46173</v>
      </c>
      <c r="AC688" s="54">
        <f t="shared" si="50"/>
        <v>118</v>
      </c>
      <c r="AD688" s="56">
        <v>1</v>
      </c>
      <c r="AE688" s="114">
        <v>2849000</v>
      </c>
      <c r="AF688" s="56">
        <v>1</v>
      </c>
      <c r="AG688" s="464">
        <v>46203</v>
      </c>
      <c r="AH688" s="54">
        <f t="shared" si="51"/>
        <v>30</v>
      </c>
      <c r="AI688" s="114">
        <v>0</v>
      </c>
      <c r="AJ688" s="114">
        <v>0</v>
      </c>
      <c r="AK688" s="118" t="s">
        <v>90</v>
      </c>
      <c r="AL688" s="118" t="s">
        <v>90</v>
      </c>
      <c r="AM688" s="56">
        <v>0</v>
      </c>
      <c r="AN688" s="118" t="s">
        <v>90</v>
      </c>
      <c r="AO688" s="118" t="s">
        <v>90</v>
      </c>
      <c r="AP688" s="118" t="s">
        <v>90</v>
      </c>
      <c r="AQ688" s="54">
        <f t="shared" si="52"/>
        <v>0</v>
      </c>
      <c r="AR688" s="54">
        <f>+L688+AE688-AJ688</f>
        <v>14245000</v>
      </c>
      <c r="AS688" s="56" t="s">
        <v>88</v>
      </c>
      <c r="AT688" s="54">
        <v>11396000</v>
      </c>
      <c r="AU688" s="56" t="s">
        <v>91</v>
      </c>
      <c r="AV688" s="114">
        <v>0</v>
      </c>
      <c r="AW688" s="111" t="s">
        <v>90</v>
      </c>
      <c r="AX688" s="247">
        <v>11396000</v>
      </c>
      <c r="AY688" s="58">
        <f t="shared" si="53"/>
        <v>2849000</v>
      </c>
      <c r="AZ688" s="112">
        <f t="shared" si="54"/>
        <v>0.8</v>
      </c>
      <c r="BA688" s="159">
        <v>1</v>
      </c>
      <c r="BB688" s="111" t="s">
        <v>90</v>
      </c>
      <c r="BC688" s="56" t="s">
        <v>92</v>
      </c>
      <c r="BD688" s="109" t="s">
        <v>9095</v>
      </c>
      <c r="BE688" s="123" t="s">
        <v>91</v>
      </c>
      <c r="BF688" s="56" t="s">
        <v>88</v>
      </c>
    </row>
    <row r="689" spans="1:58" s="201" customFormat="1" x14ac:dyDescent="0.2">
      <c r="B689" s="51">
        <v>2026</v>
      </c>
      <c r="C689" s="51">
        <v>891780111</v>
      </c>
      <c r="D689" s="51" t="s">
        <v>79</v>
      </c>
      <c r="E689" s="161" t="s">
        <v>9094</v>
      </c>
      <c r="F689" s="56" t="s">
        <v>9093</v>
      </c>
      <c r="G689" s="56">
        <v>0</v>
      </c>
      <c r="H689" s="56" t="s">
        <v>82</v>
      </c>
      <c r="I689" s="51" t="s">
        <v>174</v>
      </c>
      <c r="J689" s="121" t="s">
        <v>84</v>
      </c>
      <c r="K689" s="54" t="s">
        <v>9092</v>
      </c>
      <c r="L689" s="54">
        <v>10000000</v>
      </c>
      <c r="M689" s="51" t="s">
        <v>86</v>
      </c>
      <c r="N689" s="54" t="s">
        <v>9091</v>
      </c>
      <c r="O689" s="54">
        <v>1143379940</v>
      </c>
      <c r="P689" s="54">
        <v>489</v>
      </c>
      <c r="Q689" s="542">
        <v>46051</v>
      </c>
      <c r="R689" s="54">
        <v>80000000</v>
      </c>
      <c r="S689" s="54">
        <v>3498</v>
      </c>
      <c r="T689" s="542">
        <v>46051</v>
      </c>
      <c r="U689" s="54">
        <v>10000000</v>
      </c>
      <c r="V689" s="56" t="s">
        <v>88</v>
      </c>
      <c r="W689" s="54">
        <v>36726018</v>
      </c>
      <c r="X689" s="54" t="s">
        <v>8993</v>
      </c>
      <c r="Y689" s="119">
        <v>46051</v>
      </c>
      <c r="Z689" s="119">
        <v>46055</v>
      </c>
      <c r="AA689" s="120" t="s">
        <v>90</v>
      </c>
      <c r="AB689" s="119">
        <v>46173</v>
      </c>
      <c r="AC689" s="54">
        <f t="shared" si="50"/>
        <v>118</v>
      </c>
      <c r="AD689" s="56">
        <v>1</v>
      </c>
      <c r="AE689" s="114">
        <v>2500000</v>
      </c>
      <c r="AF689" s="56">
        <v>1</v>
      </c>
      <c r="AG689" s="464">
        <v>46203</v>
      </c>
      <c r="AH689" s="54">
        <f t="shared" si="51"/>
        <v>30</v>
      </c>
      <c r="AI689" s="114">
        <v>0</v>
      </c>
      <c r="AJ689" s="114">
        <v>0</v>
      </c>
      <c r="AK689" s="118" t="s">
        <v>90</v>
      </c>
      <c r="AL689" s="118" t="s">
        <v>90</v>
      </c>
      <c r="AM689" s="56">
        <v>0</v>
      </c>
      <c r="AN689" s="118" t="s">
        <v>90</v>
      </c>
      <c r="AO689" s="118" t="s">
        <v>90</v>
      </c>
      <c r="AP689" s="118" t="s">
        <v>90</v>
      </c>
      <c r="AQ689" s="54">
        <f t="shared" si="52"/>
        <v>0</v>
      </c>
      <c r="AR689" s="54">
        <f>+L689+AE689-AJ689</f>
        <v>12500000</v>
      </c>
      <c r="AS689" s="56" t="s">
        <v>88</v>
      </c>
      <c r="AT689" s="54">
        <v>10000000</v>
      </c>
      <c r="AU689" s="56" t="s">
        <v>91</v>
      </c>
      <c r="AV689" s="114">
        <v>0</v>
      </c>
      <c r="AW689" s="111" t="s">
        <v>90</v>
      </c>
      <c r="AX689" s="247">
        <v>10000000</v>
      </c>
      <c r="AY689" s="58">
        <f t="shared" si="53"/>
        <v>2500000</v>
      </c>
      <c r="AZ689" s="112">
        <f t="shared" si="54"/>
        <v>0.8</v>
      </c>
      <c r="BA689" s="159">
        <v>1</v>
      </c>
      <c r="BB689" s="111" t="s">
        <v>90</v>
      </c>
      <c r="BC689" s="56" t="s">
        <v>92</v>
      </c>
      <c r="BD689" s="109" t="s">
        <v>9090</v>
      </c>
      <c r="BE689" s="123" t="s">
        <v>91</v>
      </c>
      <c r="BF689" s="56" t="s">
        <v>88</v>
      </c>
    </row>
    <row r="690" spans="1:58" s="539" customFormat="1" x14ac:dyDescent="0.2">
      <c r="A690" s="201"/>
      <c r="B690" s="51">
        <v>2026</v>
      </c>
      <c r="C690" s="51">
        <v>891780111</v>
      </c>
      <c r="D690" s="51" t="s">
        <v>79</v>
      </c>
      <c r="E690" s="161" t="s">
        <v>9089</v>
      </c>
      <c r="F690" s="56" t="s">
        <v>9088</v>
      </c>
      <c r="G690" s="56">
        <v>0</v>
      </c>
      <c r="H690" s="56" t="s">
        <v>82</v>
      </c>
      <c r="I690" s="51" t="s">
        <v>174</v>
      </c>
      <c r="J690" s="121" t="s">
        <v>84</v>
      </c>
      <c r="K690" s="54" t="s">
        <v>9087</v>
      </c>
      <c r="L690" s="54">
        <v>10000000</v>
      </c>
      <c r="M690" s="51" t="s">
        <v>86</v>
      </c>
      <c r="N690" s="54" t="s">
        <v>9086</v>
      </c>
      <c r="O690" s="54">
        <v>85155135</v>
      </c>
      <c r="P690" s="54">
        <v>489</v>
      </c>
      <c r="Q690" s="542">
        <v>46051</v>
      </c>
      <c r="R690" s="54">
        <v>80000000</v>
      </c>
      <c r="S690" s="54">
        <v>3499</v>
      </c>
      <c r="T690" s="542">
        <v>46051</v>
      </c>
      <c r="U690" s="54">
        <v>10000000</v>
      </c>
      <c r="V690" s="56" t="s">
        <v>88</v>
      </c>
      <c r="W690" s="54">
        <v>36726018</v>
      </c>
      <c r="X690" s="54" t="s">
        <v>8993</v>
      </c>
      <c r="Y690" s="119">
        <v>46051</v>
      </c>
      <c r="Z690" s="119">
        <v>46055</v>
      </c>
      <c r="AA690" s="120" t="s">
        <v>90</v>
      </c>
      <c r="AB690" s="119">
        <v>46173</v>
      </c>
      <c r="AC690" s="54">
        <f t="shared" si="50"/>
        <v>118</v>
      </c>
      <c r="AD690" s="56">
        <v>1</v>
      </c>
      <c r="AE690" s="114">
        <v>2500000</v>
      </c>
      <c r="AF690" s="56">
        <v>1</v>
      </c>
      <c r="AG690" s="464">
        <v>46203</v>
      </c>
      <c r="AH690" s="54">
        <f t="shared" si="51"/>
        <v>30</v>
      </c>
      <c r="AI690" s="114">
        <v>0</v>
      </c>
      <c r="AJ690" s="114">
        <v>0</v>
      </c>
      <c r="AK690" s="118" t="s">
        <v>90</v>
      </c>
      <c r="AL690" s="118" t="s">
        <v>90</v>
      </c>
      <c r="AM690" s="56">
        <v>0</v>
      </c>
      <c r="AN690" s="118" t="s">
        <v>90</v>
      </c>
      <c r="AO690" s="118" t="s">
        <v>90</v>
      </c>
      <c r="AP690" s="118" t="s">
        <v>90</v>
      </c>
      <c r="AQ690" s="54">
        <f t="shared" si="52"/>
        <v>0</v>
      </c>
      <c r="AR690" s="54">
        <f>+L690+AE690-AJ690</f>
        <v>12500000</v>
      </c>
      <c r="AS690" s="56" t="s">
        <v>88</v>
      </c>
      <c r="AT690" s="54">
        <v>10000000</v>
      </c>
      <c r="AU690" s="56" t="s">
        <v>91</v>
      </c>
      <c r="AV690" s="114">
        <v>0</v>
      </c>
      <c r="AW690" s="111" t="s">
        <v>90</v>
      </c>
      <c r="AX690" s="247">
        <v>10000000</v>
      </c>
      <c r="AY690" s="58">
        <f t="shared" si="53"/>
        <v>2500000</v>
      </c>
      <c r="AZ690" s="112">
        <f t="shared" si="54"/>
        <v>0.8</v>
      </c>
      <c r="BA690" s="159">
        <v>1</v>
      </c>
      <c r="BB690" s="111" t="s">
        <v>90</v>
      </c>
      <c r="BC690" s="56" t="s">
        <v>92</v>
      </c>
      <c r="BD690" s="109" t="s">
        <v>9085</v>
      </c>
      <c r="BE690" s="123" t="s">
        <v>91</v>
      </c>
      <c r="BF690" s="56" t="s">
        <v>88</v>
      </c>
    </row>
    <row r="691" spans="1:58" s="201" customFormat="1" x14ac:dyDescent="0.2">
      <c r="B691" s="51">
        <v>2026</v>
      </c>
      <c r="C691" s="51">
        <v>891780111</v>
      </c>
      <c r="D691" s="51" t="s">
        <v>79</v>
      </c>
      <c r="E691" s="161" t="s">
        <v>9084</v>
      </c>
      <c r="F691" s="56" t="s">
        <v>9083</v>
      </c>
      <c r="G691" s="56">
        <v>0</v>
      </c>
      <c r="H691" s="56" t="s">
        <v>82</v>
      </c>
      <c r="I691" s="51" t="s">
        <v>174</v>
      </c>
      <c r="J691" s="121" t="s">
        <v>84</v>
      </c>
      <c r="K691" s="54" t="s">
        <v>9082</v>
      </c>
      <c r="L691" s="54">
        <v>10000000</v>
      </c>
      <c r="M691" s="51" t="s">
        <v>86</v>
      </c>
      <c r="N691" s="54" t="s">
        <v>9081</v>
      </c>
      <c r="O691" s="54">
        <v>1128126827</v>
      </c>
      <c r="P691" s="54">
        <v>489</v>
      </c>
      <c r="Q691" s="542">
        <v>46051</v>
      </c>
      <c r="R691" s="54">
        <v>80000000</v>
      </c>
      <c r="S691" s="54">
        <v>3500</v>
      </c>
      <c r="T691" s="542">
        <v>46051</v>
      </c>
      <c r="U691" s="54">
        <v>10000000</v>
      </c>
      <c r="V691" s="56" t="s">
        <v>88</v>
      </c>
      <c r="W691" s="54">
        <v>36726018</v>
      </c>
      <c r="X691" s="54" t="s">
        <v>8993</v>
      </c>
      <c r="Y691" s="119">
        <v>46051</v>
      </c>
      <c r="Z691" s="119">
        <v>46055</v>
      </c>
      <c r="AA691" s="120" t="s">
        <v>90</v>
      </c>
      <c r="AB691" s="119">
        <v>46173</v>
      </c>
      <c r="AC691" s="54">
        <f t="shared" si="50"/>
        <v>118</v>
      </c>
      <c r="AD691" s="56">
        <v>0</v>
      </c>
      <c r="AE691" s="114">
        <v>0</v>
      </c>
      <c r="AF691" s="56">
        <v>0</v>
      </c>
      <c r="AG691" s="464" t="s">
        <v>90</v>
      </c>
      <c r="AH691" s="54">
        <f t="shared" si="51"/>
        <v>0</v>
      </c>
      <c r="AI691" s="114">
        <v>0</v>
      </c>
      <c r="AJ691" s="114">
        <v>0</v>
      </c>
      <c r="AK691" s="118" t="s">
        <v>90</v>
      </c>
      <c r="AL691" s="118" t="s">
        <v>90</v>
      </c>
      <c r="AM691" s="56">
        <v>0</v>
      </c>
      <c r="AN691" s="118" t="s">
        <v>90</v>
      </c>
      <c r="AO691" s="118" t="s">
        <v>90</v>
      </c>
      <c r="AP691" s="118" t="s">
        <v>90</v>
      </c>
      <c r="AQ691" s="54">
        <f t="shared" si="52"/>
        <v>0</v>
      </c>
      <c r="AR691" s="54">
        <f>+L691+AE691-AJ691</f>
        <v>10000000</v>
      </c>
      <c r="AS691" s="56" t="s">
        <v>88</v>
      </c>
      <c r="AT691" s="54">
        <v>10000000</v>
      </c>
      <c r="AU691" s="56" t="s">
        <v>91</v>
      </c>
      <c r="AV691" s="114">
        <v>0</v>
      </c>
      <c r="AW691" s="111" t="s">
        <v>90</v>
      </c>
      <c r="AX691" s="247">
        <v>10000000</v>
      </c>
      <c r="AY691" s="58">
        <f t="shared" si="53"/>
        <v>0</v>
      </c>
      <c r="AZ691" s="112">
        <f t="shared" si="54"/>
        <v>1</v>
      </c>
      <c r="BA691" s="159">
        <v>1</v>
      </c>
      <c r="BB691" s="111" t="s">
        <v>90</v>
      </c>
      <c r="BC691" s="56" t="s">
        <v>92</v>
      </c>
      <c r="BD691" s="109" t="s">
        <v>9080</v>
      </c>
      <c r="BE691" s="123" t="s">
        <v>91</v>
      </c>
      <c r="BF691" s="56" t="s">
        <v>88</v>
      </c>
    </row>
    <row r="692" spans="1:58" s="539" customFormat="1" x14ac:dyDescent="0.2">
      <c r="A692" s="201"/>
      <c r="B692" s="51">
        <v>2026</v>
      </c>
      <c r="C692" s="51">
        <v>891780111</v>
      </c>
      <c r="D692" s="51" t="s">
        <v>79</v>
      </c>
      <c r="E692" s="161" t="s">
        <v>9079</v>
      </c>
      <c r="F692" s="56" t="s">
        <v>9078</v>
      </c>
      <c r="G692" s="56">
        <v>0</v>
      </c>
      <c r="H692" s="56" t="s">
        <v>82</v>
      </c>
      <c r="I692" s="51" t="s">
        <v>174</v>
      </c>
      <c r="J692" s="121" t="s">
        <v>84</v>
      </c>
      <c r="K692" s="54" t="s">
        <v>9077</v>
      </c>
      <c r="L692" s="54">
        <v>10000000</v>
      </c>
      <c r="M692" s="51" t="s">
        <v>86</v>
      </c>
      <c r="N692" s="54" t="s">
        <v>9076</v>
      </c>
      <c r="O692" s="54">
        <v>1019094455</v>
      </c>
      <c r="P692" s="54">
        <v>489</v>
      </c>
      <c r="Q692" s="542">
        <v>46051</v>
      </c>
      <c r="R692" s="54">
        <v>80000000</v>
      </c>
      <c r="S692" s="54">
        <v>3501</v>
      </c>
      <c r="T692" s="542">
        <v>46051</v>
      </c>
      <c r="U692" s="54">
        <v>10000000</v>
      </c>
      <c r="V692" s="56" t="s">
        <v>88</v>
      </c>
      <c r="W692" s="54">
        <v>36726018</v>
      </c>
      <c r="X692" s="54" t="s">
        <v>8993</v>
      </c>
      <c r="Y692" s="119">
        <v>46051</v>
      </c>
      <c r="Z692" s="119">
        <v>46055</v>
      </c>
      <c r="AA692" s="120" t="s">
        <v>90</v>
      </c>
      <c r="AB692" s="119">
        <v>46173</v>
      </c>
      <c r="AC692" s="54">
        <f t="shared" si="50"/>
        <v>118</v>
      </c>
      <c r="AD692" s="56">
        <v>0</v>
      </c>
      <c r="AE692" s="114">
        <v>0</v>
      </c>
      <c r="AF692" s="56">
        <v>0</v>
      </c>
      <c r="AG692" s="464" t="s">
        <v>90</v>
      </c>
      <c r="AH692" s="54">
        <f t="shared" si="51"/>
        <v>0</v>
      </c>
      <c r="AI692" s="114">
        <v>0</v>
      </c>
      <c r="AJ692" s="114">
        <v>0</v>
      </c>
      <c r="AK692" s="118" t="s">
        <v>90</v>
      </c>
      <c r="AL692" s="118" t="s">
        <v>90</v>
      </c>
      <c r="AM692" s="56">
        <v>0</v>
      </c>
      <c r="AN692" s="118" t="s">
        <v>90</v>
      </c>
      <c r="AO692" s="118" t="s">
        <v>90</v>
      </c>
      <c r="AP692" s="118" t="s">
        <v>90</v>
      </c>
      <c r="AQ692" s="54">
        <f t="shared" si="52"/>
        <v>0</v>
      </c>
      <c r="AR692" s="54">
        <f>+L692+AE692-AJ692</f>
        <v>10000000</v>
      </c>
      <c r="AS692" s="56" t="s">
        <v>88</v>
      </c>
      <c r="AT692" s="54">
        <v>10000000</v>
      </c>
      <c r="AU692" s="56" t="s">
        <v>91</v>
      </c>
      <c r="AV692" s="114">
        <v>0</v>
      </c>
      <c r="AW692" s="111" t="s">
        <v>90</v>
      </c>
      <c r="AX692" s="247">
        <v>10000000</v>
      </c>
      <c r="AY692" s="58">
        <f t="shared" si="53"/>
        <v>0</v>
      </c>
      <c r="AZ692" s="112">
        <f t="shared" si="54"/>
        <v>1</v>
      </c>
      <c r="BA692" s="159">
        <v>1</v>
      </c>
      <c r="BB692" s="111" t="s">
        <v>90</v>
      </c>
      <c r="BC692" s="56" t="s">
        <v>92</v>
      </c>
      <c r="BD692" s="109" t="s">
        <v>9075</v>
      </c>
      <c r="BE692" s="123" t="s">
        <v>91</v>
      </c>
      <c r="BF692" s="56" t="s">
        <v>88</v>
      </c>
    </row>
    <row r="693" spans="1:58" s="539" customFormat="1" x14ac:dyDescent="0.2">
      <c r="A693" s="201"/>
      <c r="B693" s="51">
        <v>2026</v>
      </c>
      <c r="C693" s="51">
        <v>891780111</v>
      </c>
      <c r="D693" s="51" t="s">
        <v>79</v>
      </c>
      <c r="E693" s="161" t="s">
        <v>9074</v>
      </c>
      <c r="F693" s="56" t="s">
        <v>9073</v>
      </c>
      <c r="G693" s="56">
        <v>0</v>
      </c>
      <c r="H693" s="56" t="s">
        <v>82</v>
      </c>
      <c r="I693" s="51" t="s">
        <v>174</v>
      </c>
      <c r="J693" s="121" t="s">
        <v>84</v>
      </c>
      <c r="K693" s="54" t="s">
        <v>9072</v>
      </c>
      <c r="L693" s="54">
        <v>10000000</v>
      </c>
      <c r="M693" s="51" t="s">
        <v>86</v>
      </c>
      <c r="N693" s="54" t="s">
        <v>9071</v>
      </c>
      <c r="O693" s="54">
        <v>1084788777</v>
      </c>
      <c r="P693" s="54">
        <v>489</v>
      </c>
      <c r="Q693" s="542">
        <v>46051</v>
      </c>
      <c r="R693" s="54">
        <v>80000000</v>
      </c>
      <c r="S693" s="54">
        <v>3502</v>
      </c>
      <c r="T693" s="542">
        <v>46051</v>
      </c>
      <c r="U693" s="54">
        <v>10000000</v>
      </c>
      <c r="V693" s="56" t="s">
        <v>88</v>
      </c>
      <c r="W693" s="54">
        <v>36726018</v>
      </c>
      <c r="X693" s="54" t="s">
        <v>8993</v>
      </c>
      <c r="Y693" s="119">
        <v>46051</v>
      </c>
      <c r="Z693" s="119">
        <v>46055</v>
      </c>
      <c r="AA693" s="120" t="s">
        <v>90</v>
      </c>
      <c r="AB693" s="119">
        <v>46173</v>
      </c>
      <c r="AC693" s="54">
        <f t="shared" si="50"/>
        <v>118</v>
      </c>
      <c r="AD693" s="56">
        <v>0</v>
      </c>
      <c r="AE693" s="114">
        <v>0</v>
      </c>
      <c r="AF693" s="56">
        <v>0</v>
      </c>
      <c r="AG693" s="464" t="s">
        <v>90</v>
      </c>
      <c r="AH693" s="54">
        <f t="shared" si="51"/>
        <v>0</v>
      </c>
      <c r="AI693" s="114">
        <v>0</v>
      </c>
      <c r="AJ693" s="114">
        <v>0</v>
      </c>
      <c r="AK693" s="118" t="s">
        <v>90</v>
      </c>
      <c r="AL693" s="118" t="s">
        <v>90</v>
      </c>
      <c r="AM693" s="56">
        <v>0</v>
      </c>
      <c r="AN693" s="118" t="s">
        <v>90</v>
      </c>
      <c r="AO693" s="118" t="s">
        <v>90</v>
      </c>
      <c r="AP693" s="118" t="s">
        <v>90</v>
      </c>
      <c r="AQ693" s="54">
        <f t="shared" si="52"/>
        <v>0</v>
      </c>
      <c r="AR693" s="54">
        <f>+L693+AE693-AJ693</f>
        <v>10000000</v>
      </c>
      <c r="AS693" s="56" t="s">
        <v>88</v>
      </c>
      <c r="AT693" s="54">
        <v>10000000</v>
      </c>
      <c r="AU693" s="56" t="s">
        <v>91</v>
      </c>
      <c r="AV693" s="114">
        <v>0</v>
      </c>
      <c r="AW693" s="111" t="s">
        <v>90</v>
      </c>
      <c r="AX693" s="247">
        <v>10000000</v>
      </c>
      <c r="AY693" s="58">
        <f t="shared" si="53"/>
        <v>0</v>
      </c>
      <c r="AZ693" s="112">
        <f t="shared" si="54"/>
        <v>1</v>
      </c>
      <c r="BA693" s="159">
        <v>1</v>
      </c>
      <c r="BB693" s="111" t="s">
        <v>90</v>
      </c>
      <c r="BC693" s="56" t="s">
        <v>92</v>
      </c>
      <c r="BD693" s="109" t="s">
        <v>9070</v>
      </c>
      <c r="BE693" s="123" t="s">
        <v>91</v>
      </c>
      <c r="BF693" s="56" t="s">
        <v>88</v>
      </c>
    </row>
    <row r="694" spans="1:58" s="201" customFormat="1" x14ac:dyDescent="0.2">
      <c r="B694" s="51">
        <v>2026</v>
      </c>
      <c r="C694" s="51">
        <v>891780111</v>
      </c>
      <c r="D694" s="51" t="s">
        <v>79</v>
      </c>
      <c r="E694" s="161" t="s">
        <v>9069</v>
      </c>
      <c r="F694" s="56" t="s">
        <v>9068</v>
      </c>
      <c r="G694" s="56">
        <v>0</v>
      </c>
      <c r="H694" s="56" t="s">
        <v>82</v>
      </c>
      <c r="I694" s="51" t="s">
        <v>83</v>
      </c>
      <c r="J694" s="121" t="s">
        <v>84</v>
      </c>
      <c r="K694" s="54" t="s">
        <v>9067</v>
      </c>
      <c r="L694" s="54">
        <v>10400000</v>
      </c>
      <c r="M694" s="51" t="s">
        <v>86</v>
      </c>
      <c r="N694" s="54" t="s">
        <v>9066</v>
      </c>
      <c r="O694" s="54">
        <v>1082993709</v>
      </c>
      <c r="P694" s="54">
        <v>30</v>
      </c>
      <c r="Q694" s="464">
        <v>46027</v>
      </c>
      <c r="R694" s="109">
        <v>5872564000</v>
      </c>
      <c r="S694" s="109">
        <v>3503</v>
      </c>
      <c r="T694" s="542">
        <v>46051</v>
      </c>
      <c r="U694" s="54">
        <v>10400000</v>
      </c>
      <c r="V694" s="56" t="s">
        <v>88</v>
      </c>
      <c r="W694" s="54">
        <v>1082868728</v>
      </c>
      <c r="X694" s="54" t="s">
        <v>8553</v>
      </c>
      <c r="Y694" s="119">
        <v>46051</v>
      </c>
      <c r="Z694" s="119">
        <v>46055</v>
      </c>
      <c r="AA694" s="120" t="s">
        <v>90</v>
      </c>
      <c r="AB694" s="119">
        <v>46173</v>
      </c>
      <c r="AC694" s="54">
        <f t="shared" si="50"/>
        <v>118</v>
      </c>
      <c r="AD694" s="56">
        <v>1</v>
      </c>
      <c r="AE694" s="114">
        <v>2600000</v>
      </c>
      <c r="AF694" s="56">
        <v>1</v>
      </c>
      <c r="AG694" s="464">
        <v>46203</v>
      </c>
      <c r="AH694" s="54">
        <f t="shared" si="51"/>
        <v>30</v>
      </c>
      <c r="AI694" s="114">
        <v>0</v>
      </c>
      <c r="AJ694" s="114">
        <v>0</v>
      </c>
      <c r="AK694" s="118" t="s">
        <v>90</v>
      </c>
      <c r="AL694" s="118" t="s">
        <v>90</v>
      </c>
      <c r="AM694" s="56">
        <v>0</v>
      </c>
      <c r="AN694" s="118" t="s">
        <v>90</v>
      </c>
      <c r="AO694" s="118" t="s">
        <v>90</v>
      </c>
      <c r="AP694" s="118" t="s">
        <v>90</v>
      </c>
      <c r="AQ694" s="54">
        <f t="shared" si="52"/>
        <v>0</v>
      </c>
      <c r="AR694" s="54">
        <f>+L694+AE694-AJ694</f>
        <v>13000000</v>
      </c>
      <c r="AS694" s="56" t="s">
        <v>88</v>
      </c>
      <c r="AT694" s="54">
        <v>10400000</v>
      </c>
      <c r="AU694" s="56" t="s">
        <v>91</v>
      </c>
      <c r="AV694" s="114">
        <v>0</v>
      </c>
      <c r="AW694" s="111" t="s">
        <v>90</v>
      </c>
      <c r="AX694" s="247">
        <v>10400000</v>
      </c>
      <c r="AY694" s="58">
        <f t="shared" si="53"/>
        <v>2600000</v>
      </c>
      <c r="AZ694" s="112">
        <f t="shared" si="54"/>
        <v>0.8</v>
      </c>
      <c r="BA694" s="159">
        <v>1</v>
      </c>
      <c r="BB694" s="111" t="s">
        <v>90</v>
      </c>
      <c r="BC694" s="56" t="s">
        <v>92</v>
      </c>
      <c r="BD694" s="109" t="s">
        <v>9065</v>
      </c>
      <c r="BE694" s="123" t="s">
        <v>91</v>
      </c>
      <c r="BF694" s="56" t="s">
        <v>88</v>
      </c>
    </row>
    <row r="695" spans="1:58" s="201" customFormat="1" x14ac:dyDescent="0.2">
      <c r="B695" s="51">
        <v>2026</v>
      </c>
      <c r="C695" s="51">
        <v>891780111</v>
      </c>
      <c r="D695" s="51" t="s">
        <v>79</v>
      </c>
      <c r="E695" s="161" t="s">
        <v>9064</v>
      </c>
      <c r="F695" s="56" t="s">
        <v>9063</v>
      </c>
      <c r="G695" s="56">
        <v>0</v>
      </c>
      <c r="H695" s="56" t="s">
        <v>82</v>
      </c>
      <c r="I695" s="51" t="s">
        <v>83</v>
      </c>
      <c r="J695" s="121" t="s">
        <v>84</v>
      </c>
      <c r="K695" s="54" t="s">
        <v>9062</v>
      </c>
      <c r="L695" s="54">
        <v>11396000</v>
      </c>
      <c r="M695" s="51" t="s">
        <v>86</v>
      </c>
      <c r="N695" s="54" t="s">
        <v>9061</v>
      </c>
      <c r="O695" s="54">
        <v>1082995245</v>
      </c>
      <c r="P695" s="54">
        <v>53</v>
      </c>
      <c r="Q695" s="464">
        <v>46030</v>
      </c>
      <c r="R695" s="109">
        <v>2567899000</v>
      </c>
      <c r="S695" s="109">
        <v>3493</v>
      </c>
      <c r="T695" s="542">
        <v>46051</v>
      </c>
      <c r="U695" s="54">
        <v>11396000</v>
      </c>
      <c r="V695" s="56" t="s">
        <v>88</v>
      </c>
      <c r="W695" s="54">
        <v>85466528</v>
      </c>
      <c r="X695" s="54" t="s">
        <v>8622</v>
      </c>
      <c r="Y695" s="119">
        <v>46051</v>
      </c>
      <c r="Z695" s="119">
        <v>46055</v>
      </c>
      <c r="AA695" s="120" t="s">
        <v>90</v>
      </c>
      <c r="AB695" s="119">
        <v>46173</v>
      </c>
      <c r="AC695" s="54">
        <f t="shared" si="50"/>
        <v>118</v>
      </c>
      <c r="AD695" s="56">
        <v>1</v>
      </c>
      <c r="AE695" s="114">
        <v>2849000</v>
      </c>
      <c r="AF695" s="56">
        <v>1</v>
      </c>
      <c r="AG695" s="464">
        <v>46203</v>
      </c>
      <c r="AH695" s="54">
        <f t="shared" si="51"/>
        <v>30</v>
      </c>
      <c r="AI695" s="114">
        <v>0</v>
      </c>
      <c r="AJ695" s="114">
        <v>0</v>
      </c>
      <c r="AK695" s="118" t="s">
        <v>90</v>
      </c>
      <c r="AL695" s="118" t="s">
        <v>90</v>
      </c>
      <c r="AM695" s="56">
        <v>0</v>
      </c>
      <c r="AN695" s="118" t="s">
        <v>90</v>
      </c>
      <c r="AO695" s="118" t="s">
        <v>90</v>
      </c>
      <c r="AP695" s="118" t="s">
        <v>90</v>
      </c>
      <c r="AQ695" s="54">
        <f t="shared" si="52"/>
        <v>0</v>
      </c>
      <c r="AR695" s="54">
        <f>+L695+AE695-AJ695</f>
        <v>14245000</v>
      </c>
      <c r="AS695" s="56" t="s">
        <v>88</v>
      </c>
      <c r="AT695" s="54">
        <v>11396000</v>
      </c>
      <c r="AU695" s="56" t="s">
        <v>91</v>
      </c>
      <c r="AV695" s="114">
        <v>0</v>
      </c>
      <c r="AW695" s="111" t="s">
        <v>90</v>
      </c>
      <c r="AX695" s="247">
        <v>11396000</v>
      </c>
      <c r="AY695" s="58">
        <f t="shared" si="53"/>
        <v>2849000</v>
      </c>
      <c r="AZ695" s="112">
        <f t="shared" si="54"/>
        <v>0.8</v>
      </c>
      <c r="BA695" s="159">
        <v>1</v>
      </c>
      <c r="BB695" s="111" t="s">
        <v>90</v>
      </c>
      <c r="BC695" s="56" t="s">
        <v>92</v>
      </c>
      <c r="BD695" s="109" t="s">
        <v>9060</v>
      </c>
      <c r="BE695" s="123" t="s">
        <v>91</v>
      </c>
      <c r="BF695" s="56" t="s">
        <v>88</v>
      </c>
    </row>
    <row r="696" spans="1:58" s="201" customFormat="1" x14ac:dyDescent="0.2">
      <c r="B696" s="51">
        <v>2026</v>
      </c>
      <c r="C696" s="51">
        <v>891780111</v>
      </c>
      <c r="D696" s="51" t="s">
        <v>79</v>
      </c>
      <c r="E696" s="161" t="s">
        <v>9059</v>
      </c>
      <c r="F696" s="56" t="s">
        <v>9058</v>
      </c>
      <c r="G696" s="56">
        <v>0</v>
      </c>
      <c r="H696" s="56" t="s">
        <v>82</v>
      </c>
      <c r="I696" s="51" t="s">
        <v>174</v>
      </c>
      <c r="J696" s="121" t="s">
        <v>84</v>
      </c>
      <c r="K696" s="54" t="s">
        <v>9057</v>
      </c>
      <c r="L696" s="54">
        <v>10000000</v>
      </c>
      <c r="M696" s="51" t="s">
        <v>86</v>
      </c>
      <c r="N696" s="54" t="s">
        <v>9056</v>
      </c>
      <c r="O696" s="54">
        <v>1004162095</v>
      </c>
      <c r="P696" s="54">
        <v>489</v>
      </c>
      <c r="Q696" s="542">
        <v>46051</v>
      </c>
      <c r="R696" s="54">
        <v>80000000</v>
      </c>
      <c r="S696" s="54">
        <v>3556</v>
      </c>
      <c r="T696" s="542">
        <v>46051</v>
      </c>
      <c r="U696" s="54">
        <v>10000000</v>
      </c>
      <c r="V696" s="56" t="s">
        <v>88</v>
      </c>
      <c r="W696" s="54">
        <v>36726018</v>
      </c>
      <c r="X696" s="54" t="s">
        <v>8993</v>
      </c>
      <c r="Y696" s="119">
        <v>46051</v>
      </c>
      <c r="Z696" s="119">
        <v>46055</v>
      </c>
      <c r="AA696" s="120" t="s">
        <v>90</v>
      </c>
      <c r="AB696" s="119">
        <v>46173</v>
      </c>
      <c r="AC696" s="54">
        <f t="shared" si="50"/>
        <v>118</v>
      </c>
      <c r="AD696" s="56">
        <v>0</v>
      </c>
      <c r="AE696" s="114">
        <v>0</v>
      </c>
      <c r="AF696" s="56">
        <v>0</v>
      </c>
      <c r="AG696" s="464" t="s">
        <v>90</v>
      </c>
      <c r="AH696" s="54">
        <f t="shared" si="51"/>
        <v>0</v>
      </c>
      <c r="AI696" s="114">
        <v>0</v>
      </c>
      <c r="AJ696" s="114">
        <v>0</v>
      </c>
      <c r="AK696" s="118" t="s">
        <v>90</v>
      </c>
      <c r="AL696" s="118" t="s">
        <v>90</v>
      </c>
      <c r="AM696" s="56">
        <v>0</v>
      </c>
      <c r="AN696" s="118" t="s">
        <v>90</v>
      </c>
      <c r="AO696" s="118" t="s">
        <v>90</v>
      </c>
      <c r="AP696" s="118" t="s">
        <v>90</v>
      </c>
      <c r="AQ696" s="54">
        <f t="shared" si="52"/>
        <v>0</v>
      </c>
      <c r="AR696" s="54">
        <f>+L696+AE696-AJ696</f>
        <v>10000000</v>
      </c>
      <c r="AS696" s="56" t="s">
        <v>88</v>
      </c>
      <c r="AT696" s="54">
        <v>10000000</v>
      </c>
      <c r="AU696" s="56" t="s">
        <v>91</v>
      </c>
      <c r="AV696" s="114">
        <v>0</v>
      </c>
      <c r="AW696" s="111" t="s">
        <v>90</v>
      </c>
      <c r="AX696" s="247">
        <v>10000000</v>
      </c>
      <c r="AY696" s="58">
        <f t="shared" si="53"/>
        <v>0</v>
      </c>
      <c r="AZ696" s="112">
        <f t="shared" si="54"/>
        <v>1</v>
      </c>
      <c r="BA696" s="159">
        <v>1</v>
      </c>
      <c r="BB696" s="111" t="s">
        <v>90</v>
      </c>
      <c r="BC696" s="56" t="s">
        <v>92</v>
      </c>
      <c r="BD696" s="109" t="s">
        <v>9055</v>
      </c>
      <c r="BE696" s="123" t="s">
        <v>91</v>
      </c>
      <c r="BF696" s="56" t="s">
        <v>88</v>
      </c>
    </row>
    <row r="697" spans="1:58" s="201" customFormat="1" x14ac:dyDescent="0.2">
      <c r="B697" s="51">
        <v>2026</v>
      </c>
      <c r="C697" s="51">
        <v>891780111</v>
      </c>
      <c r="D697" s="51" t="s">
        <v>79</v>
      </c>
      <c r="E697" s="161" t="s">
        <v>9054</v>
      </c>
      <c r="F697" s="56" t="s">
        <v>9053</v>
      </c>
      <c r="G697" s="56">
        <v>0</v>
      </c>
      <c r="H697" s="56" t="s">
        <v>82</v>
      </c>
      <c r="I697" s="51" t="s">
        <v>83</v>
      </c>
      <c r="J697" s="121" t="s">
        <v>84</v>
      </c>
      <c r="K697" s="54" t="s">
        <v>9052</v>
      </c>
      <c r="L697" s="54">
        <v>21100000</v>
      </c>
      <c r="M697" s="51" t="s">
        <v>86</v>
      </c>
      <c r="N697" s="54" t="s">
        <v>9051</v>
      </c>
      <c r="O697" s="54">
        <v>1143335800</v>
      </c>
      <c r="P697" s="54">
        <v>30</v>
      </c>
      <c r="Q697" s="464">
        <v>46027</v>
      </c>
      <c r="R697" s="109">
        <v>5872564000</v>
      </c>
      <c r="S697" s="109">
        <v>3504</v>
      </c>
      <c r="T697" s="542">
        <v>46051</v>
      </c>
      <c r="U697" s="54">
        <v>21100000</v>
      </c>
      <c r="V697" s="56" t="s">
        <v>88</v>
      </c>
      <c r="W697" s="54">
        <v>1082939683</v>
      </c>
      <c r="X697" s="54" t="s">
        <v>9025</v>
      </c>
      <c r="Y697" s="119">
        <v>46051</v>
      </c>
      <c r="Z697" s="119">
        <v>46055</v>
      </c>
      <c r="AA697" s="120" t="s">
        <v>90</v>
      </c>
      <c r="AB697" s="119">
        <v>46173</v>
      </c>
      <c r="AC697" s="54">
        <f t="shared" si="50"/>
        <v>118</v>
      </c>
      <c r="AD697" s="56">
        <v>1</v>
      </c>
      <c r="AE697" s="114">
        <v>5275000</v>
      </c>
      <c r="AF697" s="56">
        <v>1</v>
      </c>
      <c r="AG697" s="464">
        <v>46203</v>
      </c>
      <c r="AH697" s="54">
        <f t="shared" si="51"/>
        <v>30</v>
      </c>
      <c r="AI697" s="114">
        <v>0</v>
      </c>
      <c r="AJ697" s="114">
        <v>0</v>
      </c>
      <c r="AK697" s="118" t="s">
        <v>90</v>
      </c>
      <c r="AL697" s="118" t="s">
        <v>90</v>
      </c>
      <c r="AM697" s="56">
        <v>0</v>
      </c>
      <c r="AN697" s="118" t="s">
        <v>90</v>
      </c>
      <c r="AO697" s="118" t="s">
        <v>90</v>
      </c>
      <c r="AP697" s="118" t="s">
        <v>90</v>
      </c>
      <c r="AQ697" s="54">
        <f t="shared" si="52"/>
        <v>0</v>
      </c>
      <c r="AR697" s="54">
        <f>+L697+AE697-AJ697</f>
        <v>26375000</v>
      </c>
      <c r="AS697" s="56" t="s">
        <v>88</v>
      </c>
      <c r="AT697" s="54">
        <v>21100000</v>
      </c>
      <c r="AU697" s="56" t="s">
        <v>91</v>
      </c>
      <c r="AV697" s="114">
        <v>0</v>
      </c>
      <c r="AW697" s="111" t="s">
        <v>90</v>
      </c>
      <c r="AX697" s="247">
        <v>21100000</v>
      </c>
      <c r="AY697" s="58">
        <f t="shared" si="53"/>
        <v>5275000</v>
      </c>
      <c r="AZ697" s="112">
        <f t="shared" si="54"/>
        <v>0.8</v>
      </c>
      <c r="BA697" s="159">
        <v>1</v>
      </c>
      <c r="BB697" s="111" t="s">
        <v>90</v>
      </c>
      <c r="BC697" s="56" t="s">
        <v>92</v>
      </c>
      <c r="BD697" s="109" t="s">
        <v>9050</v>
      </c>
      <c r="BE697" s="123" t="s">
        <v>91</v>
      </c>
      <c r="BF697" s="56" t="s">
        <v>88</v>
      </c>
    </row>
    <row r="698" spans="1:58" s="201" customFormat="1" x14ac:dyDescent="0.2">
      <c r="B698" s="51">
        <v>2026</v>
      </c>
      <c r="C698" s="51">
        <v>891780111</v>
      </c>
      <c r="D698" s="51" t="s">
        <v>79</v>
      </c>
      <c r="E698" s="161" t="s">
        <v>9049</v>
      </c>
      <c r="F698" s="56" t="s">
        <v>9048</v>
      </c>
      <c r="G698" s="56">
        <v>0</v>
      </c>
      <c r="H698" s="56" t="s">
        <v>82</v>
      </c>
      <c r="I698" s="51" t="s">
        <v>83</v>
      </c>
      <c r="J698" s="121" t="s">
        <v>84</v>
      </c>
      <c r="K698" s="54" t="s">
        <v>9047</v>
      </c>
      <c r="L698" s="54">
        <v>18315000</v>
      </c>
      <c r="M698" s="51" t="s">
        <v>86</v>
      </c>
      <c r="N698" s="54" t="s">
        <v>9046</v>
      </c>
      <c r="O698" s="54">
        <v>1082873018</v>
      </c>
      <c r="P698" s="54">
        <v>30</v>
      </c>
      <c r="Q698" s="464">
        <v>46027</v>
      </c>
      <c r="R698" s="109">
        <v>5872564000</v>
      </c>
      <c r="S698" s="109">
        <v>3558</v>
      </c>
      <c r="T698" s="542">
        <v>46051</v>
      </c>
      <c r="U698" s="54">
        <v>18315000</v>
      </c>
      <c r="V698" s="56" t="s">
        <v>88</v>
      </c>
      <c r="W698" s="54">
        <v>36724655</v>
      </c>
      <c r="X698" s="54" t="s">
        <v>8833</v>
      </c>
      <c r="Y698" s="119">
        <v>46051</v>
      </c>
      <c r="Z698" s="119">
        <v>46113</v>
      </c>
      <c r="AA698" s="120" t="s">
        <v>90</v>
      </c>
      <c r="AB698" s="119">
        <v>46265</v>
      </c>
      <c r="AC698" s="54">
        <f t="shared" si="50"/>
        <v>152</v>
      </c>
      <c r="AD698" s="56">
        <v>0</v>
      </c>
      <c r="AE698" s="114">
        <v>0</v>
      </c>
      <c r="AF698" s="56">
        <v>0</v>
      </c>
      <c r="AG698" s="464" t="s">
        <v>90</v>
      </c>
      <c r="AH698" s="54">
        <f t="shared" si="51"/>
        <v>0</v>
      </c>
      <c r="AI698" s="114">
        <v>0</v>
      </c>
      <c r="AJ698" s="114">
        <v>0</v>
      </c>
      <c r="AK698" s="118" t="s">
        <v>90</v>
      </c>
      <c r="AL698" s="118" t="s">
        <v>90</v>
      </c>
      <c r="AM698" s="56">
        <v>0</v>
      </c>
      <c r="AN698" s="118" t="s">
        <v>90</v>
      </c>
      <c r="AO698" s="118" t="s">
        <v>90</v>
      </c>
      <c r="AP698" s="118" t="s">
        <v>90</v>
      </c>
      <c r="AQ698" s="54">
        <f t="shared" si="52"/>
        <v>0</v>
      </c>
      <c r="AR698" s="54">
        <f>+L698+AE698-AJ698</f>
        <v>18315000</v>
      </c>
      <c r="AS698" s="56" t="s">
        <v>88</v>
      </c>
      <c r="AT698" s="54">
        <v>18315000</v>
      </c>
      <c r="AU698" s="56" t="s">
        <v>91</v>
      </c>
      <c r="AV698" s="114">
        <v>0</v>
      </c>
      <c r="AW698" s="111" t="s">
        <v>90</v>
      </c>
      <c r="AX698" s="247">
        <v>7326000</v>
      </c>
      <c r="AY698" s="58">
        <f t="shared" si="53"/>
        <v>10989000</v>
      </c>
      <c r="AZ698" s="112">
        <f t="shared" si="54"/>
        <v>0.4</v>
      </c>
      <c r="BA698" s="159">
        <v>0.4</v>
      </c>
      <c r="BB698" s="111" t="s">
        <v>90</v>
      </c>
      <c r="BC698" s="56" t="s">
        <v>296</v>
      </c>
      <c r="BD698" s="109" t="s">
        <v>9045</v>
      </c>
      <c r="BE698" s="123" t="s">
        <v>91</v>
      </c>
      <c r="BF698" s="56" t="s">
        <v>88</v>
      </c>
    </row>
    <row r="699" spans="1:58" s="201" customFormat="1" x14ac:dyDescent="0.2">
      <c r="B699" s="51">
        <v>2026</v>
      </c>
      <c r="C699" s="51">
        <v>891780111</v>
      </c>
      <c r="D699" s="51" t="s">
        <v>79</v>
      </c>
      <c r="E699" s="161" t="s">
        <v>9044</v>
      </c>
      <c r="F699" s="56" t="s">
        <v>9043</v>
      </c>
      <c r="G699" s="56">
        <v>0</v>
      </c>
      <c r="H699" s="56" t="s">
        <v>82</v>
      </c>
      <c r="I699" s="51" t="s">
        <v>83</v>
      </c>
      <c r="J699" s="121" t="s">
        <v>84</v>
      </c>
      <c r="K699" s="54" t="s">
        <v>9042</v>
      </c>
      <c r="L699" s="54">
        <v>18990000</v>
      </c>
      <c r="M699" s="51" t="s">
        <v>86</v>
      </c>
      <c r="N699" s="54" t="s">
        <v>9041</v>
      </c>
      <c r="O699" s="54">
        <v>36697550</v>
      </c>
      <c r="P699" s="54">
        <v>30</v>
      </c>
      <c r="Q699" s="464">
        <v>46027</v>
      </c>
      <c r="R699" s="109">
        <v>5872564000</v>
      </c>
      <c r="S699" s="109">
        <v>3505</v>
      </c>
      <c r="T699" s="542">
        <v>46051</v>
      </c>
      <c r="U699" s="54">
        <v>18990000</v>
      </c>
      <c r="V699" s="56" t="s">
        <v>88</v>
      </c>
      <c r="W699" s="54">
        <v>45691169</v>
      </c>
      <c r="X699" s="54" t="s">
        <v>8876</v>
      </c>
      <c r="Y699" s="119">
        <v>46051</v>
      </c>
      <c r="Z699" s="119">
        <v>46055</v>
      </c>
      <c r="AA699" s="120" t="s">
        <v>90</v>
      </c>
      <c r="AB699" s="119">
        <v>46173</v>
      </c>
      <c r="AC699" s="54">
        <f t="shared" si="50"/>
        <v>118</v>
      </c>
      <c r="AD699" s="56">
        <v>1</v>
      </c>
      <c r="AE699" s="114">
        <v>4748000</v>
      </c>
      <c r="AF699" s="56">
        <v>1</v>
      </c>
      <c r="AG699" s="464">
        <v>46203</v>
      </c>
      <c r="AH699" s="54">
        <f t="shared" si="51"/>
        <v>30</v>
      </c>
      <c r="AI699" s="114">
        <v>0</v>
      </c>
      <c r="AJ699" s="114">
        <v>0</v>
      </c>
      <c r="AK699" s="118" t="s">
        <v>90</v>
      </c>
      <c r="AL699" s="118" t="s">
        <v>90</v>
      </c>
      <c r="AM699" s="56">
        <v>0</v>
      </c>
      <c r="AN699" s="118" t="s">
        <v>90</v>
      </c>
      <c r="AO699" s="118" t="s">
        <v>90</v>
      </c>
      <c r="AP699" s="118" t="s">
        <v>90</v>
      </c>
      <c r="AQ699" s="54">
        <f t="shared" si="52"/>
        <v>0</v>
      </c>
      <c r="AR699" s="54">
        <f>+L699+AE699-AJ699</f>
        <v>23738000</v>
      </c>
      <c r="AS699" s="56" t="s">
        <v>88</v>
      </c>
      <c r="AT699" s="54">
        <v>18990000</v>
      </c>
      <c r="AU699" s="56" t="s">
        <v>91</v>
      </c>
      <c r="AV699" s="114">
        <v>0</v>
      </c>
      <c r="AW699" s="111" t="s">
        <v>90</v>
      </c>
      <c r="AX699" s="247">
        <v>18990000</v>
      </c>
      <c r="AY699" s="58">
        <f t="shared" si="53"/>
        <v>4748000</v>
      </c>
      <c r="AZ699" s="112">
        <f t="shared" si="54"/>
        <v>0.79998314938073978</v>
      </c>
      <c r="BA699" s="159">
        <v>1</v>
      </c>
      <c r="BB699" s="111" t="s">
        <v>90</v>
      </c>
      <c r="BC699" s="56" t="s">
        <v>92</v>
      </c>
      <c r="BD699" s="109" t="s">
        <v>9040</v>
      </c>
      <c r="BE699" s="123" t="s">
        <v>91</v>
      </c>
      <c r="BF699" s="56" t="s">
        <v>88</v>
      </c>
    </row>
    <row r="700" spans="1:58" s="201" customFormat="1" x14ac:dyDescent="0.2">
      <c r="B700" s="51">
        <v>2026</v>
      </c>
      <c r="C700" s="51">
        <v>891780111</v>
      </c>
      <c r="D700" s="51" t="s">
        <v>79</v>
      </c>
      <c r="E700" s="161" t="s">
        <v>9039</v>
      </c>
      <c r="F700" s="56" t="s">
        <v>9038</v>
      </c>
      <c r="G700" s="56">
        <v>0</v>
      </c>
      <c r="H700" s="56" t="s">
        <v>82</v>
      </c>
      <c r="I700" s="51" t="s">
        <v>83</v>
      </c>
      <c r="J700" s="121" t="s">
        <v>84</v>
      </c>
      <c r="K700" s="54" t="s">
        <v>9037</v>
      </c>
      <c r="L700" s="54">
        <v>17724000</v>
      </c>
      <c r="M700" s="51" t="s">
        <v>86</v>
      </c>
      <c r="N700" s="54" t="s">
        <v>9036</v>
      </c>
      <c r="O700" s="54">
        <v>1082880763</v>
      </c>
      <c r="P700" s="54">
        <v>30</v>
      </c>
      <c r="Q700" s="464">
        <v>46027</v>
      </c>
      <c r="R700" s="109">
        <v>5872564000</v>
      </c>
      <c r="S700" s="109">
        <v>3559</v>
      </c>
      <c r="T700" s="542">
        <v>46051</v>
      </c>
      <c r="U700" s="54">
        <v>17724000</v>
      </c>
      <c r="V700" s="56" t="s">
        <v>88</v>
      </c>
      <c r="W700" s="54">
        <v>37511267</v>
      </c>
      <c r="X700" s="54" t="s">
        <v>8821</v>
      </c>
      <c r="Y700" s="119">
        <v>46051</v>
      </c>
      <c r="Z700" s="119">
        <v>46055</v>
      </c>
      <c r="AA700" s="120" t="s">
        <v>90</v>
      </c>
      <c r="AB700" s="119">
        <v>46173</v>
      </c>
      <c r="AC700" s="54">
        <f t="shared" si="50"/>
        <v>118</v>
      </c>
      <c r="AD700" s="56">
        <v>1</v>
      </c>
      <c r="AE700" s="114">
        <v>4431000</v>
      </c>
      <c r="AF700" s="56">
        <v>1</v>
      </c>
      <c r="AG700" s="464">
        <v>46203</v>
      </c>
      <c r="AH700" s="54">
        <f t="shared" si="51"/>
        <v>30</v>
      </c>
      <c r="AI700" s="114">
        <v>0</v>
      </c>
      <c r="AJ700" s="114">
        <v>0</v>
      </c>
      <c r="AK700" s="118" t="s">
        <v>90</v>
      </c>
      <c r="AL700" s="118" t="s">
        <v>90</v>
      </c>
      <c r="AM700" s="56">
        <v>0</v>
      </c>
      <c r="AN700" s="118" t="s">
        <v>90</v>
      </c>
      <c r="AO700" s="118" t="s">
        <v>90</v>
      </c>
      <c r="AP700" s="118" t="s">
        <v>90</v>
      </c>
      <c r="AQ700" s="54">
        <f t="shared" si="52"/>
        <v>0</v>
      </c>
      <c r="AR700" s="54">
        <f>+L700+AE700-AJ700</f>
        <v>22155000</v>
      </c>
      <c r="AS700" s="56" t="s">
        <v>88</v>
      </c>
      <c r="AT700" s="54">
        <v>17724000</v>
      </c>
      <c r="AU700" s="56" t="s">
        <v>91</v>
      </c>
      <c r="AV700" s="114">
        <v>0</v>
      </c>
      <c r="AW700" s="111" t="s">
        <v>90</v>
      </c>
      <c r="AX700" s="247">
        <v>17724000</v>
      </c>
      <c r="AY700" s="58">
        <f t="shared" si="53"/>
        <v>4431000</v>
      </c>
      <c r="AZ700" s="112">
        <f t="shared" si="54"/>
        <v>0.8</v>
      </c>
      <c r="BA700" s="159">
        <v>1</v>
      </c>
      <c r="BB700" s="111" t="s">
        <v>90</v>
      </c>
      <c r="BC700" s="56" t="s">
        <v>92</v>
      </c>
      <c r="BD700" s="109" t="s">
        <v>9035</v>
      </c>
      <c r="BE700" s="123" t="s">
        <v>91</v>
      </c>
      <c r="BF700" s="56" t="s">
        <v>88</v>
      </c>
    </row>
    <row r="701" spans="1:58" s="201" customFormat="1" x14ac:dyDescent="0.2">
      <c r="B701" s="51">
        <v>2026</v>
      </c>
      <c r="C701" s="51">
        <v>891780111</v>
      </c>
      <c r="D701" s="51" t="s">
        <v>79</v>
      </c>
      <c r="E701" s="161" t="s">
        <v>9034</v>
      </c>
      <c r="F701" s="56" t="s">
        <v>9033</v>
      </c>
      <c r="G701" s="56">
        <v>0</v>
      </c>
      <c r="H701" s="56" t="s">
        <v>82</v>
      </c>
      <c r="I701" s="51" t="s">
        <v>83</v>
      </c>
      <c r="J701" s="121" t="s">
        <v>84</v>
      </c>
      <c r="K701" s="54" t="s">
        <v>9032</v>
      </c>
      <c r="L701" s="54">
        <v>9676000</v>
      </c>
      <c r="M701" s="51" t="s">
        <v>86</v>
      </c>
      <c r="N701" s="54" t="s">
        <v>9031</v>
      </c>
      <c r="O701" s="54">
        <v>1004356155</v>
      </c>
      <c r="P701" s="54">
        <v>53</v>
      </c>
      <c r="Q701" s="464">
        <v>46030</v>
      </c>
      <c r="R701" s="109">
        <v>2567899000</v>
      </c>
      <c r="S701" s="109">
        <v>3494</v>
      </c>
      <c r="T701" s="542">
        <v>46051</v>
      </c>
      <c r="U701" s="54">
        <v>9676000</v>
      </c>
      <c r="V701" s="56" t="s">
        <v>88</v>
      </c>
      <c r="W701" s="54">
        <v>85467461</v>
      </c>
      <c r="X701" s="54" t="s">
        <v>8855</v>
      </c>
      <c r="Y701" s="119">
        <v>46051</v>
      </c>
      <c r="Z701" s="119">
        <v>46055</v>
      </c>
      <c r="AA701" s="120" t="s">
        <v>90</v>
      </c>
      <c r="AB701" s="119">
        <v>46173</v>
      </c>
      <c r="AC701" s="54">
        <f t="shared" si="50"/>
        <v>118</v>
      </c>
      <c r="AD701" s="56">
        <v>1</v>
      </c>
      <c r="AE701" s="114">
        <v>2419000</v>
      </c>
      <c r="AF701" s="56">
        <v>1</v>
      </c>
      <c r="AG701" s="464">
        <v>46203</v>
      </c>
      <c r="AH701" s="54">
        <f t="shared" si="51"/>
        <v>30</v>
      </c>
      <c r="AI701" s="114">
        <v>0</v>
      </c>
      <c r="AJ701" s="114">
        <v>0</v>
      </c>
      <c r="AK701" s="118" t="s">
        <v>90</v>
      </c>
      <c r="AL701" s="118" t="s">
        <v>90</v>
      </c>
      <c r="AM701" s="56">
        <v>0</v>
      </c>
      <c r="AN701" s="118" t="s">
        <v>90</v>
      </c>
      <c r="AO701" s="118" t="s">
        <v>90</v>
      </c>
      <c r="AP701" s="118" t="s">
        <v>90</v>
      </c>
      <c r="AQ701" s="54">
        <f t="shared" si="52"/>
        <v>0</v>
      </c>
      <c r="AR701" s="54">
        <f>+L701+AE701-AJ701</f>
        <v>12095000</v>
      </c>
      <c r="AS701" s="56" t="s">
        <v>88</v>
      </c>
      <c r="AT701" s="54">
        <v>9676000</v>
      </c>
      <c r="AU701" s="56" t="s">
        <v>91</v>
      </c>
      <c r="AV701" s="114">
        <v>0</v>
      </c>
      <c r="AW701" s="111" t="s">
        <v>90</v>
      </c>
      <c r="AX701" s="247">
        <v>9676000</v>
      </c>
      <c r="AY701" s="58">
        <f t="shared" si="53"/>
        <v>2419000</v>
      </c>
      <c r="AZ701" s="112">
        <f t="shared" si="54"/>
        <v>0.8</v>
      </c>
      <c r="BA701" s="159">
        <v>1</v>
      </c>
      <c r="BB701" s="111" t="s">
        <v>90</v>
      </c>
      <c r="BC701" s="56" t="s">
        <v>92</v>
      </c>
      <c r="BD701" s="109" t="s">
        <v>9030</v>
      </c>
      <c r="BE701" s="123" t="s">
        <v>91</v>
      </c>
      <c r="BF701" s="56" t="s">
        <v>88</v>
      </c>
    </row>
    <row r="702" spans="1:58" s="201" customFormat="1" x14ac:dyDescent="0.2">
      <c r="B702" s="51">
        <v>2026</v>
      </c>
      <c r="C702" s="51">
        <v>891780111</v>
      </c>
      <c r="D702" s="51" t="s">
        <v>79</v>
      </c>
      <c r="E702" s="161" t="s">
        <v>9029</v>
      </c>
      <c r="F702" s="56" t="s">
        <v>9028</v>
      </c>
      <c r="G702" s="56">
        <v>0</v>
      </c>
      <c r="H702" s="56" t="s">
        <v>82</v>
      </c>
      <c r="I702" s="51" t="s">
        <v>83</v>
      </c>
      <c r="J702" s="121" t="s">
        <v>84</v>
      </c>
      <c r="K702" s="54" t="s">
        <v>9027</v>
      </c>
      <c r="L702" s="54">
        <v>13866000</v>
      </c>
      <c r="M702" s="51" t="s">
        <v>86</v>
      </c>
      <c r="N702" s="54" t="s">
        <v>9026</v>
      </c>
      <c r="O702" s="54">
        <v>1006790678</v>
      </c>
      <c r="P702" s="54">
        <v>53</v>
      </c>
      <c r="Q702" s="464">
        <v>46030</v>
      </c>
      <c r="R702" s="109">
        <v>2567899000</v>
      </c>
      <c r="S702" s="109">
        <v>3495</v>
      </c>
      <c r="T702" s="542">
        <v>46051</v>
      </c>
      <c r="U702" s="54">
        <v>13866000</v>
      </c>
      <c r="V702" s="56" t="s">
        <v>88</v>
      </c>
      <c r="W702" s="54">
        <v>1082939683</v>
      </c>
      <c r="X702" s="54" t="s">
        <v>9025</v>
      </c>
      <c r="Y702" s="119">
        <v>46051</v>
      </c>
      <c r="Z702" s="119">
        <v>46051</v>
      </c>
      <c r="AA702" s="120" t="s">
        <v>90</v>
      </c>
      <c r="AB702" s="119">
        <v>46173</v>
      </c>
      <c r="AC702" s="54">
        <f t="shared" si="50"/>
        <v>122</v>
      </c>
      <c r="AD702" s="56">
        <v>1</v>
      </c>
      <c r="AE702" s="114">
        <v>1425000</v>
      </c>
      <c r="AF702" s="56">
        <v>1</v>
      </c>
      <c r="AG702" s="464">
        <v>46188</v>
      </c>
      <c r="AH702" s="54">
        <f t="shared" si="51"/>
        <v>15</v>
      </c>
      <c r="AI702" s="114">
        <v>0</v>
      </c>
      <c r="AJ702" s="114">
        <v>0</v>
      </c>
      <c r="AK702" s="118" t="s">
        <v>90</v>
      </c>
      <c r="AL702" s="118" t="s">
        <v>90</v>
      </c>
      <c r="AM702" s="56">
        <v>0</v>
      </c>
      <c r="AN702" s="118" t="s">
        <v>90</v>
      </c>
      <c r="AO702" s="118" t="s">
        <v>90</v>
      </c>
      <c r="AP702" s="118" t="s">
        <v>90</v>
      </c>
      <c r="AQ702" s="54">
        <f t="shared" si="52"/>
        <v>0</v>
      </c>
      <c r="AR702" s="54">
        <f>+L702+AE702-AJ702</f>
        <v>15291000</v>
      </c>
      <c r="AS702" s="56" t="s">
        <v>88</v>
      </c>
      <c r="AT702" s="54">
        <v>13866000</v>
      </c>
      <c r="AU702" s="56" t="s">
        <v>91</v>
      </c>
      <c r="AV702" s="114">
        <v>0</v>
      </c>
      <c r="AW702" s="111" t="s">
        <v>90</v>
      </c>
      <c r="AX702" s="247">
        <v>13866000</v>
      </c>
      <c r="AY702" s="58">
        <f t="shared" si="53"/>
        <v>1425000</v>
      </c>
      <c r="AZ702" s="112">
        <f t="shared" si="54"/>
        <v>0.90680792623111639</v>
      </c>
      <c r="BA702" s="159">
        <v>1</v>
      </c>
      <c r="BB702" s="111" t="s">
        <v>90</v>
      </c>
      <c r="BC702" s="56" t="s">
        <v>92</v>
      </c>
      <c r="BD702" s="109" t="s">
        <v>9024</v>
      </c>
      <c r="BE702" s="56" t="s">
        <v>88</v>
      </c>
      <c r="BF702" s="56" t="s">
        <v>88</v>
      </c>
    </row>
    <row r="703" spans="1:58" s="201" customFormat="1" x14ac:dyDescent="0.2">
      <c r="B703" s="51">
        <v>2026</v>
      </c>
      <c r="C703" s="51">
        <v>891780111</v>
      </c>
      <c r="D703" s="51" t="s">
        <v>79</v>
      </c>
      <c r="E703" s="161" t="s">
        <v>9023</v>
      </c>
      <c r="F703" s="56" t="s">
        <v>9022</v>
      </c>
      <c r="G703" s="56">
        <v>0</v>
      </c>
      <c r="H703" s="56" t="s">
        <v>82</v>
      </c>
      <c r="I703" s="51" t="s">
        <v>83</v>
      </c>
      <c r="J703" s="121" t="s">
        <v>84</v>
      </c>
      <c r="K703" s="54" t="s">
        <v>9021</v>
      </c>
      <c r="L703" s="54">
        <v>9676000</v>
      </c>
      <c r="M703" s="51" t="s">
        <v>86</v>
      </c>
      <c r="N703" s="54" t="s">
        <v>9020</v>
      </c>
      <c r="O703" s="54">
        <v>1282719</v>
      </c>
      <c r="P703" s="54">
        <v>53</v>
      </c>
      <c r="Q703" s="464">
        <v>46030</v>
      </c>
      <c r="R703" s="109">
        <v>2567899000</v>
      </c>
      <c r="S703" s="109">
        <v>3496</v>
      </c>
      <c r="T703" s="542">
        <v>46051</v>
      </c>
      <c r="U703" s="54">
        <v>9676000</v>
      </c>
      <c r="V703" s="56" t="s">
        <v>88</v>
      </c>
      <c r="W703" s="54">
        <v>85467461</v>
      </c>
      <c r="X703" s="54" t="s">
        <v>8855</v>
      </c>
      <c r="Y703" s="119">
        <v>46051</v>
      </c>
      <c r="Z703" s="119">
        <v>46055</v>
      </c>
      <c r="AA703" s="120" t="s">
        <v>90</v>
      </c>
      <c r="AB703" s="119">
        <v>46173</v>
      </c>
      <c r="AC703" s="54">
        <f t="shared" si="50"/>
        <v>118</v>
      </c>
      <c r="AD703" s="56">
        <v>1</v>
      </c>
      <c r="AE703" s="114">
        <v>2419000</v>
      </c>
      <c r="AF703" s="56">
        <v>1</v>
      </c>
      <c r="AG703" s="464">
        <v>46203</v>
      </c>
      <c r="AH703" s="54">
        <f t="shared" si="51"/>
        <v>30</v>
      </c>
      <c r="AI703" s="114">
        <v>0</v>
      </c>
      <c r="AJ703" s="114">
        <v>0</v>
      </c>
      <c r="AK703" s="118" t="s">
        <v>90</v>
      </c>
      <c r="AL703" s="118" t="s">
        <v>90</v>
      </c>
      <c r="AM703" s="56">
        <v>0</v>
      </c>
      <c r="AN703" s="118" t="s">
        <v>90</v>
      </c>
      <c r="AO703" s="118" t="s">
        <v>90</v>
      </c>
      <c r="AP703" s="118" t="s">
        <v>90</v>
      </c>
      <c r="AQ703" s="54">
        <f t="shared" si="52"/>
        <v>0</v>
      </c>
      <c r="AR703" s="54">
        <f>+L703+AE703-AJ703</f>
        <v>12095000</v>
      </c>
      <c r="AS703" s="56" t="s">
        <v>88</v>
      </c>
      <c r="AT703" s="54">
        <v>9676000</v>
      </c>
      <c r="AU703" s="56" t="s">
        <v>91</v>
      </c>
      <c r="AV703" s="114">
        <v>0</v>
      </c>
      <c r="AW703" s="111" t="s">
        <v>90</v>
      </c>
      <c r="AX703" s="247">
        <v>9676000</v>
      </c>
      <c r="AY703" s="58">
        <f t="shared" si="53"/>
        <v>2419000</v>
      </c>
      <c r="AZ703" s="112">
        <f t="shared" si="54"/>
        <v>0.8</v>
      </c>
      <c r="BA703" s="159">
        <v>1</v>
      </c>
      <c r="BB703" s="111" t="s">
        <v>90</v>
      </c>
      <c r="BC703" s="56" t="s">
        <v>92</v>
      </c>
      <c r="BD703" s="109" t="s">
        <v>9019</v>
      </c>
      <c r="BE703" s="123" t="s">
        <v>91</v>
      </c>
      <c r="BF703" s="56" t="s">
        <v>88</v>
      </c>
    </row>
    <row r="704" spans="1:58" s="201" customFormat="1" x14ac:dyDescent="0.2">
      <c r="B704" s="51">
        <v>2026</v>
      </c>
      <c r="C704" s="51">
        <v>891780111</v>
      </c>
      <c r="D704" s="51" t="s">
        <v>79</v>
      </c>
      <c r="E704" s="161" t="s">
        <v>9018</v>
      </c>
      <c r="F704" s="56" t="s">
        <v>9017</v>
      </c>
      <c r="G704" s="56">
        <v>0</v>
      </c>
      <c r="H704" s="56" t="s">
        <v>82</v>
      </c>
      <c r="I704" s="51" t="s">
        <v>83</v>
      </c>
      <c r="J704" s="121" t="s">
        <v>84</v>
      </c>
      <c r="K704" s="54" t="s">
        <v>9016</v>
      </c>
      <c r="L704" s="54">
        <v>11396000</v>
      </c>
      <c r="M704" s="51" t="s">
        <v>86</v>
      </c>
      <c r="N704" s="54" t="s">
        <v>9015</v>
      </c>
      <c r="O704" s="54">
        <v>1000398984</v>
      </c>
      <c r="P704" s="54">
        <v>53</v>
      </c>
      <c r="Q704" s="464">
        <v>46030</v>
      </c>
      <c r="R704" s="109">
        <v>2567899000</v>
      </c>
      <c r="S704" s="109">
        <v>3557</v>
      </c>
      <c r="T704" s="542">
        <v>46051</v>
      </c>
      <c r="U704" s="54">
        <v>11396000</v>
      </c>
      <c r="V704" s="56" t="s">
        <v>88</v>
      </c>
      <c r="W704" s="54">
        <v>1082990998</v>
      </c>
      <c r="X704" s="54" t="s">
        <v>8951</v>
      </c>
      <c r="Y704" s="119">
        <v>46051</v>
      </c>
      <c r="Z704" s="119">
        <v>46055</v>
      </c>
      <c r="AA704" s="120" t="s">
        <v>90</v>
      </c>
      <c r="AB704" s="119">
        <v>46173</v>
      </c>
      <c r="AC704" s="54">
        <f t="shared" si="50"/>
        <v>118</v>
      </c>
      <c r="AD704" s="56">
        <v>1</v>
      </c>
      <c r="AE704" s="114">
        <v>2849000</v>
      </c>
      <c r="AF704" s="56">
        <v>1</v>
      </c>
      <c r="AG704" s="464">
        <v>46203</v>
      </c>
      <c r="AH704" s="54">
        <f t="shared" si="51"/>
        <v>30</v>
      </c>
      <c r="AI704" s="114">
        <v>0</v>
      </c>
      <c r="AJ704" s="114">
        <v>0</v>
      </c>
      <c r="AK704" s="118" t="s">
        <v>90</v>
      </c>
      <c r="AL704" s="118" t="s">
        <v>90</v>
      </c>
      <c r="AM704" s="56">
        <v>0</v>
      </c>
      <c r="AN704" s="118" t="s">
        <v>90</v>
      </c>
      <c r="AO704" s="118" t="s">
        <v>90</v>
      </c>
      <c r="AP704" s="118" t="s">
        <v>90</v>
      </c>
      <c r="AQ704" s="54">
        <f t="shared" si="52"/>
        <v>0</v>
      </c>
      <c r="AR704" s="54">
        <f>+L704+AE704-AJ704</f>
        <v>14245000</v>
      </c>
      <c r="AS704" s="56" t="s">
        <v>88</v>
      </c>
      <c r="AT704" s="54">
        <v>11396000</v>
      </c>
      <c r="AU704" s="56" t="s">
        <v>91</v>
      </c>
      <c r="AV704" s="114">
        <v>0</v>
      </c>
      <c r="AW704" s="111" t="s">
        <v>90</v>
      </c>
      <c r="AX704" s="247">
        <v>11396000</v>
      </c>
      <c r="AY704" s="58">
        <f t="shared" si="53"/>
        <v>2849000</v>
      </c>
      <c r="AZ704" s="112">
        <f t="shared" si="54"/>
        <v>0.8</v>
      </c>
      <c r="BA704" s="159">
        <v>1</v>
      </c>
      <c r="BB704" s="111" t="s">
        <v>90</v>
      </c>
      <c r="BC704" s="56" t="s">
        <v>92</v>
      </c>
      <c r="BD704" s="109" t="s">
        <v>9014</v>
      </c>
      <c r="BE704" s="123" t="s">
        <v>91</v>
      </c>
      <c r="BF704" s="56" t="s">
        <v>88</v>
      </c>
    </row>
    <row r="705" spans="1:58" s="201" customFormat="1" x14ac:dyDescent="0.2">
      <c r="B705" s="51">
        <v>2026</v>
      </c>
      <c r="C705" s="51">
        <v>891780111</v>
      </c>
      <c r="D705" s="51" t="s">
        <v>79</v>
      </c>
      <c r="E705" s="161" t="s">
        <v>9013</v>
      </c>
      <c r="F705" s="56" t="s">
        <v>9012</v>
      </c>
      <c r="G705" s="56">
        <v>0</v>
      </c>
      <c r="H705" s="56" t="s">
        <v>82</v>
      </c>
      <c r="I705" s="51" t="s">
        <v>83</v>
      </c>
      <c r="J705" s="121" t="s">
        <v>84</v>
      </c>
      <c r="K705" s="54" t="s">
        <v>9011</v>
      </c>
      <c r="L705" s="54">
        <v>9676000</v>
      </c>
      <c r="M705" s="51" t="s">
        <v>86</v>
      </c>
      <c r="N705" s="54" t="s">
        <v>9010</v>
      </c>
      <c r="O705" s="54">
        <v>1083038252</v>
      </c>
      <c r="P705" s="54">
        <v>53</v>
      </c>
      <c r="Q705" s="464">
        <v>46030</v>
      </c>
      <c r="R705" s="109">
        <v>2567899000</v>
      </c>
      <c r="S705" s="109">
        <v>3699</v>
      </c>
      <c r="T705" s="542">
        <v>46052</v>
      </c>
      <c r="U705" s="54">
        <v>9676000</v>
      </c>
      <c r="V705" s="56" t="s">
        <v>88</v>
      </c>
      <c r="W705" s="54">
        <v>85465146</v>
      </c>
      <c r="X705" s="54" t="s">
        <v>9009</v>
      </c>
      <c r="Y705" s="119">
        <v>46052</v>
      </c>
      <c r="Z705" s="119">
        <v>46055</v>
      </c>
      <c r="AA705" s="120" t="s">
        <v>90</v>
      </c>
      <c r="AB705" s="119">
        <v>46173</v>
      </c>
      <c r="AC705" s="54">
        <f t="shared" si="50"/>
        <v>118</v>
      </c>
      <c r="AD705" s="56">
        <v>1</v>
      </c>
      <c r="AE705" s="114">
        <v>1210000</v>
      </c>
      <c r="AF705" s="56">
        <v>1</v>
      </c>
      <c r="AG705" s="464">
        <v>46188</v>
      </c>
      <c r="AH705" s="54">
        <f t="shared" si="51"/>
        <v>15</v>
      </c>
      <c r="AI705" s="114">
        <v>0</v>
      </c>
      <c r="AJ705" s="114">
        <v>0</v>
      </c>
      <c r="AK705" s="118" t="s">
        <v>90</v>
      </c>
      <c r="AL705" s="118" t="s">
        <v>90</v>
      </c>
      <c r="AM705" s="56">
        <v>0</v>
      </c>
      <c r="AN705" s="118" t="s">
        <v>90</v>
      </c>
      <c r="AO705" s="118" t="s">
        <v>90</v>
      </c>
      <c r="AP705" s="118" t="s">
        <v>90</v>
      </c>
      <c r="AQ705" s="54">
        <f t="shared" si="52"/>
        <v>0</v>
      </c>
      <c r="AR705" s="54">
        <f>+L705+AE705-AJ705</f>
        <v>10886000</v>
      </c>
      <c r="AS705" s="56" t="s">
        <v>88</v>
      </c>
      <c r="AT705" s="54">
        <v>9676000</v>
      </c>
      <c r="AU705" s="56" t="s">
        <v>91</v>
      </c>
      <c r="AV705" s="114">
        <v>0</v>
      </c>
      <c r="AW705" s="111" t="s">
        <v>90</v>
      </c>
      <c r="AX705" s="247">
        <v>9676000</v>
      </c>
      <c r="AY705" s="58">
        <f t="shared" si="53"/>
        <v>1210000</v>
      </c>
      <c r="AZ705" s="112">
        <f t="shared" si="54"/>
        <v>0.88884806173066322</v>
      </c>
      <c r="BA705" s="159">
        <v>1</v>
      </c>
      <c r="BB705" s="111" t="s">
        <v>90</v>
      </c>
      <c r="BC705" s="56" t="s">
        <v>92</v>
      </c>
      <c r="BD705" s="109" t="s">
        <v>9008</v>
      </c>
      <c r="BE705" s="123" t="s">
        <v>91</v>
      </c>
      <c r="BF705" s="56" t="s">
        <v>88</v>
      </c>
    </row>
    <row r="706" spans="1:58" s="201" customFormat="1" x14ac:dyDescent="0.2">
      <c r="B706" s="51">
        <v>2026</v>
      </c>
      <c r="C706" s="51">
        <v>891780111</v>
      </c>
      <c r="D706" s="51" t="s">
        <v>79</v>
      </c>
      <c r="E706" s="161" t="s">
        <v>9007</v>
      </c>
      <c r="F706" s="56" t="s">
        <v>9006</v>
      </c>
      <c r="G706" s="56">
        <v>0</v>
      </c>
      <c r="H706" s="56" t="s">
        <v>82</v>
      </c>
      <c r="I706" s="51" t="s">
        <v>83</v>
      </c>
      <c r="J706" s="121" t="s">
        <v>84</v>
      </c>
      <c r="K706" s="54" t="s">
        <v>9005</v>
      </c>
      <c r="L706" s="54">
        <v>9676000</v>
      </c>
      <c r="M706" s="51" t="s">
        <v>86</v>
      </c>
      <c r="N706" s="54" t="s">
        <v>9004</v>
      </c>
      <c r="O706" s="54">
        <v>1083035527</v>
      </c>
      <c r="P706" s="54">
        <v>53</v>
      </c>
      <c r="Q706" s="464">
        <v>46030</v>
      </c>
      <c r="R706" s="109">
        <v>2567899000</v>
      </c>
      <c r="S706" s="109">
        <v>3700</v>
      </c>
      <c r="T706" s="542">
        <v>46052</v>
      </c>
      <c r="U706" s="54">
        <v>9676000</v>
      </c>
      <c r="V706" s="56" t="s">
        <v>88</v>
      </c>
      <c r="W706" s="54">
        <v>7633817</v>
      </c>
      <c r="X706" s="54" t="s">
        <v>8634</v>
      </c>
      <c r="Y706" s="119">
        <v>46052</v>
      </c>
      <c r="Z706" s="119">
        <v>46055</v>
      </c>
      <c r="AA706" s="120" t="s">
        <v>90</v>
      </c>
      <c r="AB706" s="119">
        <v>46173</v>
      </c>
      <c r="AC706" s="54">
        <f t="shared" si="50"/>
        <v>118</v>
      </c>
      <c r="AD706" s="56">
        <v>1</v>
      </c>
      <c r="AE706" s="114">
        <v>1210000</v>
      </c>
      <c r="AF706" s="56">
        <v>1</v>
      </c>
      <c r="AG706" s="464">
        <v>46188</v>
      </c>
      <c r="AH706" s="54">
        <f t="shared" si="51"/>
        <v>15</v>
      </c>
      <c r="AI706" s="114">
        <v>0</v>
      </c>
      <c r="AJ706" s="114">
        <v>0</v>
      </c>
      <c r="AK706" s="118" t="s">
        <v>90</v>
      </c>
      <c r="AL706" s="118" t="s">
        <v>90</v>
      </c>
      <c r="AM706" s="56">
        <v>0</v>
      </c>
      <c r="AN706" s="118" t="s">
        <v>90</v>
      </c>
      <c r="AO706" s="118" t="s">
        <v>90</v>
      </c>
      <c r="AP706" s="118" t="s">
        <v>90</v>
      </c>
      <c r="AQ706" s="54">
        <f t="shared" si="52"/>
        <v>0</v>
      </c>
      <c r="AR706" s="54">
        <f>+L706+AE706-AJ706</f>
        <v>10886000</v>
      </c>
      <c r="AS706" s="56" t="s">
        <v>88</v>
      </c>
      <c r="AT706" s="54">
        <v>9676000</v>
      </c>
      <c r="AU706" s="56" t="s">
        <v>91</v>
      </c>
      <c r="AV706" s="114">
        <v>0</v>
      </c>
      <c r="AW706" s="111" t="s">
        <v>90</v>
      </c>
      <c r="AX706" s="247">
        <v>9676000</v>
      </c>
      <c r="AY706" s="58">
        <f t="shared" si="53"/>
        <v>1210000</v>
      </c>
      <c r="AZ706" s="112">
        <f t="shared" si="54"/>
        <v>0.88884806173066322</v>
      </c>
      <c r="BA706" s="159">
        <v>1</v>
      </c>
      <c r="BB706" s="111" t="s">
        <v>90</v>
      </c>
      <c r="BC706" s="56" t="s">
        <v>92</v>
      </c>
      <c r="BD706" s="109" t="s">
        <v>9003</v>
      </c>
      <c r="BE706" s="123" t="s">
        <v>91</v>
      </c>
      <c r="BF706" s="56" t="s">
        <v>88</v>
      </c>
    </row>
    <row r="707" spans="1:58" s="201" customFormat="1" x14ac:dyDescent="0.2">
      <c r="B707" s="51">
        <v>2026</v>
      </c>
      <c r="C707" s="51">
        <v>891780111</v>
      </c>
      <c r="D707" s="51" t="s">
        <v>79</v>
      </c>
      <c r="E707" s="161" t="s">
        <v>9002</v>
      </c>
      <c r="F707" s="56" t="s">
        <v>9001</v>
      </c>
      <c r="G707" s="56">
        <v>0</v>
      </c>
      <c r="H707" s="56" t="s">
        <v>82</v>
      </c>
      <c r="I707" s="51" t="s">
        <v>83</v>
      </c>
      <c r="J707" s="121" t="s">
        <v>84</v>
      </c>
      <c r="K707" s="54" t="s">
        <v>9000</v>
      </c>
      <c r="L707" s="54">
        <v>11396000</v>
      </c>
      <c r="M707" s="51" t="s">
        <v>86</v>
      </c>
      <c r="N707" s="54" t="s">
        <v>8999</v>
      </c>
      <c r="O707" s="54">
        <v>1082956247</v>
      </c>
      <c r="P707" s="54">
        <v>53</v>
      </c>
      <c r="Q707" s="464">
        <v>46030</v>
      </c>
      <c r="R707" s="109">
        <v>2567899000</v>
      </c>
      <c r="S707" s="109">
        <v>3701</v>
      </c>
      <c r="T707" s="542">
        <v>46052</v>
      </c>
      <c r="U707" s="54">
        <v>11396000</v>
      </c>
      <c r="V707" s="56" t="s">
        <v>88</v>
      </c>
      <c r="W707" s="54">
        <v>85449357</v>
      </c>
      <c r="X707" s="54" t="s">
        <v>8798</v>
      </c>
      <c r="Y707" s="119">
        <v>46052</v>
      </c>
      <c r="Z707" s="119">
        <v>46055</v>
      </c>
      <c r="AA707" s="120" t="s">
        <v>90</v>
      </c>
      <c r="AB707" s="119">
        <v>46173</v>
      </c>
      <c r="AC707" s="54">
        <f t="shared" si="50"/>
        <v>118</v>
      </c>
      <c r="AD707" s="56">
        <v>1</v>
      </c>
      <c r="AE707" s="114">
        <v>2849000</v>
      </c>
      <c r="AF707" s="56">
        <v>1</v>
      </c>
      <c r="AG707" s="464">
        <v>46203</v>
      </c>
      <c r="AH707" s="54">
        <f t="shared" si="51"/>
        <v>30</v>
      </c>
      <c r="AI707" s="114">
        <v>0</v>
      </c>
      <c r="AJ707" s="114">
        <v>0</v>
      </c>
      <c r="AK707" s="118" t="s">
        <v>90</v>
      </c>
      <c r="AL707" s="118" t="s">
        <v>90</v>
      </c>
      <c r="AM707" s="56">
        <v>0</v>
      </c>
      <c r="AN707" s="118" t="s">
        <v>90</v>
      </c>
      <c r="AO707" s="118" t="s">
        <v>90</v>
      </c>
      <c r="AP707" s="118" t="s">
        <v>90</v>
      </c>
      <c r="AQ707" s="54">
        <f t="shared" si="52"/>
        <v>0</v>
      </c>
      <c r="AR707" s="54">
        <f>+L707+AE707-AJ707</f>
        <v>14245000</v>
      </c>
      <c r="AS707" s="56" t="s">
        <v>88</v>
      </c>
      <c r="AT707" s="54">
        <v>11396000</v>
      </c>
      <c r="AU707" s="56" t="s">
        <v>91</v>
      </c>
      <c r="AV707" s="114">
        <v>0</v>
      </c>
      <c r="AW707" s="111" t="s">
        <v>90</v>
      </c>
      <c r="AX707" s="247">
        <v>11396000</v>
      </c>
      <c r="AY707" s="58">
        <f t="shared" si="53"/>
        <v>2849000</v>
      </c>
      <c r="AZ707" s="112">
        <f t="shared" si="54"/>
        <v>0.8</v>
      </c>
      <c r="BA707" s="159">
        <v>1</v>
      </c>
      <c r="BB707" s="111" t="s">
        <v>90</v>
      </c>
      <c r="BC707" s="56" t="s">
        <v>92</v>
      </c>
      <c r="BD707" s="109" t="s">
        <v>8998</v>
      </c>
      <c r="BE707" s="123" t="s">
        <v>91</v>
      </c>
      <c r="BF707" s="56" t="s">
        <v>88</v>
      </c>
    </row>
    <row r="708" spans="1:58" s="201" customFormat="1" x14ac:dyDescent="0.2">
      <c r="B708" s="51">
        <v>2026</v>
      </c>
      <c r="C708" s="51">
        <v>891780111</v>
      </c>
      <c r="D708" s="51" t="s">
        <v>79</v>
      </c>
      <c r="E708" s="161" t="s">
        <v>8997</v>
      </c>
      <c r="F708" s="56" t="s">
        <v>8996</v>
      </c>
      <c r="G708" s="56">
        <v>0</v>
      </c>
      <c r="H708" s="56" t="s">
        <v>82</v>
      </c>
      <c r="I708" s="51" t="s">
        <v>174</v>
      </c>
      <c r="J708" s="121" t="s">
        <v>84</v>
      </c>
      <c r="K708" s="54" t="s">
        <v>8995</v>
      </c>
      <c r="L708" s="54">
        <v>10000000</v>
      </c>
      <c r="M708" s="51" t="s">
        <v>86</v>
      </c>
      <c r="N708" s="54" t="s">
        <v>8994</v>
      </c>
      <c r="O708" s="54">
        <v>1083016071</v>
      </c>
      <c r="P708" s="54">
        <v>489</v>
      </c>
      <c r="Q708" s="542">
        <v>46051</v>
      </c>
      <c r="R708" s="54">
        <v>80000000</v>
      </c>
      <c r="S708" s="54">
        <v>3708</v>
      </c>
      <c r="T708" s="542">
        <v>46052</v>
      </c>
      <c r="U708" s="54">
        <v>10000000</v>
      </c>
      <c r="V708" s="56" t="s">
        <v>88</v>
      </c>
      <c r="W708" s="54">
        <v>36726018</v>
      </c>
      <c r="X708" s="54" t="s">
        <v>8993</v>
      </c>
      <c r="Y708" s="119">
        <v>46052</v>
      </c>
      <c r="Z708" s="119">
        <v>46055</v>
      </c>
      <c r="AA708" s="120" t="s">
        <v>90</v>
      </c>
      <c r="AB708" s="119">
        <v>46173</v>
      </c>
      <c r="AC708" s="54">
        <f t="shared" si="50"/>
        <v>118</v>
      </c>
      <c r="AD708" s="56">
        <v>1</v>
      </c>
      <c r="AE708" s="114">
        <v>2500000</v>
      </c>
      <c r="AF708" s="56">
        <v>1</v>
      </c>
      <c r="AG708" s="464">
        <v>46203</v>
      </c>
      <c r="AH708" s="54">
        <f t="shared" si="51"/>
        <v>30</v>
      </c>
      <c r="AI708" s="114">
        <v>0</v>
      </c>
      <c r="AJ708" s="114">
        <v>0</v>
      </c>
      <c r="AK708" s="118" t="s">
        <v>90</v>
      </c>
      <c r="AL708" s="118" t="s">
        <v>90</v>
      </c>
      <c r="AM708" s="56">
        <v>0</v>
      </c>
      <c r="AN708" s="118" t="s">
        <v>90</v>
      </c>
      <c r="AO708" s="118" t="s">
        <v>90</v>
      </c>
      <c r="AP708" s="118" t="s">
        <v>90</v>
      </c>
      <c r="AQ708" s="54">
        <f t="shared" si="52"/>
        <v>0</v>
      </c>
      <c r="AR708" s="54">
        <f>+L708+AE708-AJ708</f>
        <v>12500000</v>
      </c>
      <c r="AS708" s="56" t="s">
        <v>88</v>
      </c>
      <c r="AT708" s="54">
        <v>10000000</v>
      </c>
      <c r="AU708" s="56" t="s">
        <v>91</v>
      </c>
      <c r="AV708" s="114">
        <v>0</v>
      </c>
      <c r="AW708" s="111" t="s">
        <v>90</v>
      </c>
      <c r="AX708" s="247">
        <v>10000000</v>
      </c>
      <c r="AY708" s="58">
        <f t="shared" si="53"/>
        <v>2500000</v>
      </c>
      <c r="AZ708" s="112">
        <f t="shared" si="54"/>
        <v>0.8</v>
      </c>
      <c r="BA708" s="159">
        <v>1</v>
      </c>
      <c r="BB708" s="111" t="s">
        <v>90</v>
      </c>
      <c r="BC708" s="56" t="s">
        <v>92</v>
      </c>
      <c r="BD708" s="109" t="s">
        <v>8992</v>
      </c>
      <c r="BE708" s="123" t="s">
        <v>91</v>
      </c>
      <c r="BF708" s="56" t="s">
        <v>88</v>
      </c>
    </row>
    <row r="709" spans="1:58" s="539" customFormat="1" x14ac:dyDescent="0.2">
      <c r="A709" s="201"/>
      <c r="B709" s="51">
        <v>2026</v>
      </c>
      <c r="C709" s="51">
        <v>891780111</v>
      </c>
      <c r="D709" s="51" t="s">
        <v>79</v>
      </c>
      <c r="E709" s="161" t="s">
        <v>8991</v>
      </c>
      <c r="F709" s="56" t="s">
        <v>8990</v>
      </c>
      <c r="G709" s="56">
        <v>0</v>
      </c>
      <c r="H709" s="56" t="s">
        <v>82</v>
      </c>
      <c r="I709" s="51" t="s">
        <v>83</v>
      </c>
      <c r="J709" s="121" t="s">
        <v>84</v>
      </c>
      <c r="K709" s="54" t="s">
        <v>8989</v>
      </c>
      <c r="L709" s="54">
        <v>13320000</v>
      </c>
      <c r="M709" s="51" t="s">
        <v>86</v>
      </c>
      <c r="N709" s="54" t="s">
        <v>8988</v>
      </c>
      <c r="O709" s="54">
        <v>1083011771</v>
      </c>
      <c r="P709" s="54">
        <v>30</v>
      </c>
      <c r="Q709" s="464">
        <v>46027</v>
      </c>
      <c r="R709" s="109">
        <v>5872564000</v>
      </c>
      <c r="S709" s="109">
        <v>3709</v>
      </c>
      <c r="T709" s="542">
        <v>46052</v>
      </c>
      <c r="U709" s="54">
        <v>13320000</v>
      </c>
      <c r="V709" s="56" t="s">
        <v>88</v>
      </c>
      <c r="W709" s="54">
        <v>1082990998</v>
      </c>
      <c r="X709" s="54" t="s">
        <v>8951</v>
      </c>
      <c r="Y709" s="119">
        <v>46052</v>
      </c>
      <c r="Z709" s="119">
        <v>46055</v>
      </c>
      <c r="AA709" s="120" t="s">
        <v>90</v>
      </c>
      <c r="AB709" s="119">
        <v>46173</v>
      </c>
      <c r="AC709" s="54">
        <f t="shared" si="50"/>
        <v>118</v>
      </c>
      <c r="AD709" s="56">
        <v>1</v>
      </c>
      <c r="AE709" s="114">
        <v>3330000</v>
      </c>
      <c r="AF709" s="56">
        <v>1</v>
      </c>
      <c r="AG709" s="464">
        <v>46203</v>
      </c>
      <c r="AH709" s="54">
        <f t="shared" si="51"/>
        <v>30</v>
      </c>
      <c r="AI709" s="114">
        <v>0</v>
      </c>
      <c r="AJ709" s="114">
        <v>0</v>
      </c>
      <c r="AK709" s="118" t="s">
        <v>90</v>
      </c>
      <c r="AL709" s="118" t="s">
        <v>90</v>
      </c>
      <c r="AM709" s="56">
        <v>0</v>
      </c>
      <c r="AN709" s="118" t="s">
        <v>90</v>
      </c>
      <c r="AO709" s="118" t="s">
        <v>90</v>
      </c>
      <c r="AP709" s="118" t="s">
        <v>90</v>
      </c>
      <c r="AQ709" s="54">
        <f t="shared" si="52"/>
        <v>0</v>
      </c>
      <c r="AR709" s="54">
        <f>+L709+AE709-AJ709</f>
        <v>16650000</v>
      </c>
      <c r="AS709" s="56" t="s">
        <v>88</v>
      </c>
      <c r="AT709" s="54">
        <v>13320000</v>
      </c>
      <c r="AU709" s="56" t="s">
        <v>91</v>
      </c>
      <c r="AV709" s="114">
        <v>0</v>
      </c>
      <c r="AW709" s="111" t="s">
        <v>90</v>
      </c>
      <c r="AX709" s="247">
        <v>13320000</v>
      </c>
      <c r="AY709" s="58">
        <f t="shared" si="53"/>
        <v>3330000</v>
      </c>
      <c r="AZ709" s="112">
        <f t="shared" si="54"/>
        <v>0.8</v>
      </c>
      <c r="BA709" s="159">
        <v>1</v>
      </c>
      <c r="BB709" s="111" t="s">
        <v>90</v>
      </c>
      <c r="BC709" s="56" t="s">
        <v>92</v>
      </c>
      <c r="BD709" s="109" t="s">
        <v>8987</v>
      </c>
      <c r="BE709" s="123" t="s">
        <v>91</v>
      </c>
      <c r="BF709" s="56" t="s">
        <v>88</v>
      </c>
    </row>
    <row r="710" spans="1:58" s="201" customFormat="1" x14ac:dyDescent="0.2">
      <c r="B710" s="51">
        <v>2026</v>
      </c>
      <c r="C710" s="51">
        <v>891780111</v>
      </c>
      <c r="D710" s="51" t="s">
        <v>79</v>
      </c>
      <c r="E710" s="161" t="s">
        <v>8986</v>
      </c>
      <c r="F710" s="56" t="s">
        <v>8985</v>
      </c>
      <c r="G710" s="56">
        <v>0</v>
      </c>
      <c r="H710" s="56" t="s">
        <v>82</v>
      </c>
      <c r="I710" s="51" t="s">
        <v>83</v>
      </c>
      <c r="J710" s="121" t="s">
        <v>84</v>
      </c>
      <c r="K710" s="54" t="s">
        <v>8984</v>
      </c>
      <c r="L710" s="54">
        <v>9676000</v>
      </c>
      <c r="M710" s="51" t="s">
        <v>86</v>
      </c>
      <c r="N710" s="54" t="s">
        <v>8983</v>
      </c>
      <c r="O710" s="54">
        <v>85150457</v>
      </c>
      <c r="P710" s="54">
        <v>53</v>
      </c>
      <c r="Q710" s="464">
        <v>46030</v>
      </c>
      <c r="R710" s="109">
        <v>2567899000</v>
      </c>
      <c r="S710" s="109">
        <v>3702</v>
      </c>
      <c r="T710" s="542">
        <v>46052</v>
      </c>
      <c r="U710" s="54">
        <v>9676000</v>
      </c>
      <c r="V710" s="56" t="s">
        <v>88</v>
      </c>
      <c r="W710" s="54">
        <v>7633817</v>
      </c>
      <c r="X710" s="54" t="s">
        <v>8634</v>
      </c>
      <c r="Y710" s="119">
        <v>46052</v>
      </c>
      <c r="Z710" s="119">
        <v>46055</v>
      </c>
      <c r="AA710" s="120" t="s">
        <v>90</v>
      </c>
      <c r="AB710" s="119">
        <v>46173</v>
      </c>
      <c r="AC710" s="54">
        <f t="shared" si="50"/>
        <v>118</v>
      </c>
      <c r="AD710" s="56">
        <v>0</v>
      </c>
      <c r="AE710" s="114">
        <v>0</v>
      </c>
      <c r="AF710" s="56">
        <v>0</v>
      </c>
      <c r="AG710" s="464" t="s">
        <v>90</v>
      </c>
      <c r="AH710" s="54">
        <f t="shared" si="51"/>
        <v>0</v>
      </c>
      <c r="AI710" s="114">
        <v>0</v>
      </c>
      <c r="AJ710" s="114">
        <v>0</v>
      </c>
      <c r="AK710" s="118" t="s">
        <v>90</v>
      </c>
      <c r="AL710" s="118" t="s">
        <v>90</v>
      </c>
      <c r="AM710" s="56">
        <v>0</v>
      </c>
      <c r="AN710" s="118" t="s">
        <v>90</v>
      </c>
      <c r="AO710" s="118" t="s">
        <v>90</v>
      </c>
      <c r="AP710" s="118" t="s">
        <v>90</v>
      </c>
      <c r="AQ710" s="54">
        <f t="shared" si="52"/>
        <v>0</v>
      </c>
      <c r="AR710" s="54">
        <f>+L710+AE710-AJ710</f>
        <v>9676000</v>
      </c>
      <c r="AS710" s="56" t="s">
        <v>88</v>
      </c>
      <c r="AT710" s="54">
        <v>9676000</v>
      </c>
      <c r="AU710" s="56" t="s">
        <v>91</v>
      </c>
      <c r="AV710" s="114">
        <v>0</v>
      </c>
      <c r="AW710" s="111" t="s">
        <v>90</v>
      </c>
      <c r="AX710" s="247">
        <v>9676000</v>
      </c>
      <c r="AY710" s="58">
        <f t="shared" si="53"/>
        <v>0</v>
      </c>
      <c r="AZ710" s="112">
        <f t="shared" si="54"/>
        <v>1</v>
      </c>
      <c r="BA710" s="159">
        <v>1</v>
      </c>
      <c r="BB710" s="111" t="s">
        <v>90</v>
      </c>
      <c r="BC710" s="56" t="s">
        <v>92</v>
      </c>
      <c r="BD710" s="109" t="s">
        <v>8982</v>
      </c>
      <c r="BE710" s="123" t="s">
        <v>91</v>
      </c>
      <c r="BF710" s="56" t="s">
        <v>88</v>
      </c>
    </row>
    <row r="711" spans="1:58" s="201" customFormat="1" x14ac:dyDescent="0.2">
      <c r="B711" s="51">
        <v>2026</v>
      </c>
      <c r="C711" s="51">
        <v>891780111</v>
      </c>
      <c r="D711" s="51" t="s">
        <v>79</v>
      </c>
      <c r="E711" s="161" t="s">
        <v>8981</v>
      </c>
      <c r="F711" s="56" t="s">
        <v>8980</v>
      </c>
      <c r="G711" s="56">
        <v>0</v>
      </c>
      <c r="H711" s="56" t="s">
        <v>82</v>
      </c>
      <c r="I711" s="51" t="s">
        <v>83</v>
      </c>
      <c r="J711" s="121" t="s">
        <v>84</v>
      </c>
      <c r="K711" s="54" t="s">
        <v>8979</v>
      </c>
      <c r="L711" s="54">
        <v>11396000</v>
      </c>
      <c r="M711" s="51" t="s">
        <v>86</v>
      </c>
      <c r="N711" s="54" t="s">
        <v>8978</v>
      </c>
      <c r="O711" s="54">
        <v>1083042920</v>
      </c>
      <c r="P711" s="54">
        <v>53</v>
      </c>
      <c r="Q711" s="464">
        <v>46030</v>
      </c>
      <c r="R711" s="109">
        <v>2567899000</v>
      </c>
      <c r="S711" s="109">
        <v>4143</v>
      </c>
      <c r="T711" s="542">
        <v>46052</v>
      </c>
      <c r="U711" s="54">
        <v>11396000</v>
      </c>
      <c r="V711" s="56" t="s">
        <v>88</v>
      </c>
      <c r="W711" s="54">
        <v>45691169</v>
      </c>
      <c r="X711" s="54" t="s">
        <v>8876</v>
      </c>
      <c r="Y711" s="119">
        <v>46052</v>
      </c>
      <c r="Z711" s="119">
        <v>46055</v>
      </c>
      <c r="AA711" s="120" t="s">
        <v>90</v>
      </c>
      <c r="AB711" s="119">
        <v>46173</v>
      </c>
      <c r="AC711" s="54">
        <f t="shared" si="50"/>
        <v>118</v>
      </c>
      <c r="AD711" s="56">
        <v>1</v>
      </c>
      <c r="AE711" s="114">
        <v>1140000</v>
      </c>
      <c r="AF711" s="56">
        <v>1</v>
      </c>
      <c r="AG711" s="464">
        <v>46185</v>
      </c>
      <c r="AH711" s="54">
        <f t="shared" si="51"/>
        <v>12</v>
      </c>
      <c r="AI711" s="114">
        <v>0</v>
      </c>
      <c r="AJ711" s="114">
        <v>0</v>
      </c>
      <c r="AK711" s="118" t="s">
        <v>90</v>
      </c>
      <c r="AL711" s="118" t="s">
        <v>90</v>
      </c>
      <c r="AM711" s="56">
        <v>0</v>
      </c>
      <c r="AN711" s="118" t="s">
        <v>90</v>
      </c>
      <c r="AO711" s="118" t="s">
        <v>90</v>
      </c>
      <c r="AP711" s="118" t="s">
        <v>90</v>
      </c>
      <c r="AQ711" s="54">
        <f t="shared" si="52"/>
        <v>0</v>
      </c>
      <c r="AR711" s="54">
        <f>+L711+AE711-AJ711</f>
        <v>12536000</v>
      </c>
      <c r="AS711" s="56" t="s">
        <v>88</v>
      </c>
      <c r="AT711" s="54">
        <v>11396000</v>
      </c>
      <c r="AU711" s="56" t="s">
        <v>91</v>
      </c>
      <c r="AV711" s="114">
        <v>0</v>
      </c>
      <c r="AW711" s="111" t="s">
        <v>90</v>
      </c>
      <c r="AX711" s="247">
        <v>11396000</v>
      </c>
      <c r="AY711" s="58">
        <f t="shared" si="53"/>
        <v>1140000</v>
      </c>
      <c r="AZ711" s="112">
        <f t="shared" si="54"/>
        <v>0.90906190172303769</v>
      </c>
      <c r="BA711" s="159">
        <v>1</v>
      </c>
      <c r="BB711" s="111" t="s">
        <v>90</v>
      </c>
      <c r="BC711" s="56" t="s">
        <v>92</v>
      </c>
      <c r="BD711" s="109" t="s">
        <v>8977</v>
      </c>
      <c r="BE711" s="123" t="s">
        <v>91</v>
      </c>
      <c r="BF711" s="56" t="s">
        <v>88</v>
      </c>
    </row>
    <row r="712" spans="1:58" s="201" customFormat="1" x14ac:dyDescent="0.2">
      <c r="B712" s="51">
        <v>2026</v>
      </c>
      <c r="C712" s="51">
        <v>891780111</v>
      </c>
      <c r="D712" s="51" t="s">
        <v>79</v>
      </c>
      <c r="E712" s="161" t="s">
        <v>8976</v>
      </c>
      <c r="F712" s="56" t="s">
        <v>8975</v>
      </c>
      <c r="G712" s="56">
        <v>0</v>
      </c>
      <c r="H712" s="56" t="s">
        <v>82</v>
      </c>
      <c r="I712" s="51" t="s">
        <v>83</v>
      </c>
      <c r="J712" s="121" t="s">
        <v>84</v>
      </c>
      <c r="K712" s="54" t="s">
        <v>8974</v>
      </c>
      <c r="L712" s="54">
        <v>13320000</v>
      </c>
      <c r="M712" s="51" t="s">
        <v>86</v>
      </c>
      <c r="N712" s="54" t="s">
        <v>8973</v>
      </c>
      <c r="O712" s="54">
        <v>1083015178</v>
      </c>
      <c r="P712" s="54">
        <v>30</v>
      </c>
      <c r="Q712" s="464">
        <v>46027</v>
      </c>
      <c r="R712" s="109">
        <v>5872564000</v>
      </c>
      <c r="S712" s="109">
        <v>3710</v>
      </c>
      <c r="T712" s="542">
        <v>46052</v>
      </c>
      <c r="U712" s="54">
        <v>13320000</v>
      </c>
      <c r="V712" s="56" t="s">
        <v>88</v>
      </c>
      <c r="W712" s="54">
        <v>85468582</v>
      </c>
      <c r="X712" s="54" t="s">
        <v>8972</v>
      </c>
      <c r="Y712" s="119">
        <v>46052</v>
      </c>
      <c r="Z712" s="119">
        <v>46055</v>
      </c>
      <c r="AA712" s="120" t="s">
        <v>90</v>
      </c>
      <c r="AB712" s="119">
        <v>46173</v>
      </c>
      <c r="AC712" s="54">
        <f t="shared" ref="AC712:AC775" si="55">+IF(AA712="1800-01-01",AB712-Z712,AB712-AA712)</f>
        <v>118</v>
      </c>
      <c r="AD712" s="56">
        <v>1</v>
      </c>
      <c r="AE712" s="114">
        <v>3330000</v>
      </c>
      <c r="AF712" s="56">
        <v>1</v>
      </c>
      <c r="AG712" s="464">
        <v>46203</v>
      </c>
      <c r="AH712" s="54">
        <f t="shared" ref="AH712:AH775" si="56">+IF(AG712="1800-01-01",0,AG712-AB712)</f>
        <v>30</v>
      </c>
      <c r="AI712" s="114">
        <v>0</v>
      </c>
      <c r="AJ712" s="114">
        <v>0</v>
      </c>
      <c r="AK712" s="118" t="s">
        <v>90</v>
      </c>
      <c r="AL712" s="118" t="s">
        <v>90</v>
      </c>
      <c r="AM712" s="56">
        <v>0</v>
      </c>
      <c r="AN712" s="118" t="s">
        <v>90</v>
      </c>
      <c r="AO712" s="118" t="s">
        <v>90</v>
      </c>
      <c r="AP712" s="118" t="s">
        <v>90</v>
      </c>
      <c r="AQ712" s="54">
        <f t="shared" ref="AQ712:AQ775" si="57">+IF(AN712="1800-01-01",0,AO712-AN712)</f>
        <v>0</v>
      </c>
      <c r="AR712" s="54">
        <f>+L712+AE712-AJ712</f>
        <v>16650000</v>
      </c>
      <c r="AS712" s="56" t="s">
        <v>88</v>
      </c>
      <c r="AT712" s="54">
        <v>13320000</v>
      </c>
      <c r="AU712" s="56" t="s">
        <v>91</v>
      </c>
      <c r="AV712" s="114">
        <v>0</v>
      </c>
      <c r="AW712" s="111" t="s">
        <v>90</v>
      </c>
      <c r="AX712" s="247">
        <v>13320000</v>
      </c>
      <c r="AY712" s="58">
        <f t="shared" ref="AY712:AY775" si="58">AR712-AX712</f>
        <v>3330000</v>
      </c>
      <c r="AZ712" s="112">
        <f t="shared" ref="AZ712:AZ775" si="59">+IFERROR(AX712/AR712,"_")</f>
        <v>0.8</v>
      </c>
      <c r="BA712" s="159">
        <v>1</v>
      </c>
      <c r="BB712" s="111" t="s">
        <v>90</v>
      </c>
      <c r="BC712" s="56" t="s">
        <v>92</v>
      </c>
      <c r="BD712" s="109" t="s">
        <v>8971</v>
      </c>
      <c r="BE712" s="123" t="s">
        <v>91</v>
      </c>
      <c r="BF712" s="56" t="s">
        <v>88</v>
      </c>
    </row>
    <row r="713" spans="1:58" s="201" customFormat="1" x14ac:dyDescent="0.2">
      <c r="B713" s="51">
        <v>2026</v>
      </c>
      <c r="C713" s="51">
        <v>891780111</v>
      </c>
      <c r="D713" s="51" t="s">
        <v>79</v>
      </c>
      <c r="E713" s="161" t="s">
        <v>8970</v>
      </c>
      <c r="F713" s="56" t="s">
        <v>8969</v>
      </c>
      <c r="G713" s="56">
        <v>0</v>
      </c>
      <c r="H713" s="56" t="s">
        <v>82</v>
      </c>
      <c r="I713" s="51" t="s">
        <v>83</v>
      </c>
      <c r="J713" s="121" t="s">
        <v>84</v>
      </c>
      <c r="K713" s="54" t="s">
        <v>8968</v>
      </c>
      <c r="L713" s="54">
        <v>11396000</v>
      </c>
      <c r="M713" s="51" t="s">
        <v>86</v>
      </c>
      <c r="N713" s="54" t="s">
        <v>8967</v>
      </c>
      <c r="O713" s="54">
        <v>84043624</v>
      </c>
      <c r="P713" s="54">
        <v>53</v>
      </c>
      <c r="Q713" s="464">
        <v>46030</v>
      </c>
      <c r="R713" s="109">
        <v>2567899000</v>
      </c>
      <c r="S713" s="109">
        <v>3703</v>
      </c>
      <c r="T713" s="542">
        <v>46052</v>
      </c>
      <c r="U713" s="54">
        <v>11396000</v>
      </c>
      <c r="V713" s="56" t="s">
        <v>88</v>
      </c>
      <c r="W713" s="54">
        <v>85449357</v>
      </c>
      <c r="X713" s="54" t="s">
        <v>8798</v>
      </c>
      <c r="Y713" s="119">
        <v>46052</v>
      </c>
      <c r="Z713" s="119">
        <v>46055</v>
      </c>
      <c r="AA713" s="120" t="s">
        <v>90</v>
      </c>
      <c r="AB713" s="119">
        <v>46173</v>
      </c>
      <c r="AC713" s="54">
        <f t="shared" si="55"/>
        <v>118</v>
      </c>
      <c r="AD713" s="56">
        <v>1</v>
      </c>
      <c r="AE713" s="114">
        <v>2849000</v>
      </c>
      <c r="AF713" s="56">
        <v>1</v>
      </c>
      <c r="AG713" s="464">
        <v>46203</v>
      </c>
      <c r="AH713" s="54">
        <f t="shared" si="56"/>
        <v>30</v>
      </c>
      <c r="AI713" s="114">
        <v>0</v>
      </c>
      <c r="AJ713" s="114">
        <v>0</v>
      </c>
      <c r="AK713" s="118" t="s">
        <v>90</v>
      </c>
      <c r="AL713" s="118" t="s">
        <v>90</v>
      </c>
      <c r="AM713" s="56">
        <v>0</v>
      </c>
      <c r="AN713" s="118" t="s">
        <v>90</v>
      </c>
      <c r="AO713" s="118" t="s">
        <v>90</v>
      </c>
      <c r="AP713" s="118" t="s">
        <v>90</v>
      </c>
      <c r="AQ713" s="54">
        <f t="shared" si="57"/>
        <v>0</v>
      </c>
      <c r="AR713" s="54">
        <f>+L713+AE713-AJ713</f>
        <v>14245000</v>
      </c>
      <c r="AS713" s="56" t="s">
        <v>88</v>
      </c>
      <c r="AT713" s="54">
        <v>11396000</v>
      </c>
      <c r="AU713" s="56" t="s">
        <v>91</v>
      </c>
      <c r="AV713" s="114">
        <v>0</v>
      </c>
      <c r="AW713" s="111" t="s">
        <v>90</v>
      </c>
      <c r="AX713" s="247">
        <v>11396000</v>
      </c>
      <c r="AY713" s="58">
        <f t="shared" si="58"/>
        <v>2849000</v>
      </c>
      <c r="AZ713" s="112">
        <f t="shared" si="59"/>
        <v>0.8</v>
      </c>
      <c r="BA713" s="159">
        <v>1</v>
      </c>
      <c r="BB713" s="111" t="s">
        <v>90</v>
      </c>
      <c r="BC713" s="56" t="s">
        <v>92</v>
      </c>
      <c r="BD713" s="109" t="s">
        <v>8966</v>
      </c>
      <c r="BE713" s="123" t="s">
        <v>91</v>
      </c>
      <c r="BF713" s="56" t="s">
        <v>88</v>
      </c>
    </row>
    <row r="714" spans="1:58" s="201" customFormat="1" x14ac:dyDescent="0.2">
      <c r="B714" s="51">
        <v>2026</v>
      </c>
      <c r="C714" s="51">
        <v>891780111</v>
      </c>
      <c r="D714" s="51" t="s">
        <v>79</v>
      </c>
      <c r="E714" s="161" t="s">
        <v>8965</v>
      </c>
      <c r="F714" s="56" t="s">
        <v>8964</v>
      </c>
      <c r="G714" s="56">
        <v>0</v>
      </c>
      <c r="H714" s="56" t="s">
        <v>82</v>
      </c>
      <c r="I714" s="51" t="s">
        <v>83</v>
      </c>
      <c r="J714" s="121" t="s">
        <v>84</v>
      </c>
      <c r="K714" s="54" t="s">
        <v>8963</v>
      </c>
      <c r="L714" s="54">
        <v>11396000</v>
      </c>
      <c r="M714" s="51" t="s">
        <v>86</v>
      </c>
      <c r="N714" s="54" t="s">
        <v>8962</v>
      </c>
      <c r="O714" s="54">
        <v>1083027986</v>
      </c>
      <c r="P714" s="54">
        <v>30</v>
      </c>
      <c r="Q714" s="464">
        <v>46027</v>
      </c>
      <c r="R714" s="109">
        <v>5872564000</v>
      </c>
      <c r="S714" s="109">
        <v>3711</v>
      </c>
      <c r="T714" s="542">
        <v>46052</v>
      </c>
      <c r="U714" s="54">
        <v>11396000</v>
      </c>
      <c r="V714" s="56" t="s">
        <v>88</v>
      </c>
      <c r="W714" s="54">
        <v>1082868728</v>
      </c>
      <c r="X714" s="54" t="s">
        <v>8553</v>
      </c>
      <c r="Y714" s="119">
        <v>46052</v>
      </c>
      <c r="Z714" s="119">
        <v>46055</v>
      </c>
      <c r="AA714" s="120" t="s">
        <v>90</v>
      </c>
      <c r="AB714" s="119">
        <v>46173</v>
      </c>
      <c r="AC714" s="54">
        <f t="shared" si="55"/>
        <v>118</v>
      </c>
      <c r="AD714" s="56">
        <v>2</v>
      </c>
      <c r="AE714" s="114">
        <v>12849000</v>
      </c>
      <c r="AF714" s="56">
        <v>1</v>
      </c>
      <c r="AG714" s="464">
        <v>46203</v>
      </c>
      <c r="AH714" s="54">
        <f t="shared" si="56"/>
        <v>30</v>
      </c>
      <c r="AI714" s="114">
        <v>0</v>
      </c>
      <c r="AJ714" s="114">
        <v>0</v>
      </c>
      <c r="AK714" s="118" t="s">
        <v>90</v>
      </c>
      <c r="AL714" s="118" t="s">
        <v>90</v>
      </c>
      <c r="AM714" s="56">
        <v>0</v>
      </c>
      <c r="AN714" s="118" t="s">
        <v>90</v>
      </c>
      <c r="AO714" s="118" t="s">
        <v>90</v>
      </c>
      <c r="AP714" s="118" t="s">
        <v>90</v>
      </c>
      <c r="AQ714" s="54">
        <f t="shared" si="57"/>
        <v>0</v>
      </c>
      <c r="AR714" s="54">
        <f>+L714+AE714-AJ714</f>
        <v>24245000</v>
      </c>
      <c r="AS714" s="56" t="s">
        <v>88</v>
      </c>
      <c r="AT714" s="54">
        <v>11396000</v>
      </c>
      <c r="AU714" s="56" t="s">
        <v>91</v>
      </c>
      <c r="AV714" s="114">
        <v>0</v>
      </c>
      <c r="AW714" s="111" t="s">
        <v>90</v>
      </c>
      <c r="AX714" s="247">
        <v>21396000</v>
      </c>
      <c r="AY714" s="58">
        <f t="shared" si="58"/>
        <v>2849000</v>
      </c>
      <c r="AZ714" s="112">
        <f t="shared" si="59"/>
        <v>0.88249123530624873</v>
      </c>
      <c r="BA714" s="159">
        <v>1</v>
      </c>
      <c r="BB714" s="111" t="s">
        <v>90</v>
      </c>
      <c r="BC714" s="56" t="s">
        <v>92</v>
      </c>
      <c r="BD714" s="109" t="s">
        <v>8961</v>
      </c>
      <c r="BE714" s="123" t="s">
        <v>91</v>
      </c>
      <c r="BF714" s="56" t="s">
        <v>88</v>
      </c>
    </row>
    <row r="715" spans="1:58" s="201" customFormat="1" x14ac:dyDescent="0.2">
      <c r="B715" s="51">
        <v>2026</v>
      </c>
      <c r="C715" s="51">
        <v>891780111</v>
      </c>
      <c r="D715" s="51" t="s">
        <v>79</v>
      </c>
      <c r="E715" s="161" t="s">
        <v>8960</v>
      </c>
      <c r="F715" s="56" t="s">
        <v>8959</v>
      </c>
      <c r="G715" s="56">
        <v>0</v>
      </c>
      <c r="H715" s="56" t="s">
        <v>82</v>
      </c>
      <c r="I715" s="51" t="s">
        <v>83</v>
      </c>
      <c r="J715" s="121" t="s">
        <v>84</v>
      </c>
      <c r="K715" s="54" t="s">
        <v>8958</v>
      </c>
      <c r="L715" s="54">
        <v>9990000</v>
      </c>
      <c r="M715" s="51" t="s">
        <v>86</v>
      </c>
      <c r="N715" s="54" t="s">
        <v>8957</v>
      </c>
      <c r="O715" s="54">
        <v>1065612272</v>
      </c>
      <c r="P715" s="54">
        <v>30</v>
      </c>
      <c r="Q715" s="464">
        <v>46027</v>
      </c>
      <c r="R715" s="109">
        <v>5872564000</v>
      </c>
      <c r="S715" s="109">
        <v>3712</v>
      </c>
      <c r="T715" s="542">
        <v>46052</v>
      </c>
      <c r="U715" s="54">
        <v>9990000</v>
      </c>
      <c r="V715" s="56" t="s">
        <v>88</v>
      </c>
      <c r="W715" s="54">
        <v>85466528</v>
      </c>
      <c r="X715" s="54" t="s">
        <v>8622</v>
      </c>
      <c r="Y715" s="119">
        <v>46052</v>
      </c>
      <c r="Z715" s="119">
        <v>46082</v>
      </c>
      <c r="AA715" s="120" t="s">
        <v>90</v>
      </c>
      <c r="AB715" s="119">
        <v>46173</v>
      </c>
      <c r="AC715" s="54">
        <f t="shared" si="55"/>
        <v>91</v>
      </c>
      <c r="AD715" s="56">
        <v>1</v>
      </c>
      <c r="AE715" s="114">
        <v>3330000</v>
      </c>
      <c r="AF715" s="56">
        <v>1</v>
      </c>
      <c r="AG715" s="464">
        <v>46203</v>
      </c>
      <c r="AH715" s="54">
        <f t="shared" si="56"/>
        <v>30</v>
      </c>
      <c r="AI715" s="114">
        <v>0</v>
      </c>
      <c r="AJ715" s="114">
        <v>0</v>
      </c>
      <c r="AK715" s="118" t="s">
        <v>90</v>
      </c>
      <c r="AL715" s="118" t="s">
        <v>90</v>
      </c>
      <c r="AM715" s="56">
        <v>0</v>
      </c>
      <c r="AN715" s="118" t="s">
        <v>90</v>
      </c>
      <c r="AO715" s="118" t="s">
        <v>90</v>
      </c>
      <c r="AP715" s="118" t="s">
        <v>90</v>
      </c>
      <c r="AQ715" s="54">
        <f t="shared" si="57"/>
        <v>0</v>
      </c>
      <c r="AR715" s="54">
        <f>+L715+AE715-AJ715</f>
        <v>13320000</v>
      </c>
      <c r="AS715" s="56" t="s">
        <v>88</v>
      </c>
      <c r="AT715" s="54">
        <v>9990000</v>
      </c>
      <c r="AU715" s="56" t="s">
        <v>91</v>
      </c>
      <c r="AV715" s="114">
        <v>0</v>
      </c>
      <c r="AW715" s="111" t="s">
        <v>90</v>
      </c>
      <c r="AX715" s="247">
        <v>9990000</v>
      </c>
      <c r="AY715" s="58">
        <f t="shared" si="58"/>
        <v>3330000</v>
      </c>
      <c r="AZ715" s="112">
        <f t="shared" si="59"/>
        <v>0.75</v>
      </c>
      <c r="BA715" s="159">
        <v>1</v>
      </c>
      <c r="BB715" s="111" t="s">
        <v>90</v>
      </c>
      <c r="BC715" s="56" t="s">
        <v>296</v>
      </c>
      <c r="BD715" s="109" t="s">
        <v>8956</v>
      </c>
      <c r="BE715" s="123" t="s">
        <v>91</v>
      </c>
      <c r="BF715" s="56" t="s">
        <v>88</v>
      </c>
    </row>
    <row r="716" spans="1:58" s="539" customFormat="1" x14ac:dyDescent="0.2">
      <c r="A716" s="201"/>
      <c r="B716" s="51">
        <v>2026</v>
      </c>
      <c r="C716" s="51">
        <v>891780111</v>
      </c>
      <c r="D716" s="51" t="s">
        <v>79</v>
      </c>
      <c r="E716" s="161" t="s">
        <v>8955</v>
      </c>
      <c r="F716" s="56" t="s">
        <v>8954</v>
      </c>
      <c r="G716" s="56">
        <v>0</v>
      </c>
      <c r="H716" s="56" t="s">
        <v>82</v>
      </c>
      <c r="I716" s="51" t="s">
        <v>83</v>
      </c>
      <c r="J716" s="121" t="s">
        <v>84</v>
      </c>
      <c r="K716" s="54" t="s">
        <v>8953</v>
      </c>
      <c r="L716" s="54">
        <v>13320000</v>
      </c>
      <c r="M716" s="51" t="s">
        <v>86</v>
      </c>
      <c r="N716" s="54" t="s">
        <v>8952</v>
      </c>
      <c r="O716" s="54">
        <v>1003241053</v>
      </c>
      <c r="P716" s="54">
        <v>30</v>
      </c>
      <c r="Q716" s="464">
        <v>46027</v>
      </c>
      <c r="R716" s="109">
        <v>5872564000</v>
      </c>
      <c r="S716" s="109">
        <v>3713</v>
      </c>
      <c r="T716" s="542">
        <v>46052</v>
      </c>
      <c r="U716" s="54">
        <v>13320000</v>
      </c>
      <c r="V716" s="56" t="s">
        <v>88</v>
      </c>
      <c r="W716" s="54">
        <v>1082990998</v>
      </c>
      <c r="X716" s="54" t="s">
        <v>8951</v>
      </c>
      <c r="Y716" s="119">
        <v>46052</v>
      </c>
      <c r="Z716" s="119">
        <v>46055</v>
      </c>
      <c r="AA716" s="120" t="s">
        <v>90</v>
      </c>
      <c r="AB716" s="119">
        <v>46173</v>
      </c>
      <c r="AC716" s="54">
        <f t="shared" si="55"/>
        <v>118</v>
      </c>
      <c r="AD716" s="56">
        <v>1</v>
      </c>
      <c r="AE716" s="114">
        <v>3330000</v>
      </c>
      <c r="AF716" s="56">
        <v>1</v>
      </c>
      <c r="AG716" s="464">
        <v>46203</v>
      </c>
      <c r="AH716" s="54">
        <f t="shared" si="56"/>
        <v>30</v>
      </c>
      <c r="AI716" s="114">
        <v>0</v>
      </c>
      <c r="AJ716" s="114">
        <v>0</v>
      </c>
      <c r="AK716" s="118" t="s">
        <v>90</v>
      </c>
      <c r="AL716" s="118" t="s">
        <v>90</v>
      </c>
      <c r="AM716" s="56">
        <v>0</v>
      </c>
      <c r="AN716" s="118" t="s">
        <v>90</v>
      </c>
      <c r="AO716" s="118" t="s">
        <v>90</v>
      </c>
      <c r="AP716" s="118" t="s">
        <v>90</v>
      </c>
      <c r="AQ716" s="54">
        <f t="shared" si="57"/>
        <v>0</v>
      </c>
      <c r="AR716" s="54">
        <f>+L716+AE716-AJ716</f>
        <v>16650000</v>
      </c>
      <c r="AS716" s="56" t="s">
        <v>88</v>
      </c>
      <c r="AT716" s="54">
        <v>13320000</v>
      </c>
      <c r="AU716" s="56" t="s">
        <v>91</v>
      </c>
      <c r="AV716" s="114">
        <v>0</v>
      </c>
      <c r="AW716" s="111" t="s">
        <v>90</v>
      </c>
      <c r="AX716" s="247">
        <v>13320000</v>
      </c>
      <c r="AY716" s="58">
        <f t="shared" si="58"/>
        <v>3330000</v>
      </c>
      <c r="AZ716" s="112">
        <f t="shared" si="59"/>
        <v>0.8</v>
      </c>
      <c r="BA716" s="159">
        <v>1</v>
      </c>
      <c r="BB716" s="111" t="s">
        <v>90</v>
      </c>
      <c r="BC716" s="56" t="s">
        <v>92</v>
      </c>
      <c r="BD716" s="109" t="s">
        <v>8950</v>
      </c>
      <c r="BE716" s="123" t="s">
        <v>91</v>
      </c>
      <c r="BF716" s="56" t="s">
        <v>88</v>
      </c>
    </row>
    <row r="717" spans="1:58" s="201" customFormat="1" x14ac:dyDescent="0.2">
      <c r="B717" s="51">
        <v>2026</v>
      </c>
      <c r="C717" s="51">
        <v>891780111</v>
      </c>
      <c r="D717" s="51" t="s">
        <v>79</v>
      </c>
      <c r="E717" s="161" t="s">
        <v>8949</v>
      </c>
      <c r="F717" s="56" t="s">
        <v>8948</v>
      </c>
      <c r="G717" s="56">
        <v>0</v>
      </c>
      <c r="H717" s="56" t="s">
        <v>82</v>
      </c>
      <c r="I717" s="51" t="s">
        <v>83</v>
      </c>
      <c r="J717" s="121" t="s">
        <v>84</v>
      </c>
      <c r="K717" s="54" t="s">
        <v>8947</v>
      </c>
      <c r="L717" s="54">
        <v>11396000</v>
      </c>
      <c r="M717" s="51" t="s">
        <v>86</v>
      </c>
      <c r="N717" s="54" t="s">
        <v>8946</v>
      </c>
      <c r="O717" s="54">
        <v>1193598415</v>
      </c>
      <c r="P717" s="54">
        <v>53</v>
      </c>
      <c r="Q717" s="464">
        <v>46030</v>
      </c>
      <c r="R717" s="109">
        <v>2567899000</v>
      </c>
      <c r="S717" s="109">
        <v>3704</v>
      </c>
      <c r="T717" s="542">
        <v>46052</v>
      </c>
      <c r="U717" s="54">
        <v>11396000</v>
      </c>
      <c r="V717" s="56" t="s">
        <v>88</v>
      </c>
      <c r="W717" s="54">
        <v>85449357</v>
      </c>
      <c r="X717" s="54" t="s">
        <v>8798</v>
      </c>
      <c r="Y717" s="119">
        <v>46052</v>
      </c>
      <c r="Z717" s="119">
        <v>46055</v>
      </c>
      <c r="AA717" s="120" t="s">
        <v>90</v>
      </c>
      <c r="AB717" s="119">
        <v>46173</v>
      </c>
      <c r="AC717" s="54">
        <f t="shared" si="55"/>
        <v>118</v>
      </c>
      <c r="AD717" s="56">
        <v>1</v>
      </c>
      <c r="AE717" s="114">
        <v>2849000</v>
      </c>
      <c r="AF717" s="56">
        <v>1</v>
      </c>
      <c r="AG717" s="464">
        <v>46203</v>
      </c>
      <c r="AH717" s="54">
        <f t="shared" si="56"/>
        <v>30</v>
      </c>
      <c r="AI717" s="114">
        <v>0</v>
      </c>
      <c r="AJ717" s="114">
        <v>0</v>
      </c>
      <c r="AK717" s="118" t="s">
        <v>90</v>
      </c>
      <c r="AL717" s="118" t="s">
        <v>90</v>
      </c>
      <c r="AM717" s="56">
        <v>0</v>
      </c>
      <c r="AN717" s="118" t="s">
        <v>90</v>
      </c>
      <c r="AO717" s="118" t="s">
        <v>90</v>
      </c>
      <c r="AP717" s="118" t="s">
        <v>90</v>
      </c>
      <c r="AQ717" s="54">
        <f t="shared" si="57"/>
        <v>0</v>
      </c>
      <c r="AR717" s="54">
        <f>+L717+AE717-AJ717</f>
        <v>14245000</v>
      </c>
      <c r="AS717" s="56" t="s">
        <v>88</v>
      </c>
      <c r="AT717" s="54">
        <v>11396000</v>
      </c>
      <c r="AU717" s="56" t="s">
        <v>91</v>
      </c>
      <c r="AV717" s="114">
        <v>0</v>
      </c>
      <c r="AW717" s="111" t="s">
        <v>90</v>
      </c>
      <c r="AX717" s="247">
        <v>11396000</v>
      </c>
      <c r="AY717" s="58">
        <f t="shared" si="58"/>
        <v>2849000</v>
      </c>
      <c r="AZ717" s="112">
        <f t="shared" si="59"/>
        <v>0.8</v>
      </c>
      <c r="BA717" s="159">
        <v>1</v>
      </c>
      <c r="BB717" s="111" t="s">
        <v>90</v>
      </c>
      <c r="BC717" s="56" t="s">
        <v>92</v>
      </c>
      <c r="BD717" s="109" t="s">
        <v>8945</v>
      </c>
      <c r="BE717" s="123" t="s">
        <v>91</v>
      </c>
      <c r="BF717" s="56" t="s">
        <v>88</v>
      </c>
    </row>
    <row r="718" spans="1:58" s="201" customFormat="1" x14ac:dyDescent="0.2">
      <c r="B718" s="51">
        <v>2026</v>
      </c>
      <c r="C718" s="51">
        <v>891780111</v>
      </c>
      <c r="D718" s="51" t="s">
        <v>79</v>
      </c>
      <c r="E718" s="161" t="s">
        <v>8944</v>
      </c>
      <c r="F718" s="56" t="s">
        <v>8943</v>
      </c>
      <c r="G718" s="56">
        <v>0</v>
      </c>
      <c r="H718" s="56" t="s">
        <v>82</v>
      </c>
      <c r="I718" s="51" t="s">
        <v>83</v>
      </c>
      <c r="J718" s="121" t="s">
        <v>84</v>
      </c>
      <c r="K718" s="54" t="s">
        <v>8942</v>
      </c>
      <c r="L718" s="54">
        <v>9676000</v>
      </c>
      <c r="M718" s="51" t="s">
        <v>86</v>
      </c>
      <c r="N718" s="54" t="s">
        <v>8941</v>
      </c>
      <c r="O718" s="54">
        <v>1082833575</v>
      </c>
      <c r="P718" s="54">
        <v>53</v>
      </c>
      <c r="Q718" s="464">
        <v>46030</v>
      </c>
      <c r="R718" s="109">
        <v>2567899000</v>
      </c>
      <c r="S718" s="109">
        <v>3705</v>
      </c>
      <c r="T718" s="542">
        <v>46052</v>
      </c>
      <c r="U718" s="54">
        <v>9676000</v>
      </c>
      <c r="V718" s="56" t="s">
        <v>88</v>
      </c>
      <c r="W718" s="54">
        <v>7633817</v>
      </c>
      <c r="X718" s="54" t="s">
        <v>8634</v>
      </c>
      <c r="Y718" s="119">
        <v>46052</v>
      </c>
      <c r="Z718" s="119">
        <v>46055</v>
      </c>
      <c r="AA718" s="120" t="s">
        <v>90</v>
      </c>
      <c r="AB718" s="119">
        <v>46173</v>
      </c>
      <c r="AC718" s="54">
        <f t="shared" si="55"/>
        <v>118</v>
      </c>
      <c r="AD718" s="56">
        <v>1</v>
      </c>
      <c r="AE718" s="114">
        <v>2419000</v>
      </c>
      <c r="AF718" s="56">
        <v>1</v>
      </c>
      <c r="AG718" s="464">
        <v>46203</v>
      </c>
      <c r="AH718" s="54">
        <f t="shared" si="56"/>
        <v>30</v>
      </c>
      <c r="AI718" s="114">
        <v>0</v>
      </c>
      <c r="AJ718" s="114">
        <v>0</v>
      </c>
      <c r="AK718" s="118" t="s">
        <v>90</v>
      </c>
      <c r="AL718" s="118" t="s">
        <v>90</v>
      </c>
      <c r="AM718" s="56">
        <v>0</v>
      </c>
      <c r="AN718" s="118" t="s">
        <v>90</v>
      </c>
      <c r="AO718" s="118" t="s">
        <v>90</v>
      </c>
      <c r="AP718" s="118" t="s">
        <v>90</v>
      </c>
      <c r="AQ718" s="54">
        <f t="shared" si="57"/>
        <v>0</v>
      </c>
      <c r="AR718" s="54">
        <f>+L718+AE718-AJ718</f>
        <v>12095000</v>
      </c>
      <c r="AS718" s="56" t="s">
        <v>88</v>
      </c>
      <c r="AT718" s="54">
        <v>9676000</v>
      </c>
      <c r="AU718" s="56" t="s">
        <v>91</v>
      </c>
      <c r="AV718" s="114">
        <v>0</v>
      </c>
      <c r="AW718" s="111" t="s">
        <v>90</v>
      </c>
      <c r="AX718" s="247">
        <v>9676000</v>
      </c>
      <c r="AY718" s="58">
        <f t="shared" si="58"/>
        <v>2419000</v>
      </c>
      <c r="AZ718" s="112">
        <f t="shared" si="59"/>
        <v>0.8</v>
      </c>
      <c r="BA718" s="159">
        <v>1</v>
      </c>
      <c r="BB718" s="111" t="s">
        <v>90</v>
      </c>
      <c r="BC718" s="56" t="s">
        <v>92</v>
      </c>
      <c r="BD718" s="109" t="s">
        <v>8940</v>
      </c>
      <c r="BE718" s="123" t="s">
        <v>91</v>
      </c>
      <c r="BF718" s="56" t="s">
        <v>88</v>
      </c>
    </row>
    <row r="719" spans="1:58" s="201" customFormat="1" x14ac:dyDescent="0.2">
      <c r="B719" s="51">
        <v>2026</v>
      </c>
      <c r="C719" s="51">
        <v>891780111</v>
      </c>
      <c r="D719" s="51" t="s">
        <v>79</v>
      </c>
      <c r="E719" s="161" t="s">
        <v>8939</v>
      </c>
      <c r="F719" s="56" t="s">
        <v>8938</v>
      </c>
      <c r="G719" s="56">
        <v>0</v>
      </c>
      <c r="H719" s="56" t="s">
        <v>82</v>
      </c>
      <c r="I719" s="51" t="s">
        <v>83</v>
      </c>
      <c r="J719" s="121" t="s">
        <v>84</v>
      </c>
      <c r="K719" s="54" t="s">
        <v>8937</v>
      </c>
      <c r="L719" s="54">
        <v>13320000</v>
      </c>
      <c r="M719" s="51" t="s">
        <v>86</v>
      </c>
      <c r="N719" s="54" t="s">
        <v>8936</v>
      </c>
      <c r="O719" s="54">
        <v>22478366</v>
      </c>
      <c r="P719" s="54">
        <v>30</v>
      </c>
      <c r="Q719" s="464">
        <v>46027</v>
      </c>
      <c r="R719" s="109">
        <v>5872564000</v>
      </c>
      <c r="S719" s="109">
        <v>3731</v>
      </c>
      <c r="T719" s="542">
        <v>46052</v>
      </c>
      <c r="U719" s="54">
        <v>13320000</v>
      </c>
      <c r="V719" s="56" t="s">
        <v>88</v>
      </c>
      <c r="W719" s="54">
        <v>57461216</v>
      </c>
      <c r="X719" s="54" t="s">
        <v>8844</v>
      </c>
      <c r="Y719" s="119">
        <v>46052</v>
      </c>
      <c r="Z719" s="119">
        <v>46055</v>
      </c>
      <c r="AA719" s="120" t="s">
        <v>90</v>
      </c>
      <c r="AB719" s="119">
        <v>46173</v>
      </c>
      <c r="AC719" s="54">
        <f t="shared" si="55"/>
        <v>118</v>
      </c>
      <c r="AD719" s="56">
        <v>1</v>
      </c>
      <c r="AE719" s="114">
        <v>3663000</v>
      </c>
      <c r="AF719" s="56">
        <v>1</v>
      </c>
      <c r="AG719" s="464">
        <v>46206</v>
      </c>
      <c r="AH719" s="54">
        <f t="shared" si="56"/>
        <v>33</v>
      </c>
      <c r="AI719" s="114">
        <v>0</v>
      </c>
      <c r="AJ719" s="114">
        <v>0</v>
      </c>
      <c r="AK719" s="118" t="s">
        <v>90</v>
      </c>
      <c r="AL719" s="118" t="s">
        <v>90</v>
      </c>
      <c r="AM719" s="56">
        <v>0</v>
      </c>
      <c r="AN719" s="118" t="s">
        <v>90</v>
      </c>
      <c r="AO719" s="118" t="s">
        <v>90</v>
      </c>
      <c r="AP719" s="118" t="s">
        <v>90</v>
      </c>
      <c r="AQ719" s="54">
        <f t="shared" si="57"/>
        <v>0</v>
      </c>
      <c r="AR719" s="54">
        <f>+L719+AE719-AJ719</f>
        <v>16983000</v>
      </c>
      <c r="AS719" s="56" t="s">
        <v>88</v>
      </c>
      <c r="AT719" s="54">
        <v>13320000</v>
      </c>
      <c r="AU719" s="56" t="s">
        <v>91</v>
      </c>
      <c r="AV719" s="114">
        <v>0</v>
      </c>
      <c r="AW719" s="111" t="s">
        <v>90</v>
      </c>
      <c r="AX719" s="247">
        <v>13320000</v>
      </c>
      <c r="AY719" s="58">
        <f t="shared" si="58"/>
        <v>3663000</v>
      </c>
      <c r="AZ719" s="112">
        <f t="shared" si="59"/>
        <v>0.78431372549019607</v>
      </c>
      <c r="BA719" s="159">
        <v>1</v>
      </c>
      <c r="BB719" s="111" t="s">
        <v>90</v>
      </c>
      <c r="BC719" s="56" t="s">
        <v>92</v>
      </c>
      <c r="BD719" s="109" t="s">
        <v>8935</v>
      </c>
      <c r="BE719" s="123" t="s">
        <v>91</v>
      </c>
      <c r="BF719" s="56" t="s">
        <v>88</v>
      </c>
    </row>
    <row r="720" spans="1:58" s="539" customFormat="1" x14ac:dyDescent="0.2">
      <c r="A720" s="201"/>
      <c r="B720" s="51">
        <v>2026</v>
      </c>
      <c r="C720" s="51">
        <v>891780111</v>
      </c>
      <c r="D720" s="51" t="s">
        <v>79</v>
      </c>
      <c r="E720" s="161" t="s">
        <v>8934</v>
      </c>
      <c r="F720" s="56" t="s">
        <v>8933</v>
      </c>
      <c r="G720" s="56">
        <v>0</v>
      </c>
      <c r="H720" s="56" t="s">
        <v>82</v>
      </c>
      <c r="I720" s="51" t="s">
        <v>83</v>
      </c>
      <c r="J720" s="121" t="s">
        <v>84</v>
      </c>
      <c r="K720" s="54" t="s">
        <v>8932</v>
      </c>
      <c r="L720" s="54">
        <v>9676000</v>
      </c>
      <c r="M720" s="51" t="s">
        <v>86</v>
      </c>
      <c r="N720" s="54" t="s">
        <v>8931</v>
      </c>
      <c r="O720" s="54">
        <v>7631755</v>
      </c>
      <c r="P720" s="54">
        <v>53</v>
      </c>
      <c r="Q720" s="464">
        <v>46030</v>
      </c>
      <c r="R720" s="109">
        <v>2567899000</v>
      </c>
      <c r="S720" s="109">
        <v>3706</v>
      </c>
      <c r="T720" s="542">
        <v>46052</v>
      </c>
      <c r="U720" s="54">
        <v>9676000</v>
      </c>
      <c r="V720" s="56" t="s">
        <v>88</v>
      </c>
      <c r="W720" s="54">
        <v>7633817</v>
      </c>
      <c r="X720" s="54" t="s">
        <v>8634</v>
      </c>
      <c r="Y720" s="119">
        <v>46052</v>
      </c>
      <c r="Z720" s="119">
        <v>46055</v>
      </c>
      <c r="AA720" s="120" t="s">
        <v>90</v>
      </c>
      <c r="AB720" s="119">
        <v>46173</v>
      </c>
      <c r="AC720" s="54">
        <f t="shared" si="55"/>
        <v>118</v>
      </c>
      <c r="AD720" s="56">
        <v>1</v>
      </c>
      <c r="AE720" s="114">
        <v>2419000</v>
      </c>
      <c r="AF720" s="56">
        <v>1</v>
      </c>
      <c r="AG720" s="464">
        <v>46203</v>
      </c>
      <c r="AH720" s="54">
        <f t="shared" si="56"/>
        <v>30</v>
      </c>
      <c r="AI720" s="114">
        <v>0</v>
      </c>
      <c r="AJ720" s="114">
        <v>0</v>
      </c>
      <c r="AK720" s="118" t="s">
        <v>90</v>
      </c>
      <c r="AL720" s="118" t="s">
        <v>90</v>
      </c>
      <c r="AM720" s="56">
        <v>0</v>
      </c>
      <c r="AN720" s="118" t="s">
        <v>90</v>
      </c>
      <c r="AO720" s="118" t="s">
        <v>90</v>
      </c>
      <c r="AP720" s="118" t="s">
        <v>90</v>
      </c>
      <c r="AQ720" s="54">
        <f t="shared" si="57"/>
        <v>0</v>
      </c>
      <c r="AR720" s="54">
        <f>+L720+AE720-AJ720</f>
        <v>12095000</v>
      </c>
      <c r="AS720" s="56" t="s">
        <v>88</v>
      </c>
      <c r="AT720" s="54">
        <v>9676000</v>
      </c>
      <c r="AU720" s="56" t="s">
        <v>91</v>
      </c>
      <c r="AV720" s="114">
        <v>0</v>
      </c>
      <c r="AW720" s="111" t="s">
        <v>90</v>
      </c>
      <c r="AX720" s="247">
        <v>9676000</v>
      </c>
      <c r="AY720" s="58">
        <f t="shared" si="58"/>
        <v>2419000</v>
      </c>
      <c r="AZ720" s="112">
        <f t="shared" si="59"/>
        <v>0.8</v>
      </c>
      <c r="BA720" s="159">
        <v>1</v>
      </c>
      <c r="BB720" s="111" t="s">
        <v>90</v>
      </c>
      <c r="BC720" s="56" t="s">
        <v>92</v>
      </c>
      <c r="BD720" s="109" t="s">
        <v>8930</v>
      </c>
      <c r="BE720" s="123" t="s">
        <v>91</v>
      </c>
      <c r="BF720" s="56" t="s">
        <v>88</v>
      </c>
    </row>
    <row r="721" spans="2:58" s="201" customFormat="1" x14ac:dyDescent="0.2">
      <c r="B721" s="51">
        <v>2026</v>
      </c>
      <c r="C721" s="51">
        <v>891780111</v>
      </c>
      <c r="D721" s="51" t="s">
        <v>79</v>
      </c>
      <c r="E721" s="161" t="s">
        <v>8929</v>
      </c>
      <c r="F721" s="56" t="s">
        <v>8928</v>
      </c>
      <c r="G721" s="56">
        <v>0</v>
      </c>
      <c r="H721" s="56" t="s">
        <v>82</v>
      </c>
      <c r="I721" s="51" t="s">
        <v>83</v>
      </c>
      <c r="J721" s="121" t="s">
        <v>84</v>
      </c>
      <c r="K721" s="54" t="s">
        <v>8927</v>
      </c>
      <c r="L721" s="54">
        <v>11396000</v>
      </c>
      <c r="M721" s="51" t="s">
        <v>86</v>
      </c>
      <c r="N721" s="54" t="s">
        <v>8926</v>
      </c>
      <c r="O721" s="54">
        <v>1004462388</v>
      </c>
      <c r="P721" s="54">
        <v>53</v>
      </c>
      <c r="Q721" s="464">
        <v>46030</v>
      </c>
      <c r="R721" s="109">
        <v>2567899000</v>
      </c>
      <c r="S721" s="109">
        <v>4045</v>
      </c>
      <c r="T721" s="542">
        <v>46052</v>
      </c>
      <c r="U721" s="54">
        <v>11396000</v>
      </c>
      <c r="V721" s="56" t="s">
        <v>88</v>
      </c>
      <c r="W721" s="54">
        <v>57464638</v>
      </c>
      <c r="X721" s="54" t="s">
        <v>8925</v>
      </c>
      <c r="Y721" s="119">
        <v>46052</v>
      </c>
      <c r="Z721" s="119">
        <v>46055</v>
      </c>
      <c r="AA721" s="120" t="s">
        <v>90</v>
      </c>
      <c r="AB721" s="119">
        <v>46173</v>
      </c>
      <c r="AC721" s="54">
        <f t="shared" si="55"/>
        <v>118</v>
      </c>
      <c r="AD721" s="56">
        <v>1</v>
      </c>
      <c r="AE721" s="114">
        <v>2849000</v>
      </c>
      <c r="AF721" s="56">
        <v>1</v>
      </c>
      <c r="AG721" s="464">
        <v>46203</v>
      </c>
      <c r="AH721" s="54">
        <f t="shared" si="56"/>
        <v>30</v>
      </c>
      <c r="AI721" s="114">
        <v>0</v>
      </c>
      <c r="AJ721" s="114">
        <v>0</v>
      </c>
      <c r="AK721" s="118" t="s">
        <v>90</v>
      </c>
      <c r="AL721" s="118" t="s">
        <v>90</v>
      </c>
      <c r="AM721" s="56">
        <v>0</v>
      </c>
      <c r="AN721" s="118" t="s">
        <v>90</v>
      </c>
      <c r="AO721" s="118" t="s">
        <v>90</v>
      </c>
      <c r="AP721" s="118" t="s">
        <v>90</v>
      </c>
      <c r="AQ721" s="54">
        <f t="shared" si="57"/>
        <v>0</v>
      </c>
      <c r="AR721" s="54">
        <f>+L721+AE721-AJ721</f>
        <v>14245000</v>
      </c>
      <c r="AS721" s="56" t="s">
        <v>88</v>
      </c>
      <c r="AT721" s="54">
        <v>11396000</v>
      </c>
      <c r="AU721" s="56" t="s">
        <v>91</v>
      </c>
      <c r="AV721" s="114">
        <v>0</v>
      </c>
      <c r="AW721" s="111" t="s">
        <v>90</v>
      </c>
      <c r="AX721" s="247">
        <v>11396000</v>
      </c>
      <c r="AY721" s="58">
        <f t="shared" si="58"/>
        <v>2849000</v>
      </c>
      <c r="AZ721" s="112">
        <f t="shared" si="59"/>
        <v>0.8</v>
      </c>
      <c r="BA721" s="159">
        <v>1</v>
      </c>
      <c r="BB721" s="111" t="s">
        <v>90</v>
      </c>
      <c r="BC721" s="56" t="s">
        <v>92</v>
      </c>
      <c r="BD721" s="109" t="s">
        <v>8924</v>
      </c>
      <c r="BE721" s="123" t="s">
        <v>91</v>
      </c>
      <c r="BF721" s="56" t="s">
        <v>88</v>
      </c>
    </row>
    <row r="722" spans="2:58" s="201" customFormat="1" x14ac:dyDescent="0.2">
      <c r="B722" s="51">
        <v>2026</v>
      </c>
      <c r="C722" s="51">
        <v>891780111</v>
      </c>
      <c r="D722" s="51" t="s">
        <v>79</v>
      </c>
      <c r="E722" s="161" t="s">
        <v>8923</v>
      </c>
      <c r="F722" s="56" t="s">
        <v>8922</v>
      </c>
      <c r="G722" s="56">
        <v>0</v>
      </c>
      <c r="H722" s="56" t="s">
        <v>82</v>
      </c>
      <c r="I722" s="51" t="s">
        <v>83</v>
      </c>
      <c r="J722" s="121" t="s">
        <v>84</v>
      </c>
      <c r="K722" s="54" t="s">
        <v>8921</v>
      </c>
      <c r="L722" s="54">
        <v>14652000</v>
      </c>
      <c r="M722" s="51" t="s">
        <v>86</v>
      </c>
      <c r="N722" s="54" t="s">
        <v>8920</v>
      </c>
      <c r="O722" s="54">
        <v>7630804</v>
      </c>
      <c r="P722" s="54">
        <v>30</v>
      </c>
      <c r="Q722" s="464">
        <v>46027</v>
      </c>
      <c r="R722" s="109">
        <v>5872564000</v>
      </c>
      <c r="S722" s="109">
        <v>3714</v>
      </c>
      <c r="T722" s="542">
        <v>46052</v>
      </c>
      <c r="U722" s="54">
        <v>14652000</v>
      </c>
      <c r="V722" s="56" t="s">
        <v>88</v>
      </c>
      <c r="W722" s="54">
        <v>84452087</v>
      </c>
      <c r="X722" s="54" t="s">
        <v>8919</v>
      </c>
      <c r="Y722" s="119">
        <v>46052</v>
      </c>
      <c r="Z722" s="119">
        <v>46055</v>
      </c>
      <c r="AA722" s="120" t="s">
        <v>90</v>
      </c>
      <c r="AB722" s="119">
        <v>46173</v>
      </c>
      <c r="AC722" s="54">
        <f t="shared" si="55"/>
        <v>118</v>
      </c>
      <c r="AD722" s="56">
        <v>1</v>
      </c>
      <c r="AE722" s="114">
        <v>3663000</v>
      </c>
      <c r="AF722" s="56">
        <v>1</v>
      </c>
      <c r="AG722" s="464">
        <v>46203</v>
      </c>
      <c r="AH722" s="54">
        <f t="shared" si="56"/>
        <v>30</v>
      </c>
      <c r="AI722" s="114">
        <v>0</v>
      </c>
      <c r="AJ722" s="114">
        <v>0</v>
      </c>
      <c r="AK722" s="118" t="s">
        <v>90</v>
      </c>
      <c r="AL722" s="118" t="s">
        <v>90</v>
      </c>
      <c r="AM722" s="56">
        <v>0</v>
      </c>
      <c r="AN722" s="118" t="s">
        <v>90</v>
      </c>
      <c r="AO722" s="118" t="s">
        <v>90</v>
      </c>
      <c r="AP722" s="118" t="s">
        <v>90</v>
      </c>
      <c r="AQ722" s="54">
        <f t="shared" si="57"/>
        <v>0</v>
      </c>
      <c r="AR722" s="54">
        <f>+L722+AE722-AJ722</f>
        <v>18315000</v>
      </c>
      <c r="AS722" s="56" t="s">
        <v>88</v>
      </c>
      <c r="AT722" s="54">
        <v>14652000</v>
      </c>
      <c r="AU722" s="56" t="s">
        <v>91</v>
      </c>
      <c r="AV722" s="114">
        <v>0</v>
      </c>
      <c r="AW722" s="111" t="s">
        <v>90</v>
      </c>
      <c r="AX722" s="247">
        <v>14652000</v>
      </c>
      <c r="AY722" s="58">
        <f t="shared" si="58"/>
        <v>3663000</v>
      </c>
      <c r="AZ722" s="112">
        <f t="shared" si="59"/>
        <v>0.8</v>
      </c>
      <c r="BA722" s="159">
        <v>1</v>
      </c>
      <c r="BB722" s="111" t="s">
        <v>90</v>
      </c>
      <c r="BC722" s="56" t="s">
        <v>92</v>
      </c>
      <c r="BD722" s="109" t="s">
        <v>8918</v>
      </c>
      <c r="BE722" s="123" t="s">
        <v>91</v>
      </c>
      <c r="BF722" s="56" t="s">
        <v>88</v>
      </c>
    </row>
    <row r="723" spans="2:58" s="201" customFormat="1" x14ac:dyDescent="0.2">
      <c r="B723" s="51">
        <v>2026</v>
      </c>
      <c r="C723" s="51">
        <v>891780111</v>
      </c>
      <c r="D723" s="51" t="s">
        <v>79</v>
      </c>
      <c r="E723" s="161" t="s">
        <v>8917</v>
      </c>
      <c r="F723" s="56" t="s">
        <v>8916</v>
      </c>
      <c r="G723" s="56">
        <v>0</v>
      </c>
      <c r="H723" s="56" t="s">
        <v>82</v>
      </c>
      <c r="I723" s="51" t="s">
        <v>83</v>
      </c>
      <c r="J723" s="121" t="s">
        <v>84</v>
      </c>
      <c r="K723" s="54" t="s">
        <v>8915</v>
      </c>
      <c r="L723" s="54">
        <v>16880000</v>
      </c>
      <c r="M723" s="51" t="s">
        <v>86</v>
      </c>
      <c r="N723" s="54" t="s">
        <v>8914</v>
      </c>
      <c r="O723" s="54">
        <v>57290588</v>
      </c>
      <c r="P723" s="54">
        <v>30</v>
      </c>
      <c r="Q723" s="464">
        <v>46027</v>
      </c>
      <c r="R723" s="109">
        <v>5872564000</v>
      </c>
      <c r="S723" s="109">
        <v>3715</v>
      </c>
      <c r="T723" s="542">
        <v>46052</v>
      </c>
      <c r="U723" s="54">
        <v>16880000</v>
      </c>
      <c r="V723" s="56" t="s">
        <v>88</v>
      </c>
      <c r="W723" s="54">
        <v>36724655</v>
      </c>
      <c r="X723" s="54" t="s">
        <v>8833</v>
      </c>
      <c r="Y723" s="119">
        <v>46052</v>
      </c>
      <c r="Z723" s="119">
        <v>46055</v>
      </c>
      <c r="AA723" s="120" t="s">
        <v>90</v>
      </c>
      <c r="AB723" s="119">
        <v>46173</v>
      </c>
      <c r="AC723" s="54">
        <f t="shared" si="55"/>
        <v>118</v>
      </c>
      <c r="AD723" s="56">
        <v>1</v>
      </c>
      <c r="AE723" s="114">
        <v>4220000</v>
      </c>
      <c r="AF723" s="56">
        <v>1</v>
      </c>
      <c r="AG723" s="464">
        <v>46203</v>
      </c>
      <c r="AH723" s="54">
        <f t="shared" si="56"/>
        <v>30</v>
      </c>
      <c r="AI723" s="114">
        <v>0</v>
      </c>
      <c r="AJ723" s="114">
        <v>0</v>
      </c>
      <c r="AK723" s="118" t="s">
        <v>90</v>
      </c>
      <c r="AL723" s="118" t="s">
        <v>90</v>
      </c>
      <c r="AM723" s="56">
        <v>0</v>
      </c>
      <c r="AN723" s="118" t="s">
        <v>90</v>
      </c>
      <c r="AO723" s="118" t="s">
        <v>90</v>
      </c>
      <c r="AP723" s="118" t="s">
        <v>90</v>
      </c>
      <c r="AQ723" s="54">
        <f t="shared" si="57"/>
        <v>0</v>
      </c>
      <c r="AR723" s="54">
        <f>+L723+AE723-AJ723</f>
        <v>21100000</v>
      </c>
      <c r="AS723" s="56" t="s">
        <v>88</v>
      </c>
      <c r="AT723" s="54">
        <v>16880000</v>
      </c>
      <c r="AU723" s="56" t="s">
        <v>91</v>
      </c>
      <c r="AV723" s="114">
        <v>0</v>
      </c>
      <c r="AW723" s="111" t="s">
        <v>90</v>
      </c>
      <c r="AX723" s="247">
        <v>16880000</v>
      </c>
      <c r="AY723" s="58">
        <f t="shared" si="58"/>
        <v>4220000</v>
      </c>
      <c r="AZ723" s="112">
        <f t="shared" si="59"/>
        <v>0.8</v>
      </c>
      <c r="BA723" s="159">
        <v>1</v>
      </c>
      <c r="BB723" s="111" t="s">
        <v>90</v>
      </c>
      <c r="BC723" s="56" t="s">
        <v>92</v>
      </c>
      <c r="BD723" s="109" t="s">
        <v>8913</v>
      </c>
      <c r="BE723" s="123" t="s">
        <v>91</v>
      </c>
      <c r="BF723" s="56" t="s">
        <v>88</v>
      </c>
    </row>
    <row r="724" spans="2:58" s="201" customFormat="1" x14ac:dyDescent="0.2">
      <c r="B724" s="51">
        <v>2026</v>
      </c>
      <c r="C724" s="51">
        <v>891780111</v>
      </c>
      <c r="D724" s="51" t="s">
        <v>79</v>
      </c>
      <c r="E724" s="161" t="s">
        <v>8912</v>
      </c>
      <c r="F724" s="56" t="s">
        <v>8911</v>
      </c>
      <c r="G724" s="56">
        <v>0</v>
      </c>
      <c r="H724" s="56" t="s">
        <v>82</v>
      </c>
      <c r="I724" s="51" t="s">
        <v>174</v>
      </c>
      <c r="J724" s="121" t="s">
        <v>84</v>
      </c>
      <c r="K724" s="54" t="s">
        <v>8910</v>
      </c>
      <c r="L724" s="54">
        <v>8547000</v>
      </c>
      <c r="M724" s="51" t="s">
        <v>86</v>
      </c>
      <c r="N724" s="54" t="s">
        <v>8909</v>
      </c>
      <c r="O724" s="54">
        <v>1082891802</v>
      </c>
      <c r="P724" s="54">
        <v>403</v>
      </c>
      <c r="Q724" s="542">
        <v>46048</v>
      </c>
      <c r="R724" s="54">
        <v>137189000</v>
      </c>
      <c r="S724" s="54">
        <v>3719</v>
      </c>
      <c r="T724" s="542">
        <v>46052</v>
      </c>
      <c r="U724" s="54">
        <v>8547000</v>
      </c>
      <c r="V724" s="56" t="s">
        <v>88</v>
      </c>
      <c r="W724" s="54">
        <v>1082870070</v>
      </c>
      <c r="X724" s="54" t="s">
        <v>8777</v>
      </c>
      <c r="Y724" s="119">
        <v>46052</v>
      </c>
      <c r="Z724" s="119">
        <v>46082</v>
      </c>
      <c r="AA724" s="120" t="s">
        <v>90</v>
      </c>
      <c r="AB724" s="119">
        <v>46173</v>
      </c>
      <c r="AC724" s="54">
        <f t="shared" si="55"/>
        <v>91</v>
      </c>
      <c r="AD724" s="56">
        <v>1</v>
      </c>
      <c r="AE724" s="114">
        <v>2849000</v>
      </c>
      <c r="AF724" s="56">
        <v>1</v>
      </c>
      <c r="AG724" s="464">
        <v>46203</v>
      </c>
      <c r="AH724" s="54">
        <f t="shared" si="56"/>
        <v>30</v>
      </c>
      <c r="AI724" s="114">
        <v>0</v>
      </c>
      <c r="AJ724" s="114">
        <v>0</v>
      </c>
      <c r="AK724" s="118" t="s">
        <v>90</v>
      </c>
      <c r="AL724" s="118" t="s">
        <v>90</v>
      </c>
      <c r="AM724" s="56">
        <v>0</v>
      </c>
      <c r="AN724" s="118" t="s">
        <v>90</v>
      </c>
      <c r="AO724" s="118" t="s">
        <v>90</v>
      </c>
      <c r="AP724" s="118" t="s">
        <v>90</v>
      </c>
      <c r="AQ724" s="54">
        <f t="shared" si="57"/>
        <v>0</v>
      </c>
      <c r="AR724" s="54">
        <f>+L724+AE724-AJ724</f>
        <v>11396000</v>
      </c>
      <c r="AS724" s="56" t="s">
        <v>88</v>
      </c>
      <c r="AT724" s="54">
        <v>8547000</v>
      </c>
      <c r="AU724" s="56" t="s">
        <v>91</v>
      </c>
      <c r="AV724" s="114">
        <v>0</v>
      </c>
      <c r="AW724" s="111" t="s">
        <v>90</v>
      </c>
      <c r="AX724" s="247">
        <v>8547000</v>
      </c>
      <c r="AY724" s="58">
        <f t="shared" si="58"/>
        <v>2849000</v>
      </c>
      <c r="AZ724" s="112">
        <f t="shared" si="59"/>
        <v>0.75</v>
      </c>
      <c r="BA724" s="159">
        <v>1</v>
      </c>
      <c r="BB724" s="111" t="s">
        <v>90</v>
      </c>
      <c r="BC724" s="56" t="s">
        <v>296</v>
      </c>
      <c r="BD724" s="109" t="s">
        <v>8908</v>
      </c>
      <c r="BE724" s="123" t="s">
        <v>91</v>
      </c>
      <c r="BF724" s="56" t="s">
        <v>88</v>
      </c>
    </row>
    <row r="725" spans="2:58" s="201" customFormat="1" x14ac:dyDescent="0.2">
      <c r="B725" s="51">
        <v>2026</v>
      </c>
      <c r="C725" s="51">
        <v>891780111</v>
      </c>
      <c r="D725" s="51" t="s">
        <v>79</v>
      </c>
      <c r="E725" s="161" t="s">
        <v>8907</v>
      </c>
      <c r="F725" s="56" t="s">
        <v>8906</v>
      </c>
      <c r="G725" s="56">
        <v>0</v>
      </c>
      <c r="H725" s="56" t="s">
        <v>82</v>
      </c>
      <c r="I725" s="51" t="s">
        <v>174</v>
      </c>
      <c r="J725" s="121" t="s">
        <v>84</v>
      </c>
      <c r="K725" s="54" t="s">
        <v>8905</v>
      </c>
      <c r="L725" s="54">
        <v>14652000</v>
      </c>
      <c r="M725" s="51" t="s">
        <v>86</v>
      </c>
      <c r="N725" s="54" t="s">
        <v>8904</v>
      </c>
      <c r="O725" s="54">
        <v>1103121339</v>
      </c>
      <c r="P725" s="54">
        <v>403</v>
      </c>
      <c r="Q725" s="542">
        <v>46048</v>
      </c>
      <c r="R725" s="54">
        <v>137189000</v>
      </c>
      <c r="S725" s="54">
        <v>3716</v>
      </c>
      <c r="T725" s="542">
        <v>46052</v>
      </c>
      <c r="U725" s="54">
        <v>14652000</v>
      </c>
      <c r="V725" s="56" t="s">
        <v>88</v>
      </c>
      <c r="W725" s="54">
        <v>1082870070</v>
      </c>
      <c r="X725" s="54" t="s">
        <v>8777</v>
      </c>
      <c r="Y725" s="119">
        <v>46052</v>
      </c>
      <c r="Z725" s="119">
        <v>46055</v>
      </c>
      <c r="AA725" s="120" t="s">
        <v>90</v>
      </c>
      <c r="AB725" s="119">
        <v>46173</v>
      </c>
      <c r="AC725" s="54">
        <f t="shared" si="55"/>
        <v>118</v>
      </c>
      <c r="AD725" s="56">
        <v>1</v>
      </c>
      <c r="AE725" s="114">
        <v>3663000</v>
      </c>
      <c r="AF725" s="56">
        <v>1</v>
      </c>
      <c r="AG725" s="464">
        <v>46203</v>
      </c>
      <c r="AH725" s="54">
        <f t="shared" si="56"/>
        <v>30</v>
      </c>
      <c r="AI725" s="114">
        <v>0</v>
      </c>
      <c r="AJ725" s="114">
        <v>0</v>
      </c>
      <c r="AK725" s="118" t="s">
        <v>90</v>
      </c>
      <c r="AL725" s="118" t="s">
        <v>90</v>
      </c>
      <c r="AM725" s="56">
        <v>0</v>
      </c>
      <c r="AN725" s="118" t="s">
        <v>90</v>
      </c>
      <c r="AO725" s="118" t="s">
        <v>90</v>
      </c>
      <c r="AP725" s="118" t="s">
        <v>90</v>
      </c>
      <c r="AQ725" s="54">
        <f t="shared" si="57"/>
        <v>0</v>
      </c>
      <c r="AR725" s="54">
        <f>+L725+AE725-AJ725</f>
        <v>18315000</v>
      </c>
      <c r="AS725" s="56" t="s">
        <v>88</v>
      </c>
      <c r="AT725" s="54">
        <v>14652000</v>
      </c>
      <c r="AU725" s="56" t="s">
        <v>91</v>
      </c>
      <c r="AV725" s="114">
        <v>0</v>
      </c>
      <c r="AW725" s="111" t="s">
        <v>90</v>
      </c>
      <c r="AX725" s="247">
        <v>14652000</v>
      </c>
      <c r="AY725" s="58">
        <f t="shared" si="58"/>
        <v>3663000</v>
      </c>
      <c r="AZ725" s="112">
        <f t="shared" si="59"/>
        <v>0.8</v>
      </c>
      <c r="BA725" s="159">
        <v>1</v>
      </c>
      <c r="BB725" s="111" t="s">
        <v>90</v>
      </c>
      <c r="BC725" s="56" t="s">
        <v>92</v>
      </c>
      <c r="BD725" s="109" t="s">
        <v>8903</v>
      </c>
      <c r="BE725" s="123" t="s">
        <v>91</v>
      </c>
      <c r="BF725" s="56" t="s">
        <v>88</v>
      </c>
    </row>
    <row r="726" spans="2:58" s="201" customFormat="1" x14ac:dyDescent="0.2">
      <c r="B726" s="51">
        <v>2026</v>
      </c>
      <c r="C726" s="51">
        <v>891780111</v>
      </c>
      <c r="D726" s="51" t="s">
        <v>79</v>
      </c>
      <c r="E726" s="161" t="s">
        <v>8902</v>
      </c>
      <c r="F726" s="56" t="s">
        <v>8901</v>
      </c>
      <c r="G726" s="56">
        <v>0</v>
      </c>
      <c r="H726" s="56" t="s">
        <v>82</v>
      </c>
      <c r="I726" s="51" t="s">
        <v>174</v>
      </c>
      <c r="J726" s="121" t="s">
        <v>84</v>
      </c>
      <c r="K726" s="54" t="s">
        <v>8900</v>
      </c>
      <c r="L726" s="54">
        <v>14652000</v>
      </c>
      <c r="M726" s="51" t="s">
        <v>86</v>
      </c>
      <c r="N726" s="54" t="s">
        <v>8899</v>
      </c>
      <c r="O726" s="54">
        <v>1082898060</v>
      </c>
      <c r="P726" s="54">
        <v>403</v>
      </c>
      <c r="Q726" s="542">
        <v>46048</v>
      </c>
      <c r="R726" s="54">
        <v>137189000</v>
      </c>
      <c r="S726" s="54">
        <v>3717</v>
      </c>
      <c r="T726" s="542">
        <v>46052</v>
      </c>
      <c r="U726" s="54">
        <v>14652000</v>
      </c>
      <c r="V726" s="56" t="s">
        <v>88</v>
      </c>
      <c r="W726" s="54">
        <v>79738530</v>
      </c>
      <c r="X726" s="54" t="s">
        <v>8640</v>
      </c>
      <c r="Y726" s="119">
        <v>46052</v>
      </c>
      <c r="Z726" s="119">
        <v>46055</v>
      </c>
      <c r="AA726" s="120" t="s">
        <v>90</v>
      </c>
      <c r="AB726" s="119">
        <v>46173</v>
      </c>
      <c r="AC726" s="54">
        <f t="shared" si="55"/>
        <v>118</v>
      </c>
      <c r="AD726" s="56">
        <v>1</v>
      </c>
      <c r="AE726" s="114">
        <v>3663000</v>
      </c>
      <c r="AF726" s="56">
        <v>1</v>
      </c>
      <c r="AG726" s="464">
        <v>46203</v>
      </c>
      <c r="AH726" s="54">
        <f t="shared" si="56"/>
        <v>30</v>
      </c>
      <c r="AI726" s="114">
        <v>0</v>
      </c>
      <c r="AJ726" s="114">
        <v>0</v>
      </c>
      <c r="AK726" s="118" t="s">
        <v>90</v>
      </c>
      <c r="AL726" s="118" t="s">
        <v>90</v>
      </c>
      <c r="AM726" s="56">
        <v>0</v>
      </c>
      <c r="AN726" s="118" t="s">
        <v>90</v>
      </c>
      <c r="AO726" s="118" t="s">
        <v>90</v>
      </c>
      <c r="AP726" s="118" t="s">
        <v>90</v>
      </c>
      <c r="AQ726" s="54">
        <f t="shared" si="57"/>
        <v>0</v>
      </c>
      <c r="AR726" s="54">
        <f>+L726+AE726-AJ726</f>
        <v>18315000</v>
      </c>
      <c r="AS726" s="56" t="s">
        <v>88</v>
      </c>
      <c r="AT726" s="54">
        <v>14652000</v>
      </c>
      <c r="AU726" s="56" t="s">
        <v>91</v>
      </c>
      <c r="AV726" s="114">
        <v>0</v>
      </c>
      <c r="AW726" s="111" t="s">
        <v>90</v>
      </c>
      <c r="AX726" s="247">
        <v>14652000</v>
      </c>
      <c r="AY726" s="58">
        <f t="shared" si="58"/>
        <v>3663000</v>
      </c>
      <c r="AZ726" s="112">
        <f t="shared" si="59"/>
        <v>0.8</v>
      </c>
      <c r="BA726" s="159">
        <v>1</v>
      </c>
      <c r="BB726" s="111" t="s">
        <v>90</v>
      </c>
      <c r="BC726" s="56" t="s">
        <v>92</v>
      </c>
      <c r="BD726" s="109" t="s">
        <v>8898</v>
      </c>
      <c r="BE726" s="123" t="s">
        <v>91</v>
      </c>
      <c r="BF726" s="56" t="s">
        <v>88</v>
      </c>
    </row>
    <row r="727" spans="2:58" s="201" customFormat="1" x14ac:dyDescent="0.2">
      <c r="B727" s="51">
        <v>2026</v>
      </c>
      <c r="C727" s="51">
        <v>891780111</v>
      </c>
      <c r="D727" s="51" t="s">
        <v>79</v>
      </c>
      <c r="E727" s="161" t="s">
        <v>8897</v>
      </c>
      <c r="F727" s="56" t="s">
        <v>8896</v>
      </c>
      <c r="G727" s="56">
        <v>0</v>
      </c>
      <c r="H727" s="56" t="s">
        <v>82</v>
      </c>
      <c r="I727" s="51" t="s">
        <v>83</v>
      </c>
      <c r="J727" s="121" t="s">
        <v>84</v>
      </c>
      <c r="K727" s="54" t="s">
        <v>8895</v>
      </c>
      <c r="L727" s="54">
        <v>17724000</v>
      </c>
      <c r="M727" s="51" t="s">
        <v>86</v>
      </c>
      <c r="N727" s="54" t="s">
        <v>8894</v>
      </c>
      <c r="O727" s="54">
        <v>1082943953</v>
      </c>
      <c r="P727" s="54">
        <v>30</v>
      </c>
      <c r="Q727" s="464">
        <v>46027</v>
      </c>
      <c r="R727" s="109">
        <v>5872564000</v>
      </c>
      <c r="S727" s="109">
        <v>3718</v>
      </c>
      <c r="T727" s="542">
        <v>46052</v>
      </c>
      <c r="U727" s="54">
        <v>17724000</v>
      </c>
      <c r="V727" s="56" t="s">
        <v>88</v>
      </c>
      <c r="W727" s="54">
        <v>15443332</v>
      </c>
      <c r="X727" s="54" t="s">
        <v>8893</v>
      </c>
      <c r="Y727" s="119">
        <v>46052</v>
      </c>
      <c r="Z727" s="119">
        <v>46055</v>
      </c>
      <c r="AA727" s="120" t="s">
        <v>90</v>
      </c>
      <c r="AB727" s="119">
        <v>46173</v>
      </c>
      <c r="AC727" s="54">
        <f t="shared" si="55"/>
        <v>118</v>
      </c>
      <c r="AD727" s="56">
        <v>1</v>
      </c>
      <c r="AE727" s="114">
        <v>4431000</v>
      </c>
      <c r="AF727" s="56">
        <v>1</v>
      </c>
      <c r="AG727" s="464">
        <v>46203</v>
      </c>
      <c r="AH727" s="54">
        <f t="shared" si="56"/>
        <v>30</v>
      </c>
      <c r="AI727" s="114">
        <v>0</v>
      </c>
      <c r="AJ727" s="114">
        <v>0</v>
      </c>
      <c r="AK727" s="118" t="s">
        <v>90</v>
      </c>
      <c r="AL727" s="118" t="s">
        <v>90</v>
      </c>
      <c r="AM727" s="56">
        <v>0</v>
      </c>
      <c r="AN727" s="118" t="s">
        <v>90</v>
      </c>
      <c r="AO727" s="118" t="s">
        <v>90</v>
      </c>
      <c r="AP727" s="118" t="s">
        <v>90</v>
      </c>
      <c r="AQ727" s="54">
        <f t="shared" si="57"/>
        <v>0</v>
      </c>
      <c r="AR727" s="54">
        <f>+L727+AE727-AJ727</f>
        <v>22155000</v>
      </c>
      <c r="AS727" s="56" t="s">
        <v>88</v>
      </c>
      <c r="AT727" s="54">
        <v>17724000</v>
      </c>
      <c r="AU727" s="56" t="s">
        <v>91</v>
      </c>
      <c r="AV727" s="114">
        <v>0</v>
      </c>
      <c r="AW727" s="111" t="s">
        <v>90</v>
      </c>
      <c r="AX727" s="247">
        <v>17724000</v>
      </c>
      <c r="AY727" s="58">
        <f t="shared" si="58"/>
        <v>4431000</v>
      </c>
      <c r="AZ727" s="112">
        <f t="shared" si="59"/>
        <v>0.8</v>
      </c>
      <c r="BA727" s="159">
        <v>1</v>
      </c>
      <c r="BB727" s="111" t="s">
        <v>90</v>
      </c>
      <c r="BC727" s="56" t="s">
        <v>92</v>
      </c>
      <c r="BD727" s="109" t="s">
        <v>8892</v>
      </c>
      <c r="BE727" s="123" t="s">
        <v>91</v>
      </c>
      <c r="BF727" s="56" t="s">
        <v>88</v>
      </c>
    </row>
    <row r="728" spans="2:58" s="201" customFormat="1" x14ac:dyDescent="0.2">
      <c r="B728" s="51">
        <v>2026</v>
      </c>
      <c r="C728" s="51">
        <v>891780111</v>
      </c>
      <c r="D728" s="51" t="s">
        <v>79</v>
      </c>
      <c r="E728" s="161" t="s">
        <v>8891</v>
      </c>
      <c r="F728" s="56" t="s">
        <v>8890</v>
      </c>
      <c r="G728" s="56">
        <v>0</v>
      </c>
      <c r="H728" s="56" t="s">
        <v>82</v>
      </c>
      <c r="I728" s="51" t="s">
        <v>83</v>
      </c>
      <c r="J728" s="121" t="s">
        <v>84</v>
      </c>
      <c r="K728" s="54" t="s">
        <v>8889</v>
      </c>
      <c r="L728" s="54">
        <v>12028000</v>
      </c>
      <c r="M728" s="51" t="s">
        <v>86</v>
      </c>
      <c r="N728" s="54" t="s">
        <v>8888</v>
      </c>
      <c r="O728" s="54">
        <v>1012388871</v>
      </c>
      <c r="P728" s="54">
        <v>30</v>
      </c>
      <c r="Q728" s="464">
        <v>46027</v>
      </c>
      <c r="R728" s="109">
        <v>5872564000</v>
      </c>
      <c r="S728" s="109">
        <v>3707</v>
      </c>
      <c r="T728" s="542">
        <v>46052</v>
      </c>
      <c r="U728" s="54">
        <v>12028000</v>
      </c>
      <c r="V728" s="56" t="s">
        <v>88</v>
      </c>
      <c r="W728" s="54">
        <v>7632967</v>
      </c>
      <c r="X728" s="54" t="s">
        <v>8887</v>
      </c>
      <c r="Y728" s="119">
        <v>46052</v>
      </c>
      <c r="Z728" s="119">
        <v>46055</v>
      </c>
      <c r="AA728" s="120" t="s">
        <v>90</v>
      </c>
      <c r="AB728" s="119">
        <v>46173</v>
      </c>
      <c r="AC728" s="54">
        <f t="shared" si="55"/>
        <v>118</v>
      </c>
      <c r="AD728" s="56">
        <v>1</v>
      </c>
      <c r="AE728" s="114">
        <v>1504000</v>
      </c>
      <c r="AF728" s="56">
        <v>1</v>
      </c>
      <c r="AG728" s="464">
        <v>46188</v>
      </c>
      <c r="AH728" s="54">
        <f t="shared" si="56"/>
        <v>15</v>
      </c>
      <c r="AI728" s="114">
        <v>0</v>
      </c>
      <c r="AJ728" s="114">
        <v>0</v>
      </c>
      <c r="AK728" s="118" t="s">
        <v>90</v>
      </c>
      <c r="AL728" s="118" t="s">
        <v>90</v>
      </c>
      <c r="AM728" s="56">
        <v>0</v>
      </c>
      <c r="AN728" s="118" t="s">
        <v>90</v>
      </c>
      <c r="AO728" s="118" t="s">
        <v>90</v>
      </c>
      <c r="AP728" s="118" t="s">
        <v>90</v>
      </c>
      <c r="AQ728" s="54">
        <f t="shared" si="57"/>
        <v>0</v>
      </c>
      <c r="AR728" s="54">
        <f>+L728+AE728-AJ728</f>
        <v>13532000</v>
      </c>
      <c r="AS728" s="56" t="s">
        <v>88</v>
      </c>
      <c r="AT728" s="54">
        <v>12028000</v>
      </c>
      <c r="AU728" s="56" t="s">
        <v>91</v>
      </c>
      <c r="AV728" s="114">
        <v>0</v>
      </c>
      <c r="AW728" s="111" t="s">
        <v>90</v>
      </c>
      <c r="AX728" s="247">
        <v>12028000</v>
      </c>
      <c r="AY728" s="58">
        <f t="shared" si="58"/>
        <v>1504000</v>
      </c>
      <c r="AZ728" s="112">
        <f t="shared" si="59"/>
        <v>0.88885604493053505</v>
      </c>
      <c r="BA728" s="159">
        <v>1</v>
      </c>
      <c r="BB728" s="111" t="s">
        <v>90</v>
      </c>
      <c r="BC728" s="56" t="s">
        <v>92</v>
      </c>
      <c r="BD728" s="109" t="s">
        <v>8886</v>
      </c>
      <c r="BE728" s="123" t="s">
        <v>91</v>
      </c>
      <c r="BF728" s="56" t="s">
        <v>88</v>
      </c>
    </row>
    <row r="729" spans="2:58" s="201" customFormat="1" x14ac:dyDescent="0.2">
      <c r="B729" s="51">
        <v>2026</v>
      </c>
      <c r="C729" s="51">
        <v>891780111</v>
      </c>
      <c r="D729" s="51" t="s">
        <v>79</v>
      </c>
      <c r="E729" s="161" t="s">
        <v>8885</v>
      </c>
      <c r="F729" s="56" t="s">
        <v>8884</v>
      </c>
      <c r="G729" s="56">
        <v>0</v>
      </c>
      <c r="H729" s="56" t="s">
        <v>82</v>
      </c>
      <c r="I729" s="51" t="s">
        <v>83</v>
      </c>
      <c r="J729" s="121" t="s">
        <v>84</v>
      </c>
      <c r="K729" s="54" t="s">
        <v>8883</v>
      </c>
      <c r="L729" s="54">
        <v>14652000</v>
      </c>
      <c r="M729" s="51" t="s">
        <v>86</v>
      </c>
      <c r="N729" s="54" t="s">
        <v>8882</v>
      </c>
      <c r="O729" s="54">
        <v>57442581</v>
      </c>
      <c r="P729" s="54">
        <v>30</v>
      </c>
      <c r="Q729" s="464">
        <v>46027</v>
      </c>
      <c r="R729" s="109">
        <v>5872564000</v>
      </c>
      <c r="S729" s="109">
        <v>3720</v>
      </c>
      <c r="T729" s="542">
        <v>46052</v>
      </c>
      <c r="U729" s="54">
        <v>14652000</v>
      </c>
      <c r="V729" s="56" t="s">
        <v>88</v>
      </c>
      <c r="W729" s="54">
        <v>93400727</v>
      </c>
      <c r="X729" s="54" t="s">
        <v>8815</v>
      </c>
      <c r="Y729" s="119">
        <v>46052</v>
      </c>
      <c r="Z729" s="119">
        <v>46055</v>
      </c>
      <c r="AA729" s="120" t="s">
        <v>90</v>
      </c>
      <c r="AB729" s="119">
        <v>46173</v>
      </c>
      <c r="AC729" s="54">
        <f t="shared" si="55"/>
        <v>118</v>
      </c>
      <c r="AD729" s="56">
        <v>1</v>
      </c>
      <c r="AE729" s="114">
        <v>3663000</v>
      </c>
      <c r="AF729" s="56">
        <v>1</v>
      </c>
      <c r="AG729" s="464">
        <v>46203</v>
      </c>
      <c r="AH729" s="54">
        <f t="shared" si="56"/>
        <v>30</v>
      </c>
      <c r="AI729" s="114">
        <v>0</v>
      </c>
      <c r="AJ729" s="114">
        <v>0</v>
      </c>
      <c r="AK729" s="118" t="s">
        <v>90</v>
      </c>
      <c r="AL729" s="118" t="s">
        <v>90</v>
      </c>
      <c r="AM729" s="56">
        <v>0</v>
      </c>
      <c r="AN729" s="118" t="s">
        <v>90</v>
      </c>
      <c r="AO729" s="118" t="s">
        <v>90</v>
      </c>
      <c r="AP729" s="118" t="s">
        <v>90</v>
      </c>
      <c r="AQ729" s="54">
        <f t="shared" si="57"/>
        <v>0</v>
      </c>
      <c r="AR729" s="54">
        <f>+L729+AE729-AJ729</f>
        <v>18315000</v>
      </c>
      <c r="AS729" s="56" t="s">
        <v>88</v>
      </c>
      <c r="AT729" s="54">
        <v>14652000</v>
      </c>
      <c r="AU729" s="56" t="s">
        <v>91</v>
      </c>
      <c r="AV729" s="114">
        <v>0</v>
      </c>
      <c r="AW729" s="111" t="s">
        <v>90</v>
      </c>
      <c r="AX729" s="247">
        <v>14652000</v>
      </c>
      <c r="AY729" s="58">
        <f t="shared" si="58"/>
        <v>3663000</v>
      </c>
      <c r="AZ729" s="112">
        <f t="shared" si="59"/>
        <v>0.8</v>
      </c>
      <c r="BA729" s="159">
        <v>1</v>
      </c>
      <c r="BB729" s="111" t="s">
        <v>90</v>
      </c>
      <c r="BC729" s="56" t="s">
        <v>92</v>
      </c>
      <c r="BD729" s="109" t="s">
        <v>8881</v>
      </c>
      <c r="BE729" s="123" t="s">
        <v>91</v>
      </c>
      <c r="BF729" s="56" t="s">
        <v>88</v>
      </c>
    </row>
    <row r="730" spans="2:58" s="201" customFormat="1" x14ac:dyDescent="0.2">
      <c r="B730" s="51">
        <v>2026</v>
      </c>
      <c r="C730" s="51">
        <v>891780111</v>
      </c>
      <c r="D730" s="51" t="s">
        <v>79</v>
      </c>
      <c r="E730" s="161" t="s">
        <v>8880</v>
      </c>
      <c r="F730" s="56" t="s">
        <v>8879</v>
      </c>
      <c r="G730" s="56">
        <v>0</v>
      </c>
      <c r="H730" s="56" t="s">
        <v>82</v>
      </c>
      <c r="I730" s="51" t="s">
        <v>83</v>
      </c>
      <c r="J730" s="121" t="s">
        <v>84</v>
      </c>
      <c r="K730" s="54" t="s">
        <v>8878</v>
      </c>
      <c r="L730" s="54">
        <v>12028000</v>
      </c>
      <c r="M730" s="51" t="s">
        <v>86</v>
      </c>
      <c r="N730" s="54" t="s">
        <v>8877</v>
      </c>
      <c r="O730" s="54">
        <v>45592999</v>
      </c>
      <c r="P730" s="54">
        <v>30</v>
      </c>
      <c r="Q730" s="464">
        <v>46027</v>
      </c>
      <c r="R730" s="109">
        <v>5872564000</v>
      </c>
      <c r="S730" s="109">
        <v>3721</v>
      </c>
      <c r="T730" s="542">
        <v>46052</v>
      </c>
      <c r="U730" s="54">
        <v>12028000</v>
      </c>
      <c r="V730" s="56" t="s">
        <v>88</v>
      </c>
      <c r="W730" s="54">
        <v>45691169</v>
      </c>
      <c r="X730" s="54" t="s">
        <v>8876</v>
      </c>
      <c r="Y730" s="119">
        <v>46052</v>
      </c>
      <c r="Z730" s="119">
        <v>46055</v>
      </c>
      <c r="AA730" s="120" t="s">
        <v>90</v>
      </c>
      <c r="AB730" s="119">
        <v>46173</v>
      </c>
      <c r="AC730" s="54">
        <f t="shared" si="55"/>
        <v>118</v>
      </c>
      <c r="AD730" s="56">
        <v>2</v>
      </c>
      <c r="AE730" s="114">
        <v>1203000</v>
      </c>
      <c r="AF730" s="56">
        <v>1</v>
      </c>
      <c r="AG730" s="464">
        <v>46185</v>
      </c>
      <c r="AH730" s="54">
        <f t="shared" si="56"/>
        <v>12</v>
      </c>
      <c r="AI730" s="114">
        <v>0</v>
      </c>
      <c r="AJ730" s="114">
        <v>0</v>
      </c>
      <c r="AK730" s="118" t="s">
        <v>90</v>
      </c>
      <c r="AL730" s="118" t="s">
        <v>90</v>
      </c>
      <c r="AM730" s="56">
        <v>0</v>
      </c>
      <c r="AN730" s="118" t="s">
        <v>90</v>
      </c>
      <c r="AO730" s="118" t="s">
        <v>90</v>
      </c>
      <c r="AP730" s="118" t="s">
        <v>90</v>
      </c>
      <c r="AQ730" s="54">
        <f t="shared" si="57"/>
        <v>0</v>
      </c>
      <c r="AR730" s="54">
        <f>+L730+AE730-AJ730</f>
        <v>13231000</v>
      </c>
      <c r="AS730" s="56" t="s">
        <v>88</v>
      </c>
      <c r="AT730" s="54">
        <v>12028000</v>
      </c>
      <c r="AU730" s="56" t="s">
        <v>91</v>
      </c>
      <c r="AV730" s="114">
        <v>0</v>
      </c>
      <c r="AW730" s="111" t="s">
        <v>90</v>
      </c>
      <c r="AX730" s="247">
        <v>12028000</v>
      </c>
      <c r="AY730" s="58">
        <f t="shared" si="58"/>
        <v>1203000</v>
      </c>
      <c r="AZ730" s="112">
        <f t="shared" si="59"/>
        <v>0.90907716725871057</v>
      </c>
      <c r="BA730" s="159">
        <v>1</v>
      </c>
      <c r="BB730" s="111" t="s">
        <v>90</v>
      </c>
      <c r="BC730" s="56" t="s">
        <v>92</v>
      </c>
      <c r="BD730" s="109" t="s">
        <v>8875</v>
      </c>
      <c r="BE730" s="123" t="s">
        <v>91</v>
      </c>
      <c r="BF730" s="56" t="s">
        <v>88</v>
      </c>
    </row>
    <row r="731" spans="2:58" s="201" customFormat="1" x14ac:dyDescent="0.2">
      <c r="B731" s="51">
        <v>2026</v>
      </c>
      <c r="C731" s="51">
        <v>891780111</v>
      </c>
      <c r="D731" s="51" t="s">
        <v>79</v>
      </c>
      <c r="E731" s="161" t="s">
        <v>8874</v>
      </c>
      <c r="F731" s="56" t="s">
        <v>8873</v>
      </c>
      <c r="G731" s="56">
        <v>0</v>
      </c>
      <c r="H731" s="56" t="s">
        <v>82</v>
      </c>
      <c r="I731" s="51" t="s">
        <v>83</v>
      </c>
      <c r="J731" s="121" t="s">
        <v>84</v>
      </c>
      <c r="K731" s="54" t="s">
        <v>8872</v>
      </c>
      <c r="L731" s="54">
        <v>14652000</v>
      </c>
      <c r="M731" s="51" t="s">
        <v>86</v>
      </c>
      <c r="N731" s="54" t="s">
        <v>8871</v>
      </c>
      <c r="O731" s="54">
        <v>1032477240</v>
      </c>
      <c r="P731" s="54">
        <v>30</v>
      </c>
      <c r="Q731" s="464">
        <v>46027</v>
      </c>
      <c r="R731" s="109">
        <v>5872564000</v>
      </c>
      <c r="S731" s="109">
        <v>3722</v>
      </c>
      <c r="T731" s="542">
        <v>46052</v>
      </c>
      <c r="U731" s="54">
        <v>14652000</v>
      </c>
      <c r="V731" s="56" t="s">
        <v>88</v>
      </c>
      <c r="W731" s="54">
        <v>79738530</v>
      </c>
      <c r="X731" s="54" t="s">
        <v>8640</v>
      </c>
      <c r="Y731" s="119">
        <v>46052</v>
      </c>
      <c r="Z731" s="119">
        <v>46055</v>
      </c>
      <c r="AA731" s="120" t="s">
        <v>90</v>
      </c>
      <c r="AB731" s="119">
        <v>46173</v>
      </c>
      <c r="AC731" s="54">
        <f t="shared" si="55"/>
        <v>118</v>
      </c>
      <c r="AD731" s="56">
        <v>1</v>
      </c>
      <c r="AE731" s="114">
        <v>3663000</v>
      </c>
      <c r="AF731" s="56">
        <v>1</v>
      </c>
      <c r="AG731" s="464">
        <v>46203</v>
      </c>
      <c r="AH731" s="54">
        <f t="shared" si="56"/>
        <v>30</v>
      </c>
      <c r="AI731" s="114">
        <v>0</v>
      </c>
      <c r="AJ731" s="114">
        <v>0</v>
      </c>
      <c r="AK731" s="118" t="s">
        <v>90</v>
      </c>
      <c r="AL731" s="118" t="s">
        <v>90</v>
      </c>
      <c r="AM731" s="56">
        <v>0</v>
      </c>
      <c r="AN731" s="118" t="s">
        <v>90</v>
      </c>
      <c r="AO731" s="118" t="s">
        <v>90</v>
      </c>
      <c r="AP731" s="118" t="s">
        <v>90</v>
      </c>
      <c r="AQ731" s="54">
        <f t="shared" si="57"/>
        <v>0</v>
      </c>
      <c r="AR731" s="54">
        <f>+L731+AE731-AJ731</f>
        <v>18315000</v>
      </c>
      <c r="AS731" s="56" t="s">
        <v>88</v>
      </c>
      <c r="AT731" s="54">
        <v>14652000</v>
      </c>
      <c r="AU731" s="56" t="s">
        <v>91</v>
      </c>
      <c r="AV731" s="114">
        <v>0</v>
      </c>
      <c r="AW731" s="111" t="s">
        <v>90</v>
      </c>
      <c r="AX731" s="247">
        <v>14652000</v>
      </c>
      <c r="AY731" s="58">
        <f t="shared" si="58"/>
        <v>3663000</v>
      </c>
      <c r="AZ731" s="112">
        <f t="shared" si="59"/>
        <v>0.8</v>
      </c>
      <c r="BA731" s="159">
        <v>1</v>
      </c>
      <c r="BB731" s="111" t="s">
        <v>90</v>
      </c>
      <c r="BC731" s="56" t="s">
        <v>92</v>
      </c>
      <c r="BD731" s="109" t="s">
        <v>8870</v>
      </c>
      <c r="BE731" s="123" t="s">
        <v>91</v>
      </c>
      <c r="BF731" s="56" t="s">
        <v>88</v>
      </c>
    </row>
    <row r="732" spans="2:58" s="201" customFormat="1" x14ac:dyDescent="0.2">
      <c r="B732" s="51">
        <v>2026</v>
      </c>
      <c r="C732" s="51">
        <v>891780111</v>
      </c>
      <c r="D732" s="51" t="s">
        <v>79</v>
      </c>
      <c r="E732" s="161" t="s">
        <v>8869</v>
      </c>
      <c r="F732" s="56" t="s">
        <v>8868</v>
      </c>
      <c r="G732" s="56">
        <v>0</v>
      </c>
      <c r="H732" s="56" t="s">
        <v>82</v>
      </c>
      <c r="I732" s="51" t="s">
        <v>83</v>
      </c>
      <c r="J732" s="121" t="s">
        <v>84</v>
      </c>
      <c r="K732" s="54" t="s">
        <v>8867</v>
      </c>
      <c r="L732" s="54">
        <v>13320000</v>
      </c>
      <c r="M732" s="51" t="s">
        <v>86</v>
      </c>
      <c r="N732" s="54" t="s">
        <v>8866</v>
      </c>
      <c r="O732" s="54">
        <v>1083029243</v>
      </c>
      <c r="P732" s="54">
        <v>30</v>
      </c>
      <c r="Q732" s="464">
        <v>46027</v>
      </c>
      <c r="R732" s="109">
        <v>5872564000</v>
      </c>
      <c r="S732" s="109">
        <v>3723</v>
      </c>
      <c r="T732" s="542">
        <v>46052</v>
      </c>
      <c r="U732" s="54">
        <v>13320000</v>
      </c>
      <c r="V732" s="56" t="s">
        <v>88</v>
      </c>
      <c r="W732" s="54">
        <v>57461216</v>
      </c>
      <c r="X732" s="54" t="s">
        <v>8844</v>
      </c>
      <c r="Y732" s="119">
        <v>46052</v>
      </c>
      <c r="Z732" s="119">
        <v>46055</v>
      </c>
      <c r="AA732" s="120" t="s">
        <v>90</v>
      </c>
      <c r="AB732" s="119">
        <v>46173</v>
      </c>
      <c r="AC732" s="54">
        <f t="shared" si="55"/>
        <v>118</v>
      </c>
      <c r="AD732" s="56">
        <v>1</v>
      </c>
      <c r="AE732" s="114">
        <v>3663000</v>
      </c>
      <c r="AF732" s="56">
        <v>1</v>
      </c>
      <c r="AG732" s="464">
        <v>46206</v>
      </c>
      <c r="AH732" s="54">
        <f t="shared" si="56"/>
        <v>33</v>
      </c>
      <c r="AI732" s="114">
        <v>0</v>
      </c>
      <c r="AJ732" s="114">
        <v>0</v>
      </c>
      <c r="AK732" s="118" t="s">
        <v>90</v>
      </c>
      <c r="AL732" s="118" t="s">
        <v>90</v>
      </c>
      <c r="AM732" s="56">
        <v>0</v>
      </c>
      <c r="AN732" s="118" t="s">
        <v>90</v>
      </c>
      <c r="AO732" s="118" t="s">
        <v>90</v>
      </c>
      <c r="AP732" s="118" t="s">
        <v>90</v>
      </c>
      <c r="AQ732" s="54">
        <f t="shared" si="57"/>
        <v>0</v>
      </c>
      <c r="AR732" s="54">
        <f>+L732+AE732-AJ732</f>
        <v>16983000</v>
      </c>
      <c r="AS732" s="56" t="s">
        <v>88</v>
      </c>
      <c r="AT732" s="54">
        <v>13320000</v>
      </c>
      <c r="AU732" s="56" t="s">
        <v>91</v>
      </c>
      <c r="AV732" s="114">
        <v>0</v>
      </c>
      <c r="AW732" s="111" t="s">
        <v>90</v>
      </c>
      <c r="AX732" s="247">
        <v>13320000</v>
      </c>
      <c r="AY732" s="58">
        <f t="shared" si="58"/>
        <v>3663000</v>
      </c>
      <c r="AZ732" s="112">
        <f t="shared" si="59"/>
        <v>0.78431372549019607</v>
      </c>
      <c r="BA732" s="159">
        <v>1</v>
      </c>
      <c r="BB732" s="111" t="s">
        <v>90</v>
      </c>
      <c r="BC732" s="56" t="s">
        <v>92</v>
      </c>
      <c r="BD732" s="109" t="s">
        <v>8865</v>
      </c>
      <c r="BE732" s="123" t="s">
        <v>91</v>
      </c>
      <c r="BF732" s="56" t="s">
        <v>88</v>
      </c>
    </row>
    <row r="733" spans="2:58" s="201" customFormat="1" x14ac:dyDescent="0.2">
      <c r="B733" s="51">
        <v>2026</v>
      </c>
      <c r="C733" s="51">
        <v>891780111</v>
      </c>
      <c r="D733" s="51" t="s">
        <v>79</v>
      </c>
      <c r="E733" s="161" t="s">
        <v>8864</v>
      </c>
      <c r="F733" s="56" t="s">
        <v>8863</v>
      </c>
      <c r="G733" s="56">
        <v>0</v>
      </c>
      <c r="H733" s="56" t="s">
        <v>82</v>
      </c>
      <c r="I733" s="51" t="s">
        <v>174</v>
      </c>
      <c r="J733" s="121" t="s">
        <v>84</v>
      </c>
      <c r="K733" s="54" t="s">
        <v>8862</v>
      </c>
      <c r="L733" s="54">
        <v>15984000</v>
      </c>
      <c r="M733" s="51" t="s">
        <v>86</v>
      </c>
      <c r="N733" s="54" t="s">
        <v>8861</v>
      </c>
      <c r="O733" s="54">
        <v>57105227</v>
      </c>
      <c r="P733" s="54">
        <v>403</v>
      </c>
      <c r="Q733" s="542">
        <v>46048</v>
      </c>
      <c r="R733" s="54">
        <v>137189000</v>
      </c>
      <c r="S733" s="54">
        <v>3724</v>
      </c>
      <c r="T733" s="542">
        <v>46052</v>
      </c>
      <c r="U733" s="54">
        <v>15984000</v>
      </c>
      <c r="V733" s="56" t="s">
        <v>88</v>
      </c>
      <c r="W733" s="54">
        <v>1082870070</v>
      </c>
      <c r="X733" s="54" t="s">
        <v>8777</v>
      </c>
      <c r="Y733" s="119">
        <v>46052</v>
      </c>
      <c r="Z733" s="119">
        <v>46055</v>
      </c>
      <c r="AA733" s="120" t="s">
        <v>90</v>
      </c>
      <c r="AB733" s="119">
        <v>46173</v>
      </c>
      <c r="AC733" s="54">
        <f t="shared" si="55"/>
        <v>118</v>
      </c>
      <c r="AD733" s="56">
        <v>1</v>
      </c>
      <c r="AE733" s="114">
        <v>3996000</v>
      </c>
      <c r="AF733" s="56">
        <v>1</v>
      </c>
      <c r="AG733" s="464">
        <v>46203</v>
      </c>
      <c r="AH733" s="54">
        <f t="shared" si="56"/>
        <v>30</v>
      </c>
      <c r="AI733" s="114">
        <v>0</v>
      </c>
      <c r="AJ733" s="114">
        <v>0</v>
      </c>
      <c r="AK733" s="118" t="s">
        <v>90</v>
      </c>
      <c r="AL733" s="118" t="s">
        <v>90</v>
      </c>
      <c r="AM733" s="56">
        <v>0</v>
      </c>
      <c r="AN733" s="118" t="s">
        <v>90</v>
      </c>
      <c r="AO733" s="118" t="s">
        <v>90</v>
      </c>
      <c r="AP733" s="118" t="s">
        <v>90</v>
      </c>
      <c r="AQ733" s="54">
        <f t="shared" si="57"/>
        <v>0</v>
      </c>
      <c r="AR733" s="54">
        <f>+L733+AE733-AJ733</f>
        <v>19980000</v>
      </c>
      <c r="AS733" s="56" t="s">
        <v>88</v>
      </c>
      <c r="AT733" s="54">
        <v>15984000</v>
      </c>
      <c r="AU733" s="56" t="s">
        <v>91</v>
      </c>
      <c r="AV733" s="114">
        <v>0</v>
      </c>
      <c r="AW733" s="111" t="s">
        <v>90</v>
      </c>
      <c r="AX733" s="247">
        <v>15984000</v>
      </c>
      <c r="AY733" s="58">
        <f t="shared" si="58"/>
        <v>3996000</v>
      </c>
      <c r="AZ733" s="112">
        <f t="shared" si="59"/>
        <v>0.8</v>
      </c>
      <c r="BA733" s="159">
        <v>1</v>
      </c>
      <c r="BB733" s="111" t="s">
        <v>90</v>
      </c>
      <c r="BC733" s="56" t="s">
        <v>92</v>
      </c>
      <c r="BD733" s="109" t="s">
        <v>8860</v>
      </c>
      <c r="BE733" s="123" t="s">
        <v>91</v>
      </c>
      <c r="BF733" s="56" t="s">
        <v>88</v>
      </c>
    </row>
    <row r="734" spans="2:58" s="201" customFormat="1" x14ac:dyDescent="0.2">
      <c r="B734" s="51">
        <v>2026</v>
      </c>
      <c r="C734" s="51">
        <v>891780111</v>
      </c>
      <c r="D734" s="51" t="s">
        <v>79</v>
      </c>
      <c r="E734" s="161" t="s">
        <v>8859</v>
      </c>
      <c r="F734" s="56" t="s">
        <v>8858</v>
      </c>
      <c r="G734" s="56">
        <v>0</v>
      </c>
      <c r="H734" s="56" t="s">
        <v>82</v>
      </c>
      <c r="I734" s="51" t="s">
        <v>83</v>
      </c>
      <c r="J734" s="121" t="s">
        <v>84</v>
      </c>
      <c r="K734" s="54" t="s">
        <v>8857</v>
      </c>
      <c r="L734" s="54">
        <v>9676000</v>
      </c>
      <c r="M734" s="51" t="s">
        <v>86</v>
      </c>
      <c r="N734" s="54" t="s">
        <v>8856</v>
      </c>
      <c r="O734" s="54">
        <v>1082903162</v>
      </c>
      <c r="P734" s="54">
        <v>53</v>
      </c>
      <c r="Q734" s="464">
        <v>46030</v>
      </c>
      <c r="R734" s="109">
        <v>2567899000</v>
      </c>
      <c r="S734" s="109">
        <v>4092</v>
      </c>
      <c r="T734" s="542">
        <v>46052</v>
      </c>
      <c r="U734" s="54">
        <v>9676000</v>
      </c>
      <c r="V734" s="56" t="s">
        <v>88</v>
      </c>
      <c r="W734" s="54">
        <v>85467461</v>
      </c>
      <c r="X734" s="54" t="s">
        <v>8855</v>
      </c>
      <c r="Y734" s="119">
        <v>46052</v>
      </c>
      <c r="Z734" s="119">
        <v>46055</v>
      </c>
      <c r="AA734" s="120" t="s">
        <v>90</v>
      </c>
      <c r="AB734" s="119">
        <v>46173</v>
      </c>
      <c r="AC734" s="54">
        <f t="shared" si="55"/>
        <v>118</v>
      </c>
      <c r="AD734" s="56">
        <v>1</v>
      </c>
      <c r="AE734" s="114">
        <v>2419000</v>
      </c>
      <c r="AF734" s="56">
        <v>1</v>
      </c>
      <c r="AG734" s="464">
        <v>46203</v>
      </c>
      <c r="AH734" s="54">
        <f t="shared" si="56"/>
        <v>30</v>
      </c>
      <c r="AI734" s="114">
        <v>0</v>
      </c>
      <c r="AJ734" s="114">
        <v>0</v>
      </c>
      <c r="AK734" s="118" t="s">
        <v>90</v>
      </c>
      <c r="AL734" s="118" t="s">
        <v>90</v>
      </c>
      <c r="AM734" s="56">
        <v>0</v>
      </c>
      <c r="AN734" s="118" t="s">
        <v>90</v>
      </c>
      <c r="AO734" s="118" t="s">
        <v>90</v>
      </c>
      <c r="AP734" s="118" t="s">
        <v>90</v>
      </c>
      <c r="AQ734" s="54">
        <f t="shared" si="57"/>
        <v>0</v>
      </c>
      <c r="AR734" s="54">
        <f>+L734+AE734-AJ734</f>
        <v>12095000</v>
      </c>
      <c r="AS734" s="56" t="s">
        <v>88</v>
      </c>
      <c r="AT734" s="54">
        <v>9676000</v>
      </c>
      <c r="AU734" s="56" t="s">
        <v>91</v>
      </c>
      <c r="AV734" s="114">
        <v>0</v>
      </c>
      <c r="AW734" s="111" t="s">
        <v>90</v>
      </c>
      <c r="AX734" s="247">
        <v>9676000</v>
      </c>
      <c r="AY734" s="58">
        <f t="shared" si="58"/>
        <v>2419000</v>
      </c>
      <c r="AZ734" s="112">
        <f t="shared" si="59"/>
        <v>0.8</v>
      </c>
      <c r="BA734" s="159">
        <v>1</v>
      </c>
      <c r="BB734" s="111" t="s">
        <v>90</v>
      </c>
      <c r="BC734" s="56" t="s">
        <v>92</v>
      </c>
      <c r="BD734" s="109" t="s">
        <v>8854</v>
      </c>
      <c r="BE734" s="123" t="s">
        <v>91</v>
      </c>
      <c r="BF734" s="56" t="s">
        <v>88</v>
      </c>
    </row>
    <row r="735" spans="2:58" s="201" customFormat="1" x14ac:dyDescent="0.2">
      <c r="B735" s="51">
        <v>2026</v>
      </c>
      <c r="C735" s="51">
        <v>891780111</v>
      </c>
      <c r="D735" s="51" t="s">
        <v>79</v>
      </c>
      <c r="E735" s="161" t="s">
        <v>8853</v>
      </c>
      <c r="F735" s="56" t="s">
        <v>8852</v>
      </c>
      <c r="G735" s="56">
        <v>0</v>
      </c>
      <c r="H735" s="56" t="s">
        <v>82</v>
      </c>
      <c r="I735" s="51" t="s">
        <v>83</v>
      </c>
      <c r="J735" s="121" t="s">
        <v>84</v>
      </c>
      <c r="K735" s="54" t="s">
        <v>8851</v>
      </c>
      <c r="L735" s="54">
        <v>14800000</v>
      </c>
      <c r="M735" s="51" t="s">
        <v>86</v>
      </c>
      <c r="N735" s="54" t="s">
        <v>8850</v>
      </c>
      <c r="O735" s="54">
        <v>1065908112</v>
      </c>
      <c r="P735" s="54">
        <v>30</v>
      </c>
      <c r="Q735" s="464">
        <v>46027</v>
      </c>
      <c r="R735" s="109">
        <v>5872564000</v>
      </c>
      <c r="S735" s="109">
        <v>3725</v>
      </c>
      <c r="T735" s="542">
        <v>46052</v>
      </c>
      <c r="U735" s="54">
        <v>14800000</v>
      </c>
      <c r="V735" s="56" t="s">
        <v>88</v>
      </c>
      <c r="W735" s="54">
        <v>37511267</v>
      </c>
      <c r="X735" s="54" t="s">
        <v>8821</v>
      </c>
      <c r="Y735" s="119">
        <v>46052</v>
      </c>
      <c r="Z735" s="119">
        <v>46063</v>
      </c>
      <c r="AA735" s="120" t="s">
        <v>90</v>
      </c>
      <c r="AB735" s="119">
        <v>46173</v>
      </c>
      <c r="AC735" s="54">
        <f t="shared" si="55"/>
        <v>110</v>
      </c>
      <c r="AD735" s="56">
        <v>1</v>
      </c>
      <c r="AE735" s="114">
        <v>2000000</v>
      </c>
      <c r="AF735" s="56">
        <v>1</v>
      </c>
      <c r="AG735" s="464">
        <v>46188</v>
      </c>
      <c r="AH735" s="54">
        <f t="shared" si="56"/>
        <v>15</v>
      </c>
      <c r="AI735" s="114">
        <v>0</v>
      </c>
      <c r="AJ735" s="114">
        <v>0</v>
      </c>
      <c r="AK735" s="118" t="s">
        <v>90</v>
      </c>
      <c r="AL735" s="118" t="s">
        <v>90</v>
      </c>
      <c r="AM735" s="56">
        <v>0</v>
      </c>
      <c r="AN735" s="118" t="s">
        <v>90</v>
      </c>
      <c r="AO735" s="118" t="s">
        <v>90</v>
      </c>
      <c r="AP735" s="118" t="s">
        <v>90</v>
      </c>
      <c r="AQ735" s="54">
        <f t="shared" si="57"/>
        <v>0</v>
      </c>
      <c r="AR735" s="54">
        <f>+L735+AE735-AJ735</f>
        <v>16800000</v>
      </c>
      <c r="AS735" s="56" t="s">
        <v>88</v>
      </c>
      <c r="AT735" s="54">
        <v>14800000</v>
      </c>
      <c r="AU735" s="56" t="s">
        <v>91</v>
      </c>
      <c r="AV735" s="114">
        <v>0</v>
      </c>
      <c r="AW735" s="111" t="s">
        <v>90</v>
      </c>
      <c r="AX735" s="247">
        <v>14800000</v>
      </c>
      <c r="AY735" s="58">
        <f t="shared" si="58"/>
        <v>2000000</v>
      </c>
      <c r="AZ735" s="112">
        <f t="shared" si="59"/>
        <v>0.88095238095238093</v>
      </c>
      <c r="BA735" s="159">
        <v>1</v>
      </c>
      <c r="BB735" s="111" t="s">
        <v>90</v>
      </c>
      <c r="BC735" s="56" t="s">
        <v>92</v>
      </c>
      <c r="BD735" s="109" t="s">
        <v>8849</v>
      </c>
      <c r="BE735" s="123" t="s">
        <v>91</v>
      </c>
      <c r="BF735" s="56" t="s">
        <v>88</v>
      </c>
    </row>
    <row r="736" spans="2:58" s="201" customFormat="1" x14ac:dyDescent="0.2">
      <c r="B736" s="51">
        <v>2026</v>
      </c>
      <c r="C736" s="51">
        <v>891780111</v>
      </c>
      <c r="D736" s="51" t="s">
        <v>79</v>
      </c>
      <c r="E736" s="161" t="s">
        <v>8848</v>
      </c>
      <c r="F736" s="56" t="s">
        <v>8847</v>
      </c>
      <c r="G736" s="56">
        <v>0</v>
      </c>
      <c r="H736" s="56" t="s">
        <v>82</v>
      </c>
      <c r="I736" s="51" t="s">
        <v>83</v>
      </c>
      <c r="J736" s="121" t="s">
        <v>84</v>
      </c>
      <c r="K736" s="54" t="s">
        <v>8846</v>
      </c>
      <c r="L736" s="54">
        <v>13320000</v>
      </c>
      <c r="M736" s="51" t="s">
        <v>86</v>
      </c>
      <c r="N736" s="54" t="s">
        <v>8845</v>
      </c>
      <c r="O736" s="54">
        <v>1081829133</v>
      </c>
      <c r="P736" s="54">
        <v>30</v>
      </c>
      <c r="Q736" s="464">
        <v>46027</v>
      </c>
      <c r="R736" s="109">
        <v>5872564000</v>
      </c>
      <c r="S736" s="109">
        <v>3726</v>
      </c>
      <c r="T736" s="542">
        <v>46052</v>
      </c>
      <c r="U736" s="54">
        <v>13320000</v>
      </c>
      <c r="V736" s="56" t="s">
        <v>88</v>
      </c>
      <c r="W736" s="54">
        <v>57461216</v>
      </c>
      <c r="X736" s="54" t="s">
        <v>8844</v>
      </c>
      <c r="Y736" s="119">
        <v>46052</v>
      </c>
      <c r="Z736" s="119">
        <v>46055</v>
      </c>
      <c r="AA736" s="120" t="s">
        <v>90</v>
      </c>
      <c r="AB736" s="119">
        <v>46173</v>
      </c>
      <c r="AC736" s="54">
        <f t="shared" si="55"/>
        <v>118</v>
      </c>
      <c r="AD736" s="56">
        <v>0</v>
      </c>
      <c r="AE736" s="114">
        <v>0</v>
      </c>
      <c r="AF736" s="56">
        <v>0</v>
      </c>
      <c r="AG736" s="464" t="s">
        <v>90</v>
      </c>
      <c r="AH736" s="54">
        <f t="shared" si="56"/>
        <v>0</v>
      </c>
      <c r="AI736" s="114">
        <v>0</v>
      </c>
      <c r="AJ736" s="114">
        <v>0</v>
      </c>
      <c r="AK736" s="118" t="s">
        <v>90</v>
      </c>
      <c r="AL736" s="118" t="s">
        <v>90</v>
      </c>
      <c r="AM736" s="56">
        <v>0</v>
      </c>
      <c r="AN736" s="118" t="s">
        <v>90</v>
      </c>
      <c r="AO736" s="118" t="s">
        <v>90</v>
      </c>
      <c r="AP736" s="118" t="s">
        <v>90</v>
      </c>
      <c r="AQ736" s="54">
        <f t="shared" si="57"/>
        <v>0</v>
      </c>
      <c r="AR736" s="54">
        <f>+L736+AE736-AJ736</f>
        <v>13320000</v>
      </c>
      <c r="AS736" s="56" t="s">
        <v>88</v>
      </c>
      <c r="AT736" s="54">
        <v>13320000</v>
      </c>
      <c r="AU736" s="56" t="s">
        <v>91</v>
      </c>
      <c r="AV736" s="114">
        <v>0</v>
      </c>
      <c r="AW736" s="111" t="s">
        <v>90</v>
      </c>
      <c r="AX736" s="247">
        <v>13320000</v>
      </c>
      <c r="AY736" s="58">
        <f t="shared" si="58"/>
        <v>0</v>
      </c>
      <c r="AZ736" s="112">
        <f t="shared" si="59"/>
        <v>1</v>
      </c>
      <c r="BA736" s="159">
        <v>1</v>
      </c>
      <c r="BB736" s="111" t="s">
        <v>90</v>
      </c>
      <c r="BC736" s="56" t="s">
        <v>92</v>
      </c>
      <c r="BD736" s="109" t="s">
        <v>8843</v>
      </c>
      <c r="BE736" s="123" t="s">
        <v>91</v>
      </c>
      <c r="BF736" s="56" t="s">
        <v>88</v>
      </c>
    </row>
    <row r="737" spans="2:58" s="201" customFormat="1" x14ac:dyDescent="0.2">
      <c r="B737" s="51">
        <v>2026</v>
      </c>
      <c r="C737" s="51">
        <v>891780111</v>
      </c>
      <c r="D737" s="51" t="s">
        <v>79</v>
      </c>
      <c r="E737" s="161" t="s">
        <v>8842</v>
      </c>
      <c r="F737" s="56" t="s">
        <v>8841</v>
      </c>
      <c r="G737" s="56">
        <v>0</v>
      </c>
      <c r="H737" s="56" t="s">
        <v>82</v>
      </c>
      <c r="I737" s="51" t="s">
        <v>83</v>
      </c>
      <c r="J737" s="121" t="s">
        <v>84</v>
      </c>
      <c r="K737" s="54" t="s">
        <v>8840</v>
      </c>
      <c r="L737" s="54">
        <v>13320000</v>
      </c>
      <c r="M737" s="51" t="s">
        <v>86</v>
      </c>
      <c r="N737" s="54" t="s">
        <v>8839</v>
      </c>
      <c r="O737" s="54">
        <v>1120742804</v>
      </c>
      <c r="P737" s="54">
        <v>30</v>
      </c>
      <c r="Q737" s="464">
        <v>46027</v>
      </c>
      <c r="R737" s="109">
        <v>5872564000</v>
      </c>
      <c r="S737" s="109">
        <v>3727</v>
      </c>
      <c r="T737" s="542">
        <v>46052</v>
      </c>
      <c r="U737" s="54">
        <v>13320000</v>
      </c>
      <c r="V737" s="56" t="s">
        <v>88</v>
      </c>
      <c r="W737" s="54">
        <v>85466528</v>
      </c>
      <c r="X737" s="54" t="s">
        <v>8622</v>
      </c>
      <c r="Y737" s="119">
        <v>46052</v>
      </c>
      <c r="Z737" s="119">
        <v>46055</v>
      </c>
      <c r="AA737" s="120" t="s">
        <v>90</v>
      </c>
      <c r="AB737" s="119">
        <v>46173</v>
      </c>
      <c r="AC737" s="54">
        <f t="shared" si="55"/>
        <v>118</v>
      </c>
      <c r="AD737" s="56">
        <v>1</v>
      </c>
      <c r="AE737" s="114">
        <v>1665000</v>
      </c>
      <c r="AF737" s="56">
        <v>1</v>
      </c>
      <c r="AG737" s="464">
        <v>46188</v>
      </c>
      <c r="AH737" s="54">
        <f t="shared" si="56"/>
        <v>15</v>
      </c>
      <c r="AI737" s="114">
        <v>0</v>
      </c>
      <c r="AJ737" s="114">
        <v>0</v>
      </c>
      <c r="AK737" s="118" t="s">
        <v>90</v>
      </c>
      <c r="AL737" s="118" t="s">
        <v>90</v>
      </c>
      <c r="AM737" s="56">
        <v>0</v>
      </c>
      <c r="AN737" s="118" t="s">
        <v>90</v>
      </c>
      <c r="AO737" s="118" t="s">
        <v>90</v>
      </c>
      <c r="AP737" s="118" t="s">
        <v>90</v>
      </c>
      <c r="AQ737" s="54">
        <f t="shared" si="57"/>
        <v>0</v>
      </c>
      <c r="AR737" s="54">
        <f>+L737+AE737-AJ737</f>
        <v>14985000</v>
      </c>
      <c r="AS737" s="56" t="s">
        <v>88</v>
      </c>
      <c r="AT737" s="54">
        <v>13320000</v>
      </c>
      <c r="AU737" s="56" t="s">
        <v>91</v>
      </c>
      <c r="AV737" s="114">
        <v>0</v>
      </c>
      <c r="AW737" s="111" t="s">
        <v>90</v>
      </c>
      <c r="AX737" s="247">
        <v>13320000</v>
      </c>
      <c r="AY737" s="58">
        <f t="shared" si="58"/>
        <v>1665000</v>
      </c>
      <c r="AZ737" s="112">
        <f t="shared" si="59"/>
        <v>0.88888888888888884</v>
      </c>
      <c r="BA737" s="159">
        <v>1</v>
      </c>
      <c r="BB737" s="111" t="s">
        <v>90</v>
      </c>
      <c r="BC737" s="56" t="s">
        <v>92</v>
      </c>
      <c r="BD737" s="109" t="s">
        <v>8838</v>
      </c>
      <c r="BE737" s="123" t="s">
        <v>91</v>
      </c>
      <c r="BF737" s="56" t="s">
        <v>88</v>
      </c>
    </row>
    <row r="738" spans="2:58" s="201" customFormat="1" x14ac:dyDescent="0.2">
      <c r="B738" s="51">
        <v>2026</v>
      </c>
      <c r="C738" s="51">
        <v>891780111</v>
      </c>
      <c r="D738" s="51" t="s">
        <v>79</v>
      </c>
      <c r="E738" s="161" t="s">
        <v>8837</v>
      </c>
      <c r="F738" s="56" t="s">
        <v>8836</v>
      </c>
      <c r="G738" s="56">
        <v>0</v>
      </c>
      <c r="H738" s="56" t="s">
        <v>82</v>
      </c>
      <c r="I738" s="51" t="s">
        <v>83</v>
      </c>
      <c r="J738" s="121" t="s">
        <v>84</v>
      </c>
      <c r="K738" s="54" t="s">
        <v>8835</v>
      </c>
      <c r="L738" s="54">
        <v>14652000</v>
      </c>
      <c r="M738" s="51" t="s">
        <v>86</v>
      </c>
      <c r="N738" s="54" t="s">
        <v>8834</v>
      </c>
      <c r="O738" s="54">
        <v>1082945138</v>
      </c>
      <c r="P738" s="54">
        <v>30</v>
      </c>
      <c r="Q738" s="464">
        <v>46027</v>
      </c>
      <c r="R738" s="109">
        <v>5872564000</v>
      </c>
      <c r="S738" s="109">
        <v>4053</v>
      </c>
      <c r="T738" s="542">
        <v>46052</v>
      </c>
      <c r="U738" s="54">
        <v>14652000</v>
      </c>
      <c r="V738" s="56" t="s">
        <v>88</v>
      </c>
      <c r="W738" s="54">
        <v>36724655</v>
      </c>
      <c r="X738" s="54" t="s">
        <v>8833</v>
      </c>
      <c r="Y738" s="119">
        <v>46052</v>
      </c>
      <c r="Z738" s="119">
        <v>46055</v>
      </c>
      <c r="AA738" s="120" t="s">
        <v>90</v>
      </c>
      <c r="AB738" s="119">
        <v>46173</v>
      </c>
      <c r="AC738" s="54">
        <f t="shared" si="55"/>
        <v>118</v>
      </c>
      <c r="AD738" s="56">
        <v>1</v>
      </c>
      <c r="AE738" s="114">
        <v>3663000</v>
      </c>
      <c r="AF738" s="56">
        <v>1</v>
      </c>
      <c r="AG738" s="464">
        <v>46203</v>
      </c>
      <c r="AH738" s="54">
        <f t="shared" si="56"/>
        <v>30</v>
      </c>
      <c r="AI738" s="114">
        <v>0</v>
      </c>
      <c r="AJ738" s="114">
        <v>0</v>
      </c>
      <c r="AK738" s="118" t="s">
        <v>90</v>
      </c>
      <c r="AL738" s="118" t="s">
        <v>90</v>
      </c>
      <c r="AM738" s="56">
        <v>0</v>
      </c>
      <c r="AN738" s="118" t="s">
        <v>90</v>
      </c>
      <c r="AO738" s="118" t="s">
        <v>90</v>
      </c>
      <c r="AP738" s="118" t="s">
        <v>90</v>
      </c>
      <c r="AQ738" s="54">
        <f t="shared" si="57"/>
        <v>0</v>
      </c>
      <c r="AR738" s="54">
        <f>+L738+AE738-AJ738</f>
        <v>18315000</v>
      </c>
      <c r="AS738" s="56" t="s">
        <v>88</v>
      </c>
      <c r="AT738" s="54">
        <v>14652000</v>
      </c>
      <c r="AU738" s="56" t="s">
        <v>91</v>
      </c>
      <c r="AV738" s="114">
        <v>0</v>
      </c>
      <c r="AW738" s="111" t="s">
        <v>90</v>
      </c>
      <c r="AX738" s="247">
        <v>14652000</v>
      </c>
      <c r="AY738" s="58">
        <f t="shared" si="58"/>
        <v>3663000</v>
      </c>
      <c r="AZ738" s="112">
        <f t="shared" si="59"/>
        <v>0.8</v>
      </c>
      <c r="BA738" s="159">
        <v>1</v>
      </c>
      <c r="BB738" s="111" t="s">
        <v>90</v>
      </c>
      <c r="BC738" s="56" t="s">
        <v>92</v>
      </c>
      <c r="BD738" s="109" t="s">
        <v>8832</v>
      </c>
      <c r="BE738" s="123" t="s">
        <v>91</v>
      </c>
      <c r="BF738" s="56" t="s">
        <v>88</v>
      </c>
    </row>
    <row r="739" spans="2:58" s="201" customFormat="1" x14ac:dyDescent="0.2">
      <c r="B739" s="51">
        <v>2026</v>
      </c>
      <c r="C739" s="51">
        <v>891780111</v>
      </c>
      <c r="D739" s="51" t="s">
        <v>79</v>
      </c>
      <c r="E739" s="161" t="s">
        <v>8831</v>
      </c>
      <c r="F739" s="56" t="s">
        <v>8830</v>
      </c>
      <c r="G739" s="56">
        <v>0</v>
      </c>
      <c r="H739" s="56" t="s">
        <v>82</v>
      </c>
      <c r="I739" s="51" t="s">
        <v>83</v>
      </c>
      <c r="J739" s="121" t="s">
        <v>84</v>
      </c>
      <c r="K739" s="54" t="s">
        <v>8829</v>
      </c>
      <c r="L739" s="54">
        <v>11396000</v>
      </c>
      <c r="M739" s="51" t="s">
        <v>86</v>
      </c>
      <c r="N739" s="54" t="s">
        <v>8828</v>
      </c>
      <c r="O739" s="54">
        <v>1004346980</v>
      </c>
      <c r="P739" s="54">
        <v>53</v>
      </c>
      <c r="Q739" s="464">
        <v>46030</v>
      </c>
      <c r="R739" s="109">
        <v>2567899000</v>
      </c>
      <c r="S739" s="109">
        <v>4105</v>
      </c>
      <c r="T739" s="542">
        <v>46052</v>
      </c>
      <c r="U739" s="54">
        <v>11396000</v>
      </c>
      <c r="V739" s="56" t="s">
        <v>88</v>
      </c>
      <c r="W739" s="54">
        <v>36557666</v>
      </c>
      <c r="X739" s="54" t="s">
        <v>8827</v>
      </c>
      <c r="Y739" s="119">
        <v>46052</v>
      </c>
      <c r="Z739" s="119">
        <v>46055</v>
      </c>
      <c r="AA739" s="120" t="s">
        <v>90</v>
      </c>
      <c r="AB739" s="119">
        <v>46173</v>
      </c>
      <c r="AC739" s="54">
        <f t="shared" si="55"/>
        <v>118</v>
      </c>
      <c r="AD739" s="56">
        <v>1</v>
      </c>
      <c r="AE739" s="114">
        <v>1425000</v>
      </c>
      <c r="AF739" s="56">
        <v>1</v>
      </c>
      <c r="AG739" s="464">
        <v>46188</v>
      </c>
      <c r="AH739" s="54">
        <f t="shared" si="56"/>
        <v>15</v>
      </c>
      <c r="AI739" s="114">
        <v>0</v>
      </c>
      <c r="AJ739" s="114">
        <v>0</v>
      </c>
      <c r="AK739" s="118" t="s">
        <v>90</v>
      </c>
      <c r="AL739" s="118" t="s">
        <v>90</v>
      </c>
      <c r="AM739" s="56">
        <v>0</v>
      </c>
      <c r="AN739" s="118" t="s">
        <v>90</v>
      </c>
      <c r="AO739" s="118" t="s">
        <v>90</v>
      </c>
      <c r="AP739" s="118" t="s">
        <v>90</v>
      </c>
      <c r="AQ739" s="54">
        <f t="shared" si="57"/>
        <v>0</v>
      </c>
      <c r="AR739" s="54">
        <f>+L739+AE739-AJ739</f>
        <v>12821000</v>
      </c>
      <c r="AS739" s="56" t="s">
        <v>88</v>
      </c>
      <c r="AT739" s="54">
        <v>11396000</v>
      </c>
      <c r="AU739" s="56" t="s">
        <v>91</v>
      </c>
      <c r="AV739" s="114">
        <v>0</v>
      </c>
      <c r="AW739" s="111" t="s">
        <v>90</v>
      </c>
      <c r="AX739" s="247">
        <v>11396000</v>
      </c>
      <c r="AY739" s="58">
        <f t="shared" si="58"/>
        <v>1425000</v>
      </c>
      <c r="AZ739" s="112">
        <f t="shared" si="59"/>
        <v>0.88885422353950549</v>
      </c>
      <c r="BA739" s="159">
        <v>1</v>
      </c>
      <c r="BB739" s="111" t="s">
        <v>90</v>
      </c>
      <c r="BC739" s="56" t="s">
        <v>92</v>
      </c>
      <c r="BD739" s="109" t="s">
        <v>8826</v>
      </c>
      <c r="BE739" s="123" t="s">
        <v>91</v>
      </c>
      <c r="BF739" s="56" t="s">
        <v>88</v>
      </c>
    </row>
    <row r="740" spans="2:58" s="201" customFormat="1" x14ac:dyDescent="0.2">
      <c r="B740" s="51">
        <v>2026</v>
      </c>
      <c r="C740" s="51">
        <v>891780111</v>
      </c>
      <c r="D740" s="51" t="s">
        <v>79</v>
      </c>
      <c r="E740" s="161" t="s">
        <v>8825</v>
      </c>
      <c r="F740" s="56" t="s">
        <v>8824</v>
      </c>
      <c r="G740" s="56">
        <v>0</v>
      </c>
      <c r="H740" s="56" t="s">
        <v>82</v>
      </c>
      <c r="I740" s="51" t="s">
        <v>83</v>
      </c>
      <c r="J740" s="121" t="s">
        <v>84</v>
      </c>
      <c r="K740" s="54" t="s">
        <v>8823</v>
      </c>
      <c r="L740" s="54">
        <v>14652000</v>
      </c>
      <c r="M740" s="51" t="s">
        <v>86</v>
      </c>
      <c r="N740" s="54" t="s">
        <v>8822</v>
      </c>
      <c r="O740" s="54">
        <v>1017259253</v>
      </c>
      <c r="P740" s="54">
        <v>30</v>
      </c>
      <c r="Q740" s="464">
        <v>46027</v>
      </c>
      <c r="R740" s="109">
        <v>5872564000</v>
      </c>
      <c r="S740" s="109">
        <v>4035</v>
      </c>
      <c r="T740" s="542">
        <v>46052</v>
      </c>
      <c r="U740" s="54">
        <v>14652000</v>
      </c>
      <c r="V740" s="56" t="s">
        <v>88</v>
      </c>
      <c r="W740" s="54">
        <v>37511267</v>
      </c>
      <c r="X740" s="54" t="s">
        <v>8821</v>
      </c>
      <c r="Y740" s="119">
        <v>46052</v>
      </c>
      <c r="Z740" s="119">
        <v>46055</v>
      </c>
      <c r="AA740" s="120" t="s">
        <v>90</v>
      </c>
      <c r="AB740" s="119">
        <v>46173</v>
      </c>
      <c r="AC740" s="54">
        <f t="shared" si="55"/>
        <v>118</v>
      </c>
      <c r="AD740" s="56">
        <v>1</v>
      </c>
      <c r="AE740" s="114">
        <v>3663000</v>
      </c>
      <c r="AF740" s="56">
        <v>1</v>
      </c>
      <c r="AG740" s="464">
        <v>46203</v>
      </c>
      <c r="AH740" s="54">
        <f t="shared" si="56"/>
        <v>30</v>
      </c>
      <c r="AI740" s="114">
        <v>0</v>
      </c>
      <c r="AJ740" s="114">
        <v>0</v>
      </c>
      <c r="AK740" s="118" t="s">
        <v>90</v>
      </c>
      <c r="AL740" s="118" t="s">
        <v>90</v>
      </c>
      <c r="AM740" s="56">
        <v>0</v>
      </c>
      <c r="AN740" s="118" t="s">
        <v>90</v>
      </c>
      <c r="AO740" s="118" t="s">
        <v>90</v>
      </c>
      <c r="AP740" s="118" t="s">
        <v>90</v>
      </c>
      <c r="AQ740" s="54">
        <f t="shared" si="57"/>
        <v>0</v>
      </c>
      <c r="AR740" s="54">
        <f>+L740+AE740-AJ740</f>
        <v>18315000</v>
      </c>
      <c r="AS740" s="56" t="s">
        <v>88</v>
      </c>
      <c r="AT740" s="54">
        <v>14652000</v>
      </c>
      <c r="AU740" s="56" t="s">
        <v>91</v>
      </c>
      <c r="AV740" s="114">
        <v>0</v>
      </c>
      <c r="AW740" s="111" t="s">
        <v>90</v>
      </c>
      <c r="AX740" s="247">
        <v>14652000</v>
      </c>
      <c r="AY740" s="58">
        <f t="shared" si="58"/>
        <v>3663000</v>
      </c>
      <c r="AZ740" s="112">
        <f t="shared" si="59"/>
        <v>0.8</v>
      </c>
      <c r="BA740" s="159">
        <v>1</v>
      </c>
      <c r="BB740" s="111" t="s">
        <v>90</v>
      </c>
      <c r="BC740" s="56" t="s">
        <v>92</v>
      </c>
      <c r="BD740" s="109" t="s">
        <v>8820</v>
      </c>
      <c r="BE740" s="123" t="s">
        <v>91</v>
      </c>
      <c r="BF740" s="56" t="s">
        <v>88</v>
      </c>
    </row>
    <row r="741" spans="2:58" s="201" customFormat="1" x14ac:dyDescent="0.2">
      <c r="B741" s="51">
        <v>2026</v>
      </c>
      <c r="C741" s="51">
        <v>891780111</v>
      </c>
      <c r="D741" s="51" t="s">
        <v>79</v>
      </c>
      <c r="E741" s="161" t="s">
        <v>8819</v>
      </c>
      <c r="F741" s="56" t="s">
        <v>8818</v>
      </c>
      <c r="G741" s="56">
        <v>0</v>
      </c>
      <c r="H741" s="56" t="s">
        <v>82</v>
      </c>
      <c r="I741" s="51" t="s">
        <v>83</v>
      </c>
      <c r="J741" s="121" t="s">
        <v>84</v>
      </c>
      <c r="K741" s="54" t="s">
        <v>8817</v>
      </c>
      <c r="L741" s="54">
        <v>13320000</v>
      </c>
      <c r="M741" s="51" t="s">
        <v>86</v>
      </c>
      <c r="N741" s="54" t="s">
        <v>8816</v>
      </c>
      <c r="O741" s="54">
        <v>85373313</v>
      </c>
      <c r="P741" s="54">
        <v>30</v>
      </c>
      <c r="Q741" s="464">
        <v>46027</v>
      </c>
      <c r="R741" s="109">
        <v>5872564000</v>
      </c>
      <c r="S741" s="109">
        <v>4033</v>
      </c>
      <c r="T741" s="542">
        <v>46052</v>
      </c>
      <c r="U741" s="54">
        <v>13320000</v>
      </c>
      <c r="V741" s="56" t="s">
        <v>88</v>
      </c>
      <c r="W741" s="54">
        <v>93400727</v>
      </c>
      <c r="X741" s="54" t="s">
        <v>8815</v>
      </c>
      <c r="Y741" s="119">
        <v>46052</v>
      </c>
      <c r="Z741" s="119">
        <v>46055</v>
      </c>
      <c r="AA741" s="120" t="s">
        <v>90</v>
      </c>
      <c r="AB741" s="119">
        <v>46173</v>
      </c>
      <c r="AC741" s="54">
        <f t="shared" si="55"/>
        <v>118</v>
      </c>
      <c r="AD741" s="56">
        <v>1</v>
      </c>
      <c r="AE741" s="114">
        <v>3330000</v>
      </c>
      <c r="AF741" s="56">
        <v>1</v>
      </c>
      <c r="AG741" s="464">
        <v>46203</v>
      </c>
      <c r="AH741" s="54">
        <f t="shared" si="56"/>
        <v>30</v>
      </c>
      <c r="AI741" s="114">
        <v>0</v>
      </c>
      <c r="AJ741" s="114">
        <v>0</v>
      </c>
      <c r="AK741" s="118" t="s">
        <v>90</v>
      </c>
      <c r="AL741" s="118" t="s">
        <v>90</v>
      </c>
      <c r="AM741" s="56">
        <v>0</v>
      </c>
      <c r="AN741" s="118" t="s">
        <v>90</v>
      </c>
      <c r="AO741" s="118" t="s">
        <v>90</v>
      </c>
      <c r="AP741" s="118" t="s">
        <v>90</v>
      </c>
      <c r="AQ741" s="54">
        <f t="shared" si="57"/>
        <v>0</v>
      </c>
      <c r="AR741" s="54">
        <f>+L741+AE741-AJ741</f>
        <v>16650000</v>
      </c>
      <c r="AS741" s="56" t="s">
        <v>88</v>
      </c>
      <c r="AT741" s="54">
        <v>13320000</v>
      </c>
      <c r="AU741" s="56" t="s">
        <v>91</v>
      </c>
      <c r="AV741" s="114">
        <v>0</v>
      </c>
      <c r="AW741" s="111" t="s">
        <v>90</v>
      </c>
      <c r="AX741" s="247">
        <v>13320000</v>
      </c>
      <c r="AY741" s="58">
        <f t="shared" si="58"/>
        <v>3330000</v>
      </c>
      <c r="AZ741" s="112">
        <f t="shared" si="59"/>
        <v>0.8</v>
      </c>
      <c r="BA741" s="159">
        <v>1</v>
      </c>
      <c r="BB741" s="111" t="s">
        <v>90</v>
      </c>
      <c r="BC741" s="56" t="s">
        <v>92</v>
      </c>
      <c r="BD741" s="109" t="s">
        <v>8814</v>
      </c>
      <c r="BE741" s="123" t="s">
        <v>91</v>
      </c>
      <c r="BF741" s="56" t="s">
        <v>88</v>
      </c>
    </row>
    <row r="742" spans="2:58" s="201" customFormat="1" x14ac:dyDescent="0.2">
      <c r="B742" s="51">
        <v>2026</v>
      </c>
      <c r="C742" s="51">
        <v>891780111</v>
      </c>
      <c r="D742" s="51" t="s">
        <v>79</v>
      </c>
      <c r="E742" s="161" t="s">
        <v>8813</v>
      </c>
      <c r="F742" s="56" t="s">
        <v>8812</v>
      </c>
      <c r="G742" s="56">
        <v>0</v>
      </c>
      <c r="H742" s="56" t="s">
        <v>82</v>
      </c>
      <c r="I742" s="51" t="s">
        <v>83</v>
      </c>
      <c r="J742" s="121" t="s">
        <v>84</v>
      </c>
      <c r="K742" s="54" t="s">
        <v>8811</v>
      </c>
      <c r="L742" s="54">
        <v>9676000</v>
      </c>
      <c r="M742" s="51" t="s">
        <v>86</v>
      </c>
      <c r="N742" s="54" t="s">
        <v>8810</v>
      </c>
      <c r="O742" s="54">
        <v>57433467</v>
      </c>
      <c r="P742" s="54">
        <v>53</v>
      </c>
      <c r="Q742" s="464">
        <v>46030</v>
      </c>
      <c r="R742" s="109">
        <v>2567899000</v>
      </c>
      <c r="S742" s="109">
        <v>3972</v>
      </c>
      <c r="T742" s="542">
        <v>46052</v>
      </c>
      <c r="U742" s="54">
        <v>9676000</v>
      </c>
      <c r="V742" s="56" t="s">
        <v>88</v>
      </c>
      <c r="W742" s="54">
        <v>7633817</v>
      </c>
      <c r="X742" s="54" t="s">
        <v>8634</v>
      </c>
      <c r="Y742" s="119">
        <v>46052</v>
      </c>
      <c r="Z742" s="119">
        <v>46055</v>
      </c>
      <c r="AA742" s="120" t="s">
        <v>90</v>
      </c>
      <c r="AB742" s="119">
        <v>46173</v>
      </c>
      <c r="AC742" s="54">
        <f t="shared" si="55"/>
        <v>118</v>
      </c>
      <c r="AD742" s="56">
        <v>1</v>
      </c>
      <c r="AE742" s="114">
        <v>1210000</v>
      </c>
      <c r="AF742" s="56">
        <v>1</v>
      </c>
      <c r="AG742" s="464">
        <v>46188</v>
      </c>
      <c r="AH742" s="54">
        <f t="shared" si="56"/>
        <v>15</v>
      </c>
      <c r="AI742" s="114">
        <v>0</v>
      </c>
      <c r="AJ742" s="114">
        <v>0</v>
      </c>
      <c r="AK742" s="118" t="s">
        <v>90</v>
      </c>
      <c r="AL742" s="118" t="s">
        <v>90</v>
      </c>
      <c r="AM742" s="56">
        <v>0</v>
      </c>
      <c r="AN742" s="118" t="s">
        <v>90</v>
      </c>
      <c r="AO742" s="118" t="s">
        <v>90</v>
      </c>
      <c r="AP742" s="118" t="s">
        <v>90</v>
      </c>
      <c r="AQ742" s="54">
        <f t="shared" si="57"/>
        <v>0</v>
      </c>
      <c r="AR742" s="54">
        <f>+L742+AE742-AJ742</f>
        <v>10886000</v>
      </c>
      <c r="AS742" s="56" t="s">
        <v>88</v>
      </c>
      <c r="AT742" s="54">
        <v>9676000</v>
      </c>
      <c r="AU742" s="56" t="s">
        <v>91</v>
      </c>
      <c r="AV742" s="114">
        <v>0</v>
      </c>
      <c r="AW742" s="111" t="s">
        <v>90</v>
      </c>
      <c r="AX742" s="247">
        <v>9676000</v>
      </c>
      <c r="AY742" s="58">
        <f t="shared" si="58"/>
        <v>1210000</v>
      </c>
      <c r="AZ742" s="112">
        <f t="shared" si="59"/>
        <v>0.88884806173066322</v>
      </c>
      <c r="BA742" s="159">
        <v>1</v>
      </c>
      <c r="BB742" s="111" t="s">
        <v>90</v>
      </c>
      <c r="BC742" s="56" t="s">
        <v>92</v>
      </c>
      <c r="BD742" s="109" t="s">
        <v>8809</v>
      </c>
      <c r="BE742" s="123" t="s">
        <v>91</v>
      </c>
      <c r="BF742" s="56" t="s">
        <v>88</v>
      </c>
    </row>
    <row r="743" spans="2:58" s="201" customFormat="1" x14ac:dyDescent="0.2">
      <c r="B743" s="51">
        <v>2026</v>
      </c>
      <c r="C743" s="51">
        <v>891780111</v>
      </c>
      <c r="D743" s="51" t="s">
        <v>79</v>
      </c>
      <c r="E743" s="161" t="s">
        <v>8808</v>
      </c>
      <c r="F743" s="56" t="s">
        <v>8807</v>
      </c>
      <c r="G743" s="56">
        <v>0</v>
      </c>
      <c r="H743" s="56" t="s">
        <v>82</v>
      </c>
      <c r="I743" s="51" t="s">
        <v>83</v>
      </c>
      <c r="J743" s="121" t="s">
        <v>84</v>
      </c>
      <c r="K743" s="54" t="s">
        <v>8806</v>
      </c>
      <c r="L743" s="54">
        <v>11396000</v>
      </c>
      <c r="M743" s="51" t="s">
        <v>86</v>
      </c>
      <c r="N743" s="54" t="s">
        <v>8805</v>
      </c>
      <c r="O743" s="54">
        <v>1082871744</v>
      </c>
      <c r="P743" s="54">
        <v>53</v>
      </c>
      <c r="Q743" s="464">
        <v>46030</v>
      </c>
      <c r="R743" s="109">
        <v>2567899000</v>
      </c>
      <c r="S743" s="109">
        <v>3973</v>
      </c>
      <c r="T743" s="542">
        <v>46052</v>
      </c>
      <c r="U743" s="54">
        <v>11396000</v>
      </c>
      <c r="V743" s="56" t="s">
        <v>88</v>
      </c>
      <c r="W743" s="54">
        <v>28298877</v>
      </c>
      <c r="X743" s="54" t="s">
        <v>8804</v>
      </c>
      <c r="Y743" s="119">
        <v>46052</v>
      </c>
      <c r="Z743" s="119">
        <v>46055</v>
      </c>
      <c r="AA743" s="120" t="s">
        <v>90</v>
      </c>
      <c r="AB743" s="119">
        <v>46173</v>
      </c>
      <c r="AC743" s="54">
        <f t="shared" si="55"/>
        <v>118</v>
      </c>
      <c r="AD743" s="56">
        <v>1</v>
      </c>
      <c r="AE743" s="114">
        <v>2849000</v>
      </c>
      <c r="AF743" s="56">
        <v>1</v>
      </c>
      <c r="AG743" s="464">
        <v>46203</v>
      </c>
      <c r="AH743" s="54">
        <f t="shared" si="56"/>
        <v>30</v>
      </c>
      <c r="AI743" s="114">
        <v>0</v>
      </c>
      <c r="AJ743" s="114">
        <v>0</v>
      </c>
      <c r="AK743" s="118" t="s">
        <v>90</v>
      </c>
      <c r="AL743" s="118" t="s">
        <v>90</v>
      </c>
      <c r="AM743" s="56">
        <v>0</v>
      </c>
      <c r="AN743" s="118" t="s">
        <v>90</v>
      </c>
      <c r="AO743" s="118" t="s">
        <v>90</v>
      </c>
      <c r="AP743" s="118" t="s">
        <v>90</v>
      </c>
      <c r="AQ743" s="54">
        <f t="shared" si="57"/>
        <v>0</v>
      </c>
      <c r="AR743" s="54">
        <f>+L743+AE743-AJ743</f>
        <v>14245000</v>
      </c>
      <c r="AS743" s="56" t="s">
        <v>88</v>
      </c>
      <c r="AT743" s="54">
        <v>11396000</v>
      </c>
      <c r="AU743" s="56" t="s">
        <v>91</v>
      </c>
      <c r="AV743" s="114">
        <v>0</v>
      </c>
      <c r="AW743" s="111" t="s">
        <v>90</v>
      </c>
      <c r="AX743" s="247">
        <v>11396000</v>
      </c>
      <c r="AY743" s="58">
        <f t="shared" si="58"/>
        <v>2849000</v>
      </c>
      <c r="AZ743" s="112">
        <f t="shared" si="59"/>
        <v>0.8</v>
      </c>
      <c r="BA743" s="159">
        <v>1</v>
      </c>
      <c r="BB743" s="111" t="s">
        <v>90</v>
      </c>
      <c r="BC743" s="56" t="s">
        <v>92</v>
      </c>
      <c r="BD743" s="109" t="s">
        <v>8803</v>
      </c>
      <c r="BE743" s="123" t="s">
        <v>91</v>
      </c>
      <c r="BF743" s="56" t="s">
        <v>88</v>
      </c>
    </row>
    <row r="744" spans="2:58" s="201" customFormat="1" x14ac:dyDescent="0.2">
      <c r="B744" s="51">
        <v>2026</v>
      </c>
      <c r="C744" s="51">
        <v>891780111</v>
      </c>
      <c r="D744" s="51" t="s">
        <v>79</v>
      </c>
      <c r="E744" s="161" t="s">
        <v>8802</v>
      </c>
      <c r="F744" s="56" t="s">
        <v>8801</v>
      </c>
      <c r="G744" s="56">
        <v>0</v>
      </c>
      <c r="H744" s="56" t="s">
        <v>82</v>
      </c>
      <c r="I744" s="51" t="s">
        <v>83</v>
      </c>
      <c r="J744" s="121" t="s">
        <v>84</v>
      </c>
      <c r="K744" s="54" t="s">
        <v>8800</v>
      </c>
      <c r="L744" s="54">
        <v>14652000</v>
      </c>
      <c r="M744" s="51" t="s">
        <v>86</v>
      </c>
      <c r="N744" s="54" t="s">
        <v>8799</v>
      </c>
      <c r="O744" s="54">
        <v>1007692899</v>
      </c>
      <c r="P744" s="54">
        <v>30</v>
      </c>
      <c r="Q744" s="464">
        <v>46027</v>
      </c>
      <c r="R744" s="109">
        <v>5872564000</v>
      </c>
      <c r="S744" s="109">
        <v>4142</v>
      </c>
      <c r="T744" s="542">
        <v>46052</v>
      </c>
      <c r="U744" s="54">
        <v>14652000</v>
      </c>
      <c r="V744" s="56" t="s">
        <v>88</v>
      </c>
      <c r="W744" s="54">
        <v>85449357</v>
      </c>
      <c r="X744" s="54" t="s">
        <v>8798</v>
      </c>
      <c r="Y744" s="119">
        <v>46052</v>
      </c>
      <c r="Z744" s="119">
        <v>46055</v>
      </c>
      <c r="AA744" s="120" t="s">
        <v>90</v>
      </c>
      <c r="AB744" s="119">
        <v>46173</v>
      </c>
      <c r="AC744" s="54">
        <f t="shared" si="55"/>
        <v>118</v>
      </c>
      <c r="AD744" s="56">
        <v>1</v>
      </c>
      <c r="AE744" s="114">
        <v>3663000</v>
      </c>
      <c r="AF744" s="56">
        <v>1</v>
      </c>
      <c r="AG744" s="464">
        <v>46203</v>
      </c>
      <c r="AH744" s="54">
        <f t="shared" si="56"/>
        <v>30</v>
      </c>
      <c r="AI744" s="114">
        <v>0</v>
      </c>
      <c r="AJ744" s="114">
        <v>0</v>
      </c>
      <c r="AK744" s="118" t="s">
        <v>90</v>
      </c>
      <c r="AL744" s="118" t="s">
        <v>90</v>
      </c>
      <c r="AM744" s="56">
        <v>0</v>
      </c>
      <c r="AN744" s="118" t="s">
        <v>90</v>
      </c>
      <c r="AO744" s="118" t="s">
        <v>90</v>
      </c>
      <c r="AP744" s="118" t="s">
        <v>90</v>
      </c>
      <c r="AQ744" s="54">
        <f t="shared" si="57"/>
        <v>0</v>
      </c>
      <c r="AR744" s="54">
        <f>+L744+AE744-AJ744</f>
        <v>18315000</v>
      </c>
      <c r="AS744" s="56" t="s">
        <v>88</v>
      </c>
      <c r="AT744" s="54">
        <v>14652000</v>
      </c>
      <c r="AU744" s="56" t="s">
        <v>91</v>
      </c>
      <c r="AV744" s="114">
        <v>0</v>
      </c>
      <c r="AW744" s="111" t="s">
        <v>90</v>
      </c>
      <c r="AX744" s="247">
        <v>14652000</v>
      </c>
      <c r="AY744" s="58">
        <f t="shared" si="58"/>
        <v>3663000</v>
      </c>
      <c r="AZ744" s="112">
        <f t="shared" si="59"/>
        <v>0.8</v>
      </c>
      <c r="BA744" s="159">
        <v>1</v>
      </c>
      <c r="BB744" s="111" t="s">
        <v>90</v>
      </c>
      <c r="BC744" s="56" t="s">
        <v>92</v>
      </c>
      <c r="BD744" s="109" t="s">
        <v>8797</v>
      </c>
      <c r="BE744" s="123" t="s">
        <v>91</v>
      </c>
      <c r="BF744" s="56" t="s">
        <v>88</v>
      </c>
    </row>
    <row r="745" spans="2:58" s="201" customFormat="1" x14ac:dyDescent="0.2">
      <c r="B745" s="51">
        <v>2026</v>
      </c>
      <c r="C745" s="51">
        <v>891780111</v>
      </c>
      <c r="D745" s="51" t="s">
        <v>79</v>
      </c>
      <c r="E745" s="161" t="s">
        <v>8796</v>
      </c>
      <c r="F745" s="56" t="s">
        <v>8795</v>
      </c>
      <c r="G745" s="56">
        <v>0</v>
      </c>
      <c r="H745" s="56" t="s">
        <v>82</v>
      </c>
      <c r="I745" s="51" t="s">
        <v>83</v>
      </c>
      <c r="J745" s="121" t="s">
        <v>84</v>
      </c>
      <c r="K745" s="54" t="s">
        <v>8794</v>
      </c>
      <c r="L745" s="54">
        <v>11396000</v>
      </c>
      <c r="M745" s="51" t="s">
        <v>86</v>
      </c>
      <c r="N745" s="54" t="s">
        <v>8793</v>
      </c>
      <c r="O745" s="54">
        <v>19426440</v>
      </c>
      <c r="P745" s="54">
        <v>53</v>
      </c>
      <c r="Q745" s="464">
        <v>46030</v>
      </c>
      <c r="R745" s="109">
        <v>2567899000</v>
      </c>
      <c r="S745" s="109">
        <v>3974</v>
      </c>
      <c r="T745" s="542">
        <v>46052</v>
      </c>
      <c r="U745" s="54">
        <v>11396000</v>
      </c>
      <c r="V745" s="56" t="s">
        <v>88</v>
      </c>
      <c r="W745" s="54">
        <v>72221403</v>
      </c>
      <c r="X745" s="54" t="s">
        <v>8628</v>
      </c>
      <c r="Y745" s="119">
        <v>46052</v>
      </c>
      <c r="Z745" s="119">
        <v>46055</v>
      </c>
      <c r="AA745" s="120" t="s">
        <v>90</v>
      </c>
      <c r="AB745" s="119">
        <v>46173</v>
      </c>
      <c r="AC745" s="54">
        <f t="shared" si="55"/>
        <v>118</v>
      </c>
      <c r="AD745" s="56">
        <v>1</v>
      </c>
      <c r="AE745" s="114">
        <v>2849000</v>
      </c>
      <c r="AF745" s="56">
        <v>1</v>
      </c>
      <c r="AG745" s="464">
        <v>46203</v>
      </c>
      <c r="AH745" s="54">
        <f t="shared" si="56"/>
        <v>30</v>
      </c>
      <c r="AI745" s="114">
        <v>0</v>
      </c>
      <c r="AJ745" s="114">
        <v>0</v>
      </c>
      <c r="AK745" s="118" t="s">
        <v>90</v>
      </c>
      <c r="AL745" s="118" t="s">
        <v>90</v>
      </c>
      <c r="AM745" s="56">
        <v>0</v>
      </c>
      <c r="AN745" s="118" t="s">
        <v>90</v>
      </c>
      <c r="AO745" s="118" t="s">
        <v>90</v>
      </c>
      <c r="AP745" s="118" t="s">
        <v>90</v>
      </c>
      <c r="AQ745" s="54">
        <f t="shared" si="57"/>
        <v>0</v>
      </c>
      <c r="AR745" s="54">
        <f>+L745+AE745-AJ745</f>
        <v>14245000</v>
      </c>
      <c r="AS745" s="56" t="s">
        <v>88</v>
      </c>
      <c r="AT745" s="54">
        <v>11396000</v>
      </c>
      <c r="AU745" s="56" t="s">
        <v>91</v>
      </c>
      <c r="AV745" s="114">
        <v>0</v>
      </c>
      <c r="AW745" s="111" t="s">
        <v>90</v>
      </c>
      <c r="AX745" s="247">
        <v>11396000</v>
      </c>
      <c r="AY745" s="58">
        <f t="shared" si="58"/>
        <v>2849000</v>
      </c>
      <c r="AZ745" s="112">
        <f t="shared" si="59"/>
        <v>0.8</v>
      </c>
      <c r="BA745" s="159">
        <v>1</v>
      </c>
      <c r="BB745" s="111" t="s">
        <v>90</v>
      </c>
      <c r="BC745" s="56" t="s">
        <v>92</v>
      </c>
      <c r="BD745" s="109" t="s">
        <v>8792</v>
      </c>
      <c r="BE745" s="123" t="s">
        <v>91</v>
      </c>
      <c r="BF745" s="56" t="s">
        <v>88</v>
      </c>
    </row>
    <row r="746" spans="2:58" s="201" customFormat="1" x14ac:dyDescent="0.2">
      <c r="B746" s="51">
        <v>2026</v>
      </c>
      <c r="C746" s="51">
        <v>891780111</v>
      </c>
      <c r="D746" s="51" t="s">
        <v>79</v>
      </c>
      <c r="E746" s="161" t="s">
        <v>8791</v>
      </c>
      <c r="F746" s="56" t="s">
        <v>8790</v>
      </c>
      <c r="G746" s="56">
        <v>0</v>
      </c>
      <c r="H746" s="56" t="s">
        <v>82</v>
      </c>
      <c r="I746" s="51" t="s">
        <v>83</v>
      </c>
      <c r="J746" s="121" t="s">
        <v>84</v>
      </c>
      <c r="K746" s="54" t="s">
        <v>8789</v>
      </c>
      <c r="L746" s="54">
        <v>11396000</v>
      </c>
      <c r="M746" s="51" t="s">
        <v>86</v>
      </c>
      <c r="N746" s="54" t="s">
        <v>8788</v>
      </c>
      <c r="O746" s="54">
        <v>12401205</v>
      </c>
      <c r="P746" s="54">
        <v>53</v>
      </c>
      <c r="Q746" s="464">
        <v>46030</v>
      </c>
      <c r="R746" s="109">
        <v>2567899000</v>
      </c>
      <c r="S746" s="109">
        <v>3997</v>
      </c>
      <c r="T746" s="542">
        <v>46052</v>
      </c>
      <c r="U746" s="54">
        <v>11396000</v>
      </c>
      <c r="V746" s="56" t="s">
        <v>88</v>
      </c>
      <c r="W746" s="54">
        <v>85455983</v>
      </c>
      <c r="X746" s="54" t="s">
        <v>8760</v>
      </c>
      <c r="Y746" s="119">
        <v>46052</v>
      </c>
      <c r="Z746" s="119">
        <v>46055</v>
      </c>
      <c r="AA746" s="120" t="s">
        <v>90</v>
      </c>
      <c r="AB746" s="119">
        <v>46173</v>
      </c>
      <c r="AC746" s="54">
        <f t="shared" si="55"/>
        <v>118</v>
      </c>
      <c r="AD746" s="56">
        <v>0</v>
      </c>
      <c r="AE746" s="114">
        <v>0</v>
      </c>
      <c r="AF746" s="56">
        <v>0</v>
      </c>
      <c r="AG746" s="464" t="s">
        <v>90</v>
      </c>
      <c r="AH746" s="54">
        <f t="shared" si="56"/>
        <v>0</v>
      </c>
      <c r="AI746" s="114">
        <v>0</v>
      </c>
      <c r="AJ746" s="114">
        <v>0</v>
      </c>
      <c r="AK746" s="118" t="s">
        <v>90</v>
      </c>
      <c r="AL746" s="118" t="s">
        <v>90</v>
      </c>
      <c r="AM746" s="56">
        <v>0</v>
      </c>
      <c r="AN746" s="118" t="s">
        <v>90</v>
      </c>
      <c r="AO746" s="118" t="s">
        <v>90</v>
      </c>
      <c r="AP746" s="118" t="s">
        <v>90</v>
      </c>
      <c r="AQ746" s="54">
        <f t="shared" si="57"/>
        <v>0</v>
      </c>
      <c r="AR746" s="54">
        <f>+L746+AE746-AJ746</f>
        <v>11396000</v>
      </c>
      <c r="AS746" s="56" t="s">
        <v>88</v>
      </c>
      <c r="AT746" s="54">
        <v>11396000</v>
      </c>
      <c r="AU746" s="56" t="s">
        <v>91</v>
      </c>
      <c r="AV746" s="114">
        <v>0</v>
      </c>
      <c r="AW746" s="111" t="s">
        <v>90</v>
      </c>
      <c r="AX746" s="247">
        <v>11396000</v>
      </c>
      <c r="AY746" s="58">
        <f t="shared" si="58"/>
        <v>0</v>
      </c>
      <c r="AZ746" s="112">
        <f t="shared" si="59"/>
        <v>1</v>
      </c>
      <c r="BA746" s="159">
        <v>1</v>
      </c>
      <c r="BB746" s="111" t="s">
        <v>90</v>
      </c>
      <c r="BC746" s="56" t="s">
        <v>92</v>
      </c>
      <c r="BD746" s="109" t="s">
        <v>8787</v>
      </c>
      <c r="BE746" s="123" t="s">
        <v>91</v>
      </c>
      <c r="BF746" s="56" t="s">
        <v>88</v>
      </c>
    </row>
    <row r="747" spans="2:58" s="201" customFormat="1" x14ac:dyDescent="0.2">
      <c r="B747" s="51">
        <v>2026</v>
      </c>
      <c r="C747" s="51">
        <v>891780111</v>
      </c>
      <c r="D747" s="51" t="s">
        <v>79</v>
      </c>
      <c r="E747" s="161" t="s">
        <v>8786</v>
      </c>
      <c r="F747" s="56" t="s">
        <v>8785</v>
      </c>
      <c r="G747" s="56">
        <v>0</v>
      </c>
      <c r="H747" s="56" t="s">
        <v>82</v>
      </c>
      <c r="I747" s="51" t="s">
        <v>83</v>
      </c>
      <c r="J747" s="121" t="s">
        <v>84</v>
      </c>
      <c r="K747" s="54" t="s">
        <v>8784</v>
      </c>
      <c r="L747" s="54">
        <v>13320000</v>
      </c>
      <c r="M747" s="51" t="s">
        <v>86</v>
      </c>
      <c r="N747" s="54" t="s">
        <v>8783</v>
      </c>
      <c r="O747" s="54">
        <v>1082981735</v>
      </c>
      <c r="P747" s="54">
        <v>30</v>
      </c>
      <c r="Q747" s="464">
        <v>46027</v>
      </c>
      <c r="R747" s="109">
        <v>5872564000</v>
      </c>
      <c r="S747" s="109">
        <v>4141</v>
      </c>
      <c r="T747" s="542">
        <v>46052</v>
      </c>
      <c r="U747" s="54">
        <v>13320000</v>
      </c>
      <c r="V747" s="56" t="s">
        <v>88</v>
      </c>
      <c r="W747" s="54">
        <v>85455983</v>
      </c>
      <c r="X747" s="54" t="s">
        <v>8760</v>
      </c>
      <c r="Y747" s="119">
        <v>46052</v>
      </c>
      <c r="Z747" s="119">
        <v>46055</v>
      </c>
      <c r="AA747" s="120" t="s">
        <v>90</v>
      </c>
      <c r="AB747" s="119">
        <v>46173</v>
      </c>
      <c r="AC747" s="54">
        <f t="shared" si="55"/>
        <v>118</v>
      </c>
      <c r="AD747" s="56">
        <v>1</v>
      </c>
      <c r="AE747" s="114">
        <v>3330000</v>
      </c>
      <c r="AF747" s="56">
        <v>1</v>
      </c>
      <c r="AG747" s="464">
        <v>46203</v>
      </c>
      <c r="AH747" s="54">
        <f t="shared" si="56"/>
        <v>30</v>
      </c>
      <c r="AI747" s="114">
        <v>0</v>
      </c>
      <c r="AJ747" s="114">
        <v>0</v>
      </c>
      <c r="AK747" s="118" t="s">
        <v>90</v>
      </c>
      <c r="AL747" s="118" t="s">
        <v>90</v>
      </c>
      <c r="AM747" s="56">
        <v>0</v>
      </c>
      <c r="AN747" s="118" t="s">
        <v>90</v>
      </c>
      <c r="AO747" s="118" t="s">
        <v>90</v>
      </c>
      <c r="AP747" s="118" t="s">
        <v>90</v>
      </c>
      <c r="AQ747" s="54">
        <f t="shared" si="57"/>
        <v>0</v>
      </c>
      <c r="AR747" s="54">
        <f>+L747+AE747-AJ747</f>
        <v>16650000</v>
      </c>
      <c r="AS747" s="56" t="s">
        <v>88</v>
      </c>
      <c r="AT747" s="54">
        <v>13320000</v>
      </c>
      <c r="AU747" s="56" t="s">
        <v>91</v>
      </c>
      <c r="AV747" s="114">
        <v>0</v>
      </c>
      <c r="AW747" s="111" t="s">
        <v>90</v>
      </c>
      <c r="AX747" s="247">
        <v>13320000</v>
      </c>
      <c r="AY747" s="58">
        <f t="shared" si="58"/>
        <v>3330000</v>
      </c>
      <c r="AZ747" s="112">
        <f t="shared" si="59"/>
        <v>0.8</v>
      </c>
      <c r="BA747" s="159">
        <v>1</v>
      </c>
      <c r="BB747" s="111" t="s">
        <v>90</v>
      </c>
      <c r="BC747" s="56" t="s">
        <v>92</v>
      </c>
      <c r="BD747" s="109" t="s">
        <v>8782</v>
      </c>
      <c r="BE747" s="123" t="s">
        <v>91</v>
      </c>
      <c r="BF747" s="56" t="s">
        <v>88</v>
      </c>
    </row>
    <row r="748" spans="2:58" s="201" customFormat="1" x14ac:dyDescent="0.2">
      <c r="B748" s="51">
        <v>2026</v>
      </c>
      <c r="C748" s="51">
        <v>891780111</v>
      </c>
      <c r="D748" s="51" t="s">
        <v>79</v>
      </c>
      <c r="E748" s="161" t="s">
        <v>8781</v>
      </c>
      <c r="F748" s="56" t="s">
        <v>8780</v>
      </c>
      <c r="G748" s="56">
        <v>0</v>
      </c>
      <c r="H748" s="56" t="s">
        <v>82</v>
      </c>
      <c r="I748" s="51" t="s">
        <v>174</v>
      </c>
      <c r="J748" s="121" t="s">
        <v>84</v>
      </c>
      <c r="K748" s="54" t="s">
        <v>8779</v>
      </c>
      <c r="L748" s="54">
        <v>11396000</v>
      </c>
      <c r="M748" s="51" t="s">
        <v>86</v>
      </c>
      <c r="N748" s="54" t="s">
        <v>8778</v>
      </c>
      <c r="O748" s="54">
        <v>1004463845</v>
      </c>
      <c r="P748" s="54">
        <v>403</v>
      </c>
      <c r="Q748" s="542">
        <v>46048</v>
      </c>
      <c r="R748" s="54">
        <v>137189000</v>
      </c>
      <c r="S748" s="54">
        <v>3996</v>
      </c>
      <c r="T748" s="542">
        <v>46052</v>
      </c>
      <c r="U748" s="54">
        <v>11396000</v>
      </c>
      <c r="V748" s="56" t="s">
        <v>88</v>
      </c>
      <c r="W748" s="54">
        <v>1082870070</v>
      </c>
      <c r="X748" s="54" t="s">
        <v>8777</v>
      </c>
      <c r="Y748" s="119">
        <v>46052</v>
      </c>
      <c r="Z748" s="119">
        <v>46055</v>
      </c>
      <c r="AA748" s="120" t="s">
        <v>90</v>
      </c>
      <c r="AB748" s="119">
        <v>46173</v>
      </c>
      <c r="AC748" s="54">
        <f t="shared" si="55"/>
        <v>118</v>
      </c>
      <c r="AD748" s="56">
        <v>1</v>
      </c>
      <c r="AE748" s="114">
        <v>2849000</v>
      </c>
      <c r="AF748" s="56">
        <v>1</v>
      </c>
      <c r="AG748" s="464">
        <v>46203</v>
      </c>
      <c r="AH748" s="54">
        <f t="shared" si="56"/>
        <v>30</v>
      </c>
      <c r="AI748" s="114">
        <v>0</v>
      </c>
      <c r="AJ748" s="114">
        <v>0</v>
      </c>
      <c r="AK748" s="118" t="s">
        <v>90</v>
      </c>
      <c r="AL748" s="118" t="s">
        <v>90</v>
      </c>
      <c r="AM748" s="56">
        <v>0</v>
      </c>
      <c r="AN748" s="118" t="s">
        <v>90</v>
      </c>
      <c r="AO748" s="118" t="s">
        <v>90</v>
      </c>
      <c r="AP748" s="118" t="s">
        <v>90</v>
      </c>
      <c r="AQ748" s="54">
        <f t="shared" si="57"/>
        <v>0</v>
      </c>
      <c r="AR748" s="54">
        <f>+L748+AE748-AJ748</f>
        <v>14245000</v>
      </c>
      <c r="AS748" s="56" t="s">
        <v>88</v>
      </c>
      <c r="AT748" s="54">
        <v>11396000</v>
      </c>
      <c r="AU748" s="56" t="s">
        <v>91</v>
      </c>
      <c r="AV748" s="114">
        <v>0</v>
      </c>
      <c r="AW748" s="111" t="s">
        <v>90</v>
      </c>
      <c r="AX748" s="247">
        <v>11396000</v>
      </c>
      <c r="AY748" s="58">
        <f t="shared" si="58"/>
        <v>2849000</v>
      </c>
      <c r="AZ748" s="112">
        <f t="shared" si="59"/>
        <v>0.8</v>
      </c>
      <c r="BA748" s="159">
        <v>1</v>
      </c>
      <c r="BB748" s="111" t="s">
        <v>90</v>
      </c>
      <c r="BC748" s="56" t="s">
        <v>92</v>
      </c>
      <c r="BD748" s="109" t="s">
        <v>8776</v>
      </c>
      <c r="BE748" s="123" t="s">
        <v>91</v>
      </c>
      <c r="BF748" s="56" t="s">
        <v>88</v>
      </c>
    </row>
    <row r="749" spans="2:58" s="201" customFormat="1" x14ac:dyDescent="0.2">
      <c r="B749" s="51">
        <v>2026</v>
      </c>
      <c r="C749" s="51">
        <v>891780111</v>
      </c>
      <c r="D749" s="51" t="s">
        <v>79</v>
      </c>
      <c r="E749" s="161" t="s">
        <v>8775</v>
      </c>
      <c r="F749" s="56" t="s">
        <v>8774</v>
      </c>
      <c r="G749" s="56">
        <v>0</v>
      </c>
      <c r="H749" s="56" t="s">
        <v>82</v>
      </c>
      <c r="I749" s="51" t="s">
        <v>83</v>
      </c>
      <c r="J749" s="121" t="s">
        <v>84</v>
      </c>
      <c r="K749" s="54" t="s">
        <v>8773</v>
      </c>
      <c r="L749" s="54">
        <v>9676000</v>
      </c>
      <c r="M749" s="51" t="s">
        <v>86</v>
      </c>
      <c r="N749" s="54" t="s">
        <v>8772</v>
      </c>
      <c r="O749" s="54">
        <v>1082837698</v>
      </c>
      <c r="P749" s="54">
        <v>53</v>
      </c>
      <c r="Q749" s="464">
        <v>46030</v>
      </c>
      <c r="R749" s="109">
        <v>2567899000</v>
      </c>
      <c r="S749" s="109">
        <v>4036</v>
      </c>
      <c r="T749" s="542">
        <v>46052</v>
      </c>
      <c r="U749" s="54">
        <v>9676000</v>
      </c>
      <c r="V749" s="56" t="s">
        <v>88</v>
      </c>
      <c r="W749" s="54">
        <v>85459497</v>
      </c>
      <c r="X749" s="54" t="s">
        <v>8771</v>
      </c>
      <c r="Y749" s="119">
        <v>46052</v>
      </c>
      <c r="Z749" s="119">
        <v>46055</v>
      </c>
      <c r="AA749" s="120" t="s">
        <v>90</v>
      </c>
      <c r="AB749" s="119">
        <v>46173</v>
      </c>
      <c r="AC749" s="54">
        <f t="shared" si="55"/>
        <v>118</v>
      </c>
      <c r="AD749" s="56">
        <v>0</v>
      </c>
      <c r="AE749" s="114">
        <v>0</v>
      </c>
      <c r="AF749" s="56">
        <v>0</v>
      </c>
      <c r="AG749" s="464" t="s">
        <v>90</v>
      </c>
      <c r="AH749" s="54">
        <f t="shared" si="56"/>
        <v>0</v>
      </c>
      <c r="AI749" s="114">
        <v>0</v>
      </c>
      <c r="AJ749" s="114">
        <v>0</v>
      </c>
      <c r="AK749" s="118" t="s">
        <v>90</v>
      </c>
      <c r="AL749" s="118" t="s">
        <v>90</v>
      </c>
      <c r="AM749" s="56">
        <v>0</v>
      </c>
      <c r="AN749" s="118" t="s">
        <v>90</v>
      </c>
      <c r="AO749" s="118" t="s">
        <v>90</v>
      </c>
      <c r="AP749" s="118" t="s">
        <v>90</v>
      </c>
      <c r="AQ749" s="54">
        <f t="shared" si="57"/>
        <v>0</v>
      </c>
      <c r="AR749" s="54">
        <f>+L749+AE749-AJ749</f>
        <v>9676000</v>
      </c>
      <c r="AS749" s="56" t="s">
        <v>88</v>
      </c>
      <c r="AT749" s="54">
        <v>9676000</v>
      </c>
      <c r="AU749" s="56" t="s">
        <v>91</v>
      </c>
      <c r="AV749" s="114">
        <v>0</v>
      </c>
      <c r="AW749" s="111" t="s">
        <v>90</v>
      </c>
      <c r="AX749" s="247">
        <v>9676000</v>
      </c>
      <c r="AY749" s="58">
        <f t="shared" si="58"/>
        <v>0</v>
      </c>
      <c r="AZ749" s="112">
        <f t="shared" si="59"/>
        <v>1</v>
      </c>
      <c r="BA749" s="159">
        <v>1</v>
      </c>
      <c r="BB749" s="111" t="s">
        <v>90</v>
      </c>
      <c r="BC749" s="56" t="s">
        <v>92</v>
      </c>
      <c r="BD749" s="109" t="s">
        <v>8770</v>
      </c>
      <c r="BE749" s="123" t="s">
        <v>91</v>
      </c>
      <c r="BF749" s="56" t="s">
        <v>88</v>
      </c>
    </row>
    <row r="750" spans="2:58" s="201" customFormat="1" x14ac:dyDescent="0.2">
      <c r="B750" s="51">
        <v>2026</v>
      </c>
      <c r="C750" s="51">
        <v>891780111</v>
      </c>
      <c r="D750" s="51" t="s">
        <v>79</v>
      </c>
      <c r="E750" s="161" t="s">
        <v>8769</v>
      </c>
      <c r="F750" s="56" t="s">
        <v>8768</v>
      </c>
      <c r="G750" s="56">
        <v>0</v>
      </c>
      <c r="H750" s="56" t="s">
        <v>82</v>
      </c>
      <c r="I750" s="51" t="s">
        <v>83</v>
      </c>
      <c r="J750" s="121" t="s">
        <v>84</v>
      </c>
      <c r="K750" s="54" t="s">
        <v>8767</v>
      </c>
      <c r="L750" s="54">
        <v>11396000</v>
      </c>
      <c r="M750" s="51" t="s">
        <v>86</v>
      </c>
      <c r="N750" s="54" t="s">
        <v>8766</v>
      </c>
      <c r="O750" s="54">
        <v>1004461347</v>
      </c>
      <c r="P750" s="54">
        <v>53</v>
      </c>
      <c r="Q750" s="464">
        <v>46030</v>
      </c>
      <c r="R750" s="109">
        <v>2567899000</v>
      </c>
      <c r="S750" s="109">
        <v>4038</v>
      </c>
      <c r="T750" s="542">
        <v>46052</v>
      </c>
      <c r="U750" s="54">
        <v>11396000</v>
      </c>
      <c r="V750" s="56" t="s">
        <v>88</v>
      </c>
      <c r="W750" s="54">
        <v>85455983</v>
      </c>
      <c r="X750" s="54" t="s">
        <v>8760</v>
      </c>
      <c r="Y750" s="119">
        <v>46052</v>
      </c>
      <c r="Z750" s="119">
        <v>46055</v>
      </c>
      <c r="AA750" s="120" t="s">
        <v>90</v>
      </c>
      <c r="AB750" s="119">
        <v>46173</v>
      </c>
      <c r="AC750" s="54">
        <f t="shared" si="55"/>
        <v>118</v>
      </c>
      <c r="AD750" s="56">
        <v>0</v>
      </c>
      <c r="AE750" s="114">
        <v>0</v>
      </c>
      <c r="AF750" s="56">
        <v>0</v>
      </c>
      <c r="AG750" s="464" t="s">
        <v>90</v>
      </c>
      <c r="AH750" s="54">
        <f t="shared" si="56"/>
        <v>0</v>
      </c>
      <c r="AI750" s="114">
        <v>0</v>
      </c>
      <c r="AJ750" s="114">
        <v>0</v>
      </c>
      <c r="AK750" s="118" t="s">
        <v>90</v>
      </c>
      <c r="AL750" s="118" t="s">
        <v>90</v>
      </c>
      <c r="AM750" s="56">
        <v>0</v>
      </c>
      <c r="AN750" s="118" t="s">
        <v>90</v>
      </c>
      <c r="AO750" s="118" t="s">
        <v>90</v>
      </c>
      <c r="AP750" s="118" t="s">
        <v>90</v>
      </c>
      <c r="AQ750" s="54">
        <f t="shared" si="57"/>
        <v>0</v>
      </c>
      <c r="AR750" s="54">
        <f>+L750+AE750-AJ750</f>
        <v>11396000</v>
      </c>
      <c r="AS750" s="56" t="s">
        <v>88</v>
      </c>
      <c r="AT750" s="54">
        <v>11396000</v>
      </c>
      <c r="AU750" s="56" t="s">
        <v>91</v>
      </c>
      <c r="AV750" s="114">
        <v>0</v>
      </c>
      <c r="AW750" s="111" t="s">
        <v>90</v>
      </c>
      <c r="AX750" s="247">
        <v>11396000</v>
      </c>
      <c r="AY750" s="58">
        <f t="shared" si="58"/>
        <v>0</v>
      </c>
      <c r="AZ750" s="112">
        <f t="shared" si="59"/>
        <v>1</v>
      </c>
      <c r="BA750" s="159">
        <v>1</v>
      </c>
      <c r="BB750" s="111" t="s">
        <v>90</v>
      </c>
      <c r="BC750" s="56" t="s">
        <v>92</v>
      </c>
      <c r="BD750" s="109" t="s">
        <v>8765</v>
      </c>
      <c r="BE750" s="123" t="s">
        <v>91</v>
      </c>
      <c r="BF750" s="56" t="s">
        <v>88</v>
      </c>
    </row>
    <row r="751" spans="2:58" s="201" customFormat="1" x14ac:dyDescent="0.2">
      <c r="B751" s="51">
        <v>2026</v>
      </c>
      <c r="C751" s="51">
        <v>891780111</v>
      </c>
      <c r="D751" s="51" t="s">
        <v>79</v>
      </c>
      <c r="E751" s="161" t="s">
        <v>8764</v>
      </c>
      <c r="F751" s="56" t="s">
        <v>8763</v>
      </c>
      <c r="G751" s="56">
        <v>0</v>
      </c>
      <c r="H751" s="56" t="s">
        <v>82</v>
      </c>
      <c r="I751" s="51" t="s">
        <v>83</v>
      </c>
      <c r="J751" s="121" t="s">
        <v>84</v>
      </c>
      <c r="K751" s="54" t="s">
        <v>8762</v>
      </c>
      <c r="L751" s="54">
        <v>11396000</v>
      </c>
      <c r="M751" s="51" t="s">
        <v>86</v>
      </c>
      <c r="N751" s="54" t="s">
        <v>8761</v>
      </c>
      <c r="O751" s="54">
        <v>1040500095</v>
      </c>
      <c r="P751" s="54">
        <v>53</v>
      </c>
      <c r="Q751" s="464">
        <v>46030</v>
      </c>
      <c r="R751" s="109">
        <v>2567899000</v>
      </c>
      <c r="S751" s="109">
        <v>4054</v>
      </c>
      <c r="T751" s="542">
        <v>46052</v>
      </c>
      <c r="U751" s="54">
        <v>11396000</v>
      </c>
      <c r="V751" s="56" t="s">
        <v>88</v>
      </c>
      <c r="W751" s="54">
        <v>85455983</v>
      </c>
      <c r="X751" s="54" t="s">
        <v>8760</v>
      </c>
      <c r="Y751" s="119">
        <v>46052</v>
      </c>
      <c r="Z751" s="119">
        <v>46055</v>
      </c>
      <c r="AA751" s="120" t="s">
        <v>90</v>
      </c>
      <c r="AB751" s="119">
        <v>46173</v>
      </c>
      <c r="AC751" s="54">
        <f t="shared" si="55"/>
        <v>118</v>
      </c>
      <c r="AD751" s="56">
        <v>0</v>
      </c>
      <c r="AE751" s="114">
        <v>0</v>
      </c>
      <c r="AF751" s="56">
        <v>0</v>
      </c>
      <c r="AG751" s="464" t="s">
        <v>90</v>
      </c>
      <c r="AH751" s="54">
        <f t="shared" si="56"/>
        <v>0</v>
      </c>
      <c r="AI751" s="114">
        <v>0</v>
      </c>
      <c r="AJ751" s="114">
        <v>0</v>
      </c>
      <c r="AK751" s="118" t="s">
        <v>90</v>
      </c>
      <c r="AL751" s="118" t="s">
        <v>90</v>
      </c>
      <c r="AM751" s="56">
        <v>0</v>
      </c>
      <c r="AN751" s="118" t="s">
        <v>90</v>
      </c>
      <c r="AO751" s="118" t="s">
        <v>90</v>
      </c>
      <c r="AP751" s="118" t="s">
        <v>90</v>
      </c>
      <c r="AQ751" s="54">
        <f t="shared" si="57"/>
        <v>0</v>
      </c>
      <c r="AR751" s="54">
        <f>+L751+AE751-AJ751</f>
        <v>11396000</v>
      </c>
      <c r="AS751" s="56" t="s">
        <v>88</v>
      </c>
      <c r="AT751" s="54">
        <v>11396000</v>
      </c>
      <c r="AU751" s="56" t="s">
        <v>91</v>
      </c>
      <c r="AV751" s="114">
        <v>0</v>
      </c>
      <c r="AW751" s="111" t="s">
        <v>90</v>
      </c>
      <c r="AX751" s="247">
        <v>11396000</v>
      </c>
      <c r="AY751" s="58">
        <f t="shared" si="58"/>
        <v>0</v>
      </c>
      <c r="AZ751" s="112">
        <f t="shared" si="59"/>
        <v>1</v>
      </c>
      <c r="BA751" s="159">
        <v>1</v>
      </c>
      <c r="BB751" s="111" t="s">
        <v>90</v>
      </c>
      <c r="BC751" s="56" t="s">
        <v>92</v>
      </c>
      <c r="BD751" s="109" t="s">
        <v>8759</v>
      </c>
      <c r="BE751" s="123" t="s">
        <v>91</v>
      </c>
      <c r="BF751" s="56" t="s">
        <v>88</v>
      </c>
    </row>
    <row r="752" spans="2:58" s="201" customFormat="1" x14ac:dyDescent="0.2">
      <c r="B752" s="51">
        <v>2026</v>
      </c>
      <c r="C752" s="51">
        <v>891780111</v>
      </c>
      <c r="D752" s="51" t="s">
        <v>79</v>
      </c>
      <c r="E752" s="161" t="s">
        <v>8758</v>
      </c>
      <c r="F752" s="56" t="s">
        <v>8757</v>
      </c>
      <c r="G752" s="56">
        <v>0</v>
      </c>
      <c r="H752" s="56" t="s">
        <v>82</v>
      </c>
      <c r="I752" s="51" t="s">
        <v>83</v>
      </c>
      <c r="J752" s="121" t="s">
        <v>84</v>
      </c>
      <c r="K752" s="54" t="s">
        <v>8756</v>
      </c>
      <c r="L752" s="54">
        <v>11396000</v>
      </c>
      <c r="M752" s="51" t="s">
        <v>86</v>
      </c>
      <c r="N752" s="54" t="s">
        <v>8755</v>
      </c>
      <c r="O752" s="54">
        <v>1004345755</v>
      </c>
      <c r="P752" s="54">
        <v>53</v>
      </c>
      <c r="Q752" s="464">
        <v>46030</v>
      </c>
      <c r="R752" s="109">
        <v>2567899000</v>
      </c>
      <c r="S752" s="109">
        <v>4037</v>
      </c>
      <c r="T752" s="542">
        <v>46052</v>
      </c>
      <c r="U752" s="54">
        <v>11396000</v>
      </c>
      <c r="V752" s="56" t="s">
        <v>88</v>
      </c>
      <c r="W752" s="54">
        <v>12560219</v>
      </c>
      <c r="X752" s="54" t="s">
        <v>8754</v>
      </c>
      <c r="Y752" s="119">
        <v>46052</v>
      </c>
      <c r="Z752" s="119">
        <v>46055</v>
      </c>
      <c r="AA752" s="120" t="s">
        <v>90</v>
      </c>
      <c r="AB752" s="119">
        <v>46173</v>
      </c>
      <c r="AC752" s="54">
        <f t="shared" si="55"/>
        <v>118</v>
      </c>
      <c r="AD752" s="56">
        <v>1</v>
      </c>
      <c r="AE752" s="114">
        <v>1425000</v>
      </c>
      <c r="AF752" s="56">
        <v>1</v>
      </c>
      <c r="AG752" s="464">
        <v>46188</v>
      </c>
      <c r="AH752" s="54">
        <f t="shared" si="56"/>
        <v>15</v>
      </c>
      <c r="AI752" s="114">
        <v>0</v>
      </c>
      <c r="AJ752" s="114">
        <v>0</v>
      </c>
      <c r="AK752" s="118" t="s">
        <v>90</v>
      </c>
      <c r="AL752" s="118" t="s">
        <v>90</v>
      </c>
      <c r="AM752" s="56">
        <v>0</v>
      </c>
      <c r="AN752" s="118" t="s">
        <v>90</v>
      </c>
      <c r="AO752" s="118" t="s">
        <v>90</v>
      </c>
      <c r="AP752" s="118" t="s">
        <v>90</v>
      </c>
      <c r="AQ752" s="54">
        <f t="shared" si="57"/>
        <v>0</v>
      </c>
      <c r="AR752" s="54">
        <f>+L752+AE752-AJ752</f>
        <v>12821000</v>
      </c>
      <c r="AS752" s="56" t="s">
        <v>88</v>
      </c>
      <c r="AT752" s="54">
        <v>11396000</v>
      </c>
      <c r="AU752" s="56" t="s">
        <v>91</v>
      </c>
      <c r="AV752" s="114">
        <v>0</v>
      </c>
      <c r="AW752" s="111" t="s">
        <v>90</v>
      </c>
      <c r="AX752" s="247">
        <v>11396000</v>
      </c>
      <c r="AY752" s="58">
        <f t="shared" si="58"/>
        <v>1425000</v>
      </c>
      <c r="AZ752" s="112">
        <f t="shared" si="59"/>
        <v>0.88885422353950549</v>
      </c>
      <c r="BA752" s="159">
        <v>1</v>
      </c>
      <c r="BB752" s="111" t="s">
        <v>90</v>
      </c>
      <c r="BC752" s="56" t="s">
        <v>92</v>
      </c>
      <c r="BD752" s="109" t="s">
        <v>8753</v>
      </c>
      <c r="BE752" s="123" t="s">
        <v>91</v>
      </c>
      <c r="BF752" s="56" t="s">
        <v>88</v>
      </c>
    </row>
    <row r="753" spans="2:58" s="201" customFormat="1" x14ac:dyDescent="0.2">
      <c r="B753" s="51">
        <v>2026</v>
      </c>
      <c r="C753" s="51">
        <v>891780111</v>
      </c>
      <c r="D753" s="51" t="s">
        <v>79</v>
      </c>
      <c r="E753" s="161" t="s">
        <v>8752</v>
      </c>
      <c r="F753" s="56" t="s">
        <v>8751</v>
      </c>
      <c r="G753" s="56">
        <v>0</v>
      </c>
      <c r="H753" s="56" t="s">
        <v>82</v>
      </c>
      <c r="I753" s="51" t="s">
        <v>530</v>
      </c>
      <c r="J753" s="121" t="s">
        <v>84</v>
      </c>
      <c r="K753" s="54" t="s">
        <v>8713</v>
      </c>
      <c r="L753" s="54">
        <v>14000000</v>
      </c>
      <c r="M753" s="51" t="s">
        <v>86</v>
      </c>
      <c r="N753" s="54" t="s">
        <v>5669</v>
      </c>
      <c r="O753" s="54">
        <v>1082906774</v>
      </c>
      <c r="P753" s="54">
        <v>547</v>
      </c>
      <c r="Q753" s="542">
        <v>46052</v>
      </c>
      <c r="R753" s="54">
        <v>758000000</v>
      </c>
      <c r="S753" s="54">
        <v>3853</v>
      </c>
      <c r="T753" s="542">
        <v>46052</v>
      </c>
      <c r="U753" s="54">
        <v>14000000</v>
      </c>
      <c r="V753" s="56" t="s">
        <v>88</v>
      </c>
      <c r="W753" s="54">
        <v>1082863147</v>
      </c>
      <c r="X753" s="54" t="s">
        <v>8611</v>
      </c>
      <c r="Y753" s="119">
        <v>46052</v>
      </c>
      <c r="Z753" s="119">
        <v>46055</v>
      </c>
      <c r="AA753" s="120" t="s">
        <v>90</v>
      </c>
      <c r="AB753" s="119">
        <v>46162</v>
      </c>
      <c r="AC753" s="54">
        <f t="shared" si="55"/>
        <v>107</v>
      </c>
      <c r="AD753" s="56">
        <v>1</v>
      </c>
      <c r="AE753" s="114">
        <v>3500000</v>
      </c>
      <c r="AF753" s="56">
        <v>1</v>
      </c>
      <c r="AG753" s="464">
        <v>46191</v>
      </c>
      <c r="AH753" s="54">
        <f t="shared" si="56"/>
        <v>29</v>
      </c>
      <c r="AI753" s="114">
        <v>0</v>
      </c>
      <c r="AJ753" s="114">
        <v>0</v>
      </c>
      <c r="AK753" s="118" t="s">
        <v>90</v>
      </c>
      <c r="AL753" s="118" t="s">
        <v>90</v>
      </c>
      <c r="AM753" s="56">
        <v>0</v>
      </c>
      <c r="AN753" s="118" t="s">
        <v>90</v>
      </c>
      <c r="AO753" s="118" t="s">
        <v>90</v>
      </c>
      <c r="AP753" s="118" t="s">
        <v>90</v>
      </c>
      <c r="AQ753" s="54">
        <f t="shared" si="57"/>
        <v>0</v>
      </c>
      <c r="AR753" s="54">
        <f>+L753+AE753-AJ753</f>
        <v>17500000</v>
      </c>
      <c r="AS753" s="56" t="s">
        <v>88</v>
      </c>
      <c r="AT753" s="54">
        <v>14000000</v>
      </c>
      <c r="AU753" s="56" t="s">
        <v>91</v>
      </c>
      <c r="AV753" s="114">
        <v>0</v>
      </c>
      <c r="AW753" s="111" t="s">
        <v>90</v>
      </c>
      <c r="AX753" s="247">
        <v>14000000</v>
      </c>
      <c r="AY753" s="58">
        <f t="shared" si="58"/>
        <v>3500000</v>
      </c>
      <c r="AZ753" s="112">
        <f t="shared" si="59"/>
        <v>0.8</v>
      </c>
      <c r="BA753" s="159">
        <v>0.8</v>
      </c>
      <c r="BB753" s="111" t="s">
        <v>90</v>
      </c>
      <c r="BC753" s="56" t="s">
        <v>92</v>
      </c>
      <c r="BD753" s="109" t="s">
        <v>8750</v>
      </c>
      <c r="BE753" s="123" t="s">
        <v>91</v>
      </c>
      <c r="BF753" s="56" t="s">
        <v>88</v>
      </c>
    </row>
    <row r="754" spans="2:58" s="201" customFormat="1" x14ac:dyDescent="0.2">
      <c r="B754" s="51">
        <v>2026</v>
      </c>
      <c r="C754" s="51">
        <v>891780111</v>
      </c>
      <c r="D754" s="51" t="s">
        <v>79</v>
      </c>
      <c r="E754" s="161" t="s">
        <v>8749</v>
      </c>
      <c r="F754" s="56" t="s">
        <v>8748</v>
      </c>
      <c r="G754" s="56">
        <v>0</v>
      </c>
      <c r="H754" s="56" t="s">
        <v>82</v>
      </c>
      <c r="I754" s="51" t="s">
        <v>530</v>
      </c>
      <c r="J754" s="121" t="s">
        <v>84</v>
      </c>
      <c r="K754" s="54" t="s">
        <v>8708</v>
      </c>
      <c r="L754" s="54">
        <v>14000000</v>
      </c>
      <c r="M754" s="51" t="s">
        <v>86</v>
      </c>
      <c r="N754" s="54" t="s">
        <v>8747</v>
      </c>
      <c r="O754" s="54">
        <v>1004346578</v>
      </c>
      <c r="P754" s="54">
        <v>547</v>
      </c>
      <c r="Q754" s="542">
        <v>46052</v>
      </c>
      <c r="R754" s="54">
        <v>758000000</v>
      </c>
      <c r="S754" s="54">
        <v>3854</v>
      </c>
      <c r="T754" s="542">
        <v>46052</v>
      </c>
      <c r="U754" s="54">
        <v>14000000</v>
      </c>
      <c r="V754" s="56" t="s">
        <v>88</v>
      </c>
      <c r="W754" s="54">
        <v>1082863147</v>
      </c>
      <c r="X754" s="54" t="s">
        <v>8611</v>
      </c>
      <c r="Y754" s="119">
        <v>46052</v>
      </c>
      <c r="Z754" s="119">
        <v>46055</v>
      </c>
      <c r="AA754" s="120" t="s">
        <v>90</v>
      </c>
      <c r="AB754" s="119">
        <v>46162</v>
      </c>
      <c r="AC754" s="54">
        <f t="shared" si="55"/>
        <v>107</v>
      </c>
      <c r="AD754" s="56">
        <v>1</v>
      </c>
      <c r="AE754" s="114">
        <v>3500000</v>
      </c>
      <c r="AF754" s="56">
        <v>1</v>
      </c>
      <c r="AG754" s="464">
        <v>46191</v>
      </c>
      <c r="AH754" s="54">
        <f t="shared" si="56"/>
        <v>29</v>
      </c>
      <c r="AI754" s="114">
        <v>0</v>
      </c>
      <c r="AJ754" s="114">
        <v>0</v>
      </c>
      <c r="AK754" s="118" t="s">
        <v>90</v>
      </c>
      <c r="AL754" s="118" t="s">
        <v>90</v>
      </c>
      <c r="AM754" s="56">
        <v>0</v>
      </c>
      <c r="AN754" s="118" t="s">
        <v>90</v>
      </c>
      <c r="AO754" s="118" t="s">
        <v>90</v>
      </c>
      <c r="AP754" s="118" t="s">
        <v>90</v>
      </c>
      <c r="AQ754" s="54">
        <f t="shared" si="57"/>
        <v>0</v>
      </c>
      <c r="AR754" s="54">
        <f>+L754+AE754-AJ754</f>
        <v>17500000</v>
      </c>
      <c r="AS754" s="56" t="s">
        <v>88</v>
      </c>
      <c r="AT754" s="54">
        <v>14000000</v>
      </c>
      <c r="AU754" s="56" t="s">
        <v>91</v>
      </c>
      <c r="AV754" s="114">
        <v>0</v>
      </c>
      <c r="AW754" s="111" t="s">
        <v>90</v>
      </c>
      <c r="AX754" s="247">
        <v>14000000</v>
      </c>
      <c r="AY754" s="58">
        <f t="shared" si="58"/>
        <v>3500000</v>
      </c>
      <c r="AZ754" s="112">
        <f t="shared" si="59"/>
        <v>0.8</v>
      </c>
      <c r="BA754" s="159">
        <v>0.8</v>
      </c>
      <c r="BB754" s="111" t="s">
        <v>90</v>
      </c>
      <c r="BC754" s="56" t="s">
        <v>92</v>
      </c>
      <c r="BD754" s="109" t="s">
        <v>8746</v>
      </c>
      <c r="BE754" s="123" t="s">
        <v>91</v>
      </c>
      <c r="BF754" s="56" t="s">
        <v>88</v>
      </c>
    </row>
    <row r="755" spans="2:58" s="201" customFormat="1" x14ac:dyDescent="0.2">
      <c r="B755" s="51">
        <v>2026</v>
      </c>
      <c r="C755" s="51">
        <v>891780111</v>
      </c>
      <c r="D755" s="51" t="s">
        <v>79</v>
      </c>
      <c r="E755" s="161" t="s">
        <v>8745</v>
      </c>
      <c r="F755" s="56" t="s">
        <v>8744</v>
      </c>
      <c r="G755" s="56">
        <v>0</v>
      </c>
      <c r="H755" s="56" t="s">
        <v>82</v>
      </c>
      <c r="I755" s="51" t="s">
        <v>530</v>
      </c>
      <c r="J755" s="121" t="s">
        <v>84</v>
      </c>
      <c r="K755" s="54" t="s">
        <v>8713</v>
      </c>
      <c r="L755" s="54">
        <v>14000000</v>
      </c>
      <c r="M755" s="51" t="s">
        <v>86</v>
      </c>
      <c r="N755" s="54" t="s">
        <v>8743</v>
      </c>
      <c r="O755" s="54">
        <v>1082990596</v>
      </c>
      <c r="P755" s="54">
        <v>547</v>
      </c>
      <c r="Q755" s="542">
        <v>46052</v>
      </c>
      <c r="R755" s="54">
        <v>758000000</v>
      </c>
      <c r="S755" s="54">
        <v>3855</v>
      </c>
      <c r="T755" s="542">
        <v>46052</v>
      </c>
      <c r="U755" s="54">
        <v>14000000</v>
      </c>
      <c r="V755" s="56" t="s">
        <v>88</v>
      </c>
      <c r="W755" s="54">
        <v>1082863147</v>
      </c>
      <c r="X755" s="54" t="s">
        <v>8611</v>
      </c>
      <c r="Y755" s="119">
        <v>46052</v>
      </c>
      <c r="Z755" s="119">
        <v>46055</v>
      </c>
      <c r="AA755" s="120" t="s">
        <v>90</v>
      </c>
      <c r="AB755" s="119">
        <v>46162</v>
      </c>
      <c r="AC755" s="54">
        <f t="shared" si="55"/>
        <v>107</v>
      </c>
      <c r="AD755" s="56">
        <v>1</v>
      </c>
      <c r="AE755" s="114">
        <v>3500000</v>
      </c>
      <c r="AF755" s="56">
        <v>1</v>
      </c>
      <c r="AG755" s="464">
        <v>46191</v>
      </c>
      <c r="AH755" s="54">
        <f t="shared" si="56"/>
        <v>29</v>
      </c>
      <c r="AI755" s="114">
        <v>0</v>
      </c>
      <c r="AJ755" s="114">
        <v>0</v>
      </c>
      <c r="AK755" s="118" t="s">
        <v>90</v>
      </c>
      <c r="AL755" s="118" t="s">
        <v>90</v>
      </c>
      <c r="AM755" s="56">
        <v>0</v>
      </c>
      <c r="AN755" s="118" t="s">
        <v>90</v>
      </c>
      <c r="AO755" s="118" t="s">
        <v>90</v>
      </c>
      <c r="AP755" s="118" t="s">
        <v>90</v>
      </c>
      <c r="AQ755" s="54">
        <f t="shared" si="57"/>
        <v>0</v>
      </c>
      <c r="AR755" s="54">
        <f>+L755+AE755-AJ755</f>
        <v>17500000</v>
      </c>
      <c r="AS755" s="56" t="s">
        <v>88</v>
      </c>
      <c r="AT755" s="54">
        <v>14000000</v>
      </c>
      <c r="AU755" s="56" t="s">
        <v>91</v>
      </c>
      <c r="AV755" s="114">
        <v>0</v>
      </c>
      <c r="AW755" s="111" t="s">
        <v>90</v>
      </c>
      <c r="AX755" s="247">
        <v>14000000</v>
      </c>
      <c r="AY755" s="58">
        <f t="shared" si="58"/>
        <v>3500000</v>
      </c>
      <c r="AZ755" s="112">
        <f t="shared" si="59"/>
        <v>0.8</v>
      </c>
      <c r="BA755" s="159">
        <v>0.8</v>
      </c>
      <c r="BB755" s="111" t="s">
        <v>90</v>
      </c>
      <c r="BC755" s="56" t="s">
        <v>92</v>
      </c>
      <c r="BD755" s="109" t="s">
        <v>8742</v>
      </c>
      <c r="BE755" s="123" t="s">
        <v>91</v>
      </c>
      <c r="BF755" s="56" t="s">
        <v>88</v>
      </c>
    </row>
    <row r="756" spans="2:58" s="201" customFormat="1" x14ac:dyDescent="0.2">
      <c r="B756" s="51">
        <v>2026</v>
      </c>
      <c r="C756" s="51">
        <v>891780111</v>
      </c>
      <c r="D756" s="51" t="s">
        <v>79</v>
      </c>
      <c r="E756" s="161" t="s">
        <v>8741</v>
      </c>
      <c r="F756" s="56" t="s">
        <v>8740</v>
      </c>
      <c r="G756" s="56">
        <v>0</v>
      </c>
      <c r="H756" s="56" t="s">
        <v>82</v>
      </c>
      <c r="I756" s="51" t="s">
        <v>530</v>
      </c>
      <c r="J756" s="121" t="s">
        <v>84</v>
      </c>
      <c r="K756" s="54" t="s">
        <v>8739</v>
      </c>
      <c r="L756" s="54">
        <v>14000000</v>
      </c>
      <c r="M756" s="51" t="s">
        <v>86</v>
      </c>
      <c r="N756" s="54" t="s">
        <v>8738</v>
      </c>
      <c r="O756" s="54">
        <v>7604156</v>
      </c>
      <c r="P756" s="54">
        <v>547</v>
      </c>
      <c r="Q756" s="542">
        <v>46052</v>
      </c>
      <c r="R756" s="54">
        <v>758000000</v>
      </c>
      <c r="S756" s="54">
        <v>3856</v>
      </c>
      <c r="T756" s="542">
        <v>46052</v>
      </c>
      <c r="U756" s="54">
        <v>14000000</v>
      </c>
      <c r="V756" s="56" t="s">
        <v>88</v>
      </c>
      <c r="W756" s="54">
        <v>21400608</v>
      </c>
      <c r="X756" s="54" t="s">
        <v>8667</v>
      </c>
      <c r="Y756" s="119">
        <v>46052</v>
      </c>
      <c r="Z756" s="119">
        <v>46055</v>
      </c>
      <c r="AA756" s="120" t="s">
        <v>90</v>
      </c>
      <c r="AB756" s="119">
        <v>46162</v>
      </c>
      <c r="AC756" s="54">
        <f t="shared" si="55"/>
        <v>107</v>
      </c>
      <c r="AD756" s="56">
        <v>1</v>
      </c>
      <c r="AE756" s="114">
        <v>3500000</v>
      </c>
      <c r="AF756" s="56">
        <v>1</v>
      </c>
      <c r="AG756" s="464">
        <v>46191</v>
      </c>
      <c r="AH756" s="54">
        <f t="shared" si="56"/>
        <v>29</v>
      </c>
      <c r="AI756" s="114">
        <v>0</v>
      </c>
      <c r="AJ756" s="114">
        <v>0</v>
      </c>
      <c r="AK756" s="118" t="s">
        <v>90</v>
      </c>
      <c r="AL756" s="118" t="s">
        <v>90</v>
      </c>
      <c r="AM756" s="56">
        <v>0</v>
      </c>
      <c r="AN756" s="118" t="s">
        <v>90</v>
      </c>
      <c r="AO756" s="118" t="s">
        <v>90</v>
      </c>
      <c r="AP756" s="118" t="s">
        <v>90</v>
      </c>
      <c r="AQ756" s="54">
        <f t="shared" si="57"/>
        <v>0</v>
      </c>
      <c r="AR756" s="54">
        <f>+L756+AE756-AJ756</f>
        <v>17500000</v>
      </c>
      <c r="AS756" s="56" t="s">
        <v>88</v>
      </c>
      <c r="AT756" s="54">
        <v>14000000</v>
      </c>
      <c r="AU756" s="56" t="s">
        <v>91</v>
      </c>
      <c r="AV756" s="114">
        <v>0</v>
      </c>
      <c r="AW756" s="111" t="s">
        <v>90</v>
      </c>
      <c r="AX756" s="247">
        <v>14000000</v>
      </c>
      <c r="AY756" s="58">
        <f t="shared" si="58"/>
        <v>3500000</v>
      </c>
      <c r="AZ756" s="112">
        <f t="shared" si="59"/>
        <v>0.8</v>
      </c>
      <c r="BA756" s="159">
        <v>0.8</v>
      </c>
      <c r="BB756" s="111" t="s">
        <v>90</v>
      </c>
      <c r="BC756" s="56" t="s">
        <v>92</v>
      </c>
      <c r="BD756" s="109" t="s">
        <v>8737</v>
      </c>
      <c r="BE756" s="123" t="s">
        <v>91</v>
      </c>
      <c r="BF756" s="56" t="s">
        <v>88</v>
      </c>
    </row>
    <row r="757" spans="2:58" s="201" customFormat="1" x14ac:dyDescent="0.2">
      <c r="B757" s="51">
        <v>2026</v>
      </c>
      <c r="C757" s="51">
        <v>891780111</v>
      </c>
      <c r="D757" s="51" t="s">
        <v>79</v>
      </c>
      <c r="E757" s="161" t="s">
        <v>8736</v>
      </c>
      <c r="F757" s="56" t="s">
        <v>8735</v>
      </c>
      <c r="G757" s="56">
        <v>0</v>
      </c>
      <c r="H757" s="56" t="s">
        <v>82</v>
      </c>
      <c r="I757" s="51" t="s">
        <v>530</v>
      </c>
      <c r="J757" s="121" t="s">
        <v>84</v>
      </c>
      <c r="K757" s="54" t="s">
        <v>8713</v>
      </c>
      <c r="L757" s="54">
        <v>14000000</v>
      </c>
      <c r="M757" s="51" t="s">
        <v>86</v>
      </c>
      <c r="N757" s="54" t="s">
        <v>8734</v>
      </c>
      <c r="O757" s="54">
        <v>1083039528</v>
      </c>
      <c r="P757" s="54">
        <v>547</v>
      </c>
      <c r="Q757" s="542">
        <v>46052</v>
      </c>
      <c r="R757" s="54">
        <v>758000000</v>
      </c>
      <c r="S757" s="54">
        <v>3857</v>
      </c>
      <c r="T757" s="542">
        <v>46052</v>
      </c>
      <c r="U757" s="54">
        <v>14000000</v>
      </c>
      <c r="V757" s="56" t="s">
        <v>88</v>
      </c>
      <c r="W757" s="54">
        <v>1082863147</v>
      </c>
      <c r="X757" s="54" t="s">
        <v>8611</v>
      </c>
      <c r="Y757" s="119">
        <v>46052</v>
      </c>
      <c r="Z757" s="119">
        <v>46055</v>
      </c>
      <c r="AA757" s="120" t="s">
        <v>90</v>
      </c>
      <c r="AB757" s="119">
        <v>46162</v>
      </c>
      <c r="AC757" s="54">
        <f t="shared" si="55"/>
        <v>107</v>
      </c>
      <c r="AD757" s="56">
        <v>1</v>
      </c>
      <c r="AE757" s="114">
        <v>3500000</v>
      </c>
      <c r="AF757" s="56">
        <v>1</v>
      </c>
      <c r="AG757" s="464">
        <v>46191</v>
      </c>
      <c r="AH757" s="54">
        <f t="shared" si="56"/>
        <v>29</v>
      </c>
      <c r="AI757" s="114">
        <v>0</v>
      </c>
      <c r="AJ757" s="114">
        <v>0</v>
      </c>
      <c r="AK757" s="118" t="s">
        <v>90</v>
      </c>
      <c r="AL757" s="118" t="s">
        <v>90</v>
      </c>
      <c r="AM757" s="56">
        <v>0</v>
      </c>
      <c r="AN757" s="118" t="s">
        <v>90</v>
      </c>
      <c r="AO757" s="118" t="s">
        <v>90</v>
      </c>
      <c r="AP757" s="118" t="s">
        <v>90</v>
      </c>
      <c r="AQ757" s="54">
        <f t="shared" si="57"/>
        <v>0</v>
      </c>
      <c r="AR757" s="54">
        <f>+L757+AE757-AJ757</f>
        <v>17500000</v>
      </c>
      <c r="AS757" s="56" t="s">
        <v>88</v>
      </c>
      <c r="AT757" s="54">
        <v>14000000</v>
      </c>
      <c r="AU757" s="56" t="s">
        <v>91</v>
      </c>
      <c r="AV757" s="114">
        <v>0</v>
      </c>
      <c r="AW757" s="111" t="s">
        <v>90</v>
      </c>
      <c r="AX757" s="247">
        <v>14000000</v>
      </c>
      <c r="AY757" s="58">
        <f t="shared" si="58"/>
        <v>3500000</v>
      </c>
      <c r="AZ757" s="112">
        <f t="shared" si="59"/>
        <v>0.8</v>
      </c>
      <c r="BA757" s="159">
        <v>0.8</v>
      </c>
      <c r="BB757" s="111" t="s">
        <v>90</v>
      </c>
      <c r="BC757" s="56" t="s">
        <v>92</v>
      </c>
      <c r="BD757" s="109" t="s">
        <v>8733</v>
      </c>
      <c r="BE757" s="123" t="s">
        <v>91</v>
      </c>
      <c r="BF757" s="56" t="s">
        <v>88</v>
      </c>
    </row>
    <row r="758" spans="2:58" s="201" customFormat="1" x14ac:dyDescent="0.2">
      <c r="B758" s="51">
        <v>2026</v>
      </c>
      <c r="C758" s="51">
        <v>891780111</v>
      </c>
      <c r="D758" s="51" t="s">
        <v>79</v>
      </c>
      <c r="E758" s="161" t="s">
        <v>8732</v>
      </c>
      <c r="F758" s="56" t="s">
        <v>8731</v>
      </c>
      <c r="G758" s="56">
        <v>0</v>
      </c>
      <c r="H758" s="56" t="s">
        <v>82</v>
      </c>
      <c r="I758" s="51" t="s">
        <v>530</v>
      </c>
      <c r="J758" s="121" t="s">
        <v>84</v>
      </c>
      <c r="K758" s="54" t="s">
        <v>8708</v>
      </c>
      <c r="L758" s="54">
        <v>14000000</v>
      </c>
      <c r="M758" s="51" t="s">
        <v>86</v>
      </c>
      <c r="N758" s="54" t="s">
        <v>8730</v>
      </c>
      <c r="O758" s="54">
        <v>1084745030</v>
      </c>
      <c r="P758" s="54">
        <v>547</v>
      </c>
      <c r="Q758" s="542">
        <v>46052</v>
      </c>
      <c r="R758" s="54">
        <v>758000000</v>
      </c>
      <c r="S758" s="54">
        <v>3858</v>
      </c>
      <c r="T758" s="542">
        <v>46052</v>
      </c>
      <c r="U758" s="54">
        <v>14000000</v>
      </c>
      <c r="V758" s="56" t="s">
        <v>88</v>
      </c>
      <c r="W758" s="54">
        <v>1082863147</v>
      </c>
      <c r="X758" s="54" t="s">
        <v>8611</v>
      </c>
      <c r="Y758" s="119">
        <v>46052</v>
      </c>
      <c r="Z758" s="119">
        <v>46055</v>
      </c>
      <c r="AA758" s="120" t="s">
        <v>90</v>
      </c>
      <c r="AB758" s="119">
        <v>46162</v>
      </c>
      <c r="AC758" s="54">
        <f t="shared" si="55"/>
        <v>107</v>
      </c>
      <c r="AD758" s="56">
        <v>1</v>
      </c>
      <c r="AE758" s="114">
        <v>3500000</v>
      </c>
      <c r="AF758" s="56">
        <v>1</v>
      </c>
      <c r="AG758" s="464">
        <v>46191</v>
      </c>
      <c r="AH758" s="54">
        <f t="shared" si="56"/>
        <v>29</v>
      </c>
      <c r="AI758" s="114">
        <v>0</v>
      </c>
      <c r="AJ758" s="114">
        <v>0</v>
      </c>
      <c r="AK758" s="118" t="s">
        <v>90</v>
      </c>
      <c r="AL758" s="118" t="s">
        <v>90</v>
      </c>
      <c r="AM758" s="56">
        <v>0</v>
      </c>
      <c r="AN758" s="118" t="s">
        <v>90</v>
      </c>
      <c r="AO758" s="118" t="s">
        <v>90</v>
      </c>
      <c r="AP758" s="118" t="s">
        <v>90</v>
      </c>
      <c r="AQ758" s="54">
        <f t="shared" si="57"/>
        <v>0</v>
      </c>
      <c r="AR758" s="54">
        <f>+L758+AE758-AJ758</f>
        <v>17500000</v>
      </c>
      <c r="AS758" s="56" t="s">
        <v>88</v>
      </c>
      <c r="AT758" s="54">
        <v>14000000</v>
      </c>
      <c r="AU758" s="56" t="s">
        <v>91</v>
      </c>
      <c r="AV758" s="114">
        <v>0</v>
      </c>
      <c r="AW758" s="111" t="s">
        <v>90</v>
      </c>
      <c r="AX758" s="247">
        <v>14000000</v>
      </c>
      <c r="AY758" s="58">
        <f t="shared" si="58"/>
        <v>3500000</v>
      </c>
      <c r="AZ758" s="112">
        <f t="shared" si="59"/>
        <v>0.8</v>
      </c>
      <c r="BA758" s="159">
        <v>0.8</v>
      </c>
      <c r="BB758" s="111" t="s">
        <v>90</v>
      </c>
      <c r="BC758" s="56" t="s">
        <v>92</v>
      </c>
      <c r="BD758" s="109" t="s">
        <v>8729</v>
      </c>
      <c r="BE758" s="123" t="s">
        <v>91</v>
      </c>
      <c r="BF758" s="56" t="s">
        <v>88</v>
      </c>
    </row>
    <row r="759" spans="2:58" s="201" customFormat="1" x14ac:dyDescent="0.2">
      <c r="B759" s="51">
        <v>2026</v>
      </c>
      <c r="C759" s="51">
        <v>891780111</v>
      </c>
      <c r="D759" s="51" t="s">
        <v>79</v>
      </c>
      <c r="E759" s="161" t="s">
        <v>8728</v>
      </c>
      <c r="F759" s="56" t="s">
        <v>8727</v>
      </c>
      <c r="G759" s="56">
        <v>0</v>
      </c>
      <c r="H759" s="56" t="s">
        <v>82</v>
      </c>
      <c r="I759" s="51" t="s">
        <v>530</v>
      </c>
      <c r="J759" s="121" t="s">
        <v>84</v>
      </c>
      <c r="K759" s="54" t="s">
        <v>8613</v>
      </c>
      <c r="L759" s="54">
        <v>14000000</v>
      </c>
      <c r="M759" s="51" t="s">
        <v>86</v>
      </c>
      <c r="N759" s="54" t="s">
        <v>8726</v>
      </c>
      <c r="O759" s="54">
        <v>1081836031</v>
      </c>
      <c r="P759" s="54">
        <v>547</v>
      </c>
      <c r="Q759" s="542">
        <v>46052</v>
      </c>
      <c r="R759" s="54">
        <v>758000000</v>
      </c>
      <c r="S759" s="54">
        <v>3859</v>
      </c>
      <c r="T759" s="542">
        <v>46052</v>
      </c>
      <c r="U759" s="54">
        <v>14000000</v>
      </c>
      <c r="V759" s="56" t="s">
        <v>88</v>
      </c>
      <c r="W759" s="54">
        <v>1082863147</v>
      </c>
      <c r="X759" s="54" t="s">
        <v>8611</v>
      </c>
      <c r="Y759" s="119">
        <v>46052</v>
      </c>
      <c r="Z759" s="119">
        <v>46055</v>
      </c>
      <c r="AA759" s="120" t="s">
        <v>90</v>
      </c>
      <c r="AB759" s="119">
        <v>46162</v>
      </c>
      <c r="AC759" s="54">
        <f t="shared" si="55"/>
        <v>107</v>
      </c>
      <c r="AD759" s="56">
        <v>1</v>
      </c>
      <c r="AE759" s="114">
        <v>3500000</v>
      </c>
      <c r="AF759" s="56">
        <v>1</v>
      </c>
      <c r="AG759" s="464">
        <v>46191</v>
      </c>
      <c r="AH759" s="54">
        <f t="shared" si="56"/>
        <v>29</v>
      </c>
      <c r="AI759" s="114">
        <v>0</v>
      </c>
      <c r="AJ759" s="114">
        <v>0</v>
      </c>
      <c r="AK759" s="118" t="s">
        <v>90</v>
      </c>
      <c r="AL759" s="118" t="s">
        <v>90</v>
      </c>
      <c r="AM759" s="56">
        <v>0</v>
      </c>
      <c r="AN759" s="118" t="s">
        <v>90</v>
      </c>
      <c r="AO759" s="118" t="s">
        <v>90</v>
      </c>
      <c r="AP759" s="118" t="s">
        <v>90</v>
      </c>
      <c r="AQ759" s="54">
        <f t="shared" si="57"/>
        <v>0</v>
      </c>
      <c r="AR759" s="54">
        <f>+L759+AE759-AJ759</f>
        <v>17500000</v>
      </c>
      <c r="AS759" s="56" t="s">
        <v>88</v>
      </c>
      <c r="AT759" s="54">
        <v>14000000</v>
      </c>
      <c r="AU759" s="56" t="s">
        <v>91</v>
      </c>
      <c r="AV759" s="114">
        <v>0</v>
      </c>
      <c r="AW759" s="111" t="s">
        <v>90</v>
      </c>
      <c r="AX759" s="247">
        <v>14000000</v>
      </c>
      <c r="AY759" s="58">
        <f t="shared" si="58"/>
        <v>3500000</v>
      </c>
      <c r="AZ759" s="112">
        <f t="shared" si="59"/>
        <v>0.8</v>
      </c>
      <c r="BA759" s="159">
        <v>0.8</v>
      </c>
      <c r="BB759" s="111" t="s">
        <v>90</v>
      </c>
      <c r="BC759" s="56" t="s">
        <v>92</v>
      </c>
      <c r="BD759" s="109" t="s">
        <v>8725</v>
      </c>
      <c r="BE759" s="123" t="s">
        <v>91</v>
      </c>
      <c r="BF759" s="56" t="s">
        <v>88</v>
      </c>
    </row>
    <row r="760" spans="2:58" s="201" customFormat="1" x14ac:dyDescent="0.2">
      <c r="B760" s="51">
        <v>2026</v>
      </c>
      <c r="C760" s="51">
        <v>891780111</v>
      </c>
      <c r="D760" s="51" t="s">
        <v>79</v>
      </c>
      <c r="E760" s="161" t="s">
        <v>8724</v>
      </c>
      <c r="F760" s="56" t="s">
        <v>8723</v>
      </c>
      <c r="G760" s="56">
        <v>0</v>
      </c>
      <c r="H760" s="56" t="s">
        <v>82</v>
      </c>
      <c r="I760" s="51" t="s">
        <v>530</v>
      </c>
      <c r="J760" s="121" t="s">
        <v>84</v>
      </c>
      <c r="K760" s="54" t="s">
        <v>8722</v>
      </c>
      <c r="L760" s="54">
        <v>9000000</v>
      </c>
      <c r="M760" s="51" t="s">
        <v>86</v>
      </c>
      <c r="N760" s="54" t="s">
        <v>8721</v>
      </c>
      <c r="O760" s="54">
        <v>1082953929</v>
      </c>
      <c r="P760" s="54">
        <v>547</v>
      </c>
      <c r="Q760" s="542">
        <v>46052</v>
      </c>
      <c r="R760" s="54">
        <v>758000000</v>
      </c>
      <c r="S760" s="54">
        <v>3851</v>
      </c>
      <c r="T760" s="542">
        <v>46052</v>
      </c>
      <c r="U760" s="54">
        <v>9000000</v>
      </c>
      <c r="V760" s="56" t="s">
        <v>88</v>
      </c>
      <c r="W760" s="54">
        <v>1082868728</v>
      </c>
      <c r="X760" s="54" t="s">
        <v>8553</v>
      </c>
      <c r="Y760" s="119">
        <v>46052</v>
      </c>
      <c r="Z760" s="119">
        <v>46055</v>
      </c>
      <c r="AA760" s="120" t="s">
        <v>90</v>
      </c>
      <c r="AB760" s="119">
        <v>46142</v>
      </c>
      <c r="AC760" s="54">
        <f t="shared" si="55"/>
        <v>87</v>
      </c>
      <c r="AD760" s="56">
        <v>0</v>
      </c>
      <c r="AE760" s="114">
        <v>0</v>
      </c>
      <c r="AF760" s="56">
        <v>0</v>
      </c>
      <c r="AG760" s="464" t="s">
        <v>90</v>
      </c>
      <c r="AH760" s="54">
        <f t="shared" si="56"/>
        <v>0</v>
      </c>
      <c r="AI760" s="114">
        <v>0</v>
      </c>
      <c r="AJ760" s="114">
        <v>0</v>
      </c>
      <c r="AK760" s="118" t="s">
        <v>90</v>
      </c>
      <c r="AL760" s="118" t="s">
        <v>90</v>
      </c>
      <c r="AM760" s="56">
        <v>0</v>
      </c>
      <c r="AN760" s="118" t="s">
        <v>90</v>
      </c>
      <c r="AO760" s="118" t="s">
        <v>90</v>
      </c>
      <c r="AP760" s="118" t="s">
        <v>90</v>
      </c>
      <c r="AQ760" s="54">
        <f t="shared" si="57"/>
        <v>0</v>
      </c>
      <c r="AR760" s="54">
        <f>+L760+AE760-AJ760</f>
        <v>9000000</v>
      </c>
      <c r="AS760" s="56" t="s">
        <v>88</v>
      </c>
      <c r="AT760" s="54">
        <v>9000000</v>
      </c>
      <c r="AU760" s="56" t="s">
        <v>91</v>
      </c>
      <c r="AV760" s="114">
        <v>0</v>
      </c>
      <c r="AW760" s="111" t="s">
        <v>90</v>
      </c>
      <c r="AX760" s="247">
        <v>9000000</v>
      </c>
      <c r="AY760" s="58">
        <f t="shared" si="58"/>
        <v>0</v>
      </c>
      <c r="AZ760" s="112">
        <f t="shared" si="59"/>
        <v>1</v>
      </c>
      <c r="BA760" s="159">
        <v>1</v>
      </c>
      <c r="BB760" s="111" t="s">
        <v>90</v>
      </c>
      <c r="BC760" s="56" t="s">
        <v>92</v>
      </c>
      <c r="BD760" s="109" t="s">
        <v>8720</v>
      </c>
      <c r="BE760" s="123" t="s">
        <v>91</v>
      </c>
      <c r="BF760" s="56" t="s">
        <v>88</v>
      </c>
    </row>
    <row r="761" spans="2:58" s="201" customFormat="1" x14ac:dyDescent="0.2">
      <c r="B761" s="51">
        <v>2026</v>
      </c>
      <c r="C761" s="51">
        <v>891780111</v>
      </c>
      <c r="D761" s="51" t="s">
        <v>79</v>
      </c>
      <c r="E761" s="161" t="s">
        <v>8719</v>
      </c>
      <c r="F761" s="56" t="s">
        <v>8718</v>
      </c>
      <c r="G761" s="56">
        <v>0</v>
      </c>
      <c r="H761" s="56" t="s">
        <v>82</v>
      </c>
      <c r="I761" s="51" t="s">
        <v>530</v>
      </c>
      <c r="J761" s="121" t="s">
        <v>84</v>
      </c>
      <c r="K761" s="54" t="s">
        <v>8713</v>
      </c>
      <c r="L761" s="54">
        <v>14000000</v>
      </c>
      <c r="M761" s="51" t="s">
        <v>86</v>
      </c>
      <c r="N761" s="54" t="s">
        <v>8717</v>
      </c>
      <c r="O761" s="54">
        <v>1235539824</v>
      </c>
      <c r="P761" s="54">
        <v>547</v>
      </c>
      <c r="Q761" s="542">
        <v>46052</v>
      </c>
      <c r="R761" s="54">
        <v>758000000</v>
      </c>
      <c r="S761" s="54">
        <v>3860</v>
      </c>
      <c r="T761" s="542">
        <v>46052</v>
      </c>
      <c r="U761" s="54">
        <v>14000000</v>
      </c>
      <c r="V761" s="56" t="s">
        <v>88</v>
      </c>
      <c r="W761" s="54">
        <v>1082863147</v>
      </c>
      <c r="X761" s="54" t="s">
        <v>8611</v>
      </c>
      <c r="Y761" s="119">
        <v>46052</v>
      </c>
      <c r="Z761" s="119">
        <v>46055</v>
      </c>
      <c r="AA761" s="120" t="s">
        <v>90</v>
      </c>
      <c r="AB761" s="119">
        <v>46162</v>
      </c>
      <c r="AC761" s="54">
        <f t="shared" si="55"/>
        <v>107</v>
      </c>
      <c r="AD761" s="56">
        <v>1</v>
      </c>
      <c r="AE761" s="114">
        <v>3500000</v>
      </c>
      <c r="AF761" s="56">
        <v>1</v>
      </c>
      <c r="AG761" s="464">
        <v>46191</v>
      </c>
      <c r="AH761" s="54">
        <f t="shared" si="56"/>
        <v>29</v>
      </c>
      <c r="AI761" s="114">
        <v>0</v>
      </c>
      <c r="AJ761" s="114">
        <v>0</v>
      </c>
      <c r="AK761" s="118" t="s">
        <v>90</v>
      </c>
      <c r="AL761" s="118" t="s">
        <v>90</v>
      </c>
      <c r="AM761" s="56">
        <v>0</v>
      </c>
      <c r="AN761" s="118" t="s">
        <v>90</v>
      </c>
      <c r="AO761" s="118" t="s">
        <v>90</v>
      </c>
      <c r="AP761" s="118" t="s">
        <v>90</v>
      </c>
      <c r="AQ761" s="54">
        <f t="shared" si="57"/>
        <v>0</v>
      </c>
      <c r="AR761" s="54">
        <f>+L761+AE761-AJ761</f>
        <v>17500000</v>
      </c>
      <c r="AS761" s="56" t="s">
        <v>88</v>
      </c>
      <c r="AT761" s="54">
        <v>14000000</v>
      </c>
      <c r="AU761" s="56" t="s">
        <v>91</v>
      </c>
      <c r="AV761" s="114">
        <v>0</v>
      </c>
      <c r="AW761" s="111" t="s">
        <v>90</v>
      </c>
      <c r="AX761" s="247">
        <v>14000000</v>
      </c>
      <c r="AY761" s="58">
        <f t="shared" si="58"/>
        <v>3500000</v>
      </c>
      <c r="AZ761" s="112">
        <f t="shared" si="59"/>
        <v>0.8</v>
      </c>
      <c r="BA761" s="159">
        <v>0.8</v>
      </c>
      <c r="BB761" s="111" t="s">
        <v>90</v>
      </c>
      <c r="BC761" s="56" t="s">
        <v>92</v>
      </c>
      <c r="BD761" s="109" t="s">
        <v>8716</v>
      </c>
      <c r="BE761" s="123" t="s">
        <v>91</v>
      </c>
      <c r="BF761" s="56" t="s">
        <v>88</v>
      </c>
    </row>
    <row r="762" spans="2:58" s="201" customFormat="1" x14ac:dyDescent="0.2">
      <c r="B762" s="51">
        <v>2026</v>
      </c>
      <c r="C762" s="51">
        <v>891780111</v>
      </c>
      <c r="D762" s="51" t="s">
        <v>79</v>
      </c>
      <c r="E762" s="161" t="s">
        <v>8715</v>
      </c>
      <c r="F762" s="56" t="s">
        <v>8714</v>
      </c>
      <c r="G762" s="56">
        <v>0</v>
      </c>
      <c r="H762" s="56" t="s">
        <v>82</v>
      </c>
      <c r="I762" s="51" t="s">
        <v>530</v>
      </c>
      <c r="J762" s="121" t="s">
        <v>84</v>
      </c>
      <c r="K762" s="54" t="s">
        <v>8713</v>
      </c>
      <c r="L762" s="54">
        <v>14000000</v>
      </c>
      <c r="M762" s="51" t="s">
        <v>86</v>
      </c>
      <c r="N762" s="54" t="s">
        <v>8712</v>
      </c>
      <c r="O762" s="54">
        <v>1080420745</v>
      </c>
      <c r="P762" s="54">
        <v>547</v>
      </c>
      <c r="Q762" s="542">
        <v>46052</v>
      </c>
      <c r="R762" s="54">
        <v>758000000</v>
      </c>
      <c r="S762" s="54">
        <v>3861</v>
      </c>
      <c r="T762" s="542">
        <v>46052</v>
      </c>
      <c r="U762" s="54">
        <v>14000000</v>
      </c>
      <c r="V762" s="56" t="s">
        <v>88</v>
      </c>
      <c r="W762" s="54">
        <v>1082863147</v>
      </c>
      <c r="X762" s="54" t="s">
        <v>8611</v>
      </c>
      <c r="Y762" s="119">
        <v>46052</v>
      </c>
      <c r="Z762" s="119">
        <v>46055</v>
      </c>
      <c r="AA762" s="120" t="s">
        <v>90</v>
      </c>
      <c r="AB762" s="119">
        <v>46162</v>
      </c>
      <c r="AC762" s="54">
        <f t="shared" si="55"/>
        <v>107</v>
      </c>
      <c r="AD762" s="56">
        <v>1</v>
      </c>
      <c r="AE762" s="114">
        <v>3500000</v>
      </c>
      <c r="AF762" s="56">
        <v>1</v>
      </c>
      <c r="AG762" s="464">
        <v>46191</v>
      </c>
      <c r="AH762" s="54">
        <f t="shared" si="56"/>
        <v>29</v>
      </c>
      <c r="AI762" s="114">
        <v>0</v>
      </c>
      <c r="AJ762" s="114">
        <v>0</v>
      </c>
      <c r="AK762" s="118" t="s">
        <v>90</v>
      </c>
      <c r="AL762" s="118" t="s">
        <v>90</v>
      </c>
      <c r="AM762" s="56">
        <v>0</v>
      </c>
      <c r="AN762" s="118" t="s">
        <v>90</v>
      </c>
      <c r="AO762" s="118" t="s">
        <v>90</v>
      </c>
      <c r="AP762" s="118" t="s">
        <v>90</v>
      </c>
      <c r="AQ762" s="54">
        <f t="shared" si="57"/>
        <v>0</v>
      </c>
      <c r="AR762" s="54">
        <f>+L762+AE762-AJ762</f>
        <v>17500000</v>
      </c>
      <c r="AS762" s="56" t="s">
        <v>88</v>
      </c>
      <c r="AT762" s="54">
        <v>14000000</v>
      </c>
      <c r="AU762" s="56" t="s">
        <v>91</v>
      </c>
      <c r="AV762" s="114">
        <v>0</v>
      </c>
      <c r="AW762" s="111" t="s">
        <v>90</v>
      </c>
      <c r="AX762" s="247">
        <v>14000000</v>
      </c>
      <c r="AY762" s="58">
        <f t="shared" si="58"/>
        <v>3500000</v>
      </c>
      <c r="AZ762" s="112">
        <f t="shared" si="59"/>
        <v>0.8</v>
      </c>
      <c r="BA762" s="159">
        <v>0.8</v>
      </c>
      <c r="BB762" s="111" t="s">
        <v>90</v>
      </c>
      <c r="BC762" s="56" t="s">
        <v>92</v>
      </c>
      <c r="BD762" s="109" t="s">
        <v>8711</v>
      </c>
      <c r="BE762" s="123" t="s">
        <v>91</v>
      </c>
      <c r="BF762" s="56" t="s">
        <v>88</v>
      </c>
    </row>
    <row r="763" spans="2:58" s="201" customFormat="1" x14ac:dyDescent="0.2">
      <c r="B763" s="51">
        <v>2026</v>
      </c>
      <c r="C763" s="51">
        <v>891780111</v>
      </c>
      <c r="D763" s="51" t="s">
        <v>79</v>
      </c>
      <c r="E763" s="161" t="s">
        <v>8710</v>
      </c>
      <c r="F763" s="56" t="s">
        <v>8709</v>
      </c>
      <c r="G763" s="56">
        <v>0</v>
      </c>
      <c r="H763" s="56" t="s">
        <v>82</v>
      </c>
      <c r="I763" s="51" t="s">
        <v>530</v>
      </c>
      <c r="J763" s="121" t="s">
        <v>84</v>
      </c>
      <c r="K763" s="54" t="s">
        <v>8708</v>
      </c>
      <c r="L763" s="54">
        <v>14000000</v>
      </c>
      <c r="M763" s="51" t="s">
        <v>86</v>
      </c>
      <c r="N763" s="54" t="s">
        <v>8707</v>
      </c>
      <c r="O763" s="54">
        <v>1081835968</v>
      </c>
      <c r="P763" s="54">
        <v>547</v>
      </c>
      <c r="Q763" s="542">
        <v>46052</v>
      </c>
      <c r="R763" s="54">
        <v>758000000</v>
      </c>
      <c r="S763" s="54">
        <v>3862</v>
      </c>
      <c r="T763" s="542">
        <v>46052</v>
      </c>
      <c r="U763" s="54">
        <v>14000000</v>
      </c>
      <c r="V763" s="56" t="s">
        <v>88</v>
      </c>
      <c r="W763" s="54">
        <v>1082863147</v>
      </c>
      <c r="X763" s="54" t="s">
        <v>8611</v>
      </c>
      <c r="Y763" s="119">
        <v>46052</v>
      </c>
      <c r="Z763" s="119">
        <v>46055</v>
      </c>
      <c r="AA763" s="120" t="s">
        <v>90</v>
      </c>
      <c r="AB763" s="119">
        <v>46162</v>
      </c>
      <c r="AC763" s="54">
        <f t="shared" si="55"/>
        <v>107</v>
      </c>
      <c r="AD763" s="56">
        <v>1</v>
      </c>
      <c r="AE763" s="114">
        <v>3500000</v>
      </c>
      <c r="AF763" s="56">
        <v>1</v>
      </c>
      <c r="AG763" s="464">
        <v>46191</v>
      </c>
      <c r="AH763" s="54">
        <f t="shared" si="56"/>
        <v>29</v>
      </c>
      <c r="AI763" s="114">
        <v>0</v>
      </c>
      <c r="AJ763" s="114">
        <v>0</v>
      </c>
      <c r="AK763" s="118" t="s">
        <v>90</v>
      </c>
      <c r="AL763" s="118" t="s">
        <v>90</v>
      </c>
      <c r="AM763" s="56">
        <v>0</v>
      </c>
      <c r="AN763" s="118" t="s">
        <v>90</v>
      </c>
      <c r="AO763" s="118" t="s">
        <v>90</v>
      </c>
      <c r="AP763" s="118" t="s">
        <v>90</v>
      </c>
      <c r="AQ763" s="54">
        <f t="shared" si="57"/>
        <v>0</v>
      </c>
      <c r="AR763" s="54">
        <f>+L763+AE763-AJ763</f>
        <v>17500000</v>
      </c>
      <c r="AS763" s="56" t="s">
        <v>88</v>
      </c>
      <c r="AT763" s="54">
        <v>14000000</v>
      </c>
      <c r="AU763" s="56" t="s">
        <v>91</v>
      </c>
      <c r="AV763" s="114">
        <v>0</v>
      </c>
      <c r="AW763" s="111" t="s">
        <v>90</v>
      </c>
      <c r="AX763" s="247">
        <v>14000000</v>
      </c>
      <c r="AY763" s="58">
        <f t="shared" si="58"/>
        <v>3500000</v>
      </c>
      <c r="AZ763" s="112">
        <f t="shared" si="59"/>
        <v>0.8</v>
      </c>
      <c r="BA763" s="159">
        <v>0.8</v>
      </c>
      <c r="BB763" s="111" t="s">
        <v>90</v>
      </c>
      <c r="BC763" s="56" t="s">
        <v>92</v>
      </c>
      <c r="BD763" s="109" t="s">
        <v>8706</v>
      </c>
      <c r="BE763" s="123" t="s">
        <v>91</v>
      </c>
      <c r="BF763" s="56" t="s">
        <v>88</v>
      </c>
    </row>
    <row r="764" spans="2:58" s="201" customFormat="1" x14ac:dyDescent="0.2">
      <c r="B764" s="51">
        <v>2026</v>
      </c>
      <c r="C764" s="51">
        <v>891780111</v>
      </c>
      <c r="D764" s="51" t="s">
        <v>79</v>
      </c>
      <c r="E764" s="161" t="s">
        <v>8705</v>
      </c>
      <c r="F764" s="56" t="s">
        <v>8704</v>
      </c>
      <c r="G764" s="56">
        <v>0</v>
      </c>
      <c r="H764" s="56" t="s">
        <v>82</v>
      </c>
      <c r="I764" s="51" t="s">
        <v>530</v>
      </c>
      <c r="J764" s="121" t="s">
        <v>84</v>
      </c>
      <c r="K764" s="54" t="s">
        <v>8703</v>
      </c>
      <c r="L764" s="54">
        <v>9000000</v>
      </c>
      <c r="M764" s="51" t="s">
        <v>86</v>
      </c>
      <c r="N764" s="54" t="s">
        <v>8702</v>
      </c>
      <c r="O764" s="54">
        <v>84457850</v>
      </c>
      <c r="P764" s="54">
        <v>547</v>
      </c>
      <c r="Q764" s="542">
        <v>46052</v>
      </c>
      <c r="R764" s="54">
        <v>758000000</v>
      </c>
      <c r="S764" s="54">
        <v>3863</v>
      </c>
      <c r="T764" s="542">
        <v>46052</v>
      </c>
      <c r="U764" s="54">
        <v>9000000</v>
      </c>
      <c r="V764" s="56" t="s">
        <v>88</v>
      </c>
      <c r="W764" s="54">
        <v>1082868728</v>
      </c>
      <c r="X764" s="54" t="s">
        <v>8553</v>
      </c>
      <c r="Y764" s="119">
        <v>46052</v>
      </c>
      <c r="Z764" s="119">
        <v>46055</v>
      </c>
      <c r="AA764" s="120" t="s">
        <v>90</v>
      </c>
      <c r="AB764" s="119">
        <v>46142</v>
      </c>
      <c r="AC764" s="54">
        <f t="shared" si="55"/>
        <v>87</v>
      </c>
      <c r="AD764" s="56">
        <v>0</v>
      </c>
      <c r="AE764" s="114">
        <v>0</v>
      </c>
      <c r="AF764" s="56">
        <v>0</v>
      </c>
      <c r="AG764" s="464" t="s">
        <v>90</v>
      </c>
      <c r="AH764" s="54">
        <f t="shared" si="56"/>
        <v>0</v>
      </c>
      <c r="AI764" s="114">
        <v>0</v>
      </c>
      <c r="AJ764" s="114">
        <v>0</v>
      </c>
      <c r="AK764" s="118" t="s">
        <v>90</v>
      </c>
      <c r="AL764" s="118" t="s">
        <v>90</v>
      </c>
      <c r="AM764" s="56">
        <v>0</v>
      </c>
      <c r="AN764" s="118" t="s">
        <v>90</v>
      </c>
      <c r="AO764" s="118" t="s">
        <v>90</v>
      </c>
      <c r="AP764" s="118" t="s">
        <v>90</v>
      </c>
      <c r="AQ764" s="54">
        <f t="shared" si="57"/>
        <v>0</v>
      </c>
      <c r="AR764" s="54">
        <f>+L764+AE764-AJ764</f>
        <v>9000000</v>
      </c>
      <c r="AS764" s="56" t="s">
        <v>88</v>
      </c>
      <c r="AT764" s="54">
        <v>9000000</v>
      </c>
      <c r="AU764" s="56" t="s">
        <v>91</v>
      </c>
      <c r="AV764" s="114">
        <v>0</v>
      </c>
      <c r="AW764" s="111" t="s">
        <v>90</v>
      </c>
      <c r="AX764" s="247">
        <v>9000000</v>
      </c>
      <c r="AY764" s="58">
        <f t="shared" si="58"/>
        <v>0</v>
      </c>
      <c r="AZ764" s="112">
        <f t="shared" si="59"/>
        <v>1</v>
      </c>
      <c r="BA764" s="159">
        <v>1</v>
      </c>
      <c r="BB764" s="111" t="s">
        <v>90</v>
      </c>
      <c r="BC764" s="56" t="s">
        <v>92</v>
      </c>
      <c r="BD764" s="109" t="s">
        <v>8701</v>
      </c>
      <c r="BE764" s="123" t="s">
        <v>91</v>
      </c>
      <c r="BF764" s="56" t="s">
        <v>88</v>
      </c>
    </row>
    <row r="765" spans="2:58" s="201" customFormat="1" x14ac:dyDescent="0.2">
      <c r="B765" s="51">
        <v>2026</v>
      </c>
      <c r="C765" s="51">
        <v>891780111</v>
      </c>
      <c r="D765" s="51" t="s">
        <v>79</v>
      </c>
      <c r="E765" s="161" t="s">
        <v>8700</v>
      </c>
      <c r="F765" s="56" t="s">
        <v>8699</v>
      </c>
      <c r="G765" s="56">
        <v>0</v>
      </c>
      <c r="H765" s="56" t="s">
        <v>82</v>
      </c>
      <c r="I765" s="51" t="s">
        <v>530</v>
      </c>
      <c r="J765" s="121" t="s">
        <v>84</v>
      </c>
      <c r="K765" s="54" t="s">
        <v>8698</v>
      </c>
      <c r="L765" s="54">
        <v>14000000</v>
      </c>
      <c r="M765" s="51" t="s">
        <v>86</v>
      </c>
      <c r="N765" s="54" t="s">
        <v>7286</v>
      </c>
      <c r="O765" s="54">
        <v>85155728</v>
      </c>
      <c r="P765" s="54">
        <v>547</v>
      </c>
      <c r="Q765" s="542">
        <v>46052</v>
      </c>
      <c r="R765" s="54">
        <v>758000000</v>
      </c>
      <c r="S765" s="54">
        <v>3864</v>
      </c>
      <c r="T765" s="542">
        <v>46052</v>
      </c>
      <c r="U765" s="54">
        <v>14000000</v>
      </c>
      <c r="V765" s="56" t="s">
        <v>88</v>
      </c>
      <c r="W765" s="54">
        <v>21400608</v>
      </c>
      <c r="X765" s="54" t="s">
        <v>8667</v>
      </c>
      <c r="Y765" s="119">
        <v>46052</v>
      </c>
      <c r="Z765" s="119">
        <v>46055</v>
      </c>
      <c r="AA765" s="120" t="s">
        <v>90</v>
      </c>
      <c r="AB765" s="119">
        <v>46162</v>
      </c>
      <c r="AC765" s="54">
        <f t="shared" si="55"/>
        <v>107</v>
      </c>
      <c r="AD765" s="56">
        <v>1</v>
      </c>
      <c r="AE765" s="114">
        <v>3500000</v>
      </c>
      <c r="AF765" s="56">
        <v>1</v>
      </c>
      <c r="AG765" s="464">
        <v>46191</v>
      </c>
      <c r="AH765" s="54">
        <f t="shared" si="56"/>
        <v>29</v>
      </c>
      <c r="AI765" s="114">
        <v>0</v>
      </c>
      <c r="AJ765" s="114">
        <v>0</v>
      </c>
      <c r="AK765" s="118" t="s">
        <v>90</v>
      </c>
      <c r="AL765" s="118" t="s">
        <v>90</v>
      </c>
      <c r="AM765" s="56">
        <v>0</v>
      </c>
      <c r="AN765" s="118" t="s">
        <v>90</v>
      </c>
      <c r="AO765" s="118" t="s">
        <v>90</v>
      </c>
      <c r="AP765" s="118" t="s">
        <v>90</v>
      </c>
      <c r="AQ765" s="54">
        <f t="shared" si="57"/>
        <v>0</v>
      </c>
      <c r="AR765" s="54">
        <f>+L765+AE765-AJ765</f>
        <v>17500000</v>
      </c>
      <c r="AS765" s="56" t="s">
        <v>88</v>
      </c>
      <c r="AT765" s="54">
        <v>14000000</v>
      </c>
      <c r="AU765" s="56" t="s">
        <v>91</v>
      </c>
      <c r="AV765" s="114">
        <v>0</v>
      </c>
      <c r="AW765" s="111" t="s">
        <v>90</v>
      </c>
      <c r="AX765" s="247">
        <v>14000000</v>
      </c>
      <c r="AY765" s="58">
        <f t="shared" si="58"/>
        <v>3500000</v>
      </c>
      <c r="AZ765" s="112">
        <f t="shared" si="59"/>
        <v>0.8</v>
      </c>
      <c r="BA765" s="159">
        <v>0.8</v>
      </c>
      <c r="BB765" s="111" t="s">
        <v>90</v>
      </c>
      <c r="BC765" s="56" t="s">
        <v>92</v>
      </c>
      <c r="BD765" s="109" t="s">
        <v>8697</v>
      </c>
      <c r="BE765" s="123" t="s">
        <v>91</v>
      </c>
      <c r="BF765" s="56" t="s">
        <v>88</v>
      </c>
    </row>
    <row r="766" spans="2:58" s="201" customFormat="1" x14ac:dyDescent="0.2">
      <c r="B766" s="51">
        <v>2026</v>
      </c>
      <c r="C766" s="51">
        <v>891780111</v>
      </c>
      <c r="D766" s="51" t="s">
        <v>79</v>
      </c>
      <c r="E766" s="161" t="s">
        <v>8696</v>
      </c>
      <c r="F766" s="56" t="s">
        <v>8695</v>
      </c>
      <c r="G766" s="56">
        <v>0</v>
      </c>
      <c r="H766" s="56" t="s">
        <v>82</v>
      </c>
      <c r="I766" s="51" t="s">
        <v>530</v>
      </c>
      <c r="J766" s="121" t="s">
        <v>84</v>
      </c>
      <c r="K766" s="54" t="s">
        <v>8694</v>
      </c>
      <c r="L766" s="54">
        <v>9000000</v>
      </c>
      <c r="M766" s="51" t="s">
        <v>86</v>
      </c>
      <c r="N766" s="54" t="s">
        <v>8693</v>
      </c>
      <c r="O766" s="54">
        <v>1081212014</v>
      </c>
      <c r="P766" s="54">
        <v>547</v>
      </c>
      <c r="Q766" s="542">
        <v>46052</v>
      </c>
      <c r="R766" s="54">
        <v>758000000</v>
      </c>
      <c r="S766" s="54">
        <v>3852</v>
      </c>
      <c r="T766" s="542">
        <v>46052</v>
      </c>
      <c r="U766" s="54">
        <v>9000000</v>
      </c>
      <c r="V766" s="56" t="s">
        <v>88</v>
      </c>
      <c r="W766" s="54">
        <v>1082868728</v>
      </c>
      <c r="X766" s="54" t="s">
        <v>8553</v>
      </c>
      <c r="Y766" s="119">
        <v>46052</v>
      </c>
      <c r="Z766" s="119">
        <v>46055</v>
      </c>
      <c r="AA766" s="120" t="s">
        <v>90</v>
      </c>
      <c r="AB766" s="119">
        <v>46142</v>
      </c>
      <c r="AC766" s="54">
        <f t="shared" si="55"/>
        <v>87</v>
      </c>
      <c r="AD766" s="56">
        <v>0</v>
      </c>
      <c r="AE766" s="114">
        <v>0</v>
      </c>
      <c r="AF766" s="56">
        <v>0</v>
      </c>
      <c r="AG766" s="464" t="s">
        <v>90</v>
      </c>
      <c r="AH766" s="54">
        <f t="shared" si="56"/>
        <v>0</v>
      </c>
      <c r="AI766" s="114">
        <v>0</v>
      </c>
      <c r="AJ766" s="114">
        <v>0</v>
      </c>
      <c r="AK766" s="118" t="s">
        <v>90</v>
      </c>
      <c r="AL766" s="118" t="s">
        <v>90</v>
      </c>
      <c r="AM766" s="56">
        <v>0</v>
      </c>
      <c r="AN766" s="118" t="s">
        <v>90</v>
      </c>
      <c r="AO766" s="118" t="s">
        <v>90</v>
      </c>
      <c r="AP766" s="118" t="s">
        <v>90</v>
      </c>
      <c r="AQ766" s="54">
        <f t="shared" si="57"/>
        <v>0</v>
      </c>
      <c r="AR766" s="54">
        <f>+L766+AE766-AJ766</f>
        <v>9000000</v>
      </c>
      <c r="AS766" s="56" t="s">
        <v>88</v>
      </c>
      <c r="AT766" s="54">
        <v>9000000</v>
      </c>
      <c r="AU766" s="56" t="s">
        <v>91</v>
      </c>
      <c r="AV766" s="114">
        <v>0</v>
      </c>
      <c r="AW766" s="111" t="s">
        <v>90</v>
      </c>
      <c r="AX766" s="247">
        <v>9000000</v>
      </c>
      <c r="AY766" s="58">
        <f t="shared" si="58"/>
        <v>0</v>
      </c>
      <c r="AZ766" s="112">
        <f t="shared" si="59"/>
        <v>1</v>
      </c>
      <c r="BA766" s="159">
        <v>1</v>
      </c>
      <c r="BB766" s="111" t="s">
        <v>90</v>
      </c>
      <c r="BC766" s="56" t="s">
        <v>92</v>
      </c>
      <c r="BD766" s="109" t="s">
        <v>8692</v>
      </c>
      <c r="BE766" s="123" t="s">
        <v>91</v>
      </c>
      <c r="BF766" s="56" t="s">
        <v>88</v>
      </c>
    </row>
    <row r="767" spans="2:58" s="201" customFormat="1" x14ac:dyDescent="0.2">
      <c r="B767" s="51">
        <v>2026</v>
      </c>
      <c r="C767" s="51">
        <v>891780111</v>
      </c>
      <c r="D767" s="51" t="s">
        <v>79</v>
      </c>
      <c r="E767" s="161" t="s">
        <v>8691</v>
      </c>
      <c r="F767" s="56" t="s">
        <v>8690</v>
      </c>
      <c r="G767" s="56">
        <v>0</v>
      </c>
      <c r="H767" s="56" t="s">
        <v>82</v>
      </c>
      <c r="I767" s="51" t="s">
        <v>530</v>
      </c>
      <c r="J767" s="121" t="s">
        <v>84</v>
      </c>
      <c r="K767" s="54" t="s">
        <v>8689</v>
      </c>
      <c r="L767" s="54">
        <v>20000000</v>
      </c>
      <c r="M767" s="51" t="s">
        <v>86</v>
      </c>
      <c r="N767" s="54" t="s">
        <v>8688</v>
      </c>
      <c r="O767" s="54">
        <v>1082899232</v>
      </c>
      <c r="P767" s="54">
        <v>547</v>
      </c>
      <c r="Q767" s="542">
        <v>46052</v>
      </c>
      <c r="R767" s="54">
        <v>758000000</v>
      </c>
      <c r="S767" s="54">
        <v>3865</v>
      </c>
      <c r="T767" s="542">
        <v>46052</v>
      </c>
      <c r="U767" s="54">
        <v>20000000</v>
      </c>
      <c r="V767" s="56" t="s">
        <v>88</v>
      </c>
      <c r="W767" s="54">
        <v>7629414</v>
      </c>
      <c r="X767" s="54" t="s">
        <v>8547</v>
      </c>
      <c r="Y767" s="119">
        <v>46052</v>
      </c>
      <c r="Z767" s="119">
        <v>46055</v>
      </c>
      <c r="AA767" s="120" t="s">
        <v>90</v>
      </c>
      <c r="AB767" s="119">
        <v>46162</v>
      </c>
      <c r="AC767" s="54">
        <f t="shared" si="55"/>
        <v>107</v>
      </c>
      <c r="AD767" s="56">
        <v>1</v>
      </c>
      <c r="AE767" s="114">
        <v>5000000</v>
      </c>
      <c r="AF767" s="56">
        <v>1</v>
      </c>
      <c r="AG767" s="464">
        <v>46191</v>
      </c>
      <c r="AH767" s="54">
        <f t="shared" si="56"/>
        <v>29</v>
      </c>
      <c r="AI767" s="114">
        <v>0</v>
      </c>
      <c r="AJ767" s="114">
        <v>0</v>
      </c>
      <c r="AK767" s="118" t="s">
        <v>90</v>
      </c>
      <c r="AL767" s="118" t="s">
        <v>90</v>
      </c>
      <c r="AM767" s="56">
        <v>0</v>
      </c>
      <c r="AN767" s="118" t="s">
        <v>90</v>
      </c>
      <c r="AO767" s="118" t="s">
        <v>90</v>
      </c>
      <c r="AP767" s="118" t="s">
        <v>90</v>
      </c>
      <c r="AQ767" s="54">
        <f t="shared" si="57"/>
        <v>0</v>
      </c>
      <c r="AR767" s="54">
        <f>+L767+AE767-AJ767</f>
        <v>25000000</v>
      </c>
      <c r="AS767" s="56" t="s">
        <v>88</v>
      </c>
      <c r="AT767" s="54">
        <v>20000000</v>
      </c>
      <c r="AU767" s="56" t="s">
        <v>91</v>
      </c>
      <c r="AV767" s="114">
        <v>0</v>
      </c>
      <c r="AW767" s="111" t="s">
        <v>90</v>
      </c>
      <c r="AX767" s="247">
        <v>20000000</v>
      </c>
      <c r="AY767" s="58">
        <f t="shared" si="58"/>
        <v>5000000</v>
      </c>
      <c r="AZ767" s="112">
        <f t="shared" si="59"/>
        <v>0.8</v>
      </c>
      <c r="BA767" s="159">
        <v>0.8</v>
      </c>
      <c r="BB767" s="111" t="s">
        <v>90</v>
      </c>
      <c r="BC767" s="56" t="s">
        <v>92</v>
      </c>
      <c r="BD767" s="109" t="s">
        <v>8687</v>
      </c>
      <c r="BE767" s="123" t="s">
        <v>91</v>
      </c>
      <c r="BF767" s="56" t="s">
        <v>88</v>
      </c>
    </row>
    <row r="768" spans="2:58" s="201" customFormat="1" x14ac:dyDescent="0.2">
      <c r="B768" s="51">
        <v>2026</v>
      </c>
      <c r="C768" s="51">
        <v>891780111</v>
      </c>
      <c r="D768" s="51" t="s">
        <v>79</v>
      </c>
      <c r="E768" s="161" t="s">
        <v>8686</v>
      </c>
      <c r="F768" s="56" t="s">
        <v>8685</v>
      </c>
      <c r="G768" s="56">
        <v>0</v>
      </c>
      <c r="H768" s="56" t="s">
        <v>82</v>
      </c>
      <c r="I768" s="51" t="s">
        <v>530</v>
      </c>
      <c r="J768" s="121" t="s">
        <v>84</v>
      </c>
      <c r="K768" s="54" t="s">
        <v>8684</v>
      </c>
      <c r="L768" s="54">
        <v>20000000</v>
      </c>
      <c r="M768" s="51" t="s">
        <v>86</v>
      </c>
      <c r="N768" s="54" t="s">
        <v>8683</v>
      </c>
      <c r="O768" s="54">
        <v>1083008431</v>
      </c>
      <c r="P768" s="54">
        <v>547</v>
      </c>
      <c r="Q768" s="542">
        <v>46052</v>
      </c>
      <c r="R768" s="54">
        <v>758000000</v>
      </c>
      <c r="S768" s="54">
        <v>3866</v>
      </c>
      <c r="T768" s="542">
        <v>46052</v>
      </c>
      <c r="U768" s="54">
        <v>20000000</v>
      </c>
      <c r="V768" s="56" t="s">
        <v>88</v>
      </c>
      <c r="W768" s="54">
        <v>7629414</v>
      </c>
      <c r="X768" s="54" t="s">
        <v>8547</v>
      </c>
      <c r="Y768" s="119">
        <v>46052</v>
      </c>
      <c r="Z768" s="119">
        <v>46055</v>
      </c>
      <c r="AA768" s="120" t="s">
        <v>90</v>
      </c>
      <c r="AB768" s="119">
        <v>46162</v>
      </c>
      <c r="AC768" s="54">
        <f t="shared" si="55"/>
        <v>107</v>
      </c>
      <c r="AD768" s="56">
        <v>1</v>
      </c>
      <c r="AE768" s="114">
        <v>5000000</v>
      </c>
      <c r="AF768" s="56">
        <v>1</v>
      </c>
      <c r="AG768" s="464">
        <v>46191</v>
      </c>
      <c r="AH768" s="54">
        <f t="shared" si="56"/>
        <v>29</v>
      </c>
      <c r="AI768" s="114">
        <v>0</v>
      </c>
      <c r="AJ768" s="114">
        <v>0</v>
      </c>
      <c r="AK768" s="118" t="s">
        <v>90</v>
      </c>
      <c r="AL768" s="118" t="s">
        <v>90</v>
      </c>
      <c r="AM768" s="56">
        <v>0</v>
      </c>
      <c r="AN768" s="118" t="s">
        <v>90</v>
      </c>
      <c r="AO768" s="118" t="s">
        <v>90</v>
      </c>
      <c r="AP768" s="118" t="s">
        <v>90</v>
      </c>
      <c r="AQ768" s="54">
        <f t="shared" si="57"/>
        <v>0</v>
      </c>
      <c r="AR768" s="54">
        <f>+L768+AE768-AJ768</f>
        <v>25000000</v>
      </c>
      <c r="AS768" s="56" t="s">
        <v>88</v>
      </c>
      <c r="AT768" s="54">
        <v>20000000</v>
      </c>
      <c r="AU768" s="56" t="s">
        <v>91</v>
      </c>
      <c r="AV768" s="114">
        <v>0</v>
      </c>
      <c r="AW768" s="111" t="s">
        <v>90</v>
      </c>
      <c r="AX768" s="247">
        <v>20000000</v>
      </c>
      <c r="AY768" s="58">
        <f t="shared" si="58"/>
        <v>5000000</v>
      </c>
      <c r="AZ768" s="112">
        <f t="shared" si="59"/>
        <v>0.8</v>
      </c>
      <c r="BA768" s="159">
        <v>0.8</v>
      </c>
      <c r="BB768" s="111" t="s">
        <v>90</v>
      </c>
      <c r="BC768" s="56" t="s">
        <v>92</v>
      </c>
      <c r="BD768" s="109" t="s">
        <v>8682</v>
      </c>
      <c r="BE768" s="123" t="s">
        <v>91</v>
      </c>
      <c r="BF768" s="56" t="s">
        <v>88</v>
      </c>
    </row>
    <row r="769" spans="2:58" s="201" customFormat="1" x14ac:dyDescent="0.2">
      <c r="B769" s="51">
        <v>2026</v>
      </c>
      <c r="C769" s="51">
        <v>891780111</v>
      </c>
      <c r="D769" s="51" t="s">
        <v>79</v>
      </c>
      <c r="E769" s="161" t="s">
        <v>8681</v>
      </c>
      <c r="F769" s="56" t="s">
        <v>8680</v>
      </c>
      <c r="G769" s="56">
        <v>0</v>
      </c>
      <c r="H769" s="56" t="s">
        <v>82</v>
      </c>
      <c r="I769" s="51" t="s">
        <v>530</v>
      </c>
      <c r="J769" s="121" t="s">
        <v>84</v>
      </c>
      <c r="K769" s="54" t="s">
        <v>8679</v>
      </c>
      <c r="L769" s="54">
        <v>10500000</v>
      </c>
      <c r="M769" s="51" t="s">
        <v>86</v>
      </c>
      <c r="N769" s="54" t="s">
        <v>8678</v>
      </c>
      <c r="O769" s="54">
        <v>1082886506</v>
      </c>
      <c r="P769" s="54">
        <v>547</v>
      </c>
      <c r="Q769" s="542">
        <v>46052</v>
      </c>
      <c r="R769" s="54">
        <v>758000000</v>
      </c>
      <c r="S769" s="54">
        <v>3867</v>
      </c>
      <c r="T769" s="542">
        <v>46052</v>
      </c>
      <c r="U769" s="54">
        <v>10500000</v>
      </c>
      <c r="V769" s="56" t="s">
        <v>88</v>
      </c>
      <c r="W769" s="54">
        <v>7629414</v>
      </c>
      <c r="X769" s="54" t="s">
        <v>8547</v>
      </c>
      <c r="Y769" s="119">
        <v>46052</v>
      </c>
      <c r="Z769" s="119">
        <v>46055</v>
      </c>
      <c r="AA769" s="120" t="s">
        <v>90</v>
      </c>
      <c r="AB769" s="119">
        <v>46142</v>
      </c>
      <c r="AC769" s="54">
        <f t="shared" si="55"/>
        <v>87</v>
      </c>
      <c r="AD769" s="56">
        <v>1</v>
      </c>
      <c r="AE769" s="114">
        <v>5250000</v>
      </c>
      <c r="AF769" s="56">
        <v>1</v>
      </c>
      <c r="AG769" s="464">
        <v>46191</v>
      </c>
      <c r="AH769" s="54">
        <f t="shared" si="56"/>
        <v>49</v>
      </c>
      <c r="AI769" s="114">
        <v>0</v>
      </c>
      <c r="AJ769" s="114">
        <v>0</v>
      </c>
      <c r="AK769" s="118" t="s">
        <v>90</v>
      </c>
      <c r="AL769" s="118" t="s">
        <v>90</v>
      </c>
      <c r="AM769" s="56">
        <v>0</v>
      </c>
      <c r="AN769" s="118" t="s">
        <v>90</v>
      </c>
      <c r="AO769" s="118" t="s">
        <v>90</v>
      </c>
      <c r="AP769" s="118" t="s">
        <v>90</v>
      </c>
      <c r="AQ769" s="54">
        <f t="shared" si="57"/>
        <v>0</v>
      </c>
      <c r="AR769" s="54">
        <f>+L769+AE769-AJ769</f>
        <v>15750000</v>
      </c>
      <c r="AS769" s="56" t="s">
        <v>88</v>
      </c>
      <c r="AT769" s="54">
        <v>10500000</v>
      </c>
      <c r="AU769" s="56" t="s">
        <v>91</v>
      </c>
      <c r="AV769" s="114">
        <v>0</v>
      </c>
      <c r="AW769" s="111" t="s">
        <v>90</v>
      </c>
      <c r="AX769" s="247">
        <v>14000000</v>
      </c>
      <c r="AY769" s="58">
        <f t="shared" si="58"/>
        <v>1750000</v>
      </c>
      <c r="AZ769" s="112">
        <f t="shared" si="59"/>
        <v>0.88888888888888884</v>
      </c>
      <c r="BA769" s="159">
        <v>0.88888888888888884</v>
      </c>
      <c r="BB769" s="111" t="s">
        <v>90</v>
      </c>
      <c r="BC769" s="56" t="s">
        <v>92</v>
      </c>
      <c r="BD769" s="109" t="s">
        <v>8677</v>
      </c>
      <c r="BE769" s="123" t="s">
        <v>91</v>
      </c>
      <c r="BF769" s="56" t="s">
        <v>88</v>
      </c>
    </row>
    <row r="770" spans="2:58" s="201" customFormat="1" x14ac:dyDescent="0.2">
      <c r="B770" s="51">
        <v>2026</v>
      </c>
      <c r="C770" s="51">
        <v>891780111</v>
      </c>
      <c r="D770" s="51" t="s">
        <v>79</v>
      </c>
      <c r="E770" s="161" t="s">
        <v>8676</v>
      </c>
      <c r="F770" s="56" t="s">
        <v>8675</v>
      </c>
      <c r="G770" s="56">
        <v>0</v>
      </c>
      <c r="H770" s="56" t="s">
        <v>82</v>
      </c>
      <c r="I770" s="51" t="s">
        <v>530</v>
      </c>
      <c r="J770" s="121" t="s">
        <v>84</v>
      </c>
      <c r="K770" s="54" t="s">
        <v>8674</v>
      </c>
      <c r="L770" s="54">
        <v>24000000</v>
      </c>
      <c r="M770" s="51" t="s">
        <v>86</v>
      </c>
      <c r="N770" s="54" t="s">
        <v>8673</v>
      </c>
      <c r="O770" s="54">
        <v>85461666</v>
      </c>
      <c r="P770" s="54">
        <v>518</v>
      </c>
      <c r="Q770" s="542">
        <v>46052</v>
      </c>
      <c r="R770" s="54">
        <v>38000000</v>
      </c>
      <c r="S770" s="54">
        <v>3868</v>
      </c>
      <c r="T770" s="542">
        <v>46052</v>
      </c>
      <c r="U770" s="54">
        <v>24000000</v>
      </c>
      <c r="V770" s="56" t="s">
        <v>88</v>
      </c>
      <c r="W770" s="54">
        <v>7629414</v>
      </c>
      <c r="X770" s="54" t="s">
        <v>8547</v>
      </c>
      <c r="Y770" s="119">
        <v>46052</v>
      </c>
      <c r="Z770" s="119">
        <v>46055</v>
      </c>
      <c r="AA770" s="120" t="s">
        <v>90</v>
      </c>
      <c r="AB770" s="119">
        <v>46162</v>
      </c>
      <c r="AC770" s="54">
        <f t="shared" si="55"/>
        <v>107</v>
      </c>
      <c r="AD770" s="56">
        <v>1</v>
      </c>
      <c r="AE770" s="114">
        <v>6000000</v>
      </c>
      <c r="AF770" s="56">
        <v>1</v>
      </c>
      <c r="AG770" s="464">
        <v>46191</v>
      </c>
      <c r="AH770" s="54">
        <f t="shared" si="56"/>
        <v>29</v>
      </c>
      <c r="AI770" s="114">
        <v>0</v>
      </c>
      <c r="AJ770" s="114">
        <v>0</v>
      </c>
      <c r="AK770" s="118" t="s">
        <v>90</v>
      </c>
      <c r="AL770" s="118" t="s">
        <v>90</v>
      </c>
      <c r="AM770" s="56">
        <v>0</v>
      </c>
      <c r="AN770" s="118" t="s">
        <v>90</v>
      </c>
      <c r="AO770" s="118" t="s">
        <v>90</v>
      </c>
      <c r="AP770" s="118" t="s">
        <v>90</v>
      </c>
      <c r="AQ770" s="54">
        <f t="shared" si="57"/>
        <v>0</v>
      </c>
      <c r="AR770" s="54">
        <f>+L770+AE770-AJ770</f>
        <v>30000000</v>
      </c>
      <c r="AS770" s="56" t="s">
        <v>88</v>
      </c>
      <c r="AT770" s="54">
        <v>24000000</v>
      </c>
      <c r="AU770" s="56" t="s">
        <v>91</v>
      </c>
      <c r="AV770" s="114">
        <v>0</v>
      </c>
      <c r="AW770" s="111" t="s">
        <v>90</v>
      </c>
      <c r="AX770" s="247">
        <v>24000000</v>
      </c>
      <c r="AY770" s="58">
        <f t="shared" si="58"/>
        <v>6000000</v>
      </c>
      <c r="AZ770" s="112">
        <f t="shared" si="59"/>
        <v>0.8</v>
      </c>
      <c r="BA770" s="159">
        <v>0.8</v>
      </c>
      <c r="BB770" s="111" t="s">
        <v>90</v>
      </c>
      <c r="BC770" s="56" t="s">
        <v>92</v>
      </c>
      <c r="BD770" s="109" t="s">
        <v>8672</v>
      </c>
      <c r="BE770" s="123" t="s">
        <v>91</v>
      </c>
      <c r="BF770" s="56" t="s">
        <v>88</v>
      </c>
    </row>
    <row r="771" spans="2:58" s="201" customFormat="1" x14ac:dyDescent="0.2">
      <c r="B771" s="51">
        <v>2026</v>
      </c>
      <c r="C771" s="51">
        <v>891780111</v>
      </c>
      <c r="D771" s="51" t="s">
        <v>79</v>
      </c>
      <c r="E771" s="161" t="s">
        <v>8671</v>
      </c>
      <c r="F771" s="56" t="s">
        <v>8670</v>
      </c>
      <c r="G771" s="56">
        <v>0</v>
      </c>
      <c r="H771" s="56" t="s">
        <v>82</v>
      </c>
      <c r="I771" s="51" t="s">
        <v>530</v>
      </c>
      <c r="J771" s="121" t="s">
        <v>84</v>
      </c>
      <c r="K771" s="54" t="s">
        <v>8669</v>
      </c>
      <c r="L771" s="54">
        <v>12000000</v>
      </c>
      <c r="M771" s="51" t="s">
        <v>86</v>
      </c>
      <c r="N771" s="54" t="s">
        <v>8668</v>
      </c>
      <c r="O771" s="54">
        <v>85461675</v>
      </c>
      <c r="P771" s="54">
        <v>547</v>
      </c>
      <c r="Q771" s="542">
        <v>46052</v>
      </c>
      <c r="R771" s="54">
        <v>758000000</v>
      </c>
      <c r="S771" s="54">
        <v>3869</v>
      </c>
      <c r="T771" s="542">
        <v>46052</v>
      </c>
      <c r="U771" s="54">
        <v>12000000</v>
      </c>
      <c r="V771" s="56" t="s">
        <v>88</v>
      </c>
      <c r="W771" s="54">
        <v>21400608</v>
      </c>
      <c r="X771" s="54" t="s">
        <v>8667</v>
      </c>
      <c r="Y771" s="119">
        <v>46052</v>
      </c>
      <c r="Z771" s="119">
        <v>46055</v>
      </c>
      <c r="AA771" s="120" t="s">
        <v>90</v>
      </c>
      <c r="AB771" s="119">
        <v>46162</v>
      </c>
      <c r="AC771" s="54">
        <f t="shared" si="55"/>
        <v>107</v>
      </c>
      <c r="AD771" s="56">
        <v>1</v>
      </c>
      <c r="AE771" s="114">
        <v>3000000</v>
      </c>
      <c r="AF771" s="56">
        <v>1</v>
      </c>
      <c r="AG771" s="464">
        <v>46191</v>
      </c>
      <c r="AH771" s="54">
        <f t="shared" si="56"/>
        <v>29</v>
      </c>
      <c r="AI771" s="114">
        <v>0</v>
      </c>
      <c r="AJ771" s="114">
        <v>0</v>
      </c>
      <c r="AK771" s="118" t="s">
        <v>90</v>
      </c>
      <c r="AL771" s="118" t="s">
        <v>90</v>
      </c>
      <c r="AM771" s="56">
        <v>0</v>
      </c>
      <c r="AN771" s="118" t="s">
        <v>90</v>
      </c>
      <c r="AO771" s="118" t="s">
        <v>90</v>
      </c>
      <c r="AP771" s="118" t="s">
        <v>90</v>
      </c>
      <c r="AQ771" s="54">
        <f t="shared" si="57"/>
        <v>0</v>
      </c>
      <c r="AR771" s="54">
        <f>+L771+AE771-AJ771</f>
        <v>15000000</v>
      </c>
      <c r="AS771" s="56" t="s">
        <v>88</v>
      </c>
      <c r="AT771" s="54">
        <v>12000000</v>
      </c>
      <c r="AU771" s="56" t="s">
        <v>91</v>
      </c>
      <c r="AV771" s="114">
        <v>0</v>
      </c>
      <c r="AW771" s="111" t="s">
        <v>90</v>
      </c>
      <c r="AX771" s="247">
        <v>12000000</v>
      </c>
      <c r="AY771" s="58">
        <f t="shared" si="58"/>
        <v>3000000</v>
      </c>
      <c r="AZ771" s="112">
        <f t="shared" si="59"/>
        <v>0.8</v>
      </c>
      <c r="BA771" s="159">
        <v>0.8</v>
      </c>
      <c r="BB771" s="111" t="s">
        <v>90</v>
      </c>
      <c r="BC771" s="56" t="s">
        <v>92</v>
      </c>
      <c r="BD771" s="109" t="s">
        <v>8666</v>
      </c>
      <c r="BE771" s="123" t="s">
        <v>91</v>
      </c>
      <c r="BF771" s="56" t="s">
        <v>88</v>
      </c>
    </row>
    <row r="772" spans="2:58" s="201" customFormat="1" x14ac:dyDescent="0.2">
      <c r="B772" s="51">
        <v>2026</v>
      </c>
      <c r="C772" s="51">
        <v>891780111</v>
      </c>
      <c r="D772" s="51" t="s">
        <v>79</v>
      </c>
      <c r="E772" s="161" t="s">
        <v>8665</v>
      </c>
      <c r="F772" s="56" t="s">
        <v>8664</v>
      </c>
      <c r="G772" s="56">
        <v>0</v>
      </c>
      <c r="H772" s="56" t="s">
        <v>82</v>
      </c>
      <c r="I772" s="51" t="s">
        <v>530</v>
      </c>
      <c r="J772" s="121" t="s">
        <v>84</v>
      </c>
      <c r="K772" s="54" t="s">
        <v>8663</v>
      </c>
      <c r="L772" s="54">
        <v>14000000</v>
      </c>
      <c r="M772" s="51" t="s">
        <v>86</v>
      </c>
      <c r="N772" s="54" t="s">
        <v>8662</v>
      </c>
      <c r="O772" s="54">
        <v>1083016785</v>
      </c>
      <c r="P772" s="54">
        <v>547</v>
      </c>
      <c r="Q772" s="542">
        <v>46052</v>
      </c>
      <c r="R772" s="54">
        <v>758000000</v>
      </c>
      <c r="S772" s="54">
        <v>3870</v>
      </c>
      <c r="T772" s="542">
        <v>46052</v>
      </c>
      <c r="U772" s="54">
        <v>14000000</v>
      </c>
      <c r="V772" s="56" t="s">
        <v>88</v>
      </c>
      <c r="W772" s="54">
        <v>7629414</v>
      </c>
      <c r="X772" s="54" t="s">
        <v>8547</v>
      </c>
      <c r="Y772" s="119">
        <v>46052</v>
      </c>
      <c r="Z772" s="119">
        <v>46055</v>
      </c>
      <c r="AA772" s="120" t="s">
        <v>90</v>
      </c>
      <c r="AB772" s="119">
        <v>46162</v>
      </c>
      <c r="AC772" s="54">
        <f t="shared" si="55"/>
        <v>107</v>
      </c>
      <c r="AD772" s="56">
        <v>1</v>
      </c>
      <c r="AE772" s="114">
        <v>3500000</v>
      </c>
      <c r="AF772" s="56">
        <v>1</v>
      </c>
      <c r="AG772" s="464">
        <v>46191</v>
      </c>
      <c r="AH772" s="54">
        <f t="shared" si="56"/>
        <v>29</v>
      </c>
      <c r="AI772" s="114">
        <v>0</v>
      </c>
      <c r="AJ772" s="114">
        <v>0</v>
      </c>
      <c r="AK772" s="118" t="s">
        <v>90</v>
      </c>
      <c r="AL772" s="118" t="s">
        <v>90</v>
      </c>
      <c r="AM772" s="56">
        <v>0</v>
      </c>
      <c r="AN772" s="118" t="s">
        <v>90</v>
      </c>
      <c r="AO772" s="118" t="s">
        <v>90</v>
      </c>
      <c r="AP772" s="118" t="s">
        <v>90</v>
      </c>
      <c r="AQ772" s="54">
        <f t="shared" si="57"/>
        <v>0</v>
      </c>
      <c r="AR772" s="54">
        <f>+L772+AE772-AJ772</f>
        <v>17500000</v>
      </c>
      <c r="AS772" s="56" t="s">
        <v>88</v>
      </c>
      <c r="AT772" s="54">
        <v>14000000</v>
      </c>
      <c r="AU772" s="56" t="s">
        <v>91</v>
      </c>
      <c r="AV772" s="114">
        <v>0</v>
      </c>
      <c r="AW772" s="111" t="s">
        <v>90</v>
      </c>
      <c r="AX772" s="247">
        <v>14000000</v>
      </c>
      <c r="AY772" s="58">
        <f t="shared" si="58"/>
        <v>3500000</v>
      </c>
      <c r="AZ772" s="112">
        <f t="shared" si="59"/>
        <v>0.8</v>
      </c>
      <c r="BA772" s="159">
        <v>0.8</v>
      </c>
      <c r="BB772" s="111" t="s">
        <v>90</v>
      </c>
      <c r="BC772" s="56" t="s">
        <v>92</v>
      </c>
      <c r="BD772" s="109" t="s">
        <v>8661</v>
      </c>
      <c r="BE772" s="123" t="s">
        <v>91</v>
      </c>
      <c r="BF772" s="56" t="s">
        <v>88</v>
      </c>
    </row>
    <row r="773" spans="2:58" s="201" customFormat="1" x14ac:dyDescent="0.2">
      <c r="B773" s="51">
        <v>2026</v>
      </c>
      <c r="C773" s="51">
        <v>891780111</v>
      </c>
      <c r="D773" s="51" t="s">
        <v>79</v>
      </c>
      <c r="E773" s="161" t="s">
        <v>8660</v>
      </c>
      <c r="F773" s="56" t="s">
        <v>8659</v>
      </c>
      <c r="G773" s="56">
        <v>0</v>
      </c>
      <c r="H773" s="56" t="s">
        <v>82</v>
      </c>
      <c r="I773" s="51" t="s">
        <v>530</v>
      </c>
      <c r="J773" s="121" t="s">
        <v>84</v>
      </c>
      <c r="K773" s="54" t="s">
        <v>8658</v>
      </c>
      <c r="L773" s="54">
        <v>14000000</v>
      </c>
      <c r="M773" s="51" t="s">
        <v>86</v>
      </c>
      <c r="N773" s="54" t="s">
        <v>8657</v>
      </c>
      <c r="O773" s="54">
        <v>1081761629</v>
      </c>
      <c r="P773" s="54">
        <v>547</v>
      </c>
      <c r="Q773" s="542">
        <v>46052</v>
      </c>
      <c r="R773" s="54">
        <v>758000000</v>
      </c>
      <c r="S773" s="54">
        <v>3871</v>
      </c>
      <c r="T773" s="542">
        <v>46052</v>
      </c>
      <c r="U773" s="54">
        <v>14000000</v>
      </c>
      <c r="V773" s="56" t="s">
        <v>88</v>
      </c>
      <c r="W773" s="54">
        <v>85153289</v>
      </c>
      <c r="X773" s="54" t="s">
        <v>8656</v>
      </c>
      <c r="Y773" s="119">
        <v>46052</v>
      </c>
      <c r="Z773" s="119">
        <v>46055</v>
      </c>
      <c r="AA773" s="120" t="s">
        <v>90</v>
      </c>
      <c r="AB773" s="119">
        <v>46162</v>
      </c>
      <c r="AC773" s="54">
        <f t="shared" si="55"/>
        <v>107</v>
      </c>
      <c r="AD773" s="56">
        <v>1</v>
      </c>
      <c r="AE773" s="114">
        <v>3500000</v>
      </c>
      <c r="AF773" s="56">
        <v>1</v>
      </c>
      <c r="AG773" s="464">
        <v>46191</v>
      </c>
      <c r="AH773" s="54">
        <f t="shared" si="56"/>
        <v>29</v>
      </c>
      <c r="AI773" s="114">
        <v>0</v>
      </c>
      <c r="AJ773" s="114">
        <v>0</v>
      </c>
      <c r="AK773" s="118" t="s">
        <v>90</v>
      </c>
      <c r="AL773" s="118" t="s">
        <v>90</v>
      </c>
      <c r="AM773" s="56">
        <v>0</v>
      </c>
      <c r="AN773" s="118" t="s">
        <v>90</v>
      </c>
      <c r="AO773" s="118" t="s">
        <v>90</v>
      </c>
      <c r="AP773" s="118" t="s">
        <v>90</v>
      </c>
      <c r="AQ773" s="54">
        <f t="shared" si="57"/>
        <v>0</v>
      </c>
      <c r="AR773" s="54">
        <f>+L773+AE773-AJ773</f>
        <v>17500000</v>
      </c>
      <c r="AS773" s="56" t="s">
        <v>88</v>
      </c>
      <c r="AT773" s="54">
        <v>14000000</v>
      </c>
      <c r="AU773" s="56" t="s">
        <v>91</v>
      </c>
      <c r="AV773" s="114">
        <v>0</v>
      </c>
      <c r="AW773" s="111" t="s">
        <v>90</v>
      </c>
      <c r="AX773" s="247">
        <v>14000000</v>
      </c>
      <c r="AY773" s="58">
        <f t="shared" si="58"/>
        <v>3500000</v>
      </c>
      <c r="AZ773" s="112">
        <f t="shared" si="59"/>
        <v>0.8</v>
      </c>
      <c r="BA773" s="159">
        <v>0.8</v>
      </c>
      <c r="BB773" s="111" t="s">
        <v>90</v>
      </c>
      <c r="BC773" s="56" t="s">
        <v>92</v>
      </c>
      <c r="BD773" s="109" t="s">
        <v>8655</v>
      </c>
      <c r="BE773" s="123" t="s">
        <v>91</v>
      </c>
      <c r="BF773" s="56" t="s">
        <v>88</v>
      </c>
    </row>
    <row r="774" spans="2:58" s="201" customFormat="1" x14ac:dyDescent="0.2">
      <c r="B774" s="51">
        <v>2026</v>
      </c>
      <c r="C774" s="51">
        <v>891780111</v>
      </c>
      <c r="D774" s="51" t="s">
        <v>79</v>
      </c>
      <c r="E774" s="161" t="s">
        <v>8654</v>
      </c>
      <c r="F774" s="56" t="s">
        <v>8653</v>
      </c>
      <c r="G774" s="56">
        <v>0</v>
      </c>
      <c r="H774" s="56" t="s">
        <v>82</v>
      </c>
      <c r="I774" s="51" t="s">
        <v>530</v>
      </c>
      <c r="J774" s="121" t="s">
        <v>84</v>
      </c>
      <c r="K774" s="54" t="s">
        <v>8652</v>
      </c>
      <c r="L774" s="54">
        <v>14000000</v>
      </c>
      <c r="M774" s="51" t="s">
        <v>86</v>
      </c>
      <c r="N774" s="54" t="s">
        <v>8651</v>
      </c>
      <c r="O774" s="54">
        <v>1082919261</v>
      </c>
      <c r="P774" s="54">
        <v>547</v>
      </c>
      <c r="Q774" s="542">
        <v>46052</v>
      </c>
      <c r="R774" s="54">
        <v>758000000</v>
      </c>
      <c r="S774" s="54">
        <v>3872</v>
      </c>
      <c r="T774" s="542">
        <v>46052</v>
      </c>
      <c r="U774" s="54">
        <v>14000000</v>
      </c>
      <c r="V774" s="56" t="s">
        <v>88</v>
      </c>
      <c r="W774" s="54">
        <v>10275300</v>
      </c>
      <c r="X774" s="54" t="s">
        <v>8565</v>
      </c>
      <c r="Y774" s="119">
        <v>46052</v>
      </c>
      <c r="Z774" s="119">
        <v>46055</v>
      </c>
      <c r="AA774" s="120" t="s">
        <v>90</v>
      </c>
      <c r="AB774" s="119">
        <v>46162</v>
      </c>
      <c r="AC774" s="54">
        <f t="shared" si="55"/>
        <v>107</v>
      </c>
      <c r="AD774" s="56">
        <v>1</v>
      </c>
      <c r="AE774" s="114">
        <v>3500000</v>
      </c>
      <c r="AF774" s="56">
        <v>1</v>
      </c>
      <c r="AG774" s="464">
        <v>46191</v>
      </c>
      <c r="AH774" s="54">
        <f t="shared" si="56"/>
        <v>29</v>
      </c>
      <c r="AI774" s="114">
        <v>0</v>
      </c>
      <c r="AJ774" s="114">
        <v>0</v>
      </c>
      <c r="AK774" s="118" t="s">
        <v>90</v>
      </c>
      <c r="AL774" s="118" t="s">
        <v>90</v>
      </c>
      <c r="AM774" s="56">
        <v>0</v>
      </c>
      <c r="AN774" s="118" t="s">
        <v>90</v>
      </c>
      <c r="AO774" s="118" t="s">
        <v>90</v>
      </c>
      <c r="AP774" s="118" t="s">
        <v>90</v>
      </c>
      <c r="AQ774" s="54">
        <f t="shared" si="57"/>
        <v>0</v>
      </c>
      <c r="AR774" s="54">
        <f>+L774+AE774-AJ774</f>
        <v>17500000</v>
      </c>
      <c r="AS774" s="56" t="s">
        <v>88</v>
      </c>
      <c r="AT774" s="54">
        <v>14000000</v>
      </c>
      <c r="AU774" s="56" t="s">
        <v>91</v>
      </c>
      <c r="AV774" s="114">
        <v>0</v>
      </c>
      <c r="AW774" s="111" t="s">
        <v>90</v>
      </c>
      <c r="AX774" s="247">
        <v>14000000</v>
      </c>
      <c r="AY774" s="58">
        <f t="shared" si="58"/>
        <v>3500000</v>
      </c>
      <c r="AZ774" s="112">
        <f t="shared" si="59"/>
        <v>0.8</v>
      </c>
      <c r="BA774" s="159">
        <v>0.8</v>
      </c>
      <c r="BB774" s="111" t="s">
        <v>90</v>
      </c>
      <c r="BC774" s="56" t="s">
        <v>92</v>
      </c>
      <c r="BD774" s="109" t="s">
        <v>8650</v>
      </c>
      <c r="BE774" s="123" t="s">
        <v>91</v>
      </c>
      <c r="BF774" s="56" t="s">
        <v>88</v>
      </c>
    </row>
    <row r="775" spans="2:58" s="201" customFormat="1" x14ac:dyDescent="0.2">
      <c r="B775" s="51">
        <v>2026</v>
      </c>
      <c r="C775" s="51">
        <v>891780111</v>
      </c>
      <c r="D775" s="51" t="s">
        <v>79</v>
      </c>
      <c r="E775" s="161" t="s">
        <v>8649</v>
      </c>
      <c r="F775" s="56" t="s">
        <v>8648</v>
      </c>
      <c r="G775" s="56">
        <v>0</v>
      </c>
      <c r="H775" s="56" t="s">
        <v>82</v>
      </c>
      <c r="I775" s="51" t="s">
        <v>530</v>
      </c>
      <c r="J775" s="121" t="s">
        <v>84</v>
      </c>
      <c r="K775" s="54" t="s">
        <v>8647</v>
      </c>
      <c r="L775" s="54">
        <v>9000000</v>
      </c>
      <c r="M775" s="51" t="s">
        <v>86</v>
      </c>
      <c r="N775" s="54" t="s">
        <v>8646</v>
      </c>
      <c r="O775" s="54">
        <v>33379578</v>
      </c>
      <c r="P775" s="54">
        <v>547</v>
      </c>
      <c r="Q775" s="542">
        <v>46052</v>
      </c>
      <c r="R775" s="54">
        <v>758000000</v>
      </c>
      <c r="S775" s="54">
        <v>3873</v>
      </c>
      <c r="T775" s="542">
        <v>46052</v>
      </c>
      <c r="U775" s="54">
        <v>9000000</v>
      </c>
      <c r="V775" s="56" t="s">
        <v>88</v>
      </c>
      <c r="W775" s="54">
        <v>7629414</v>
      </c>
      <c r="X775" s="54" t="s">
        <v>8547</v>
      </c>
      <c r="Y775" s="119">
        <v>46052</v>
      </c>
      <c r="Z775" s="119">
        <v>46055</v>
      </c>
      <c r="AA775" s="120" t="s">
        <v>90</v>
      </c>
      <c r="AB775" s="119">
        <v>46142</v>
      </c>
      <c r="AC775" s="54">
        <f t="shared" si="55"/>
        <v>87</v>
      </c>
      <c r="AD775" s="56">
        <v>0</v>
      </c>
      <c r="AE775" s="114">
        <v>0</v>
      </c>
      <c r="AF775" s="56">
        <v>1</v>
      </c>
      <c r="AG775" s="464">
        <v>46173</v>
      </c>
      <c r="AH775" s="54">
        <f t="shared" si="56"/>
        <v>31</v>
      </c>
      <c r="AI775" s="114">
        <v>0</v>
      </c>
      <c r="AJ775" s="114">
        <v>0</v>
      </c>
      <c r="AK775" s="118" t="s">
        <v>90</v>
      </c>
      <c r="AL775" s="118" t="s">
        <v>90</v>
      </c>
      <c r="AM775" s="56">
        <v>0</v>
      </c>
      <c r="AN775" s="118" t="s">
        <v>90</v>
      </c>
      <c r="AO775" s="118" t="s">
        <v>90</v>
      </c>
      <c r="AP775" s="118" t="s">
        <v>90</v>
      </c>
      <c r="AQ775" s="54">
        <f t="shared" si="57"/>
        <v>0</v>
      </c>
      <c r="AR775" s="54">
        <f>+L775+AE775-AJ775</f>
        <v>9000000</v>
      </c>
      <c r="AS775" s="56" t="s">
        <v>88</v>
      </c>
      <c r="AT775" s="54">
        <v>9000000</v>
      </c>
      <c r="AU775" s="56" t="s">
        <v>91</v>
      </c>
      <c r="AV775" s="114">
        <v>0</v>
      </c>
      <c r="AW775" s="111" t="s">
        <v>90</v>
      </c>
      <c r="AX775" s="247">
        <v>6000000</v>
      </c>
      <c r="AY775" s="58">
        <f t="shared" si="58"/>
        <v>3000000</v>
      </c>
      <c r="AZ775" s="112">
        <f t="shared" si="59"/>
        <v>0.66666666666666663</v>
      </c>
      <c r="BA775" s="159">
        <v>0.66666666666666663</v>
      </c>
      <c r="BB775" s="111" t="s">
        <v>90</v>
      </c>
      <c r="BC775" s="56" t="s">
        <v>92</v>
      </c>
      <c r="BD775" s="109" t="s">
        <v>8645</v>
      </c>
      <c r="BE775" s="123" t="s">
        <v>91</v>
      </c>
      <c r="BF775" s="56" t="s">
        <v>88</v>
      </c>
    </row>
    <row r="776" spans="2:58" s="201" customFormat="1" x14ac:dyDescent="0.2">
      <c r="B776" s="51">
        <v>2026</v>
      </c>
      <c r="C776" s="51">
        <v>891780111</v>
      </c>
      <c r="D776" s="51" t="s">
        <v>79</v>
      </c>
      <c r="E776" s="161" t="s">
        <v>8644</v>
      </c>
      <c r="F776" s="56" t="s">
        <v>8643</v>
      </c>
      <c r="G776" s="56">
        <v>0</v>
      </c>
      <c r="H776" s="56" t="s">
        <v>82</v>
      </c>
      <c r="I776" s="51" t="s">
        <v>174</v>
      </c>
      <c r="J776" s="121" t="s">
        <v>84</v>
      </c>
      <c r="K776" s="54" t="s">
        <v>8642</v>
      </c>
      <c r="L776" s="54">
        <v>14652000</v>
      </c>
      <c r="M776" s="51" t="s">
        <v>86</v>
      </c>
      <c r="N776" s="54" t="s">
        <v>8641</v>
      </c>
      <c r="O776" s="54">
        <v>77093209</v>
      </c>
      <c r="P776" s="54">
        <v>403</v>
      </c>
      <c r="Q776" s="542">
        <v>46048</v>
      </c>
      <c r="R776" s="54">
        <v>137189000</v>
      </c>
      <c r="S776" s="54">
        <v>3886</v>
      </c>
      <c r="T776" s="542">
        <v>46052</v>
      </c>
      <c r="U776" s="54">
        <v>14652000</v>
      </c>
      <c r="V776" s="56" t="s">
        <v>88</v>
      </c>
      <c r="W776" s="54">
        <v>79738530</v>
      </c>
      <c r="X776" s="54" t="s">
        <v>8640</v>
      </c>
      <c r="Y776" s="119">
        <v>46052</v>
      </c>
      <c r="Z776" s="119">
        <v>46055</v>
      </c>
      <c r="AA776" s="120" t="s">
        <v>90</v>
      </c>
      <c r="AB776" s="119">
        <v>46173</v>
      </c>
      <c r="AC776" s="54">
        <f t="shared" ref="AC776:AC795" si="60">+IF(AA776="1800-01-01",AB776-Z776,AB776-AA776)</f>
        <v>118</v>
      </c>
      <c r="AD776" s="56">
        <v>1</v>
      </c>
      <c r="AE776" s="114">
        <v>3663000</v>
      </c>
      <c r="AF776" s="56">
        <v>1</v>
      </c>
      <c r="AG776" s="464">
        <v>46203</v>
      </c>
      <c r="AH776" s="54">
        <f t="shared" ref="AH776:AH795" si="61">+IF(AG776="1800-01-01",0,AG776-AB776)</f>
        <v>30</v>
      </c>
      <c r="AI776" s="114">
        <v>0</v>
      </c>
      <c r="AJ776" s="114">
        <v>0</v>
      </c>
      <c r="AK776" s="118" t="s">
        <v>90</v>
      </c>
      <c r="AL776" s="118" t="s">
        <v>90</v>
      </c>
      <c r="AM776" s="56">
        <v>0</v>
      </c>
      <c r="AN776" s="118" t="s">
        <v>90</v>
      </c>
      <c r="AO776" s="118" t="s">
        <v>90</v>
      </c>
      <c r="AP776" s="118" t="s">
        <v>90</v>
      </c>
      <c r="AQ776" s="54">
        <f t="shared" ref="AQ776:AQ795" si="62">+IF(AN776="1800-01-01",0,AO776-AN776)</f>
        <v>0</v>
      </c>
      <c r="AR776" s="54">
        <f>+L776+AE776-AJ776</f>
        <v>18315000</v>
      </c>
      <c r="AS776" s="56" t="s">
        <v>88</v>
      </c>
      <c r="AT776" s="54">
        <v>14652000</v>
      </c>
      <c r="AU776" s="56" t="s">
        <v>91</v>
      </c>
      <c r="AV776" s="114">
        <v>0</v>
      </c>
      <c r="AW776" s="111" t="s">
        <v>90</v>
      </c>
      <c r="AX776" s="247">
        <v>14652000</v>
      </c>
      <c r="AY776" s="58">
        <f t="shared" ref="AY776:AY795" si="63">AR776-AX776</f>
        <v>3663000</v>
      </c>
      <c r="AZ776" s="112">
        <f t="shared" ref="AZ776:AZ795" si="64">+IFERROR(AX776/AR776,"_")</f>
        <v>0.8</v>
      </c>
      <c r="BA776" s="159">
        <v>1</v>
      </c>
      <c r="BB776" s="111" t="s">
        <v>90</v>
      </c>
      <c r="BC776" s="56" t="s">
        <v>92</v>
      </c>
      <c r="BD776" s="109" t="s">
        <v>8639</v>
      </c>
      <c r="BE776" s="123" t="s">
        <v>91</v>
      </c>
      <c r="BF776" s="56" t="s">
        <v>88</v>
      </c>
    </row>
    <row r="777" spans="2:58" s="201" customFormat="1" x14ac:dyDescent="0.2">
      <c r="B777" s="51">
        <v>2026</v>
      </c>
      <c r="C777" s="51">
        <v>891780111</v>
      </c>
      <c r="D777" s="51" t="s">
        <v>79</v>
      </c>
      <c r="E777" s="161" t="s">
        <v>8638</v>
      </c>
      <c r="F777" s="56" t="s">
        <v>8637</v>
      </c>
      <c r="G777" s="56">
        <v>0</v>
      </c>
      <c r="H777" s="56" t="s">
        <v>82</v>
      </c>
      <c r="I777" s="51" t="s">
        <v>83</v>
      </c>
      <c r="J777" s="121" t="s">
        <v>84</v>
      </c>
      <c r="K777" s="54" t="s">
        <v>8636</v>
      </c>
      <c r="L777" s="54">
        <v>9676000</v>
      </c>
      <c r="M777" s="51" t="s">
        <v>86</v>
      </c>
      <c r="N777" s="54" t="s">
        <v>8635</v>
      </c>
      <c r="O777" s="54">
        <v>57461693</v>
      </c>
      <c r="P777" s="54">
        <v>53</v>
      </c>
      <c r="Q777" s="464">
        <v>46030</v>
      </c>
      <c r="R777" s="109">
        <v>2567899000</v>
      </c>
      <c r="S777" s="109">
        <v>4043</v>
      </c>
      <c r="T777" s="542">
        <v>46052</v>
      </c>
      <c r="U777" s="54">
        <v>9676000</v>
      </c>
      <c r="V777" s="56" t="s">
        <v>88</v>
      </c>
      <c r="W777" s="54">
        <v>7633817</v>
      </c>
      <c r="X777" s="54" t="s">
        <v>8634</v>
      </c>
      <c r="Y777" s="119">
        <v>46052</v>
      </c>
      <c r="Z777" s="119">
        <v>46055</v>
      </c>
      <c r="AA777" s="120" t="s">
        <v>90</v>
      </c>
      <c r="AB777" s="119">
        <v>46173</v>
      </c>
      <c r="AC777" s="54">
        <f t="shared" si="60"/>
        <v>118</v>
      </c>
      <c r="AD777" s="56">
        <v>1</v>
      </c>
      <c r="AE777" s="114">
        <v>2419000</v>
      </c>
      <c r="AF777" s="56">
        <v>1</v>
      </c>
      <c r="AG777" s="464">
        <v>46203</v>
      </c>
      <c r="AH777" s="54">
        <f t="shared" si="61"/>
        <v>30</v>
      </c>
      <c r="AI777" s="114">
        <v>0</v>
      </c>
      <c r="AJ777" s="114">
        <v>0</v>
      </c>
      <c r="AK777" s="118" t="s">
        <v>90</v>
      </c>
      <c r="AL777" s="118" t="s">
        <v>90</v>
      </c>
      <c r="AM777" s="56">
        <v>0</v>
      </c>
      <c r="AN777" s="118" t="s">
        <v>90</v>
      </c>
      <c r="AO777" s="118" t="s">
        <v>90</v>
      </c>
      <c r="AP777" s="118" t="s">
        <v>90</v>
      </c>
      <c r="AQ777" s="54">
        <f t="shared" si="62"/>
        <v>0</v>
      </c>
      <c r="AR777" s="54">
        <f>+L777+AE777-AJ777</f>
        <v>12095000</v>
      </c>
      <c r="AS777" s="56" t="s">
        <v>88</v>
      </c>
      <c r="AT777" s="54">
        <v>9676000</v>
      </c>
      <c r="AU777" s="56" t="s">
        <v>91</v>
      </c>
      <c r="AV777" s="114">
        <v>0</v>
      </c>
      <c r="AW777" s="111" t="s">
        <v>90</v>
      </c>
      <c r="AX777" s="247">
        <v>9676000</v>
      </c>
      <c r="AY777" s="58">
        <f t="shared" si="63"/>
        <v>2419000</v>
      </c>
      <c r="AZ777" s="112">
        <f t="shared" si="64"/>
        <v>0.8</v>
      </c>
      <c r="BA777" s="159">
        <v>1</v>
      </c>
      <c r="BB777" s="111" t="s">
        <v>90</v>
      </c>
      <c r="BC777" s="56" t="s">
        <v>92</v>
      </c>
      <c r="BD777" s="109" t="s">
        <v>8633</v>
      </c>
      <c r="BE777" s="123" t="s">
        <v>91</v>
      </c>
      <c r="BF777" s="56" t="s">
        <v>88</v>
      </c>
    </row>
    <row r="778" spans="2:58" s="201" customFormat="1" x14ac:dyDescent="0.2">
      <c r="B778" s="51">
        <v>2026</v>
      </c>
      <c r="C778" s="51">
        <v>891780111</v>
      </c>
      <c r="D778" s="51" t="s">
        <v>79</v>
      </c>
      <c r="E778" s="161" t="s">
        <v>8632</v>
      </c>
      <c r="F778" s="56" t="s">
        <v>8631</v>
      </c>
      <c r="G778" s="56">
        <v>0</v>
      </c>
      <c r="H778" s="56" t="s">
        <v>82</v>
      </c>
      <c r="I778" s="51" t="s">
        <v>83</v>
      </c>
      <c r="J778" s="121" t="s">
        <v>84</v>
      </c>
      <c r="K778" s="54" t="s">
        <v>8630</v>
      </c>
      <c r="L778" s="54">
        <v>14652000</v>
      </c>
      <c r="M778" s="51" t="s">
        <v>86</v>
      </c>
      <c r="N778" s="54" t="s">
        <v>8629</v>
      </c>
      <c r="O778" s="54">
        <v>36665307</v>
      </c>
      <c r="P778" s="54">
        <v>30</v>
      </c>
      <c r="Q778" s="464">
        <v>46027</v>
      </c>
      <c r="R778" s="109">
        <v>5872564000</v>
      </c>
      <c r="S778" s="109">
        <v>4046</v>
      </c>
      <c r="T778" s="542">
        <v>46052</v>
      </c>
      <c r="U778" s="54">
        <v>14652000</v>
      </c>
      <c r="V778" s="56" t="s">
        <v>88</v>
      </c>
      <c r="W778" s="54">
        <v>72221403</v>
      </c>
      <c r="X778" s="54" t="s">
        <v>8628</v>
      </c>
      <c r="Y778" s="119">
        <v>46052</v>
      </c>
      <c r="Z778" s="119">
        <v>46055</v>
      </c>
      <c r="AA778" s="120" t="s">
        <v>90</v>
      </c>
      <c r="AB778" s="119">
        <v>46173</v>
      </c>
      <c r="AC778" s="54">
        <f t="shared" si="60"/>
        <v>118</v>
      </c>
      <c r="AD778" s="56">
        <v>0</v>
      </c>
      <c r="AE778" s="114">
        <v>0</v>
      </c>
      <c r="AF778" s="56">
        <v>0</v>
      </c>
      <c r="AG778" s="464" t="s">
        <v>90</v>
      </c>
      <c r="AH778" s="54">
        <f t="shared" si="61"/>
        <v>0</v>
      </c>
      <c r="AI778" s="114">
        <v>0</v>
      </c>
      <c r="AJ778" s="114">
        <v>0</v>
      </c>
      <c r="AK778" s="118" t="s">
        <v>90</v>
      </c>
      <c r="AL778" s="118" t="s">
        <v>90</v>
      </c>
      <c r="AM778" s="56">
        <v>0</v>
      </c>
      <c r="AN778" s="118" t="s">
        <v>90</v>
      </c>
      <c r="AO778" s="118" t="s">
        <v>90</v>
      </c>
      <c r="AP778" s="118" t="s">
        <v>90</v>
      </c>
      <c r="AQ778" s="54">
        <f t="shared" si="62"/>
        <v>0</v>
      </c>
      <c r="AR778" s="54">
        <f>+L778+AE778-AJ778</f>
        <v>14652000</v>
      </c>
      <c r="AS778" s="56" t="s">
        <v>88</v>
      </c>
      <c r="AT778" s="54">
        <v>14652000</v>
      </c>
      <c r="AU778" s="56" t="s">
        <v>91</v>
      </c>
      <c r="AV778" s="114">
        <v>0</v>
      </c>
      <c r="AW778" s="111" t="s">
        <v>90</v>
      </c>
      <c r="AX778" s="247">
        <v>14652000</v>
      </c>
      <c r="AY778" s="58">
        <f t="shared" si="63"/>
        <v>0</v>
      </c>
      <c r="AZ778" s="112">
        <f t="shared" si="64"/>
        <v>1</v>
      </c>
      <c r="BA778" s="159">
        <v>1</v>
      </c>
      <c r="BB778" s="111" t="s">
        <v>90</v>
      </c>
      <c r="BC778" s="56" t="s">
        <v>92</v>
      </c>
      <c r="BD778" s="109" t="s">
        <v>8627</v>
      </c>
      <c r="BE778" s="123" t="s">
        <v>91</v>
      </c>
      <c r="BF778" s="56" t="s">
        <v>88</v>
      </c>
    </row>
    <row r="779" spans="2:58" s="201" customFormat="1" x14ac:dyDescent="0.2">
      <c r="B779" s="51">
        <v>2026</v>
      </c>
      <c r="C779" s="51">
        <v>891780111</v>
      </c>
      <c r="D779" s="51" t="s">
        <v>79</v>
      </c>
      <c r="E779" s="161" t="s">
        <v>8626</v>
      </c>
      <c r="F779" s="56" t="s">
        <v>8625</v>
      </c>
      <c r="G779" s="56">
        <v>0</v>
      </c>
      <c r="H779" s="56" t="s">
        <v>82</v>
      </c>
      <c r="I779" s="51" t="s">
        <v>83</v>
      </c>
      <c r="J779" s="121" t="s">
        <v>84</v>
      </c>
      <c r="K779" s="54" t="s">
        <v>8624</v>
      </c>
      <c r="L779" s="54">
        <v>13320000</v>
      </c>
      <c r="M779" s="51" t="s">
        <v>86</v>
      </c>
      <c r="N779" s="54" t="s">
        <v>8623</v>
      </c>
      <c r="O779" s="54">
        <v>7602643</v>
      </c>
      <c r="P779" s="54">
        <v>30</v>
      </c>
      <c r="Q779" s="464">
        <v>46027</v>
      </c>
      <c r="R779" s="109">
        <v>5872564000</v>
      </c>
      <c r="S779" s="109">
        <v>3887</v>
      </c>
      <c r="T779" s="542">
        <v>46052</v>
      </c>
      <c r="U779" s="54">
        <v>13320000</v>
      </c>
      <c r="V779" s="56" t="s">
        <v>88</v>
      </c>
      <c r="W779" s="54">
        <v>85466528</v>
      </c>
      <c r="X779" s="54" t="s">
        <v>8622</v>
      </c>
      <c r="Y779" s="119">
        <v>46052</v>
      </c>
      <c r="Z779" s="119">
        <v>46055</v>
      </c>
      <c r="AA779" s="120" t="s">
        <v>90</v>
      </c>
      <c r="AB779" s="119">
        <v>46173</v>
      </c>
      <c r="AC779" s="54">
        <f t="shared" si="60"/>
        <v>118</v>
      </c>
      <c r="AD779" s="56">
        <v>1</v>
      </c>
      <c r="AE779" s="114">
        <v>1665000</v>
      </c>
      <c r="AF779" s="56">
        <v>1</v>
      </c>
      <c r="AG779" s="464">
        <v>46188</v>
      </c>
      <c r="AH779" s="54">
        <f t="shared" si="61"/>
        <v>15</v>
      </c>
      <c r="AI779" s="114">
        <v>0</v>
      </c>
      <c r="AJ779" s="114">
        <v>0</v>
      </c>
      <c r="AK779" s="118" t="s">
        <v>90</v>
      </c>
      <c r="AL779" s="118" t="s">
        <v>90</v>
      </c>
      <c r="AM779" s="56">
        <v>0</v>
      </c>
      <c r="AN779" s="118" t="s">
        <v>90</v>
      </c>
      <c r="AO779" s="118" t="s">
        <v>90</v>
      </c>
      <c r="AP779" s="118" t="s">
        <v>90</v>
      </c>
      <c r="AQ779" s="54">
        <f t="shared" si="62"/>
        <v>0</v>
      </c>
      <c r="AR779" s="54">
        <f>+L779+AE779-AJ779</f>
        <v>14985000</v>
      </c>
      <c r="AS779" s="56" t="s">
        <v>88</v>
      </c>
      <c r="AT779" s="54">
        <v>13320000</v>
      </c>
      <c r="AU779" s="56" t="s">
        <v>91</v>
      </c>
      <c r="AV779" s="114">
        <v>0</v>
      </c>
      <c r="AW779" s="111" t="s">
        <v>90</v>
      </c>
      <c r="AX779" s="247">
        <v>13320000</v>
      </c>
      <c r="AY779" s="58">
        <f t="shared" si="63"/>
        <v>1665000</v>
      </c>
      <c r="AZ779" s="112">
        <f t="shared" si="64"/>
        <v>0.88888888888888884</v>
      </c>
      <c r="BA779" s="159">
        <v>1</v>
      </c>
      <c r="BB779" s="111" t="s">
        <v>90</v>
      </c>
      <c r="BC779" s="56" t="s">
        <v>92</v>
      </c>
      <c r="BD779" s="109" t="s">
        <v>8621</v>
      </c>
      <c r="BE779" s="123" t="s">
        <v>91</v>
      </c>
      <c r="BF779" s="56" t="s">
        <v>88</v>
      </c>
    </row>
    <row r="780" spans="2:58" s="201" customFormat="1" x14ac:dyDescent="0.2">
      <c r="B780" s="51">
        <v>2026</v>
      </c>
      <c r="C780" s="51">
        <v>891780111</v>
      </c>
      <c r="D780" s="51" t="s">
        <v>79</v>
      </c>
      <c r="E780" s="161" t="s">
        <v>8620</v>
      </c>
      <c r="F780" s="56" t="s">
        <v>8619</v>
      </c>
      <c r="G780" s="56">
        <v>0</v>
      </c>
      <c r="H780" s="56" t="s">
        <v>82</v>
      </c>
      <c r="I780" s="51" t="s">
        <v>530</v>
      </c>
      <c r="J780" s="121" t="s">
        <v>84</v>
      </c>
      <c r="K780" s="54" t="s">
        <v>8618</v>
      </c>
      <c r="L780" s="54">
        <v>14000000</v>
      </c>
      <c r="M780" s="51" t="s">
        <v>86</v>
      </c>
      <c r="N780" s="54" t="s">
        <v>8617</v>
      </c>
      <c r="O780" s="54">
        <v>1004363848</v>
      </c>
      <c r="P780" s="54">
        <v>547</v>
      </c>
      <c r="Q780" s="542">
        <v>46052</v>
      </c>
      <c r="R780" s="54">
        <v>758000000</v>
      </c>
      <c r="S780" s="54">
        <v>3876</v>
      </c>
      <c r="T780" s="542">
        <v>46052</v>
      </c>
      <c r="U780" s="54">
        <v>14000000</v>
      </c>
      <c r="V780" s="56" t="s">
        <v>88</v>
      </c>
      <c r="W780" s="54">
        <v>1082863147</v>
      </c>
      <c r="X780" s="54" t="s">
        <v>8611</v>
      </c>
      <c r="Y780" s="119">
        <v>46052</v>
      </c>
      <c r="Z780" s="119">
        <v>46055</v>
      </c>
      <c r="AA780" s="120" t="s">
        <v>90</v>
      </c>
      <c r="AB780" s="119">
        <v>46162</v>
      </c>
      <c r="AC780" s="54">
        <f t="shared" si="60"/>
        <v>107</v>
      </c>
      <c r="AD780" s="56">
        <v>1</v>
      </c>
      <c r="AE780" s="114">
        <v>3500000</v>
      </c>
      <c r="AF780" s="56">
        <v>1</v>
      </c>
      <c r="AG780" s="464">
        <v>46191</v>
      </c>
      <c r="AH780" s="54">
        <f t="shared" si="61"/>
        <v>29</v>
      </c>
      <c r="AI780" s="114">
        <v>0</v>
      </c>
      <c r="AJ780" s="114">
        <v>0</v>
      </c>
      <c r="AK780" s="118" t="s">
        <v>90</v>
      </c>
      <c r="AL780" s="118" t="s">
        <v>90</v>
      </c>
      <c r="AM780" s="56">
        <v>0</v>
      </c>
      <c r="AN780" s="118" t="s">
        <v>90</v>
      </c>
      <c r="AO780" s="118" t="s">
        <v>90</v>
      </c>
      <c r="AP780" s="118" t="s">
        <v>90</v>
      </c>
      <c r="AQ780" s="54">
        <f t="shared" si="62"/>
        <v>0</v>
      </c>
      <c r="AR780" s="54">
        <f>+L780+AE780-AJ780</f>
        <v>17500000</v>
      </c>
      <c r="AS780" s="56" t="s">
        <v>88</v>
      </c>
      <c r="AT780" s="54">
        <v>14000000</v>
      </c>
      <c r="AU780" s="56" t="s">
        <v>91</v>
      </c>
      <c r="AV780" s="114">
        <v>0</v>
      </c>
      <c r="AW780" s="111" t="s">
        <v>90</v>
      </c>
      <c r="AX780" s="247">
        <v>14000000</v>
      </c>
      <c r="AY780" s="58">
        <f t="shared" si="63"/>
        <v>3500000</v>
      </c>
      <c r="AZ780" s="112">
        <f t="shared" si="64"/>
        <v>0.8</v>
      </c>
      <c r="BA780" s="159">
        <v>0.8</v>
      </c>
      <c r="BB780" s="111" t="s">
        <v>90</v>
      </c>
      <c r="BC780" s="56" t="s">
        <v>92</v>
      </c>
      <c r="BD780" s="109" t="s">
        <v>8616</v>
      </c>
      <c r="BE780" s="123" t="s">
        <v>91</v>
      </c>
      <c r="BF780" s="56" t="s">
        <v>88</v>
      </c>
    </row>
    <row r="781" spans="2:58" s="201" customFormat="1" x14ac:dyDescent="0.2">
      <c r="B781" s="51">
        <v>2026</v>
      </c>
      <c r="C781" s="51">
        <v>891780111</v>
      </c>
      <c r="D781" s="51" t="s">
        <v>79</v>
      </c>
      <c r="E781" s="161" t="s">
        <v>8615</v>
      </c>
      <c r="F781" s="56" t="s">
        <v>8614</v>
      </c>
      <c r="G781" s="56">
        <v>0</v>
      </c>
      <c r="H781" s="56" t="s">
        <v>82</v>
      </c>
      <c r="I781" s="51" t="s">
        <v>530</v>
      </c>
      <c r="J781" s="121" t="s">
        <v>84</v>
      </c>
      <c r="K781" s="54" t="s">
        <v>8613</v>
      </c>
      <c r="L781" s="54">
        <v>14000000</v>
      </c>
      <c r="M781" s="51" t="s">
        <v>86</v>
      </c>
      <c r="N781" s="54" t="s">
        <v>8612</v>
      </c>
      <c r="O781" s="54">
        <v>1004121637</v>
      </c>
      <c r="P781" s="54">
        <v>547</v>
      </c>
      <c r="Q781" s="542">
        <v>46052</v>
      </c>
      <c r="R781" s="54">
        <v>758000000</v>
      </c>
      <c r="S781" s="54">
        <v>3877</v>
      </c>
      <c r="T781" s="542">
        <v>46052</v>
      </c>
      <c r="U781" s="54">
        <v>14000000</v>
      </c>
      <c r="V781" s="56" t="s">
        <v>88</v>
      </c>
      <c r="W781" s="54">
        <v>1082863147</v>
      </c>
      <c r="X781" s="54" t="s">
        <v>8611</v>
      </c>
      <c r="Y781" s="119">
        <v>46052</v>
      </c>
      <c r="Z781" s="119">
        <v>46055</v>
      </c>
      <c r="AA781" s="120" t="s">
        <v>90</v>
      </c>
      <c r="AB781" s="119">
        <v>46162</v>
      </c>
      <c r="AC781" s="54">
        <f t="shared" si="60"/>
        <v>107</v>
      </c>
      <c r="AD781" s="56">
        <v>1</v>
      </c>
      <c r="AE781" s="114">
        <v>3500000</v>
      </c>
      <c r="AF781" s="56">
        <v>1</v>
      </c>
      <c r="AG781" s="464">
        <v>46191</v>
      </c>
      <c r="AH781" s="54">
        <f t="shared" si="61"/>
        <v>29</v>
      </c>
      <c r="AI781" s="114">
        <v>0</v>
      </c>
      <c r="AJ781" s="114">
        <v>0</v>
      </c>
      <c r="AK781" s="118" t="s">
        <v>90</v>
      </c>
      <c r="AL781" s="118" t="s">
        <v>90</v>
      </c>
      <c r="AM781" s="56">
        <v>0</v>
      </c>
      <c r="AN781" s="118" t="s">
        <v>90</v>
      </c>
      <c r="AO781" s="118" t="s">
        <v>90</v>
      </c>
      <c r="AP781" s="118" t="s">
        <v>90</v>
      </c>
      <c r="AQ781" s="54">
        <f t="shared" si="62"/>
        <v>0</v>
      </c>
      <c r="AR781" s="54">
        <f>+L781+AE781-AJ781</f>
        <v>17500000</v>
      </c>
      <c r="AS781" s="56" t="s">
        <v>88</v>
      </c>
      <c r="AT781" s="54">
        <v>14000000</v>
      </c>
      <c r="AU781" s="56" t="s">
        <v>91</v>
      </c>
      <c r="AV781" s="114">
        <v>0</v>
      </c>
      <c r="AW781" s="111" t="s">
        <v>90</v>
      </c>
      <c r="AX781" s="247">
        <v>14000000</v>
      </c>
      <c r="AY781" s="58">
        <f t="shared" si="63"/>
        <v>3500000</v>
      </c>
      <c r="AZ781" s="112">
        <f t="shared" si="64"/>
        <v>0.8</v>
      </c>
      <c r="BA781" s="159">
        <v>0.8</v>
      </c>
      <c r="BB781" s="111" t="s">
        <v>90</v>
      </c>
      <c r="BC781" s="56" t="s">
        <v>92</v>
      </c>
      <c r="BD781" s="109" t="s">
        <v>8610</v>
      </c>
      <c r="BE781" s="123" t="s">
        <v>91</v>
      </c>
      <c r="BF781" s="56" t="s">
        <v>88</v>
      </c>
    </row>
    <row r="782" spans="2:58" s="201" customFormat="1" x14ac:dyDescent="0.2">
      <c r="B782" s="51">
        <v>2026</v>
      </c>
      <c r="C782" s="51">
        <v>891780111</v>
      </c>
      <c r="D782" s="51" t="s">
        <v>79</v>
      </c>
      <c r="E782" s="161" t="s">
        <v>8609</v>
      </c>
      <c r="F782" s="56" t="s">
        <v>8608</v>
      </c>
      <c r="G782" s="56">
        <v>0</v>
      </c>
      <c r="H782" s="56" t="s">
        <v>82</v>
      </c>
      <c r="I782" s="51" t="s">
        <v>530</v>
      </c>
      <c r="J782" s="121" t="s">
        <v>84</v>
      </c>
      <c r="K782" s="54" t="s">
        <v>8607</v>
      </c>
      <c r="L782" s="54">
        <v>14000000</v>
      </c>
      <c r="M782" s="51" t="s">
        <v>86</v>
      </c>
      <c r="N782" s="54" t="s">
        <v>8606</v>
      </c>
      <c r="O782" s="54">
        <v>1003002985</v>
      </c>
      <c r="P782" s="54">
        <v>547</v>
      </c>
      <c r="Q782" s="542">
        <v>46052</v>
      </c>
      <c r="R782" s="54">
        <v>758000000</v>
      </c>
      <c r="S782" s="54">
        <v>3878</v>
      </c>
      <c r="T782" s="542">
        <v>46052</v>
      </c>
      <c r="U782" s="54">
        <v>14000000</v>
      </c>
      <c r="V782" s="56" t="s">
        <v>88</v>
      </c>
      <c r="W782" s="54">
        <v>36552092</v>
      </c>
      <c r="X782" s="54" t="s">
        <v>8605</v>
      </c>
      <c r="Y782" s="119">
        <v>46052</v>
      </c>
      <c r="Z782" s="119">
        <v>46055</v>
      </c>
      <c r="AA782" s="120" t="s">
        <v>90</v>
      </c>
      <c r="AB782" s="119">
        <v>46162</v>
      </c>
      <c r="AC782" s="54">
        <f t="shared" si="60"/>
        <v>107</v>
      </c>
      <c r="AD782" s="56">
        <v>1</v>
      </c>
      <c r="AE782" s="114">
        <v>3500000</v>
      </c>
      <c r="AF782" s="56">
        <v>1</v>
      </c>
      <c r="AG782" s="464">
        <v>46191</v>
      </c>
      <c r="AH782" s="54">
        <f t="shared" si="61"/>
        <v>29</v>
      </c>
      <c r="AI782" s="114">
        <v>0</v>
      </c>
      <c r="AJ782" s="114">
        <v>0</v>
      </c>
      <c r="AK782" s="118" t="s">
        <v>90</v>
      </c>
      <c r="AL782" s="118" t="s">
        <v>90</v>
      </c>
      <c r="AM782" s="56">
        <v>0</v>
      </c>
      <c r="AN782" s="118" t="s">
        <v>90</v>
      </c>
      <c r="AO782" s="118" t="s">
        <v>90</v>
      </c>
      <c r="AP782" s="118" t="s">
        <v>90</v>
      </c>
      <c r="AQ782" s="54">
        <f t="shared" si="62"/>
        <v>0</v>
      </c>
      <c r="AR782" s="54">
        <f>+L782+AE782-AJ782</f>
        <v>17500000</v>
      </c>
      <c r="AS782" s="56" t="s">
        <v>88</v>
      </c>
      <c r="AT782" s="54">
        <v>14000000</v>
      </c>
      <c r="AU782" s="56" t="s">
        <v>91</v>
      </c>
      <c r="AV782" s="114">
        <v>0</v>
      </c>
      <c r="AW782" s="111" t="s">
        <v>90</v>
      </c>
      <c r="AX782" s="247">
        <v>14000000</v>
      </c>
      <c r="AY782" s="58">
        <f t="shared" si="63"/>
        <v>3500000</v>
      </c>
      <c r="AZ782" s="112">
        <f t="shared" si="64"/>
        <v>0.8</v>
      </c>
      <c r="BA782" s="159">
        <v>0.8</v>
      </c>
      <c r="BB782" s="111" t="s">
        <v>90</v>
      </c>
      <c r="BC782" s="56" t="s">
        <v>92</v>
      </c>
      <c r="BD782" s="109" t="s">
        <v>8604</v>
      </c>
      <c r="BE782" s="123" t="s">
        <v>91</v>
      </c>
      <c r="BF782" s="56" t="s">
        <v>88</v>
      </c>
    </row>
    <row r="783" spans="2:58" s="201" customFormat="1" x14ac:dyDescent="0.2">
      <c r="B783" s="51">
        <v>2026</v>
      </c>
      <c r="C783" s="51">
        <v>891780111</v>
      </c>
      <c r="D783" s="51" t="s">
        <v>79</v>
      </c>
      <c r="E783" s="161" t="s">
        <v>8603</v>
      </c>
      <c r="F783" s="56" t="s">
        <v>8602</v>
      </c>
      <c r="G783" s="56">
        <v>0</v>
      </c>
      <c r="H783" s="56" t="s">
        <v>82</v>
      </c>
      <c r="I783" s="51" t="s">
        <v>530</v>
      </c>
      <c r="J783" s="121" t="s">
        <v>84</v>
      </c>
      <c r="K783" s="54" t="s">
        <v>8601</v>
      </c>
      <c r="L783" s="54">
        <v>9000000</v>
      </c>
      <c r="M783" s="51" t="s">
        <v>86</v>
      </c>
      <c r="N783" s="54" t="s">
        <v>8600</v>
      </c>
      <c r="O783" s="54">
        <v>1004360382</v>
      </c>
      <c r="P783" s="54">
        <v>547</v>
      </c>
      <c r="Q783" s="542">
        <v>46052</v>
      </c>
      <c r="R783" s="54">
        <v>758000000</v>
      </c>
      <c r="S783" s="54">
        <v>3874</v>
      </c>
      <c r="T783" s="542">
        <v>46052</v>
      </c>
      <c r="U783" s="54">
        <v>9000000</v>
      </c>
      <c r="V783" s="56" t="s">
        <v>88</v>
      </c>
      <c r="W783" s="54">
        <v>7629414</v>
      </c>
      <c r="X783" s="54" t="s">
        <v>8547</v>
      </c>
      <c r="Y783" s="119">
        <v>46052</v>
      </c>
      <c r="Z783" s="119">
        <v>46055</v>
      </c>
      <c r="AA783" s="120" t="s">
        <v>90</v>
      </c>
      <c r="AB783" s="119">
        <v>46142</v>
      </c>
      <c r="AC783" s="54">
        <f t="shared" si="60"/>
        <v>87</v>
      </c>
      <c r="AD783" s="56">
        <v>0</v>
      </c>
      <c r="AE783" s="114">
        <v>0</v>
      </c>
      <c r="AF783" s="56">
        <v>1</v>
      </c>
      <c r="AG783" s="464">
        <v>46173</v>
      </c>
      <c r="AH783" s="54">
        <f t="shared" si="61"/>
        <v>31</v>
      </c>
      <c r="AI783" s="114">
        <v>0</v>
      </c>
      <c r="AJ783" s="114">
        <v>0</v>
      </c>
      <c r="AK783" s="118" t="s">
        <v>90</v>
      </c>
      <c r="AL783" s="118" t="s">
        <v>90</v>
      </c>
      <c r="AM783" s="56">
        <v>0</v>
      </c>
      <c r="AN783" s="118" t="s">
        <v>90</v>
      </c>
      <c r="AO783" s="118" t="s">
        <v>90</v>
      </c>
      <c r="AP783" s="118" t="s">
        <v>90</v>
      </c>
      <c r="AQ783" s="54">
        <f t="shared" si="62"/>
        <v>0</v>
      </c>
      <c r="AR783" s="54">
        <f>+L783+AE783-AJ783</f>
        <v>9000000</v>
      </c>
      <c r="AS783" s="56" t="s">
        <v>88</v>
      </c>
      <c r="AT783" s="54">
        <v>9000000</v>
      </c>
      <c r="AU783" s="56" t="s">
        <v>91</v>
      </c>
      <c r="AV783" s="114">
        <v>0</v>
      </c>
      <c r="AW783" s="111" t="s">
        <v>90</v>
      </c>
      <c r="AX783" s="247">
        <v>6000000</v>
      </c>
      <c r="AY783" s="58">
        <f t="shared" si="63"/>
        <v>3000000</v>
      </c>
      <c r="AZ783" s="112">
        <f t="shared" si="64"/>
        <v>0.66666666666666663</v>
      </c>
      <c r="BA783" s="159">
        <v>0.66666666666666663</v>
      </c>
      <c r="BB783" s="111" t="s">
        <v>90</v>
      </c>
      <c r="BC783" s="56" t="s">
        <v>92</v>
      </c>
      <c r="BD783" s="109" t="s">
        <v>8599</v>
      </c>
      <c r="BE783" s="123" t="s">
        <v>91</v>
      </c>
      <c r="BF783" s="56" t="s">
        <v>88</v>
      </c>
    </row>
    <row r="784" spans="2:58" s="201" customFormat="1" x14ac:dyDescent="0.2">
      <c r="B784" s="51">
        <v>2026</v>
      </c>
      <c r="C784" s="51">
        <v>891780111</v>
      </c>
      <c r="D784" s="51" t="s">
        <v>79</v>
      </c>
      <c r="E784" s="161" t="s">
        <v>8598</v>
      </c>
      <c r="F784" s="56" t="s">
        <v>8597</v>
      </c>
      <c r="G784" s="56">
        <v>0</v>
      </c>
      <c r="H784" s="56" t="s">
        <v>82</v>
      </c>
      <c r="I784" s="51" t="s">
        <v>530</v>
      </c>
      <c r="J784" s="121" t="s">
        <v>84</v>
      </c>
      <c r="K784" s="54" t="s">
        <v>8596</v>
      </c>
      <c r="L784" s="54">
        <v>9000000</v>
      </c>
      <c r="M784" s="51" t="s">
        <v>86</v>
      </c>
      <c r="N784" s="54" t="s">
        <v>8595</v>
      </c>
      <c r="O784" s="54">
        <v>1083010278</v>
      </c>
      <c r="P784" s="54">
        <v>547</v>
      </c>
      <c r="Q784" s="542">
        <v>46052</v>
      </c>
      <c r="R784" s="54">
        <v>758000000</v>
      </c>
      <c r="S784" s="54">
        <v>3879</v>
      </c>
      <c r="T784" s="542">
        <v>46052</v>
      </c>
      <c r="U784" s="54">
        <v>9000000</v>
      </c>
      <c r="V784" s="56" t="s">
        <v>88</v>
      </c>
      <c r="W784" s="54">
        <v>7629414</v>
      </c>
      <c r="X784" s="54" t="s">
        <v>8547</v>
      </c>
      <c r="Y784" s="119">
        <v>46052</v>
      </c>
      <c r="Z784" s="119">
        <v>46055</v>
      </c>
      <c r="AA784" s="120" t="s">
        <v>90</v>
      </c>
      <c r="AB784" s="119">
        <v>46142</v>
      </c>
      <c r="AC784" s="54">
        <f t="shared" si="60"/>
        <v>87</v>
      </c>
      <c r="AD784" s="56">
        <v>0</v>
      </c>
      <c r="AE784" s="114">
        <v>0</v>
      </c>
      <c r="AF784" s="56">
        <v>1</v>
      </c>
      <c r="AG784" s="464">
        <v>46173</v>
      </c>
      <c r="AH784" s="54">
        <f t="shared" si="61"/>
        <v>31</v>
      </c>
      <c r="AI784" s="114">
        <v>0</v>
      </c>
      <c r="AJ784" s="114">
        <v>0</v>
      </c>
      <c r="AK784" s="118" t="s">
        <v>90</v>
      </c>
      <c r="AL784" s="118" t="s">
        <v>90</v>
      </c>
      <c r="AM784" s="56">
        <v>0</v>
      </c>
      <c r="AN784" s="118" t="s">
        <v>90</v>
      </c>
      <c r="AO784" s="118" t="s">
        <v>90</v>
      </c>
      <c r="AP784" s="118" t="s">
        <v>90</v>
      </c>
      <c r="AQ784" s="54">
        <f t="shared" si="62"/>
        <v>0</v>
      </c>
      <c r="AR784" s="54">
        <f>+L784+AE784-AJ784</f>
        <v>9000000</v>
      </c>
      <c r="AS784" s="56" t="s">
        <v>88</v>
      </c>
      <c r="AT784" s="54">
        <v>9000000</v>
      </c>
      <c r="AU784" s="56" t="s">
        <v>91</v>
      </c>
      <c r="AV784" s="114">
        <v>0</v>
      </c>
      <c r="AW784" s="111" t="s">
        <v>90</v>
      </c>
      <c r="AX784" s="247">
        <v>6000000</v>
      </c>
      <c r="AY784" s="58">
        <f t="shared" si="63"/>
        <v>3000000</v>
      </c>
      <c r="AZ784" s="112">
        <f t="shared" si="64"/>
        <v>0.66666666666666663</v>
      </c>
      <c r="BA784" s="159">
        <v>0.66666666666666663</v>
      </c>
      <c r="BB784" s="111" t="s">
        <v>90</v>
      </c>
      <c r="BC784" s="56" t="s">
        <v>92</v>
      </c>
      <c r="BD784" s="109" t="s">
        <v>8594</v>
      </c>
      <c r="BE784" s="123" t="s">
        <v>91</v>
      </c>
      <c r="BF784" s="56" t="s">
        <v>88</v>
      </c>
    </row>
    <row r="785" spans="2:58" s="201" customFormat="1" x14ac:dyDescent="0.2">
      <c r="B785" s="51">
        <v>2026</v>
      </c>
      <c r="C785" s="51">
        <v>891780111</v>
      </c>
      <c r="D785" s="51" t="s">
        <v>79</v>
      </c>
      <c r="E785" s="161" t="s">
        <v>8593</v>
      </c>
      <c r="F785" s="56" t="s">
        <v>8592</v>
      </c>
      <c r="G785" s="56">
        <v>0</v>
      </c>
      <c r="H785" s="56" t="s">
        <v>82</v>
      </c>
      <c r="I785" s="51" t="s">
        <v>530</v>
      </c>
      <c r="J785" s="121" t="s">
        <v>84</v>
      </c>
      <c r="K785" s="54" t="s">
        <v>8591</v>
      </c>
      <c r="L785" s="54">
        <v>9000000</v>
      </c>
      <c r="M785" s="51" t="s">
        <v>86</v>
      </c>
      <c r="N785" s="54" t="s">
        <v>8590</v>
      </c>
      <c r="O785" s="54">
        <v>1221979660</v>
      </c>
      <c r="P785" s="54">
        <v>547</v>
      </c>
      <c r="Q785" s="542">
        <v>46052</v>
      </c>
      <c r="R785" s="54">
        <v>758000000</v>
      </c>
      <c r="S785" s="54">
        <v>3875</v>
      </c>
      <c r="T785" s="542">
        <v>46052</v>
      </c>
      <c r="U785" s="54">
        <v>9000000</v>
      </c>
      <c r="V785" s="56" t="s">
        <v>88</v>
      </c>
      <c r="W785" s="54">
        <v>1082868728</v>
      </c>
      <c r="X785" s="54" t="s">
        <v>8553</v>
      </c>
      <c r="Y785" s="119">
        <v>46052</v>
      </c>
      <c r="Z785" s="119">
        <v>46055</v>
      </c>
      <c r="AA785" s="120" t="s">
        <v>90</v>
      </c>
      <c r="AB785" s="119">
        <v>46142</v>
      </c>
      <c r="AC785" s="54">
        <f t="shared" si="60"/>
        <v>87</v>
      </c>
      <c r="AD785" s="56">
        <v>0</v>
      </c>
      <c r="AE785" s="114">
        <v>0</v>
      </c>
      <c r="AF785" s="56">
        <v>0</v>
      </c>
      <c r="AG785" s="464" t="s">
        <v>90</v>
      </c>
      <c r="AH785" s="54">
        <f t="shared" si="61"/>
        <v>0</v>
      </c>
      <c r="AI785" s="114">
        <v>0</v>
      </c>
      <c r="AJ785" s="114">
        <v>0</v>
      </c>
      <c r="AK785" s="118" t="s">
        <v>90</v>
      </c>
      <c r="AL785" s="118" t="s">
        <v>90</v>
      </c>
      <c r="AM785" s="56">
        <v>0</v>
      </c>
      <c r="AN785" s="118" t="s">
        <v>90</v>
      </c>
      <c r="AO785" s="118" t="s">
        <v>90</v>
      </c>
      <c r="AP785" s="118" t="s">
        <v>90</v>
      </c>
      <c r="AQ785" s="54">
        <f t="shared" si="62"/>
        <v>0</v>
      </c>
      <c r="AR785" s="54">
        <f>+L785+AE785-AJ785</f>
        <v>9000000</v>
      </c>
      <c r="AS785" s="56" t="s">
        <v>88</v>
      </c>
      <c r="AT785" s="54">
        <v>9000000</v>
      </c>
      <c r="AU785" s="56" t="s">
        <v>91</v>
      </c>
      <c r="AV785" s="114">
        <v>0</v>
      </c>
      <c r="AW785" s="111" t="s">
        <v>90</v>
      </c>
      <c r="AX785" s="247">
        <v>9000000</v>
      </c>
      <c r="AY785" s="58">
        <f t="shared" si="63"/>
        <v>0</v>
      </c>
      <c r="AZ785" s="112">
        <f t="shared" si="64"/>
        <v>1</v>
      </c>
      <c r="BA785" s="159">
        <v>1</v>
      </c>
      <c r="BB785" s="111" t="s">
        <v>90</v>
      </c>
      <c r="BC785" s="56" t="s">
        <v>92</v>
      </c>
      <c r="BD785" s="109" t="s">
        <v>8589</v>
      </c>
      <c r="BE785" s="123" t="s">
        <v>91</v>
      </c>
      <c r="BF785" s="56" t="s">
        <v>88</v>
      </c>
    </row>
    <row r="786" spans="2:58" s="201" customFormat="1" x14ac:dyDescent="0.2">
      <c r="B786" s="51">
        <v>2026</v>
      </c>
      <c r="C786" s="51">
        <v>891780111</v>
      </c>
      <c r="D786" s="51" t="s">
        <v>79</v>
      </c>
      <c r="E786" s="161" t="s">
        <v>8588</v>
      </c>
      <c r="F786" s="56" t="s">
        <v>8587</v>
      </c>
      <c r="G786" s="56">
        <v>0</v>
      </c>
      <c r="H786" s="56" t="s">
        <v>82</v>
      </c>
      <c r="I786" s="51" t="s">
        <v>530</v>
      </c>
      <c r="J786" s="121" t="s">
        <v>84</v>
      </c>
      <c r="K786" s="54" t="s">
        <v>8572</v>
      </c>
      <c r="L786" s="54">
        <v>9000000</v>
      </c>
      <c r="M786" s="51" t="s">
        <v>86</v>
      </c>
      <c r="N786" s="54" t="s">
        <v>8586</v>
      </c>
      <c r="O786" s="54">
        <v>1007900494</v>
      </c>
      <c r="P786" s="54">
        <v>547</v>
      </c>
      <c r="Q786" s="542">
        <v>46052</v>
      </c>
      <c r="R786" s="54">
        <v>758000000</v>
      </c>
      <c r="S786" s="54">
        <v>3880</v>
      </c>
      <c r="T786" s="542">
        <v>46052</v>
      </c>
      <c r="U786" s="54">
        <v>9000000</v>
      </c>
      <c r="V786" s="56" t="s">
        <v>88</v>
      </c>
      <c r="W786" s="54">
        <v>7629414</v>
      </c>
      <c r="X786" s="54" t="s">
        <v>8547</v>
      </c>
      <c r="Y786" s="119">
        <v>46052</v>
      </c>
      <c r="Z786" s="119">
        <v>46055</v>
      </c>
      <c r="AA786" s="120" t="s">
        <v>90</v>
      </c>
      <c r="AB786" s="119">
        <v>46142</v>
      </c>
      <c r="AC786" s="54">
        <f t="shared" si="60"/>
        <v>87</v>
      </c>
      <c r="AD786" s="56">
        <v>0</v>
      </c>
      <c r="AE786" s="114">
        <v>0</v>
      </c>
      <c r="AF786" s="56">
        <v>1</v>
      </c>
      <c r="AG786" s="464">
        <v>46173</v>
      </c>
      <c r="AH786" s="54">
        <f t="shared" si="61"/>
        <v>31</v>
      </c>
      <c r="AI786" s="114">
        <v>0</v>
      </c>
      <c r="AJ786" s="114">
        <v>0</v>
      </c>
      <c r="AK786" s="118" t="s">
        <v>90</v>
      </c>
      <c r="AL786" s="118" t="s">
        <v>90</v>
      </c>
      <c r="AM786" s="56">
        <v>0</v>
      </c>
      <c r="AN786" s="118" t="s">
        <v>90</v>
      </c>
      <c r="AO786" s="118" t="s">
        <v>90</v>
      </c>
      <c r="AP786" s="118" t="s">
        <v>90</v>
      </c>
      <c r="AQ786" s="54">
        <f t="shared" si="62"/>
        <v>0</v>
      </c>
      <c r="AR786" s="54">
        <f>+L786+AE786-AJ786</f>
        <v>9000000</v>
      </c>
      <c r="AS786" s="56" t="s">
        <v>88</v>
      </c>
      <c r="AT786" s="54">
        <v>9000000</v>
      </c>
      <c r="AU786" s="56" t="s">
        <v>91</v>
      </c>
      <c r="AV786" s="114">
        <v>0</v>
      </c>
      <c r="AW786" s="111" t="s">
        <v>90</v>
      </c>
      <c r="AX786" s="247">
        <v>6000000</v>
      </c>
      <c r="AY786" s="58">
        <f t="shared" si="63"/>
        <v>3000000</v>
      </c>
      <c r="AZ786" s="112">
        <f t="shared" si="64"/>
        <v>0.66666666666666663</v>
      </c>
      <c r="BA786" s="159">
        <v>0.66666666666666663</v>
      </c>
      <c r="BB786" s="111" t="s">
        <v>90</v>
      </c>
      <c r="BC786" s="56" t="s">
        <v>92</v>
      </c>
      <c r="BD786" s="109" t="s">
        <v>8585</v>
      </c>
      <c r="BE786" s="123" t="s">
        <v>91</v>
      </c>
      <c r="BF786" s="56" t="s">
        <v>88</v>
      </c>
    </row>
    <row r="787" spans="2:58" s="201" customFormat="1" x14ac:dyDescent="0.2">
      <c r="B787" s="51">
        <v>2026</v>
      </c>
      <c r="C787" s="51">
        <v>891780111</v>
      </c>
      <c r="D787" s="51" t="s">
        <v>79</v>
      </c>
      <c r="E787" s="161" t="s">
        <v>8584</v>
      </c>
      <c r="F787" s="56" t="s">
        <v>8583</v>
      </c>
      <c r="G787" s="56">
        <v>0</v>
      </c>
      <c r="H787" s="56" t="s">
        <v>82</v>
      </c>
      <c r="I787" s="51" t="s">
        <v>530</v>
      </c>
      <c r="J787" s="121" t="s">
        <v>84</v>
      </c>
      <c r="K787" s="54" t="s">
        <v>8582</v>
      </c>
      <c r="L787" s="54">
        <v>10500000</v>
      </c>
      <c r="M787" s="51" t="s">
        <v>86</v>
      </c>
      <c r="N787" s="54" t="s">
        <v>8581</v>
      </c>
      <c r="O787" s="54">
        <v>1193131519</v>
      </c>
      <c r="P787" s="54">
        <v>547</v>
      </c>
      <c r="Q787" s="542">
        <v>46052</v>
      </c>
      <c r="R787" s="54">
        <v>758000000</v>
      </c>
      <c r="S787" s="54">
        <v>3881</v>
      </c>
      <c r="T787" s="542">
        <v>46052</v>
      </c>
      <c r="U787" s="54">
        <v>10500000</v>
      </c>
      <c r="V787" s="56" t="s">
        <v>88</v>
      </c>
      <c r="W787" s="54">
        <v>7629414</v>
      </c>
      <c r="X787" s="54" t="s">
        <v>8547</v>
      </c>
      <c r="Y787" s="119">
        <v>46052</v>
      </c>
      <c r="Z787" s="119">
        <v>46055</v>
      </c>
      <c r="AA787" s="120" t="s">
        <v>90</v>
      </c>
      <c r="AB787" s="119">
        <v>46142</v>
      </c>
      <c r="AC787" s="54">
        <f t="shared" si="60"/>
        <v>87</v>
      </c>
      <c r="AD787" s="56">
        <v>1</v>
      </c>
      <c r="AE787" s="114">
        <v>5250000</v>
      </c>
      <c r="AF787" s="56">
        <v>1</v>
      </c>
      <c r="AG787" s="464">
        <v>46191</v>
      </c>
      <c r="AH787" s="54">
        <f t="shared" si="61"/>
        <v>49</v>
      </c>
      <c r="AI787" s="114">
        <v>0</v>
      </c>
      <c r="AJ787" s="114">
        <v>0</v>
      </c>
      <c r="AK787" s="118" t="s">
        <v>90</v>
      </c>
      <c r="AL787" s="118" t="s">
        <v>90</v>
      </c>
      <c r="AM787" s="56">
        <v>0</v>
      </c>
      <c r="AN787" s="118" t="s">
        <v>90</v>
      </c>
      <c r="AO787" s="118" t="s">
        <v>90</v>
      </c>
      <c r="AP787" s="118" t="s">
        <v>90</v>
      </c>
      <c r="AQ787" s="54">
        <f t="shared" si="62"/>
        <v>0</v>
      </c>
      <c r="AR787" s="54">
        <f>+L787+AE787-AJ787</f>
        <v>15750000</v>
      </c>
      <c r="AS787" s="56" t="s">
        <v>88</v>
      </c>
      <c r="AT787" s="54">
        <v>10500000</v>
      </c>
      <c r="AU787" s="56" t="s">
        <v>91</v>
      </c>
      <c r="AV787" s="114">
        <v>0</v>
      </c>
      <c r="AW787" s="111" t="s">
        <v>90</v>
      </c>
      <c r="AX787" s="247">
        <v>14000000</v>
      </c>
      <c r="AY787" s="58">
        <f t="shared" si="63"/>
        <v>1750000</v>
      </c>
      <c r="AZ787" s="112">
        <f t="shared" si="64"/>
        <v>0.88888888888888884</v>
      </c>
      <c r="BA787" s="159">
        <v>0.88888888888888884</v>
      </c>
      <c r="BB787" s="111" t="s">
        <v>90</v>
      </c>
      <c r="BC787" s="56" t="s">
        <v>92</v>
      </c>
      <c r="BD787" s="109" t="s">
        <v>8580</v>
      </c>
      <c r="BE787" s="123" t="s">
        <v>91</v>
      </c>
      <c r="BF787" s="56" t="s">
        <v>88</v>
      </c>
    </row>
    <row r="788" spans="2:58" s="201" customFormat="1" x14ac:dyDescent="0.2">
      <c r="B788" s="51">
        <v>2026</v>
      </c>
      <c r="C788" s="51">
        <v>891780111</v>
      </c>
      <c r="D788" s="51" t="s">
        <v>79</v>
      </c>
      <c r="E788" s="161" t="s">
        <v>8579</v>
      </c>
      <c r="F788" s="56" t="s">
        <v>8578</v>
      </c>
      <c r="G788" s="56">
        <v>0</v>
      </c>
      <c r="H788" s="56" t="s">
        <v>82</v>
      </c>
      <c r="I788" s="51" t="s">
        <v>530</v>
      </c>
      <c r="J788" s="121" t="s">
        <v>84</v>
      </c>
      <c r="K788" s="54" t="s">
        <v>8577</v>
      </c>
      <c r="L788" s="54">
        <v>14000000</v>
      </c>
      <c r="M788" s="51" t="s">
        <v>86</v>
      </c>
      <c r="N788" s="54" t="s">
        <v>8576</v>
      </c>
      <c r="O788" s="54">
        <v>1082942857</v>
      </c>
      <c r="P788" s="54">
        <v>547</v>
      </c>
      <c r="Q788" s="542">
        <v>46052</v>
      </c>
      <c r="R788" s="54">
        <v>758000000</v>
      </c>
      <c r="S788" s="54">
        <v>3882</v>
      </c>
      <c r="T788" s="542">
        <v>46052</v>
      </c>
      <c r="U788" s="54">
        <v>14000000</v>
      </c>
      <c r="V788" s="56" t="s">
        <v>88</v>
      </c>
      <c r="W788" s="54">
        <v>7629414</v>
      </c>
      <c r="X788" s="54" t="s">
        <v>8547</v>
      </c>
      <c r="Y788" s="119">
        <v>46052</v>
      </c>
      <c r="Z788" s="119">
        <v>46055</v>
      </c>
      <c r="AA788" s="120" t="s">
        <v>90</v>
      </c>
      <c r="AB788" s="119">
        <v>46162</v>
      </c>
      <c r="AC788" s="54">
        <f t="shared" si="60"/>
        <v>107</v>
      </c>
      <c r="AD788" s="56">
        <v>1</v>
      </c>
      <c r="AE788" s="114">
        <v>3500000</v>
      </c>
      <c r="AF788" s="56">
        <v>1</v>
      </c>
      <c r="AG788" s="464">
        <v>46191</v>
      </c>
      <c r="AH788" s="54">
        <f t="shared" si="61"/>
        <v>29</v>
      </c>
      <c r="AI788" s="114">
        <v>0</v>
      </c>
      <c r="AJ788" s="114">
        <v>0</v>
      </c>
      <c r="AK788" s="118" t="s">
        <v>90</v>
      </c>
      <c r="AL788" s="118" t="s">
        <v>90</v>
      </c>
      <c r="AM788" s="56">
        <v>0</v>
      </c>
      <c r="AN788" s="118" t="s">
        <v>90</v>
      </c>
      <c r="AO788" s="118" t="s">
        <v>90</v>
      </c>
      <c r="AP788" s="118" t="s">
        <v>90</v>
      </c>
      <c r="AQ788" s="54">
        <f t="shared" si="62"/>
        <v>0</v>
      </c>
      <c r="AR788" s="54">
        <f>+L788+AE788-AJ788</f>
        <v>17500000</v>
      </c>
      <c r="AS788" s="56" t="s">
        <v>88</v>
      </c>
      <c r="AT788" s="54">
        <v>14000000</v>
      </c>
      <c r="AU788" s="56" t="s">
        <v>91</v>
      </c>
      <c r="AV788" s="114">
        <v>0</v>
      </c>
      <c r="AW788" s="111" t="s">
        <v>90</v>
      </c>
      <c r="AX788" s="247">
        <v>14000000</v>
      </c>
      <c r="AY788" s="58">
        <f t="shared" si="63"/>
        <v>3500000</v>
      </c>
      <c r="AZ788" s="112">
        <f t="shared" si="64"/>
        <v>0.8</v>
      </c>
      <c r="BA788" s="159">
        <v>0.8</v>
      </c>
      <c r="BB788" s="111" t="s">
        <v>90</v>
      </c>
      <c r="BC788" s="56" t="s">
        <v>92</v>
      </c>
      <c r="BD788" s="109" t="s">
        <v>8575</v>
      </c>
      <c r="BE788" s="123" t="s">
        <v>91</v>
      </c>
      <c r="BF788" s="56" t="s">
        <v>88</v>
      </c>
    </row>
    <row r="789" spans="2:58" s="201" customFormat="1" x14ac:dyDescent="0.2">
      <c r="B789" s="51">
        <v>2026</v>
      </c>
      <c r="C789" s="51">
        <v>891780111</v>
      </c>
      <c r="D789" s="51" t="s">
        <v>79</v>
      </c>
      <c r="E789" s="161" t="s">
        <v>8574</v>
      </c>
      <c r="F789" s="56" t="s">
        <v>8573</v>
      </c>
      <c r="G789" s="56">
        <v>0</v>
      </c>
      <c r="H789" s="56" t="s">
        <v>82</v>
      </c>
      <c r="I789" s="51" t="s">
        <v>530</v>
      </c>
      <c r="J789" s="121" t="s">
        <v>84</v>
      </c>
      <c r="K789" s="54" t="s">
        <v>8572</v>
      </c>
      <c r="L789" s="54">
        <v>9000000</v>
      </c>
      <c r="M789" s="51" t="s">
        <v>86</v>
      </c>
      <c r="N789" s="54" t="s">
        <v>8571</v>
      </c>
      <c r="O789" s="54">
        <v>1083010124</v>
      </c>
      <c r="P789" s="54">
        <v>547</v>
      </c>
      <c r="Q789" s="542">
        <v>46052</v>
      </c>
      <c r="R789" s="54">
        <v>758000000</v>
      </c>
      <c r="S789" s="54">
        <v>3883</v>
      </c>
      <c r="T789" s="542">
        <v>46052</v>
      </c>
      <c r="U789" s="54">
        <v>9000000</v>
      </c>
      <c r="V789" s="56" t="s">
        <v>88</v>
      </c>
      <c r="W789" s="54">
        <v>7629414</v>
      </c>
      <c r="X789" s="54" t="s">
        <v>8547</v>
      </c>
      <c r="Y789" s="119">
        <v>46052</v>
      </c>
      <c r="Z789" s="119">
        <v>46055</v>
      </c>
      <c r="AA789" s="120" t="s">
        <v>90</v>
      </c>
      <c r="AB789" s="119">
        <v>46142</v>
      </c>
      <c r="AC789" s="54">
        <f t="shared" si="60"/>
        <v>87</v>
      </c>
      <c r="AD789" s="56">
        <v>0</v>
      </c>
      <c r="AE789" s="114">
        <v>0</v>
      </c>
      <c r="AF789" s="56">
        <v>1</v>
      </c>
      <c r="AG789" s="464">
        <v>46173</v>
      </c>
      <c r="AH789" s="54">
        <f t="shared" si="61"/>
        <v>31</v>
      </c>
      <c r="AI789" s="114">
        <v>0</v>
      </c>
      <c r="AJ789" s="114">
        <v>0</v>
      </c>
      <c r="AK789" s="118" t="s">
        <v>90</v>
      </c>
      <c r="AL789" s="118" t="s">
        <v>90</v>
      </c>
      <c r="AM789" s="56">
        <v>0</v>
      </c>
      <c r="AN789" s="118" t="s">
        <v>90</v>
      </c>
      <c r="AO789" s="118" t="s">
        <v>90</v>
      </c>
      <c r="AP789" s="118" t="s">
        <v>90</v>
      </c>
      <c r="AQ789" s="54">
        <f t="shared" si="62"/>
        <v>0</v>
      </c>
      <c r="AR789" s="54">
        <f>+L789+AE789-AJ789</f>
        <v>9000000</v>
      </c>
      <c r="AS789" s="56" t="s">
        <v>88</v>
      </c>
      <c r="AT789" s="54">
        <v>9000000</v>
      </c>
      <c r="AU789" s="56" t="s">
        <v>91</v>
      </c>
      <c r="AV789" s="114">
        <v>0</v>
      </c>
      <c r="AW789" s="111" t="s">
        <v>90</v>
      </c>
      <c r="AX789" s="247">
        <v>6000000</v>
      </c>
      <c r="AY789" s="58">
        <f t="shared" si="63"/>
        <v>3000000</v>
      </c>
      <c r="AZ789" s="112">
        <f t="shared" si="64"/>
        <v>0.66666666666666663</v>
      </c>
      <c r="BA789" s="159">
        <v>0.66666666666666663</v>
      </c>
      <c r="BB789" s="111" t="s">
        <v>90</v>
      </c>
      <c r="BC789" s="56" t="s">
        <v>92</v>
      </c>
      <c r="BD789" s="109" t="s">
        <v>8570</v>
      </c>
      <c r="BE789" s="123" t="s">
        <v>91</v>
      </c>
      <c r="BF789" s="56" t="s">
        <v>88</v>
      </c>
    </row>
    <row r="790" spans="2:58" s="201" customFormat="1" x14ac:dyDescent="0.2">
      <c r="B790" s="51">
        <v>2026</v>
      </c>
      <c r="C790" s="51">
        <v>891780111</v>
      </c>
      <c r="D790" s="51" t="s">
        <v>79</v>
      </c>
      <c r="E790" s="161" t="s">
        <v>8569</v>
      </c>
      <c r="F790" s="56" t="s">
        <v>8568</v>
      </c>
      <c r="G790" s="56">
        <v>0</v>
      </c>
      <c r="H790" s="56" t="s">
        <v>82</v>
      </c>
      <c r="I790" s="51" t="s">
        <v>530</v>
      </c>
      <c r="J790" s="121" t="s">
        <v>84</v>
      </c>
      <c r="K790" s="54" t="s">
        <v>8567</v>
      </c>
      <c r="L790" s="54">
        <v>14000000</v>
      </c>
      <c r="M790" s="51" t="s">
        <v>86</v>
      </c>
      <c r="N790" s="54" t="s">
        <v>8566</v>
      </c>
      <c r="O790" s="54">
        <v>1028030207</v>
      </c>
      <c r="P790" s="54">
        <v>547</v>
      </c>
      <c r="Q790" s="542">
        <v>46052</v>
      </c>
      <c r="R790" s="54">
        <v>758000000</v>
      </c>
      <c r="S790" s="54">
        <v>3884</v>
      </c>
      <c r="T790" s="542">
        <v>46052</v>
      </c>
      <c r="U790" s="54">
        <v>14000000</v>
      </c>
      <c r="V790" s="56" t="s">
        <v>88</v>
      </c>
      <c r="W790" s="54">
        <v>10275300</v>
      </c>
      <c r="X790" s="54" t="s">
        <v>8565</v>
      </c>
      <c r="Y790" s="119">
        <v>46052</v>
      </c>
      <c r="Z790" s="119">
        <v>46055</v>
      </c>
      <c r="AA790" s="120" t="s">
        <v>90</v>
      </c>
      <c r="AB790" s="119">
        <v>46162</v>
      </c>
      <c r="AC790" s="54">
        <f t="shared" si="60"/>
        <v>107</v>
      </c>
      <c r="AD790" s="56">
        <v>1</v>
      </c>
      <c r="AE790" s="114">
        <v>3500000</v>
      </c>
      <c r="AF790" s="56">
        <v>1</v>
      </c>
      <c r="AG790" s="464">
        <v>46191</v>
      </c>
      <c r="AH790" s="54">
        <f t="shared" si="61"/>
        <v>29</v>
      </c>
      <c r="AI790" s="114">
        <v>0</v>
      </c>
      <c r="AJ790" s="114">
        <v>0</v>
      </c>
      <c r="AK790" s="118" t="s">
        <v>90</v>
      </c>
      <c r="AL790" s="118" t="s">
        <v>90</v>
      </c>
      <c r="AM790" s="56">
        <v>0</v>
      </c>
      <c r="AN790" s="118" t="s">
        <v>90</v>
      </c>
      <c r="AO790" s="118" t="s">
        <v>90</v>
      </c>
      <c r="AP790" s="118" t="s">
        <v>90</v>
      </c>
      <c r="AQ790" s="54">
        <f t="shared" si="62"/>
        <v>0</v>
      </c>
      <c r="AR790" s="54">
        <f>+L790+AE790-AJ790</f>
        <v>17500000</v>
      </c>
      <c r="AS790" s="56" t="s">
        <v>88</v>
      </c>
      <c r="AT790" s="54">
        <v>14000000</v>
      </c>
      <c r="AU790" s="56" t="s">
        <v>91</v>
      </c>
      <c r="AV790" s="114">
        <v>0</v>
      </c>
      <c r="AW790" s="111" t="s">
        <v>90</v>
      </c>
      <c r="AX790" s="247">
        <v>10500000</v>
      </c>
      <c r="AY790" s="58">
        <f t="shared" si="63"/>
        <v>7000000</v>
      </c>
      <c r="AZ790" s="112">
        <f t="shared" si="64"/>
        <v>0.6</v>
      </c>
      <c r="BA790" s="159">
        <v>0.6</v>
      </c>
      <c r="BB790" s="111" t="s">
        <v>90</v>
      </c>
      <c r="BC790" s="56" t="s">
        <v>92</v>
      </c>
      <c r="BD790" s="109" t="s">
        <v>8564</v>
      </c>
      <c r="BE790" s="123" t="s">
        <v>91</v>
      </c>
      <c r="BF790" s="56" t="s">
        <v>88</v>
      </c>
    </row>
    <row r="791" spans="2:58" s="201" customFormat="1" x14ac:dyDescent="0.2">
      <c r="B791" s="51">
        <v>2026</v>
      </c>
      <c r="C791" s="51">
        <v>891780111</v>
      </c>
      <c r="D791" s="51" t="s">
        <v>79</v>
      </c>
      <c r="E791" s="161" t="s">
        <v>8563</v>
      </c>
      <c r="F791" s="56" t="s">
        <v>8562</v>
      </c>
      <c r="G791" s="56">
        <v>0</v>
      </c>
      <c r="H791" s="56" t="s">
        <v>82</v>
      </c>
      <c r="I791" s="51" t="s">
        <v>530</v>
      </c>
      <c r="J791" s="121" t="s">
        <v>84</v>
      </c>
      <c r="K791" s="54" t="s">
        <v>8561</v>
      </c>
      <c r="L791" s="54">
        <v>14000000</v>
      </c>
      <c r="M791" s="51" t="s">
        <v>86</v>
      </c>
      <c r="N791" s="54" t="s">
        <v>8560</v>
      </c>
      <c r="O791" s="54">
        <v>1040032038</v>
      </c>
      <c r="P791" s="54">
        <v>547</v>
      </c>
      <c r="Q791" s="542">
        <v>46052</v>
      </c>
      <c r="R791" s="54">
        <v>758000000</v>
      </c>
      <c r="S791" s="54">
        <v>3885</v>
      </c>
      <c r="T791" s="542">
        <v>46052</v>
      </c>
      <c r="U791" s="54">
        <v>14000000</v>
      </c>
      <c r="V791" s="56" t="s">
        <v>88</v>
      </c>
      <c r="W791" s="54">
        <v>1082845514</v>
      </c>
      <c r="X791" s="54" t="s">
        <v>8559</v>
      </c>
      <c r="Y791" s="119">
        <v>46052</v>
      </c>
      <c r="Z791" s="119">
        <v>46055</v>
      </c>
      <c r="AA791" s="120" t="s">
        <v>90</v>
      </c>
      <c r="AB791" s="119">
        <v>46162</v>
      </c>
      <c r="AC791" s="54">
        <f t="shared" si="60"/>
        <v>107</v>
      </c>
      <c r="AD791" s="56">
        <v>1</v>
      </c>
      <c r="AE791" s="114">
        <v>3500000</v>
      </c>
      <c r="AF791" s="56">
        <v>1</v>
      </c>
      <c r="AG791" s="464">
        <v>46191</v>
      </c>
      <c r="AH791" s="54">
        <f t="shared" si="61"/>
        <v>29</v>
      </c>
      <c r="AI791" s="114">
        <v>0</v>
      </c>
      <c r="AJ791" s="114">
        <v>0</v>
      </c>
      <c r="AK791" s="118" t="s">
        <v>90</v>
      </c>
      <c r="AL791" s="118" t="s">
        <v>90</v>
      </c>
      <c r="AM791" s="56">
        <v>0</v>
      </c>
      <c r="AN791" s="118" t="s">
        <v>90</v>
      </c>
      <c r="AO791" s="118" t="s">
        <v>90</v>
      </c>
      <c r="AP791" s="118" t="s">
        <v>90</v>
      </c>
      <c r="AQ791" s="54">
        <f t="shared" si="62"/>
        <v>0</v>
      </c>
      <c r="AR791" s="54">
        <f>+L791+AE791-AJ791</f>
        <v>17500000</v>
      </c>
      <c r="AS791" s="56" t="s">
        <v>88</v>
      </c>
      <c r="AT791" s="54">
        <v>14000000</v>
      </c>
      <c r="AU791" s="56" t="s">
        <v>91</v>
      </c>
      <c r="AV791" s="114">
        <v>0</v>
      </c>
      <c r="AW791" s="111" t="s">
        <v>90</v>
      </c>
      <c r="AX791" s="247">
        <v>14000000</v>
      </c>
      <c r="AY791" s="58">
        <f t="shared" si="63"/>
        <v>3500000</v>
      </c>
      <c r="AZ791" s="112">
        <f t="shared" si="64"/>
        <v>0.8</v>
      </c>
      <c r="BA791" s="159">
        <v>0.8</v>
      </c>
      <c r="BB791" s="111" t="s">
        <v>90</v>
      </c>
      <c r="BC791" s="56" t="s">
        <v>92</v>
      </c>
      <c r="BD791" s="109" t="s">
        <v>8558</v>
      </c>
      <c r="BE791" s="123" t="s">
        <v>91</v>
      </c>
      <c r="BF791" s="56" t="s">
        <v>88</v>
      </c>
    </row>
    <row r="792" spans="2:58" s="201" customFormat="1" x14ac:dyDescent="0.2">
      <c r="B792" s="51">
        <v>2026</v>
      </c>
      <c r="C792" s="51">
        <v>891780111</v>
      </c>
      <c r="D792" s="51" t="s">
        <v>79</v>
      </c>
      <c r="E792" s="161" t="s">
        <v>8557</v>
      </c>
      <c r="F792" s="56" t="s">
        <v>8556</v>
      </c>
      <c r="G792" s="56">
        <v>0</v>
      </c>
      <c r="H792" s="56" t="s">
        <v>82</v>
      </c>
      <c r="I792" s="51" t="s">
        <v>530</v>
      </c>
      <c r="J792" s="121" t="s">
        <v>84</v>
      </c>
      <c r="K792" s="54" t="s">
        <v>8555</v>
      </c>
      <c r="L792" s="54">
        <v>9000000</v>
      </c>
      <c r="M792" s="51" t="s">
        <v>86</v>
      </c>
      <c r="N792" s="54" t="s">
        <v>8554</v>
      </c>
      <c r="O792" s="54">
        <v>1082961155</v>
      </c>
      <c r="P792" s="54">
        <v>547</v>
      </c>
      <c r="Q792" s="542">
        <v>46052</v>
      </c>
      <c r="R792" s="54">
        <v>758000000</v>
      </c>
      <c r="S792" s="54">
        <v>4041</v>
      </c>
      <c r="T792" s="542">
        <v>46052</v>
      </c>
      <c r="U792" s="54">
        <v>9000000</v>
      </c>
      <c r="V792" s="56" t="s">
        <v>88</v>
      </c>
      <c r="W792" s="54">
        <v>1082868728</v>
      </c>
      <c r="X792" s="54" t="s">
        <v>8553</v>
      </c>
      <c r="Y792" s="119">
        <v>46052</v>
      </c>
      <c r="Z792" s="119">
        <v>46055</v>
      </c>
      <c r="AA792" s="120" t="s">
        <v>90</v>
      </c>
      <c r="AB792" s="119">
        <v>46142</v>
      </c>
      <c r="AC792" s="54">
        <f t="shared" si="60"/>
        <v>87</v>
      </c>
      <c r="AD792" s="56">
        <v>0</v>
      </c>
      <c r="AE792" s="114">
        <v>0</v>
      </c>
      <c r="AF792" s="56">
        <v>0</v>
      </c>
      <c r="AG792" s="464" t="s">
        <v>90</v>
      </c>
      <c r="AH792" s="54">
        <f t="shared" si="61"/>
        <v>0</v>
      </c>
      <c r="AI792" s="114">
        <v>0</v>
      </c>
      <c r="AJ792" s="114">
        <v>0</v>
      </c>
      <c r="AK792" s="118" t="s">
        <v>90</v>
      </c>
      <c r="AL792" s="118" t="s">
        <v>90</v>
      </c>
      <c r="AM792" s="56">
        <v>0</v>
      </c>
      <c r="AN792" s="118" t="s">
        <v>90</v>
      </c>
      <c r="AO792" s="118" t="s">
        <v>90</v>
      </c>
      <c r="AP792" s="118" t="s">
        <v>90</v>
      </c>
      <c r="AQ792" s="54">
        <f t="shared" si="62"/>
        <v>0</v>
      </c>
      <c r="AR792" s="54">
        <f>+L792+AE792-AJ792</f>
        <v>9000000</v>
      </c>
      <c r="AS792" s="56" t="s">
        <v>88</v>
      </c>
      <c r="AT792" s="54">
        <v>9000000</v>
      </c>
      <c r="AU792" s="56" t="s">
        <v>91</v>
      </c>
      <c r="AV792" s="114">
        <v>0</v>
      </c>
      <c r="AW792" s="111" t="s">
        <v>90</v>
      </c>
      <c r="AX792" s="247">
        <v>9000000</v>
      </c>
      <c r="AY792" s="58">
        <f t="shared" si="63"/>
        <v>0</v>
      </c>
      <c r="AZ792" s="112">
        <f t="shared" si="64"/>
        <v>1</v>
      </c>
      <c r="BA792" s="159">
        <v>1</v>
      </c>
      <c r="BB792" s="111" t="s">
        <v>90</v>
      </c>
      <c r="BC792" s="56" t="s">
        <v>92</v>
      </c>
      <c r="BD792" s="109" t="s">
        <v>8552</v>
      </c>
      <c r="BE792" s="123" t="s">
        <v>91</v>
      </c>
      <c r="BF792" s="56" t="s">
        <v>88</v>
      </c>
    </row>
    <row r="793" spans="2:58" s="201" customFormat="1" x14ac:dyDescent="0.2">
      <c r="B793" s="51">
        <v>2026</v>
      </c>
      <c r="C793" s="51">
        <v>891780111</v>
      </c>
      <c r="D793" s="51" t="s">
        <v>79</v>
      </c>
      <c r="E793" s="161" t="s">
        <v>8551</v>
      </c>
      <c r="F793" s="56" t="s">
        <v>8550</v>
      </c>
      <c r="G793" s="56">
        <v>0</v>
      </c>
      <c r="H793" s="56" t="s">
        <v>82</v>
      </c>
      <c r="I793" s="51" t="s">
        <v>530</v>
      </c>
      <c r="J793" s="121" t="s">
        <v>84</v>
      </c>
      <c r="K793" s="54" t="s">
        <v>8549</v>
      </c>
      <c r="L793" s="54">
        <v>9000000</v>
      </c>
      <c r="M793" s="51" t="s">
        <v>86</v>
      </c>
      <c r="N793" s="54" t="s">
        <v>8548</v>
      </c>
      <c r="O793" s="54">
        <v>12449321</v>
      </c>
      <c r="P793" s="54">
        <v>547</v>
      </c>
      <c r="Q793" s="542">
        <v>46052</v>
      </c>
      <c r="R793" s="54">
        <v>758000000</v>
      </c>
      <c r="S793" s="54">
        <v>4052</v>
      </c>
      <c r="T793" s="542">
        <v>46052</v>
      </c>
      <c r="U793" s="54">
        <v>9000000</v>
      </c>
      <c r="V793" s="56" t="s">
        <v>88</v>
      </c>
      <c r="W793" s="54">
        <v>7629414</v>
      </c>
      <c r="X793" s="54" t="s">
        <v>8547</v>
      </c>
      <c r="Y793" s="119">
        <v>46052</v>
      </c>
      <c r="Z793" s="119">
        <v>46055</v>
      </c>
      <c r="AA793" s="120" t="s">
        <v>90</v>
      </c>
      <c r="AB793" s="119">
        <v>46142</v>
      </c>
      <c r="AC793" s="54">
        <f t="shared" si="60"/>
        <v>87</v>
      </c>
      <c r="AD793" s="56">
        <v>0</v>
      </c>
      <c r="AE793" s="114">
        <v>0</v>
      </c>
      <c r="AF793" s="56">
        <v>1</v>
      </c>
      <c r="AG793" s="464">
        <v>46173</v>
      </c>
      <c r="AH793" s="54">
        <f t="shared" si="61"/>
        <v>31</v>
      </c>
      <c r="AI793" s="114">
        <v>0</v>
      </c>
      <c r="AJ793" s="114">
        <v>0</v>
      </c>
      <c r="AK793" s="118" t="s">
        <v>90</v>
      </c>
      <c r="AL793" s="118" t="s">
        <v>90</v>
      </c>
      <c r="AM793" s="56">
        <v>0</v>
      </c>
      <c r="AN793" s="118" t="s">
        <v>90</v>
      </c>
      <c r="AO793" s="118" t="s">
        <v>90</v>
      </c>
      <c r="AP793" s="118" t="s">
        <v>90</v>
      </c>
      <c r="AQ793" s="54">
        <f t="shared" si="62"/>
        <v>0</v>
      </c>
      <c r="AR793" s="54">
        <f>+L793+AE793-AJ793</f>
        <v>9000000</v>
      </c>
      <c r="AS793" s="56" t="s">
        <v>88</v>
      </c>
      <c r="AT793" s="54">
        <v>9000000</v>
      </c>
      <c r="AU793" s="56" t="s">
        <v>91</v>
      </c>
      <c r="AV793" s="114">
        <v>0</v>
      </c>
      <c r="AW793" s="111" t="s">
        <v>90</v>
      </c>
      <c r="AX793" s="247">
        <v>6000000</v>
      </c>
      <c r="AY793" s="58">
        <f t="shared" si="63"/>
        <v>3000000</v>
      </c>
      <c r="AZ793" s="112">
        <f t="shared" si="64"/>
        <v>0.66666666666666663</v>
      </c>
      <c r="BA793" s="159">
        <v>0.66666666666666663</v>
      </c>
      <c r="BB793" s="111" t="s">
        <v>90</v>
      </c>
      <c r="BC793" s="56" t="s">
        <v>92</v>
      </c>
      <c r="BD793" s="109" t="s">
        <v>8546</v>
      </c>
      <c r="BE793" s="123" t="s">
        <v>91</v>
      </c>
      <c r="BF793" s="56" t="s">
        <v>88</v>
      </c>
    </row>
    <row r="794" spans="2:58" s="201" customFormat="1" x14ac:dyDescent="0.2">
      <c r="B794" s="51">
        <v>2026</v>
      </c>
      <c r="C794" s="51">
        <v>891780111</v>
      </c>
      <c r="D794" s="51" t="s">
        <v>79</v>
      </c>
      <c r="E794" s="161" t="s">
        <v>8545</v>
      </c>
      <c r="F794" s="56" t="s">
        <v>8544</v>
      </c>
      <c r="G794" s="56">
        <v>0</v>
      </c>
      <c r="H794" s="56" t="s">
        <v>82</v>
      </c>
      <c r="I794" s="51" t="s">
        <v>530</v>
      </c>
      <c r="J794" s="121" t="s">
        <v>84</v>
      </c>
      <c r="K794" s="54" t="s">
        <v>8543</v>
      </c>
      <c r="L794" s="54">
        <v>14000000</v>
      </c>
      <c r="M794" s="51" t="s">
        <v>86</v>
      </c>
      <c r="N794" s="54" t="s">
        <v>8542</v>
      </c>
      <c r="O794" s="54">
        <v>1082944582</v>
      </c>
      <c r="P794" s="54">
        <v>547</v>
      </c>
      <c r="Q794" s="542">
        <v>46052</v>
      </c>
      <c r="R794" s="54">
        <v>758000000</v>
      </c>
      <c r="S794" s="54">
        <v>4051</v>
      </c>
      <c r="T794" s="542">
        <v>46052</v>
      </c>
      <c r="U794" s="54">
        <v>14000000</v>
      </c>
      <c r="V794" s="56" t="s">
        <v>88</v>
      </c>
      <c r="W794" s="54">
        <v>1082866653</v>
      </c>
      <c r="X794" s="54" t="s">
        <v>8541</v>
      </c>
      <c r="Y794" s="119">
        <v>46052</v>
      </c>
      <c r="Z794" s="119">
        <v>46055</v>
      </c>
      <c r="AA794" s="120" t="s">
        <v>90</v>
      </c>
      <c r="AB794" s="119">
        <v>46162</v>
      </c>
      <c r="AC794" s="54">
        <f t="shared" si="60"/>
        <v>107</v>
      </c>
      <c r="AD794" s="56">
        <v>1</v>
      </c>
      <c r="AE794" s="114">
        <v>3500000</v>
      </c>
      <c r="AF794" s="56">
        <v>1</v>
      </c>
      <c r="AG794" s="464">
        <v>46191</v>
      </c>
      <c r="AH794" s="54">
        <f t="shared" si="61"/>
        <v>29</v>
      </c>
      <c r="AI794" s="114">
        <v>0</v>
      </c>
      <c r="AJ794" s="114">
        <v>0</v>
      </c>
      <c r="AK794" s="118" t="s">
        <v>90</v>
      </c>
      <c r="AL794" s="118" t="s">
        <v>90</v>
      </c>
      <c r="AM794" s="56">
        <v>0</v>
      </c>
      <c r="AN794" s="118" t="s">
        <v>90</v>
      </c>
      <c r="AO794" s="118" t="s">
        <v>90</v>
      </c>
      <c r="AP794" s="118" t="s">
        <v>90</v>
      </c>
      <c r="AQ794" s="54">
        <f t="shared" si="62"/>
        <v>0</v>
      </c>
      <c r="AR794" s="54">
        <f>+L794+AE794-AJ794</f>
        <v>17500000</v>
      </c>
      <c r="AS794" s="56" t="s">
        <v>88</v>
      </c>
      <c r="AT794" s="54">
        <v>14000000</v>
      </c>
      <c r="AU794" s="56" t="s">
        <v>91</v>
      </c>
      <c r="AV794" s="114">
        <v>0</v>
      </c>
      <c r="AW794" s="111" t="s">
        <v>90</v>
      </c>
      <c r="AX794" s="247">
        <v>10500000</v>
      </c>
      <c r="AY794" s="58">
        <f t="shared" si="63"/>
        <v>7000000</v>
      </c>
      <c r="AZ794" s="112">
        <f t="shared" si="64"/>
        <v>0.6</v>
      </c>
      <c r="BA794" s="159">
        <v>0.6</v>
      </c>
      <c r="BB794" s="111" t="s">
        <v>90</v>
      </c>
      <c r="BC794" s="56" t="s">
        <v>92</v>
      </c>
      <c r="BD794" s="109" t="s">
        <v>8540</v>
      </c>
      <c r="BE794" s="123" t="s">
        <v>91</v>
      </c>
      <c r="BF794" s="56" t="s">
        <v>88</v>
      </c>
    </row>
    <row r="795" spans="2:58" s="201" customFormat="1" ht="13.5" thickBot="1" x14ac:dyDescent="0.25">
      <c r="B795" s="65">
        <v>2026</v>
      </c>
      <c r="C795" s="65">
        <v>891780111</v>
      </c>
      <c r="D795" s="65" t="s">
        <v>79</v>
      </c>
      <c r="E795" s="155" t="s">
        <v>8539</v>
      </c>
      <c r="F795" s="69" t="s">
        <v>8538</v>
      </c>
      <c r="G795" s="69">
        <v>0</v>
      </c>
      <c r="H795" s="69" t="s">
        <v>82</v>
      </c>
      <c r="I795" s="65" t="s">
        <v>530</v>
      </c>
      <c r="J795" s="106" t="s">
        <v>84</v>
      </c>
      <c r="K795" s="67" t="s">
        <v>8537</v>
      </c>
      <c r="L795" s="67">
        <v>10000000</v>
      </c>
      <c r="M795" s="65" t="s">
        <v>86</v>
      </c>
      <c r="N795" s="67" t="s">
        <v>8536</v>
      </c>
      <c r="O795" s="67">
        <v>57294617</v>
      </c>
      <c r="P795" s="67">
        <v>547</v>
      </c>
      <c r="Q795" s="543">
        <v>46052</v>
      </c>
      <c r="R795" s="67">
        <v>758000000</v>
      </c>
      <c r="S795" s="67">
        <v>4049</v>
      </c>
      <c r="T795" s="543">
        <v>46052</v>
      </c>
      <c r="U795" s="67">
        <v>10000000</v>
      </c>
      <c r="V795" s="69" t="s">
        <v>88</v>
      </c>
      <c r="W795" s="67">
        <v>7602470</v>
      </c>
      <c r="X795" s="67" t="s">
        <v>8535</v>
      </c>
      <c r="Y795" s="104">
        <v>46052</v>
      </c>
      <c r="Z795" s="104">
        <v>46055</v>
      </c>
      <c r="AA795" s="105" t="s">
        <v>90</v>
      </c>
      <c r="AB795" s="104">
        <v>46162</v>
      </c>
      <c r="AC795" s="67">
        <f t="shared" si="60"/>
        <v>107</v>
      </c>
      <c r="AD795" s="69">
        <v>1</v>
      </c>
      <c r="AE795" s="99">
        <v>2500000</v>
      </c>
      <c r="AF795" s="69">
        <v>1</v>
      </c>
      <c r="AG795" s="544">
        <v>46191</v>
      </c>
      <c r="AH795" s="67">
        <f t="shared" si="61"/>
        <v>29</v>
      </c>
      <c r="AI795" s="99">
        <v>0</v>
      </c>
      <c r="AJ795" s="99">
        <v>0</v>
      </c>
      <c r="AK795" s="103" t="s">
        <v>90</v>
      </c>
      <c r="AL795" s="103" t="s">
        <v>90</v>
      </c>
      <c r="AM795" s="69">
        <v>0</v>
      </c>
      <c r="AN795" s="103" t="s">
        <v>90</v>
      </c>
      <c r="AO795" s="103" t="s">
        <v>90</v>
      </c>
      <c r="AP795" s="103" t="s">
        <v>90</v>
      </c>
      <c r="AQ795" s="67">
        <f t="shared" si="62"/>
        <v>0</v>
      </c>
      <c r="AR795" s="67">
        <f>+L795+AE795-AJ795</f>
        <v>12500000</v>
      </c>
      <c r="AS795" s="69" t="s">
        <v>88</v>
      </c>
      <c r="AT795" s="67">
        <v>10000000</v>
      </c>
      <c r="AU795" s="69" t="s">
        <v>91</v>
      </c>
      <c r="AV795" s="99">
        <v>0</v>
      </c>
      <c r="AW795" s="95" t="s">
        <v>90</v>
      </c>
      <c r="AX795" s="469">
        <v>5000000</v>
      </c>
      <c r="AY795" s="97">
        <f t="shared" si="63"/>
        <v>7500000</v>
      </c>
      <c r="AZ795" s="96">
        <f t="shared" si="64"/>
        <v>0.4</v>
      </c>
      <c r="BA795" s="151">
        <v>0.4</v>
      </c>
      <c r="BB795" s="95" t="s">
        <v>90</v>
      </c>
      <c r="BC795" s="69" t="s">
        <v>92</v>
      </c>
      <c r="BD795" s="93" t="s">
        <v>8534</v>
      </c>
      <c r="BE795" s="107" t="s">
        <v>91</v>
      </c>
      <c r="BF795" s="69" t="s">
        <v>88</v>
      </c>
    </row>
    <row r="796" spans="2:58" s="74" customFormat="1" ht="15.75" thickBot="1" x14ac:dyDescent="0.3">
      <c r="B796" s="592" t="s">
        <v>105</v>
      </c>
      <c r="C796" s="593"/>
      <c r="D796" s="594"/>
      <c r="E796" s="200">
        <f>+SUBTOTAL(3,E8:E795)</f>
        <v>788</v>
      </c>
      <c r="F796" s="136"/>
      <c r="G796" s="135"/>
      <c r="H796" s="199"/>
      <c r="I796" s="198"/>
      <c r="J796" s="197"/>
      <c r="K796" s="147"/>
      <c r="L796" s="146">
        <f>SUM(L8:L795)</f>
        <v>11523262000</v>
      </c>
      <c r="M796" s="595"/>
      <c r="N796" s="596"/>
      <c r="O796" s="596"/>
      <c r="P796" s="596"/>
      <c r="Q796" s="596"/>
      <c r="R796" s="596"/>
      <c r="S796" s="596"/>
      <c r="T796" s="596"/>
      <c r="U796" s="596"/>
      <c r="V796" s="596"/>
      <c r="W796" s="596"/>
      <c r="X796" s="596"/>
      <c r="Y796" s="596"/>
      <c r="Z796" s="596"/>
      <c r="AA796" s="596"/>
      <c r="AB796" s="596"/>
      <c r="AC796" s="597"/>
      <c r="AD796" s="145">
        <f>SUM(AD8:AD795)</f>
        <v>732</v>
      </c>
      <c r="AE796" s="145">
        <f>SUM(AE8:AE795)</f>
        <v>2442703700</v>
      </c>
      <c r="AF796" s="145">
        <f>SUM(AF8:AF795)</f>
        <v>674</v>
      </c>
      <c r="AG796" s="134"/>
      <c r="AH796" s="145">
        <f>SUM(AH8:AH795)</f>
        <v>19110</v>
      </c>
      <c r="AI796" s="145">
        <f>SUM(AI8:AI795)</f>
        <v>16</v>
      </c>
      <c r="AJ796" s="145">
        <f>SUM(AJ8:AJ795)</f>
        <v>158571466</v>
      </c>
      <c r="AK796" s="195"/>
      <c r="AL796" s="134"/>
      <c r="AM796" s="145">
        <f>SUM(AM8:AM795)</f>
        <v>0</v>
      </c>
      <c r="AN796" s="595"/>
      <c r="AO796" s="596"/>
      <c r="AP796" s="596"/>
      <c r="AQ796" s="597"/>
      <c r="AR796" s="145">
        <f>SUM(AR8:AR795)</f>
        <v>13807394234</v>
      </c>
      <c r="AS796" s="134"/>
      <c r="AT796" s="145">
        <f>SUM(AT8:AT795)</f>
        <v>11523262000</v>
      </c>
      <c r="AU796" s="134"/>
      <c r="AV796" s="145">
        <f>SUM(AV8:AV795)</f>
        <v>0</v>
      </c>
      <c r="AW796" s="134"/>
      <c r="AX796" s="145">
        <f>SUM(AX8:AX795)</f>
        <v>11482604134</v>
      </c>
      <c r="AY796" s="145">
        <f>SUM(AY8:AY795)</f>
        <v>2324790100</v>
      </c>
      <c r="AZ796" s="595"/>
      <c r="BA796" s="596"/>
      <c r="BB796" s="622"/>
      <c r="BC796" s="596"/>
      <c r="BD796" s="596"/>
      <c r="BE796" s="596"/>
      <c r="BF796" s="596"/>
    </row>
    <row r="798" spans="2:58" ht="13.5" x14ac:dyDescent="0.25">
      <c r="E798" s="534"/>
      <c r="O798" s="534"/>
    </row>
    <row r="799" spans="2:58" ht="13.5" x14ac:dyDescent="0.25">
      <c r="E799" s="534"/>
      <c r="O799" s="534"/>
    </row>
    <row r="800" spans="2:58" ht="13.5" x14ac:dyDescent="0.25">
      <c r="E800" s="534"/>
      <c r="O800" s="534"/>
    </row>
    <row r="801" spans="5:15" ht="15" x14ac:dyDescent="0.25">
      <c r="E801"/>
      <c r="O801" s="534"/>
    </row>
    <row r="802" spans="5:15" ht="15" x14ac:dyDescent="0.25">
      <c r="E802"/>
      <c r="O802" s="534"/>
    </row>
    <row r="803" spans="5:15" ht="15" x14ac:dyDescent="0.25">
      <c r="E803"/>
      <c r="O803" s="534"/>
    </row>
    <row r="804" spans="5:15" ht="15" x14ac:dyDescent="0.25">
      <c r="E804"/>
      <c r="O804" s="534"/>
    </row>
    <row r="805" spans="5:15" ht="15" x14ac:dyDescent="0.25">
      <c r="E805"/>
      <c r="O805" s="534"/>
    </row>
    <row r="806" spans="5:15" ht="15" x14ac:dyDescent="0.25">
      <c r="E806"/>
      <c r="O806" s="534"/>
    </row>
    <row r="807" spans="5:15" ht="15" x14ac:dyDescent="0.25">
      <c r="E807"/>
      <c r="O807" s="534"/>
    </row>
    <row r="808" spans="5:15" ht="15" x14ac:dyDescent="0.25">
      <c r="E808"/>
      <c r="O808" s="534"/>
    </row>
    <row r="809" spans="5:15" ht="15" x14ac:dyDescent="0.25">
      <c r="E809"/>
      <c r="O809" s="534"/>
    </row>
    <row r="810" spans="5:15" ht="15" x14ac:dyDescent="0.25">
      <c r="E810"/>
      <c r="O810" s="534"/>
    </row>
    <row r="811" spans="5:15" ht="15" x14ac:dyDescent="0.25">
      <c r="E811"/>
      <c r="O811" s="534"/>
    </row>
    <row r="812" spans="5:15" ht="15" x14ac:dyDescent="0.25">
      <c r="E812"/>
      <c r="O812" s="534"/>
    </row>
    <row r="813" spans="5:15" ht="15" x14ac:dyDescent="0.25">
      <c r="E813"/>
      <c r="O813" s="534"/>
    </row>
    <row r="814" spans="5:15" ht="15" x14ac:dyDescent="0.25">
      <c r="E814"/>
      <c r="O814" s="534"/>
    </row>
    <row r="815" spans="5:15" ht="15" x14ac:dyDescent="0.25">
      <c r="E815"/>
      <c r="O815" s="534"/>
    </row>
    <row r="816" spans="5:15" ht="15" x14ac:dyDescent="0.25">
      <c r="E816"/>
      <c r="O816" s="534"/>
    </row>
    <row r="817" spans="5:15" ht="15" x14ac:dyDescent="0.25">
      <c r="E817"/>
      <c r="O817" s="534"/>
    </row>
    <row r="818" spans="5:15" ht="15" x14ac:dyDescent="0.25">
      <c r="E818"/>
      <c r="O818" s="534"/>
    </row>
    <row r="819" spans="5:15" ht="15" x14ac:dyDescent="0.25">
      <c r="E819"/>
      <c r="O819" s="534"/>
    </row>
    <row r="820" spans="5:15" ht="15" x14ac:dyDescent="0.25">
      <c r="E820"/>
      <c r="O820" s="534"/>
    </row>
    <row r="821" spans="5:15" ht="15" x14ac:dyDescent="0.25">
      <c r="E821"/>
      <c r="O821" s="534"/>
    </row>
    <row r="822" spans="5:15" ht="15" x14ac:dyDescent="0.25">
      <c r="E822"/>
      <c r="O822" s="534"/>
    </row>
    <row r="823" spans="5:15" ht="15" x14ac:dyDescent="0.25">
      <c r="E823"/>
      <c r="O823" s="534"/>
    </row>
    <row r="824" spans="5:15" ht="15" x14ac:dyDescent="0.25">
      <c r="E824"/>
      <c r="O824" s="534"/>
    </row>
    <row r="825" spans="5:15" ht="15" x14ac:dyDescent="0.25">
      <c r="E825"/>
      <c r="O825" s="534"/>
    </row>
    <row r="826" spans="5:15" ht="15" x14ac:dyDescent="0.25">
      <c r="E826"/>
      <c r="O826" s="534"/>
    </row>
    <row r="827" spans="5:15" ht="15" x14ac:dyDescent="0.25">
      <c r="E827"/>
      <c r="O827" s="534"/>
    </row>
    <row r="828" spans="5:15" ht="15" x14ac:dyDescent="0.25">
      <c r="E828"/>
      <c r="O828" s="534"/>
    </row>
    <row r="829" spans="5:15" ht="15" x14ac:dyDescent="0.25">
      <c r="E829"/>
      <c r="O829" s="534"/>
    </row>
    <row r="830" spans="5:15" ht="15" x14ac:dyDescent="0.25">
      <c r="E830"/>
      <c r="O830" s="534"/>
    </row>
    <row r="831" spans="5:15" ht="15" x14ac:dyDescent="0.25">
      <c r="E831"/>
      <c r="O831" s="534"/>
    </row>
    <row r="832" spans="5:15" ht="15" x14ac:dyDescent="0.25">
      <c r="E832"/>
      <c r="O832" s="534"/>
    </row>
    <row r="833" spans="5:15" ht="15" x14ac:dyDescent="0.25">
      <c r="E833"/>
      <c r="O833" s="534"/>
    </row>
    <row r="834" spans="5:15" ht="15" x14ac:dyDescent="0.25">
      <c r="E834"/>
      <c r="O834" s="534"/>
    </row>
    <row r="835" spans="5:15" ht="15" x14ac:dyDescent="0.25">
      <c r="E835"/>
      <c r="O835" s="534"/>
    </row>
    <row r="836" spans="5:15" ht="15" x14ac:dyDescent="0.25">
      <c r="E836"/>
      <c r="O836" s="534"/>
    </row>
    <row r="837" spans="5:15" ht="15" x14ac:dyDescent="0.25">
      <c r="E837"/>
      <c r="O837" s="534"/>
    </row>
    <row r="838" spans="5:15" ht="15" x14ac:dyDescent="0.25">
      <c r="E838"/>
      <c r="O838" s="534"/>
    </row>
    <row r="839" spans="5:15" ht="15" x14ac:dyDescent="0.25">
      <c r="E839"/>
      <c r="O839" s="534"/>
    </row>
    <row r="840" spans="5:15" ht="15" x14ac:dyDescent="0.25">
      <c r="E840"/>
      <c r="O840" s="534"/>
    </row>
    <row r="841" spans="5:15" ht="15" x14ac:dyDescent="0.25">
      <c r="E841"/>
      <c r="O841" s="534"/>
    </row>
    <row r="842" spans="5:15" ht="15" x14ac:dyDescent="0.25">
      <c r="E842"/>
      <c r="O842" s="534"/>
    </row>
    <row r="843" spans="5:15" ht="15" x14ac:dyDescent="0.25">
      <c r="E843"/>
      <c r="O843" s="534"/>
    </row>
    <row r="844" spans="5:15" ht="15" x14ac:dyDescent="0.25">
      <c r="E844"/>
      <c r="O844" s="534"/>
    </row>
    <row r="845" spans="5:15" ht="15" x14ac:dyDescent="0.25">
      <c r="E845"/>
      <c r="O845" s="534"/>
    </row>
    <row r="846" spans="5:15" ht="15" x14ac:dyDescent="0.25">
      <c r="E846"/>
      <c r="O846" s="534"/>
    </row>
    <row r="847" spans="5:15" ht="15" x14ac:dyDescent="0.25">
      <c r="E847"/>
      <c r="O847" s="534"/>
    </row>
    <row r="848" spans="5:15" ht="15" x14ac:dyDescent="0.25">
      <c r="E848"/>
      <c r="O848" s="534"/>
    </row>
    <row r="849" spans="5:15" ht="15" x14ac:dyDescent="0.25">
      <c r="E849"/>
      <c r="O849" s="534"/>
    </row>
    <row r="850" spans="5:15" ht="15" x14ac:dyDescent="0.25">
      <c r="E850"/>
      <c r="O850" s="534"/>
    </row>
    <row r="851" spans="5:15" ht="15" x14ac:dyDescent="0.25">
      <c r="E851"/>
      <c r="O851" s="534"/>
    </row>
    <row r="852" spans="5:15" ht="15" x14ac:dyDescent="0.25">
      <c r="E852"/>
      <c r="O852" s="534"/>
    </row>
    <row r="853" spans="5:15" ht="15" x14ac:dyDescent="0.25">
      <c r="E853"/>
      <c r="O853" s="534"/>
    </row>
    <row r="854" spans="5:15" ht="15" x14ac:dyDescent="0.25">
      <c r="E854"/>
      <c r="O854" s="534"/>
    </row>
    <row r="855" spans="5:15" ht="15" x14ac:dyDescent="0.25">
      <c r="E855"/>
      <c r="O855" s="534"/>
    </row>
    <row r="856" spans="5:15" ht="15" x14ac:dyDescent="0.25">
      <c r="E856"/>
      <c r="O856" s="534"/>
    </row>
    <row r="857" spans="5:15" ht="15" x14ac:dyDescent="0.25">
      <c r="E857"/>
      <c r="O857" s="534"/>
    </row>
    <row r="858" spans="5:15" ht="15" x14ac:dyDescent="0.25">
      <c r="E858"/>
      <c r="O858" s="534"/>
    </row>
    <row r="859" spans="5:15" ht="15" x14ac:dyDescent="0.25">
      <c r="E859"/>
      <c r="O859" s="534"/>
    </row>
    <row r="860" spans="5:15" ht="15" x14ac:dyDescent="0.25">
      <c r="E860"/>
      <c r="O860" s="534"/>
    </row>
    <row r="861" spans="5:15" ht="15" x14ac:dyDescent="0.25">
      <c r="E861"/>
      <c r="O861" s="534"/>
    </row>
    <row r="862" spans="5:15" ht="15" x14ac:dyDescent="0.25">
      <c r="E862"/>
      <c r="O862" s="534"/>
    </row>
    <row r="863" spans="5:15" ht="15" x14ac:dyDescent="0.25">
      <c r="E863"/>
      <c r="O863" s="534"/>
    </row>
    <row r="864" spans="5:15" ht="15" x14ac:dyDescent="0.25">
      <c r="E864"/>
      <c r="O864" s="534"/>
    </row>
    <row r="865" spans="5:15" ht="15" x14ac:dyDescent="0.25">
      <c r="E865"/>
      <c r="O865" s="534"/>
    </row>
    <row r="866" spans="5:15" ht="15" x14ac:dyDescent="0.25">
      <c r="E866"/>
      <c r="O866" s="534"/>
    </row>
    <row r="867" spans="5:15" ht="15" x14ac:dyDescent="0.25">
      <c r="E867"/>
      <c r="O867" s="534"/>
    </row>
    <row r="868" spans="5:15" ht="15" x14ac:dyDescent="0.25">
      <c r="E868"/>
      <c r="O868" s="534"/>
    </row>
    <row r="869" spans="5:15" ht="15" x14ac:dyDescent="0.25">
      <c r="E869"/>
      <c r="O869" s="534"/>
    </row>
    <row r="870" spans="5:15" ht="15" x14ac:dyDescent="0.25">
      <c r="E870"/>
      <c r="O870" s="534"/>
    </row>
    <row r="871" spans="5:15" ht="15" x14ac:dyDescent="0.25">
      <c r="E871"/>
      <c r="O871" s="534"/>
    </row>
    <row r="872" spans="5:15" ht="15" x14ac:dyDescent="0.25">
      <c r="E872"/>
      <c r="O872" s="534"/>
    </row>
    <row r="873" spans="5:15" ht="15" x14ac:dyDescent="0.25">
      <c r="E873"/>
      <c r="O873" s="534"/>
    </row>
    <row r="874" spans="5:15" ht="15" x14ac:dyDescent="0.25">
      <c r="E874"/>
      <c r="O874" s="534"/>
    </row>
    <row r="875" spans="5:15" ht="15" x14ac:dyDescent="0.25">
      <c r="E875"/>
      <c r="O875" s="534"/>
    </row>
    <row r="876" spans="5:15" ht="15" x14ac:dyDescent="0.25">
      <c r="E876"/>
      <c r="O876" s="534"/>
    </row>
    <row r="877" spans="5:15" ht="15" x14ac:dyDescent="0.25">
      <c r="E877"/>
      <c r="O877" s="534"/>
    </row>
    <row r="878" spans="5:15" ht="15" x14ac:dyDescent="0.25">
      <c r="E878"/>
      <c r="O878" s="534"/>
    </row>
    <row r="879" spans="5:15" ht="15" x14ac:dyDescent="0.25">
      <c r="E879"/>
      <c r="O879" s="534"/>
    </row>
    <row r="880" spans="5:15" ht="15" x14ac:dyDescent="0.25">
      <c r="E880"/>
      <c r="O880" s="534"/>
    </row>
    <row r="881" spans="5:15" ht="15" x14ac:dyDescent="0.25">
      <c r="E881"/>
      <c r="O881" s="534"/>
    </row>
    <row r="882" spans="5:15" ht="15" x14ac:dyDescent="0.25">
      <c r="E882"/>
      <c r="O882" s="534"/>
    </row>
    <row r="883" spans="5:15" ht="15" x14ac:dyDescent="0.25">
      <c r="E883"/>
      <c r="O883" s="534"/>
    </row>
    <row r="884" spans="5:15" ht="15" x14ac:dyDescent="0.25">
      <c r="E884"/>
      <c r="O884" s="534"/>
    </row>
    <row r="885" spans="5:15" ht="15" x14ac:dyDescent="0.25">
      <c r="E885"/>
      <c r="O885" s="534"/>
    </row>
    <row r="886" spans="5:15" ht="15" x14ac:dyDescent="0.25">
      <c r="E886"/>
      <c r="O886" s="534"/>
    </row>
    <row r="887" spans="5:15" ht="15" x14ac:dyDescent="0.25">
      <c r="E887"/>
      <c r="O887" s="534"/>
    </row>
    <row r="888" spans="5:15" ht="15" x14ac:dyDescent="0.25">
      <c r="E888"/>
      <c r="O888" s="534"/>
    </row>
    <row r="889" spans="5:15" ht="15" x14ac:dyDescent="0.25">
      <c r="E889"/>
      <c r="O889" s="534"/>
    </row>
    <row r="890" spans="5:15" ht="15" x14ac:dyDescent="0.25">
      <c r="E890"/>
      <c r="O890" s="534"/>
    </row>
    <row r="891" spans="5:15" ht="15" x14ac:dyDescent="0.25">
      <c r="E891"/>
      <c r="O891" s="534"/>
    </row>
    <row r="892" spans="5:15" ht="15" x14ac:dyDescent="0.25">
      <c r="E892"/>
      <c r="O892" s="534"/>
    </row>
    <row r="893" spans="5:15" ht="15" x14ac:dyDescent="0.25">
      <c r="E893"/>
      <c r="O893" s="534"/>
    </row>
    <row r="894" spans="5:15" ht="15" x14ac:dyDescent="0.25">
      <c r="E894"/>
      <c r="O894" s="534"/>
    </row>
    <row r="895" spans="5:15" ht="15" x14ac:dyDescent="0.25">
      <c r="E895"/>
      <c r="O895" s="534"/>
    </row>
    <row r="896" spans="5:15" ht="15" x14ac:dyDescent="0.25">
      <c r="E896"/>
      <c r="O896" s="534"/>
    </row>
    <row r="897" spans="5:15" ht="15" x14ac:dyDescent="0.25">
      <c r="E897"/>
      <c r="O897" s="534"/>
    </row>
    <row r="898" spans="5:15" ht="15" x14ac:dyDescent="0.25">
      <c r="E898"/>
      <c r="O898" s="534"/>
    </row>
    <row r="899" spans="5:15" ht="15" x14ac:dyDescent="0.25">
      <c r="E899"/>
      <c r="O899" s="534"/>
    </row>
    <row r="900" spans="5:15" ht="15" x14ac:dyDescent="0.25">
      <c r="E900"/>
      <c r="O900" s="534"/>
    </row>
    <row r="901" spans="5:15" ht="15" x14ac:dyDescent="0.25">
      <c r="E901"/>
      <c r="O901" s="534"/>
    </row>
    <row r="902" spans="5:15" ht="15" x14ac:dyDescent="0.25">
      <c r="E902"/>
      <c r="O902" s="534"/>
    </row>
    <row r="903" spans="5:15" ht="15" x14ac:dyDescent="0.25">
      <c r="E903"/>
      <c r="O903" s="534"/>
    </row>
    <row r="904" spans="5:15" ht="15" x14ac:dyDescent="0.25">
      <c r="E904"/>
      <c r="O904" s="534"/>
    </row>
    <row r="905" spans="5:15" ht="15" x14ac:dyDescent="0.25">
      <c r="E905"/>
      <c r="O905" s="534"/>
    </row>
    <row r="906" spans="5:15" ht="15" x14ac:dyDescent="0.25">
      <c r="E906"/>
      <c r="O906" s="534"/>
    </row>
    <row r="907" spans="5:15" ht="15" x14ac:dyDescent="0.25">
      <c r="E907"/>
      <c r="O907" s="534"/>
    </row>
    <row r="908" spans="5:15" ht="15" x14ac:dyDescent="0.25">
      <c r="E908"/>
      <c r="O908" s="534"/>
    </row>
    <row r="909" spans="5:15" ht="15" x14ac:dyDescent="0.25">
      <c r="E909"/>
      <c r="O909" s="534"/>
    </row>
    <row r="910" spans="5:15" ht="15" x14ac:dyDescent="0.25">
      <c r="E910"/>
      <c r="O910" s="534"/>
    </row>
    <row r="911" spans="5:15" ht="15" x14ac:dyDescent="0.25">
      <c r="E911"/>
      <c r="O911" s="534"/>
    </row>
    <row r="912" spans="5:15" ht="15" x14ac:dyDescent="0.25">
      <c r="E912"/>
      <c r="O912" s="534"/>
    </row>
    <row r="913" spans="5:15" ht="15" x14ac:dyDescent="0.25">
      <c r="E913"/>
      <c r="O913" s="534"/>
    </row>
    <row r="914" spans="5:15" ht="15" x14ac:dyDescent="0.25">
      <c r="E914"/>
      <c r="O914" s="534"/>
    </row>
    <row r="915" spans="5:15" ht="15" x14ac:dyDescent="0.25">
      <c r="E915"/>
      <c r="O915" s="534"/>
    </row>
    <row r="916" spans="5:15" ht="15" x14ac:dyDescent="0.25">
      <c r="E916"/>
      <c r="O916" s="534"/>
    </row>
    <row r="917" spans="5:15" ht="15" x14ac:dyDescent="0.25">
      <c r="E917"/>
      <c r="O917" s="534"/>
    </row>
    <row r="918" spans="5:15" ht="15" x14ac:dyDescent="0.25">
      <c r="E918"/>
      <c r="O918" s="534"/>
    </row>
    <row r="919" spans="5:15" ht="15" x14ac:dyDescent="0.25">
      <c r="E919"/>
      <c r="O919" s="534"/>
    </row>
    <row r="920" spans="5:15" ht="15" x14ac:dyDescent="0.25">
      <c r="E920"/>
      <c r="O920" s="534"/>
    </row>
    <row r="921" spans="5:15" ht="15" x14ac:dyDescent="0.25">
      <c r="E921"/>
      <c r="O921" s="534"/>
    </row>
    <row r="922" spans="5:15" ht="15" x14ac:dyDescent="0.25">
      <c r="E922"/>
      <c r="O922" s="534"/>
    </row>
    <row r="923" spans="5:15" ht="15" x14ac:dyDescent="0.25">
      <c r="E923"/>
      <c r="O923" s="534"/>
    </row>
    <row r="924" spans="5:15" ht="15" x14ac:dyDescent="0.25">
      <c r="E924"/>
      <c r="O924" s="534"/>
    </row>
    <row r="925" spans="5:15" ht="15" x14ac:dyDescent="0.25">
      <c r="E925"/>
      <c r="O925" s="534"/>
    </row>
    <row r="926" spans="5:15" ht="15" x14ac:dyDescent="0.25">
      <c r="E926"/>
      <c r="O926" s="534"/>
    </row>
    <row r="927" spans="5:15" ht="15" x14ac:dyDescent="0.25">
      <c r="E927"/>
      <c r="O927" s="534"/>
    </row>
    <row r="928" spans="5:15" ht="15" x14ac:dyDescent="0.25">
      <c r="E928"/>
      <c r="O928" s="534"/>
    </row>
    <row r="929" spans="5:15" ht="15" x14ac:dyDescent="0.25">
      <c r="E929"/>
      <c r="O929" s="534"/>
    </row>
    <row r="930" spans="5:15" ht="15" x14ac:dyDescent="0.25">
      <c r="E930"/>
      <c r="O930" s="534"/>
    </row>
    <row r="931" spans="5:15" ht="15" x14ac:dyDescent="0.25">
      <c r="E931"/>
      <c r="O931" s="534"/>
    </row>
    <row r="932" spans="5:15" ht="15" x14ac:dyDescent="0.25">
      <c r="E932"/>
      <c r="O932" s="534"/>
    </row>
    <row r="933" spans="5:15" ht="15" x14ac:dyDescent="0.25">
      <c r="E933"/>
      <c r="O933" s="534"/>
    </row>
    <row r="934" spans="5:15" ht="15" x14ac:dyDescent="0.25">
      <c r="E934"/>
      <c r="O934" s="534"/>
    </row>
    <row r="935" spans="5:15" ht="15" x14ac:dyDescent="0.25">
      <c r="E935"/>
      <c r="O935" s="534"/>
    </row>
    <row r="936" spans="5:15" ht="15" x14ac:dyDescent="0.25">
      <c r="E936"/>
      <c r="O936" s="534"/>
    </row>
    <row r="937" spans="5:15" ht="15" x14ac:dyDescent="0.25">
      <c r="E937"/>
      <c r="O937" s="534"/>
    </row>
    <row r="938" spans="5:15" ht="15" x14ac:dyDescent="0.25">
      <c r="E938"/>
      <c r="O938" s="534"/>
    </row>
    <row r="939" spans="5:15" ht="15" x14ac:dyDescent="0.25">
      <c r="E939"/>
      <c r="O939" s="534"/>
    </row>
    <row r="940" spans="5:15" ht="15" x14ac:dyDescent="0.25">
      <c r="E940"/>
      <c r="O940" s="534"/>
    </row>
    <row r="941" spans="5:15" ht="15" x14ac:dyDescent="0.25">
      <c r="E941"/>
      <c r="O941" s="534"/>
    </row>
    <row r="942" spans="5:15" ht="15" x14ac:dyDescent="0.25">
      <c r="E942"/>
      <c r="O942" s="534"/>
    </row>
    <row r="943" spans="5:15" ht="15" x14ac:dyDescent="0.25">
      <c r="E943"/>
      <c r="O943" s="534"/>
    </row>
    <row r="944" spans="5:15" ht="15" x14ac:dyDescent="0.25">
      <c r="E944"/>
      <c r="O944" s="534"/>
    </row>
    <row r="945" spans="5:15" ht="15" x14ac:dyDescent="0.25">
      <c r="E945"/>
      <c r="O945" s="534"/>
    </row>
    <row r="946" spans="5:15" ht="15" x14ac:dyDescent="0.25">
      <c r="E946"/>
      <c r="O946" s="534"/>
    </row>
    <row r="947" spans="5:15" ht="15" x14ac:dyDescent="0.25">
      <c r="E947"/>
      <c r="O947" s="534"/>
    </row>
    <row r="948" spans="5:15" ht="15" x14ac:dyDescent="0.25">
      <c r="E948"/>
      <c r="O948" s="534"/>
    </row>
    <row r="949" spans="5:15" ht="15" x14ac:dyDescent="0.25">
      <c r="E949"/>
      <c r="O949" s="534"/>
    </row>
    <row r="950" spans="5:15" ht="15" x14ac:dyDescent="0.25">
      <c r="E950"/>
      <c r="O950" s="534"/>
    </row>
    <row r="951" spans="5:15" ht="15" x14ac:dyDescent="0.25">
      <c r="E951"/>
      <c r="O951" s="534"/>
    </row>
    <row r="952" spans="5:15" ht="15" x14ac:dyDescent="0.25">
      <c r="E952"/>
      <c r="O952" s="534"/>
    </row>
    <row r="953" spans="5:15" ht="15" x14ac:dyDescent="0.25">
      <c r="E953"/>
      <c r="O953" s="534"/>
    </row>
    <row r="954" spans="5:15" ht="15" x14ac:dyDescent="0.25">
      <c r="E954"/>
      <c r="O954" s="534"/>
    </row>
    <row r="955" spans="5:15" ht="15" x14ac:dyDescent="0.25">
      <c r="E955"/>
      <c r="O955" s="534"/>
    </row>
    <row r="956" spans="5:15" ht="15" x14ac:dyDescent="0.25">
      <c r="E956"/>
      <c r="O956" s="534"/>
    </row>
    <row r="957" spans="5:15" ht="15" x14ac:dyDescent="0.25">
      <c r="E957"/>
      <c r="O957" s="534"/>
    </row>
    <row r="958" spans="5:15" ht="15" x14ac:dyDescent="0.25">
      <c r="E958"/>
      <c r="O958" s="534"/>
    </row>
    <row r="959" spans="5:15" ht="15" x14ac:dyDescent="0.25">
      <c r="E959"/>
      <c r="O959" s="534"/>
    </row>
    <row r="960" spans="5:15" ht="15" x14ac:dyDescent="0.25">
      <c r="E960"/>
      <c r="O960" s="534"/>
    </row>
    <row r="961" spans="5:15" ht="15" x14ac:dyDescent="0.25">
      <c r="E961"/>
      <c r="O961" s="534"/>
    </row>
    <row r="962" spans="5:15" ht="15" x14ac:dyDescent="0.25">
      <c r="E962"/>
      <c r="O962" s="534"/>
    </row>
    <row r="963" spans="5:15" ht="15" x14ac:dyDescent="0.25">
      <c r="E963"/>
      <c r="O963" s="534"/>
    </row>
    <row r="964" spans="5:15" ht="15" x14ac:dyDescent="0.25">
      <c r="E964"/>
      <c r="O964" s="534"/>
    </row>
    <row r="965" spans="5:15" ht="15" x14ac:dyDescent="0.25">
      <c r="E965"/>
      <c r="O965" s="534"/>
    </row>
    <row r="966" spans="5:15" ht="15" x14ac:dyDescent="0.25">
      <c r="E966"/>
      <c r="O966" s="534"/>
    </row>
    <row r="967" spans="5:15" ht="15" x14ac:dyDescent="0.25">
      <c r="E967"/>
      <c r="O967" s="534"/>
    </row>
    <row r="968" spans="5:15" ht="15" x14ac:dyDescent="0.25">
      <c r="E968"/>
      <c r="O968" s="534"/>
    </row>
    <row r="969" spans="5:15" ht="15" x14ac:dyDescent="0.25">
      <c r="E969"/>
      <c r="O969" s="534"/>
    </row>
    <row r="970" spans="5:15" ht="15" x14ac:dyDescent="0.25">
      <c r="E970"/>
      <c r="O970" s="534"/>
    </row>
    <row r="971" spans="5:15" ht="15" x14ac:dyDescent="0.25">
      <c r="E971"/>
      <c r="O971" s="534"/>
    </row>
    <row r="972" spans="5:15" ht="15" x14ac:dyDescent="0.25">
      <c r="E972"/>
      <c r="O972" s="534"/>
    </row>
    <row r="973" spans="5:15" ht="15" x14ac:dyDescent="0.25">
      <c r="E973"/>
      <c r="O973" s="534"/>
    </row>
    <row r="974" spans="5:15" ht="15" x14ac:dyDescent="0.25">
      <c r="E974"/>
      <c r="O974" s="534"/>
    </row>
    <row r="975" spans="5:15" ht="15" x14ac:dyDescent="0.25">
      <c r="E975"/>
      <c r="O975" s="534"/>
    </row>
    <row r="976" spans="5:15" ht="15" x14ac:dyDescent="0.25">
      <c r="E976"/>
      <c r="O976" s="534"/>
    </row>
    <row r="977" spans="5:15" ht="15" x14ac:dyDescent="0.25">
      <c r="E977"/>
      <c r="O977" s="534"/>
    </row>
    <row r="978" spans="5:15" ht="15" x14ac:dyDescent="0.25">
      <c r="E978"/>
      <c r="O978" s="534"/>
    </row>
    <row r="979" spans="5:15" ht="15" x14ac:dyDescent="0.25">
      <c r="E979"/>
      <c r="O979" s="534"/>
    </row>
    <row r="980" spans="5:15" ht="15" x14ac:dyDescent="0.25">
      <c r="E980"/>
      <c r="O980" s="534"/>
    </row>
    <row r="981" spans="5:15" ht="15" x14ac:dyDescent="0.25">
      <c r="E981"/>
      <c r="O981" s="534"/>
    </row>
    <row r="982" spans="5:15" ht="15" x14ac:dyDescent="0.25">
      <c r="E982"/>
      <c r="O982" s="534"/>
    </row>
    <row r="983" spans="5:15" ht="15" x14ac:dyDescent="0.25">
      <c r="E983"/>
      <c r="O983" s="534"/>
    </row>
    <row r="984" spans="5:15" ht="15" x14ac:dyDescent="0.25">
      <c r="E984"/>
      <c r="O984" s="534"/>
    </row>
    <row r="985" spans="5:15" ht="15" x14ac:dyDescent="0.25">
      <c r="E985"/>
      <c r="O985" s="534"/>
    </row>
    <row r="986" spans="5:15" ht="15" x14ac:dyDescent="0.25">
      <c r="E986"/>
      <c r="O986" s="534"/>
    </row>
    <row r="987" spans="5:15" ht="15" x14ac:dyDescent="0.25">
      <c r="E987"/>
      <c r="O987" s="534"/>
    </row>
    <row r="988" spans="5:15" ht="15" x14ac:dyDescent="0.25">
      <c r="E988"/>
      <c r="O988" s="534"/>
    </row>
    <row r="989" spans="5:15" ht="15" x14ac:dyDescent="0.25">
      <c r="E989"/>
      <c r="O989" s="534"/>
    </row>
    <row r="990" spans="5:15" ht="15" x14ac:dyDescent="0.25">
      <c r="E990"/>
      <c r="O990" s="534"/>
    </row>
    <row r="991" spans="5:15" ht="15" x14ac:dyDescent="0.25">
      <c r="E991"/>
      <c r="O991" s="534"/>
    </row>
    <row r="992" spans="5:15" ht="15" x14ac:dyDescent="0.25">
      <c r="E992"/>
      <c r="O992" s="534"/>
    </row>
    <row r="993" spans="5:15" ht="15" x14ac:dyDescent="0.25">
      <c r="E993"/>
      <c r="O993" s="534"/>
    </row>
    <row r="994" spans="5:15" ht="15" x14ac:dyDescent="0.25">
      <c r="E994"/>
      <c r="O994" s="534"/>
    </row>
    <row r="995" spans="5:15" ht="15" x14ac:dyDescent="0.25">
      <c r="E995"/>
      <c r="O995" s="534"/>
    </row>
    <row r="996" spans="5:15" ht="15" x14ac:dyDescent="0.25">
      <c r="E996"/>
      <c r="O996" s="534"/>
    </row>
    <row r="997" spans="5:15" ht="15" x14ac:dyDescent="0.25">
      <c r="E997"/>
      <c r="O997" s="534"/>
    </row>
    <row r="998" spans="5:15" ht="15" x14ac:dyDescent="0.25">
      <c r="E998"/>
      <c r="O998" s="534"/>
    </row>
    <row r="999" spans="5:15" ht="15" x14ac:dyDescent="0.25">
      <c r="E999"/>
      <c r="O999" s="534"/>
    </row>
    <row r="1000" spans="5:15" ht="15" x14ac:dyDescent="0.25">
      <c r="E1000"/>
      <c r="O1000" s="534"/>
    </row>
    <row r="1001" spans="5:15" ht="15" x14ac:dyDescent="0.25">
      <c r="E1001"/>
      <c r="O1001" s="534"/>
    </row>
    <row r="1002" spans="5:15" ht="15" x14ac:dyDescent="0.25">
      <c r="E1002"/>
      <c r="O1002" s="534"/>
    </row>
    <row r="1003" spans="5:15" ht="15" x14ac:dyDescent="0.25">
      <c r="E1003"/>
      <c r="O1003" s="534"/>
    </row>
    <row r="1004" spans="5:15" ht="15" x14ac:dyDescent="0.25">
      <c r="E1004"/>
      <c r="O1004" s="534"/>
    </row>
    <row r="1005" spans="5:15" ht="15" x14ac:dyDescent="0.25">
      <c r="E1005"/>
      <c r="O1005" s="534"/>
    </row>
    <row r="1006" spans="5:15" ht="15" x14ac:dyDescent="0.25">
      <c r="E1006"/>
      <c r="O1006" s="534"/>
    </row>
    <row r="1007" spans="5:15" ht="15" x14ac:dyDescent="0.25">
      <c r="E1007"/>
      <c r="O1007" s="534"/>
    </row>
    <row r="1008" spans="5:15" ht="15" x14ac:dyDescent="0.25">
      <c r="E1008"/>
      <c r="O1008" s="534"/>
    </row>
    <row r="1009" spans="5:15" ht="15" x14ac:dyDescent="0.25">
      <c r="E1009"/>
      <c r="O1009" s="534"/>
    </row>
    <row r="1010" spans="5:15" ht="15" x14ac:dyDescent="0.25">
      <c r="E1010"/>
      <c r="O1010" s="534"/>
    </row>
    <row r="1011" spans="5:15" ht="15" x14ac:dyDescent="0.25">
      <c r="E1011"/>
      <c r="O1011" s="534"/>
    </row>
    <row r="1012" spans="5:15" ht="15" x14ac:dyDescent="0.25">
      <c r="E1012"/>
      <c r="O1012" s="534"/>
    </row>
    <row r="1013" spans="5:15" ht="15" x14ac:dyDescent="0.25">
      <c r="E1013"/>
      <c r="O1013" s="534"/>
    </row>
    <row r="1014" spans="5:15" ht="15" x14ac:dyDescent="0.25">
      <c r="E1014"/>
      <c r="O1014" s="534"/>
    </row>
    <row r="1015" spans="5:15" ht="15" x14ac:dyDescent="0.25">
      <c r="E1015"/>
      <c r="O1015" s="534"/>
    </row>
    <row r="1016" spans="5:15" ht="15" x14ac:dyDescent="0.25">
      <c r="E1016"/>
      <c r="O1016" s="534"/>
    </row>
    <row r="1017" spans="5:15" ht="15" x14ac:dyDescent="0.25">
      <c r="E1017"/>
      <c r="O1017" s="534"/>
    </row>
    <row r="1018" spans="5:15" ht="15" x14ac:dyDescent="0.25">
      <c r="E1018"/>
      <c r="O1018" s="534"/>
    </row>
    <row r="1019" spans="5:15" ht="15" x14ac:dyDescent="0.25">
      <c r="E1019"/>
      <c r="O1019" s="534"/>
    </row>
    <row r="1020" spans="5:15" ht="15" x14ac:dyDescent="0.25">
      <c r="E1020"/>
      <c r="O1020" s="534"/>
    </row>
    <row r="1021" spans="5:15" ht="15" x14ac:dyDescent="0.25">
      <c r="E1021"/>
      <c r="O1021" s="534"/>
    </row>
    <row r="1022" spans="5:15" ht="15" x14ac:dyDescent="0.25">
      <c r="E1022"/>
      <c r="O1022" s="534"/>
    </row>
    <row r="1023" spans="5:15" ht="15" x14ac:dyDescent="0.25">
      <c r="E1023"/>
      <c r="O1023" s="534"/>
    </row>
    <row r="1024" spans="5:15" ht="15" x14ac:dyDescent="0.25">
      <c r="E1024"/>
      <c r="O1024" s="534"/>
    </row>
    <row r="1025" spans="5:15" ht="15" x14ac:dyDescent="0.25">
      <c r="E1025"/>
      <c r="O1025" s="534"/>
    </row>
    <row r="1026" spans="5:15" ht="15" x14ac:dyDescent="0.25">
      <c r="E1026"/>
      <c r="O1026" s="534"/>
    </row>
    <row r="1027" spans="5:15" ht="15" x14ac:dyDescent="0.25">
      <c r="E1027"/>
      <c r="O1027" s="534"/>
    </row>
    <row r="1028" spans="5:15" ht="15" x14ac:dyDescent="0.25">
      <c r="E1028"/>
      <c r="O1028" s="534"/>
    </row>
    <row r="1029" spans="5:15" ht="15" x14ac:dyDescent="0.25">
      <c r="E1029"/>
      <c r="O1029" s="534"/>
    </row>
    <row r="1030" spans="5:15" ht="15" x14ac:dyDescent="0.25">
      <c r="E1030"/>
      <c r="O1030" s="534"/>
    </row>
    <row r="1031" spans="5:15" ht="15" x14ac:dyDescent="0.25">
      <c r="E1031"/>
      <c r="O1031" s="534"/>
    </row>
    <row r="1032" spans="5:15" ht="15" x14ac:dyDescent="0.25">
      <c r="E1032"/>
      <c r="O1032" s="534"/>
    </row>
    <row r="1033" spans="5:15" ht="15" x14ac:dyDescent="0.25">
      <c r="E1033"/>
      <c r="O1033" s="534"/>
    </row>
    <row r="1034" spans="5:15" ht="15" x14ac:dyDescent="0.25">
      <c r="E1034"/>
      <c r="O1034" s="534"/>
    </row>
    <row r="1035" spans="5:15" ht="15" x14ac:dyDescent="0.25">
      <c r="E1035"/>
      <c r="O1035" s="534"/>
    </row>
    <row r="1036" spans="5:15" ht="15" x14ac:dyDescent="0.25">
      <c r="E1036"/>
      <c r="O1036" s="534"/>
    </row>
    <row r="1037" spans="5:15" ht="15" x14ac:dyDescent="0.25">
      <c r="E1037"/>
      <c r="O1037" s="534"/>
    </row>
    <row r="1038" spans="5:15" ht="15" x14ac:dyDescent="0.25">
      <c r="E1038"/>
      <c r="O1038" s="534"/>
    </row>
    <row r="1039" spans="5:15" ht="15" x14ac:dyDescent="0.25">
      <c r="E1039"/>
      <c r="O1039" s="534"/>
    </row>
    <row r="1040" spans="5:15" ht="15" x14ac:dyDescent="0.25">
      <c r="E1040"/>
      <c r="O1040" s="534"/>
    </row>
    <row r="1041" spans="5:15" ht="15" x14ac:dyDescent="0.25">
      <c r="E1041"/>
      <c r="O1041" s="534"/>
    </row>
    <row r="1042" spans="5:15" ht="15" x14ac:dyDescent="0.25">
      <c r="E1042"/>
      <c r="O1042" s="534"/>
    </row>
    <row r="1043" spans="5:15" ht="15" x14ac:dyDescent="0.25">
      <c r="E1043"/>
      <c r="O1043" s="534"/>
    </row>
    <row r="1044" spans="5:15" ht="15" x14ac:dyDescent="0.25">
      <c r="E1044"/>
      <c r="O1044" s="534"/>
    </row>
    <row r="1045" spans="5:15" ht="15" x14ac:dyDescent="0.25">
      <c r="E1045"/>
      <c r="O1045" s="534"/>
    </row>
    <row r="1046" spans="5:15" ht="15" x14ac:dyDescent="0.25">
      <c r="E1046"/>
      <c r="O1046" s="534"/>
    </row>
    <row r="1047" spans="5:15" ht="15" x14ac:dyDescent="0.25">
      <c r="E1047"/>
      <c r="O1047" s="534"/>
    </row>
    <row r="1048" spans="5:15" ht="15" x14ac:dyDescent="0.25">
      <c r="E1048"/>
      <c r="O1048" s="534"/>
    </row>
    <row r="1049" spans="5:15" ht="15" x14ac:dyDescent="0.25">
      <c r="E1049"/>
      <c r="O1049" s="534"/>
    </row>
    <row r="1050" spans="5:15" ht="15" x14ac:dyDescent="0.25">
      <c r="E1050"/>
      <c r="O1050" s="534"/>
    </row>
    <row r="1051" spans="5:15" ht="15" x14ac:dyDescent="0.25">
      <c r="E1051"/>
      <c r="O1051" s="534"/>
    </row>
    <row r="1052" spans="5:15" ht="15" x14ac:dyDescent="0.25">
      <c r="E1052"/>
      <c r="O1052" s="534"/>
    </row>
    <row r="1053" spans="5:15" ht="15" x14ac:dyDescent="0.25">
      <c r="E1053"/>
      <c r="O1053" s="534"/>
    </row>
    <row r="1054" spans="5:15" ht="15" x14ac:dyDescent="0.25">
      <c r="E1054"/>
      <c r="O1054" s="534"/>
    </row>
    <row r="1055" spans="5:15" ht="15" x14ac:dyDescent="0.25">
      <c r="E1055"/>
      <c r="O1055" s="534"/>
    </row>
    <row r="1056" spans="5:15" ht="15" x14ac:dyDescent="0.25">
      <c r="E1056"/>
      <c r="O1056" s="534"/>
    </row>
    <row r="1057" spans="5:15" ht="15" x14ac:dyDescent="0.25">
      <c r="E1057"/>
      <c r="O1057" s="534"/>
    </row>
    <row r="1058" spans="5:15" ht="15" x14ac:dyDescent="0.25">
      <c r="E1058"/>
      <c r="O1058" s="534"/>
    </row>
    <row r="1059" spans="5:15" ht="15" x14ac:dyDescent="0.25">
      <c r="E1059"/>
      <c r="O1059" s="534"/>
    </row>
    <row r="1060" spans="5:15" ht="15" x14ac:dyDescent="0.25">
      <c r="E1060"/>
      <c r="O1060" s="534"/>
    </row>
    <row r="1061" spans="5:15" ht="15" x14ac:dyDescent="0.25">
      <c r="E1061"/>
      <c r="O1061" s="534"/>
    </row>
    <row r="1062" spans="5:15" ht="15" x14ac:dyDescent="0.25">
      <c r="E1062"/>
      <c r="O1062" s="534"/>
    </row>
    <row r="1063" spans="5:15" ht="15" x14ac:dyDescent="0.25">
      <c r="E1063"/>
      <c r="O1063" s="534"/>
    </row>
    <row r="1064" spans="5:15" ht="15" x14ac:dyDescent="0.25">
      <c r="E1064"/>
      <c r="O1064" s="534"/>
    </row>
    <row r="1065" spans="5:15" ht="15" x14ac:dyDescent="0.25">
      <c r="E1065"/>
      <c r="O1065" s="534"/>
    </row>
    <row r="1066" spans="5:15" ht="15" x14ac:dyDescent="0.25">
      <c r="E1066"/>
      <c r="O1066" s="534"/>
    </row>
    <row r="1067" spans="5:15" ht="15" x14ac:dyDescent="0.25">
      <c r="E1067"/>
      <c r="O1067" s="534"/>
    </row>
    <row r="1068" spans="5:15" ht="15" x14ac:dyDescent="0.25">
      <c r="E1068"/>
      <c r="O1068" s="534"/>
    </row>
    <row r="1069" spans="5:15" ht="15" x14ac:dyDescent="0.25">
      <c r="E1069"/>
      <c r="O1069" s="534"/>
    </row>
    <row r="1070" spans="5:15" ht="15" x14ac:dyDescent="0.25">
      <c r="E1070"/>
      <c r="O1070" s="534"/>
    </row>
    <row r="1071" spans="5:15" ht="15" x14ac:dyDescent="0.25">
      <c r="E1071"/>
      <c r="O1071" s="534"/>
    </row>
    <row r="1072" spans="5:15" ht="15" x14ac:dyDescent="0.25">
      <c r="E1072"/>
      <c r="O1072" s="534"/>
    </row>
    <row r="1073" spans="5:15" ht="15" x14ac:dyDescent="0.25">
      <c r="E1073"/>
      <c r="O1073" s="534"/>
    </row>
    <row r="1074" spans="5:15" ht="15" x14ac:dyDescent="0.25">
      <c r="E1074"/>
      <c r="O1074" s="534"/>
    </row>
    <row r="1075" spans="5:15" ht="15" x14ac:dyDescent="0.25">
      <c r="E1075"/>
      <c r="O1075" s="534"/>
    </row>
    <row r="1076" spans="5:15" ht="15" x14ac:dyDescent="0.25">
      <c r="E1076"/>
      <c r="O1076" s="534"/>
    </row>
    <row r="1077" spans="5:15" ht="15" x14ac:dyDescent="0.25">
      <c r="E1077"/>
      <c r="O1077" s="534"/>
    </row>
    <row r="1078" spans="5:15" ht="15" x14ac:dyDescent="0.25">
      <c r="E1078"/>
      <c r="O1078" s="534"/>
    </row>
    <row r="1079" spans="5:15" ht="15" x14ac:dyDescent="0.25">
      <c r="E1079"/>
      <c r="O1079" s="534"/>
    </row>
    <row r="1080" spans="5:15" ht="15" x14ac:dyDescent="0.25">
      <c r="E1080"/>
      <c r="O1080" s="534"/>
    </row>
    <row r="1081" spans="5:15" ht="15" x14ac:dyDescent="0.25">
      <c r="E1081"/>
      <c r="O1081" s="534"/>
    </row>
    <row r="1082" spans="5:15" ht="15" x14ac:dyDescent="0.25">
      <c r="E1082"/>
      <c r="O1082" s="534"/>
    </row>
    <row r="1083" spans="5:15" ht="15" x14ac:dyDescent="0.25">
      <c r="E1083"/>
      <c r="O1083" s="534"/>
    </row>
    <row r="1084" spans="5:15" ht="15" x14ac:dyDescent="0.25">
      <c r="E1084"/>
      <c r="O1084" s="534"/>
    </row>
    <row r="1085" spans="5:15" ht="15" x14ac:dyDescent="0.25">
      <c r="E1085"/>
      <c r="O1085" s="534"/>
    </row>
    <row r="1086" spans="5:15" ht="15" x14ac:dyDescent="0.25">
      <c r="E1086"/>
      <c r="O1086" s="534"/>
    </row>
    <row r="1087" spans="5:15" ht="15" x14ac:dyDescent="0.25">
      <c r="E1087"/>
      <c r="O1087" s="534"/>
    </row>
    <row r="1088" spans="5:15" ht="15" x14ac:dyDescent="0.25">
      <c r="E1088"/>
      <c r="O1088" s="534"/>
    </row>
    <row r="1089" spans="5:15" ht="15" x14ac:dyDescent="0.25">
      <c r="E1089"/>
      <c r="O1089" s="534"/>
    </row>
    <row r="1090" spans="5:15" ht="15" x14ac:dyDescent="0.25">
      <c r="E1090"/>
      <c r="O1090" s="534"/>
    </row>
    <row r="1091" spans="5:15" ht="15" x14ac:dyDescent="0.25">
      <c r="E1091"/>
      <c r="O1091" s="534"/>
    </row>
    <row r="1092" spans="5:15" ht="15" x14ac:dyDescent="0.25">
      <c r="E1092"/>
      <c r="O1092" s="534"/>
    </row>
    <row r="1093" spans="5:15" ht="15" x14ac:dyDescent="0.25">
      <c r="E1093"/>
      <c r="O1093" s="534"/>
    </row>
    <row r="1094" spans="5:15" ht="15" x14ac:dyDescent="0.25">
      <c r="E1094"/>
      <c r="O1094" s="534"/>
    </row>
    <row r="1095" spans="5:15" ht="15" x14ac:dyDescent="0.25">
      <c r="E1095"/>
      <c r="O1095" s="534"/>
    </row>
    <row r="1096" spans="5:15" ht="15" x14ac:dyDescent="0.25">
      <c r="E1096"/>
      <c r="O1096" s="534"/>
    </row>
    <row r="1097" spans="5:15" ht="15" x14ac:dyDescent="0.25">
      <c r="E1097"/>
      <c r="O1097" s="534"/>
    </row>
    <row r="1098" spans="5:15" ht="15" x14ac:dyDescent="0.25">
      <c r="E1098"/>
      <c r="O1098" s="534"/>
    </row>
    <row r="1099" spans="5:15" ht="15" x14ac:dyDescent="0.25">
      <c r="E1099"/>
      <c r="O1099" s="534"/>
    </row>
    <row r="1100" spans="5:15" ht="15" x14ac:dyDescent="0.25">
      <c r="E1100"/>
      <c r="O1100" s="534"/>
    </row>
    <row r="1101" spans="5:15" ht="15" x14ac:dyDescent="0.25">
      <c r="E1101"/>
      <c r="O1101" s="534"/>
    </row>
    <row r="1102" spans="5:15" ht="15" x14ac:dyDescent="0.25">
      <c r="E1102"/>
      <c r="O1102" s="534"/>
    </row>
    <row r="1103" spans="5:15" ht="15" x14ac:dyDescent="0.25">
      <c r="E1103"/>
      <c r="O1103" s="534"/>
    </row>
    <row r="1104" spans="5:15" ht="15" x14ac:dyDescent="0.25">
      <c r="E1104"/>
      <c r="O1104" s="534"/>
    </row>
    <row r="1105" spans="5:15" ht="15" x14ac:dyDescent="0.25">
      <c r="E1105"/>
      <c r="O1105" s="534"/>
    </row>
    <row r="1106" spans="5:15" ht="15" x14ac:dyDescent="0.25">
      <c r="E1106"/>
      <c r="O1106" s="534"/>
    </row>
    <row r="1107" spans="5:15" ht="15" x14ac:dyDescent="0.25">
      <c r="E1107"/>
      <c r="O1107" s="534"/>
    </row>
    <row r="1108" spans="5:15" ht="15" x14ac:dyDescent="0.25">
      <c r="E1108"/>
      <c r="O1108" s="534"/>
    </row>
    <row r="1109" spans="5:15" ht="15" x14ac:dyDescent="0.25">
      <c r="E1109"/>
      <c r="O1109" s="534"/>
    </row>
    <row r="1110" spans="5:15" ht="15" x14ac:dyDescent="0.25">
      <c r="E1110"/>
      <c r="O1110" s="534"/>
    </row>
    <row r="1111" spans="5:15" ht="15" x14ac:dyDescent="0.25">
      <c r="E1111"/>
      <c r="O1111" s="534"/>
    </row>
    <row r="1112" spans="5:15" ht="15" x14ac:dyDescent="0.25">
      <c r="E1112"/>
      <c r="O1112" s="534"/>
    </row>
    <row r="1113" spans="5:15" ht="15" x14ac:dyDescent="0.25">
      <c r="E1113"/>
      <c r="O1113" s="534"/>
    </row>
    <row r="1114" spans="5:15" ht="15" x14ac:dyDescent="0.25">
      <c r="E1114"/>
      <c r="O1114" s="534"/>
    </row>
    <row r="1115" spans="5:15" ht="15" x14ac:dyDescent="0.25">
      <c r="E1115"/>
      <c r="O1115" s="534"/>
    </row>
    <row r="1116" spans="5:15" ht="15" x14ac:dyDescent="0.25">
      <c r="E1116"/>
      <c r="O1116" s="534"/>
    </row>
    <row r="1117" spans="5:15" ht="15" x14ac:dyDescent="0.25">
      <c r="E1117"/>
      <c r="O1117" s="534"/>
    </row>
    <row r="1118" spans="5:15" ht="15" x14ac:dyDescent="0.25">
      <c r="E1118"/>
      <c r="O1118" s="534"/>
    </row>
    <row r="1119" spans="5:15" ht="15" x14ac:dyDescent="0.25">
      <c r="E1119"/>
      <c r="O1119" s="534"/>
    </row>
    <row r="1120" spans="5:15" ht="15" x14ac:dyDescent="0.25">
      <c r="E1120"/>
      <c r="O1120" s="534"/>
    </row>
    <row r="1121" spans="5:15" ht="15" x14ac:dyDescent="0.25">
      <c r="E1121"/>
      <c r="O1121" s="534"/>
    </row>
    <row r="1122" spans="5:15" ht="15" x14ac:dyDescent="0.25">
      <c r="E1122"/>
      <c r="O1122" s="534"/>
    </row>
    <row r="1123" spans="5:15" ht="15" x14ac:dyDescent="0.25">
      <c r="E1123"/>
      <c r="O1123" s="534"/>
    </row>
    <row r="1124" spans="5:15" ht="15" x14ac:dyDescent="0.25">
      <c r="E1124"/>
      <c r="O1124" s="534"/>
    </row>
    <row r="1125" spans="5:15" ht="15" x14ac:dyDescent="0.25">
      <c r="E1125"/>
      <c r="O1125" s="534"/>
    </row>
    <row r="1126" spans="5:15" ht="15" x14ac:dyDescent="0.25">
      <c r="E1126"/>
      <c r="O1126" s="534"/>
    </row>
    <row r="1127" spans="5:15" ht="15" x14ac:dyDescent="0.25">
      <c r="E1127"/>
      <c r="O1127" s="534"/>
    </row>
    <row r="1128" spans="5:15" ht="15" x14ac:dyDescent="0.25">
      <c r="E1128"/>
      <c r="O1128" s="534"/>
    </row>
    <row r="1129" spans="5:15" ht="15" x14ac:dyDescent="0.25">
      <c r="E1129"/>
      <c r="O1129" s="534"/>
    </row>
    <row r="1130" spans="5:15" ht="15" x14ac:dyDescent="0.25">
      <c r="E1130"/>
      <c r="O1130" s="534"/>
    </row>
    <row r="1131" spans="5:15" ht="15" x14ac:dyDescent="0.25">
      <c r="E1131"/>
      <c r="O1131" s="534"/>
    </row>
    <row r="1132" spans="5:15" ht="15" x14ac:dyDescent="0.25">
      <c r="E1132"/>
      <c r="O1132" s="534"/>
    </row>
    <row r="1133" spans="5:15" ht="15" x14ac:dyDescent="0.25">
      <c r="E1133"/>
      <c r="O1133" s="534"/>
    </row>
    <row r="1134" spans="5:15" ht="15" x14ac:dyDescent="0.25">
      <c r="E1134"/>
      <c r="O1134" s="534"/>
    </row>
    <row r="1135" spans="5:15" ht="15" x14ac:dyDescent="0.25">
      <c r="E1135"/>
      <c r="O1135" s="534"/>
    </row>
    <row r="1136" spans="5:15" ht="15" x14ac:dyDescent="0.25">
      <c r="E1136"/>
      <c r="O1136" s="534"/>
    </row>
    <row r="1137" spans="5:15" ht="15" x14ac:dyDescent="0.25">
      <c r="E1137"/>
      <c r="O1137" s="534"/>
    </row>
    <row r="1138" spans="5:15" ht="15" x14ac:dyDescent="0.25">
      <c r="E1138"/>
      <c r="O1138" s="534"/>
    </row>
    <row r="1139" spans="5:15" ht="15" x14ac:dyDescent="0.25">
      <c r="E1139"/>
      <c r="O1139" s="534"/>
    </row>
    <row r="1140" spans="5:15" ht="15" x14ac:dyDescent="0.25">
      <c r="E1140"/>
      <c r="O1140" s="534"/>
    </row>
    <row r="1141" spans="5:15" ht="15" x14ac:dyDescent="0.25">
      <c r="E1141"/>
      <c r="O1141" s="534"/>
    </row>
    <row r="1142" spans="5:15" ht="15" x14ac:dyDescent="0.25">
      <c r="E1142"/>
      <c r="O1142" s="534"/>
    </row>
    <row r="1143" spans="5:15" ht="15" x14ac:dyDescent="0.25">
      <c r="E1143"/>
      <c r="O1143" s="534"/>
    </row>
    <row r="1144" spans="5:15" ht="15" x14ac:dyDescent="0.25">
      <c r="E1144"/>
      <c r="O1144" s="534"/>
    </row>
    <row r="1145" spans="5:15" ht="15" x14ac:dyDescent="0.25">
      <c r="E1145"/>
      <c r="O1145" s="534"/>
    </row>
    <row r="1146" spans="5:15" ht="15" x14ac:dyDescent="0.25">
      <c r="E1146"/>
      <c r="O1146" s="534"/>
    </row>
    <row r="1147" spans="5:15" ht="15" x14ac:dyDescent="0.25">
      <c r="E1147"/>
      <c r="O1147" s="534"/>
    </row>
    <row r="1148" spans="5:15" ht="15" x14ac:dyDescent="0.25">
      <c r="E1148"/>
      <c r="O1148" s="534"/>
    </row>
    <row r="1149" spans="5:15" ht="15" x14ac:dyDescent="0.25">
      <c r="E1149"/>
      <c r="O1149" s="534"/>
    </row>
    <row r="1150" spans="5:15" ht="15" x14ac:dyDescent="0.25">
      <c r="E1150"/>
      <c r="O1150" s="534"/>
    </row>
    <row r="1151" spans="5:15" ht="15" x14ac:dyDescent="0.25">
      <c r="E1151"/>
      <c r="O1151" s="534"/>
    </row>
    <row r="1152" spans="5:15" ht="15" x14ac:dyDescent="0.25">
      <c r="E1152"/>
      <c r="O1152" s="534"/>
    </row>
    <row r="1153" spans="5:15" ht="15" x14ac:dyDescent="0.25">
      <c r="E1153"/>
      <c r="O1153" s="534"/>
    </row>
    <row r="1154" spans="5:15" ht="15" x14ac:dyDescent="0.25">
      <c r="E1154"/>
      <c r="O1154" s="534"/>
    </row>
    <row r="1155" spans="5:15" ht="15" x14ac:dyDescent="0.25">
      <c r="E1155"/>
      <c r="O1155" s="534"/>
    </row>
    <row r="1156" spans="5:15" ht="15" x14ac:dyDescent="0.25">
      <c r="E1156"/>
      <c r="O1156" s="534"/>
    </row>
    <row r="1157" spans="5:15" ht="15" x14ac:dyDescent="0.25">
      <c r="E1157"/>
      <c r="O1157" s="534"/>
    </row>
    <row r="1158" spans="5:15" ht="15" x14ac:dyDescent="0.25">
      <c r="E1158"/>
      <c r="O1158" s="534"/>
    </row>
    <row r="1159" spans="5:15" ht="15" x14ac:dyDescent="0.25">
      <c r="E1159"/>
      <c r="O1159" s="534"/>
    </row>
    <row r="1160" spans="5:15" ht="15" x14ac:dyDescent="0.25">
      <c r="E1160"/>
      <c r="O1160" s="538"/>
    </row>
    <row r="1161" spans="5:15" ht="15" x14ac:dyDescent="0.25">
      <c r="E1161"/>
      <c r="O1161" s="534"/>
    </row>
    <row r="1162" spans="5:15" ht="15" x14ac:dyDescent="0.25">
      <c r="E1162"/>
      <c r="O1162" s="534"/>
    </row>
    <row r="1163" spans="5:15" ht="15" x14ac:dyDescent="0.25">
      <c r="E1163"/>
      <c r="O1163" s="534"/>
    </row>
    <row r="1164" spans="5:15" ht="15" x14ac:dyDescent="0.25">
      <c r="E1164"/>
      <c r="O1164" s="534"/>
    </row>
    <row r="1165" spans="5:15" ht="15" x14ac:dyDescent="0.25">
      <c r="E1165"/>
      <c r="O1165" s="534"/>
    </row>
    <row r="1166" spans="5:15" ht="15" x14ac:dyDescent="0.25">
      <c r="E1166"/>
      <c r="O1166" s="534"/>
    </row>
    <row r="1167" spans="5:15" ht="15" x14ac:dyDescent="0.25">
      <c r="E1167"/>
      <c r="O1167" s="534"/>
    </row>
    <row r="1168" spans="5:15" ht="15" x14ac:dyDescent="0.25">
      <c r="E1168"/>
      <c r="O1168" s="534"/>
    </row>
    <row r="1169" spans="5:15" ht="15" x14ac:dyDescent="0.25">
      <c r="E1169"/>
      <c r="O1169" s="534"/>
    </row>
    <row r="1170" spans="5:15" ht="15" x14ac:dyDescent="0.25">
      <c r="E1170"/>
      <c r="O1170" s="534"/>
    </row>
    <row r="1171" spans="5:15" ht="15" x14ac:dyDescent="0.25">
      <c r="E1171"/>
      <c r="O1171" s="534"/>
    </row>
    <row r="1172" spans="5:15" ht="15" x14ac:dyDescent="0.25">
      <c r="E1172"/>
      <c r="O1172" s="534"/>
    </row>
    <row r="1173" spans="5:15" ht="15" x14ac:dyDescent="0.25">
      <c r="E1173"/>
      <c r="O1173" s="538"/>
    </row>
    <row r="1174" spans="5:15" ht="15" x14ac:dyDescent="0.25">
      <c r="E1174"/>
      <c r="O1174" s="534"/>
    </row>
    <row r="1175" spans="5:15" ht="15" x14ac:dyDescent="0.25">
      <c r="E1175"/>
      <c r="O1175" s="534"/>
    </row>
    <row r="1176" spans="5:15" ht="15" x14ac:dyDescent="0.25">
      <c r="E1176"/>
      <c r="O1176" s="534"/>
    </row>
    <row r="1177" spans="5:15" ht="15" x14ac:dyDescent="0.25">
      <c r="E1177"/>
      <c r="O1177" s="538"/>
    </row>
    <row r="1178" spans="5:15" ht="15" x14ac:dyDescent="0.25">
      <c r="E1178"/>
      <c r="O1178" s="515"/>
    </row>
    <row r="1179" spans="5:15" ht="15" x14ac:dyDescent="0.25">
      <c r="E1179"/>
      <c r="O1179" s="515"/>
    </row>
    <row r="1180" spans="5:15" ht="15" x14ac:dyDescent="0.25">
      <c r="E1180"/>
      <c r="O1180" s="534"/>
    </row>
    <row r="1181" spans="5:15" ht="15" x14ac:dyDescent="0.25">
      <c r="E1181"/>
      <c r="O1181" s="534"/>
    </row>
    <row r="1182" spans="5:15" ht="15" x14ac:dyDescent="0.25">
      <c r="E1182"/>
      <c r="O1182" s="534"/>
    </row>
    <row r="1183" spans="5:15" ht="15" x14ac:dyDescent="0.25">
      <c r="E1183"/>
      <c r="O1183" s="534"/>
    </row>
    <row r="1184" spans="5:15" ht="15" x14ac:dyDescent="0.25">
      <c r="E1184"/>
      <c r="O1184" s="534"/>
    </row>
    <row r="1185" spans="5:15" ht="15" x14ac:dyDescent="0.25">
      <c r="E1185"/>
      <c r="O1185" s="534"/>
    </row>
    <row r="1186" spans="5:15" ht="15" x14ac:dyDescent="0.25">
      <c r="E1186"/>
      <c r="O1186" s="534"/>
    </row>
    <row r="1187" spans="5:15" ht="15" x14ac:dyDescent="0.25">
      <c r="E1187"/>
      <c r="O1187" s="534"/>
    </row>
    <row r="1188" spans="5:15" ht="15" x14ac:dyDescent="0.25">
      <c r="E1188"/>
      <c r="O1188" s="534"/>
    </row>
    <row r="1189" spans="5:15" ht="15" x14ac:dyDescent="0.25">
      <c r="E1189"/>
      <c r="O1189" s="534"/>
    </row>
    <row r="1190" spans="5:15" ht="15" x14ac:dyDescent="0.25">
      <c r="E1190"/>
      <c r="O1190" s="534"/>
    </row>
    <row r="1191" spans="5:15" ht="15" x14ac:dyDescent="0.25">
      <c r="E1191"/>
      <c r="O1191" s="538"/>
    </row>
    <row r="1192" spans="5:15" ht="15" x14ac:dyDescent="0.25">
      <c r="E1192"/>
      <c r="O1192" s="534"/>
    </row>
    <row r="1193" spans="5:15" ht="15" x14ac:dyDescent="0.25">
      <c r="E1193"/>
      <c r="O1193" s="534"/>
    </row>
    <row r="1194" spans="5:15" ht="15" x14ac:dyDescent="0.25">
      <c r="E1194"/>
      <c r="O1194" s="534"/>
    </row>
    <row r="1195" spans="5:15" ht="15" x14ac:dyDescent="0.25">
      <c r="E1195"/>
      <c r="O1195" s="534"/>
    </row>
    <row r="1196" spans="5:15" ht="15" x14ac:dyDescent="0.25">
      <c r="E1196"/>
      <c r="O1196" s="534"/>
    </row>
    <row r="1197" spans="5:15" ht="15" x14ac:dyDescent="0.25">
      <c r="E1197"/>
      <c r="O1197" s="534"/>
    </row>
    <row r="1198" spans="5:15" ht="15" x14ac:dyDescent="0.25">
      <c r="E1198"/>
      <c r="O1198" s="538"/>
    </row>
    <row r="1199" spans="5:15" ht="15" x14ac:dyDescent="0.25">
      <c r="E1199"/>
      <c r="O1199" s="538"/>
    </row>
    <row r="1200" spans="5:15" ht="15" x14ac:dyDescent="0.25">
      <c r="E1200"/>
      <c r="O1200" s="538"/>
    </row>
    <row r="1201" spans="5:15" ht="15" x14ac:dyDescent="0.25">
      <c r="E1201"/>
      <c r="O1201" s="534"/>
    </row>
    <row r="1202" spans="5:15" ht="15" x14ac:dyDescent="0.25">
      <c r="E1202"/>
      <c r="O1202" s="534"/>
    </row>
    <row r="1203" spans="5:15" ht="15" x14ac:dyDescent="0.25">
      <c r="E1203"/>
      <c r="O1203" s="534"/>
    </row>
    <row r="1204" spans="5:15" ht="15" x14ac:dyDescent="0.25">
      <c r="E1204"/>
      <c r="O1204" s="534"/>
    </row>
    <row r="1205" spans="5:15" ht="15" x14ac:dyDescent="0.25">
      <c r="E1205"/>
      <c r="O1205" s="534"/>
    </row>
    <row r="1206" spans="5:15" ht="15" x14ac:dyDescent="0.25">
      <c r="E1206"/>
      <c r="O1206" s="534"/>
    </row>
    <row r="1207" spans="5:15" ht="15" x14ac:dyDescent="0.25">
      <c r="E1207"/>
      <c r="O1207" s="534"/>
    </row>
    <row r="1208" spans="5:15" ht="15" x14ac:dyDescent="0.25">
      <c r="E1208"/>
      <c r="O1208" s="534"/>
    </row>
    <row r="1209" spans="5:15" ht="15" x14ac:dyDescent="0.25">
      <c r="E1209"/>
      <c r="O1209" s="534"/>
    </row>
    <row r="1210" spans="5:15" ht="15" x14ac:dyDescent="0.25">
      <c r="E1210"/>
      <c r="O1210" s="534"/>
    </row>
    <row r="1211" spans="5:15" ht="15" x14ac:dyDescent="0.25">
      <c r="E1211"/>
      <c r="O1211" s="534"/>
    </row>
    <row r="1212" spans="5:15" ht="15" x14ac:dyDescent="0.25">
      <c r="E1212"/>
      <c r="O1212" s="534"/>
    </row>
    <row r="1213" spans="5:15" ht="15" x14ac:dyDescent="0.25">
      <c r="E1213"/>
      <c r="O1213" s="534"/>
    </row>
    <row r="1214" spans="5:15" ht="15" x14ac:dyDescent="0.25">
      <c r="E1214"/>
      <c r="O1214" s="534"/>
    </row>
    <row r="1215" spans="5:15" ht="15" x14ac:dyDescent="0.25">
      <c r="E1215"/>
      <c r="O1215" s="534"/>
    </row>
    <row r="1216" spans="5:15" ht="15" x14ac:dyDescent="0.25">
      <c r="E1216"/>
      <c r="O1216" s="534"/>
    </row>
    <row r="1217" spans="5:15" ht="15" x14ac:dyDescent="0.25">
      <c r="E1217"/>
      <c r="O1217" s="534"/>
    </row>
    <row r="1218" spans="5:15" ht="15" x14ac:dyDescent="0.25">
      <c r="E1218"/>
      <c r="O1218" s="534"/>
    </row>
    <row r="1219" spans="5:15" ht="15" x14ac:dyDescent="0.25">
      <c r="E1219"/>
      <c r="O1219" s="534"/>
    </row>
    <row r="1220" spans="5:15" ht="15" x14ac:dyDescent="0.25">
      <c r="E1220"/>
      <c r="O1220" s="534"/>
    </row>
    <row r="1221" spans="5:15" ht="15" x14ac:dyDescent="0.25">
      <c r="E1221"/>
      <c r="O1221" s="534"/>
    </row>
    <row r="1222" spans="5:15" ht="15" x14ac:dyDescent="0.25">
      <c r="E1222"/>
      <c r="O1222" s="534"/>
    </row>
    <row r="1223" spans="5:15" ht="15" x14ac:dyDescent="0.25">
      <c r="E1223"/>
      <c r="O1223" s="534"/>
    </row>
    <row r="1224" spans="5:15" ht="15" x14ac:dyDescent="0.25">
      <c r="E1224"/>
      <c r="O1224" s="534"/>
    </row>
    <row r="1225" spans="5:15" ht="15" x14ac:dyDescent="0.25">
      <c r="E1225"/>
      <c r="O1225" s="534"/>
    </row>
    <row r="1226" spans="5:15" ht="15" x14ac:dyDescent="0.25">
      <c r="E1226"/>
      <c r="O1226" s="534"/>
    </row>
    <row r="1227" spans="5:15" ht="15" x14ac:dyDescent="0.25">
      <c r="E1227"/>
      <c r="O1227" s="534"/>
    </row>
    <row r="1228" spans="5:15" ht="15" x14ac:dyDescent="0.25">
      <c r="E1228"/>
      <c r="O1228" s="534"/>
    </row>
    <row r="1229" spans="5:15" ht="15" x14ac:dyDescent="0.25">
      <c r="E1229"/>
      <c r="O1229" s="534"/>
    </row>
    <row r="1230" spans="5:15" ht="15" x14ac:dyDescent="0.25">
      <c r="E1230"/>
      <c r="O1230" s="534"/>
    </row>
    <row r="1231" spans="5:15" ht="15" x14ac:dyDescent="0.25">
      <c r="E1231"/>
      <c r="O1231" s="534"/>
    </row>
    <row r="1232" spans="5:15" ht="15" x14ac:dyDescent="0.25">
      <c r="E1232"/>
      <c r="O1232" s="534"/>
    </row>
    <row r="1233" spans="5:15" ht="15" x14ac:dyDescent="0.25">
      <c r="E1233"/>
      <c r="O1233" s="534"/>
    </row>
    <row r="1234" spans="5:15" ht="15" x14ac:dyDescent="0.25">
      <c r="E1234"/>
      <c r="O1234" s="534"/>
    </row>
    <row r="1235" spans="5:15" ht="15" x14ac:dyDescent="0.25">
      <c r="E1235"/>
      <c r="O1235" s="534"/>
    </row>
    <row r="1236" spans="5:15" ht="15" x14ac:dyDescent="0.25">
      <c r="E1236"/>
      <c r="O1236" s="534"/>
    </row>
    <row r="1237" spans="5:15" ht="15" x14ac:dyDescent="0.25">
      <c r="E1237"/>
      <c r="O1237" s="534"/>
    </row>
    <row r="1238" spans="5:15" ht="15" x14ac:dyDescent="0.25">
      <c r="E1238"/>
      <c r="O1238" s="534"/>
    </row>
    <row r="1239" spans="5:15" ht="15" x14ac:dyDescent="0.25">
      <c r="E1239"/>
      <c r="O1239" s="534"/>
    </row>
    <row r="1240" spans="5:15" ht="15" x14ac:dyDescent="0.25">
      <c r="E1240"/>
      <c r="O1240" s="534"/>
    </row>
    <row r="1241" spans="5:15" ht="15" x14ac:dyDescent="0.25">
      <c r="E1241"/>
      <c r="O1241" s="534"/>
    </row>
    <row r="1242" spans="5:15" ht="15" x14ac:dyDescent="0.25">
      <c r="E1242"/>
      <c r="O1242" s="534"/>
    </row>
    <row r="1243" spans="5:15" ht="15" x14ac:dyDescent="0.25">
      <c r="E1243"/>
      <c r="O1243" s="534"/>
    </row>
    <row r="1244" spans="5:15" ht="15" x14ac:dyDescent="0.25">
      <c r="E1244"/>
      <c r="O1244" s="534"/>
    </row>
    <row r="1245" spans="5:15" ht="15" x14ac:dyDescent="0.25">
      <c r="E1245"/>
      <c r="O1245" s="534"/>
    </row>
    <row r="1246" spans="5:15" ht="15" x14ac:dyDescent="0.25">
      <c r="E1246"/>
      <c r="O1246" s="534"/>
    </row>
    <row r="1247" spans="5:15" ht="15" x14ac:dyDescent="0.25">
      <c r="E1247"/>
      <c r="O1247" s="534"/>
    </row>
    <row r="1248" spans="5:15" ht="15" x14ac:dyDescent="0.25">
      <c r="E1248"/>
      <c r="O1248" s="534"/>
    </row>
    <row r="1249" spans="5:15" ht="15" x14ac:dyDescent="0.25">
      <c r="E1249"/>
      <c r="O1249" s="534"/>
    </row>
    <row r="1250" spans="5:15" ht="15" x14ac:dyDescent="0.25">
      <c r="E1250"/>
      <c r="O1250" s="534"/>
    </row>
    <row r="1251" spans="5:15" ht="15" x14ac:dyDescent="0.25">
      <c r="E1251"/>
      <c r="O1251" s="534"/>
    </row>
    <row r="1252" spans="5:15" ht="15" x14ac:dyDescent="0.25">
      <c r="E1252"/>
      <c r="O1252" s="534"/>
    </row>
    <row r="1253" spans="5:15" ht="15" x14ac:dyDescent="0.25">
      <c r="E1253"/>
      <c r="O1253" s="534"/>
    </row>
    <row r="1254" spans="5:15" ht="15" x14ac:dyDescent="0.25">
      <c r="E1254"/>
      <c r="O1254" s="534"/>
    </row>
    <row r="1255" spans="5:15" ht="15" x14ac:dyDescent="0.25">
      <c r="E1255"/>
      <c r="O1255" s="534"/>
    </row>
    <row r="1256" spans="5:15" ht="15" x14ac:dyDescent="0.25">
      <c r="E1256"/>
      <c r="O1256" s="534"/>
    </row>
    <row r="1257" spans="5:15" ht="15" x14ac:dyDescent="0.25">
      <c r="E1257"/>
      <c r="O1257" s="534"/>
    </row>
    <row r="1258" spans="5:15" ht="15" x14ac:dyDescent="0.25">
      <c r="E1258"/>
      <c r="O1258" s="534"/>
    </row>
    <row r="1259" spans="5:15" ht="15" x14ac:dyDescent="0.25">
      <c r="E1259"/>
      <c r="O1259" s="534"/>
    </row>
    <row r="1260" spans="5:15" ht="15" x14ac:dyDescent="0.25">
      <c r="E1260"/>
      <c r="O1260" s="534"/>
    </row>
    <row r="1261" spans="5:15" ht="15" x14ac:dyDescent="0.25">
      <c r="E1261"/>
      <c r="O1261" s="534"/>
    </row>
    <row r="1262" spans="5:15" ht="15" x14ac:dyDescent="0.25">
      <c r="E1262"/>
      <c r="O1262" s="534"/>
    </row>
    <row r="1263" spans="5:15" ht="15" x14ac:dyDescent="0.25">
      <c r="E1263"/>
      <c r="O1263" s="534"/>
    </row>
    <row r="1264" spans="5:15" ht="15" x14ac:dyDescent="0.25">
      <c r="E1264"/>
      <c r="O1264" s="534"/>
    </row>
    <row r="1265" spans="5:15" ht="15" x14ac:dyDescent="0.25">
      <c r="E1265"/>
      <c r="O1265" s="534"/>
    </row>
    <row r="1266" spans="5:15" ht="15" x14ac:dyDescent="0.25">
      <c r="E1266"/>
      <c r="O1266" s="534"/>
    </row>
    <row r="1267" spans="5:15" ht="15" x14ac:dyDescent="0.25">
      <c r="E1267"/>
      <c r="O1267" s="534"/>
    </row>
    <row r="1268" spans="5:15" ht="15" x14ac:dyDescent="0.25">
      <c r="E1268"/>
      <c r="O1268" s="534"/>
    </row>
    <row r="1269" spans="5:15" ht="15" x14ac:dyDescent="0.25">
      <c r="E1269"/>
      <c r="O1269" s="534"/>
    </row>
    <row r="1270" spans="5:15" ht="15" x14ac:dyDescent="0.25">
      <c r="E1270"/>
      <c r="O1270" s="534"/>
    </row>
    <row r="1271" spans="5:15" ht="15" x14ac:dyDescent="0.25">
      <c r="E1271"/>
      <c r="O1271" s="534"/>
    </row>
    <row r="1272" spans="5:15" ht="15" x14ac:dyDescent="0.25">
      <c r="E1272"/>
      <c r="O1272" s="534"/>
    </row>
    <row r="1273" spans="5:15" ht="15" x14ac:dyDescent="0.25">
      <c r="E1273"/>
      <c r="O1273" s="534"/>
    </row>
    <row r="1274" spans="5:15" ht="15" x14ac:dyDescent="0.25">
      <c r="E1274"/>
      <c r="O1274" s="534"/>
    </row>
    <row r="1275" spans="5:15" ht="15" x14ac:dyDescent="0.25">
      <c r="E1275"/>
      <c r="O1275" s="534"/>
    </row>
    <row r="1276" spans="5:15" ht="15" x14ac:dyDescent="0.25">
      <c r="E1276"/>
      <c r="O1276" s="534"/>
    </row>
    <row r="1277" spans="5:15" ht="15" x14ac:dyDescent="0.25">
      <c r="E1277"/>
      <c r="O1277" s="534"/>
    </row>
    <row r="1278" spans="5:15" ht="15" x14ac:dyDescent="0.25">
      <c r="E1278"/>
      <c r="O1278" s="534"/>
    </row>
    <row r="1279" spans="5:15" ht="15" x14ac:dyDescent="0.25">
      <c r="E1279"/>
      <c r="O1279" s="534"/>
    </row>
    <row r="1280" spans="5:15" ht="15" x14ac:dyDescent="0.25">
      <c r="E1280"/>
      <c r="O1280" s="534"/>
    </row>
    <row r="1281" spans="5:15" ht="15" x14ac:dyDescent="0.25">
      <c r="E1281"/>
      <c r="O1281" s="534"/>
    </row>
    <row r="1282" spans="5:15" ht="15" x14ac:dyDescent="0.25">
      <c r="E1282"/>
      <c r="O1282" s="534"/>
    </row>
    <row r="1283" spans="5:15" ht="15" x14ac:dyDescent="0.25">
      <c r="E1283"/>
      <c r="O1283" s="534"/>
    </row>
    <row r="1284" spans="5:15" ht="15" x14ac:dyDescent="0.25">
      <c r="E1284"/>
      <c r="O1284" s="534"/>
    </row>
    <row r="1285" spans="5:15" ht="15" x14ac:dyDescent="0.25">
      <c r="E1285"/>
      <c r="O1285" s="537"/>
    </row>
    <row r="1286" spans="5:15" ht="15" x14ac:dyDescent="0.25">
      <c r="E1286"/>
      <c r="O1286" s="534"/>
    </row>
    <row r="1287" spans="5:15" ht="15" x14ac:dyDescent="0.25">
      <c r="E1287"/>
      <c r="O1287" s="534"/>
    </row>
    <row r="1288" spans="5:15" ht="15" x14ac:dyDescent="0.25">
      <c r="E1288"/>
      <c r="O1288" s="534"/>
    </row>
    <row r="1289" spans="5:15" ht="15" x14ac:dyDescent="0.25">
      <c r="E1289"/>
      <c r="O1289" s="534"/>
    </row>
    <row r="1290" spans="5:15" ht="15" x14ac:dyDescent="0.25">
      <c r="E1290"/>
      <c r="O1290" s="534"/>
    </row>
    <row r="1291" spans="5:15" ht="15" x14ac:dyDescent="0.25">
      <c r="E1291"/>
      <c r="O1291" s="534"/>
    </row>
    <row r="1292" spans="5:15" ht="15" x14ac:dyDescent="0.25">
      <c r="E1292"/>
      <c r="O1292" s="534"/>
    </row>
    <row r="1293" spans="5:15" ht="15" x14ac:dyDescent="0.25">
      <c r="E1293"/>
      <c r="O1293" s="534"/>
    </row>
    <row r="1294" spans="5:15" ht="15" x14ac:dyDescent="0.25">
      <c r="E1294"/>
      <c r="O1294" s="534"/>
    </row>
    <row r="1295" spans="5:15" ht="15" x14ac:dyDescent="0.25">
      <c r="E1295"/>
      <c r="O1295" s="534"/>
    </row>
    <row r="1296" spans="5:15" ht="15" x14ac:dyDescent="0.25">
      <c r="E1296"/>
      <c r="O1296" s="534"/>
    </row>
    <row r="1297" spans="5:15" ht="15" x14ac:dyDescent="0.25">
      <c r="E1297"/>
      <c r="O1297" s="534"/>
    </row>
    <row r="1298" spans="5:15" ht="15" x14ac:dyDescent="0.25">
      <c r="E1298"/>
      <c r="O1298" s="534"/>
    </row>
    <row r="1299" spans="5:15" ht="15" x14ac:dyDescent="0.25">
      <c r="E1299"/>
      <c r="O1299" s="534"/>
    </row>
    <row r="1300" spans="5:15" ht="15" x14ac:dyDescent="0.25">
      <c r="E1300"/>
      <c r="O1300" s="534"/>
    </row>
    <row r="1301" spans="5:15" ht="15" x14ac:dyDescent="0.25">
      <c r="E1301"/>
      <c r="O1301" s="534"/>
    </row>
    <row r="1302" spans="5:15" ht="15" x14ac:dyDescent="0.25">
      <c r="E1302"/>
      <c r="O1302" s="534"/>
    </row>
    <row r="1303" spans="5:15" ht="15" x14ac:dyDescent="0.25">
      <c r="E1303"/>
      <c r="O1303" s="534"/>
    </row>
    <row r="1304" spans="5:15" ht="15" x14ac:dyDescent="0.25">
      <c r="E1304"/>
      <c r="O1304" s="534"/>
    </row>
    <row r="1305" spans="5:15" ht="15" x14ac:dyDescent="0.25">
      <c r="E1305"/>
      <c r="O1305" s="534"/>
    </row>
    <row r="1306" spans="5:15" ht="15" x14ac:dyDescent="0.25">
      <c r="E1306"/>
      <c r="O1306" s="534"/>
    </row>
    <row r="1307" spans="5:15" ht="15" x14ac:dyDescent="0.25">
      <c r="E1307"/>
      <c r="O1307" s="534"/>
    </row>
    <row r="1308" spans="5:15" ht="15" x14ac:dyDescent="0.25">
      <c r="E1308"/>
      <c r="O1308" s="534"/>
    </row>
    <row r="1309" spans="5:15" ht="15" x14ac:dyDescent="0.25">
      <c r="E1309"/>
      <c r="O1309" s="534"/>
    </row>
    <row r="1310" spans="5:15" ht="15" x14ac:dyDescent="0.25">
      <c r="E1310"/>
      <c r="O1310" s="534"/>
    </row>
    <row r="1311" spans="5:15" ht="15" x14ac:dyDescent="0.25">
      <c r="E1311"/>
      <c r="O1311" s="534"/>
    </row>
    <row r="1312" spans="5:15" ht="15" x14ac:dyDescent="0.25">
      <c r="E1312"/>
      <c r="O1312" s="537"/>
    </row>
    <row r="1313" spans="5:15" ht="15" x14ac:dyDescent="0.25">
      <c r="E1313"/>
      <c r="O1313" s="534"/>
    </row>
    <row r="1314" spans="5:15" ht="15" x14ac:dyDescent="0.25">
      <c r="E1314"/>
      <c r="O1314" s="534"/>
    </row>
    <row r="1315" spans="5:15" ht="15" x14ac:dyDescent="0.25">
      <c r="E1315"/>
      <c r="O1315" s="534"/>
    </row>
    <row r="1316" spans="5:15" ht="15" x14ac:dyDescent="0.25">
      <c r="E1316"/>
      <c r="O1316" s="534"/>
    </row>
    <row r="1317" spans="5:15" ht="15" x14ac:dyDescent="0.25">
      <c r="E1317"/>
      <c r="O1317" s="534"/>
    </row>
    <row r="1318" spans="5:15" ht="15" x14ac:dyDescent="0.25">
      <c r="E1318"/>
      <c r="O1318" s="534"/>
    </row>
    <row r="1319" spans="5:15" ht="15" x14ac:dyDescent="0.25">
      <c r="E1319"/>
      <c r="O1319" s="534"/>
    </row>
    <row r="1320" spans="5:15" ht="15" x14ac:dyDescent="0.25">
      <c r="E1320"/>
      <c r="O1320" s="534"/>
    </row>
    <row r="1321" spans="5:15" ht="15" x14ac:dyDescent="0.25">
      <c r="E1321"/>
      <c r="O1321" s="534"/>
    </row>
    <row r="1322" spans="5:15" ht="15" x14ac:dyDescent="0.25">
      <c r="E1322"/>
      <c r="O1322" s="534"/>
    </row>
    <row r="1323" spans="5:15" ht="15" x14ac:dyDescent="0.25">
      <c r="E1323"/>
      <c r="O1323" s="534"/>
    </row>
    <row r="1324" spans="5:15" ht="15" x14ac:dyDescent="0.25">
      <c r="E1324"/>
      <c r="O1324" s="534"/>
    </row>
    <row r="1325" spans="5:15" ht="15" x14ac:dyDescent="0.25">
      <c r="E1325"/>
      <c r="O1325" s="534"/>
    </row>
    <row r="1326" spans="5:15" ht="15" x14ac:dyDescent="0.25">
      <c r="E1326"/>
      <c r="O1326" s="534"/>
    </row>
    <row r="1327" spans="5:15" ht="15" x14ac:dyDescent="0.25">
      <c r="E1327"/>
      <c r="O1327" s="534"/>
    </row>
    <row r="1328" spans="5:15" ht="15" x14ac:dyDescent="0.25">
      <c r="E1328"/>
      <c r="O1328" s="534"/>
    </row>
    <row r="1329" spans="5:15" ht="15" x14ac:dyDescent="0.25">
      <c r="E1329"/>
      <c r="O1329" s="534"/>
    </row>
    <row r="1330" spans="5:15" ht="15" x14ac:dyDescent="0.25">
      <c r="E1330"/>
      <c r="O1330" s="534"/>
    </row>
    <row r="1331" spans="5:15" ht="15" x14ac:dyDescent="0.25">
      <c r="E1331"/>
      <c r="O1331" s="534"/>
    </row>
    <row r="1332" spans="5:15" ht="15" x14ac:dyDescent="0.25">
      <c r="E1332"/>
      <c r="O1332" s="534"/>
    </row>
    <row r="1333" spans="5:15" ht="15" x14ac:dyDescent="0.25">
      <c r="E1333"/>
      <c r="O1333" s="534"/>
    </row>
    <row r="1334" spans="5:15" ht="15" x14ac:dyDescent="0.25">
      <c r="E1334"/>
      <c r="O1334" s="534"/>
    </row>
    <row r="1335" spans="5:15" ht="15" x14ac:dyDescent="0.25">
      <c r="E1335"/>
      <c r="O1335" s="534"/>
    </row>
    <row r="1336" spans="5:15" ht="15" x14ac:dyDescent="0.25">
      <c r="E1336"/>
      <c r="O1336" s="534"/>
    </row>
    <row r="1337" spans="5:15" ht="15" x14ac:dyDescent="0.25">
      <c r="E1337"/>
      <c r="O1337" s="534"/>
    </row>
    <row r="1338" spans="5:15" ht="15" x14ac:dyDescent="0.25">
      <c r="E1338"/>
      <c r="O1338" s="534"/>
    </row>
    <row r="1339" spans="5:15" ht="15" x14ac:dyDescent="0.25">
      <c r="E1339"/>
      <c r="O1339" s="534"/>
    </row>
    <row r="1340" spans="5:15" ht="15" x14ac:dyDescent="0.25">
      <c r="E1340"/>
      <c r="O1340" s="534"/>
    </row>
    <row r="1341" spans="5:15" ht="15" x14ac:dyDescent="0.25">
      <c r="E1341"/>
      <c r="O1341" s="534"/>
    </row>
    <row r="1342" spans="5:15" ht="15" x14ac:dyDescent="0.25">
      <c r="E1342"/>
      <c r="O1342" s="534"/>
    </row>
    <row r="1343" spans="5:15" ht="15" x14ac:dyDescent="0.25">
      <c r="E1343"/>
      <c r="O1343" s="534"/>
    </row>
    <row r="1344" spans="5:15" ht="15" x14ac:dyDescent="0.25">
      <c r="E1344"/>
      <c r="O1344" s="534"/>
    </row>
    <row r="1345" spans="5:15" ht="15" x14ac:dyDescent="0.25">
      <c r="E1345"/>
      <c r="O1345" s="534"/>
    </row>
    <row r="1346" spans="5:15" ht="15" x14ac:dyDescent="0.25">
      <c r="E1346"/>
      <c r="O1346" s="534"/>
    </row>
    <row r="1347" spans="5:15" ht="15" x14ac:dyDescent="0.25">
      <c r="E1347"/>
      <c r="O1347" s="534"/>
    </row>
    <row r="1348" spans="5:15" ht="15" x14ac:dyDescent="0.25">
      <c r="E1348"/>
      <c r="O1348" s="534"/>
    </row>
    <row r="1349" spans="5:15" ht="15" x14ac:dyDescent="0.25">
      <c r="E1349"/>
      <c r="O1349" s="534"/>
    </row>
    <row r="1350" spans="5:15" ht="15" x14ac:dyDescent="0.25">
      <c r="E1350"/>
      <c r="O1350" s="534"/>
    </row>
    <row r="1351" spans="5:15" ht="15" x14ac:dyDescent="0.25">
      <c r="E1351"/>
      <c r="O1351" s="534"/>
    </row>
    <row r="1352" spans="5:15" ht="15" x14ac:dyDescent="0.25">
      <c r="E1352"/>
      <c r="O1352" s="534"/>
    </row>
    <row r="1353" spans="5:15" ht="15" x14ac:dyDescent="0.25">
      <c r="E1353"/>
      <c r="O1353" s="534"/>
    </row>
    <row r="1354" spans="5:15" ht="15" x14ac:dyDescent="0.25">
      <c r="E1354"/>
      <c r="O1354" s="534"/>
    </row>
    <row r="1355" spans="5:15" ht="15" x14ac:dyDescent="0.25">
      <c r="E1355"/>
      <c r="O1355" s="534"/>
    </row>
    <row r="1356" spans="5:15" ht="15" x14ac:dyDescent="0.25">
      <c r="E1356"/>
      <c r="O1356" s="534"/>
    </row>
    <row r="1357" spans="5:15" ht="15" x14ac:dyDescent="0.25">
      <c r="E1357"/>
      <c r="O1357" s="534"/>
    </row>
    <row r="1358" spans="5:15" ht="15" x14ac:dyDescent="0.25">
      <c r="E1358"/>
      <c r="O1358" s="534"/>
    </row>
    <row r="1359" spans="5:15" ht="15" x14ac:dyDescent="0.25">
      <c r="E1359"/>
      <c r="O1359" s="534"/>
    </row>
    <row r="1360" spans="5:15" ht="15" x14ac:dyDescent="0.25">
      <c r="E1360"/>
      <c r="O1360" s="534"/>
    </row>
    <row r="1361" spans="5:15" ht="15" x14ac:dyDescent="0.25">
      <c r="E1361"/>
      <c r="O1361" s="534"/>
    </row>
    <row r="1362" spans="5:15" ht="15" x14ac:dyDescent="0.25">
      <c r="E1362"/>
      <c r="O1362" s="534"/>
    </row>
    <row r="1363" spans="5:15" ht="15" x14ac:dyDescent="0.25">
      <c r="E1363"/>
      <c r="O1363" s="534"/>
    </row>
    <row r="1364" spans="5:15" ht="15" x14ac:dyDescent="0.25">
      <c r="E1364"/>
      <c r="O1364" s="534"/>
    </row>
    <row r="1365" spans="5:15" ht="15" x14ac:dyDescent="0.25">
      <c r="E1365"/>
      <c r="O1365" s="534"/>
    </row>
    <row r="1366" spans="5:15" ht="15" x14ac:dyDescent="0.25">
      <c r="E1366"/>
      <c r="O1366" s="534"/>
    </row>
    <row r="1367" spans="5:15" ht="15" x14ac:dyDescent="0.25">
      <c r="E1367"/>
      <c r="O1367" s="534"/>
    </row>
    <row r="1368" spans="5:15" ht="15" x14ac:dyDescent="0.25">
      <c r="E1368"/>
      <c r="O1368" s="534"/>
    </row>
    <row r="1369" spans="5:15" ht="15" x14ac:dyDescent="0.25">
      <c r="E1369"/>
      <c r="O1369" s="534"/>
    </row>
    <row r="1370" spans="5:15" ht="15" x14ac:dyDescent="0.25">
      <c r="E1370"/>
      <c r="O1370" s="534"/>
    </row>
    <row r="1371" spans="5:15" ht="15" x14ac:dyDescent="0.25">
      <c r="E1371"/>
      <c r="O1371" s="534"/>
    </row>
    <row r="1372" spans="5:15" ht="15" x14ac:dyDescent="0.25">
      <c r="E1372"/>
      <c r="O1372" s="534"/>
    </row>
    <row r="1373" spans="5:15" ht="15" x14ac:dyDescent="0.25">
      <c r="E1373"/>
      <c r="O1373" s="534"/>
    </row>
    <row r="1374" spans="5:15" ht="15" x14ac:dyDescent="0.25">
      <c r="E1374"/>
      <c r="O1374" s="534"/>
    </row>
    <row r="1375" spans="5:15" ht="15" x14ac:dyDescent="0.25">
      <c r="E1375"/>
      <c r="O1375" s="534"/>
    </row>
    <row r="1376" spans="5:15" ht="15" x14ac:dyDescent="0.25">
      <c r="E1376"/>
      <c r="O1376" s="534"/>
    </row>
    <row r="1377" spans="5:15" ht="15" x14ac:dyDescent="0.25">
      <c r="E1377"/>
      <c r="O1377" s="534"/>
    </row>
    <row r="1378" spans="5:15" ht="15" x14ac:dyDescent="0.25">
      <c r="E1378"/>
      <c r="O1378" s="534"/>
    </row>
    <row r="1379" spans="5:15" ht="15" x14ac:dyDescent="0.25">
      <c r="E1379"/>
      <c r="O1379" s="534"/>
    </row>
    <row r="1380" spans="5:15" ht="15" x14ac:dyDescent="0.25">
      <c r="E1380"/>
      <c r="O1380" s="534"/>
    </row>
    <row r="1381" spans="5:15" ht="15" x14ac:dyDescent="0.25">
      <c r="E1381" s="535"/>
      <c r="O1381" s="534"/>
    </row>
    <row r="1382" spans="5:15" ht="15" x14ac:dyDescent="0.25">
      <c r="E1382" s="535"/>
      <c r="O1382" s="534"/>
    </row>
    <row r="1383" spans="5:15" ht="15" x14ac:dyDescent="0.25">
      <c r="E1383" s="536"/>
      <c r="O1383" s="534"/>
    </row>
    <row r="1384" spans="5:15" ht="15" x14ac:dyDescent="0.25">
      <c r="E1384" s="536"/>
      <c r="O1384" s="534"/>
    </row>
    <row r="1385" spans="5:15" ht="15" x14ac:dyDescent="0.25">
      <c r="E1385" s="536"/>
      <c r="O1385" s="534"/>
    </row>
    <row r="1386" spans="5:15" ht="15" x14ac:dyDescent="0.25">
      <c r="E1386" s="536"/>
      <c r="O1386" s="534"/>
    </row>
    <row r="1387" spans="5:15" ht="15" x14ac:dyDescent="0.25">
      <c r="E1387"/>
      <c r="O1387" s="534"/>
    </row>
    <row r="1388" spans="5:15" ht="15" x14ac:dyDescent="0.25">
      <c r="E1388"/>
      <c r="O1388" s="534"/>
    </row>
    <row r="1389" spans="5:15" ht="15" x14ac:dyDescent="0.25">
      <c r="E1389"/>
      <c r="O1389" s="534"/>
    </row>
    <row r="1390" spans="5:15" ht="15" x14ac:dyDescent="0.25">
      <c r="E1390"/>
      <c r="O1390" s="534"/>
    </row>
    <row r="1391" spans="5:15" ht="15" x14ac:dyDescent="0.25">
      <c r="E1391"/>
      <c r="O1391" s="534"/>
    </row>
    <row r="1392" spans="5:15" ht="15" x14ac:dyDescent="0.25">
      <c r="E1392" s="535"/>
      <c r="O1392" s="534"/>
    </row>
    <row r="1393" spans="5:15" ht="15" x14ac:dyDescent="0.25">
      <c r="E1393" s="535"/>
      <c r="O1393" s="534"/>
    </row>
    <row r="1394" spans="5:15" ht="15" x14ac:dyDescent="0.25">
      <c r="E1394" s="535"/>
      <c r="O1394" s="534"/>
    </row>
    <row r="1395" spans="5:15" ht="15" x14ac:dyDescent="0.25">
      <c r="E1395" s="535"/>
      <c r="O1395" s="534"/>
    </row>
    <row r="1396" spans="5:15" ht="15" x14ac:dyDescent="0.25">
      <c r="E1396" s="535"/>
      <c r="O1396" s="534"/>
    </row>
    <row r="1397" spans="5:15" ht="15" x14ac:dyDescent="0.25">
      <c r="E1397"/>
      <c r="O1397" s="534"/>
    </row>
    <row r="1398" spans="5:15" ht="15" x14ac:dyDescent="0.25">
      <c r="E1398"/>
      <c r="O1398" s="534"/>
    </row>
    <row r="1399" spans="5:15" ht="15" x14ac:dyDescent="0.25">
      <c r="E1399"/>
      <c r="O1399" s="534"/>
    </row>
    <row r="1400" spans="5:15" ht="15" x14ac:dyDescent="0.25">
      <c r="E1400"/>
      <c r="O1400" s="534"/>
    </row>
    <row r="1401" spans="5:15" ht="15" x14ac:dyDescent="0.25">
      <c r="E1401"/>
      <c r="O1401" s="534"/>
    </row>
    <row r="1402" spans="5:15" ht="15" x14ac:dyDescent="0.25">
      <c r="E1402"/>
      <c r="O1402" s="534"/>
    </row>
    <row r="1403" spans="5:15" ht="15" x14ac:dyDescent="0.25">
      <c r="E1403"/>
      <c r="O1403" s="534"/>
    </row>
    <row r="1404" spans="5:15" ht="15" x14ac:dyDescent="0.25">
      <c r="E1404"/>
      <c r="O1404" s="534"/>
    </row>
    <row r="1405" spans="5:15" ht="15" x14ac:dyDescent="0.25">
      <c r="E1405"/>
      <c r="O1405" s="534"/>
    </row>
    <row r="1406" spans="5:15" ht="15" x14ac:dyDescent="0.25">
      <c r="E1406"/>
      <c r="O1406" s="534"/>
    </row>
    <row r="1407" spans="5:15" ht="15" x14ac:dyDescent="0.25">
      <c r="E1407"/>
      <c r="O1407" s="534"/>
    </row>
    <row r="1408" spans="5:15" ht="15" x14ac:dyDescent="0.25">
      <c r="E1408"/>
      <c r="O1408" s="534"/>
    </row>
    <row r="1409" spans="5:15" ht="15" x14ac:dyDescent="0.25">
      <c r="E1409"/>
      <c r="O1409" s="534"/>
    </row>
    <row r="1410" spans="5:15" ht="15" x14ac:dyDescent="0.25">
      <c r="E1410"/>
      <c r="O1410" s="534"/>
    </row>
    <row r="1411" spans="5:15" ht="15" x14ac:dyDescent="0.25">
      <c r="E1411"/>
      <c r="O1411" s="534"/>
    </row>
    <row r="1412" spans="5:15" ht="15" x14ac:dyDescent="0.25">
      <c r="E1412"/>
      <c r="O1412" s="534"/>
    </row>
    <row r="1413" spans="5:15" ht="15" x14ac:dyDescent="0.25">
      <c r="E1413"/>
      <c r="O1413" s="534"/>
    </row>
    <row r="1414" spans="5:15" ht="15" x14ac:dyDescent="0.25">
      <c r="E1414"/>
      <c r="O1414" s="534"/>
    </row>
    <row r="1415" spans="5:15" ht="15" x14ac:dyDescent="0.25">
      <c r="E1415"/>
      <c r="O1415" s="534"/>
    </row>
    <row r="1416" spans="5:15" ht="15" x14ac:dyDescent="0.25">
      <c r="E1416"/>
      <c r="O1416" s="534"/>
    </row>
    <row r="1417" spans="5:15" ht="15" x14ac:dyDescent="0.25">
      <c r="E1417"/>
      <c r="O1417" s="534"/>
    </row>
    <row r="1418" spans="5:15" ht="15" x14ac:dyDescent="0.25">
      <c r="E1418"/>
      <c r="O1418" s="534"/>
    </row>
    <row r="1419" spans="5:15" ht="15" x14ac:dyDescent="0.25">
      <c r="E1419"/>
      <c r="O1419" s="534"/>
    </row>
    <row r="1420" spans="5:15" ht="15" x14ac:dyDescent="0.25">
      <c r="E1420"/>
      <c r="O1420" s="534"/>
    </row>
    <row r="1421" spans="5:15" ht="15" x14ac:dyDescent="0.25">
      <c r="E1421"/>
      <c r="O1421" s="534"/>
    </row>
    <row r="1422" spans="5:15" ht="15" x14ac:dyDescent="0.25">
      <c r="E1422"/>
      <c r="O1422" s="534"/>
    </row>
    <row r="1423" spans="5:15" ht="15" x14ac:dyDescent="0.25">
      <c r="E1423"/>
      <c r="O1423" s="534"/>
    </row>
    <row r="1424" spans="5:15" ht="15" x14ac:dyDescent="0.25">
      <c r="E1424"/>
      <c r="O1424" s="534"/>
    </row>
    <row r="1425" spans="5:15" ht="15" x14ac:dyDescent="0.25">
      <c r="E1425"/>
      <c r="O1425" s="534"/>
    </row>
    <row r="1426" spans="5:15" ht="15" x14ac:dyDescent="0.25">
      <c r="E1426"/>
      <c r="O1426" s="534"/>
    </row>
    <row r="1427" spans="5:15" ht="15" x14ac:dyDescent="0.25">
      <c r="E1427"/>
      <c r="O1427" s="534"/>
    </row>
    <row r="1428" spans="5:15" ht="15" x14ac:dyDescent="0.25">
      <c r="E1428"/>
      <c r="O1428" s="534"/>
    </row>
    <row r="1429" spans="5:15" ht="15" x14ac:dyDescent="0.25">
      <c r="E1429"/>
      <c r="O1429" s="534"/>
    </row>
    <row r="1430" spans="5:15" ht="15" x14ac:dyDescent="0.25">
      <c r="E1430"/>
      <c r="O1430" s="534"/>
    </row>
    <row r="1431" spans="5:15" ht="15" x14ac:dyDescent="0.25">
      <c r="E1431"/>
      <c r="O1431" s="534"/>
    </row>
    <row r="1432" spans="5:15" ht="15" x14ac:dyDescent="0.25">
      <c r="E1432"/>
      <c r="O1432" s="534"/>
    </row>
    <row r="1433" spans="5:15" ht="15" x14ac:dyDescent="0.25">
      <c r="E1433"/>
      <c r="O1433" s="534"/>
    </row>
    <row r="1434" spans="5:15" ht="13.5" x14ac:dyDescent="0.25">
      <c r="O1434" s="534"/>
    </row>
    <row r="1435" spans="5:15" ht="13.5" x14ac:dyDescent="0.25">
      <c r="O1435" s="534"/>
    </row>
    <row r="1436" spans="5:15" ht="13.5" x14ac:dyDescent="0.25">
      <c r="O1436" s="534"/>
    </row>
    <row r="1437" spans="5:15" ht="13.5" x14ac:dyDescent="0.25">
      <c r="O1437" s="534"/>
    </row>
    <row r="1438" spans="5:15" ht="13.5" x14ac:dyDescent="0.25">
      <c r="O1438" s="534"/>
    </row>
    <row r="1439" spans="5:15" ht="13.5" x14ac:dyDescent="0.25">
      <c r="O1439" s="534"/>
    </row>
    <row r="1440" spans="5:15" ht="13.5" x14ac:dyDescent="0.25">
      <c r="O1440" s="534"/>
    </row>
    <row r="1441" spans="15:15" ht="13.5" x14ac:dyDescent="0.25">
      <c r="O1441" s="534"/>
    </row>
    <row r="1442" spans="15:15" ht="13.5" x14ac:dyDescent="0.25">
      <c r="O1442" s="534"/>
    </row>
    <row r="1443" spans="15:15" ht="13.5" x14ac:dyDescent="0.25">
      <c r="O1443" s="534"/>
    </row>
    <row r="1444" spans="15:15" ht="13.5" x14ac:dyDescent="0.25">
      <c r="O1444" s="534"/>
    </row>
    <row r="1445" spans="15:15" ht="13.5" x14ac:dyDescent="0.25">
      <c r="O1445" s="534"/>
    </row>
    <row r="1446" spans="15:15" ht="13.5" x14ac:dyDescent="0.25">
      <c r="O1446" s="534"/>
    </row>
    <row r="1447" spans="15:15" ht="13.5" x14ac:dyDescent="0.25">
      <c r="O1447" s="534"/>
    </row>
    <row r="1448" spans="15:15" ht="13.5" x14ac:dyDescent="0.25">
      <c r="O1448" s="534"/>
    </row>
    <row r="1449" spans="15:15" ht="13.5" x14ac:dyDescent="0.25">
      <c r="O1449" s="534"/>
    </row>
    <row r="1450" spans="15:15" ht="13.5" x14ac:dyDescent="0.25">
      <c r="O1450" s="534"/>
    </row>
    <row r="1451" spans="15:15" ht="13.5" x14ac:dyDescent="0.25">
      <c r="O1451" s="534"/>
    </row>
    <row r="1452" spans="15:15" ht="13.5" x14ac:dyDescent="0.25">
      <c r="O1452" s="534"/>
    </row>
    <row r="1453" spans="15:15" ht="13.5" x14ac:dyDescent="0.25">
      <c r="O1453" s="534"/>
    </row>
    <row r="1454" spans="15:15" ht="13.5" x14ac:dyDescent="0.25">
      <c r="O1454" s="534"/>
    </row>
    <row r="1455" spans="15:15" ht="13.5" x14ac:dyDescent="0.25">
      <c r="O1455" s="534"/>
    </row>
    <row r="1456" spans="15:15" ht="13.5" x14ac:dyDescent="0.25">
      <c r="O1456" s="534"/>
    </row>
    <row r="1457" spans="15:15" ht="13.5" x14ac:dyDescent="0.25">
      <c r="O1457" s="534"/>
    </row>
    <row r="1458" spans="15:15" ht="13.5" x14ac:dyDescent="0.25">
      <c r="O1458" s="534"/>
    </row>
    <row r="1459" spans="15:15" ht="13.5" x14ac:dyDescent="0.25">
      <c r="O1459" s="534"/>
    </row>
  </sheetData>
  <sheetProtection formatCells="0" formatColumns="0" formatRows="0" insertRows="0" deleteRows="0" autoFilter="0"/>
  <mergeCells count="23">
    <mergeCell ref="BA6:BC6"/>
    <mergeCell ref="BD6:BF6"/>
    <mergeCell ref="B796:D796"/>
    <mergeCell ref="M796:AC796"/>
    <mergeCell ref="AN796:AQ796"/>
    <mergeCell ref="AZ796:BF796"/>
    <mergeCell ref="V6:X6"/>
    <mergeCell ref="Y6:AC6"/>
    <mergeCell ref="E6:G6"/>
    <mergeCell ref="AS6:AT6"/>
    <mergeCell ref="B3:C6"/>
    <mergeCell ref="D3:G4"/>
    <mergeCell ref="AU6:AZ6"/>
    <mergeCell ref="H3:I5"/>
    <mergeCell ref="F5:G5"/>
    <mergeCell ref="AD5:AQ5"/>
    <mergeCell ref="H6:K6"/>
    <mergeCell ref="N6:O6"/>
    <mergeCell ref="P6:R6"/>
    <mergeCell ref="S6:U6"/>
    <mergeCell ref="AD6:AH6"/>
    <mergeCell ref="AI6:AL6"/>
    <mergeCell ref="AM6:AQ6"/>
  </mergeCells>
  <conditionalFormatting sqref="E1:E797 E801:E1048576">
    <cfRule type="duplicateValues" dxfId="165" priority="3"/>
  </conditionalFormatting>
  <conditionalFormatting sqref="E1:E797 E1434:E1048576">
    <cfRule type="duplicateValues" dxfId="164" priority="5"/>
    <cfRule type="duplicateValues" dxfId="163" priority="6"/>
    <cfRule type="duplicateValues" dxfId="162" priority="7"/>
    <cfRule type="duplicateValues" dxfId="161" priority="8"/>
    <cfRule type="duplicateValues" dxfId="160" priority="40"/>
  </conditionalFormatting>
  <conditionalFormatting sqref="E1:E1048576">
    <cfRule type="duplicateValues" dxfId="159" priority="1"/>
  </conditionalFormatting>
  <conditionalFormatting sqref="E798:E800">
    <cfRule type="duplicateValues" dxfId="158" priority="2"/>
  </conditionalFormatting>
  <conditionalFormatting sqref="E801:E1433">
    <cfRule type="duplicateValues" dxfId="157" priority="4"/>
  </conditionalFormatting>
  <conditionalFormatting sqref="F5 E6">
    <cfRule type="containsText" dxfId="156" priority="48" operator="containsText" text="Seleccione Ordenador">
      <formula>NOT(ISERROR(SEARCH("Seleccione Ordenador",E5)))</formula>
    </cfRule>
  </conditionalFormatting>
  <conditionalFormatting sqref="F5:G5">
    <cfRule type="colorScale" priority="47">
      <colorScale>
        <cfvo type="min"/>
        <cfvo type="percentile" val="50"/>
        <cfvo type="max"/>
        <color rgb="FFF8696B"/>
        <color rgb="FFFFEB84"/>
        <color rgb="FF63BE7B"/>
      </colorScale>
    </cfRule>
  </conditionalFormatting>
  <conditionalFormatting sqref="L8:L37">
    <cfRule type="cellIs" dxfId="155" priority="45" operator="greaterThan">
      <formula>$K$5</formula>
    </cfRule>
  </conditionalFormatting>
  <conditionalFormatting sqref="N1:N7 N796:N1048576">
    <cfRule type="duplicateValues" dxfId="154" priority="33"/>
  </conditionalFormatting>
  <conditionalFormatting sqref="O1:O7 O796:O1048576">
    <cfRule type="duplicateValues" dxfId="153" priority="10"/>
  </conditionalFormatting>
  <conditionalFormatting sqref="O1:O7 O1370:O1048576 O796:O797">
    <cfRule type="duplicateValues" dxfId="152" priority="21"/>
  </conditionalFormatting>
  <conditionalFormatting sqref="O1:O7 O1434:O1048576 O796:O797">
    <cfRule type="duplicateValues" dxfId="151" priority="27"/>
  </conditionalFormatting>
  <conditionalFormatting sqref="O1:O7 O1460:O1048576 O796:O797">
    <cfRule type="duplicateValues" dxfId="150" priority="32"/>
    <cfRule type="duplicateValues" dxfId="149" priority="34"/>
  </conditionalFormatting>
  <conditionalFormatting sqref="O798:O1369">
    <cfRule type="duplicateValues" dxfId="148" priority="15"/>
    <cfRule type="duplicateValues" dxfId="147" priority="16"/>
    <cfRule type="duplicateValues" dxfId="146" priority="17"/>
    <cfRule type="duplicateValues" dxfId="145" priority="18"/>
    <cfRule type="duplicateValues" dxfId="144" priority="19"/>
    <cfRule type="duplicateValues" dxfId="143" priority="20"/>
  </conditionalFormatting>
  <conditionalFormatting sqref="O1160">
    <cfRule type="duplicateValues" dxfId="142" priority="11"/>
    <cfRule type="duplicateValues" dxfId="141" priority="12"/>
    <cfRule type="duplicateValues" dxfId="140" priority="13"/>
    <cfRule type="duplicateValues" dxfId="139" priority="14"/>
  </conditionalFormatting>
  <conditionalFormatting sqref="O1370:O1433">
    <cfRule type="duplicateValues" dxfId="138" priority="22"/>
    <cfRule type="duplicateValues" dxfId="137" priority="23"/>
    <cfRule type="duplicateValues" dxfId="136" priority="24"/>
    <cfRule type="duplicateValues" dxfId="135" priority="25"/>
    <cfRule type="duplicateValues" dxfId="134" priority="26"/>
  </conditionalFormatting>
  <conditionalFormatting sqref="O1434:O1459">
    <cfRule type="duplicateValues" dxfId="133" priority="28"/>
    <cfRule type="duplicateValues" dxfId="132" priority="29"/>
    <cfRule type="duplicateValues" dxfId="131" priority="30"/>
    <cfRule type="duplicateValues" dxfId="130" priority="31"/>
  </conditionalFormatting>
  <conditionalFormatting sqref="O1460:O1048576 O1:O7 O796:O797">
    <cfRule type="duplicateValues" dxfId="129" priority="37"/>
    <cfRule type="duplicateValues" dxfId="128" priority="38"/>
    <cfRule type="duplicateValues" dxfId="127" priority="39"/>
    <cfRule type="duplicateValues" dxfId="126" priority="41"/>
  </conditionalFormatting>
  <conditionalFormatting sqref="O1460:O1048576">
    <cfRule type="duplicateValues" dxfId="125" priority="35"/>
    <cfRule type="duplicateValues" dxfId="124" priority="36"/>
  </conditionalFormatting>
  <conditionalFormatting sqref="AC8:AC795 AH8:AH795 AQ8:AS795 AY8:BA795">
    <cfRule type="expression" dxfId="123" priority="46">
      <formula>+_xlfn.ISFORMULA(AC8)</formula>
    </cfRule>
  </conditionalFormatting>
  <conditionalFormatting sqref="AE8:AE795">
    <cfRule type="cellIs" dxfId="122" priority="42" operator="greaterThan">
      <formula>L8/2</formula>
    </cfRule>
  </conditionalFormatting>
  <conditionalFormatting sqref="AG8:AG795">
    <cfRule type="cellIs" dxfId="121" priority="9" operator="greaterThan">
      <formula>N8/2</formula>
    </cfRule>
  </conditionalFormatting>
  <dataValidations count="9">
    <dataValidation type="list" allowBlank="1" showInputMessage="1" showErrorMessage="1" sqref="J8:J795" xr:uid="{6372FA94-5B80-48F8-80FB-A8F3E023F350}">
      <formula1>"CONTRATO DE OBRAS, OTROS TIPOS, PRESTACIÓN DE SERVICIOS, SUMINISTROS"</formula1>
    </dataValidation>
    <dataValidation type="list" allowBlank="1" showInputMessage="1" showErrorMessage="1" sqref="H8:H795" xr:uid="{45C29B87-0478-4848-BCD8-99B818ADE72E}">
      <formula1>"OTRO SECTOR"</formula1>
    </dataValidation>
    <dataValidation type="list" allowBlank="1" showInputMessage="1" showErrorMessage="1" sqref="I8:I795" xr:uid="{16CE171D-656F-4E51-9619-310949B9F081}">
      <formula1>"FUNCIONAMIENTO,INVERSION,OTROS"</formula1>
    </dataValidation>
    <dataValidation type="list" allowBlank="1" showInputMessage="1" showErrorMessage="1" sqref="AS8:AS795" xr:uid="{8374D494-4E16-4503-8FFF-06DCA0BB12DD}">
      <formula1>"SI,DE REGALIAS, DE CONVENIOS,NO"</formula1>
    </dataValidation>
    <dataValidation type="list" allowBlank="1" showInputMessage="1" showErrorMessage="1" sqref="BC8:BC795" xr:uid="{065DC4E9-9DB3-40C7-BB03-34A76C4CBF86}">
      <formula1>"Por iniciar,En ejecucion,Suspendido,Terminado,Liquidado"</formula1>
    </dataValidation>
    <dataValidation type="list" allowBlank="1" showInputMessage="1" showErrorMessage="1" sqref="M8:M795" xr:uid="{42F94E15-307A-45ED-91AE-6A90EEF33CC4}">
      <formula1>"DIRECTA,CONVOCATORIA"</formula1>
    </dataValidation>
    <dataValidation type="list" allowBlank="1" showInputMessage="1" showErrorMessage="1" sqref="V8:V795" xr:uid="{DF7E2715-E59E-46FE-A729-5A42DF4D1EEE}">
      <formula1>"SI,NO"</formula1>
    </dataValidation>
    <dataValidation type="list" allowBlank="1" showInputMessage="1" showErrorMessage="1" errorTitle="ERROR" error="SOLO VALIDO LISTA DESPLEGABLE" promptTitle="ESCOJA EL PERIODO" sqref="F5" xr:uid="{DA752380-4028-4882-B563-0BC576DCA2B0}">
      <formula1>"Seleccione el periodo a presentar,ENERO,FEBRERO,MARZO,ABRIL,MAYO,JUNIO,JULIO,AGOSTO,SEPTIEMBRE,OCTUBRE,NOVIEMBRE,DICIEMBRE"</formula1>
    </dataValidation>
    <dataValidation type="list" allowBlank="1" showInputMessage="1" showErrorMessage="1" sqref="K4" xr:uid="{FB1474DB-2467-4E1E-80FB-907CFBEF578D}">
      <formula1>"42,250,3000"</formula1>
    </dataValidation>
  </dataValidations>
  <hyperlinks>
    <hyperlink ref="BD8" r:id="rId1" xr:uid="{F88E72D9-1973-4D0B-9BED-5563981BEAA7}"/>
  </hyperlinks>
  <pageMargins left="0.7" right="0.7" top="0.75" bottom="0.75" header="0.3" footer="0.3"/>
  <pageSetup orientation="portrait" horizontalDpi="300" verticalDpi="30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647EC-092B-453D-B731-D00582A310DD}">
  <dimension ref="A1:BW1785"/>
  <sheetViews>
    <sheetView showGridLines="0" zoomScaleNormal="100" workbookViewId="0">
      <selection activeCell="H11" sqref="H11"/>
    </sheetView>
  </sheetViews>
  <sheetFormatPr baseColWidth="10" defaultColWidth="11.42578125" defaultRowHeight="15" x14ac:dyDescent="0.25"/>
  <cols>
    <col min="1" max="1" width="1.42578125" bestFit="1" customWidth="1"/>
    <col min="2" max="2" width="9.140625" customWidth="1"/>
    <col min="3" max="3" width="15.42578125" customWidth="1"/>
    <col min="4" max="4" width="25.140625" customWidth="1"/>
    <col min="5" max="5" width="19" style="8" bestFit="1" customWidth="1"/>
    <col min="6" max="6" width="17.140625" style="8" customWidth="1"/>
    <col min="7" max="7" width="14.7109375" style="8" customWidth="1"/>
    <col min="8" max="8" width="16.5703125" style="8" customWidth="1"/>
    <col min="9" max="9" width="17.42578125" style="8" customWidth="1"/>
    <col min="10" max="10" width="23.42578125" style="89" customWidth="1"/>
    <col min="11" max="11" width="15.28515625" customWidth="1"/>
    <col min="12" max="12" width="19.85546875" bestFit="1" customWidth="1"/>
    <col min="13" max="13" width="16.85546875" bestFit="1" customWidth="1"/>
    <col min="14" max="14" width="17.7109375" customWidth="1"/>
    <col min="15" max="15" width="13.85546875" customWidth="1"/>
    <col min="16" max="16" width="11.42578125" customWidth="1"/>
    <col min="17" max="17" width="12.42578125" customWidth="1"/>
    <col min="18" max="20" width="14.7109375" customWidth="1"/>
    <col min="21" max="21" width="16.140625" customWidth="1"/>
    <col min="22" max="22" width="14.140625" customWidth="1"/>
    <col min="23" max="23" width="14.42578125" customWidth="1"/>
    <col min="24" max="24" width="19.57031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8"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s>
  <sheetData>
    <row r="1" spans="1:75" ht="14.45" customHeight="1" x14ac:dyDescent="0.25">
      <c r="F1"/>
      <c r="G1"/>
      <c r="H1"/>
      <c r="I1"/>
      <c r="J1"/>
      <c r="X1" s="1"/>
      <c r="AK1"/>
    </row>
    <row r="2" spans="1:75" ht="11.45" customHeight="1" thickBot="1" x14ac:dyDescent="0.3">
      <c r="F2"/>
      <c r="G2"/>
      <c r="H2" s="2"/>
      <c r="I2"/>
      <c r="J2"/>
      <c r="X2" s="1"/>
      <c r="AK2"/>
    </row>
    <row r="3" spans="1:75" ht="21.75" customHeight="1" thickBot="1" x14ac:dyDescent="0.3">
      <c r="B3" s="573"/>
      <c r="C3" s="574"/>
      <c r="D3" s="579" t="s">
        <v>0</v>
      </c>
      <c r="E3" s="580"/>
      <c r="F3" s="580"/>
      <c r="G3" s="581"/>
      <c r="H3" s="585" t="s">
        <v>1</v>
      </c>
      <c r="I3" s="586"/>
      <c r="J3" s="3"/>
      <c r="K3" s="4" t="s">
        <v>2</v>
      </c>
      <c r="L3" s="5"/>
      <c r="M3" s="6"/>
      <c r="N3" s="6"/>
      <c r="O3" s="6"/>
      <c r="P3" s="6"/>
      <c r="Q3" s="6"/>
      <c r="R3" s="6"/>
      <c r="S3" s="6"/>
      <c r="T3" s="6"/>
      <c r="U3" s="6"/>
      <c r="V3" s="6"/>
      <c r="W3" s="6"/>
      <c r="X3" s="7"/>
      <c r="Y3" s="7"/>
      <c r="Z3" s="6"/>
      <c r="AA3" s="7"/>
      <c r="AB3" s="6"/>
      <c r="AC3" s="7"/>
      <c r="AD3" s="6"/>
      <c r="AE3" s="7"/>
      <c r="AF3" s="6"/>
      <c r="AG3" s="7"/>
      <c r="AH3" s="6"/>
      <c r="AI3" s="7"/>
      <c r="AJ3" s="6"/>
      <c r="AK3" s="6"/>
      <c r="AL3" s="7"/>
      <c r="AM3" s="6"/>
      <c r="AN3" s="7"/>
      <c r="AO3" s="6"/>
      <c r="AP3" s="6"/>
      <c r="AQ3" s="7"/>
      <c r="AR3" s="6"/>
      <c r="AS3" s="6"/>
      <c r="AT3" s="6"/>
      <c r="AU3" s="6"/>
      <c r="AV3" s="6"/>
      <c r="AW3" s="6"/>
      <c r="AX3" s="7"/>
      <c r="AY3" s="6"/>
      <c r="AZ3" s="6"/>
      <c r="BA3" s="7"/>
      <c r="BB3" s="6"/>
      <c r="BC3" s="7"/>
      <c r="BD3" s="6"/>
      <c r="BE3" s="7"/>
      <c r="BF3" s="6"/>
    </row>
    <row r="4" spans="1:75" ht="16.5" customHeight="1" thickBot="1" x14ac:dyDescent="0.3">
      <c r="B4" s="575"/>
      <c r="C4" s="576"/>
      <c r="D4" s="582"/>
      <c r="E4" s="583"/>
      <c r="F4" s="583"/>
      <c r="G4" s="584"/>
      <c r="H4" s="587"/>
      <c r="I4" s="588"/>
      <c r="J4" s="9"/>
      <c r="K4" s="10">
        <v>3000</v>
      </c>
      <c r="L4" s="4" t="s">
        <v>3</v>
      </c>
      <c r="M4" s="6"/>
      <c r="N4" s="6"/>
      <c r="O4" s="6"/>
      <c r="P4" s="6"/>
      <c r="Q4" s="6"/>
      <c r="R4" s="6"/>
      <c r="S4" s="6"/>
      <c r="T4" s="6"/>
      <c r="U4" s="6"/>
      <c r="V4" s="6"/>
      <c r="W4" s="6"/>
      <c r="X4" s="7"/>
      <c r="Y4" s="7"/>
      <c r="Z4" s="6"/>
      <c r="AA4" s="7"/>
      <c r="AB4" s="6"/>
      <c r="AC4" s="7"/>
      <c r="AD4" s="6"/>
      <c r="AE4" s="7"/>
      <c r="AF4" s="6"/>
      <c r="AG4" s="7"/>
      <c r="AH4" s="6"/>
      <c r="AI4" s="7"/>
      <c r="AJ4" s="6"/>
      <c r="AK4" s="6"/>
      <c r="AL4" s="7"/>
      <c r="AM4" s="6"/>
      <c r="AN4" s="7"/>
      <c r="AO4" s="6"/>
      <c r="AP4" s="6"/>
      <c r="AQ4" s="7"/>
      <c r="AR4" s="6"/>
      <c r="AS4" s="6"/>
      <c r="AT4" s="6"/>
      <c r="AU4" s="6"/>
      <c r="AV4" s="6"/>
      <c r="AW4" s="6"/>
      <c r="AX4" s="7"/>
      <c r="AY4" s="6"/>
      <c r="AZ4" s="6"/>
      <c r="BA4" s="7"/>
      <c r="BB4" s="6"/>
      <c r="BC4" s="7"/>
      <c r="BD4" s="6"/>
      <c r="BE4" s="7"/>
      <c r="BF4" s="6"/>
    </row>
    <row r="5" spans="1:75" ht="15.75" thickBot="1" x14ac:dyDescent="0.3">
      <c r="B5" s="575"/>
      <c r="C5" s="576"/>
      <c r="D5" s="11" t="s">
        <v>4</v>
      </c>
      <c r="E5" s="400"/>
      <c r="F5" s="591" t="s">
        <v>106</v>
      </c>
      <c r="G5" s="591"/>
      <c r="H5" s="589"/>
      <c r="I5" s="590"/>
      <c r="J5" s="9"/>
      <c r="K5" s="13">
        <f>+L6*K4</f>
        <v>5252715000</v>
      </c>
      <c r="L5" s="14" t="s">
        <v>5</v>
      </c>
      <c r="M5" s="6"/>
      <c r="N5" s="6"/>
      <c r="O5" s="6"/>
      <c r="P5" s="6"/>
      <c r="Q5" s="6"/>
      <c r="R5" s="6"/>
      <c r="S5" s="6"/>
      <c r="T5" s="6"/>
      <c r="U5" s="6"/>
      <c r="V5" s="6"/>
      <c r="W5" s="6"/>
      <c r="X5" s="7"/>
      <c r="Y5" s="7"/>
      <c r="Z5" s="7"/>
      <c r="AA5" s="7"/>
      <c r="AB5" s="7"/>
      <c r="AC5" s="7"/>
      <c r="AD5" s="562" t="s">
        <v>6</v>
      </c>
      <c r="AE5" s="563"/>
      <c r="AF5" s="563"/>
      <c r="AG5" s="563"/>
      <c r="AH5" s="563"/>
      <c r="AI5" s="563"/>
      <c r="AJ5" s="563"/>
      <c r="AK5" s="563"/>
      <c r="AL5" s="563"/>
      <c r="AM5" s="563"/>
      <c r="AN5" s="563"/>
      <c r="AO5" s="563"/>
      <c r="AP5" s="563"/>
      <c r="AQ5" s="564"/>
      <c r="AR5" s="6"/>
      <c r="AS5" s="6"/>
      <c r="AT5" s="6"/>
      <c r="AU5" s="6"/>
      <c r="AV5" s="6"/>
      <c r="AW5" s="6"/>
      <c r="AX5" s="6"/>
      <c r="AY5" s="6"/>
      <c r="AZ5" s="6"/>
      <c r="BA5" s="6"/>
      <c r="BB5" s="6"/>
      <c r="BC5" s="6"/>
      <c r="BD5" s="6"/>
      <c r="BE5" s="6"/>
      <c r="BF5" s="6"/>
    </row>
    <row r="6" spans="1:75" s="15" customFormat="1" ht="25.15" customHeight="1" thickBot="1" x14ac:dyDescent="0.3">
      <c r="B6" s="577"/>
      <c r="C6" s="578"/>
      <c r="D6" s="16" t="s">
        <v>7</v>
      </c>
      <c r="E6" s="565" t="s">
        <v>7242</v>
      </c>
      <c r="F6" s="565"/>
      <c r="G6" s="566"/>
      <c r="H6" s="567" t="s">
        <v>9</v>
      </c>
      <c r="I6" s="568"/>
      <c r="J6" s="568"/>
      <c r="K6" s="569"/>
      <c r="L6" s="17">
        <v>1750905</v>
      </c>
      <c r="M6" s="6"/>
      <c r="N6" s="553" t="s">
        <v>10</v>
      </c>
      <c r="O6" s="554"/>
      <c r="P6" s="553" t="s">
        <v>11</v>
      </c>
      <c r="Q6" s="554"/>
      <c r="R6" s="555"/>
      <c r="S6" s="570" t="s">
        <v>12</v>
      </c>
      <c r="T6" s="571"/>
      <c r="U6" s="572"/>
      <c r="V6" s="553" t="s">
        <v>13</v>
      </c>
      <c r="W6" s="554"/>
      <c r="X6" s="554"/>
      <c r="Y6" s="562" t="s">
        <v>14</v>
      </c>
      <c r="Z6" s="563"/>
      <c r="AA6" s="563"/>
      <c r="AB6" s="563"/>
      <c r="AC6" s="564"/>
      <c r="AD6" s="562" t="s">
        <v>15</v>
      </c>
      <c r="AE6" s="563"/>
      <c r="AF6" s="563"/>
      <c r="AG6" s="563"/>
      <c r="AH6" s="564"/>
      <c r="AI6" s="553" t="s">
        <v>16</v>
      </c>
      <c r="AJ6" s="554"/>
      <c r="AK6" s="554"/>
      <c r="AL6" s="555"/>
      <c r="AM6" s="553" t="s">
        <v>17</v>
      </c>
      <c r="AN6" s="554"/>
      <c r="AO6" s="554"/>
      <c r="AP6" s="554"/>
      <c r="AQ6" s="555"/>
      <c r="AR6" s="6"/>
      <c r="AS6" s="553" t="s">
        <v>18</v>
      </c>
      <c r="AT6" s="555"/>
      <c r="AU6" s="553" t="s">
        <v>19</v>
      </c>
      <c r="AV6" s="554"/>
      <c r="AW6" s="554"/>
      <c r="AX6" s="554"/>
      <c r="AY6" s="554"/>
      <c r="AZ6" s="555"/>
      <c r="BA6" s="553" t="s">
        <v>20</v>
      </c>
      <c r="BB6" s="554"/>
      <c r="BC6" s="555"/>
      <c r="BD6" s="553" t="s">
        <v>21</v>
      </c>
      <c r="BE6" s="554"/>
      <c r="BF6" s="555"/>
    </row>
    <row r="7" spans="1:75" s="29" customFormat="1" ht="82.9" customHeight="1" thickBot="1" x14ac:dyDescent="0.3">
      <c r="A7" s="18"/>
      <c r="B7" s="19" t="s">
        <v>22</v>
      </c>
      <c r="C7" s="20" t="s">
        <v>23</v>
      </c>
      <c r="D7" s="21" t="s">
        <v>24</v>
      </c>
      <c r="E7" s="22" t="s">
        <v>25</v>
      </c>
      <c r="F7" s="22" t="s">
        <v>26</v>
      </c>
      <c r="G7" s="21" t="s">
        <v>27</v>
      </c>
      <c r="H7" s="19" t="s">
        <v>28</v>
      </c>
      <c r="I7" s="19" t="s">
        <v>29</v>
      </c>
      <c r="J7" s="19" t="s">
        <v>30</v>
      </c>
      <c r="K7" s="19" t="s">
        <v>31</v>
      </c>
      <c r="L7" s="19" t="s">
        <v>32</v>
      </c>
      <c r="M7" s="19" t="s">
        <v>33</v>
      </c>
      <c r="N7" s="19" t="s">
        <v>34</v>
      </c>
      <c r="O7" s="20" t="s">
        <v>35</v>
      </c>
      <c r="P7" s="20" t="s">
        <v>36</v>
      </c>
      <c r="Q7" s="19" t="s">
        <v>37</v>
      </c>
      <c r="R7" s="19" t="s">
        <v>38</v>
      </c>
      <c r="S7" s="19" t="s">
        <v>7241</v>
      </c>
      <c r="T7" s="19" t="s">
        <v>40</v>
      </c>
      <c r="U7" s="19" t="s">
        <v>41</v>
      </c>
      <c r="V7" s="19" t="s">
        <v>42</v>
      </c>
      <c r="W7" s="20" t="s">
        <v>43</v>
      </c>
      <c r="X7" s="19" t="s">
        <v>44</v>
      </c>
      <c r="Y7" s="19" t="s">
        <v>45</v>
      </c>
      <c r="Z7" s="19" t="s">
        <v>46</v>
      </c>
      <c r="AA7" s="19" t="s">
        <v>47</v>
      </c>
      <c r="AB7" s="23" t="s">
        <v>48</v>
      </c>
      <c r="AC7" s="24" t="s">
        <v>49</v>
      </c>
      <c r="AD7" s="19" t="s">
        <v>50</v>
      </c>
      <c r="AE7" s="19" t="s">
        <v>51</v>
      </c>
      <c r="AF7" s="19" t="s">
        <v>52</v>
      </c>
      <c r="AG7" s="23" t="s">
        <v>53</v>
      </c>
      <c r="AH7" s="24" t="s">
        <v>54</v>
      </c>
      <c r="AI7" s="19" t="s">
        <v>55</v>
      </c>
      <c r="AJ7" s="19" t="s">
        <v>56</v>
      </c>
      <c r="AK7" s="23" t="s">
        <v>57</v>
      </c>
      <c r="AL7" s="23" t="s">
        <v>58</v>
      </c>
      <c r="AM7" s="19" t="s">
        <v>59</v>
      </c>
      <c r="AN7" s="23" t="s">
        <v>60</v>
      </c>
      <c r="AO7" s="23" t="s">
        <v>61</v>
      </c>
      <c r="AP7" s="23" t="s">
        <v>62</v>
      </c>
      <c r="AQ7" s="24" t="s">
        <v>63</v>
      </c>
      <c r="AR7" s="24" t="s">
        <v>64</v>
      </c>
      <c r="AS7" s="19" t="s">
        <v>65</v>
      </c>
      <c r="AT7" s="19" t="s">
        <v>66</v>
      </c>
      <c r="AU7" s="19" t="s">
        <v>67</v>
      </c>
      <c r="AV7" s="19" t="s">
        <v>68</v>
      </c>
      <c r="AW7" s="19" t="s">
        <v>69</v>
      </c>
      <c r="AX7" s="25" t="s">
        <v>70</v>
      </c>
      <c r="AY7" s="26" t="s">
        <v>71</v>
      </c>
      <c r="AZ7" s="26" t="s">
        <v>72</v>
      </c>
      <c r="BA7" s="27" t="s">
        <v>73</v>
      </c>
      <c r="BB7" s="19" t="s">
        <v>74</v>
      </c>
      <c r="BC7" s="19" t="s">
        <v>75</v>
      </c>
      <c r="BD7" s="399" t="s">
        <v>76</v>
      </c>
      <c r="BE7" s="20" t="s">
        <v>77</v>
      </c>
      <c r="BF7" s="20" t="s">
        <v>78</v>
      </c>
      <c r="BG7" s="28"/>
      <c r="BH7" s="28"/>
      <c r="BI7" s="28"/>
      <c r="BJ7" s="28"/>
      <c r="BK7" s="28"/>
      <c r="BL7" s="28"/>
      <c r="BM7" s="28"/>
      <c r="BN7" s="28"/>
      <c r="BO7" s="28"/>
      <c r="BP7" s="28"/>
      <c r="BQ7" s="28"/>
      <c r="BR7" s="28"/>
      <c r="BS7" s="28"/>
      <c r="BT7" s="28"/>
      <c r="BU7" s="28"/>
      <c r="BV7" s="28"/>
      <c r="BW7" s="28"/>
    </row>
    <row r="8" spans="1:75" s="18" customFormat="1" x14ac:dyDescent="0.2">
      <c r="B8" s="30">
        <v>2026</v>
      </c>
      <c r="C8" s="30">
        <v>891780111</v>
      </c>
      <c r="D8" s="30" t="s">
        <v>79</v>
      </c>
      <c r="E8" s="33" t="s">
        <v>7240</v>
      </c>
      <c r="F8" s="30" t="s">
        <v>7239</v>
      </c>
      <c r="G8" s="32">
        <v>0</v>
      </c>
      <c r="H8" s="32" t="s">
        <v>82</v>
      </c>
      <c r="I8" s="30" t="s">
        <v>174</v>
      </c>
      <c r="J8" s="33" t="s">
        <v>84</v>
      </c>
      <c r="K8" s="34" t="s">
        <v>7238</v>
      </c>
      <c r="L8" s="35">
        <v>19140000</v>
      </c>
      <c r="M8" s="30" t="s">
        <v>86</v>
      </c>
      <c r="N8" s="34" t="s">
        <v>7237</v>
      </c>
      <c r="O8" s="34">
        <v>57296490</v>
      </c>
      <c r="P8" s="36">
        <v>69</v>
      </c>
      <c r="Q8" s="38">
        <v>46036</v>
      </c>
      <c r="R8" s="36">
        <v>6818861280</v>
      </c>
      <c r="S8" s="35">
        <v>1105</v>
      </c>
      <c r="T8" s="37">
        <v>46041</v>
      </c>
      <c r="U8" s="35">
        <v>19140000</v>
      </c>
      <c r="V8" s="32" t="s">
        <v>88</v>
      </c>
      <c r="W8" s="35">
        <v>1082939683</v>
      </c>
      <c r="X8" s="31" t="s">
        <v>3375</v>
      </c>
      <c r="Y8" s="38">
        <v>46041</v>
      </c>
      <c r="Z8" s="38">
        <v>46069</v>
      </c>
      <c r="AA8" s="38" t="s">
        <v>90</v>
      </c>
      <c r="AB8" s="38">
        <v>46167</v>
      </c>
      <c r="AC8" s="41">
        <f t="shared" ref="AC8:AC71" si="0">+IF(AA8="1800-01-01",AB8-Z8,AB8-AA8)</f>
        <v>98</v>
      </c>
      <c r="AD8" s="32">
        <v>0</v>
      </c>
      <c r="AE8" s="35">
        <v>0</v>
      </c>
      <c r="AF8" s="32">
        <v>0</v>
      </c>
      <c r="AG8" s="37" t="s">
        <v>90</v>
      </c>
      <c r="AH8" s="41">
        <f t="shared" ref="AH8:AH71" si="1">+IF(AG8="1800-01-01",0,AG8-AB8)</f>
        <v>0</v>
      </c>
      <c r="AI8" s="32">
        <v>0</v>
      </c>
      <c r="AJ8" s="35">
        <v>0</v>
      </c>
      <c r="AK8" s="38" t="s">
        <v>90</v>
      </c>
      <c r="AL8" s="37" t="s">
        <v>90</v>
      </c>
      <c r="AM8" s="32">
        <v>0</v>
      </c>
      <c r="AN8" s="37" t="s">
        <v>90</v>
      </c>
      <c r="AO8" s="37" t="s">
        <v>90</v>
      </c>
      <c r="AP8" s="37" t="s">
        <v>90</v>
      </c>
      <c r="AQ8" s="41">
        <f t="shared" ref="AQ8:AQ71" si="2">+IF(AN8="1800-01-01",0,AO8-AN8)</f>
        <v>0</v>
      </c>
      <c r="AR8" s="41">
        <f>+L8+AE8-AJ8</f>
        <v>19140000</v>
      </c>
      <c r="AS8" s="32" t="s">
        <v>571</v>
      </c>
      <c r="AT8" s="35">
        <v>0</v>
      </c>
      <c r="AU8" s="32" t="s">
        <v>91</v>
      </c>
      <c r="AV8" s="35">
        <v>0</v>
      </c>
      <c r="AW8" s="42" t="s">
        <v>90</v>
      </c>
      <c r="AX8" s="43">
        <v>2900000</v>
      </c>
      <c r="AY8" s="44">
        <f t="shared" ref="AY8:AY71" si="3">AR8-AX8</f>
        <v>16240000</v>
      </c>
      <c r="AZ8" s="45">
        <f t="shared" ref="AZ8:AZ71" si="4">+IFERROR(AX8/AR8,"_")</f>
        <v>0.15151515151515152</v>
      </c>
      <c r="BA8" s="46">
        <v>0.15151515151515152</v>
      </c>
      <c r="BB8" s="42" t="s">
        <v>90</v>
      </c>
      <c r="BC8" s="32" t="s">
        <v>149</v>
      </c>
      <c r="BD8" s="402" t="s">
        <v>7236</v>
      </c>
      <c r="BE8" s="30" t="s">
        <v>88</v>
      </c>
      <c r="BF8" s="30" t="s">
        <v>88</v>
      </c>
      <c r="BG8" s="28"/>
      <c r="BH8" s="28"/>
      <c r="BI8" s="28"/>
      <c r="BJ8" s="28"/>
      <c r="BK8" s="28"/>
      <c r="BL8" s="28"/>
      <c r="BM8" s="28"/>
      <c r="BN8" s="28"/>
      <c r="BO8" s="28"/>
      <c r="BP8" s="28"/>
      <c r="BQ8" s="28"/>
      <c r="BR8" s="28"/>
      <c r="BS8" s="28"/>
      <c r="BT8" s="28"/>
      <c r="BU8" s="28"/>
      <c r="BV8" s="28"/>
      <c r="BW8" s="28"/>
    </row>
    <row r="9" spans="1:75" s="18" customFormat="1" x14ac:dyDescent="0.2">
      <c r="B9" s="51">
        <v>2026</v>
      </c>
      <c r="C9" s="51">
        <v>891780111</v>
      </c>
      <c r="D9" s="51" t="s">
        <v>79</v>
      </c>
      <c r="E9" s="121" t="s">
        <v>7235</v>
      </c>
      <c r="F9" s="51" t="s">
        <v>7234</v>
      </c>
      <c r="G9" s="56">
        <v>0</v>
      </c>
      <c r="H9" s="56" t="s">
        <v>82</v>
      </c>
      <c r="I9" s="51" t="s">
        <v>174</v>
      </c>
      <c r="J9" s="121" t="s">
        <v>84</v>
      </c>
      <c r="K9" s="173" t="s">
        <v>7180</v>
      </c>
      <c r="L9" s="114">
        <v>19140000</v>
      </c>
      <c r="M9" s="51" t="s">
        <v>86</v>
      </c>
      <c r="N9" s="173" t="s">
        <v>7233</v>
      </c>
      <c r="O9" s="173">
        <v>22737945</v>
      </c>
      <c r="P9" s="109">
        <v>69</v>
      </c>
      <c r="Q9" s="120">
        <v>46036</v>
      </c>
      <c r="R9" s="109">
        <v>6818861280</v>
      </c>
      <c r="S9" s="114">
        <v>1109</v>
      </c>
      <c r="T9" s="116">
        <v>46041</v>
      </c>
      <c r="U9" s="114">
        <v>19140000</v>
      </c>
      <c r="V9" s="56" t="s">
        <v>88</v>
      </c>
      <c r="W9" s="114">
        <v>1082939683</v>
      </c>
      <c r="X9" s="161" t="s">
        <v>3375</v>
      </c>
      <c r="Y9" s="120">
        <v>46041</v>
      </c>
      <c r="Z9" s="120">
        <v>46069</v>
      </c>
      <c r="AA9" s="120" t="s">
        <v>90</v>
      </c>
      <c r="AB9" s="120">
        <v>46167</v>
      </c>
      <c r="AC9" s="54">
        <f t="shared" si="0"/>
        <v>98</v>
      </c>
      <c r="AD9" s="56">
        <v>0</v>
      </c>
      <c r="AE9" s="114">
        <v>0</v>
      </c>
      <c r="AF9" s="56">
        <v>0</v>
      </c>
      <c r="AG9" s="116" t="s">
        <v>90</v>
      </c>
      <c r="AH9" s="54">
        <f t="shared" si="1"/>
        <v>0</v>
      </c>
      <c r="AI9" s="56">
        <v>0</v>
      </c>
      <c r="AJ9" s="114">
        <v>0</v>
      </c>
      <c r="AK9" s="120" t="s">
        <v>90</v>
      </c>
      <c r="AL9" s="116" t="s">
        <v>90</v>
      </c>
      <c r="AM9" s="56">
        <v>0</v>
      </c>
      <c r="AN9" s="116" t="s">
        <v>90</v>
      </c>
      <c r="AO9" s="116" t="s">
        <v>90</v>
      </c>
      <c r="AP9" s="116" t="s">
        <v>90</v>
      </c>
      <c r="AQ9" s="54">
        <f t="shared" si="2"/>
        <v>0</v>
      </c>
      <c r="AR9" s="54">
        <f>+L9+AE9-AJ9</f>
        <v>19140000</v>
      </c>
      <c r="AS9" s="56" t="s">
        <v>571</v>
      </c>
      <c r="AT9" s="114">
        <v>0</v>
      </c>
      <c r="AU9" s="56" t="s">
        <v>91</v>
      </c>
      <c r="AV9" s="114">
        <v>0</v>
      </c>
      <c r="AW9" s="111" t="s">
        <v>90</v>
      </c>
      <c r="AX9" s="113">
        <v>2900000</v>
      </c>
      <c r="AY9" s="58">
        <f t="shared" si="3"/>
        <v>16240000</v>
      </c>
      <c r="AZ9" s="112">
        <f t="shared" si="4"/>
        <v>0.15151515151515152</v>
      </c>
      <c r="BA9" s="159">
        <v>0.15151515151515152</v>
      </c>
      <c r="BB9" s="111" t="s">
        <v>90</v>
      </c>
      <c r="BC9" s="56" t="s">
        <v>149</v>
      </c>
      <c r="BD9" s="403" t="s">
        <v>7232</v>
      </c>
      <c r="BE9" s="51" t="s">
        <v>88</v>
      </c>
      <c r="BF9" s="51" t="s">
        <v>88</v>
      </c>
      <c r="BG9" s="28"/>
      <c r="BH9" s="28"/>
      <c r="BI9" s="28"/>
      <c r="BJ9" s="28"/>
      <c r="BK9" s="28"/>
      <c r="BL9" s="28"/>
      <c r="BM9" s="28"/>
      <c r="BN9" s="28"/>
      <c r="BO9" s="28"/>
      <c r="BP9" s="28"/>
      <c r="BQ9" s="28"/>
      <c r="BR9" s="28"/>
      <c r="BS9" s="28"/>
      <c r="BT9" s="28"/>
      <c r="BU9" s="28"/>
      <c r="BV9" s="28"/>
      <c r="BW9" s="28"/>
    </row>
    <row r="10" spans="1:75" s="397" customFormat="1" x14ac:dyDescent="0.2">
      <c r="B10" s="51">
        <v>2026</v>
      </c>
      <c r="C10" s="51">
        <v>891780111</v>
      </c>
      <c r="D10" s="51" t="s">
        <v>79</v>
      </c>
      <c r="E10" s="121" t="s">
        <v>7231</v>
      </c>
      <c r="F10" s="51" t="s">
        <v>7230</v>
      </c>
      <c r="G10" s="56">
        <v>0</v>
      </c>
      <c r="H10" s="56" t="s">
        <v>82</v>
      </c>
      <c r="I10" s="51" t="s">
        <v>174</v>
      </c>
      <c r="J10" s="121" t="s">
        <v>84</v>
      </c>
      <c r="K10" s="173" t="s">
        <v>7229</v>
      </c>
      <c r="L10" s="114">
        <v>19140000</v>
      </c>
      <c r="M10" s="51" t="s">
        <v>86</v>
      </c>
      <c r="N10" s="173" t="s">
        <v>7228</v>
      </c>
      <c r="O10" s="173">
        <v>85471621</v>
      </c>
      <c r="P10" s="109">
        <v>69</v>
      </c>
      <c r="Q10" s="120">
        <v>46036</v>
      </c>
      <c r="R10" s="109">
        <v>6818861280</v>
      </c>
      <c r="S10" s="114">
        <v>1108</v>
      </c>
      <c r="T10" s="116">
        <v>46041</v>
      </c>
      <c r="U10" s="114">
        <v>19140000</v>
      </c>
      <c r="V10" s="56" t="s">
        <v>88</v>
      </c>
      <c r="W10" s="114">
        <v>1082939683</v>
      </c>
      <c r="X10" s="161" t="s">
        <v>3375</v>
      </c>
      <c r="Y10" s="120">
        <v>46041</v>
      </c>
      <c r="Z10" s="120">
        <v>46069</v>
      </c>
      <c r="AA10" s="120" t="s">
        <v>90</v>
      </c>
      <c r="AB10" s="120">
        <v>46167</v>
      </c>
      <c r="AC10" s="54">
        <f t="shared" si="0"/>
        <v>98</v>
      </c>
      <c r="AD10" s="56">
        <v>0</v>
      </c>
      <c r="AE10" s="114">
        <v>0</v>
      </c>
      <c r="AF10" s="56">
        <v>0</v>
      </c>
      <c r="AG10" s="116" t="s">
        <v>90</v>
      </c>
      <c r="AH10" s="54">
        <f t="shared" si="1"/>
        <v>0</v>
      </c>
      <c r="AI10" s="56">
        <v>0</v>
      </c>
      <c r="AJ10" s="114">
        <v>0</v>
      </c>
      <c r="AK10" s="120" t="s">
        <v>90</v>
      </c>
      <c r="AL10" s="116" t="s">
        <v>90</v>
      </c>
      <c r="AM10" s="56">
        <v>0</v>
      </c>
      <c r="AN10" s="116" t="s">
        <v>90</v>
      </c>
      <c r="AO10" s="116" t="s">
        <v>90</v>
      </c>
      <c r="AP10" s="116" t="s">
        <v>90</v>
      </c>
      <c r="AQ10" s="54">
        <f t="shared" si="2"/>
        <v>0</v>
      </c>
      <c r="AR10" s="54">
        <f>+L10+AE10-AJ10</f>
        <v>19140000</v>
      </c>
      <c r="AS10" s="56" t="s">
        <v>571</v>
      </c>
      <c r="AT10" s="114">
        <v>0</v>
      </c>
      <c r="AU10" s="56" t="s">
        <v>91</v>
      </c>
      <c r="AV10" s="114">
        <v>0</v>
      </c>
      <c r="AW10" s="111" t="s">
        <v>90</v>
      </c>
      <c r="AX10" s="113">
        <v>2900000</v>
      </c>
      <c r="AY10" s="58">
        <f t="shared" si="3"/>
        <v>16240000</v>
      </c>
      <c r="AZ10" s="112">
        <f t="shared" si="4"/>
        <v>0.15151515151515152</v>
      </c>
      <c r="BA10" s="159">
        <v>0.15151515151515152</v>
      </c>
      <c r="BB10" s="111" t="s">
        <v>90</v>
      </c>
      <c r="BC10" s="56" t="s">
        <v>149</v>
      </c>
      <c r="BD10" s="403" t="s">
        <v>7227</v>
      </c>
      <c r="BE10" s="51" t="s">
        <v>88</v>
      </c>
      <c r="BF10" s="51" t="s">
        <v>88</v>
      </c>
      <c r="BG10" s="398"/>
      <c r="BH10" s="398"/>
      <c r="BI10" s="398"/>
      <c r="BJ10" s="398"/>
      <c r="BK10" s="398"/>
      <c r="BL10" s="398"/>
      <c r="BM10" s="398"/>
      <c r="BN10" s="398"/>
      <c r="BO10" s="398"/>
      <c r="BP10" s="398"/>
      <c r="BQ10" s="398"/>
      <c r="BR10" s="398"/>
      <c r="BS10" s="398"/>
      <c r="BT10" s="398"/>
      <c r="BU10" s="398"/>
      <c r="BV10" s="398"/>
      <c r="BW10" s="398"/>
    </row>
    <row r="11" spans="1:75" s="18" customFormat="1" x14ac:dyDescent="0.2">
      <c r="B11" s="51">
        <v>2026</v>
      </c>
      <c r="C11" s="51">
        <v>891780111</v>
      </c>
      <c r="D11" s="51" t="s">
        <v>79</v>
      </c>
      <c r="E11" s="121" t="s">
        <v>7226</v>
      </c>
      <c r="F11" s="51" t="s">
        <v>7225</v>
      </c>
      <c r="G11" s="56">
        <v>0</v>
      </c>
      <c r="H11" s="56" t="s">
        <v>82</v>
      </c>
      <c r="I11" s="51" t="s">
        <v>174</v>
      </c>
      <c r="J11" s="121" t="s">
        <v>84</v>
      </c>
      <c r="K11" s="173" t="s">
        <v>7224</v>
      </c>
      <c r="L11" s="114">
        <v>19140000</v>
      </c>
      <c r="M11" s="51" t="s">
        <v>86</v>
      </c>
      <c r="N11" s="173" t="s">
        <v>7223</v>
      </c>
      <c r="O11" s="173">
        <v>1082851060</v>
      </c>
      <c r="P11" s="109">
        <v>69</v>
      </c>
      <c r="Q11" s="120">
        <v>46036</v>
      </c>
      <c r="R11" s="109">
        <v>6818861280</v>
      </c>
      <c r="S11" s="114">
        <v>1104</v>
      </c>
      <c r="T11" s="116">
        <v>46041</v>
      </c>
      <c r="U11" s="114">
        <v>19140000</v>
      </c>
      <c r="V11" s="56" t="s">
        <v>88</v>
      </c>
      <c r="W11" s="114">
        <v>1082939683</v>
      </c>
      <c r="X11" s="161" t="s">
        <v>3375</v>
      </c>
      <c r="Y11" s="120">
        <v>46041</v>
      </c>
      <c r="Z11" s="120">
        <v>46069</v>
      </c>
      <c r="AA11" s="120" t="s">
        <v>90</v>
      </c>
      <c r="AB11" s="120">
        <v>46167</v>
      </c>
      <c r="AC11" s="54">
        <f t="shared" si="0"/>
        <v>98</v>
      </c>
      <c r="AD11" s="56">
        <v>0</v>
      </c>
      <c r="AE11" s="114">
        <v>0</v>
      </c>
      <c r="AF11" s="56">
        <v>0</v>
      </c>
      <c r="AG11" s="116" t="s">
        <v>90</v>
      </c>
      <c r="AH11" s="54">
        <f t="shared" si="1"/>
        <v>0</v>
      </c>
      <c r="AI11" s="56">
        <v>0</v>
      </c>
      <c r="AJ11" s="114">
        <v>0</v>
      </c>
      <c r="AK11" s="120" t="s">
        <v>90</v>
      </c>
      <c r="AL11" s="116" t="s">
        <v>90</v>
      </c>
      <c r="AM11" s="56">
        <v>0</v>
      </c>
      <c r="AN11" s="116" t="s">
        <v>90</v>
      </c>
      <c r="AO11" s="116" t="s">
        <v>90</v>
      </c>
      <c r="AP11" s="116" t="s">
        <v>90</v>
      </c>
      <c r="AQ11" s="54">
        <f t="shared" si="2"/>
        <v>0</v>
      </c>
      <c r="AR11" s="54">
        <f>+L11+AE11-AJ11</f>
        <v>19140000</v>
      </c>
      <c r="AS11" s="56" t="s">
        <v>571</v>
      </c>
      <c r="AT11" s="114">
        <v>0</v>
      </c>
      <c r="AU11" s="56" t="s">
        <v>91</v>
      </c>
      <c r="AV11" s="114">
        <v>0</v>
      </c>
      <c r="AW11" s="111" t="s">
        <v>90</v>
      </c>
      <c r="AX11" s="113">
        <v>2900000</v>
      </c>
      <c r="AY11" s="58">
        <f t="shared" si="3"/>
        <v>16240000</v>
      </c>
      <c r="AZ11" s="112">
        <f t="shared" si="4"/>
        <v>0.15151515151515152</v>
      </c>
      <c r="BA11" s="159">
        <v>0.15151515151515152</v>
      </c>
      <c r="BB11" s="111" t="s">
        <v>90</v>
      </c>
      <c r="BC11" s="56" t="s">
        <v>149</v>
      </c>
      <c r="BD11" s="403" t="s">
        <v>7222</v>
      </c>
      <c r="BE11" s="51" t="s">
        <v>88</v>
      </c>
      <c r="BF11" s="51" t="s">
        <v>88</v>
      </c>
      <c r="BG11" s="28"/>
      <c r="BH11" s="28"/>
      <c r="BI11" s="28"/>
      <c r="BJ11" s="28"/>
      <c r="BK11" s="28"/>
      <c r="BL11" s="28"/>
      <c r="BM11" s="28"/>
      <c r="BN11" s="28"/>
      <c r="BO11" s="28"/>
      <c r="BP11" s="28"/>
      <c r="BQ11" s="28"/>
      <c r="BR11" s="28"/>
      <c r="BS11" s="28"/>
      <c r="BT11" s="28"/>
      <c r="BU11" s="28"/>
      <c r="BV11" s="28"/>
      <c r="BW11" s="28"/>
    </row>
    <row r="12" spans="1:75" s="18" customFormat="1" x14ac:dyDescent="0.2">
      <c r="B12" s="51">
        <v>2026</v>
      </c>
      <c r="C12" s="51">
        <v>891780111</v>
      </c>
      <c r="D12" s="51" t="s">
        <v>79</v>
      </c>
      <c r="E12" s="121" t="s">
        <v>7221</v>
      </c>
      <c r="F12" s="51" t="s">
        <v>7220</v>
      </c>
      <c r="G12" s="56">
        <v>0</v>
      </c>
      <c r="H12" s="56" t="s">
        <v>82</v>
      </c>
      <c r="I12" s="51" t="s">
        <v>174</v>
      </c>
      <c r="J12" s="121" t="s">
        <v>84</v>
      </c>
      <c r="K12" s="173" t="s">
        <v>7219</v>
      </c>
      <c r="L12" s="114">
        <v>19140000</v>
      </c>
      <c r="M12" s="51" t="s">
        <v>86</v>
      </c>
      <c r="N12" s="173" t="s">
        <v>7218</v>
      </c>
      <c r="O12" s="173">
        <v>1121331957</v>
      </c>
      <c r="P12" s="109">
        <v>69</v>
      </c>
      <c r="Q12" s="120">
        <v>46036</v>
      </c>
      <c r="R12" s="109">
        <v>6818861280</v>
      </c>
      <c r="S12" s="114">
        <v>1103</v>
      </c>
      <c r="T12" s="116">
        <v>46041</v>
      </c>
      <c r="U12" s="114">
        <v>19140000</v>
      </c>
      <c r="V12" s="56" t="s">
        <v>88</v>
      </c>
      <c r="W12" s="114">
        <v>1082939683</v>
      </c>
      <c r="X12" s="161" t="s">
        <v>3375</v>
      </c>
      <c r="Y12" s="120">
        <v>46041</v>
      </c>
      <c r="Z12" s="120">
        <v>46069</v>
      </c>
      <c r="AA12" s="120" t="s">
        <v>90</v>
      </c>
      <c r="AB12" s="120">
        <v>46167</v>
      </c>
      <c r="AC12" s="54">
        <f t="shared" si="0"/>
        <v>98</v>
      </c>
      <c r="AD12" s="56">
        <v>0</v>
      </c>
      <c r="AE12" s="114">
        <v>0</v>
      </c>
      <c r="AF12" s="56">
        <v>0</v>
      </c>
      <c r="AG12" s="116" t="s">
        <v>90</v>
      </c>
      <c r="AH12" s="54">
        <f t="shared" si="1"/>
        <v>0</v>
      </c>
      <c r="AI12" s="56">
        <v>0</v>
      </c>
      <c r="AJ12" s="114">
        <v>0</v>
      </c>
      <c r="AK12" s="120" t="s">
        <v>90</v>
      </c>
      <c r="AL12" s="116" t="s">
        <v>90</v>
      </c>
      <c r="AM12" s="56">
        <v>0</v>
      </c>
      <c r="AN12" s="116" t="s">
        <v>90</v>
      </c>
      <c r="AO12" s="116" t="s">
        <v>90</v>
      </c>
      <c r="AP12" s="116" t="s">
        <v>90</v>
      </c>
      <c r="AQ12" s="54">
        <f t="shared" si="2"/>
        <v>0</v>
      </c>
      <c r="AR12" s="54">
        <f>+L12+AE12-AJ12</f>
        <v>19140000</v>
      </c>
      <c r="AS12" s="56" t="s">
        <v>571</v>
      </c>
      <c r="AT12" s="114">
        <v>0</v>
      </c>
      <c r="AU12" s="56" t="s">
        <v>91</v>
      </c>
      <c r="AV12" s="114">
        <v>0</v>
      </c>
      <c r="AW12" s="111" t="s">
        <v>90</v>
      </c>
      <c r="AX12" s="113">
        <v>2900000</v>
      </c>
      <c r="AY12" s="58">
        <f t="shared" si="3"/>
        <v>16240000</v>
      </c>
      <c r="AZ12" s="112">
        <f t="shared" si="4"/>
        <v>0.15151515151515152</v>
      </c>
      <c r="BA12" s="159">
        <v>0.15151515151515152</v>
      </c>
      <c r="BB12" s="111" t="s">
        <v>90</v>
      </c>
      <c r="BC12" s="56" t="s">
        <v>149</v>
      </c>
      <c r="BD12" s="403" t="s">
        <v>7217</v>
      </c>
      <c r="BE12" s="51" t="s">
        <v>88</v>
      </c>
      <c r="BF12" s="51" t="s">
        <v>88</v>
      </c>
      <c r="BG12" s="28"/>
      <c r="BH12" s="28"/>
      <c r="BI12" s="28"/>
      <c r="BJ12" s="28"/>
      <c r="BK12" s="28"/>
      <c r="BL12" s="28"/>
      <c r="BM12" s="28"/>
      <c r="BN12" s="28"/>
      <c r="BO12" s="28"/>
      <c r="BP12" s="28"/>
      <c r="BQ12" s="28"/>
      <c r="BR12" s="28"/>
      <c r="BS12" s="28"/>
      <c r="BT12" s="28"/>
      <c r="BU12" s="28"/>
      <c r="BV12" s="28"/>
      <c r="BW12" s="28"/>
    </row>
    <row r="13" spans="1:75" s="18" customFormat="1" x14ac:dyDescent="0.2">
      <c r="B13" s="51">
        <v>2026</v>
      </c>
      <c r="C13" s="51">
        <v>891780111</v>
      </c>
      <c r="D13" s="51" t="s">
        <v>79</v>
      </c>
      <c r="E13" s="121" t="s">
        <v>7216</v>
      </c>
      <c r="F13" s="51" t="s">
        <v>7215</v>
      </c>
      <c r="G13" s="56">
        <v>0</v>
      </c>
      <c r="H13" s="56" t="s">
        <v>82</v>
      </c>
      <c r="I13" s="51" t="s">
        <v>174</v>
      </c>
      <c r="J13" s="121" t="s">
        <v>84</v>
      </c>
      <c r="K13" s="173" t="s">
        <v>7127</v>
      </c>
      <c r="L13" s="114">
        <v>19140000</v>
      </c>
      <c r="M13" s="51" t="s">
        <v>86</v>
      </c>
      <c r="N13" s="173" t="s">
        <v>7214</v>
      </c>
      <c r="O13" s="173">
        <v>1082845836</v>
      </c>
      <c r="P13" s="109">
        <v>69</v>
      </c>
      <c r="Q13" s="120">
        <v>46036</v>
      </c>
      <c r="R13" s="109">
        <v>6818861280</v>
      </c>
      <c r="S13" s="114">
        <v>1102</v>
      </c>
      <c r="T13" s="116">
        <v>46041</v>
      </c>
      <c r="U13" s="114">
        <v>19140000</v>
      </c>
      <c r="V13" s="56" t="s">
        <v>88</v>
      </c>
      <c r="W13" s="114">
        <v>1082939683</v>
      </c>
      <c r="X13" s="161" t="s">
        <v>3375</v>
      </c>
      <c r="Y13" s="120">
        <v>46041</v>
      </c>
      <c r="Z13" s="120">
        <v>46069</v>
      </c>
      <c r="AA13" s="120" t="s">
        <v>90</v>
      </c>
      <c r="AB13" s="120">
        <v>46167</v>
      </c>
      <c r="AC13" s="54">
        <f t="shared" si="0"/>
        <v>98</v>
      </c>
      <c r="AD13" s="56">
        <v>0</v>
      </c>
      <c r="AE13" s="114">
        <v>0</v>
      </c>
      <c r="AF13" s="56">
        <v>0</v>
      </c>
      <c r="AG13" s="116" t="s">
        <v>90</v>
      </c>
      <c r="AH13" s="54">
        <f t="shared" si="1"/>
        <v>0</v>
      </c>
      <c r="AI13" s="56">
        <v>0</v>
      </c>
      <c r="AJ13" s="114">
        <v>0</v>
      </c>
      <c r="AK13" s="120" t="s">
        <v>90</v>
      </c>
      <c r="AL13" s="116" t="s">
        <v>90</v>
      </c>
      <c r="AM13" s="56">
        <v>0</v>
      </c>
      <c r="AN13" s="116" t="s">
        <v>90</v>
      </c>
      <c r="AO13" s="116" t="s">
        <v>90</v>
      </c>
      <c r="AP13" s="116" t="s">
        <v>90</v>
      </c>
      <c r="AQ13" s="54">
        <f t="shared" si="2"/>
        <v>0</v>
      </c>
      <c r="AR13" s="54">
        <f>+L13+AE13-AJ13</f>
        <v>19140000</v>
      </c>
      <c r="AS13" s="56" t="s">
        <v>571</v>
      </c>
      <c r="AT13" s="114">
        <v>0</v>
      </c>
      <c r="AU13" s="56" t="s">
        <v>91</v>
      </c>
      <c r="AV13" s="114">
        <v>0</v>
      </c>
      <c r="AW13" s="111" t="s">
        <v>90</v>
      </c>
      <c r="AX13" s="113">
        <v>2900000</v>
      </c>
      <c r="AY13" s="58">
        <f t="shared" si="3"/>
        <v>16240000</v>
      </c>
      <c r="AZ13" s="112">
        <f t="shared" si="4"/>
        <v>0.15151515151515152</v>
      </c>
      <c r="BA13" s="159">
        <v>0.15151515151515152</v>
      </c>
      <c r="BB13" s="111" t="s">
        <v>90</v>
      </c>
      <c r="BC13" s="56" t="s">
        <v>149</v>
      </c>
      <c r="BD13" s="403" t="s">
        <v>7213</v>
      </c>
      <c r="BE13" s="51" t="s">
        <v>88</v>
      </c>
      <c r="BF13" s="51" t="s">
        <v>88</v>
      </c>
      <c r="BG13" s="28"/>
      <c r="BH13" s="28"/>
      <c r="BI13" s="28"/>
      <c r="BJ13" s="28"/>
      <c r="BK13" s="28"/>
      <c r="BL13" s="28"/>
      <c r="BM13" s="28"/>
      <c r="BN13" s="28"/>
      <c r="BO13" s="28"/>
      <c r="BP13" s="28"/>
      <c r="BQ13" s="28"/>
      <c r="BR13" s="28"/>
      <c r="BS13" s="28"/>
      <c r="BT13" s="28"/>
      <c r="BU13" s="28"/>
      <c r="BV13" s="28"/>
      <c r="BW13" s="28"/>
    </row>
    <row r="14" spans="1:75" s="18" customFormat="1" x14ac:dyDescent="0.2">
      <c r="B14" s="51">
        <v>2026</v>
      </c>
      <c r="C14" s="51">
        <v>891780111</v>
      </c>
      <c r="D14" s="51" t="s">
        <v>79</v>
      </c>
      <c r="E14" s="121" t="s">
        <v>7212</v>
      </c>
      <c r="F14" s="51" t="s">
        <v>7211</v>
      </c>
      <c r="G14" s="56">
        <v>0</v>
      </c>
      <c r="H14" s="56" t="s">
        <v>82</v>
      </c>
      <c r="I14" s="51" t="s">
        <v>174</v>
      </c>
      <c r="J14" s="121" t="s">
        <v>84</v>
      </c>
      <c r="K14" s="173" t="s">
        <v>7210</v>
      </c>
      <c r="L14" s="114">
        <v>19140000</v>
      </c>
      <c r="M14" s="51" t="s">
        <v>86</v>
      </c>
      <c r="N14" s="173" t="s">
        <v>7209</v>
      </c>
      <c r="O14" s="173">
        <v>1003089425</v>
      </c>
      <c r="P14" s="109">
        <v>69</v>
      </c>
      <c r="Q14" s="120">
        <v>46036</v>
      </c>
      <c r="R14" s="109">
        <v>6818861280</v>
      </c>
      <c r="S14" s="114">
        <v>1107</v>
      </c>
      <c r="T14" s="116">
        <v>46041</v>
      </c>
      <c r="U14" s="114">
        <v>19140000</v>
      </c>
      <c r="V14" s="56" t="s">
        <v>88</v>
      </c>
      <c r="W14" s="114">
        <v>1082939683</v>
      </c>
      <c r="X14" s="161" t="s">
        <v>3375</v>
      </c>
      <c r="Y14" s="120">
        <v>46041</v>
      </c>
      <c r="Z14" s="120">
        <v>46069</v>
      </c>
      <c r="AA14" s="120" t="s">
        <v>90</v>
      </c>
      <c r="AB14" s="120">
        <v>46167</v>
      </c>
      <c r="AC14" s="54">
        <f t="shared" si="0"/>
        <v>98</v>
      </c>
      <c r="AD14" s="56">
        <v>0</v>
      </c>
      <c r="AE14" s="114">
        <v>0</v>
      </c>
      <c r="AF14" s="56">
        <v>0</v>
      </c>
      <c r="AG14" s="116" t="s">
        <v>90</v>
      </c>
      <c r="AH14" s="54">
        <f t="shared" si="1"/>
        <v>0</v>
      </c>
      <c r="AI14" s="56">
        <v>0</v>
      </c>
      <c r="AJ14" s="114">
        <v>0</v>
      </c>
      <c r="AK14" s="120" t="s">
        <v>90</v>
      </c>
      <c r="AL14" s="116" t="s">
        <v>90</v>
      </c>
      <c r="AM14" s="56">
        <v>0</v>
      </c>
      <c r="AN14" s="116" t="s">
        <v>90</v>
      </c>
      <c r="AO14" s="116" t="s">
        <v>90</v>
      </c>
      <c r="AP14" s="116" t="s">
        <v>90</v>
      </c>
      <c r="AQ14" s="54">
        <f t="shared" si="2"/>
        <v>0</v>
      </c>
      <c r="AR14" s="54">
        <f>+L14+AE14-AJ14</f>
        <v>19140000</v>
      </c>
      <c r="AS14" s="56" t="s">
        <v>571</v>
      </c>
      <c r="AT14" s="114">
        <v>0</v>
      </c>
      <c r="AU14" s="56" t="s">
        <v>91</v>
      </c>
      <c r="AV14" s="114">
        <v>0</v>
      </c>
      <c r="AW14" s="111" t="s">
        <v>90</v>
      </c>
      <c r="AX14" s="113">
        <v>2900000</v>
      </c>
      <c r="AY14" s="58">
        <f t="shared" si="3"/>
        <v>16240000</v>
      </c>
      <c r="AZ14" s="112">
        <f t="shared" si="4"/>
        <v>0.15151515151515152</v>
      </c>
      <c r="BA14" s="159">
        <v>0.15151515151515152</v>
      </c>
      <c r="BB14" s="111" t="s">
        <v>90</v>
      </c>
      <c r="BC14" s="56" t="s">
        <v>149</v>
      </c>
      <c r="BD14" s="403" t="s">
        <v>7208</v>
      </c>
      <c r="BE14" s="51" t="s">
        <v>88</v>
      </c>
      <c r="BF14" s="51" t="s">
        <v>88</v>
      </c>
      <c r="BG14" s="28"/>
      <c r="BH14" s="28"/>
      <c r="BI14" s="28"/>
      <c r="BJ14" s="28"/>
      <c r="BK14" s="28"/>
      <c r="BL14" s="28"/>
      <c r="BM14" s="28"/>
      <c r="BN14" s="28"/>
      <c r="BO14" s="28"/>
      <c r="BP14" s="28"/>
      <c r="BQ14" s="28"/>
      <c r="BR14" s="28"/>
      <c r="BS14" s="28"/>
      <c r="BT14" s="28"/>
      <c r="BU14" s="28"/>
      <c r="BV14" s="28"/>
      <c r="BW14" s="28"/>
    </row>
    <row r="15" spans="1:75" s="18" customFormat="1" x14ac:dyDescent="0.2">
      <c r="B15" s="51">
        <v>2026</v>
      </c>
      <c r="C15" s="51">
        <v>891780111</v>
      </c>
      <c r="D15" s="51" t="s">
        <v>79</v>
      </c>
      <c r="E15" s="121" t="s">
        <v>7207</v>
      </c>
      <c r="F15" s="51" t="s">
        <v>7206</v>
      </c>
      <c r="G15" s="56">
        <v>0</v>
      </c>
      <c r="H15" s="56" t="s">
        <v>82</v>
      </c>
      <c r="I15" s="51" t="s">
        <v>174</v>
      </c>
      <c r="J15" s="121" t="s">
        <v>84</v>
      </c>
      <c r="K15" s="173" t="s">
        <v>7114</v>
      </c>
      <c r="L15" s="114">
        <v>19140000</v>
      </c>
      <c r="M15" s="51" t="s">
        <v>86</v>
      </c>
      <c r="N15" s="173" t="s">
        <v>7205</v>
      </c>
      <c r="O15" s="173">
        <v>1002194448</v>
      </c>
      <c r="P15" s="109">
        <v>69</v>
      </c>
      <c r="Q15" s="120">
        <v>46036</v>
      </c>
      <c r="R15" s="109">
        <v>6818861280</v>
      </c>
      <c r="S15" s="114">
        <v>1101</v>
      </c>
      <c r="T15" s="116">
        <v>46041</v>
      </c>
      <c r="U15" s="114">
        <v>19140000</v>
      </c>
      <c r="V15" s="56" t="s">
        <v>88</v>
      </c>
      <c r="W15" s="114">
        <v>1082939683</v>
      </c>
      <c r="X15" s="161" t="s">
        <v>3375</v>
      </c>
      <c r="Y15" s="120">
        <v>46041</v>
      </c>
      <c r="Z15" s="120">
        <v>46069</v>
      </c>
      <c r="AA15" s="120" t="s">
        <v>90</v>
      </c>
      <c r="AB15" s="120">
        <v>46167</v>
      </c>
      <c r="AC15" s="54">
        <f t="shared" si="0"/>
        <v>98</v>
      </c>
      <c r="AD15" s="56">
        <v>0</v>
      </c>
      <c r="AE15" s="114">
        <v>0</v>
      </c>
      <c r="AF15" s="56">
        <v>0</v>
      </c>
      <c r="AG15" s="116" t="s">
        <v>90</v>
      </c>
      <c r="AH15" s="54">
        <f t="shared" si="1"/>
        <v>0</v>
      </c>
      <c r="AI15" s="56">
        <v>0</v>
      </c>
      <c r="AJ15" s="114">
        <v>0</v>
      </c>
      <c r="AK15" s="120" t="s">
        <v>90</v>
      </c>
      <c r="AL15" s="116" t="s">
        <v>90</v>
      </c>
      <c r="AM15" s="56">
        <v>0</v>
      </c>
      <c r="AN15" s="116" t="s">
        <v>90</v>
      </c>
      <c r="AO15" s="116" t="s">
        <v>90</v>
      </c>
      <c r="AP15" s="116" t="s">
        <v>90</v>
      </c>
      <c r="AQ15" s="54">
        <f t="shared" si="2"/>
        <v>0</v>
      </c>
      <c r="AR15" s="54">
        <f>+L15+AE15-AJ15</f>
        <v>19140000</v>
      </c>
      <c r="AS15" s="56" t="s">
        <v>571</v>
      </c>
      <c r="AT15" s="114">
        <v>0</v>
      </c>
      <c r="AU15" s="56" t="s">
        <v>91</v>
      </c>
      <c r="AV15" s="114">
        <v>0</v>
      </c>
      <c r="AW15" s="111" t="s">
        <v>90</v>
      </c>
      <c r="AX15" s="113">
        <v>2900000</v>
      </c>
      <c r="AY15" s="58">
        <f t="shared" si="3"/>
        <v>16240000</v>
      </c>
      <c r="AZ15" s="112">
        <f t="shared" si="4"/>
        <v>0.15151515151515152</v>
      </c>
      <c r="BA15" s="159">
        <v>0.15151515151515152</v>
      </c>
      <c r="BB15" s="111" t="s">
        <v>90</v>
      </c>
      <c r="BC15" s="56" t="s">
        <v>149</v>
      </c>
      <c r="BD15" s="403" t="s">
        <v>7204</v>
      </c>
      <c r="BE15" s="51" t="s">
        <v>88</v>
      </c>
      <c r="BF15" s="51" t="s">
        <v>88</v>
      </c>
      <c r="BG15" s="28"/>
      <c r="BH15" s="28"/>
      <c r="BI15" s="28"/>
      <c r="BJ15" s="28"/>
      <c r="BK15" s="28"/>
      <c r="BL15" s="28"/>
      <c r="BM15" s="28"/>
      <c r="BN15" s="28"/>
      <c r="BO15" s="28"/>
      <c r="BP15" s="28"/>
      <c r="BQ15" s="28"/>
      <c r="BR15" s="28"/>
      <c r="BS15" s="28"/>
      <c r="BT15" s="28"/>
      <c r="BU15" s="28"/>
      <c r="BV15" s="28"/>
      <c r="BW15" s="28"/>
    </row>
    <row r="16" spans="1:75" s="18" customFormat="1" x14ac:dyDescent="0.2">
      <c r="B16" s="51">
        <v>2026</v>
      </c>
      <c r="C16" s="51">
        <v>891780111</v>
      </c>
      <c r="D16" s="51" t="s">
        <v>79</v>
      </c>
      <c r="E16" s="121" t="s">
        <v>7203</v>
      </c>
      <c r="F16" s="51" t="s">
        <v>7202</v>
      </c>
      <c r="G16" s="56">
        <v>0</v>
      </c>
      <c r="H16" s="56" t="s">
        <v>82</v>
      </c>
      <c r="I16" s="51" t="s">
        <v>174</v>
      </c>
      <c r="J16" s="121" t="s">
        <v>84</v>
      </c>
      <c r="K16" s="173" t="s">
        <v>7114</v>
      </c>
      <c r="L16" s="114">
        <v>19140000</v>
      </c>
      <c r="M16" s="51" t="s">
        <v>86</v>
      </c>
      <c r="N16" s="173" t="s">
        <v>7201</v>
      </c>
      <c r="O16" s="173">
        <v>73127805</v>
      </c>
      <c r="P16" s="109">
        <v>69</v>
      </c>
      <c r="Q16" s="120">
        <v>46036</v>
      </c>
      <c r="R16" s="109">
        <v>6818861280</v>
      </c>
      <c r="S16" s="114">
        <v>1100</v>
      </c>
      <c r="T16" s="116">
        <v>46041</v>
      </c>
      <c r="U16" s="114">
        <v>19140000</v>
      </c>
      <c r="V16" s="56" t="s">
        <v>88</v>
      </c>
      <c r="W16" s="114">
        <v>1082939683</v>
      </c>
      <c r="X16" s="161" t="s">
        <v>3375</v>
      </c>
      <c r="Y16" s="120">
        <v>46041</v>
      </c>
      <c r="Z16" s="120">
        <v>46069</v>
      </c>
      <c r="AA16" s="120" t="s">
        <v>90</v>
      </c>
      <c r="AB16" s="120">
        <v>46167</v>
      </c>
      <c r="AC16" s="54">
        <f t="shared" si="0"/>
        <v>98</v>
      </c>
      <c r="AD16" s="56">
        <v>0</v>
      </c>
      <c r="AE16" s="114">
        <v>0</v>
      </c>
      <c r="AF16" s="56">
        <v>0</v>
      </c>
      <c r="AG16" s="116" t="s">
        <v>90</v>
      </c>
      <c r="AH16" s="54">
        <f t="shared" si="1"/>
        <v>0</v>
      </c>
      <c r="AI16" s="56">
        <v>0</v>
      </c>
      <c r="AJ16" s="114">
        <v>0</v>
      </c>
      <c r="AK16" s="120" t="s">
        <v>90</v>
      </c>
      <c r="AL16" s="116" t="s">
        <v>90</v>
      </c>
      <c r="AM16" s="56">
        <v>0</v>
      </c>
      <c r="AN16" s="116" t="s">
        <v>90</v>
      </c>
      <c r="AO16" s="116" t="s">
        <v>90</v>
      </c>
      <c r="AP16" s="116" t="s">
        <v>90</v>
      </c>
      <c r="AQ16" s="54">
        <f t="shared" si="2"/>
        <v>0</v>
      </c>
      <c r="AR16" s="54">
        <f>+L16+AE16-AJ16</f>
        <v>19140000</v>
      </c>
      <c r="AS16" s="56" t="s">
        <v>571</v>
      </c>
      <c r="AT16" s="114">
        <v>0</v>
      </c>
      <c r="AU16" s="56" t="s">
        <v>91</v>
      </c>
      <c r="AV16" s="114">
        <v>0</v>
      </c>
      <c r="AW16" s="111" t="s">
        <v>90</v>
      </c>
      <c r="AX16" s="113">
        <v>2900000</v>
      </c>
      <c r="AY16" s="58">
        <f t="shared" si="3"/>
        <v>16240000</v>
      </c>
      <c r="AZ16" s="112">
        <f t="shared" si="4"/>
        <v>0.15151515151515152</v>
      </c>
      <c r="BA16" s="159">
        <v>0.15151515151515152</v>
      </c>
      <c r="BB16" s="111" t="s">
        <v>90</v>
      </c>
      <c r="BC16" s="56" t="s">
        <v>149</v>
      </c>
      <c r="BD16" s="403" t="s">
        <v>7200</v>
      </c>
      <c r="BE16" s="51" t="s">
        <v>88</v>
      </c>
      <c r="BF16" s="51" t="s">
        <v>88</v>
      </c>
      <c r="BG16" s="28"/>
      <c r="BH16" s="28"/>
      <c r="BI16" s="28"/>
      <c r="BJ16" s="28"/>
      <c r="BK16" s="28"/>
      <c r="BL16" s="28"/>
      <c r="BM16" s="28"/>
      <c r="BN16" s="28"/>
      <c r="BO16" s="28"/>
      <c r="BP16" s="28"/>
      <c r="BQ16" s="28"/>
      <c r="BR16" s="28"/>
      <c r="BS16" s="28"/>
      <c r="BT16" s="28"/>
      <c r="BU16" s="28"/>
      <c r="BV16" s="28"/>
      <c r="BW16" s="28"/>
    </row>
    <row r="17" spans="2:75" s="18" customFormat="1" x14ac:dyDescent="0.2">
      <c r="B17" s="51">
        <v>2026</v>
      </c>
      <c r="C17" s="51">
        <v>891780111</v>
      </c>
      <c r="D17" s="51" t="s">
        <v>79</v>
      </c>
      <c r="E17" s="121" t="s">
        <v>7199</v>
      </c>
      <c r="F17" s="51" t="s">
        <v>7198</v>
      </c>
      <c r="G17" s="56">
        <v>0</v>
      </c>
      <c r="H17" s="56" t="s">
        <v>82</v>
      </c>
      <c r="I17" s="51" t="s">
        <v>174</v>
      </c>
      <c r="J17" s="121" t="s">
        <v>84</v>
      </c>
      <c r="K17" s="173" t="s">
        <v>7197</v>
      </c>
      <c r="L17" s="114">
        <v>19140000</v>
      </c>
      <c r="M17" s="51" t="s">
        <v>86</v>
      </c>
      <c r="N17" s="173" t="s">
        <v>7196</v>
      </c>
      <c r="O17" s="173">
        <v>1083030113</v>
      </c>
      <c r="P17" s="109">
        <v>69</v>
      </c>
      <c r="Q17" s="120">
        <v>46036</v>
      </c>
      <c r="R17" s="109">
        <v>6818861280</v>
      </c>
      <c r="S17" s="114">
        <v>1106</v>
      </c>
      <c r="T17" s="116">
        <v>46041</v>
      </c>
      <c r="U17" s="114">
        <v>19140000</v>
      </c>
      <c r="V17" s="56" t="s">
        <v>88</v>
      </c>
      <c r="W17" s="114">
        <v>1082939683</v>
      </c>
      <c r="X17" s="161" t="s">
        <v>3375</v>
      </c>
      <c r="Y17" s="120">
        <v>46041</v>
      </c>
      <c r="Z17" s="120">
        <v>46069</v>
      </c>
      <c r="AA17" s="120" t="s">
        <v>90</v>
      </c>
      <c r="AB17" s="120">
        <v>46167</v>
      </c>
      <c r="AC17" s="54">
        <f t="shared" si="0"/>
        <v>98</v>
      </c>
      <c r="AD17" s="56">
        <v>0</v>
      </c>
      <c r="AE17" s="114">
        <v>0</v>
      </c>
      <c r="AF17" s="56">
        <v>0</v>
      </c>
      <c r="AG17" s="116" t="s">
        <v>90</v>
      </c>
      <c r="AH17" s="54">
        <f t="shared" si="1"/>
        <v>0</v>
      </c>
      <c r="AI17" s="56">
        <v>0</v>
      </c>
      <c r="AJ17" s="114">
        <v>0</v>
      </c>
      <c r="AK17" s="120" t="s">
        <v>90</v>
      </c>
      <c r="AL17" s="116" t="s">
        <v>90</v>
      </c>
      <c r="AM17" s="56">
        <v>0</v>
      </c>
      <c r="AN17" s="116" t="s">
        <v>90</v>
      </c>
      <c r="AO17" s="116" t="s">
        <v>90</v>
      </c>
      <c r="AP17" s="116" t="s">
        <v>90</v>
      </c>
      <c r="AQ17" s="54">
        <f t="shared" si="2"/>
        <v>0</v>
      </c>
      <c r="AR17" s="54">
        <f>+L17+AE17-AJ17</f>
        <v>19140000</v>
      </c>
      <c r="AS17" s="56" t="s">
        <v>571</v>
      </c>
      <c r="AT17" s="114">
        <v>0</v>
      </c>
      <c r="AU17" s="56" t="s">
        <v>91</v>
      </c>
      <c r="AV17" s="114">
        <v>0</v>
      </c>
      <c r="AW17" s="111" t="s">
        <v>90</v>
      </c>
      <c r="AX17" s="113">
        <v>2900000</v>
      </c>
      <c r="AY17" s="58">
        <f t="shared" si="3"/>
        <v>16240000</v>
      </c>
      <c r="AZ17" s="112">
        <f t="shared" si="4"/>
        <v>0.15151515151515152</v>
      </c>
      <c r="BA17" s="159">
        <v>0.15151515151515152</v>
      </c>
      <c r="BB17" s="111" t="s">
        <v>90</v>
      </c>
      <c r="BC17" s="56" t="s">
        <v>149</v>
      </c>
      <c r="BD17" s="403" t="s">
        <v>7195</v>
      </c>
      <c r="BE17" s="51" t="s">
        <v>88</v>
      </c>
      <c r="BF17" s="51" t="s">
        <v>88</v>
      </c>
      <c r="BG17" s="28"/>
      <c r="BH17" s="28"/>
      <c r="BI17" s="28"/>
      <c r="BJ17" s="28"/>
      <c r="BK17" s="28"/>
      <c r="BL17" s="28"/>
      <c r="BM17" s="28"/>
      <c r="BN17" s="28"/>
      <c r="BO17" s="28"/>
      <c r="BP17" s="28"/>
      <c r="BQ17" s="28"/>
      <c r="BR17" s="28"/>
      <c r="BS17" s="28"/>
      <c r="BT17" s="28"/>
      <c r="BU17" s="28"/>
      <c r="BV17" s="28"/>
      <c r="BW17" s="28"/>
    </row>
    <row r="18" spans="2:75" s="18" customFormat="1" x14ac:dyDescent="0.2">
      <c r="B18" s="51">
        <v>2026</v>
      </c>
      <c r="C18" s="51">
        <v>891780111</v>
      </c>
      <c r="D18" s="51" t="s">
        <v>79</v>
      </c>
      <c r="E18" s="121" t="s">
        <v>7194</v>
      </c>
      <c r="F18" s="51" t="s">
        <v>7193</v>
      </c>
      <c r="G18" s="56">
        <v>0</v>
      </c>
      <c r="H18" s="56" t="s">
        <v>82</v>
      </c>
      <c r="I18" s="51" t="s">
        <v>174</v>
      </c>
      <c r="J18" s="121" t="s">
        <v>84</v>
      </c>
      <c r="K18" s="173" t="s">
        <v>7127</v>
      </c>
      <c r="L18" s="114">
        <v>19140000</v>
      </c>
      <c r="M18" s="51" t="s">
        <v>86</v>
      </c>
      <c r="N18" s="173" t="s">
        <v>7192</v>
      </c>
      <c r="O18" s="173">
        <v>1002255916</v>
      </c>
      <c r="P18" s="109">
        <v>69</v>
      </c>
      <c r="Q18" s="120">
        <v>46036</v>
      </c>
      <c r="R18" s="109">
        <v>6818861280</v>
      </c>
      <c r="S18" s="114">
        <v>1087</v>
      </c>
      <c r="T18" s="116">
        <v>46041</v>
      </c>
      <c r="U18" s="114">
        <v>19140000</v>
      </c>
      <c r="V18" s="56" t="s">
        <v>88</v>
      </c>
      <c r="W18" s="114">
        <v>1082939683</v>
      </c>
      <c r="X18" s="161" t="s">
        <v>3375</v>
      </c>
      <c r="Y18" s="120">
        <v>46041</v>
      </c>
      <c r="Z18" s="120">
        <v>46069</v>
      </c>
      <c r="AA18" s="120" t="s">
        <v>90</v>
      </c>
      <c r="AB18" s="120">
        <v>46167</v>
      </c>
      <c r="AC18" s="54">
        <f t="shared" si="0"/>
        <v>98</v>
      </c>
      <c r="AD18" s="56">
        <v>0</v>
      </c>
      <c r="AE18" s="114">
        <v>0</v>
      </c>
      <c r="AF18" s="56">
        <v>0</v>
      </c>
      <c r="AG18" s="116" t="s">
        <v>90</v>
      </c>
      <c r="AH18" s="54">
        <f t="shared" si="1"/>
        <v>0</v>
      </c>
      <c r="AI18" s="56">
        <v>0</v>
      </c>
      <c r="AJ18" s="114">
        <v>0</v>
      </c>
      <c r="AK18" s="120" t="s">
        <v>90</v>
      </c>
      <c r="AL18" s="116" t="s">
        <v>90</v>
      </c>
      <c r="AM18" s="56">
        <v>0</v>
      </c>
      <c r="AN18" s="116" t="s">
        <v>90</v>
      </c>
      <c r="AO18" s="116" t="s">
        <v>90</v>
      </c>
      <c r="AP18" s="116" t="s">
        <v>90</v>
      </c>
      <c r="AQ18" s="54">
        <f t="shared" si="2"/>
        <v>0</v>
      </c>
      <c r="AR18" s="54">
        <f>+L18+AE18-AJ18</f>
        <v>19140000</v>
      </c>
      <c r="AS18" s="56" t="s">
        <v>571</v>
      </c>
      <c r="AT18" s="114">
        <v>0</v>
      </c>
      <c r="AU18" s="56" t="s">
        <v>91</v>
      </c>
      <c r="AV18" s="114">
        <v>0</v>
      </c>
      <c r="AW18" s="111" t="s">
        <v>90</v>
      </c>
      <c r="AX18" s="113">
        <v>2900000</v>
      </c>
      <c r="AY18" s="58">
        <f t="shared" si="3"/>
        <v>16240000</v>
      </c>
      <c r="AZ18" s="112">
        <f t="shared" si="4"/>
        <v>0.15151515151515152</v>
      </c>
      <c r="BA18" s="159">
        <v>0.15151515151515152</v>
      </c>
      <c r="BB18" s="111" t="s">
        <v>90</v>
      </c>
      <c r="BC18" s="56" t="s">
        <v>149</v>
      </c>
      <c r="BD18" s="403" t="s">
        <v>7191</v>
      </c>
      <c r="BE18" s="51" t="s">
        <v>88</v>
      </c>
      <c r="BF18" s="51" t="s">
        <v>88</v>
      </c>
      <c r="BG18" s="28"/>
      <c r="BH18" s="28"/>
      <c r="BI18" s="28"/>
      <c r="BJ18" s="28"/>
      <c r="BK18" s="28"/>
      <c r="BL18" s="28"/>
      <c r="BM18" s="28"/>
      <c r="BN18" s="28"/>
      <c r="BO18" s="28"/>
      <c r="BP18" s="28"/>
      <c r="BQ18" s="28"/>
      <c r="BR18" s="28"/>
      <c r="BS18" s="28"/>
      <c r="BT18" s="28"/>
      <c r="BU18" s="28"/>
      <c r="BV18" s="28"/>
      <c r="BW18" s="28"/>
    </row>
    <row r="19" spans="2:75" s="18" customFormat="1" x14ac:dyDescent="0.2">
      <c r="B19" s="51">
        <v>2026</v>
      </c>
      <c r="C19" s="51">
        <v>891780111</v>
      </c>
      <c r="D19" s="51" t="s">
        <v>79</v>
      </c>
      <c r="E19" s="121" t="s">
        <v>7190</v>
      </c>
      <c r="F19" s="51" t="s">
        <v>7189</v>
      </c>
      <c r="G19" s="56">
        <v>0</v>
      </c>
      <c r="H19" s="56" t="s">
        <v>82</v>
      </c>
      <c r="I19" s="51" t="s">
        <v>174</v>
      </c>
      <c r="J19" s="121" t="s">
        <v>84</v>
      </c>
      <c r="K19" s="173" t="s">
        <v>7185</v>
      </c>
      <c r="L19" s="114">
        <v>19140000</v>
      </c>
      <c r="M19" s="51" t="s">
        <v>86</v>
      </c>
      <c r="N19" s="173" t="s">
        <v>7188</v>
      </c>
      <c r="O19" s="173">
        <v>84056636</v>
      </c>
      <c r="P19" s="109">
        <v>69</v>
      </c>
      <c r="Q19" s="120">
        <v>46036</v>
      </c>
      <c r="R19" s="109">
        <v>6818861280</v>
      </c>
      <c r="S19" s="114">
        <v>1086</v>
      </c>
      <c r="T19" s="116">
        <v>46041</v>
      </c>
      <c r="U19" s="114">
        <v>19140000</v>
      </c>
      <c r="V19" s="56" t="s">
        <v>88</v>
      </c>
      <c r="W19" s="114">
        <v>1082939683</v>
      </c>
      <c r="X19" s="161" t="s">
        <v>3375</v>
      </c>
      <c r="Y19" s="120">
        <v>46041</v>
      </c>
      <c r="Z19" s="120">
        <v>46069</v>
      </c>
      <c r="AA19" s="120" t="s">
        <v>90</v>
      </c>
      <c r="AB19" s="120">
        <v>46167</v>
      </c>
      <c r="AC19" s="54">
        <f t="shared" si="0"/>
        <v>98</v>
      </c>
      <c r="AD19" s="56">
        <v>0</v>
      </c>
      <c r="AE19" s="114">
        <v>0</v>
      </c>
      <c r="AF19" s="56">
        <v>0</v>
      </c>
      <c r="AG19" s="116" t="s">
        <v>90</v>
      </c>
      <c r="AH19" s="54">
        <f t="shared" si="1"/>
        <v>0</v>
      </c>
      <c r="AI19" s="56">
        <v>0</v>
      </c>
      <c r="AJ19" s="114">
        <v>0</v>
      </c>
      <c r="AK19" s="120" t="s">
        <v>90</v>
      </c>
      <c r="AL19" s="116" t="s">
        <v>90</v>
      </c>
      <c r="AM19" s="56">
        <v>0</v>
      </c>
      <c r="AN19" s="116" t="s">
        <v>90</v>
      </c>
      <c r="AO19" s="116" t="s">
        <v>90</v>
      </c>
      <c r="AP19" s="116" t="s">
        <v>90</v>
      </c>
      <c r="AQ19" s="54">
        <f t="shared" si="2"/>
        <v>0</v>
      </c>
      <c r="AR19" s="54">
        <f>+L19+AE19-AJ19</f>
        <v>19140000</v>
      </c>
      <c r="AS19" s="56" t="s">
        <v>571</v>
      </c>
      <c r="AT19" s="114">
        <v>0</v>
      </c>
      <c r="AU19" s="56" t="s">
        <v>91</v>
      </c>
      <c r="AV19" s="114">
        <v>0</v>
      </c>
      <c r="AW19" s="111" t="s">
        <v>90</v>
      </c>
      <c r="AX19" s="113">
        <v>2900000</v>
      </c>
      <c r="AY19" s="58">
        <f t="shared" si="3"/>
        <v>16240000</v>
      </c>
      <c r="AZ19" s="112">
        <f t="shared" si="4"/>
        <v>0.15151515151515152</v>
      </c>
      <c r="BA19" s="159">
        <v>0.15151515151515152</v>
      </c>
      <c r="BB19" s="111" t="s">
        <v>90</v>
      </c>
      <c r="BC19" s="56" t="s">
        <v>149</v>
      </c>
      <c r="BD19" s="403" t="s">
        <v>1312</v>
      </c>
      <c r="BE19" s="51" t="s">
        <v>88</v>
      </c>
      <c r="BF19" s="51" t="s">
        <v>88</v>
      </c>
      <c r="BG19" s="28"/>
      <c r="BH19" s="28"/>
      <c r="BI19" s="28"/>
      <c r="BJ19" s="28"/>
      <c r="BK19" s="28"/>
      <c r="BL19" s="28"/>
      <c r="BM19" s="28"/>
      <c r="BN19" s="28"/>
      <c r="BO19" s="28"/>
      <c r="BP19" s="28"/>
      <c r="BQ19" s="28"/>
      <c r="BR19" s="28"/>
      <c r="BS19" s="28"/>
      <c r="BT19" s="28"/>
      <c r="BU19" s="28"/>
      <c r="BV19" s="28"/>
      <c r="BW19" s="28"/>
    </row>
    <row r="20" spans="2:75" s="18" customFormat="1" x14ac:dyDescent="0.2">
      <c r="B20" s="51">
        <v>2026</v>
      </c>
      <c r="C20" s="51">
        <v>891780111</v>
      </c>
      <c r="D20" s="51" t="s">
        <v>79</v>
      </c>
      <c r="E20" s="121" t="s">
        <v>7187</v>
      </c>
      <c r="F20" s="51" t="s">
        <v>7186</v>
      </c>
      <c r="G20" s="56">
        <v>0</v>
      </c>
      <c r="H20" s="56" t="s">
        <v>82</v>
      </c>
      <c r="I20" s="51" t="s">
        <v>174</v>
      </c>
      <c r="J20" s="121" t="s">
        <v>84</v>
      </c>
      <c r="K20" s="173" t="s">
        <v>7185</v>
      </c>
      <c r="L20" s="114">
        <v>19140000</v>
      </c>
      <c r="M20" s="51" t="s">
        <v>86</v>
      </c>
      <c r="N20" s="173" t="s">
        <v>7184</v>
      </c>
      <c r="O20" s="173">
        <v>1083000946</v>
      </c>
      <c r="P20" s="109">
        <v>69</v>
      </c>
      <c r="Q20" s="120">
        <v>46036</v>
      </c>
      <c r="R20" s="109">
        <v>6818861280</v>
      </c>
      <c r="S20" s="114">
        <v>1085</v>
      </c>
      <c r="T20" s="116">
        <v>46041</v>
      </c>
      <c r="U20" s="114">
        <v>19140000</v>
      </c>
      <c r="V20" s="56" t="s">
        <v>88</v>
      </c>
      <c r="W20" s="114">
        <v>1082939683</v>
      </c>
      <c r="X20" s="161" t="s">
        <v>3375</v>
      </c>
      <c r="Y20" s="120">
        <v>46041</v>
      </c>
      <c r="Z20" s="120">
        <v>46069</v>
      </c>
      <c r="AA20" s="120" t="s">
        <v>90</v>
      </c>
      <c r="AB20" s="120">
        <v>46167</v>
      </c>
      <c r="AC20" s="54">
        <f t="shared" si="0"/>
        <v>98</v>
      </c>
      <c r="AD20" s="56">
        <v>0</v>
      </c>
      <c r="AE20" s="114">
        <v>0</v>
      </c>
      <c r="AF20" s="56">
        <v>0</v>
      </c>
      <c r="AG20" s="116" t="s">
        <v>90</v>
      </c>
      <c r="AH20" s="54">
        <f t="shared" si="1"/>
        <v>0</v>
      </c>
      <c r="AI20" s="56">
        <v>0</v>
      </c>
      <c r="AJ20" s="114">
        <v>0</v>
      </c>
      <c r="AK20" s="120" t="s">
        <v>90</v>
      </c>
      <c r="AL20" s="116" t="s">
        <v>90</v>
      </c>
      <c r="AM20" s="56">
        <v>0</v>
      </c>
      <c r="AN20" s="116" t="s">
        <v>90</v>
      </c>
      <c r="AO20" s="116" t="s">
        <v>90</v>
      </c>
      <c r="AP20" s="116" t="s">
        <v>90</v>
      </c>
      <c r="AQ20" s="54">
        <f t="shared" si="2"/>
        <v>0</v>
      </c>
      <c r="AR20" s="54">
        <f>+L20+AE20-AJ20</f>
        <v>19140000</v>
      </c>
      <c r="AS20" s="56" t="s">
        <v>571</v>
      </c>
      <c r="AT20" s="114">
        <v>0</v>
      </c>
      <c r="AU20" s="56" t="s">
        <v>91</v>
      </c>
      <c r="AV20" s="114">
        <v>0</v>
      </c>
      <c r="AW20" s="111" t="s">
        <v>90</v>
      </c>
      <c r="AX20" s="113">
        <v>2900000</v>
      </c>
      <c r="AY20" s="58">
        <f t="shared" si="3"/>
        <v>16240000</v>
      </c>
      <c r="AZ20" s="112">
        <f t="shared" si="4"/>
        <v>0.15151515151515152</v>
      </c>
      <c r="BA20" s="159">
        <v>0.15151515151515152</v>
      </c>
      <c r="BB20" s="111" t="s">
        <v>90</v>
      </c>
      <c r="BC20" s="56" t="s">
        <v>149</v>
      </c>
      <c r="BD20" s="403" t="s">
        <v>7183</v>
      </c>
      <c r="BE20" s="51" t="s">
        <v>88</v>
      </c>
      <c r="BF20" s="51" t="s">
        <v>88</v>
      </c>
      <c r="BG20" s="28"/>
      <c r="BH20" s="28"/>
      <c r="BI20" s="28"/>
      <c r="BJ20" s="28"/>
      <c r="BK20" s="28"/>
      <c r="BL20" s="28"/>
      <c r="BM20" s="28"/>
      <c r="BN20" s="28"/>
      <c r="BO20" s="28"/>
      <c r="BP20" s="28"/>
      <c r="BQ20" s="28"/>
      <c r="BR20" s="28"/>
      <c r="BS20" s="28"/>
      <c r="BT20" s="28"/>
      <c r="BU20" s="28"/>
      <c r="BV20" s="28"/>
      <c r="BW20" s="28"/>
    </row>
    <row r="21" spans="2:75" s="18" customFormat="1" x14ac:dyDescent="0.2">
      <c r="B21" s="51">
        <v>2026</v>
      </c>
      <c r="C21" s="51">
        <v>891780111</v>
      </c>
      <c r="D21" s="51" t="s">
        <v>79</v>
      </c>
      <c r="E21" s="121" t="s">
        <v>7182</v>
      </c>
      <c r="F21" s="51" t="s">
        <v>7181</v>
      </c>
      <c r="G21" s="56">
        <v>0</v>
      </c>
      <c r="H21" s="56" t="s">
        <v>82</v>
      </c>
      <c r="I21" s="51" t="s">
        <v>174</v>
      </c>
      <c r="J21" s="121" t="s">
        <v>84</v>
      </c>
      <c r="K21" s="173" t="s">
        <v>7180</v>
      </c>
      <c r="L21" s="114">
        <v>19140000</v>
      </c>
      <c r="M21" s="51" t="s">
        <v>86</v>
      </c>
      <c r="N21" s="173" t="s">
        <v>7179</v>
      </c>
      <c r="O21" s="173">
        <v>1082947337</v>
      </c>
      <c r="P21" s="109">
        <v>69</v>
      </c>
      <c r="Q21" s="120">
        <v>46036</v>
      </c>
      <c r="R21" s="109">
        <v>6818861280</v>
      </c>
      <c r="S21" s="114">
        <v>1094</v>
      </c>
      <c r="T21" s="116">
        <v>46041</v>
      </c>
      <c r="U21" s="114">
        <v>19140000</v>
      </c>
      <c r="V21" s="56" t="s">
        <v>88</v>
      </c>
      <c r="W21" s="114">
        <v>1082939683</v>
      </c>
      <c r="X21" s="161" t="s">
        <v>3375</v>
      </c>
      <c r="Y21" s="120">
        <v>46041</v>
      </c>
      <c r="Z21" s="120">
        <v>46069</v>
      </c>
      <c r="AA21" s="120" t="s">
        <v>90</v>
      </c>
      <c r="AB21" s="120">
        <v>46167</v>
      </c>
      <c r="AC21" s="54">
        <f t="shared" si="0"/>
        <v>98</v>
      </c>
      <c r="AD21" s="56">
        <v>0</v>
      </c>
      <c r="AE21" s="114">
        <v>0</v>
      </c>
      <c r="AF21" s="56">
        <v>0</v>
      </c>
      <c r="AG21" s="116" t="s">
        <v>90</v>
      </c>
      <c r="AH21" s="54">
        <f t="shared" si="1"/>
        <v>0</v>
      </c>
      <c r="AI21" s="56">
        <v>0</v>
      </c>
      <c r="AJ21" s="114">
        <v>0</v>
      </c>
      <c r="AK21" s="120" t="s">
        <v>90</v>
      </c>
      <c r="AL21" s="116" t="s">
        <v>90</v>
      </c>
      <c r="AM21" s="56">
        <v>0</v>
      </c>
      <c r="AN21" s="116" t="s">
        <v>90</v>
      </c>
      <c r="AO21" s="116" t="s">
        <v>90</v>
      </c>
      <c r="AP21" s="116" t="s">
        <v>90</v>
      </c>
      <c r="AQ21" s="54">
        <f t="shared" si="2"/>
        <v>0</v>
      </c>
      <c r="AR21" s="54">
        <f>+L21+AE21-AJ21</f>
        <v>19140000</v>
      </c>
      <c r="AS21" s="56" t="s">
        <v>571</v>
      </c>
      <c r="AT21" s="114">
        <v>0</v>
      </c>
      <c r="AU21" s="56" t="s">
        <v>91</v>
      </c>
      <c r="AV21" s="114">
        <v>0</v>
      </c>
      <c r="AW21" s="111" t="s">
        <v>90</v>
      </c>
      <c r="AX21" s="113">
        <v>2900000</v>
      </c>
      <c r="AY21" s="58">
        <f t="shared" si="3"/>
        <v>16240000</v>
      </c>
      <c r="AZ21" s="112">
        <f t="shared" si="4"/>
        <v>0.15151515151515152</v>
      </c>
      <c r="BA21" s="159">
        <v>0.15151515151515152</v>
      </c>
      <c r="BB21" s="111" t="s">
        <v>90</v>
      </c>
      <c r="BC21" s="56" t="s">
        <v>149</v>
      </c>
      <c r="BD21" s="403" t="s">
        <v>7178</v>
      </c>
      <c r="BE21" s="51" t="s">
        <v>88</v>
      </c>
      <c r="BF21" s="51" t="s">
        <v>88</v>
      </c>
      <c r="BG21" s="28"/>
      <c r="BH21" s="28"/>
      <c r="BI21" s="28"/>
      <c r="BJ21" s="28"/>
      <c r="BK21" s="28"/>
      <c r="BL21" s="28"/>
      <c r="BM21" s="28"/>
      <c r="BN21" s="28"/>
      <c r="BO21" s="28"/>
      <c r="BP21" s="28"/>
      <c r="BQ21" s="28"/>
      <c r="BR21" s="28"/>
      <c r="BS21" s="28"/>
      <c r="BT21" s="28"/>
      <c r="BU21" s="28"/>
      <c r="BV21" s="28"/>
      <c r="BW21" s="28"/>
    </row>
    <row r="22" spans="2:75" s="18" customFormat="1" x14ac:dyDescent="0.2">
      <c r="B22" s="51">
        <v>2026</v>
      </c>
      <c r="C22" s="51">
        <v>891780111</v>
      </c>
      <c r="D22" s="51" t="s">
        <v>79</v>
      </c>
      <c r="E22" s="121" t="s">
        <v>7177</v>
      </c>
      <c r="F22" s="51" t="s">
        <v>7176</v>
      </c>
      <c r="G22" s="56">
        <v>0</v>
      </c>
      <c r="H22" s="56" t="s">
        <v>82</v>
      </c>
      <c r="I22" s="51" t="s">
        <v>174</v>
      </c>
      <c r="J22" s="121" t="s">
        <v>84</v>
      </c>
      <c r="K22" s="173" t="s">
        <v>7127</v>
      </c>
      <c r="L22" s="114">
        <v>19140000</v>
      </c>
      <c r="M22" s="51" t="s">
        <v>86</v>
      </c>
      <c r="N22" s="173" t="s">
        <v>7175</v>
      </c>
      <c r="O22" s="173">
        <v>1082885978</v>
      </c>
      <c r="P22" s="109">
        <v>69</v>
      </c>
      <c r="Q22" s="120">
        <v>46036</v>
      </c>
      <c r="R22" s="109">
        <v>6818861280</v>
      </c>
      <c r="S22" s="114">
        <v>1093</v>
      </c>
      <c r="T22" s="116">
        <v>46041</v>
      </c>
      <c r="U22" s="114">
        <v>19140000</v>
      </c>
      <c r="V22" s="56" t="s">
        <v>88</v>
      </c>
      <c r="W22" s="114">
        <v>1082939683</v>
      </c>
      <c r="X22" s="161" t="s">
        <v>3375</v>
      </c>
      <c r="Y22" s="120">
        <v>46041</v>
      </c>
      <c r="Z22" s="120">
        <v>46069</v>
      </c>
      <c r="AA22" s="120" t="s">
        <v>90</v>
      </c>
      <c r="AB22" s="120">
        <v>46167</v>
      </c>
      <c r="AC22" s="54">
        <f t="shared" si="0"/>
        <v>98</v>
      </c>
      <c r="AD22" s="56">
        <v>0</v>
      </c>
      <c r="AE22" s="114">
        <v>0</v>
      </c>
      <c r="AF22" s="56">
        <v>0</v>
      </c>
      <c r="AG22" s="116" t="s">
        <v>90</v>
      </c>
      <c r="AH22" s="54">
        <f t="shared" si="1"/>
        <v>0</v>
      </c>
      <c r="AI22" s="56">
        <v>0</v>
      </c>
      <c r="AJ22" s="114">
        <v>0</v>
      </c>
      <c r="AK22" s="120" t="s">
        <v>90</v>
      </c>
      <c r="AL22" s="116" t="s">
        <v>90</v>
      </c>
      <c r="AM22" s="56">
        <v>0</v>
      </c>
      <c r="AN22" s="116" t="s">
        <v>90</v>
      </c>
      <c r="AO22" s="116" t="s">
        <v>90</v>
      </c>
      <c r="AP22" s="116" t="s">
        <v>90</v>
      </c>
      <c r="AQ22" s="54">
        <f t="shared" si="2"/>
        <v>0</v>
      </c>
      <c r="AR22" s="54">
        <f>+L22+AE22-AJ22</f>
        <v>19140000</v>
      </c>
      <c r="AS22" s="56" t="s">
        <v>571</v>
      </c>
      <c r="AT22" s="114">
        <v>0</v>
      </c>
      <c r="AU22" s="56" t="s">
        <v>91</v>
      </c>
      <c r="AV22" s="114">
        <v>0</v>
      </c>
      <c r="AW22" s="111" t="s">
        <v>90</v>
      </c>
      <c r="AX22" s="113">
        <v>2900000</v>
      </c>
      <c r="AY22" s="58">
        <f t="shared" si="3"/>
        <v>16240000</v>
      </c>
      <c r="AZ22" s="112">
        <f t="shared" si="4"/>
        <v>0.15151515151515152</v>
      </c>
      <c r="BA22" s="159">
        <v>0.15151515151515152</v>
      </c>
      <c r="BB22" s="111" t="s">
        <v>90</v>
      </c>
      <c r="BC22" s="56" t="s">
        <v>149</v>
      </c>
      <c r="BD22" s="403" t="s">
        <v>7174</v>
      </c>
      <c r="BE22" s="51" t="s">
        <v>88</v>
      </c>
      <c r="BF22" s="51" t="s">
        <v>88</v>
      </c>
      <c r="BG22" s="28"/>
      <c r="BH22" s="28"/>
      <c r="BI22" s="28"/>
      <c r="BJ22" s="28"/>
      <c r="BK22" s="28"/>
      <c r="BL22" s="28"/>
      <c r="BM22" s="28"/>
      <c r="BN22" s="28"/>
      <c r="BO22" s="28"/>
      <c r="BP22" s="28"/>
      <c r="BQ22" s="28"/>
      <c r="BR22" s="28"/>
      <c r="BS22" s="28"/>
      <c r="BT22" s="28"/>
      <c r="BU22" s="28"/>
      <c r="BV22" s="28"/>
      <c r="BW22" s="28"/>
    </row>
    <row r="23" spans="2:75" s="18" customFormat="1" x14ac:dyDescent="0.2">
      <c r="B23" s="51">
        <v>2026</v>
      </c>
      <c r="C23" s="51">
        <v>891780111</v>
      </c>
      <c r="D23" s="51" t="s">
        <v>79</v>
      </c>
      <c r="E23" s="121" t="s">
        <v>7173</v>
      </c>
      <c r="F23" s="51" t="s">
        <v>7172</v>
      </c>
      <c r="G23" s="56">
        <v>0</v>
      </c>
      <c r="H23" s="56" t="s">
        <v>82</v>
      </c>
      <c r="I23" s="51" t="s">
        <v>174</v>
      </c>
      <c r="J23" s="121" t="s">
        <v>84</v>
      </c>
      <c r="K23" s="173" t="s">
        <v>4046</v>
      </c>
      <c r="L23" s="114">
        <v>9373320</v>
      </c>
      <c r="M23" s="51" t="s">
        <v>86</v>
      </c>
      <c r="N23" s="173" t="s">
        <v>7171</v>
      </c>
      <c r="O23" s="173">
        <v>1085225481</v>
      </c>
      <c r="P23" s="109">
        <v>69</v>
      </c>
      <c r="Q23" s="120">
        <v>46036</v>
      </c>
      <c r="R23" s="109">
        <v>6818861280</v>
      </c>
      <c r="S23" s="114">
        <v>1092</v>
      </c>
      <c r="T23" s="116">
        <v>46041</v>
      </c>
      <c r="U23" s="114">
        <v>9373320</v>
      </c>
      <c r="V23" s="56" t="s">
        <v>88</v>
      </c>
      <c r="W23" s="114">
        <v>1082939683</v>
      </c>
      <c r="X23" s="161" t="s">
        <v>3375</v>
      </c>
      <c r="Y23" s="120">
        <v>46041</v>
      </c>
      <c r="Z23" s="120">
        <v>46069</v>
      </c>
      <c r="AA23" s="120" t="s">
        <v>90</v>
      </c>
      <c r="AB23" s="120">
        <v>46167</v>
      </c>
      <c r="AC23" s="54">
        <f t="shared" si="0"/>
        <v>98</v>
      </c>
      <c r="AD23" s="56">
        <v>0</v>
      </c>
      <c r="AE23" s="114">
        <v>0</v>
      </c>
      <c r="AF23" s="56">
        <v>0</v>
      </c>
      <c r="AG23" s="116" t="s">
        <v>90</v>
      </c>
      <c r="AH23" s="54">
        <f t="shared" si="1"/>
        <v>0</v>
      </c>
      <c r="AI23" s="56">
        <v>0</v>
      </c>
      <c r="AJ23" s="114">
        <v>0</v>
      </c>
      <c r="AK23" s="120" t="s">
        <v>90</v>
      </c>
      <c r="AL23" s="116" t="s">
        <v>90</v>
      </c>
      <c r="AM23" s="56">
        <v>0</v>
      </c>
      <c r="AN23" s="116" t="s">
        <v>90</v>
      </c>
      <c r="AO23" s="116" t="s">
        <v>90</v>
      </c>
      <c r="AP23" s="116" t="s">
        <v>90</v>
      </c>
      <c r="AQ23" s="54">
        <f t="shared" si="2"/>
        <v>0</v>
      </c>
      <c r="AR23" s="54">
        <f>+L23+AE23-AJ23</f>
        <v>9373320</v>
      </c>
      <c r="AS23" s="56" t="s">
        <v>571</v>
      </c>
      <c r="AT23" s="114">
        <v>0</v>
      </c>
      <c r="AU23" s="56" t="s">
        <v>91</v>
      </c>
      <c r="AV23" s="114">
        <v>0</v>
      </c>
      <c r="AW23" s="111" t="s">
        <v>90</v>
      </c>
      <c r="AX23" s="113">
        <v>1420200</v>
      </c>
      <c r="AY23" s="58">
        <f t="shared" si="3"/>
        <v>7953120</v>
      </c>
      <c r="AZ23" s="112">
        <f t="shared" si="4"/>
        <v>0.15151515151515152</v>
      </c>
      <c r="BA23" s="159">
        <v>0.15151515151515152</v>
      </c>
      <c r="BB23" s="111" t="s">
        <v>90</v>
      </c>
      <c r="BC23" s="56" t="s">
        <v>149</v>
      </c>
      <c r="BD23" s="403" t="s">
        <v>7170</v>
      </c>
      <c r="BE23" s="51" t="s">
        <v>88</v>
      </c>
      <c r="BF23" s="51" t="s">
        <v>88</v>
      </c>
      <c r="BG23" s="28"/>
      <c r="BH23" s="28"/>
      <c r="BI23" s="28"/>
      <c r="BJ23" s="28"/>
      <c r="BK23" s="28"/>
      <c r="BL23" s="28"/>
      <c r="BM23" s="28"/>
      <c r="BN23" s="28"/>
      <c r="BO23" s="28"/>
      <c r="BP23" s="28"/>
      <c r="BQ23" s="28"/>
      <c r="BR23" s="28"/>
      <c r="BS23" s="28"/>
      <c r="BT23" s="28"/>
      <c r="BU23" s="28"/>
      <c r="BV23" s="28"/>
      <c r="BW23" s="28"/>
    </row>
    <row r="24" spans="2:75" s="18" customFormat="1" x14ac:dyDescent="0.2">
      <c r="B24" s="51">
        <v>2026</v>
      </c>
      <c r="C24" s="51">
        <v>891780111</v>
      </c>
      <c r="D24" s="51" t="s">
        <v>79</v>
      </c>
      <c r="E24" s="121" t="s">
        <v>7169</v>
      </c>
      <c r="F24" s="51" t="s">
        <v>7168</v>
      </c>
      <c r="G24" s="56">
        <v>0</v>
      </c>
      <c r="H24" s="56" t="s">
        <v>82</v>
      </c>
      <c r="I24" s="51" t="s">
        <v>174</v>
      </c>
      <c r="J24" s="121" t="s">
        <v>84</v>
      </c>
      <c r="K24" s="173" t="s">
        <v>4046</v>
      </c>
      <c r="L24" s="114">
        <v>9373320</v>
      </c>
      <c r="M24" s="51" t="s">
        <v>86</v>
      </c>
      <c r="N24" s="173" t="s">
        <v>7167</v>
      </c>
      <c r="O24" s="173">
        <v>1051660178</v>
      </c>
      <c r="P24" s="109">
        <v>69</v>
      </c>
      <c r="Q24" s="120">
        <v>46036</v>
      </c>
      <c r="R24" s="109">
        <v>6818861280</v>
      </c>
      <c r="S24" s="114">
        <v>1091</v>
      </c>
      <c r="T24" s="116">
        <v>46041</v>
      </c>
      <c r="U24" s="114">
        <v>9373320</v>
      </c>
      <c r="V24" s="56" t="s">
        <v>88</v>
      </c>
      <c r="W24" s="114">
        <v>1082939683</v>
      </c>
      <c r="X24" s="161" t="s">
        <v>3375</v>
      </c>
      <c r="Y24" s="120">
        <v>46041</v>
      </c>
      <c r="Z24" s="120">
        <v>46069</v>
      </c>
      <c r="AA24" s="120" t="s">
        <v>90</v>
      </c>
      <c r="AB24" s="120">
        <v>46167</v>
      </c>
      <c r="AC24" s="54">
        <f t="shared" si="0"/>
        <v>98</v>
      </c>
      <c r="AD24" s="56">
        <v>0</v>
      </c>
      <c r="AE24" s="114">
        <v>0</v>
      </c>
      <c r="AF24" s="56">
        <v>0</v>
      </c>
      <c r="AG24" s="116" t="s">
        <v>90</v>
      </c>
      <c r="AH24" s="54">
        <f t="shared" si="1"/>
        <v>0</v>
      </c>
      <c r="AI24" s="56">
        <v>0</v>
      </c>
      <c r="AJ24" s="114">
        <v>0</v>
      </c>
      <c r="AK24" s="120" t="s">
        <v>90</v>
      </c>
      <c r="AL24" s="116" t="s">
        <v>90</v>
      </c>
      <c r="AM24" s="56">
        <v>0</v>
      </c>
      <c r="AN24" s="116" t="s">
        <v>90</v>
      </c>
      <c r="AO24" s="116" t="s">
        <v>90</v>
      </c>
      <c r="AP24" s="116" t="s">
        <v>90</v>
      </c>
      <c r="AQ24" s="54">
        <f t="shared" si="2"/>
        <v>0</v>
      </c>
      <c r="AR24" s="54">
        <f>+L24+AE24-AJ24</f>
        <v>9373320</v>
      </c>
      <c r="AS24" s="56" t="s">
        <v>571</v>
      </c>
      <c r="AT24" s="114">
        <v>0</v>
      </c>
      <c r="AU24" s="56" t="s">
        <v>91</v>
      </c>
      <c r="AV24" s="114">
        <v>0</v>
      </c>
      <c r="AW24" s="111" t="s">
        <v>90</v>
      </c>
      <c r="AX24" s="113">
        <v>1420200</v>
      </c>
      <c r="AY24" s="58">
        <f t="shared" si="3"/>
        <v>7953120</v>
      </c>
      <c r="AZ24" s="112">
        <f t="shared" si="4"/>
        <v>0.15151515151515152</v>
      </c>
      <c r="BA24" s="159">
        <v>0.15151515151515152</v>
      </c>
      <c r="BB24" s="111" t="s">
        <v>90</v>
      </c>
      <c r="BC24" s="56" t="s">
        <v>149</v>
      </c>
      <c r="BD24" s="403" t="s">
        <v>7166</v>
      </c>
      <c r="BE24" s="51" t="s">
        <v>88</v>
      </c>
      <c r="BF24" s="51" t="s">
        <v>88</v>
      </c>
      <c r="BG24" s="28"/>
      <c r="BH24" s="28"/>
      <c r="BI24" s="28"/>
      <c r="BJ24" s="28"/>
      <c r="BK24" s="28"/>
      <c r="BL24" s="28"/>
      <c r="BM24" s="28"/>
      <c r="BN24" s="28"/>
      <c r="BO24" s="28"/>
      <c r="BP24" s="28"/>
      <c r="BQ24" s="28"/>
      <c r="BR24" s="28"/>
      <c r="BS24" s="28"/>
      <c r="BT24" s="28"/>
      <c r="BU24" s="28"/>
      <c r="BV24" s="28"/>
      <c r="BW24" s="28"/>
    </row>
    <row r="25" spans="2:75" s="18" customFormat="1" x14ac:dyDescent="0.2">
      <c r="B25" s="51">
        <v>2026</v>
      </c>
      <c r="C25" s="51">
        <v>891780111</v>
      </c>
      <c r="D25" s="51" t="s">
        <v>79</v>
      </c>
      <c r="E25" s="121" t="s">
        <v>7165</v>
      </c>
      <c r="F25" s="51" t="s">
        <v>7164</v>
      </c>
      <c r="G25" s="56">
        <v>0</v>
      </c>
      <c r="H25" s="56" t="s">
        <v>82</v>
      </c>
      <c r="I25" s="51" t="s">
        <v>174</v>
      </c>
      <c r="J25" s="121" t="s">
        <v>84</v>
      </c>
      <c r="K25" s="173" t="s">
        <v>4046</v>
      </c>
      <c r="L25" s="114">
        <v>9373320</v>
      </c>
      <c r="M25" s="51" t="s">
        <v>86</v>
      </c>
      <c r="N25" s="173" t="s">
        <v>7163</v>
      </c>
      <c r="O25" s="173">
        <v>85200577</v>
      </c>
      <c r="P25" s="109">
        <v>69</v>
      </c>
      <c r="Q25" s="120">
        <v>46036</v>
      </c>
      <c r="R25" s="109">
        <v>6818861280</v>
      </c>
      <c r="S25" s="114">
        <v>1090</v>
      </c>
      <c r="T25" s="116">
        <v>46041</v>
      </c>
      <c r="U25" s="114">
        <v>9373320</v>
      </c>
      <c r="V25" s="56" t="s">
        <v>88</v>
      </c>
      <c r="W25" s="114">
        <v>1082939683</v>
      </c>
      <c r="X25" s="161" t="s">
        <v>3375</v>
      </c>
      <c r="Y25" s="120">
        <v>46041</v>
      </c>
      <c r="Z25" s="120">
        <v>46069</v>
      </c>
      <c r="AA25" s="120" t="s">
        <v>90</v>
      </c>
      <c r="AB25" s="120">
        <v>46167</v>
      </c>
      <c r="AC25" s="54">
        <f t="shared" si="0"/>
        <v>98</v>
      </c>
      <c r="AD25" s="56">
        <v>0</v>
      </c>
      <c r="AE25" s="114">
        <v>0</v>
      </c>
      <c r="AF25" s="56">
        <v>0</v>
      </c>
      <c r="AG25" s="116" t="s">
        <v>90</v>
      </c>
      <c r="AH25" s="54">
        <f t="shared" si="1"/>
        <v>0</v>
      </c>
      <c r="AI25" s="56">
        <v>0</v>
      </c>
      <c r="AJ25" s="114">
        <v>0</v>
      </c>
      <c r="AK25" s="120" t="s">
        <v>90</v>
      </c>
      <c r="AL25" s="116" t="s">
        <v>90</v>
      </c>
      <c r="AM25" s="56">
        <v>0</v>
      </c>
      <c r="AN25" s="116" t="s">
        <v>90</v>
      </c>
      <c r="AO25" s="116" t="s">
        <v>90</v>
      </c>
      <c r="AP25" s="116" t="s">
        <v>90</v>
      </c>
      <c r="AQ25" s="54">
        <f t="shared" si="2"/>
        <v>0</v>
      </c>
      <c r="AR25" s="54">
        <f>+L25+AE25-AJ25</f>
        <v>9373320</v>
      </c>
      <c r="AS25" s="56" t="s">
        <v>571</v>
      </c>
      <c r="AT25" s="114">
        <v>0</v>
      </c>
      <c r="AU25" s="56" t="s">
        <v>91</v>
      </c>
      <c r="AV25" s="114">
        <v>0</v>
      </c>
      <c r="AW25" s="111" t="s">
        <v>90</v>
      </c>
      <c r="AX25" s="113">
        <v>1420200</v>
      </c>
      <c r="AY25" s="58">
        <f t="shared" si="3"/>
        <v>7953120</v>
      </c>
      <c r="AZ25" s="112">
        <f t="shared" si="4"/>
        <v>0.15151515151515152</v>
      </c>
      <c r="BA25" s="159">
        <v>0.15151515151515152</v>
      </c>
      <c r="BB25" s="111" t="s">
        <v>90</v>
      </c>
      <c r="BC25" s="56" t="s">
        <v>149</v>
      </c>
      <c r="BD25" s="403" t="s">
        <v>7162</v>
      </c>
      <c r="BE25" s="51" t="s">
        <v>88</v>
      </c>
      <c r="BF25" s="51" t="s">
        <v>88</v>
      </c>
      <c r="BG25" s="28"/>
      <c r="BH25" s="28"/>
      <c r="BI25" s="28"/>
      <c r="BJ25" s="28"/>
      <c r="BK25" s="28"/>
      <c r="BL25" s="28"/>
      <c r="BM25" s="28"/>
      <c r="BN25" s="28"/>
      <c r="BO25" s="28"/>
      <c r="BP25" s="28"/>
      <c r="BQ25" s="28"/>
      <c r="BR25" s="28"/>
      <c r="BS25" s="28"/>
      <c r="BT25" s="28"/>
      <c r="BU25" s="28"/>
      <c r="BV25" s="28"/>
      <c r="BW25" s="28"/>
    </row>
    <row r="26" spans="2:75" s="18" customFormat="1" x14ac:dyDescent="0.2">
      <c r="B26" s="51">
        <v>2026</v>
      </c>
      <c r="C26" s="51">
        <v>891780111</v>
      </c>
      <c r="D26" s="51" t="s">
        <v>79</v>
      </c>
      <c r="E26" s="121" t="s">
        <v>7161</v>
      </c>
      <c r="F26" s="51" t="s">
        <v>7160</v>
      </c>
      <c r="G26" s="56">
        <v>0</v>
      </c>
      <c r="H26" s="56" t="s">
        <v>82</v>
      </c>
      <c r="I26" s="51" t="s">
        <v>174</v>
      </c>
      <c r="J26" s="121" t="s">
        <v>84</v>
      </c>
      <c r="K26" s="173" t="s">
        <v>4046</v>
      </c>
      <c r="L26" s="114">
        <v>9373320</v>
      </c>
      <c r="M26" s="51" t="s">
        <v>86</v>
      </c>
      <c r="N26" s="173" t="s">
        <v>7159</v>
      </c>
      <c r="O26" s="173">
        <v>1052704250</v>
      </c>
      <c r="P26" s="109">
        <v>69</v>
      </c>
      <c r="Q26" s="120">
        <v>46036</v>
      </c>
      <c r="R26" s="109">
        <v>6818861280</v>
      </c>
      <c r="S26" s="114">
        <v>1089</v>
      </c>
      <c r="T26" s="116">
        <v>46041</v>
      </c>
      <c r="U26" s="114">
        <v>9373320</v>
      </c>
      <c r="V26" s="56" t="s">
        <v>88</v>
      </c>
      <c r="W26" s="114">
        <v>1082939683</v>
      </c>
      <c r="X26" s="161" t="s">
        <v>3375</v>
      </c>
      <c r="Y26" s="120">
        <v>46041</v>
      </c>
      <c r="Z26" s="120">
        <v>46069</v>
      </c>
      <c r="AA26" s="120" t="s">
        <v>90</v>
      </c>
      <c r="AB26" s="120">
        <v>46167</v>
      </c>
      <c r="AC26" s="54">
        <f t="shared" si="0"/>
        <v>98</v>
      </c>
      <c r="AD26" s="56">
        <v>0</v>
      </c>
      <c r="AE26" s="114">
        <v>0</v>
      </c>
      <c r="AF26" s="56">
        <v>0</v>
      </c>
      <c r="AG26" s="116" t="s">
        <v>90</v>
      </c>
      <c r="AH26" s="54">
        <f t="shared" si="1"/>
        <v>0</v>
      </c>
      <c r="AI26" s="56">
        <v>0</v>
      </c>
      <c r="AJ26" s="114">
        <v>0</v>
      </c>
      <c r="AK26" s="120" t="s">
        <v>90</v>
      </c>
      <c r="AL26" s="116" t="s">
        <v>90</v>
      </c>
      <c r="AM26" s="56">
        <v>0</v>
      </c>
      <c r="AN26" s="116" t="s">
        <v>90</v>
      </c>
      <c r="AO26" s="116" t="s">
        <v>90</v>
      </c>
      <c r="AP26" s="116" t="s">
        <v>90</v>
      </c>
      <c r="AQ26" s="54">
        <f t="shared" si="2"/>
        <v>0</v>
      </c>
      <c r="AR26" s="54">
        <f>+L26+AE26-AJ26</f>
        <v>9373320</v>
      </c>
      <c r="AS26" s="56" t="s">
        <v>571</v>
      </c>
      <c r="AT26" s="114">
        <v>0</v>
      </c>
      <c r="AU26" s="56" t="s">
        <v>91</v>
      </c>
      <c r="AV26" s="114">
        <v>0</v>
      </c>
      <c r="AW26" s="111" t="s">
        <v>90</v>
      </c>
      <c r="AX26" s="113">
        <v>1420200</v>
      </c>
      <c r="AY26" s="58">
        <f t="shared" si="3"/>
        <v>7953120</v>
      </c>
      <c r="AZ26" s="112">
        <f t="shared" si="4"/>
        <v>0.15151515151515152</v>
      </c>
      <c r="BA26" s="159">
        <v>0.15151515151515152</v>
      </c>
      <c r="BB26" s="111" t="s">
        <v>90</v>
      </c>
      <c r="BC26" s="56" t="s">
        <v>149</v>
      </c>
      <c r="BD26" s="403" t="s">
        <v>7158</v>
      </c>
      <c r="BE26" s="51" t="s">
        <v>88</v>
      </c>
      <c r="BF26" s="51" t="s">
        <v>88</v>
      </c>
      <c r="BG26" s="28"/>
      <c r="BH26" s="28"/>
      <c r="BI26" s="28"/>
      <c r="BJ26" s="28"/>
      <c r="BK26" s="28"/>
      <c r="BL26" s="28"/>
      <c r="BM26" s="28"/>
      <c r="BN26" s="28"/>
      <c r="BO26" s="28"/>
      <c r="BP26" s="28"/>
      <c r="BQ26" s="28"/>
      <c r="BR26" s="28"/>
      <c r="BS26" s="28"/>
      <c r="BT26" s="28"/>
      <c r="BU26" s="28"/>
      <c r="BV26" s="28"/>
      <c r="BW26" s="28"/>
    </row>
    <row r="27" spans="2:75" s="18" customFormat="1" x14ac:dyDescent="0.2">
      <c r="B27" s="51">
        <v>2026</v>
      </c>
      <c r="C27" s="51">
        <v>891780111</v>
      </c>
      <c r="D27" s="51" t="s">
        <v>79</v>
      </c>
      <c r="E27" s="121" t="s">
        <v>7157</v>
      </c>
      <c r="F27" s="51" t="s">
        <v>7156</v>
      </c>
      <c r="G27" s="56">
        <v>0</v>
      </c>
      <c r="H27" s="56" t="s">
        <v>82</v>
      </c>
      <c r="I27" s="51" t="s">
        <v>174</v>
      </c>
      <c r="J27" s="121" t="s">
        <v>84</v>
      </c>
      <c r="K27" s="173" t="s">
        <v>4046</v>
      </c>
      <c r="L27" s="114">
        <v>9373320</v>
      </c>
      <c r="M27" s="51" t="s">
        <v>86</v>
      </c>
      <c r="N27" s="173" t="s">
        <v>7155</v>
      </c>
      <c r="O27" s="173">
        <v>1051657468</v>
      </c>
      <c r="P27" s="109">
        <v>69</v>
      </c>
      <c r="Q27" s="120">
        <v>46036</v>
      </c>
      <c r="R27" s="109">
        <v>6818861280</v>
      </c>
      <c r="S27" s="114">
        <v>1088</v>
      </c>
      <c r="T27" s="116">
        <v>46041</v>
      </c>
      <c r="U27" s="114">
        <v>9373320</v>
      </c>
      <c r="V27" s="56" t="s">
        <v>88</v>
      </c>
      <c r="W27" s="114">
        <v>1082939683</v>
      </c>
      <c r="X27" s="161" t="s">
        <v>3375</v>
      </c>
      <c r="Y27" s="120">
        <v>46041</v>
      </c>
      <c r="Z27" s="120">
        <v>46069</v>
      </c>
      <c r="AA27" s="120" t="s">
        <v>90</v>
      </c>
      <c r="AB27" s="120">
        <v>46167</v>
      </c>
      <c r="AC27" s="54">
        <f t="shared" si="0"/>
        <v>98</v>
      </c>
      <c r="AD27" s="56">
        <v>0</v>
      </c>
      <c r="AE27" s="114">
        <v>0</v>
      </c>
      <c r="AF27" s="56">
        <v>0</v>
      </c>
      <c r="AG27" s="116" t="s">
        <v>90</v>
      </c>
      <c r="AH27" s="54">
        <f t="shared" si="1"/>
        <v>0</v>
      </c>
      <c r="AI27" s="56">
        <v>0</v>
      </c>
      <c r="AJ27" s="114">
        <v>0</v>
      </c>
      <c r="AK27" s="120" t="s">
        <v>90</v>
      </c>
      <c r="AL27" s="116" t="s">
        <v>90</v>
      </c>
      <c r="AM27" s="56">
        <v>0</v>
      </c>
      <c r="AN27" s="116" t="s">
        <v>90</v>
      </c>
      <c r="AO27" s="116" t="s">
        <v>90</v>
      </c>
      <c r="AP27" s="116" t="s">
        <v>90</v>
      </c>
      <c r="AQ27" s="54">
        <f t="shared" si="2"/>
        <v>0</v>
      </c>
      <c r="AR27" s="54">
        <f>+L27+AE27-AJ27</f>
        <v>9373320</v>
      </c>
      <c r="AS27" s="56" t="s">
        <v>571</v>
      </c>
      <c r="AT27" s="114">
        <v>0</v>
      </c>
      <c r="AU27" s="56" t="s">
        <v>91</v>
      </c>
      <c r="AV27" s="114">
        <v>0</v>
      </c>
      <c r="AW27" s="111" t="s">
        <v>90</v>
      </c>
      <c r="AX27" s="113">
        <v>1420200</v>
      </c>
      <c r="AY27" s="58">
        <f t="shared" si="3"/>
        <v>7953120</v>
      </c>
      <c r="AZ27" s="112">
        <f t="shared" si="4"/>
        <v>0.15151515151515152</v>
      </c>
      <c r="BA27" s="159">
        <v>0.15151515151515152</v>
      </c>
      <c r="BB27" s="111" t="s">
        <v>90</v>
      </c>
      <c r="BC27" s="56" t="s">
        <v>149</v>
      </c>
      <c r="BD27" s="403" t="s">
        <v>7154</v>
      </c>
      <c r="BE27" s="51" t="s">
        <v>88</v>
      </c>
      <c r="BF27" s="51" t="s">
        <v>88</v>
      </c>
      <c r="BG27" s="28"/>
      <c r="BH27" s="28"/>
      <c r="BI27" s="28"/>
      <c r="BJ27" s="28"/>
      <c r="BK27" s="28"/>
      <c r="BL27" s="28"/>
      <c r="BM27" s="28"/>
      <c r="BN27" s="28"/>
      <c r="BO27" s="28"/>
      <c r="BP27" s="28"/>
      <c r="BQ27" s="28"/>
      <c r="BR27" s="28"/>
      <c r="BS27" s="28"/>
      <c r="BT27" s="28"/>
      <c r="BU27" s="28"/>
      <c r="BV27" s="28"/>
      <c r="BW27" s="28"/>
    </row>
    <row r="28" spans="2:75" s="18" customFormat="1" x14ac:dyDescent="0.2">
      <c r="B28" s="51">
        <v>2026</v>
      </c>
      <c r="C28" s="51">
        <v>891780111</v>
      </c>
      <c r="D28" s="51" t="s">
        <v>79</v>
      </c>
      <c r="E28" s="121" t="s">
        <v>7153</v>
      </c>
      <c r="F28" s="51" t="s">
        <v>7152</v>
      </c>
      <c r="G28" s="56">
        <v>0</v>
      </c>
      <c r="H28" s="56" t="s">
        <v>82</v>
      </c>
      <c r="I28" s="51" t="s">
        <v>174</v>
      </c>
      <c r="J28" s="121" t="s">
        <v>84</v>
      </c>
      <c r="K28" s="173" t="s">
        <v>4046</v>
      </c>
      <c r="L28" s="114">
        <v>9373320</v>
      </c>
      <c r="M28" s="51" t="s">
        <v>86</v>
      </c>
      <c r="N28" s="173" t="s">
        <v>7151</v>
      </c>
      <c r="O28" s="173">
        <v>12603359</v>
      </c>
      <c r="P28" s="109">
        <v>69</v>
      </c>
      <c r="Q28" s="120">
        <v>46036</v>
      </c>
      <c r="R28" s="109">
        <v>6818861280</v>
      </c>
      <c r="S28" s="114">
        <v>1083</v>
      </c>
      <c r="T28" s="116">
        <v>46041</v>
      </c>
      <c r="U28" s="114">
        <v>9373320</v>
      </c>
      <c r="V28" s="56" t="s">
        <v>88</v>
      </c>
      <c r="W28" s="114">
        <v>1082939683</v>
      </c>
      <c r="X28" s="161" t="s">
        <v>3375</v>
      </c>
      <c r="Y28" s="120">
        <v>46041</v>
      </c>
      <c r="Z28" s="120">
        <v>46069</v>
      </c>
      <c r="AA28" s="120" t="s">
        <v>90</v>
      </c>
      <c r="AB28" s="120">
        <v>46167</v>
      </c>
      <c r="AC28" s="54">
        <f t="shared" si="0"/>
        <v>98</v>
      </c>
      <c r="AD28" s="56">
        <v>0</v>
      </c>
      <c r="AE28" s="114">
        <v>0</v>
      </c>
      <c r="AF28" s="56">
        <v>0</v>
      </c>
      <c r="AG28" s="116" t="s">
        <v>90</v>
      </c>
      <c r="AH28" s="54">
        <f t="shared" si="1"/>
        <v>0</v>
      </c>
      <c r="AI28" s="56">
        <v>0</v>
      </c>
      <c r="AJ28" s="114">
        <v>0</v>
      </c>
      <c r="AK28" s="120" t="s">
        <v>90</v>
      </c>
      <c r="AL28" s="116" t="s">
        <v>90</v>
      </c>
      <c r="AM28" s="56">
        <v>0</v>
      </c>
      <c r="AN28" s="116" t="s">
        <v>90</v>
      </c>
      <c r="AO28" s="116" t="s">
        <v>90</v>
      </c>
      <c r="AP28" s="116" t="s">
        <v>90</v>
      </c>
      <c r="AQ28" s="54">
        <f t="shared" si="2"/>
        <v>0</v>
      </c>
      <c r="AR28" s="54">
        <f>+L28+AE28-AJ28</f>
        <v>9373320</v>
      </c>
      <c r="AS28" s="56" t="s">
        <v>571</v>
      </c>
      <c r="AT28" s="114">
        <v>0</v>
      </c>
      <c r="AU28" s="56" t="s">
        <v>91</v>
      </c>
      <c r="AV28" s="114">
        <v>0</v>
      </c>
      <c r="AW28" s="111" t="s">
        <v>90</v>
      </c>
      <c r="AX28" s="113">
        <v>1420200</v>
      </c>
      <c r="AY28" s="58">
        <f t="shared" si="3"/>
        <v>7953120</v>
      </c>
      <c r="AZ28" s="112">
        <f t="shared" si="4"/>
        <v>0.15151515151515152</v>
      </c>
      <c r="BA28" s="159">
        <v>0.15151515151515152</v>
      </c>
      <c r="BB28" s="111" t="s">
        <v>90</v>
      </c>
      <c r="BC28" s="56" t="s">
        <v>149</v>
      </c>
      <c r="BD28" s="403" t="s">
        <v>7150</v>
      </c>
      <c r="BE28" s="51" t="s">
        <v>88</v>
      </c>
      <c r="BF28" s="51" t="s">
        <v>88</v>
      </c>
      <c r="BG28" s="28"/>
      <c r="BH28" s="28"/>
      <c r="BI28" s="28"/>
      <c r="BJ28" s="28"/>
      <c r="BK28" s="28"/>
      <c r="BL28" s="28"/>
      <c r="BM28" s="28"/>
      <c r="BN28" s="28"/>
      <c r="BO28" s="28"/>
      <c r="BP28" s="28"/>
      <c r="BQ28" s="28"/>
      <c r="BR28" s="28"/>
      <c r="BS28" s="28"/>
      <c r="BT28" s="28"/>
      <c r="BU28" s="28"/>
      <c r="BV28" s="28"/>
      <c r="BW28" s="28"/>
    </row>
    <row r="29" spans="2:75" s="18" customFormat="1" x14ac:dyDescent="0.2">
      <c r="B29" s="51">
        <v>2026</v>
      </c>
      <c r="C29" s="51">
        <v>891780111</v>
      </c>
      <c r="D29" s="51" t="s">
        <v>79</v>
      </c>
      <c r="E29" s="121" t="s">
        <v>7149</v>
      </c>
      <c r="F29" s="51" t="s">
        <v>7148</v>
      </c>
      <c r="G29" s="56">
        <v>0</v>
      </c>
      <c r="H29" s="56" t="s">
        <v>82</v>
      </c>
      <c r="I29" s="51" t="s">
        <v>174</v>
      </c>
      <c r="J29" s="121" t="s">
        <v>84</v>
      </c>
      <c r="K29" s="173" t="s">
        <v>4046</v>
      </c>
      <c r="L29" s="114">
        <v>9373320</v>
      </c>
      <c r="M29" s="51" t="s">
        <v>86</v>
      </c>
      <c r="N29" s="173" t="s">
        <v>7147</v>
      </c>
      <c r="O29" s="173">
        <v>1002371543</v>
      </c>
      <c r="P29" s="109">
        <v>69</v>
      </c>
      <c r="Q29" s="120">
        <v>46036</v>
      </c>
      <c r="R29" s="109">
        <v>6818861280</v>
      </c>
      <c r="S29" s="114">
        <v>1082</v>
      </c>
      <c r="T29" s="116">
        <v>46041</v>
      </c>
      <c r="U29" s="114">
        <v>9373320</v>
      </c>
      <c r="V29" s="56" t="s">
        <v>88</v>
      </c>
      <c r="W29" s="114">
        <v>1082939683</v>
      </c>
      <c r="X29" s="161" t="s">
        <v>3375</v>
      </c>
      <c r="Y29" s="120">
        <v>46041</v>
      </c>
      <c r="Z29" s="120">
        <v>46069</v>
      </c>
      <c r="AA29" s="120" t="s">
        <v>90</v>
      </c>
      <c r="AB29" s="120">
        <v>46167</v>
      </c>
      <c r="AC29" s="54">
        <f t="shared" si="0"/>
        <v>98</v>
      </c>
      <c r="AD29" s="56">
        <v>0</v>
      </c>
      <c r="AE29" s="114">
        <v>0</v>
      </c>
      <c r="AF29" s="56">
        <v>0</v>
      </c>
      <c r="AG29" s="116" t="s">
        <v>90</v>
      </c>
      <c r="AH29" s="54">
        <f t="shared" si="1"/>
        <v>0</v>
      </c>
      <c r="AI29" s="56">
        <v>0</v>
      </c>
      <c r="AJ29" s="114">
        <v>0</v>
      </c>
      <c r="AK29" s="120" t="s">
        <v>90</v>
      </c>
      <c r="AL29" s="116" t="s">
        <v>90</v>
      </c>
      <c r="AM29" s="56">
        <v>0</v>
      </c>
      <c r="AN29" s="116" t="s">
        <v>90</v>
      </c>
      <c r="AO29" s="116" t="s">
        <v>90</v>
      </c>
      <c r="AP29" s="116" t="s">
        <v>90</v>
      </c>
      <c r="AQ29" s="54">
        <f t="shared" si="2"/>
        <v>0</v>
      </c>
      <c r="AR29" s="54">
        <f>+L29+AE29-AJ29</f>
        <v>9373320</v>
      </c>
      <c r="AS29" s="56" t="s">
        <v>571</v>
      </c>
      <c r="AT29" s="114">
        <v>0</v>
      </c>
      <c r="AU29" s="56" t="s">
        <v>91</v>
      </c>
      <c r="AV29" s="114">
        <v>0</v>
      </c>
      <c r="AW29" s="111" t="s">
        <v>90</v>
      </c>
      <c r="AX29" s="113">
        <v>1420200</v>
      </c>
      <c r="AY29" s="58">
        <f t="shared" si="3"/>
        <v>7953120</v>
      </c>
      <c r="AZ29" s="112">
        <f t="shared" si="4"/>
        <v>0.15151515151515152</v>
      </c>
      <c r="BA29" s="159">
        <v>0.15151515151515152</v>
      </c>
      <c r="BB29" s="111" t="s">
        <v>90</v>
      </c>
      <c r="BC29" s="56" t="s">
        <v>149</v>
      </c>
      <c r="BD29" s="403" t="s">
        <v>7146</v>
      </c>
      <c r="BE29" s="51" t="s">
        <v>88</v>
      </c>
      <c r="BF29" s="51" t="s">
        <v>88</v>
      </c>
      <c r="BG29" s="28"/>
      <c r="BH29" s="28"/>
      <c r="BI29" s="28"/>
      <c r="BJ29" s="28"/>
      <c r="BK29" s="28"/>
      <c r="BL29" s="28"/>
      <c r="BM29" s="28"/>
      <c r="BN29" s="28"/>
      <c r="BO29" s="28"/>
      <c r="BP29" s="28"/>
      <c r="BQ29" s="28"/>
      <c r="BR29" s="28"/>
      <c r="BS29" s="28"/>
      <c r="BT29" s="28"/>
      <c r="BU29" s="28"/>
      <c r="BV29" s="28"/>
      <c r="BW29" s="28"/>
    </row>
    <row r="30" spans="2:75" s="18" customFormat="1" x14ac:dyDescent="0.2">
      <c r="B30" s="51">
        <v>2026</v>
      </c>
      <c r="C30" s="51">
        <v>891780111</v>
      </c>
      <c r="D30" s="51" t="s">
        <v>79</v>
      </c>
      <c r="E30" s="121" t="s">
        <v>7145</v>
      </c>
      <c r="F30" s="51" t="s">
        <v>7144</v>
      </c>
      <c r="G30" s="56">
        <v>0</v>
      </c>
      <c r="H30" s="56" t="s">
        <v>82</v>
      </c>
      <c r="I30" s="51" t="s">
        <v>174</v>
      </c>
      <c r="J30" s="121" t="s">
        <v>84</v>
      </c>
      <c r="K30" s="173" t="s">
        <v>4046</v>
      </c>
      <c r="L30" s="114">
        <v>9373320</v>
      </c>
      <c r="M30" s="51" t="s">
        <v>86</v>
      </c>
      <c r="N30" s="173" t="s">
        <v>7143</v>
      </c>
      <c r="O30" s="173">
        <v>9271165</v>
      </c>
      <c r="P30" s="109">
        <v>69</v>
      </c>
      <c r="Q30" s="120">
        <v>46036</v>
      </c>
      <c r="R30" s="109">
        <v>6818861280</v>
      </c>
      <c r="S30" s="114">
        <v>1084</v>
      </c>
      <c r="T30" s="116">
        <v>46041</v>
      </c>
      <c r="U30" s="114">
        <v>9373320</v>
      </c>
      <c r="V30" s="56" t="s">
        <v>88</v>
      </c>
      <c r="W30" s="114">
        <v>1082939683</v>
      </c>
      <c r="X30" s="161" t="s">
        <v>3375</v>
      </c>
      <c r="Y30" s="120">
        <v>46041</v>
      </c>
      <c r="Z30" s="120">
        <v>46069</v>
      </c>
      <c r="AA30" s="120" t="s">
        <v>90</v>
      </c>
      <c r="AB30" s="120">
        <v>46167</v>
      </c>
      <c r="AC30" s="54">
        <f t="shared" si="0"/>
        <v>98</v>
      </c>
      <c r="AD30" s="56">
        <v>0</v>
      </c>
      <c r="AE30" s="114">
        <v>0</v>
      </c>
      <c r="AF30" s="56">
        <v>0</v>
      </c>
      <c r="AG30" s="116" t="s">
        <v>90</v>
      </c>
      <c r="AH30" s="54">
        <f t="shared" si="1"/>
        <v>0</v>
      </c>
      <c r="AI30" s="56">
        <v>0</v>
      </c>
      <c r="AJ30" s="114">
        <v>0</v>
      </c>
      <c r="AK30" s="120" t="s">
        <v>90</v>
      </c>
      <c r="AL30" s="116" t="s">
        <v>90</v>
      </c>
      <c r="AM30" s="56">
        <v>0</v>
      </c>
      <c r="AN30" s="116" t="s">
        <v>90</v>
      </c>
      <c r="AO30" s="116" t="s">
        <v>90</v>
      </c>
      <c r="AP30" s="116" t="s">
        <v>90</v>
      </c>
      <c r="AQ30" s="54">
        <f t="shared" si="2"/>
        <v>0</v>
      </c>
      <c r="AR30" s="54">
        <f>+L30+AE30-AJ30</f>
        <v>9373320</v>
      </c>
      <c r="AS30" s="56" t="s">
        <v>571</v>
      </c>
      <c r="AT30" s="114">
        <v>0</v>
      </c>
      <c r="AU30" s="56" t="s">
        <v>91</v>
      </c>
      <c r="AV30" s="114">
        <v>0</v>
      </c>
      <c r="AW30" s="111" t="s">
        <v>90</v>
      </c>
      <c r="AX30" s="113">
        <v>1420200</v>
      </c>
      <c r="AY30" s="58">
        <f t="shared" si="3"/>
        <v>7953120</v>
      </c>
      <c r="AZ30" s="112">
        <f t="shared" si="4"/>
        <v>0.15151515151515152</v>
      </c>
      <c r="BA30" s="159">
        <v>0.15151515151515152</v>
      </c>
      <c r="BB30" s="111" t="s">
        <v>90</v>
      </c>
      <c r="BC30" s="56" t="s">
        <v>149</v>
      </c>
      <c r="BD30" s="403" t="s">
        <v>7142</v>
      </c>
      <c r="BE30" s="51" t="s">
        <v>88</v>
      </c>
      <c r="BF30" s="51" t="s">
        <v>88</v>
      </c>
      <c r="BG30" s="28"/>
      <c r="BH30" s="28"/>
      <c r="BI30" s="28"/>
      <c r="BJ30" s="28"/>
      <c r="BK30" s="28"/>
      <c r="BL30" s="28"/>
      <c r="BM30" s="28"/>
      <c r="BN30" s="28"/>
      <c r="BO30" s="28"/>
      <c r="BP30" s="28"/>
      <c r="BQ30" s="28"/>
      <c r="BR30" s="28"/>
      <c r="BS30" s="28"/>
      <c r="BT30" s="28"/>
      <c r="BU30" s="28"/>
      <c r="BV30" s="28"/>
      <c r="BW30" s="28"/>
    </row>
    <row r="31" spans="2:75" s="18" customFormat="1" x14ac:dyDescent="0.2">
      <c r="B31" s="51">
        <v>2026</v>
      </c>
      <c r="C31" s="51">
        <v>891780111</v>
      </c>
      <c r="D31" s="51" t="s">
        <v>79</v>
      </c>
      <c r="E31" s="121" t="s">
        <v>7141</v>
      </c>
      <c r="F31" s="51" t="s">
        <v>7140</v>
      </c>
      <c r="G31" s="56">
        <v>0</v>
      </c>
      <c r="H31" s="56" t="s">
        <v>82</v>
      </c>
      <c r="I31" s="51" t="s">
        <v>174</v>
      </c>
      <c r="J31" s="121" t="s">
        <v>84</v>
      </c>
      <c r="K31" s="173" t="s">
        <v>4046</v>
      </c>
      <c r="L31" s="114">
        <v>9373320</v>
      </c>
      <c r="M31" s="51" t="s">
        <v>86</v>
      </c>
      <c r="N31" s="173" t="s">
        <v>7139</v>
      </c>
      <c r="O31" s="173">
        <v>85164895</v>
      </c>
      <c r="P31" s="109">
        <v>69</v>
      </c>
      <c r="Q31" s="120">
        <v>46036</v>
      </c>
      <c r="R31" s="109">
        <v>6818861280</v>
      </c>
      <c r="S31" s="114">
        <v>1081</v>
      </c>
      <c r="T31" s="116">
        <v>46041</v>
      </c>
      <c r="U31" s="114">
        <v>9373320</v>
      </c>
      <c r="V31" s="56" t="s">
        <v>88</v>
      </c>
      <c r="W31" s="114">
        <v>1082939683</v>
      </c>
      <c r="X31" s="161" t="s">
        <v>3375</v>
      </c>
      <c r="Y31" s="120">
        <v>46041</v>
      </c>
      <c r="Z31" s="120">
        <v>46069</v>
      </c>
      <c r="AA31" s="120" t="s">
        <v>90</v>
      </c>
      <c r="AB31" s="120">
        <v>46167</v>
      </c>
      <c r="AC31" s="54">
        <f t="shared" si="0"/>
        <v>98</v>
      </c>
      <c r="AD31" s="56">
        <v>0</v>
      </c>
      <c r="AE31" s="114">
        <v>0</v>
      </c>
      <c r="AF31" s="56">
        <v>0</v>
      </c>
      <c r="AG31" s="116" t="s">
        <v>90</v>
      </c>
      <c r="AH31" s="54">
        <f t="shared" si="1"/>
        <v>0</v>
      </c>
      <c r="AI31" s="56">
        <v>0</v>
      </c>
      <c r="AJ31" s="114">
        <v>0</v>
      </c>
      <c r="AK31" s="120" t="s">
        <v>90</v>
      </c>
      <c r="AL31" s="116" t="s">
        <v>90</v>
      </c>
      <c r="AM31" s="56">
        <v>0</v>
      </c>
      <c r="AN31" s="116" t="s">
        <v>90</v>
      </c>
      <c r="AO31" s="116" t="s">
        <v>90</v>
      </c>
      <c r="AP31" s="116" t="s">
        <v>90</v>
      </c>
      <c r="AQ31" s="54">
        <f t="shared" si="2"/>
        <v>0</v>
      </c>
      <c r="AR31" s="54">
        <f>+L31+AE31-AJ31</f>
        <v>9373320</v>
      </c>
      <c r="AS31" s="56" t="s">
        <v>571</v>
      </c>
      <c r="AT31" s="114">
        <v>0</v>
      </c>
      <c r="AU31" s="56" t="s">
        <v>91</v>
      </c>
      <c r="AV31" s="114">
        <v>0</v>
      </c>
      <c r="AW31" s="111" t="s">
        <v>90</v>
      </c>
      <c r="AX31" s="113">
        <v>1420200</v>
      </c>
      <c r="AY31" s="58">
        <f t="shared" si="3"/>
        <v>7953120</v>
      </c>
      <c r="AZ31" s="112">
        <f t="shared" si="4"/>
        <v>0.15151515151515152</v>
      </c>
      <c r="BA31" s="159">
        <v>0.15151515151515152</v>
      </c>
      <c r="BB31" s="111" t="s">
        <v>90</v>
      </c>
      <c r="BC31" s="56" t="s">
        <v>149</v>
      </c>
      <c r="BD31" s="403" t="s">
        <v>7138</v>
      </c>
      <c r="BE31" s="51" t="s">
        <v>88</v>
      </c>
      <c r="BF31" s="51" t="s">
        <v>88</v>
      </c>
      <c r="BG31" s="28"/>
      <c r="BH31" s="28"/>
      <c r="BI31" s="28"/>
      <c r="BJ31" s="28"/>
      <c r="BK31" s="28"/>
      <c r="BL31" s="28"/>
      <c r="BM31" s="28"/>
      <c r="BN31" s="28"/>
      <c r="BO31" s="28"/>
      <c r="BP31" s="28"/>
      <c r="BQ31" s="28"/>
      <c r="BR31" s="28"/>
      <c r="BS31" s="28"/>
      <c r="BT31" s="28"/>
      <c r="BU31" s="28"/>
      <c r="BV31" s="28"/>
      <c r="BW31" s="28"/>
    </row>
    <row r="32" spans="2:75" s="18" customFormat="1" x14ac:dyDescent="0.2">
      <c r="B32" s="51">
        <v>2026</v>
      </c>
      <c r="C32" s="51">
        <v>891780111</v>
      </c>
      <c r="D32" s="51" t="s">
        <v>79</v>
      </c>
      <c r="E32" s="121" t="s">
        <v>7137</v>
      </c>
      <c r="F32" s="51" t="s">
        <v>7136</v>
      </c>
      <c r="G32" s="56">
        <v>0</v>
      </c>
      <c r="H32" s="56" t="s">
        <v>82</v>
      </c>
      <c r="I32" s="51" t="s">
        <v>174</v>
      </c>
      <c r="J32" s="121" t="s">
        <v>84</v>
      </c>
      <c r="K32" s="173" t="s">
        <v>4046</v>
      </c>
      <c r="L32" s="114">
        <v>9373320</v>
      </c>
      <c r="M32" s="51" t="s">
        <v>86</v>
      </c>
      <c r="N32" s="173" t="s">
        <v>7135</v>
      </c>
      <c r="O32" s="173">
        <v>1143242866</v>
      </c>
      <c r="P32" s="109">
        <v>69</v>
      </c>
      <c r="Q32" s="120">
        <v>46036</v>
      </c>
      <c r="R32" s="109">
        <v>6818861280</v>
      </c>
      <c r="S32" s="114">
        <v>1080</v>
      </c>
      <c r="T32" s="116">
        <v>46041</v>
      </c>
      <c r="U32" s="114">
        <v>9373320</v>
      </c>
      <c r="V32" s="56" t="s">
        <v>88</v>
      </c>
      <c r="W32" s="114">
        <v>1082939683</v>
      </c>
      <c r="X32" s="161" t="s">
        <v>3375</v>
      </c>
      <c r="Y32" s="120">
        <v>46041</v>
      </c>
      <c r="Z32" s="120">
        <v>46069</v>
      </c>
      <c r="AA32" s="120" t="s">
        <v>90</v>
      </c>
      <c r="AB32" s="120">
        <v>46167</v>
      </c>
      <c r="AC32" s="54">
        <f t="shared" si="0"/>
        <v>98</v>
      </c>
      <c r="AD32" s="56">
        <v>0</v>
      </c>
      <c r="AE32" s="114">
        <v>0</v>
      </c>
      <c r="AF32" s="56">
        <v>0</v>
      </c>
      <c r="AG32" s="116" t="s">
        <v>90</v>
      </c>
      <c r="AH32" s="54">
        <f t="shared" si="1"/>
        <v>0</v>
      </c>
      <c r="AI32" s="56">
        <v>0</v>
      </c>
      <c r="AJ32" s="114">
        <v>0</v>
      </c>
      <c r="AK32" s="120" t="s">
        <v>90</v>
      </c>
      <c r="AL32" s="116" t="s">
        <v>90</v>
      </c>
      <c r="AM32" s="56">
        <v>0</v>
      </c>
      <c r="AN32" s="116" t="s">
        <v>90</v>
      </c>
      <c r="AO32" s="116" t="s">
        <v>90</v>
      </c>
      <c r="AP32" s="116" t="s">
        <v>90</v>
      </c>
      <c r="AQ32" s="54">
        <f t="shared" si="2"/>
        <v>0</v>
      </c>
      <c r="AR32" s="54">
        <f>+L32+AE32-AJ32</f>
        <v>9373320</v>
      </c>
      <c r="AS32" s="56" t="s">
        <v>571</v>
      </c>
      <c r="AT32" s="114">
        <v>0</v>
      </c>
      <c r="AU32" s="56" t="s">
        <v>91</v>
      </c>
      <c r="AV32" s="114">
        <v>0</v>
      </c>
      <c r="AW32" s="111" t="s">
        <v>90</v>
      </c>
      <c r="AX32" s="113">
        <v>1420200</v>
      </c>
      <c r="AY32" s="58">
        <f t="shared" si="3"/>
        <v>7953120</v>
      </c>
      <c r="AZ32" s="112">
        <f t="shared" si="4"/>
        <v>0.15151515151515152</v>
      </c>
      <c r="BA32" s="159">
        <v>0.15151515151515152</v>
      </c>
      <c r="BB32" s="111" t="s">
        <v>90</v>
      </c>
      <c r="BC32" s="56" t="s">
        <v>149</v>
      </c>
      <c r="BD32" s="403" t="s">
        <v>7134</v>
      </c>
      <c r="BE32" s="51" t="s">
        <v>88</v>
      </c>
      <c r="BF32" s="51" t="s">
        <v>88</v>
      </c>
      <c r="BG32" s="28"/>
      <c r="BH32" s="28"/>
      <c r="BI32" s="28"/>
      <c r="BJ32" s="28"/>
      <c r="BK32" s="28"/>
      <c r="BL32" s="28"/>
      <c r="BM32" s="28"/>
      <c r="BN32" s="28"/>
      <c r="BO32" s="28"/>
      <c r="BP32" s="28"/>
      <c r="BQ32" s="28"/>
      <c r="BR32" s="28"/>
      <c r="BS32" s="28"/>
      <c r="BT32" s="28"/>
      <c r="BU32" s="28"/>
      <c r="BV32" s="28"/>
      <c r="BW32" s="28"/>
    </row>
    <row r="33" spans="2:75" s="18" customFormat="1" x14ac:dyDescent="0.2">
      <c r="B33" s="51">
        <v>2026</v>
      </c>
      <c r="C33" s="51">
        <v>891780111</v>
      </c>
      <c r="D33" s="51" t="s">
        <v>79</v>
      </c>
      <c r="E33" s="121" t="s">
        <v>7133</v>
      </c>
      <c r="F33" s="51" t="s">
        <v>7132</v>
      </c>
      <c r="G33" s="56">
        <v>0</v>
      </c>
      <c r="H33" s="56" t="s">
        <v>82</v>
      </c>
      <c r="I33" s="51" t="s">
        <v>174</v>
      </c>
      <c r="J33" s="121" t="s">
        <v>84</v>
      </c>
      <c r="K33" s="173" t="s">
        <v>4046</v>
      </c>
      <c r="L33" s="114">
        <v>9373320</v>
      </c>
      <c r="M33" s="51" t="s">
        <v>86</v>
      </c>
      <c r="N33" s="173" t="s">
        <v>7131</v>
      </c>
      <c r="O33" s="173">
        <v>1082475708</v>
      </c>
      <c r="P33" s="109">
        <v>69</v>
      </c>
      <c r="Q33" s="120">
        <v>46036</v>
      </c>
      <c r="R33" s="109">
        <v>6818861280</v>
      </c>
      <c r="S33" s="114">
        <v>1079</v>
      </c>
      <c r="T33" s="116">
        <v>46041</v>
      </c>
      <c r="U33" s="114">
        <v>9373320</v>
      </c>
      <c r="V33" s="56" t="s">
        <v>88</v>
      </c>
      <c r="W33" s="114">
        <v>1082939683</v>
      </c>
      <c r="X33" s="161" t="s">
        <v>3375</v>
      </c>
      <c r="Y33" s="120">
        <v>46041</v>
      </c>
      <c r="Z33" s="120">
        <v>46069</v>
      </c>
      <c r="AA33" s="120" t="s">
        <v>90</v>
      </c>
      <c r="AB33" s="120">
        <v>46167</v>
      </c>
      <c r="AC33" s="54">
        <f t="shared" si="0"/>
        <v>98</v>
      </c>
      <c r="AD33" s="56">
        <v>0</v>
      </c>
      <c r="AE33" s="114">
        <v>0</v>
      </c>
      <c r="AF33" s="56">
        <v>0</v>
      </c>
      <c r="AG33" s="116" t="s">
        <v>90</v>
      </c>
      <c r="AH33" s="54">
        <f t="shared" si="1"/>
        <v>0</v>
      </c>
      <c r="AI33" s="56">
        <v>0</v>
      </c>
      <c r="AJ33" s="114">
        <v>0</v>
      </c>
      <c r="AK33" s="120" t="s">
        <v>90</v>
      </c>
      <c r="AL33" s="116" t="s">
        <v>90</v>
      </c>
      <c r="AM33" s="56">
        <v>0</v>
      </c>
      <c r="AN33" s="116" t="s">
        <v>90</v>
      </c>
      <c r="AO33" s="116" t="s">
        <v>90</v>
      </c>
      <c r="AP33" s="116" t="s">
        <v>90</v>
      </c>
      <c r="AQ33" s="54">
        <f t="shared" si="2"/>
        <v>0</v>
      </c>
      <c r="AR33" s="54">
        <f>+L33+AE33-AJ33</f>
        <v>9373320</v>
      </c>
      <c r="AS33" s="56" t="s">
        <v>571</v>
      </c>
      <c r="AT33" s="114">
        <v>0</v>
      </c>
      <c r="AU33" s="56" t="s">
        <v>91</v>
      </c>
      <c r="AV33" s="114">
        <v>0</v>
      </c>
      <c r="AW33" s="111" t="s">
        <v>90</v>
      </c>
      <c r="AX33" s="113">
        <v>1420200</v>
      </c>
      <c r="AY33" s="58">
        <f t="shared" si="3"/>
        <v>7953120</v>
      </c>
      <c r="AZ33" s="112">
        <f t="shared" si="4"/>
        <v>0.15151515151515152</v>
      </c>
      <c r="BA33" s="159">
        <v>0.15151515151515152</v>
      </c>
      <c r="BB33" s="111" t="s">
        <v>90</v>
      </c>
      <c r="BC33" s="56" t="s">
        <v>149</v>
      </c>
      <c r="BD33" s="403" t="s">
        <v>7130</v>
      </c>
      <c r="BE33" s="51" t="s">
        <v>88</v>
      </c>
      <c r="BF33" s="51" t="s">
        <v>88</v>
      </c>
      <c r="BG33" s="28"/>
      <c r="BH33" s="28"/>
      <c r="BI33" s="28"/>
      <c r="BJ33" s="28"/>
      <c r="BK33" s="28"/>
      <c r="BL33" s="28"/>
      <c r="BM33" s="28"/>
      <c r="BN33" s="28"/>
      <c r="BO33" s="28"/>
      <c r="BP33" s="28"/>
      <c r="BQ33" s="28"/>
      <c r="BR33" s="28"/>
      <c r="BS33" s="28"/>
      <c r="BT33" s="28"/>
      <c r="BU33" s="28"/>
      <c r="BV33" s="28"/>
      <c r="BW33" s="28"/>
    </row>
    <row r="34" spans="2:75" s="18" customFormat="1" x14ac:dyDescent="0.2">
      <c r="B34" s="51">
        <v>2026</v>
      </c>
      <c r="C34" s="51">
        <v>891780111</v>
      </c>
      <c r="D34" s="51" t="s">
        <v>79</v>
      </c>
      <c r="E34" s="121" t="s">
        <v>7129</v>
      </c>
      <c r="F34" s="51" t="s">
        <v>7128</v>
      </c>
      <c r="G34" s="56">
        <v>0</v>
      </c>
      <c r="H34" s="56" t="s">
        <v>82</v>
      </c>
      <c r="I34" s="51" t="s">
        <v>174</v>
      </c>
      <c r="J34" s="121" t="s">
        <v>84</v>
      </c>
      <c r="K34" s="173" t="s">
        <v>7127</v>
      </c>
      <c r="L34" s="114">
        <v>19140000</v>
      </c>
      <c r="M34" s="51" t="s">
        <v>86</v>
      </c>
      <c r="N34" s="173" t="s">
        <v>7126</v>
      </c>
      <c r="O34" s="173">
        <v>1082845948</v>
      </c>
      <c r="P34" s="109">
        <v>69</v>
      </c>
      <c r="Q34" s="120">
        <v>46036</v>
      </c>
      <c r="R34" s="109">
        <v>6818861280</v>
      </c>
      <c r="S34" s="114">
        <v>1077</v>
      </c>
      <c r="T34" s="116">
        <v>46041</v>
      </c>
      <c r="U34" s="114">
        <v>19140000</v>
      </c>
      <c r="V34" s="56" t="s">
        <v>88</v>
      </c>
      <c r="W34" s="114">
        <v>1082939683</v>
      </c>
      <c r="X34" s="161" t="s">
        <v>3375</v>
      </c>
      <c r="Y34" s="120">
        <v>46041</v>
      </c>
      <c r="Z34" s="120">
        <v>46069</v>
      </c>
      <c r="AA34" s="120" t="s">
        <v>90</v>
      </c>
      <c r="AB34" s="120">
        <v>46167</v>
      </c>
      <c r="AC34" s="54">
        <f t="shared" si="0"/>
        <v>98</v>
      </c>
      <c r="AD34" s="56">
        <v>0</v>
      </c>
      <c r="AE34" s="114">
        <v>0</v>
      </c>
      <c r="AF34" s="56">
        <v>0</v>
      </c>
      <c r="AG34" s="116" t="s">
        <v>90</v>
      </c>
      <c r="AH34" s="54">
        <f t="shared" si="1"/>
        <v>0</v>
      </c>
      <c r="AI34" s="56">
        <v>0</v>
      </c>
      <c r="AJ34" s="114">
        <v>0</v>
      </c>
      <c r="AK34" s="120" t="s">
        <v>90</v>
      </c>
      <c r="AL34" s="116" t="s">
        <v>90</v>
      </c>
      <c r="AM34" s="56">
        <v>0</v>
      </c>
      <c r="AN34" s="116" t="s">
        <v>90</v>
      </c>
      <c r="AO34" s="116" t="s">
        <v>90</v>
      </c>
      <c r="AP34" s="116" t="s">
        <v>90</v>
      </c>
      <c r="AQ34" s="54">
        <f t="shared" si="2"/>
        <v>0</v>
      </c>
      <c r="AR34" s="54">
        <f>+L34+AE34-AJ34</f>
        <v>19140000</v>
      </c>
      <c r="AS34" s="56" t="s">
        <v>571</v>
      </c>
      <c r="AT34" s="114">
        <v>0</v>
      </c>
      <c r="AU34" s="56" t="s">
        <v>91</v>
      </c>
      <c r="AV34" s="114">
        <v>0</v>
      </c>
      <c r="AW34" s="111" t="s">
        <v>90</v>
      </c>
      <c r="AX34" s="113">
        <v>2900000</v>
      </c>
      <c r="AY34" s="58">
        <f t="shared" si="3"/>
        <v>16240000</v>
      </c>
      <c r="AZ34" s="112">
        <f t="shared" si="4"/>
        <v>0.15151515151515152</v>
      </c>
      <c r="BA34" s="159">
        <v>0.15151515151515152</v>
      </c>
      <c r="BB34" s="111" t="s">
        <v>90</v>
      </c>
      <c r="BC34" s="56" t="s">
        <v>149</v>
      </c>
      <c r="BD34" s="403" t="s">
        <v>7125</v>
      </c>
      <c r="BE34" s="51" t="s">
        <v>88</v>
      </c>
      <c r="BF34" s="51" t="s">
        <v>88</v>
      </c>
      <c r="BG34" s="28"/>
      <c r="BH34" s="28"/>
      <c r="BI34" s="28"/>
      <c r="BJ34" s="28"/>
      <c r="BK34" s="28"/>
      <c r="BL34" s="28"/>
      <c r="BM34" s="28"/>
      <c r="BN34" s="28"/>
      <c r="BO34" s="28"/>
      <c r="BP34" s="28"/>
      <c r="BQ34" s="28"/>
      <c r="BR34" s="28"/>
      <c r="BS34" s="28"/>
      <c r="BT34" s="28"/>
      <c r="BU34" s="28"/>
      <c r="BV34" s="28"/>
      <c r="BW34" s="28"/>
    </row>
    <row r="35" spans="2:75" s="18" customFormat="1" x14ac:dyDescent="0.2">
      <c r="B35" s="51">
        <v>2026</v>
      </c>
      <c r="C35" s="51">
        <v>891780111</v>
      </c>
      <c r="D35" s="51" t="s">
        <v>79</v>
      </c>
      <c r="E35" s="121" t="s">
        <v>7124</v>
      </c>
      <c r="F35" s="51" t="s">
        <v>7123</v>
      </c>
      <c r="G35" s="56">
        <v>0</v>
      </c>
      <c r="H35" s="56" t="s">
        <v>82</v>
      </c>
      <c r="I35" s="51" t="s">
        <v>174</v>
      </c>
      <c r="J35" s="121" t="s">
        <v>84</v>
      </c>
      <c r="K35" s="173" t="s">
        <v>3760</v>
      </c>
      <c r="L35" s="114">
        <v>9373320</v>
      </c>
      <c r="M35" s="51" t="s">
        <v>86</v>
      </c>
      <c r="N35" s="173" t="s">
        <v>7122</v>
      </c>
      <c r="O35" s="173">
        <v>36506165</v>
      </c>
      <c r="P35" s="109">
        <v>69</v>
      </c>
      <c r="Q35" s="120">
        <v>46036</v>
      </c>
      <c r="R35" s="109">
        <v>6818861280</v>
      </c>
      <c r="S35" s="114">
        <v>1076</v>
      </c>
      <c r="T35" s="116">
        <v>46041</v>
      </c>
      <c r="U35" s="114">
        <v>9373320</v>
      </c>
      <c r="V35" s="56" t="s">
        <v>88</v>
      </c>
      <c r="W35" s="114">
        <v>1082939683</v>
      </c>
      <c r="X35" s="161" t="s">
        <v>3375</v>
      </c>
      <c r="Y35" s="120">
        <v>46041</v>
      </c>
      <c r="Z35" s="120">
        <v>46069</v>
      </c>
      <c r="AA35" s="120" t="s">
        <v>90</v>
      </c>
      <c r="AB35" s="120">
        <v>46167</v>
      </c>
      <c r="AC35" s="54">
        <f t="shared" si="0"/>
        <v>98</v>
      </c>
      <c r="AD35" s="56">
        <v>0</v>
      </c>
      <c r="AE35" s="114">
        <v>0</v>
      </c>
      <c r="AF35" s="56">
        <v>0</v>
      </c>
      <c r="AG35" s="116" t="s">
        <v>90</v>
      </c>
      <c r="AH35" s="54">
        <f t="shared" si="1"/>
        <v>0</v>
      </c>
      <c r="AI35" s="56">
        <v>0</v>
      </c>
      <c r="AJ35" s="114">
        <v>0</v>
      </c>
      <c r="AK35" s="120" t="s">
        <v>90</v>
      </c>
      <c r="AL35" s="116" t="s">
        <v>90</v>
      </c>
      <c r="AM35" s="56">
        <v>0</v>
      </c>
      <c r="AN35" s="116" t="s">
        <v>90</v>
      </c>
      <c r="AO35" s="116" t="s">
        <v>90</v>
      </c>
      <c r="AP35" s="116" t="s">
        <v>90</v>
      </c>
      <c r="AQ35" s="54">
        <f t="shared" si="2"/>
        <v>0</v>
      </c>
      <c r="AR35" s="54">
        <f>+L35+AE35-AJ35</f>
        <v>9373320</v>
      </c>
      <c r="AS35" s="56" t="s">
        <v>571</v>
      </c>
      <c r="AT35" s="114">
        <v>0</v>
      </c>
      <c r="AU35" s="56" t="s">
        <v>91</v>
      </c>
      <c r="AV35" s="114">
        <v>0</v>
      </c>
      <c r="AW35" s="111" t="s">
        <v>90</v>
      </c>
      <c r="AX35" s="113">
        <v>1420200</v>
      </c>
      <c r="AY35" s="58">
        <f t="shared" si="3"/>
        <v>7953120</v>
      </c>
      <c r="AZ35" s="112">
        <f t="shared" si="4"/>
        <v>0.15151515151515152</v>
      </c>
      <c r="BA35" s="159">
        <v>0.15151515151515152</v>
      </c>
      <c r="BB35" s="111" t="s">
        <v>90</v>
      </c>
      <c r="BC35" s="56" t="s">
        <v>149</v>
      </c>
      <c r="BD35" s="403" t="s">
        <v>7121</v>
      </c>
      <c r="BE35" s="51" t="s">
        <v>88</v>
      </c>
      <c r="BF35" s="51" t="s">
        <v>88</v>
      </c>
      <c r="BG35" s="28"/>
      <c r="BH35" s="28"/>
      <c r="BI35" s="28"/>
      <c r="BJ35" s="28"/>
      <c r="BK35" s="28"/>
      <c r="BL35" s="28"/>
      <c r="BM35" s="28"/>
      <c r="BN35" s="28"/>
      <c r="BO35" s="28"/>
      <c r="BP35" s="28"/>
      <c r="BQ35" s="28"/>
      <c r="BR35" s="28"/>
      <c r="BS35" s="28"/>
      <c r="BT35" s="28"/>
      <c r="BU35" s="28"/>
      <c r="BV35" s="28"/>
      <c r="BW35" s="28"/>
    </row>
    <row r="36" spans="2:75" s="18" customFormat="1" x14ac:dyDescent="0.2">
      <c r="B36" s="51">
        <v>2026</v>
      </c>
      <c r="C36" s="51">
        <v>891780111</v>
      </c>
      <c r="D36" s="51" t="s">
        <v>79</v>
      </c>
      <c r="E36" s="121" t="s">
        <v>7120</v>
      </c>
      <c r="F36" s="51" t="s">
        <v>7119</v>
      </c>
      <c r="G36" s="56">
        <v>0</v>
      </c>
      <c r="H36" s="56" t="s">
        <v>82</v>
      </c>
      <c r="I36" s="51" t="s">
        <v>174</v>
      </c>
      <c r="J36" s="121" t="s">
        <v>84</v>
      </c>
      <c r="K36" s="173" t="s">
        <v>4046</v>
      </c>
      <c r="L36" s="114">
        <v>9373320</v>
      </c>
      <c r="M36" s="51" t="s">
        <v>86</v>
      </c>
      <c r="N36" s="173" t="s">
        <v>7118</v>
      </c>
      <c r="O36" s="173">
        <v>92670440</v>
      </c>
      <c r="P36" s="109">
        <v>69</v>
      </c>
      <c r="Q36" s="120">
        <v>46036</v>
      </c>
      <c r="R36" s="109">
        <v>6818861280</v>
      </c>
      <c r="S36" s="114">
        <v>1078</v>
      </c>
      <c r="T36" s="116">
        <v>46041</v>
      </c>
      <c r="U36" s="114">
        <v>9373320</v>
      </c>
      <c r="V36" s="56" t="s">
        <v>88</v>
      </c>
      <c r="W36" s="114">
        <v>1082939683</v>
      </c>
      <c r="X36" s="161" t="s">
        <v>3375</v>
      </c>
      <c r="Y36" s="120">
        <v>46041</v>
      </c>
      <c r="Z36" s="120">
        <v>46069</v>
      </c>
      <c r="AA36" s="120" t="s">
        <v>90</v>
      </c>
      <c r="AB36" s="120">
        <v>46167</v>
      </c>
      <c r="AC36" s="54">
        <f t="shared" si="0"/>
        <v>98</v>
      </c>
      <c r="AD36" s="56">
        <v>0</v>
      </c>
      <c r="AE36" s="114">
        <v>0</v>
      </c>
      <c r="AF36" s="56">
        <v>0</v>
      </c>
      <c r="AG36" s="116" t="s">
        <v>90</v>
      </c>
      <c r="AH36" s="54">
        <f t="shared" si="1"/>
        <v>0</v>
      </c>
      <c r="AI36" s="56">
        <v>0</v>
      </c>
      <c r="AJ36" s="114">
        <v>0</v>
      </c>
      <c r="AK36" s="120" t="s">
        <v>90</v>
      </c>
      <c r="AL36" s="116" t="s">
        <v>90</v>
      </c>
      <c r="AM36" s="56">
        <v>0</v>
      </c>
      <c r="AN36" s="116" t="s">
        <v>90</v>
      </c>
      <c r="AO36" s="116" t="s">
        <v>90</v>
      </c>
      <c r="AP36" s="116" t="s">
        <v>90</v>
      </c>
      <c r="AQ36" s="54">
        <f t="shared" si="2"/>
        <v>0</v>
      </c>
      <c r="AR36" s="54">
        <f>+L36+AE36-AJ36</f>
        <v>9373320</v>
      </c>
      <c r="AS36" s="56" t="s">
        <v>571</v>
      </c>
      <c r="AT36" s="114">
        <v>0</v>
      </c>
      <c r="AU36" s="56" t="s">
        <v>91</v>
      </c>
      <c r="AV36" s="114">
        <v>0</v>
      </c>
      <c r="AW36" s="111" t="s">
        <v>90</v>
      </c>
      <c r="AX36" s="113">
        <v>1420200</v>
      </c>
      <c r="AY36" s="58">
        <f t="shared" si="3"/>
        <v>7953120</v>
      </c>
      <c r="AZ36" s="112">
        <f t="shared" si="4"/>
        <v>0.15151515151515152</v>
      </c>
      <c r="BA36" s="159">
        <v>0.15151515151515152</v>
      </c>
      <c r="BB36" s="111" t="s">
        <v>90</v>
      </c>
      <c r="BC36" s="56" t="s">
        <v>149</v>
      </c>
      <c r="BD36" s="403" t="s">
        <v>7117</v>
      </c>
      <c r="BE36" s="51" t="s">
        <v>88</v>
      </c>
      <c r="BF36" s="51" t="s">
        <v>88</v>
      </c>
      <c r="BG36" s="28"/>
      <c r="BH36" s="28"/>
      <c r="BI36" s="28"/>
      <c r="BJ36" s="28"/>
      <c r="BK36" s="28"/>
      <c r="BL36" s="28"/>
      <c r="BM36" s="28"/>
      <c r="BN36" s="28"/>
      <c r="BO36" s="28"/>
      <c r="BP36" s="28"/>
      <c r="BQ36" s="28"/>
      <c r="BR36" s="28"/>
      <c r="BS36" s="28"/>
      <c r="BT36" s="28"/>
      <c r="BU36" s="28"/>
      <c r="BV36" s="28"/>
      <c r="BW36" s="28"/>
    </row>
    <row r="37" spans="2:75" s="18" customFormat="1" x14ac:dyDescent="0.2">
      <c r="B37" s="51">
        <v>2026</v>
      </c>
      <c r="C37" s="51">
        <v>891780111</v>
      </c>
      <c r="D37" s="51" t="s">
        <v>79</v>
      </c>
      <c r="E37" s="121" t="s">
        <v>7116</v>
      </c>
      <c r="F37" s="51" t="s">
        <v>7115</v>
      </c>
      <c r="G37" s="56">
        <v>0</v>
      </c>
      <c r="H37" s="56" t="s">
        <v>82</v>
      </c>
      <c r="I37" s="51" t="s">
        <v>174</v>
      </c>
      <c r="J37" s="121" t="s">
        <v>84</v>
      </c>
      <c r="K37" s="173" t="s">
        <v>7114</v>
      </c>
      <c r="L37" s="114">
        <v>19140000</v>
      </c>
      <c r="M37" s="51" t="s">
        <v>86</v>
      </c>
      <c r="N37" s="173" t="s">
        <v>7113</v>
      </c>
      <c r="O37" s="173">
        <v>1065564722</v>
      </c>
      <c r="P37" s="109">
        <v>69</v>
      </c>
      <c r="Q37" s="120">
        <v>46036</v>
      </c>
      <c r="R37" s="109">
        <v>6818861280</v>
      </c>
      <c r="S37" s="114">
        <v>1075</v>
      </c>
      <c r="T37" s="116">
        <v>46041</v>
      </c>
      <c r="U37" s="114">
        <v>19140000</v>
      </c>
      <c r="V37" s="56" t="s">
        <v>88</v>
      </c>
      <c r="W37" s="114">
        <v>1082939683</v>
      </c>
      <c r="X37" s="161" t="s">
        <v>3375</v>
      </c>
      <c r="Y37" s="120">
        <v>46041</v>
      </c>
      <c r="Z37" s="120">
        <v>46069</v>
      </c>
      <c r="AA37" s="120" t="s">
        <v>90</v>
      </c>
      <c r="AB37" s="120">
        <v>46167</v>
      </c>
      <c r="AC37" s="54">
        <f t="shared" si="0"/>
        <v>98</v>
      </c>
      <c r="AD37" s="56">
        <v>0</v>
      </c>
      <c r="AE37" s="114">
        <v>0</v>
      </c>
      <c r="AF37" s="56">
        <v>0</v>
      </c>
      <c r="AG37" s="116" t="s">
        <v>90</v>
      </c>
      <c r="AH37" s="54">
        <f t="shared" si="1"/>
        <v>0</v>
      </c>
      <c r="AI37" s="56">
        <v>0</v>
      </c>
      <c r="AJ37" s="114">
        <v>0</v>
      </c>
      <c r="AK37" s="120" t="s">
        <v>90</v>
      </c>
      <c r="AL37" s="116" t="s">
        <v>90</v>
      </c>
      <c r="AM37" s="56">
        <v>0</v>
      </c>
      <c r="AN37" s="116" t="s">
        <v>90</v>
      </c>
      <c r="AO37" s="116" t="s">
        <v>90</v>
      </c>
      <c r="AP37" s="116" t="s">
        <v>90</v>
      </c>
      <c r="AQ37" s="54">
        <f t="shared" si="2"/>
        <v>0</v>
      </c>
      <c r="AR37" s="54">
        <f>+L37+AE37-AJ37</f>
        <v>19140000</v>
      </c>
      <c r="AS37" s="56" t="s">
        <v>571</v>
      </c>
      <c r="AT37" s="114">
        <v>0</v>
      </c>
      <c r="AU37" s="56" t="s">
        <v>91</v>
      </c>
      <c r="AV37" s="114">
        <v>0</v>
      </c>
      <c r="AW37" s="111" t="s">
        <v>90</v>
      </c>
      <c r="AX37" s="113">
        <v>2900000</v>
      </c>
      <c r="AY37" s="58">
        <f t="shared" si="3"/>
        <v>16240000</v>
      </c>
      <c r="AZ37" s="112">
        <f t="shared" si="4"/>
        <v>0.15151515151515152</v>
      </c>
      <c r="BA37" s="159">
        <v>0.15151515151515152</v>
      </c>
      <c r="BB37" s="111" t="s">
        <v>90</v>
      </c>
      <c r="BC37" s="56" t="s">
        <v>149</v>
      </c>
      <c r="BD37" s="403" t="s">
        <v>7112</v>
      </c>
      <c r="BE37" s="51" t="s">
        <v>88</v>
      </c>
      <c r="BF37" s="51" t="s">
        <v>88</v>
      </c>
      <c r="BG37" s="28"/>
      <c r="BH37" s="28"/>
      <c r="BI37" s="28"/>
      <c r="BJ37" s="28"/>
      <c r="BK37" s="28"/>
      <c r="BL37" s="28"/>
      <c r="BM37" s="28"/>
      <c r="BN37" s="28"/>
      <c r="BO37" s="28"/>
      <c r="BP37" s="28"/>
      <c r="BQ37" s="28"/>
      <c r="BR37" s="28"/>
      <c r="BS37" s="28"/>
      <c r="BT37" s="28"/>
      <c r="BU37" s="28"/>
      <c r="BV37" s="28"/>
      <c r="BW37" s="28"/>
    </row>
    <row r="38" spans="2:75" s="18" customFormat="1" x14ac:dyDescent="0.2">
      <c r="B38" s="51">
        <v>2026</v>
      </c>
      <c r="C38" s="51">
        <v>891780111</v>
      </c>
      <c r="D38" s="51" t="s">
        <v>79</v>
      </c>
      <c r="E38" s="121" t="s">
        <v>7111</v>
      </c>
      <c r="F38" s="51" t="s">
        <v>7110</v>
      </c>
      <c r="G38" s="56">
        <v>0</v>
      </c>
      <c r="H38" s="56" t="s">
        <v>82</v>
      </c>
      <c r="I38" s="51" t="s">
        <v>174</v>
      </c>
      <c r="J38" s="121" t="s">
        <v>84</v>
      </c>
      <c r="K38" s="173" t="s">
        <v>4046</v>
      </c>
      <c r="L38" s="114">
        <v>9373320</v>
      </c>
      <c r="M38" s="51" t="s">
        <v>86</v>
      </c>
      <c r="N38" s="173" t="s">
        <v>7109</v>
      </c>
      <c r="O38" s="173">
        <v>12603832</v>
      </c>
      <c r="P38" s="109">
        <v>69</v>
      </c>
      <c r="Q38" s="120">
        <v>46036</v>
      </c>
      <c r="R38" s="109">
        <v>6818861280</v>
      </c>
      <c r="S38" s="114">
        <v>1074</v>
      </c>
      <c r="T38" s="116">
        <v>46041</v>
      </c>
      <c r="U38" s="114">
        <v>9373320</v>
      </c>
      <c r="V38" s="56" t="s">
        <v>88</v>
      </c>
      <c r="W38" s="114">
        <v>1082939683</v>
      </c>
      <c r="X38" s="161" t="s">
        <v>3375</v>
      </c>
      <c r="Y38" s="120">
        <v>46041</v>
      </c>
      <c r="Z38" s="120">
        <v>46069</v>
      </c>
      <c r="AA38" s="120" t="s">
        <v>90</v>
      </c>
      <c r="AB38" s="120">
        <v>46167</v>
      </c>
      <c r="AC38" s="54">
        <f t="shared" si="0"/>
        <v>98</v>
      </c>
      <c r="AD38" s="56">
        <v>0</v>
      </c>
      <c r="AE38" s="114">
        <v>0</v>
      </c>
      <c r="AF38" s="56">
        <v>0</v>
      </c>
      <c r="AG38" s="116" t="s">
        <v>90</v>
      </c>
      <c r="AH38" s="54">
        <f t="shared" si="1"/>
        <v>0</v>
      </c>
      <c r="AI38" s="56">
        <v>0</v>
      </c>
      <c r="AJ38" s="114">
        <v>0</v>
      </c>
      <c r="AK38" s="120" t="s">
        <v>90</v>
      </c>
      <c r="AL38" s="116" t="s">
        <v>90</v>
      </c>
      <c r="AM38" s="56">
        <v>0</v>
      </c>
      <c r="AN38" s="116" t="s">
        <v>90</v>
      </c>
      <c r="AO38" s="116" t="s">
        <v>90</v>
      </c>
      <c r="AP38" s="116" t="s">
        <v>90</v>
      </c>
      <c r="AQ38" s="54">
        <f t="shared" si="2"/>
        <v>0</v>
      </c>
      <c r="AR38" s="54">
        <f>+L38+AE38-AJ38</f>
        <v>9373320</v>
      </c>
      <c r="AS38" s="56" t="s">
        <v>571</v>
      </c>
      <c r="AT38" s="114">
        <v>0</v>
      </c>
      <c r="AU38" s="56" t="s">
        <v>91</v>
      </c>
      <c r="AV38" s="114">
        <v>0</v>
      </c>
      <c r="AW38" s="111" t="s">
        <v>90</v>
      </c>
      <c r="AX38" s="113">
        <v>1420200</v>
      </c>
      <c r="AY38" s="58">
        <f t="shared" si="3"/>
        <v>7953120</v>
      </c>
      <c r="AZ38" s="112">
        <f t="shared" si="4"/>
        <v>0.15151515151515152</v>
      </c>
      <c r="BA38" s="159">
        <v>0.15151515151515152</v>
      </c>
      <c r="BB38" s="111" t="s">
        <v>90</v>
      </c>
      <c r="BC38" s="56" t="s">
        <v>149</v>
      </c>
      <c r="BD38" s="403" t="s">
        <v>7108</v>
      </c>
      <c r="BE38" s="51" t="s">
        <v>88</v>
      </c>
      <c r="BF38" s="51" t="s">
        <v>88</v>
      </c>
      <c r="BG38" s="28"/>
      <c r="BH38" s="28"/>
      <c r="BI38" s="28"/>
      <c r="BJ38" s="28"/>
      <c r="BK38" s="28"/>
      <c r="BL38" s="28"/>
      <c r="BM38" s="28"/>
      <c r="BN38" s="28"/>
      <c r="BO38" s="28"/>
      <c r="BP38" s="28"/>
      <c r="BQ38" s="28"/>
      <c r="BR38" s="28"/>
      <c r="BS38" s="28"/>
      <c r="BT38" s="28"/>
      <c r="BU38" s="28"/>
      <c r="BV38" s="28"/>
      <c r="BW38" s="28"/>
    </row>
    <row r="39" spans="2:75" s="18" customFormat="1" x14ac:dyDescent="0.2">
      <c r="B39" s="51">
        <v>2026</v>
      </c>
      <c r="C39" s="51">
        <v>891780111</v>
      </c>
      <c r="D39" s="51" t="s">
        <v>79</v>
      </c>
      <c r="E39" s="121" t="s">
        <v>7107</v>
      </c>
      <c r="F39" s="51" t="s">
        <v>7106</v>
      </c>
      <c r="G39" s="56">
        <v>0</v>
      </c>
      <c r="H39" s="56" t="s">
        <v>82</v>
      </c>
      <c r="I39" s="51" t="s">
        <v>174</v>
      </c>
      <c r="J39" s="121" t="s">
        <v>84</v>
      </c>
      <c r="K39" s="173" t="s">
        <v>7105</v>
      </c>
      <c r="L39" s="114">
        <v>19140000</v>
      </c>
      <c r="M39" s="51" t="s">
        <v>86</v>
      </c>
      <c r="N39" s="173" t="s">
        <v>7104</v>
      </c>
      <c r="O39" s="173">
        <v>26666830</v>
      </c>
      <c r="P39" s="109">
        <v>69</v>
      </c>
      <c r="Q39" s="120">
        <v>46036</v>
      </c>
      <c r="R39" s="109">
        <v>6818861280</v>
      </c>
      <c r="S39" s="114">
        <v>1073</v>
      </c>
      <c r="T39" s="116">
        <v>46041</v>
      </c>
      <c r="U39" s="114">
        <v>19140000</v>
      </c>
      <c r="V39" s="56" t="s">
        <v>88</v>
      </c>
      <c r="W39" s="114">
        <v>1082939683</v>
      </c>
      <c r="X39" s="161" t="s">
        <v>3375</v>
      </c>
      <c r="Y39" s="120">
        <v>46041</v>
      </c>
      <c r="Z39" s="120">
        <v>46069</v>
      </c>
      <c r="AA39" s="120" t="s">
        <v>90</v>
      </c>
      <c r="AB39" s="120">
        <v>46167</v>
      </c>
      <c r="AC39" s="54">
        <f t="shared" si="0"/>
        <v>98</v>
      </c>
      <c r="AD39" s="56">
        <v>0</v>
      </c>
      <c r="AE39" s="114">
        <v>0</v>
      </c>
      <c r="AF39" s="56">
        <v>0</v>
      </c>
      <c r="AG39" s="116" t="s">
        <v>90</v>
      </c>
      <c r="AH39" s="54">
        <f t="shared" si="1"/>
        <v>0</v>
      </c>
      <c r="AI39" s="56">
        <v>0</v>
      </c>
      <c r="AJ39" s="114">
        <v>0</v>
      </c>
      <c r="AK39" s="120" t="s">
        <v>90</v>
      </c>
      <c r="AL39" s="116" t="s">
        <v>90</v>
      </c>
      <c r="AM39" s="56">
        <v>0</v>
      </c>
      <c r="AN39" s="116" t="s">
        <v>90</v>
      </c>
      <c r="AO39" s="116" t="s">
        <v>90</v>
      </c>
      <c r="AP39" s="116" t="s">
        <v>90</v>
      </c>
      <c r="AQ39" s="54">
        <f t="shared" si="2"/>
        <v>0</v>
      </c>
      <c r="AR39" s="54">
        <f>+L39+AE39-AJ39</f>
        <v>19140000</v>
      </c>
      <c r="AS39" s="56" t="s">
        <v>571</v>
      </c>
      <c r="AT39" s="114">
        <v>0</v>
      </c>
      <c r="AU39" s="56" t="s">
        <v>91</v>
      </c>
      <c r="AV39" s="114">
        <v>0</v>
      </c>
      <c r="AW39" s="111" t="s">
        <v>90</v>
      </c>
      <c r="AX39" s="113">
        <v>2900000</v>
      </c>
      <c r="AY39" s="58">
        <f t="shared" si="3"/>
        <v>16240000</v>
      </c>
      <c r="AZ39" s="112">
        <f t="shared" si="4"/>
        <v>0.15151515151515152</v>
      </c>
      <c r="BA39" s="159">
        <v>0.15151515151515152</v>
      </c>
      <c r="BB39" s="111" t="s">
        <v>90</v>
      </c>
      <c r="BC39" s="56" t="s">
        <v>149</v>
      </c>
      <c r="BD39" s="403" t="s">
        <v>7103</v>
      </c>
      <c r="BE39" s="51" t="s">
        <v>88</v>
      </c>
      <c r="BF39" s="51" t="s">
        <v>88</v>
      </c>
      <c r="BG39" s="28"/>
      <c r="BH39" s="28"/>
      <c r="BI39" s="28"/>
      <c r="BJ39" s="28"/>
      <c r="BK39" s="28"/>
      <c r="BL39" s="28"/>
      <c r="BM39" s="28"/>
      <c r="BN39" s="28"/>
      <c r="BO39" s="28"/>
      <c r="BP39" s="28"/>
      <c r="BQ39" s="28"/>
      <c r="BR39" s="28"/>
      <c r="BS39" s="28"/>
      <c r="BT39" s="28"/>
      <c r="BU39" s="28"/>
      <c r="BV39" s="28"/>
      <c r="BW39" s="28"/>
    </row>
    <row r="40" spans="2:75" s="18" customFormat="1" x14ac:dyDescent="0.2">
      <c r="B40" s="51">
        <v>2026</v>
      </c>
      <c r="C40" s="51">
        <v>891780111</v>
      </c>
      <c r="D40" s="51" t="s">
        <v>79</v>
      </c>
      <c r="E40" s="121" t="s">
        <v>7102</v>
      </c>
      <c r="F40" s="51" t="s">
        <v>7101</v>
      </c>
      <c r="G40" s="56">
        <v>0</v>
      </c>
      <c r="H40" s="56" t="s">
        <v>82</v>
      </c>
      <c r="I40" s="51" t="s">
        <v>174</v>
      </c>
      <c r="J40" s="121" t="s">
        <v>84</v>
      </c>
      <c r="K40" s="173" t="s">
        <v>3760</v>
      </c>
      <c r="L40" s="114">
        <v>9373320</v>
      </c>
      <c r="M40" s="51" t="s">
        <v>86</v>
      </c>
      <c r="N40" s="173" t="s">
        <v>7100</v>
      </c>
      <c r="O40" s="173">
        <v>1192784466</v>
      </c>
      <c r="P40" s="109">
        <v>69</v>
      </c>
      <c r="Q40" s="120">
        <v>46036</v>
      </c>
      <c r="R40" s="109">
        <v>6818861280</v>
      </c>
      <c r="S40" s="114">
        <v>1067</v>
      </c>
      <c r="T40" s="116">
        <v>46041</v>
      </c>
      <c r="U40" s="114">
        <v>9373320</v>
      </c>
      <c r="V40" s="56" t="s">
        <v>88</v>
      </c>
      <c r="W40" s="114">
        <v>1082939683</v>
      </c>
      <c r="X40" s="161" t="s">
        <v>3375</v>
      </c>
      <c r="Y40" s="120">
        <v>46041</v>
      </c>
      <c r="Z40" s="120">
        <v>46069</v>
      </c>
      <c r="AA40" s="120" t="s">
        <v>90</v>
      </c>
      <c r="AB40" s="120">
        <v>46167</v>
      </c>
      <c r="AC40" s="54">
        <f t="shared" si="0"/>
        <v>98</v>
      </c>
      <c r="AD40" s="56">
        <v>0</v>
      </c>
      <c r="AE40" s="114">
        <v>0</v>
      </c>
      <c r="AF40" s="56">
        <v>0</v>
      </c>
      <c r="AG40" s="116" t="s">
        <v>90</v>
      </c>
      <c r="AH40" s="54">
        <f t="shared" si="1"/>
        <v>0</v>
      </c>
      <c r="AI40" s="56">
        <v>0</v>
      </c>
      <c r="AJ40" s="114">
        <v>0</v>
      </c>
      <c r="AK40" s="120" t="s">
        <v>90</v>
      </c>
      <c r="AL40" s="116" t="s">
        <v>90</v>
      </c>
      <c r="AM40" s="56">
        <v>0</v>
      </c>
      <c r="AN40" s="116" t="s">
        <v>90</v>
      </c>
      <c r="AO40" s="116" t="s">
        <v>90</v>
      </c>
      <c r="AP40" s="116" t="s">
        <v>90</v>
      </c>
      <c r="AQ40" s="54">
        <f t="shared" si="2"/>
        <v>0</v>
      </c>
      <c r="AR40" s="54">
        <f>+L40+AE40-AJ40</f>
        <v>9373320</v>
      </c>
      <c r="AS40" s="56" t="s">
        <v>571</v>
      </c>
      <c r="AT40" s="114">
        <v>0</v>
      </c>
      <c r="AU40" s="56" t="s">
        <v>91</v>
      </c>
      <c r="AV40" s="114">
        <v>0</v>
      </c>
      <c r="AW40" s="111" t="s">
        <v>90</v>
      </c>
      <c r="AX40" s="113">
        <v>1420200</v>
      </c>
      <c r="AY40" s="58">
        <f t="shared" si="3"/>
        <v>7953120</v>
      </c>
      <c r="AZ40" s="112">
        <f t="shared" si="4"/>
        <v>0.15151515151515152</v>
      </c>
      <c r="BA40" s="159">
        <v>0.15151515151515152</v>
      </c>
      <c r="BB40" s="111" t="s">
        <v>90</v>
      </c>
      <c r="BC40" s="56" t="s">
        <v>149</v>
      </c>
      <c r="BD40" s="403" t="s">
        <v>7099</v>
      </c>
      <c r="BE40" s="51" t="s">
        <v>88</v>
      </c>
      <c r="BF40" s="51" t="s">
        <v>88</v>
      </c>
      <c r="BG40" s="28"/>
      <c r="BH40" s="28"/>
      <c r="BI40" s="28"/>
      <c r="BJ40" s="28"/>
      <c r="BK40" s="28"/>
      <c r="BL40" s="28"/>
      <c r="BM40" s="28"/>
      <c r="BN40" s="28"/>
      <c r="BO40" s="28"/>
      <c r="BP40" s="28"/>
      <c r="BQ40" s="28"/>
      <c r="BR40" s="28"/>
      <c r="BS40" s="28"/>
      <c r="BT40" s="28"/>
      <c r="BU40" s="28"/>
      <c r="BV40" s="28"/>
      <c r="BW40" s="28"/>
    </row>
    <row r="41" spans="2:75" s="18" customFormat="1" x14ac:dyDescent="0.2">
      <c r="B41" s="51">
        <v>2026</v>
      </c>
      <c r="C41" s="51">
        <v>891780111</v>
      </c>
      <c r="D41" s="51" t="s">
        <v>79</v>
      </c>
      <c r="E41" s="121" t="s">
        <v>7098</v>
      </c>
      <c r="F41" s="51" t="s">
        <v>7097</v>
      </c>
      <c r="G41" s="56">
        <v>0</v>
      </c>
      <c r="H41" s="56" t="s">
        <v>82</v>
      </c>
      <c r="I41" s="51" t="s">
        <v>174</v>
      </c>
      <c r="J41" s="121" t="s">
        <v>84</v>
      </c>
      <c r="K41" s="173" t="s">
        <v>7096</v>
      </c>
      <c r="L41" s="114">
        <v>19140000</v>
      </c>
      <c r="M41" s="51" t="s">
        <v>86</v>
      </c>
      <c r="N41" s="173" t="s">
        <v>7095</v>
      </c>
      <c r="O41" s="173">
        <v>12600674</v>
      </c>
      <c r="P41" s="109">
        <v>69</v>
      </c>
      <c r="Q41" s="120">
        <v>46036</v>
      </c>
      <c r="R41" s="109">
        <v>6818861280</v>
      </c>
      <c r="S41" s="114">
        <v>1072</v>
      </c>
      <c r="T41" s="116">
        <v>46041</v>
      </c>
      <c r="U41" s="114">
        <v>19140000</v>
      </c>
      <c r="V41" s="56" t="s">
        <v>88</v>
      </c>
      <c r="W41" s="114">
        <v>1082939683</v>
      </c>
      <c r="X41" s="161" t="s">
        <v>3375</v>
      </c>
      <c r="Y41" s="120">
        <v>46041</v>
      </c>
      <c r="Z41" s="120">
        <v>46069</v>
      </c>
      <c r="AA41" s="120" t="s">
        <v>90</v>
      </c>
      <c r="AB41" s="120">
        <v>46167</v>
      </c>
      <c r="AC41" s="54">
        <f t="shared" si="0"/>
        <v>98</v>
      </c>
      <c r="AD41" s="56">
        <v>0</v>
      </c>
      <c r="AE41" s="114">
        <v>0</v>
      </c>
      <c r="AF41" s="56">
        <v>0</v>
      </c>
      <c r="AG41" s="116" t="s">
        <v>90</v>
      </c>
      <c r="AH41" s="54">
        <f t="shared" si="1"/>
        <v>0</v>
      </c>
      <c r="AI41" s="56">
        <v>0</v>
      </c>
      <c r="AJ41" s="114">
        <v>0</v>
      </c>
      <c r="AK41" s="120" t="s">
        <v>90</v>
      </c>
      <c r="AL41" s="116" t="s">
        <v>90</v>
      </c>
      <c r="AM41" s="56">
        <v>0</v>
      </c>
      <c r="AN41" s="116" t="s">
        <v>90</v>
      </c>
      <c r="AO41" s="116" t="s">
        <v>90</v>
      </c>
      <c r="AP41" s="116" t="s">
        <v>90</v>
      </c>
      <c r="AQ41" s="54">
        <f t="shared" si="2"/>
        <v>0</v>
      </c>
      <c r="AR41" s="54">
        <f>+L41+AE41-AJ41</f>
        <v>19140000</v>
      </c>
      <c r="AS41" s="56" t="s">
        <v>571</v>
      </c>
      <c r="AT41" s="114">
        <v>0</v>
      </c>
      <c r="AU41" s="56" t="s">
        <v>91</v>
      </c>
      <c r="AV41" s="114">
        <v>0</v>
      </c>
      <c r="AW41" s="111" t="s">
        <v>90</v>
      </c>
      <c r="AX41" s="113">
        <v>2900000</v>
      </c>
      <c r="AY41" s="58">
        <f t="shared" si="3"/>
        <v>16240000</v>
      </c>
      <c r="AZ41" s="112">
        <f t="shared" si="4"/>
        <v>0.15151515151515152</v>
      </c>
      <c r="BA41" s="159">
        <v>0.15151515151515152</v>
      </c>
      <c r="BB41" s="111" t="s">
        <v>90</v>
      </c>
      <c r="BC41" s="56" t="s">
        <v>149</v>
      </c>
      <c r="BD41" s="403" t="s">
        <v>7094</v>
      </c>
      <c r="BE41" s="51" t="s">
        <v>88</v>
      </c>
      <c r="BF41" s="51" t="s">
        <v>88</v>
      </c>
      <c r="BG41" s="28"/>
      <c r="BH41" s="28"/>
      <c r="BI41" s="28"/>
      <c r="BJ41" s="28"/>
      <c r="BK41" s="28"/>
      <c r="BL41" s="28"/>
      <c r="BM41" s="28"/>
      <c r="BN41" s="28"/>
      <c r="BO41" s="28"/>
      <c r="BP41" s="28"/>
      <c r="BQ41" s="28"/>
      <c r="BR41" s="28"/>
      <c r="BS41" s="28"/>
      <c r="BT41" s="28"/>
      <c r="BU41" s="28"/>
      <c r="BV41" s="28"/>
      <c r="BW41" s="28"/>
    </row>
    <row r="42" spans="2:75" s="396" customFormat="1" x14ac:dyDescent="0.2">
      <c r="B42" s="51">
        <v>2026</v>
      </c>
      <c r="C42" s="51">
        <v>891780111</v>
      </c>
      <c r="D42" s="51" t="s">
        <v>79</v>
      </c>
      <c r="E42" s="121" t="s">
        <v>7093</v>
      </c>
      <c r="F42" s="51" t="s">
        <v>7092</v>
      </c>
      <c r="G42" s="56">
        <v>0</v>
      </c>
      <c r="H42" s="56" t="s">
        <v>82</v>
      </c>
      <c r="I42" s="51" t="s">
        <v>174</v>
      </c>
      <c r="J42" s="121" t="s">
        <v>84</v>
      </c>
      <c r="K42" s="173" t="s">
        <v>7091</v>
      </c>
      <c r="L42" s="114">
        <v>17160000</v>
      </c>
      <c r="M42" s="51" t="s">
        <v>86</v>
      </c>
      <c r="N42" s="173" t="s">
        <v>7090</v>
      </c>
      <c r="O42" s="173">
        <v>1124069350</v>
      </c>
      <c r="P42" s="109">
        <v>69</v>
      </c>
      <c r="Q42" s="120">
        <v>46036</v>
      </c>
      <c r="R42" s="109">
        <v>6818861280</v>
      </c>
      <c r="S42" s="114">
        <v>1066</v>
      </c>
      <c r="T42" s="116">
        <v>46041</v>
      </c>
      <c r="U42" s="114">
        <v>17160000</v>
      </c>
      <c r="V42" s="56" t="s">
        <v>88</v>
      </c>
      <c r="W42" s="114">
        <v>1082939683</v>
      </c>
      <c r="X42" s="161" t="s">
        <v>3375</v>
      </c>
      <c r="Y42" s="120">
        <v>46041</v>
      </c>
      <c r="Z42" s="120">
        <v>46069</v>
      </c>
      <c r="AA42" s="120" t="s">
        <v>90</v>
      </c>
      <c r="AB42" s="120">
        <v>46167</v>
      </c>
      <c r="AC42" s="54">
        <f t="shared" si="0"/>
        <v>98</v>
      </c>
      <c r="AD42" s="56">
        <v>0</v>
      </c>
      <c r="AE42" s="114">
        <v>0</v>
      </c>
      <c r="AF42" s="56">
        <v>0</v>
      </c>
      <c r="AG42" s="116" t="s">
        <v>90</v>
      </c>
      <c r="AH42" s="54">
        <f t="shared" si="1"/>
        <v>0</v>
      </c>
      <c r="AI42" s="56">
        <v>0</v>
      </c>
      <c r="AJ42" s="114">
        <v>0</v>
      </c>
      <c r="AK42" s="120" t="s">
        <v>90</v>
      </c>
      <c r="AL42" s="116" t="s">
        <v>90</v>
      </c>
      <c r="AM42" s="56">
        <v>0</v>
      </c>
      <c r="AN42" s="116" t="s">
        <v>90</v>
      </c>
      <c r="AO42" s="116" t="s">
        <v>90</v>
      </c>
      <c r="AP42" s="116" t="s">
        <v>90</v>
      </c>
      <c r="AQ42" s="54">
        <f t="shared" si="2"/>
        <v>0</v>
      </c>
      <c r="AR42" s="54">
        <f>+L42+AE42-AJ42</f>
        <v>17160000</v>
      </c>
      <c r="AS42" s="56" t="s">
        <v>571</v>
      </c>
      <c r="AT42" s="114">
        <v>0</v>
      </c>
      <c r="AU42" s="56" t="s">
        <v>91</v>
      </c>
      <c r="AV42" s="114">
        <v>0</v>
      </c>
      <c r="AW42" s="111" t="s">
        <v>90</v>
      </c>
      <c r="AX42" s="113">
        <v>2600000</v>
      </c>
      <c r="AY42" s="58">
        <f t="shared" si="3"/>
        <v>14560000</v>
      </c>
      <c r="AZ42" s="112">
        <f t="shared" si="4"/>
        <v>0.15151515151515152</v>
      </c>
      <c r="BA42" s="159">
        <v>0.15151515151515152</v>
      </c>
      <c r="BB42" s="111" t="s">
        <v>90</v>
      </c>
      <c r="BC42" s="56" t="s">
        <v>149</v>
      </c>
      <c r="BD42" s="403" t="s">
        <v>7089</v>
      </c>
      <c r="BE42" s="51" t="s">
        <v>88</v>
      </c>
      <c r="BF42" s="51" t="s">
        <v>88</v>
      </c>
      <c r="BG42" s="28"/>
      <c r="BH42" s="28"/>
      <c r="BI42" s="28"/>
      <c r="BJ42" s="28"/>
      <c r="BK42" s="28"/>
      <c r="BL42" s="28"/>
      <c r="BM42" s="28"/>
      <c r="BN42" s="28"/>
      <c r="BO42" s="28"/>
      <c r="BP42" s="28"/>
      <c r="BQ42" s="28"/>
      <c r="BR42" s="28"/>
      <c r="BS42" s="28"/>
      <c r="BT42" s="28"/>
      <c r="BU42" s="28"/>
      <c r="BV42" s="28"/>
      <c r="BW42" s="28"/>
    </row>
    <row r="43" spans="2:75" s="18" customFormat="1" x14ac:dyDescent="0.2">
      <c r="B43" s="51">
        <v>2026</v>
      </c>
      <c r="C43" s="51">
        <v>891780111</v>
      </c>
      <c r="D43" s="51" t="s">
        <v>79</v>
      </c>
      <c r="E43" s="121" t="s">
        <v>7088</v>
      </c>
      <c r="F43" s="51" t="s">
        <v>7087</v>
      </c>
      <c r="G43" s="56">
        <v>0</v>
      </c>
      <c r="H43" s="56" t="s">
        <v>82</v>
      </c>
      <c r="I43" s="51" t="s">
        <v>174</v>
      </c>
      <c r="J43" s="121" t="s">
        <v>84</v>
      </c>
      <c r="K43" s="173" t="s">
        <v>4046</v>
      </c>
      <c r="L43" s="114">
        <v>9373320</v>
      </c>
      <c r="M43" s="51" t="s">
        <v>86</v>
      </c>
      <c r="N43" s="173" t="s">
        <v>7086</v>
      </c>
      <c r="O43" s="173">
        <v>1140835601</v>
      </c>
      <c r="P43" s="109">
        <v>69</v>
      </c>
      <c r="Q43" s="120">
        <v>46036</v>
      </c>
      <c r="R43" s="109">
        <v>6818861280</v>
      </c>
      <c r="S43" s="114">
        <v>1071</v>
      </c>
      <c r="T43" s="116">
        <v>46041</v>
      </c>
      <c r="U43" s="114">
        <v>9373320</v>
      </c>
      <c r="V43" s="56" t="s">
        <v>88</v>
      </c>
      <c r="W43" s="114">
        <v>1082939683</v>
      </c>
      <c r="X43" s="161" t="s">
        <v>3375</v>
      </c>
      <c r="Y43" s="120">
        <v>46041</v>
      </c>
      <c r="Z43" s="120">
        <v>46069</v>
      </c>
      <c r="AA43" s="120" t="s">
        <v>90</v>
      </c>
      <c r="AB43" s="120">
        <v>46167</v>
      </c>
      <c r="AC43" s="54">
        <f t="shared" si="0"/>
        <v>98</v>
      </c>
      <c r="AD43" s="56">
        <v>0</v>
      </c>
      <c r="AE43" s="114">
        <v>0</v>
      </c>
      <c r="AF43" s="56">
        <v>0</v>
      </c>
      <c r="AG43" s="116" t="s">
        <v>90</v>
      </c>
      <c r="AH43" s="54">
        <f t="shared" si="1"/>
        <v>0</v>
      </c>
      <c r="AI43" s="56">
        <v>0</v>
      </c>
      <c r="AJ43" s="114">
        <v>0</v>
      </c>
      <c r="AK43" s="120" t="s">
        <v>90</v>
      </c>
      <c r="AL43" s="116" t="s">
        <v>90</v>
      </c>
      <c r="AM43" s="56">
        <v>0</v>
      </c>
      <c r="AN43" s="116" t="s">
        <v>90</v>
      </c>
      <c r="AO43" s="116" t="s">
        <v>90</v>
      </c>
      <c r="AP43" s="116" t="s">
        <v>90</v>
      </c>
      <c r="AQ43" s="54">
        <f t="shared" si="2"/>
        <v>0</v>
      </c>
      <c r="AR43" s="54">
        <f>+L43+AE43-AJ43</f>
        <v>9373320</v>
      </c>
      <c r="AS43" s="56" t="s">
        <v>571</v>
      </c>
      <c r="AT43" s="114">
        <v>0</v>
      </c>
      <c r="AU43" s="56" t="s">
        <v>91</v>
      </c>
      <c r="AV43" s="114">
        <v>0</v>
      </c>
      <c r="AW43" s="111" t="s">
        <v>90</v>
      </c>
      <c r="AX43" s="113">
        <v>1420200</v>
      </c>
      <c r="AY43" s="58">
        <f t="shared" si="3"/>
        <v>7953120</v>
      </c>
      <c r="AZ43" s="112">
        <f t="shared" si="4"/>
        <v>0.15151515151515152</v>
      </c>
      <c r="BA43" s="159">
        <v>0.15151515151515152</v>
      </c>
      <c r="BB43" s="111" t="s">
        <v>90</v>
      </c>
      <c r="BC43" s="56" t="s">
        <v>149</v>
      </c>
      <c r="BD43" s="403" t="s">
        <v>7085</v>
      </c>
      <c r="BE43" s="51" t="s">
        <v>88</v>
      </c>
      <c r="BF43" s="51" t="s">
        <v>88</v>
      </c>
      <c r="BG43" s="28"/>
      <c r="BH43" s="28"/>
      <c r="BI43" s="28"/>
      <c r="BJ43" s="28"/>
      <c r="BK43" s="28"/>
      <c r="BL43" s="28"/>
      <c r="BM43" s="28"/>
      <c r="BN43" s="28"/>
      <c r="BO43" s="28"/>
      <c r="BP43" s="28"/>
      <c r="BQ43" s="28"/>
      <c r="BR43" s="28"/>
      <c r="BS43" s="28"/>
      <c r="BT43" s="28"/>
      <c r="BU43" s="28"/>
      <c r="BV43" s="28"/>
      <c r="BW43" s="28"/>
    </row>
    <row r="44" spans="2:75" s="18" customFormat="1" x14ac:dyDescent="0.2">
      <c r="B44" s="51">
        <v>2026</v>
      </c>
      <c r="C44" s="51">
        <v>891780111</v>
      </c>
      <c r="D44" s="51" t="s">
        <v>79</v>
      </c>
      <c r="E44" s="121" t="s">
        <v>7084</v>
      </c>
      <c r="F44" s="51" t="s">
        <v>7083</v>
      </c>
      <c r="G44" s="56">
        <v>0</v>
      </c>
      <c r="H44" s="56" t="s">
        <v>82</v>
      </c>
      <c r="I44" s="51" t="s">
        <v>174</v>
      </c>
      <c r="J44" s="121" t="s">
        <v>84</v>
      </c>
      <c r="K44" s="173" t="s">
        <v>4046</v>
      </c>
      <c r="L44" s="114">
        <v>9373320</v>
      </c>
      <c r="M44" s="51" t="s">
        <v>86</v>
      </c>
      <c r="N44" s="173" t="s">
        <v>7082</v>
      </c>
      <c r="O44" s="173">
        <v>12602516</v>
      </c>
      <c r="P44" s="109">
        <v>69</v>
      </c>
      <c r="Q44" s="120">
        <v>46036</v>
      </c>
      <c r="R44" s="109">
        <v>6818861280</v>
      </c>
      <c r="S44" s="114">
        <v>1070</v>
      </c>
      <c r="T44" s="116">
        <v>46041</v>
      </c>
      <c r="U44" s="114">
        <v>9373320</v>
      </c>
      <c r="V44" s="56" t="s">
        <v>88</v>
      </c>
      <c r="W44" s="114">
        <v>1082939683</v>
      </c>
      <c r="X44" s="161" t="s">
        <v>3375</v>
      </c>
      <c r="Y44" s="120">
        <v>46041</v>
      </c>
      <c r="Z44" s="120">
        <v>46069</v>
      </c>
      <c r="AA44" s="120" t="s">
        <v>90</v>
      </c>
      <c r="AB44" s="120">
        <v>46167</v>
      </c>
      <c r="AC44" s="54">
        <f t="shared" si="0"/>
        <v>98</v>
      </c>
      <c r="AD44" s="56">
        <v>0</v>
      </c>
      <c r="AE44" s="114">
        <v>0</v>
      </c>
      <c r="AF44" s="56">
        <v>0</v>
      </c>
      <c r="AG44" s="116" t="s">
        <v>90</v>
      </c>
      <c r="AH44" s="54">
        <f t="shared" si="1"/>
        <v>0</v>
      </c>
      <c r="AI44" s="56">
        <v>0</v>
      </c>
      <c r="AJ44" s="114">
        <v>0</v>
      </c>
      <c r="AK44" s="120" t="s">
        <v>90</v>
      </c>
      <c r="AL44" s="116" t="s">
        <v>90</v>
      </c>
      <c r="AM44" s="56">
        <v>0</v>
      </c>
      <c r="AN44" s="116" t="s">
        <v>90</v>
      </c>
      <c r="AO44" s="116" t="s">
        <v>90</v>
      </c>
      <c r="AP44" s="116" t="s">
        <v>90</v>
      </c>
      <c r="AQ44" s="54">
        <f t="shared" si="2"/>
        <v>0</v>
      </c>
      <c r="AR44" s="54">
        <f>+L44+AE44-AJ44</f>
        <v>9373320</v>
      </c>
      <c r="AS44" s="56" t="s">
        <v>571</v>
      </c>
      <c r="AT44" s="114">
        <v>0</v>
      </c>
      <c r="AU44" s="56" t="s">
        <v>91</v>
      </c>
      <c r="AV44" s="114">
        <v>0</v>
      </c>
      <c r="AW44" s="111" t="s">
        <v>90</v>
      </c>
      <c r="AX44" s="113">
        <v>1420200</v>
      </c>
      <c r="AY44" s="58">
        <f t="shared" si="3"/>
        <v>7953120</v>
      </c>
      <c r="AZ44" s="112">
        <f t="shared" si="4"/>
        <v>0.15151515151515152</v>
      </c>
      <c r="BA44" s="159">
        <v>0.15151515151515152</v>
      </c>
      <c r="BB44" s="111" t="s">
        <v>90</v>
      </c>
      <c r="BC44" s="56" t="s">
        <v>149</v>
      </c>
      <c r="BD44" s="403" t="s">
        <v>7081</v>
      </c>
      <c r="BE44" s="51" t="s">
        <v>88</v>
      </c>
      <c r="BF44" s="51" t="s">
        <v>88</v>
      </c>
      <c r="BG44" s="28"/>
      <c r="BH44" s="28"/>
      <c r="BI44" s="28"/>
      <c r="BJ44" s="28"/>
      <c r="BK44" s="28"/>
      <c r="BL44" s="28"/>
      <c r="BM44" s="28"/>
      <c r="BN44" s="28"/>
      <c r="BO44" s="28"/>
      <c r="BP44" s="28"/>
      <c r="BQ44" s="28"/>
      <c r="BR44" s="28"/>
      <c r="BS44" s="28"/>
      <c r="BT44" s="28"/>
      <c r="BU44" s="28"/>
      <c r="BV44" s="28"/>
      <c r="BW44" s="28"/>
    </row>
    <row r="45" spans="2:75" s="18" customFormat="1" x14ac:dyDescent="0.2">
      <c r="B45" s="51">
        <v>2026</v>
      </c>
      <c r="C45" s="51">
        <v>891780111</v>
      </c>
      <c r="D45" s="51" t="s">
        <v>79</v>
      </c>
      <c r="E45" s="121" t="s">
        <v>7080</v>
      </c>
      <c r="F45" s="51" t="s">
        <v>7079</v>
      </c>
      <c r="G45" s="56">
        <v>0</v>
      </c>
      <c r="H45" s="56" t="s">
        <v>82</v>
      </c>
      <c r="I45" s="51" t="s">
        <v>174</v>
      </c>
      <c r="J45" s="121" t="s">
        <v>84</v>
      </c>
      <c r="K45" s="173" t="s">
        <v>4046</v>
      </c>
      <c r="L45" s="114">
        <v>9373320</v>
      </c>
      <c r="M45" s="51" t="s">
        <v>86</v>
      </c>
      <c r="N45" s="173" t="s">
        <v>7078</v>
      </c>
      <c r="O45" s="173">
        <v>1065835751</v>
      </c>
      <c r="P45" s="109">
        <v>69</v>
      </c>
      <c r="Q45" s="120">
        <v>46036</v>
      </c>
      <c r="R45" s="109">
        <v>6818861280</v>
      </c>
      <c r="S45" s="114">
        <v>1069</v>
      </c>
      <c r="T45" s="116">
        <v>46041</v>
      </c>
      <c r="U45" s="114">
        <v>9373320</v>
      </c>
      <c r="V45" s="56" t="s">
        <v>88</v>
      </c>
      <c r="W45" s="114">
        <v>1082939683</v>
      </c>
      <c r="X45" s="161" t="s">
        <v>3375</v>
      </c>
      <c r="Y45" s="120">
        <v>46041</v>
      </c>
      <c r="Z45" s="120">
        <v>46069</v>
      </c>
      <c r="AA45" s="120" t="s">
        <v>90</v>
      </c>
      <c r="AB45" s="120">
        <v>46167</v>
      </c>
      <c r="AC45" s="54">
        <f t="shared" si="0"/>
        <v>98</v>
      </c>
      <c r="AD45" s="56">
        <v>0</v>
      </c>
      <c r="AE45" s="114">
        <v>0</v>
      </c>
      <c r="AF45" s="56">
        <v>0</v>
      </c>
      <c r="AG45" s="116" t="s">
        <v>90</v>
      </c>
      <c r="AH45" s="54">
        <f t="shared" si="1"/>
        <v>0</v>
      </c>
      <c r="AI45" s="56">
        <v>0</v>
      </c>
      <c r="AJ45" s="114">
        <v>0</v>
      </c>
      <c r="AK45" s="120" t="s">
        <v>90</v>
      </c>
      <c r="AL45" s="116" t="s">
        <v>90</v>
      </c>
      <c r="AM45" s="56">
        <v>0</v>
      </c>
      <c r="AN45" s="116" t="s">
        <v>90</v>
      </c>
      <c r="AO45" s="116" t="s">
        <v>90</v>
      </c>
      <c r="AP45" s="116" t="s">
        <v>90</v>
      </c>
      <c r="AQ45" s="54">
        <f t="shared" si="2"/>
        <v>0</v>
      </c>
      <c r="AR45" s="54">
        <f>+L45+AE45-AJ45</f>
        <v>9373320</v>
      </c>
      <c r="AS45" s="56" t="s">
        <v>571</v>
      </c>
      <c r="AT45" s="114">
        <v>0</v>
      </c>
      <c r="AU45" s="56" t="s">
        <v>91</v>
      </c>
      <c r="AV45" s="114">
        <v>0</v>
      </c>
      <c r="AW45" s="111" t="s">
        <v>90</v>
      </c>
      <c r="AX45" s="113">
        <v>1420200</v>
      </c>
      <c r="AY45" s="58">
        <f t="shared" si="3"/>
        <v>7953120</v>
      </c>
      <c r="AZ45" s="112">
        <f t="shared" si="4"/>
        <v>0.15151515151515152</v>
      </c>
      <c r="BA45" s="159">
        <v>0.15151515151515152</v>
      </c>
      <c r="BB45" s="111" t="s">
        <v>90</v>
      </c>
      <c r="BC45" s="56" t="s">
        <v>149</v>
      </c>
      <c r="BD45" s="403" t="s">
        <v>7077</v>
      </c>
      <c r="BE45" s="51" t="s">
        <v>88</v>
      </c>
      <c r="BF45" s="51" t="s">
        <v>88</v>
      </c>
      <c r="BG45" s="28"/>
      <c r="BH45" s="28"/>
      <c r="BI45" s="28"/>
      <c r="BJ45" s="28"/>
      <c r="BK45" s="28"/>
      <c r="BL45" s="28"/>
      <c r="BM45" s="28"/>
      <c r="BN45" s="28"/>
      <c r="BO45" s="28"/>
      <c r="BP45" s="28"/>
      <c r="BQ45" s="28"/>
      <c r="BR45" s="28"/>
      <c r="BS45" s="28"/>
      <c r="BT45" s="28"/>
      <c r="BU45" s="28"/>
      <c r="BV45" s="28"/>
      <c r="BW45" s="28"/>
    </row>
    <row r="46" spans="2:75" s="396" customFormat="1" x14ac:dyDescent="0.2">
      <c r="B46" s="51">
        <v>2026</v>
      </c>
      <c r="C46" s="51">
        <v>891780111</v>
      </c>
      <c r="D46" s="51" t="s">
        <v>79</v>
      </c>
      <c r="E46" s="121" t="s">
        <v>7076</v>
      </c>
      <c r="F46" s="51" t="s">
        <v>7075</v>
      </c>
      <c r="G46" s="56">
        <v>0</v>
      </c>
      <c r="H46" s="56" t="s">
        <v>82</v>
      </c>
      <c r="I46" s="51" t="s">
        <v>174</v>
      </c>
      <c r="J46" s="121" t="s">
        <v>84</v>
      </c>
      <c r="K46" s="173" t="s">
        <v>4046</v>
      </c>
      <c r="L46" s="114">
        <v>9373320</v>
      </c>
      <c r="M46" s="51" t="s">
        <v>86</v>
      </c>
      <c r="N46" s="173" t="s">
        <v>7074</v>
      </c>
      <c r="O46" s="173">
        <v>1098790545</v>
      </c>
      <c r="P46" s="109">
        <v>69</v>
      </c>
      <c r="Q46" s="120">
        <v>46036</v>
      </c>
      <c r="R46" s="109">
        <v>6818861280</v>
      </c>
      <c r="S46" s="114">
        <v>1068</v>
      </c>
      <c r="T46" s="116">
        <v>46041</v>
      </c>
      <c r="U46" s="114">
        <v>9373320</v>
      </c>
      <c r="V46" s="56" t="s">
        <v>88</v>
      </c>
      <c r="W46" s="114">
        <v>1082939683</v>
      </c>
      <c r="X46" s="161" t="s">
        <v>3375</v>
      </c>
      <c r="Y46" s="120">
        <v>46041</v>
      </c>
      <c r="Z46" s="120">
        <v>46069</v>
      </c>
      <c r="AA46" s="120" t="s">
        <v>90</v>
      </c>
      <c r="AB46" s="120">
        <v>46167</v>
      </c>
      <c r="AC46" s="54">
        <f t="shared" si="0"/>
        <v>98</v>
      </c>
      <c r="AD46" s="56">
        <v>0</v>
      </c>
      <c r="AE46" s="114">
        <v>0</v>
      </c>
      <c r="AF46" s="56">
        <v>0</v>
      </c>
      <c r="AG46" s="116" t="s">
        <v>90</v>
      </c>
      <c r="AH46" s="54">
        <f t="shared" si="1"/>
        <v>0</v>
      </c>
      <c r="AI46" s="56">
        <v>0</v>
      </c>
      <c r="AJ46" s="114">
        <v>0</v>
      </c>
      <c r="AK46" s="120" t="s">
        <v>90</v>
      </c>
      <c r="AL46" s="116" t="s">
        <v>90</v>
      </c>
      <c r="AM46" s="56">
        <v>0</v>
      </c>
      <c r="AN46" s="116" t="s">
        <v>90</v>
      </c>
      <c r="AO46" s="116" t="s">
        <v>90</v>
      </c>
      <c r="AP46" s="116" t="s">
        <v>90</v>
      </c>
      <c r="AQ46" s="54">
        <f t="shared" si="2"/>
        <v>0</v>
      </c>
      <c r="AR46" s="54">
        <f>+L46+AE46-AJ46</f>
        <v>9373320</v>
      </c>
      <c r="AS46" s="56" t="s">
        <v>571</v>
      </c>
      <c r="AT46" s="114">
        <v>0</v>
      </c>
      <c r="AU46" s="56" t="s">
        <v>91</v>
      </c>
      <c r="AV46" s="114">
        <v>0</v>
      </c>
      <c r="AW46" s="111" t="s">
        <v>90</v>
      </c>
      <c r="AX46" s="113">
        <v>1420200</v>
      </c>
      <c r="AY46" s="58">
        <f t="shared" si="3"/>
        <v>7953120</v>
      </c>
      <c r="AZ46" s="112">
        <f t="shared" si="4"/>
        <v>0.15151515151515152</v>
      </c>
      <c r="BA46" s="159">
        <v>0.15151515151515152</v>
      </c>
      <c r="BB46" s="111" t="s">
        <v>90</v>
      </c>
      <c r="BC46" s="56" t="s">
        <v>149</v>
      </c>
      <c r="BD46" s="403" t="s">
        <v>7073</v>
      </c>
      <c r="BE46" s="51" t="s">
        <v>88</v>
      </c>
      <c r="BF46" s="51" t="s">
        <v>88</v>
      </c>
      <c r="BG46" s="28"/>
      <c r="BH46" s="28"/>
      <c r="BI46" s="28"/>
      <c r="BJ46" s="28"/>
      <c r="BK46" s="28"/>
      <c r="BL46" s="28"/>
      <c r="BM46" s="28"/>
      <c r="BN46" s="28"/>
      <c r="BO46" s="28"/>
      <c r="BP46" s="28"/>
      <c r="BQ46" s="28"/>
      <c r="BR46" s="28"/>
      <c r="BS46" s="28"/>
      <c r="BT46" s="28"/>
      <c r="BU46" s="28"/>
      <c r="BV46" s="28"/>
      <c r="BW46" s="28"/>
    </row>
    <row r="47" spans="2:75" s="18" customFormat="1" x14ac:dyDescent="0.2">
      <c r="B47" s="51">
        <v>2026</v>
      </c>
      <c r="C47" s="51">
        <v>891780111</v>
      </c>
      <c r="D47" s="51" t="s">
        <v>79</v>
      </c>
      <c r="E47" s="121" t="s">
        <v>7072</v>
      </c>
      <c r="F47" s="51" t="s">
        <v>7071</v>
      </c>
      <c r="G47" s="56">
        <v>0</v>
      </c>
      <c r="H47" s="56" t="s">
        <v>82</v>
      </c>
      <c r="I47" s="51" t="s">
        <v>174</v>
      </c>
      <c r="J47" s="121" t="s">
        <v>84</v>
      </c>
      <c r="K47" s="173" t="s">
        <v>7070</v>
      </c>
      <c r="L47" s="114">
        <v>17160000</v>
      </c>
      <c r="M47" s="51" t="s">
        <v>86</v>
      </c>
      <c r="N47" s="173" t="s">
        <v>7069</v>
      </c>
      <c r="O47" s="173">
        <v>72277912</v>
      </c>
      <c r="P47" s="109">
        <v>69</v>
      </c>
      <c r="Q47" s="120">
        <v>46036</v>
      </c>
      <c r="R47" s="109">
        <v>6818861280</v>
      </c>
      <c r="S47" s="114">
        <v>1065</v>
      </c>
      <c r="T47" s="116">
        <v>46041</v>
      </c>
      <c r="U47" s="114">
        <v>17160000</v>
      </c>
      <c r="V47" s="56" t="s">
        <v>88</v>
      </c>
      <c r="W47" s="114">
        <v>1082939683</v>
      </c>
      <c r="X47" s="161" t="s">
        <v>3375</v>
      </c>
      <c r="Y47" s="120">
        <v>46041</v>
      </c>
      <c r="Z47" s="120">
        <v>46069</v>
      </c>
      <c r="AA47" s="120" t="s">
        <v>90</v>
      </c>
      <c r="AB47" s="120">
        <v>46167</v>
      </c>
      <c r="AC47" s="54">
        <f t="shared" si="0"/>
        <v>98</v>
      </c>
      <c r="AD47" s="56">
        <v>0</v>
      </c>
      <c r="AE47" s="114">
        <v>0</v>
      </c>
      <c r="AF47" s="56">
        <v>0</v>
      </c>
      <c r="AG47" s="116" t="s">
        <v>90</v>
      </c>
      <c r="AH47" s="54">
        <f t="shared" si="1"/>
        <v>0</v>
      </c>
      <c r="AI47" s="56">
        <v>0</v>
      </c>
      <c r="AJ47" s="114">
        <v>0</v>
      </c>
      <c r="AK47" s="120" t="s">
        <v>90</v>
      </c>
      <c r="AL47" s="116" t="s">
        <v>90</v>
      </c>
      <c r="AM47" s="56">
        <v>0</v>
      </c>
      <c r="AN47" s="116" t="s">
        <v>90</v>
      </c>
      <c r="AO47" s="116" t="s">
        <v>90</v>
      </c>
      <c r="AP47" s="116" t="s">
        <v>90</v>
      </c>
      <c r="AQ47" s="54">
        <f t="shared" si="2"/>
        <v>0</v>
      </c>
      <c r="AR47" s="54">
        <f>+L47+AE47-AJ47</f>
        <v>17160000</v>
      </c>
      <c r="AS47" s="56" t="s">
        <v>571</v>
      </c>
      <c r="AT47" s="114">
        <v>0</v>
      </c>
      <c r="AU47" s="56" t="s">
        <v>91</v>
      </c>
      <c r="AV47" s="114">
        <v>0</v>
      </c>
      <c r="AW47" s="111" t="s">
        <v>90</v>
      </c>
      <c r="AX47" s="113">
        <v>2600000</v>
      </c>
      <c r="AY47" s="58">
        <f t="shared" si="3"/>
        <v>14560000</v>
      </c>
      <c r="AZ47" s="112">
        <f t="shared" si="4"/>
        <v>0.15151515151515152</v>
      </c>
      <c r="BA47" s="159">
        <v>0.15151515151515152</v>
      </c>
      <c r="BB47" s="111" t="s">
        <v>90</v>
      </c>
      <c r="BC47" s="56" t="s">
        <v>149</v>
      </c>
      <c r="BD47" s="403" t="s">
        <v>7068</v>
      </c>
      <c r="BE47" s="51" t="s">
        <v>88</v>
      </c>
      <c r="BF47" s="51" t="s">
        <v>88</v>
      </c>
      <c r="BG47" s="28"/>
      <c r="BH47" s="28"/>
      <c r="BI47" s="28"/>
      <c r="BJ47" s="28"/>
      <c r="BK47" s="28"/>
      <c r="BL47" s="28"/>
      <c r="BM47" s="28"/>
      <c r="BN47" s="28"/>
      <c r="BO47" s="28"/>
      <c r="BP47" s="28"/>
      <c r="BQ47" s="28"/>
      <c r="BR47" s="28"/>
      <c r="BS47" s="28"/>
      <c r="BT47" s="28"/>
      <c r="BU47" s="28"/>
      <c r="BV47" s="28"/>
      <c r="BW47" s="28"/>
    </row>
    <row r="48" spans="2:75" s="18" customFormat="1" x14ac:dyDescent="0.2">
      <c r="B48" s="51">
        <v>2026</v>
      </c>
      <c r="C48" s="51">
        <v>891780111</v>
      </c>
      <c r="D48" s="51" t="s">
        <v>79</v>
      </c>
      <c r="E48" s="121" t="s">
        <v>7067</v>
      </c>
      <c r="F48" s="51" t="s">
        <v>7066</v>
      </c>
      <c r="G48" s="56">
        <v>0</v>
      </c>
      <c r="H48" s="56" t="s">
        <v>82</v>
      </c>
      <c r="I48" s="51" t="s">
        <v>174</v>
      </c>
      <c r="J48" s="121" t="s">
        <v>84</v>
      </c>
      <c r="K48" s="173" t="s">
        <v>3760</v>
      </c>
      <c r="L48" s="114">
        <v>9373320</v>
      </c>
      <c r="M48" s="51" t="s">
        <v>86</v>
      </c>
      <c r="N48" s="173" t="s">
        <v>7065</v>
      </c>
      <c r="O48" s="173">
        <v>9142645</v>
      </c>
      <c r="P48" s="109">
        <v>69</v>
      </c>
      <c r="Q48" s="120">
        <v>46036</v>
      </c>
      <c r="R48" s="109">
        <v>6818861280</v>
      </c>
      <c r="S48" s="114">
        <v>1057</v>
      </c>
      <c r="T48" s="116">
        <v>46041</v>
      </c>
      <c r="U48" s="114">
        <v>9373320</v>
      </c>
      <c r="V48" s="56" t="s">
        <v>88</v>
      </c>
      <c r="W48" s="114">
        <v>1082939683</v>
      </c>
      <c r="X48" s="161" t="s">
        <v>3375</v>
      </c>
      <c r="Y48" s="120">
        <v>46041</v>
      </c>
      <c r="Z48" s="120">
        <v>46069</v>
      </c>
      <c r="AA48" s="120" t="s">
        <v>90</v>
      </c>
      <c r="AB48" s="120">
        <v>46167</v>
      </c>
      <c r="AC48" s="54">
        <f t="shared" si="0"/>
        <v>98</v>
      </c>
      <c r="AD48" s="56">
        <v>0</v>
      </c>
      <c r="AE48" s="114">
        <v>0</v>
      </c>
      <c r="AF48" s="56">
        <v>0</v>
      </c>
      <c r="AG48" s="116" t="s">
        <v>90</v>
      </c>
      <c r="AH48" s="54">
        <f t="shared" si="1"/>
        <v>0</v>
      </c>
      <c r="AI48" s="56">
        <v>0</v>
      </c>
      <c r="AJ48" s="114">
        <v>0</v>
      </c>
      <c r="AK48" s="120" t="s">
        <v>90</v>
      </c>
      <c r="AL48" s="116" t="s">
        <v>90</v>
      </c>
      <c r="AM48" s="56">
        <v>0</v>
      </c>
      <c r="AN48" s="116" t="s">
        <v>90</v>
      </c>
      <c r="AO48" s="116" t="s">
        <v>90</v>
      </c>
      <c r="AP48" s="116" t="s">
        <v>90</v>
      </c>
      <c r="AQ48" s="54">
        <f t="shared" si="2"/>
        <v>0</v>
      </c>
      <c r="AR48" s="54">
        <f>+L48+AE48-AJ48</f>
        <v>9373320</v>
      </c>
      <c r="AS48" s="56" t="s">
        <v>571</v>
      </c>
      <c r="AT48" s="114">
        <v>0</v>
      </c>
      <c r="AU48" s="56" t="s">
        <v>91</v>
      </c>
      <c r="AV48" s="114">
        <v>0</v>
      </c>
      <c r="AW48" s="111" t="s">
        <v>90</v>
      </c>
      <c r="AX48" s="113">
        <v>1420200</v>
      </c>
      <c r="AY48" s="58">
        <f t="shared" si="3"/>
        <v>7953120</v>
      </c>
      <c r="AZ48" s="112">
        <f t="shared" si="4"/>
        <v>0.15151515151515152</v>
      </c>
      <c r="BA48" s="159">
        <v>0.15151515151515152</v>
      </c>
      <c r="BB48" s="111" t="s">
        <v>90</v>
      </c>
      <c r="BC48" s="56" t="s">
        <v>149</v>
      </c>
      <c r="BD48" s="403" t="s">
        <v>7064</v>
      </c>
      <c r="BE48" s="51" t="s">
        <v>88</v>
      </c>
      <c r="BF48" s="51" t="s">
        <v>88</v>
      </c>
      <c r="BG48" s="28"/>
      <c r="BH48" s="28"/>
      <c r="BI48" s="28"/>
      <c r="BJ48" s="28"/>
      <c r="BK48" s="28"/>
      <c r="BL48" s="28"/>
      <c r="BM48" s="28"/>
      <c r="BN48" s="28"/>
      <c r="BO48" s="28"/>
      <c r="BP48" s="28"/>
      <c r="BQ48" s="28"/>
      <c r="BR48" s="28"/>
      <c r="BS48" s="28"/>
      <c r="BT48" s="28"/>
      <c r="BU48" s="28"/>
      <c r="BV48" s="28"/>
      <c r="BW48" s="28"/>
    </row>
    <row r="49" spans="2:75" s="18" customFormat="1" x14ac:dyDescent="0.2">
      <c r="B49" s="51">
        <v>2026</v>
      </c>
      <c r="C49" s="51">
        <v>891780111</v>
      </c>
      <c r="D49" s="51" t="s">
        <v>79</v>
      </c>
      <c r="E49" s="121" t="s">
        <v>7063</v>
      </c>
      <c r="F49" s="51" t="s">
        <v>7062</v>
      </c>
      <c r="G49" s="56">
        <v>0</v>
      </c>
      <c r="H49" s="56" t="s">
        <v>82</v>
      </c>
      <c r="I49" s="51" t="s">
        <v>174</v>
      </c>
      <c r="J49" s="121" t="s">
        <v>84</v>
      </c>
      <c r="K49" s="173" t="s">
        <v>4046</v>
      </c>
      <c r="L49" s="114">
        <v>9373320</v>
      </c>
      <c r="M49" s="51" t="s">
        <v>86</v>
      </c>
      <c r="N49" s="173" t="s">
        <v>7061</v>
      </c>
      <c r="O49" s="173">
        <v>9314899</v>
      </c>
      <c r="P49" s="109">
        <v>69</v>
      </c>
      <c r="Q49" s="120">
        <v>46036</v>
      </c>
      <c r="R49" s="109">
        <v>6818861280</v>
      </c>
      <c r="S49" s="114">
        <v>1060</v>
      </c>
      <c r="T49" s="116">
        <v>46041</v>
      </c>
      <c r="U49" s="114">
        <v>9373320</v>
      </c>
      <c r="V49" s="56" t="s">
        <v>88</v>
      </c>
      <c r="W49" s="114">
        <v>1082939683</v>
      </c>
      <c r="X49" s="161" t="s">
        <v>3375</v>
      </c>
      <c r="Y49" s="120">
        <v>46041</v>
      </c>
      <c r="Z49" s="120">
        <v>46069</v>
      </c>
      <c r="AA49" s="120" t="s">
        <v>90</v>
      </c>
      <c r="AB49" s="120">
        <v>46167</v>
      </c>
      <c r="AC49" s="54">
        <f t="shared" si="0"/>
        <v>98</v>
      </c>
      <c r="AD49" s="56">
        <v>0</v>
      </c>
      <c r="AE49" s="114">
        <v>0</v>
      </c>
      <c r="AF49" s="56">
        <v>0</v>
      </c>
      <c r="AG49" s="116" t="s">
        <v>90</v>
      </c>
      <c r="AH49" s="54">
        <f t="shared" si="1"/>
        <v>0</v>
      </c>
      <c r="AI49" s="56">
        <v>0</v>
      </c>
      <c r="AJ49" s="114">
        <v>0</v>
      </c>
      <c r="AK49" s="120" t="s">
        <v>90</v>
      </c>
      <c r="AL49" s="116" t="s">
        <v>90</v>
      </c>
      <c r="AM49" s="56">
        <v>0</v>
      </c>
      <c r="AN49" s="116" t="s">
        <v>90</v>
      </c>
      <c r="AO49" s="116" t="s">
        <v>90</v>
      </c>
      <c r="AP49" s="116" t="s">
        <v>90</v>
      </c>
      <c r="AQ49" s="54">
        <f t="shared" si="2"/>
        <v>0</v>
      </c>
      <c r="AR49" s="54">
        <f>+L49+AE49-AJ49</f>
        <v>9373320</v>
      </c>
      <c r="AS49" s="56" t="s">
        <v>571</v>
      </c>
      <c r="AT49" s="114">
        <v>0</v>
      </c>
      <c r="AU49" s="56" t="s">
        <v>91</v>
      </c>
      <c r="AV49" s="114">
        <v>0</v>
      </c>
      <c r="AW49" s="111" t="s">
        <v>90</v>
      </c>
      <c r="AX49" s="113">
        <v>1420200</v>
      </c>
      <c r="AY49" s="58">
        <f t="shared" si="3"/>
        <v>7953120</v>
      </c>
      <c r="AZ49" s="112">
        <f t="shared" si="4"/>
        <v>0.15151515151515152</v>
      </c>
      <c r="BA49" s="159">
        <v>0.15151515151515152</v>
      </c>
      <c r="BB49" s="111" t="s">
        <v>90</v>
      </c>
      <c r="BC49" s="56" t="s">
        <v>149</v>
      </c>
      <c r="BD49" s="403" t="s">
        <v>7060</v>
      </c>
      <c r="BE49" s="51" t="s">
        <v>88</v>
      </c>
      <c r="BF49" s="51" t="s">
        <v>88</v>
      </c>
      <c r="BG49" s="28"/>
      <c r="BH49" s="28"/>
      <c r="BI49" s="28"/>
      <c r="BJ49" s="28"/>
      <c r="BK49" s="28"/>
      <c r="BL49" s="28"/>
      <c r="BM49" s="28"/>
      <c r="BN49" s="28"/>
      <c r="BO49" s="28"/>
      <c r="BP49" s="28"/>
      <c r="BQ49" s="28"/>
      <c r="BR49" s="28"/>
      <c r="BS49" s="28"/>
      <c r="BT49" s="28"/>
      <c r="BU49" s="28"/>
      <c r="BV49" s="28"/>
      <c r="BW49" s="28"/>
    </row>
    <row r="50" spans="2:75" s="18" customFormat="1" x14ac:dyDescent="0.2">
      <c r="B50" s="51">
        <v>2026</v>
      </c>
      <c r="C50" s="51">
        <v>891780111</v>
      </c>
      <c r="D50" s="51" t="s">
        <v>79</v>
      </c>
      <c r="E50" s="121" t="s">
        <v>7059</v>
      </c>
      <c r="F50" s="51" t="s">
        <v>7058</v>
      </c>
      <c r="G50" s="56">
        <v>0</v>
      </c>
      <c r="H50" s="56" t="s">
        <v>82</v>
      </c>
      <c r="I50" s="51" t="s">
        <v>174</v>
      </c>
      <c r="J50" s="121" t="s">
        <v>84</v>
      </c>
      <c r="K50" s="173" t="s">
        <v>3760</v>
      </c>
      <c r="L50" s="114">
        <v>9373320</v>
      </c>
      <c r="M50" s="51" t="s">
        <v>86</v>
      </c>
      <c r="N50" s="173" t="s">
        <v>7057</v>
      </c>
      <c r="O50" s="173">
        <v>1065839888</v>
      </c>
      <c r="P50" s="109">
        <v>69</v>
      </c>
      <c r="Q50" s="120">
        <v>46036</v>
      </c>
      <c r="R50" s="109">
        <v>6818861280</v>
      </c>
      <c r="S50" s="114">
        <v>1056</v>
      </c>
      <c r="T50" s="116">
        <v>46041</v>
      </c>
      <c r="U50" s="114">
        <v>9373320</v>
      </c>
      <c r="V50" s="56" t="s">
        <v>88</v>
      </c>
      <c r="W50" s="114">
        <v>1082939683</v>
      </c>
      <c r="X50" s="161" t="s">
        <v>3375</v>
      </c>
      <c r="Y50" s="120">
        <v>46041</v>
      </c>
      <c r="Z50" s="120">
        <v>46069</v>
      </c>
      <c r="AA50" s="120" t="s">
        <v>90</v>
      </c>
      <c r="AB50" s="120">
        <v>46167</v>
      </c>
      <c r="AC50" s="54">
        <f t="shared" si="0"/>
        <v>98</v>
      </c>
      <c r="AD50" s="56">
        <v>0</v>
      </c>
      <c r="AE50" s="114">
        <v>0</v>
      </c>
      <c r="AF50" s="56">
        <v>0</v>
      </c>
      <c r="AG50" s="116" t="s">
        <v>90</v>
      </c>
      <c r="AH50" s="54">
        <f t="shared" si="1"/>
        <v>0</v>
      </c>
      <c r="AI50" s="56">
        <v>0</v>
      </c>
      <c r="AJ50" s="114">
        <v>0</v>
      </c>
      <c r="AK50" s="120" t="s">
        <v>90</v>
      </c>
      <c r="AL50" s="116" t="s">
        <v>90</v>
      </c>
      <c r="AM50" s="56">
        <v>0</v>
      </c>
      <c r="AN50" s="116" t="s">
        <v>90</v>
      </c>
      <c r="AO50" s="116" t="s">
        <v>90</v>
      </c>
      <c r="AP50" s="116" t="s">
        <v>90</v>
      </c>
      <c r="AQ50" s="54">
        <f t="shared" si="2"/>
        <v>0</v>
      </c>
      <c r="AR50" s="54">
        <f>+L50+AE50-AJ50</f>
        <v>9373320</v>
      </c>
      <c r="AS50" s="56" t="s">
        <v>571</v>
      </c>
      <c r="AT50" s="114">
        <v>0</v>
      </c>
      <c r="AU50" s="56" t="s">
        <v>91</v>
      </c>
      <c r="AV50" s="114">
        <v>0</v>
      </c>
      <c r="AW50" s="111" t="s">
        <v>90</v>
      </c>
      <c r="AX50" s="113">
        <v>1420200</v>
      </c>
      <c r="AY50" s="58">
        <f t="shared" si="3"/>
        <v>7953120</v>
      </c>
      <c r="AZ50" s="112">
        <f t="shared" si="4"/>
        <v>0.15151515151515152</v>
      </c>
      <c r="BA50" s="159">
        <v>0.15151515151515152</v>
      </c>
      <c r="BB50" s="111" t="s">
        <v>90</v>
      </c>
      <c r="BC50" s="56" t="s">
        <v>149</v>
      </c>
      <c r="BD50" s="403" t="s">
        <v>7056</v>
      </c>
      <c r="BE50" s="51" t="s">
        <v>88</v>
      </c>
      <c r="BF50" s="51" t="s">
        <v>88</v>
      </c>
      <c r="BG50" s="28"/>
      <c r="BH50" s="28"/>
      <c r="BI50" s="28"/>
      <c r="BJ50" s="28"/>
      <c r="BK50" s="28"/>
      <c r="BL50" s="28"/>
      <c r="BM50" s="28"/>
      <c r="BN50" s="28"/>
      <c r="BO50" s="28"/>
      <c r="BP50" s="28"/>
      <c r="BQ50" s="28"/>
      <c r="BR50" s="28"/>
      <c r="BS50" s="28"/>
      <c r="BT50" s="28"/>
      <c r="BU50" s="28"/>
      <c r="BV50" s="28"/>
      <c r="BW50" s="28"/>
    </row>
    <row r="51" spans="2:75" s="18" customFormat="1" x14ac:dyDescent="0.2">
      <c r="B51" s="51">
        <v>2026</v>
      </c>
      <c r="C51" s="51">
        <v>891780111</v>
      </c>
      <c r="D51" s="51" t="s">
        <v>79</v>
      </c>
      <c r="E51" s="121" t="s">
        <v>7055</v>
      </c>
      <c r="F51" s="51" t="s">
        <v>7054</v>
      </c>
      <c r="G51" s="56">
        <v>0</v>
      </c>
      <c r="H51" s="56" t="s">
        <v>82</v>
      </c>
      <c r="I51" s="51" t="s">
        <v>174</v>
      </c>
      <c r="J51" s="121" t="s">
        <v>84</v>
      </c>
      <c r="K51" s="173" t="s">
        <v>7012</v>
      </c>
      <c r="L51" s="114">
        <v>17160000</v>
      </c>
      <c r="M51" s="51" t="s">
        <v>86</v>
      </c>
      <c r="N51" s="173" t="s">
        <v>7053</v>
      </c>
      <c r="O51" s="173">
        <v>1083010394</v>
      </c>
      <c r="P51" s="109">
        <v>69</v>
      </c>
      <c r="Q51" s="120">
        <v>46036</v>
      </c>
      <c r="R51" s="109">
        <v>6818861280</v>
      </c>
      <c r="S51" s="114">
        <v>1062</v>
      </c>
      <c r="T51" s="116">
        <v>46041</v>
      </c>
      <c r="U51" s="114">
        <v>17160000</v>
      </c>
      <c r="V51" s="56" t="s">
        <v>88</v>
      </c>
      <c r="W51" s="114">
        <v>1082939683</v>
      </c>
      <c r="X51" s="161" t="s">
        <v>3375</v>
      </c>
      <c r="Y51" s="120">
        <v>46041</v>
      </c>
      <c r="Z51" s="120">
        <v>46069</v>
      </c>
      <c r="AA51" s="120" t="s">
        <v>90</v>
      </c>
      <c r="AB51" s="120">
        <v>46167</v>
      </c>
      <c r="AC51" s="54">
        <f t="shared" si="0"/>
        <v>98</v>
      </c>
      <c r="AD51" s="56">
        <v>0</v>
      </c>
      <c r="AE51" s="114">
        <v>0</v>
      </c>
      <c r="AF51" s="56">
        <v>0</v>
      </c>
      <c r="AG51" s="116" t="s">
        <v>90</v>
      </c>
      <c r="AH51" s="54">
        <f t="shared" si="1"/>
        <v>0</v>
      </c>
      <c r="AI51" s="56">
        <v>0</v>
      </c>
      <c r="AJ51" s="114">
        <v>0</v>
      </c>
      <c r="AK51" s="120" t="s">
        <v>90</v>
      </c>
      <c r="AL51" s="116" t="s">
        <v>90</v>
      </c>
      <c r="AM51" s="56">
        <v>0</v>
      </c>
      <c r="AN51" s="116" t="s">
        <v>90</v>
      </c>
      <c r="AO51" s="116" t="s">
        <v>90</v>
      </c>
      <c r="AP51" s="116" t="s">
        <v>90</v>
      </c>
      <c r="AQ51" s="54">
        <f t="shared" si="2"/>
        <v>0</v>
      </c>
      <c r="AR51" s="54">
        <f>+L51+AE51-AJ51</f>
        <v>17160000</v>
      </c>
      <c r="AS51" s="56" t="s">
        <v>571</v>
      </c>
      <c r="AT51" s="114">
        <v>0</v>
      </c>
      <c r="AU51" s="56" t="s">
        <v>91</v>
      </c>
      <c r="AV51" s="114">
        <v>0</v>
      </c>
      <c r="AW51" s="111" t="s">
        <v>90</v>
      </c>
      <c r="AX51" s="113">
        <v>2600000</v>
      </c>
      <c r="AY51" s="58">
        <f t="shared" si="3"/>
        <v>14560000</v>
      </c>
      <c r="AZ51" s="112">
        <f t="shared" si="4"/>
        <v>0.15151515151515152</v>
      </c>
      <c r="BA51" s="159">
        <v>0.15151515151515152</v>
      </c>
      <c r="BB51" s="111" t="s">
        <v>90</v>
      </c>
      <c r="BC51" s="56" t="s">
        <v>149</v>
      </c>
      <c r="BD51" s="403" t="s">
        <v>7052</v>
      </c>
      <c r="BE51" s="51" t="s">
        <v>88</v>
      </c>
      <c r="BF51" s="51" t="s">
        <v>88</v>
      </c>
      <c r="BG51" s="28"/>
      <c r="BH51" s="28"/>
      <c r="BI51" s="28"/>
      <c r="BJ51" s="28"/>
      <c r="BK51" s="28"/>
      <c r="BL51" s="28"/>
      <c r="BM51" s="28"/>
      <c r="BN51" s="28"/>
      <c r="BO51" s="28"/>
      <c r="BP51" s="28"/>
      <c r="BQ51" s="28"/>
      <c r="BR51" s="28"/>
      <c r="BS51" s="28"/>
      <c r="BT51" s="28"/>
      <c r="BU51" s="28"/>
      <c r="BV51" s="28"/>
      <c r="BW51" s="28"/>
    </row>
    <row r="52" spans="2:75" s="18" customFormat="1" x14ac:dyDescent="0.2">
      <c r="B52" s="51">
        <v>2026</v>
      </c>
      <c r="C52" s="51">
        <v>891780111</v>
      </c>
      <c r="D52" s="51" t="s">
        <v>79</v>
      </c>
      <c r="E52" s="121" t="s">
        <v>7051</v>
      </c>
      <c r="F52" s="51" t="s">
        <v>7050</v>
      </c>
      <c r="G52" s="56">
        <v>0</v>
      </c>
      <c r="H52" s="56" t="s">
        <v>82</v>
      </c>
      <c r="I52" s="51" t="s">
        <v>174</v>
      </c>
      <c r="J52" s="121" t="s">
        <v>84</v>
      </c>
      <c r="K52" s="173" t="s">
        <v>4046</v>
      </c>
      <c r="L52" s="114">
        <v>9373320</v>
      </c>
      <c r="M52" s="51" t="s">
        <v>86</v>
      </c>
      <c r="N52" s="173" t="s">
        <v>7049</v>
      </c>
      <c r="O52" s="173">
        <v>85203791</v>
      </c>
      <c r="P52" s="109">
        <v>69</v>
      </c>
      <c r="Q52" s="120">
        <v>46036</v>
      </c>
      <c r="R52" s="109">
        <v>6818861280</v>
      </c>
      <c r="S52" s="114">
        <v>1059</v>
      </c>
      <c r="T52" s="116">
        <v>46041</v>
      </c>
      <c r="U52" s="114">
        <v>9373320</v>
      </c>
      <c r="V52" s="56" t="s">
        <v>88</v>
      </c>
      <c r="W52" s="114">
        <v>1082939683</v>
      </c>
      <c r="X52" s="161" t="s">
        <v>3375</v>
      </c>
      <c r="Y52" s="120">
        <v>46041</v>
      </c>
      <c r="Z52" s="120">
        <v>46069</v>
      </c>
      <c r="AA52" s="120" t="s">
        <v>90</v>
      </c>
      <c r="AB52" s="120">
        <v>46167</v>
      </c>
      <c r="AC52" s="54">
        <f t="shared" si="0"/>
        <v>98</v>
      </c>
      <c r="AD52" s="56">
        <v>0</v>
      </c>
      <c r="AE52" s="114">
        <v>0</v>
      </c>
      <c r="AF52" s="56">
        <v>0</v>
      </c>
      <c r="AG52" s="116" t="s">
        <v>90</v>
      </c>
      <c r="AH52" s="54">
        <f t="shared" si="1"/>
        <v>0</v>
      </c>
      <c r="AI52" s="56">
        <v>0</v>
      </c>
      <c r="AJ52" s="114">
        <v>0</v>
      </c>
      <c r="AK52" s="120" t="s">
        <v>90</v>
      </c>
      <c r="AL52" s="116" t="s">
        <v>90</v>
      </c>
      <c r="AM52" s="56">
        <v>0</v>
      </c>
      <c r="AN52" s="116" t="s">
        <v>90</v>
      </c>
      <c r="AO52" s="116" t="s">
        <v>90</v>
      </c>
      <c r="AP52" s="116" t="s">
        <v>90</v>
      </c>
      <c r="AQ52" s="54">
        <f t="shared" si="2"/>
        <v>0</v>
      </c>
      <c r="AR52" s="54">
        <f>+L52+AE52-AJ52</f>
        <v>9373320</v>
      </c>
      <c r="AS52" s="56" t="s">
        <v>571</v>
      </c>
      <c r="AT52" s="114">
        <v>0</v>
      </c>
      <c r="AU52" s="56" t="s">
        <v>91</v>
      </c>
      <c r="AV52" s="114">
        <v>0</v>
      </c>
      <c r="AW52" s="111" t="s">
        <v>90</v>
      </c>
      <c r="AX52" s="113">
        <v>1420200</v>
      </c>
      <c r="AY52" s="58">
        <f t="shared" si="3"/>
        <v>7953120</v>
      </c>
      <c r="AZ52" s="112">
        <f t="shared" si="4"/>
        <v>0.15151515151515152</v>
      </c>
      <c r="BA52" s="159">
        <v>0.15151515151515152</v>
      </c>
      <c r="BB52" s="111" t="s">
        <v>90</v>
      </c>
      <c r="BC52" s="56" t="s">
        <v>149</v>
      </c>
      <c r="BD52" s="403" t="s">
        <v>7048</v>
      </c>
      <c r="BE52" s="51" t="s">
        <v>88</v>
      </c>
      <c r="BF52" s="51" t="s">
        <v>88</v>
      </c>
      <c r="BG52" s="28"/>
      <c r="BH52" s="28"/>
      <c r="BI52" s="28"/>
      <c r="BJ52" s="28"/>
      <c r="BK52" s="28"/>
      <c r="BL52" s="28"/>
      <c r="BM52" s="28"/>
      <c r="BN52" s="28"/>
      <c r="BO52" s="28"/>
      <c r="BP52" s="28"/>
      <c r="BQ52" s="28"/>
      <c r="BR52" s="28"/>
      <c r="BS52" s="28"/>
      <c r="BT52" s="28"/>
      <c r="BU52" s="28"/>
      <c r="BV52" s="28"/>
      <c r="BW52" s="28"/>
    </row>
    <row r="53" spans="2:75" s="18" customFormat="1" x14ac:dyDescent="0.2">
      <c r="B53" s="51">
        <v>2026</v>
      </c>
      <c r="C53" s="51">
        <v>891780111</v>
      </c>
      <c r="D53" s="51" t="s">
        <v>79</v>
      </c>
      <c r="E53" s="121" t="s">
        <v>7047</v>
      </c>
      <c r="F53" s="51" t="s">
        <v>7046</v>
      </c>
      <c r="G53" s="56">
        <v>0</v>
      </c>
      <c r="H53" s="56" t="s">
        <v>82</v>
      </c>
      <c r="I53" s="51" t="s">
        <v>174</v>
      </c>
      <c r="J53" s="121" t="s">
        <v>84</v>
      </c>
      <c r="K53" s="173" t="s">
        <v>4046</v>
      </c>
      <c r="L53" s="114">
        <v>9373320</v>
      </c>
      <c r="M53" s="51" t="s">
        <v>86</v>
      </c>
      <c r="N53" s="173" t="s">
        <v>7045</v>
      </c>
      <c r="O53" s="173">
        <v>1128327769</v>
      </c>
      <c r="P53" s="109">
        <v>69</v>
      </c>
      <c r="Q53" s="120">
        <v>46036</v>
      </c>
      <c r="R53" s="109">
        <v>6818861280</v>
      </c>
      <c r="S53" s="114">
        <v>1058</v>
      </c>
      <c r="T53" s="116">
        <v>46041</v>
      </c>
      <c r="U53" s="114">
        <v>9373320</v>
      </c>
      <c r="V53" s="56" t="s">
        <v>88</v>
      </c>
      <c r="W53" s="114">
        <v>1082939683</v>
      </c>
      <c r="X53" s="161" t="s">
        <v>3375</v>
      </c>
      <c r="Y53" s="120">
        <v>46041</v>
      </c>
      <c r="Z53" s="120">
        <v>46069</v>
      </c>
      <c r="AA53" s="120" t="s">
        <v>90</v>
      </c>
      <c r="AB53" s="120">
        <v>46167</v>
      </c>
      <c r="AC53" s="54">
        <f t="shared" si="0"/>
        <v>98</v>
      </c>
      <c r="AD53" s="56">
        <v>0</v>
      </c>
      <c r="AE53" s="114">
        <v>0</v>
      </c>
      <c r="AF53" s="56">
        <v>0</v>
      </c>
      <c r="AG53" s="116" t="s">
        <v>90</v>
      </c>
      <c r="AH53" s="54">
        <f t="shared" si="1"/>
        <v>0</v>
      </c>
      <c r="AI53" s="56">
        <v>0</v>
      </c>
      <c r="AJ53" s="114">
        <v>0</v>
      </c>
      <c r="AK53" s="120" t="s">
        <v>90</v>
      </c>
      <c r="AL53" s="116" t="s">
        <v>90</v>
      </c>
      <c r="AM53" s="56">
        <v>0</v>
      </c>
      <c r="AN53" s="116" t="s">
        <v>90</v>
      </c>
      <c r="AO53" s="116" t="s">
        <v>90</v>
      </c>
      <c r="AP53" s="116" t="s">
        <v>90</v>
      </c>
      <c r="AQ53" s="54">
        <f t="shared" si="2"/>
        <v>0</v>
      </c>
      <c r="AR53" s="54">
        <f>+L53+AE53-AJ53</f>
        <v>9373320</v>
      </c>
      <c r="AS53" s="56" t="s">
        <v>571</v>
      </c>
      <c r="AT53" s="114">
        <v>0</v>
      </c>
      <c r="AU53" s="56" t="s">
        <v>91</v>
      </c>
      <c r="AV53" s="114">
        <v>0</v>
      </c>
      <c r="AW53" s="111" t="s">
        <v>90</v>
      </c>
      <c r="AX53" s="113">
        <v>1420200</v>
      </c>
      <c r="AY53" s="58">
        <f t="shared" si="3"/>
        <v>7953120</v>
      </c>
      <c r="AZ53" s="112">
        <f t="shared" si="4"/>
        <v>0.15151515151515152</v>
      </c>
      <c r="BA53" s="159">
        <v>0.15151515151515152</v>
      </c>
      <c r="BB53" s="111" t="s">
        <v>90</v>
      </c>
      <c r="BC53" s="56" t="s">
        <v>149</v>
      </c>
      <c r="BD53" s="403" t="s">
        <v>7044</v>
      </c>
      <c r="BE53" s="51" t="s">
        <v>88</v>
      </c>
      <c r="BF53" s="51" t="s">
        <v>88</v>
      </c>
      <c r="BG53" s="28"/>
      <c r="BH53" s="28"/>
      <c r="BI53" s="28"/>
      <c r="BJ53" s="28"/>
      <c r="BK53" s="28"/>
      <c r="BL53" s="28"/>
      <c r="BM53" s="28"/>
      <c r="BN53" s="28"/>
      <c r="BO53" s="28"/>
      <c r="BP53" s="28"/>
      <c r="BQ53" s="28"/>
      <c r="BR53" s="28"/>
      <c r="BS53" s="28"/>
      <c r="BT53" s="28"/>
      <c r="BU53" s="28"/>
      <c r="BV53" s="28"/>
      <c r="BW53" s="28"/>
    </row>
    <row r="54" spans="2:75" s="18" customFormat="1" x14ac:dyDescent="0.2">
      <c r="B54" s="51">
        <v>2026</v>
      </c>
      <c r="C54" s="51">
        <v>891780111</v>
      </c>
      <c r="D54" s="51" t="s">
        <v>79</v>
      </c>
      <c r="E54" s="121" t="s">
        <v>7043</v>
      </c>
      <c r="F54" s="51" t="s">
        <v>7042</v>
      </c>
      <c r="G54" s="56">
        <v>0</v>
      </c>
      <c r="H54" s="56" t="s">
        <v>82</v>
      </c>
      <c r="I54" s="51" t="s">
        <v>174</v>
      </c>
      <c r="J54" s="121" t="s">
        <v>84</v>
      </c>
      <c r="K54" s="173" t="s">
        <v>7041</v>
      </c>
      <c r="L54" s="114">
        <v>17160000</v>
      </c>
      <c r="M54" s="51" t="s">
        <v>86</v>
      </c>
      <c r="N54" s="173" t="s">
        <v>7040</v>
      </c>
      <c r="O54" s="173">
        <v>1082992761</v>
      </c>
      <c r="P54" s="109">
        <v>69</v>
      </c>
      <c r="Q54" s="120">
        <v>46036</v>
      </c>
      <c r="R54" s="109">
        <v>6818861280</v>
      </c>
      <c r="S54" s="114">
        <v>1055</v>
      </c>
      <c r="T54" s="116">
        <v>46041</v>
      </c>
      <c r="U54" s="114">
        <v>17160000</v>
      </c>
      <c r="V54" s="56" t="s">
        <v>88</v>
      </c>
      <c r="W54" s="114">
        <v>1082939683</v>
      </c>
      <c r="X54" s="161" t="s">
        <v>3375</v>
      </c>
      <c r="Y54" s="120">
        <v>46041</v>
      </c>
      <c r="Z54" s="120">
        <v>46069</v>
      </c>
      <c r="AA54" s="120" t="s">
        <v>90</v>
      </c>
      <c r="AB54" s="120">
        <v>46167</v>
      </c>
      <c r="AC54" s="54">
        <f t="shared" si="0"/>
        <v>98</v>
      </c>
      <c r="AD54" s="56">
        <v>0</v>
      </c>
      <c r="AE54" s="114">
        <v>0</v>
      </c>
      <c r="AF54" s="56">
        <v>0</v>
      </c>
      <c r="AG54" s="116" t="s">
        <v>90</v>
      </c>
      <c r="AH54" s="54">
        <f t="shared" si="1"/>
        <v>0</v>
      </c>
      <c r="AI54" s="56">
        <v>0</v>
      </c>
      <c r="AJ54" s="114">
        <v>0</v>
      </c>
      <c r="AK54" s="120" t="s">
        <v>90</v>
      </c>
      <c r="AL54" s="116" t="s">
        <v>90</v>
      </c>
      <c r="AM54" s="56">
        <v>0</v>
      </c>
      <c r="AN54" s="116" t="s">
        <v>90</v>
      </c>
      <c r="AO54" s="116" t="s">
        <v>90</v>
      </c>
      <c r="AP54" s="116" t="s">
        <v>90</v>
      </c>
      <c r="AQ54" s="54">
        <f t="shared" si="2"/>
        <v>0</v>
      </c>
      <c r="AR54" s="54">
        <f>+L54+AE54-AJ54</f>
        <v>17160000</v>
      </c>
      <c r="AS54" s="56" t="s">
        <v>571</v>
      </c>
      <c r="AT54" s="114">
        <v>0</v>
      </c>
      <c r="AU54" s="56" t="s">
        <v>91</v>
      </c>
      <c r="AV54" s="114">
        <v>0</v>
      </c>
      <c r="AW54" s="111" t="s">
        <v>90</v>
      </c>
      <c r="AX54" s="113">
        <v>2600000</v>
      </c>
      <c r="AY54" s="58">
        <f t="shared" si="3"/>
        <v>14560000</v>
      </c>
      <c r="AZ54" s="112">
        <f t="shared" si="4"/>
        <v>0.15151515151515152</v>
      </c>
      <c r="BA54" s="159">
        <v>0.15151515151515152</v>
      </c>
      <c r="BB54" s="111" t="s">
        <v>90</v>
      </c>
      <c r="BC54" s="56" t="s">
        <v>149</v>
      </c>
      <c r="BD54" s="403" t="s">
        <v>7039</v>
      </c>
      <c r="BE54" s="51" t="s">
        <v>88</v>
      </c>
      <c r="BF54" s="51" t="s">
        <v>88</v>
      </c>
      <c r="BG54" s="28"/>
      <c r="BH54" s="28"/>
      <c r="BI54" s="28"/>
      <c r="BJ54" s="28"/>
      <c r="BK54" s="28"/>
      <c r="BL54" s="28"/>
      <c r="BM54" s="28"/>
      <c r="BN54" s="28"/>
      <c r="BO54" s="28"/>
      <c r="BP54" s="28"/>
      <c r="BQ54" s="28"/>
      <c r="BR54" s="28"/>
      <c r="BS54" s="28"/>
      <c r="BT54" s="28"/>
      <c r="BU54" s="28"/>
      <c r="BV54" s="28"/>
      <c r="BW54" s="28"/>
    </row>
    <row r="55" spans="2:75" s="18" customFormat="1" x14ac:dyDescent="0.2">
      <c r="B55" s="51">
        <v>2026</v>
      </c>
      <c r="C55" s="51">
        <v>891780111</v>
      </c>
      <c r="D55" s="51" t="s">
        <v>79</v>
      </c>
      <c r="E55" s="121" t="s">
        <v>7038</v>
      </c>
      <c r="F55" s="51" t="s">
        <v>7037</v>
      </c>
      <c r="G55" s="56">
        <v>0</v>
      </c>
      <c r="H55" s="56" t="s">
        <v>82</v>
      </c>
      <c r="I55" s="51" t="s">
        <v>174</v>
      </c>
      <c r="J55" s="121" t="s">
        <v>84</v>
      </c>
      <c r="K55" s="173" t="s">
        <v>4046</v>
      </c>
      <c r="L55" s="114">
        <v>9373320</v>
      </c>
      <c r="M55" s="51" t="s">
        <v>86</v>
      </c>
      <c r="N55" s="173" t="s">
        <v>7036</v>
      </c>
      <c r="O55" s="173">
        <v>1051676982</v>
      </c>
      <c r="P55" s="109">
        <v>69</v>
      </c>
      <c r="Q55" s="120">
        <v>46036</v>
      </c>
      <c r="R55" s="109">
        <v>6818861280</v>
      </c>
      <c r="S55" s="114">
        <v>1064</v>
      </c>
      <c r="T55" s="116">
        <v>46041</v>
      </c>
      <c r="U55" s="114">
        <v>9373320</v>
      </c>
      <c r="V55" s="56" t="s">
        <v>88</v>
      </c>
      <c r="W55" s="114">
        <v>1082939683</v>
      </c>
      <c r="X55" s="161" t="s">
        <v>3375</v>
      </c>
      <c r="Y55" s="120">
        <v>46041</v>
      </c>
      <c r="Z55" s="120">
        <v>46069</v>
      </c>
      <c r="AA55" s="120" t="s">
        <v>90</v>
      </c>
      <c r="AB55" s="120">
        <v>46167</v>
      </c>
      <c r="AC55" s="54">
        <f t="shared" si="0"/>
        <v>98</v>
      </c>
      <c r="AD55" s="56">
        <v>0</v>
      </c>
      <c r="AE55" s="114">
        <v>0</v>
      </c>
      <c r="AF55" s="56">
        <v>0</v>
      </c>
      <c r="AG55" s="116" t="s">
        <v>90</v>
      </c>
      <c r="AH55" s="54">
        <f t="shared" si="1"/>
        <v>0</v>
      </c>
      <c r="AI55" s="56">
        <v>0</v>
      </c>
      <c r="AJ55" s="114">
        <v>0</v>
      </c>
      <c r="AK55" s="120" t="s">
        <v>90</v>
      </c>
      <c r="AL55" s="116" t="s">
        <v>90</v>
      </c>
      <c r="AM55" s="56">
        <v>0</v>
      </c>
      <c r="AN55" s="116" t="s">
        <v>90</v>
      </c>
      <c r="AO55" s="116" t="s">
        <v>90</v>
      </c>
      <c r="AP55" s="116" t="s">
        <v>90</v>
      </c>
      <c r="AQ55" s="54">
        <f t="shared" si="2"/>
        <v>0</v>
      </c>
      <c r="AR55" s="54">
        <f>+L55+AE55-AJ55</f>
        <v>9373320</v>
      </c>
      <c r="AS55" s="56" t="s">
        <v>571</v>
      </c>
      <c r="AT55" s="114">
        <v>0</v>
      </c>
      <c r="AU55" s="56" t="s">
        <v>91</v>
      </c>
      <c r="AV55" s="114">
        <v>0</v>
      </c>
      <c r="AW55" s="111" t="s">
        <v>90</v>
      </c>
      <c r="AX55" s="113">
        <v>1420200</v>
      </c>
      <c r="AY55" s="58">
        <f t="shared" si="3"/>
        <v>7953120</v>
      </c>
      <c r="AZ55" s="112">
        <f t="shared" si="4"/>
        <v>0.15151515151515152</v>
      </c>
      <c r="BA55" s="159">
        <v>0.15151515151515152</v>
      </c>
      <c r="BB55" s="111" t="s">
        <v>90</v>
      </c>
      <c r="BC55" s="56" t="s">
        <v>149</v>
      </c>
      <c r="BD55" s="403" t="s">
        <v>7035</v>
      </c>
      <c r="BE55" s="51" t="s">
        <v>88</v>
      </c>
      <c r="BF55" s="51" t="s">
        <v>88</v>
      </c>
      <c r="BG55" s="28"/>
      <c r="BH55" s="28"/>
      <c r="BI55" s="28"/>
      <c r="BJ55" s="28"/>
      <c r="BK55" s="28"/>
      <c r="BL55" s="28"/>
      <c r="BM55" s="28"/>
      <c r="BN55" s="28"/>
      <c r="BO55" s="28"/>
      <c r="BP55" s="28"/>
      <c r="BQ55" s="28"/>
      <c r="BR55" s="28"/>
      <c r="BS55" s="28"/>
      <c r="BT55" s="28"/>
      <c r="BU55" s="28"/>
      <c r="BV55" s="28"/>
      <c r="BW55" s="28"/>
    </row>
    <row r="56" spans="2:75" s="18" customFormat="1" x14ac:dyDescent="0.2">
      <c r="B56" s="51">
        <v>2026</v>
      </c>
      <c r="C56" s="51">
        <v>891780111</v>
      </c>
      <c r="D56" s="51" t="s">
        <v>79</v>
      </c>
      <c r="E56" s="121" t="s">
        <v>7034</v>
      </c>
      <c r="F56" s="51" t="s">
        <v>7033</v>
      </c>
      <c r="G56" s="56">
        <v>0</v>
      </c>
      <c r="H56" s="56" t="s">
        <v>82</v>
      </c>
      <c r="I56" s="51" t="s">
        <v>174</v>
      </c>
      <c r="J56" s="121" t="s">
        <v>84</v>
      </c>
      <c r="K56" s="173" t="s">
        <v>4046</v>
      </c>
      <c r="L56" s="114">
        <v>9373320</v>
      </c>
      <c r="M56" s="51" t="s">
        <v>86</v>
      </c>
      <c r="N56" s="173" t="s">
        <v>7032</v>
      </c>
      <c r="O56" s="173">
        <v>1065578786</v>
      </c>
      <c r="P56" s="109">
        <v>69</v>
      </c>
      <c r="Q56" s="120">
        <v>46036</v>
      </c>
      <c r="R56" s="109">
        <v>6818861280</v>
      </c>
      <c r="S56" s="114">
        <v>1063</v>
      </c>
      <c r="T56" s="116">
        <v>46041</v>
      </c>
      <c r="U56" s="114">
        <v>9373320</v>
      </c>
      <c r="V56" s="56" t="s">
        <v>88</v>
      </c>
      <c r="W56" s="114">
        <v>1082939683</v>
      </c>
      <c r="X56" s="161" t="s">
        <v>3375</v>
      </c>
      <c r="Y56" s="120">
        <v>46041</v>
      </c>
      <c r="Z56" s="120">
        <v>46069</v>
      </c>
      <c r="AA56" s="120" t="s">
        <v>90</v>
      </c>
      <c r="AB56" s="120">
        <v>46167</v>
      </c>
      <c r="AC56" s="54">
        <f t="shared" si="0"/>
        <v>98</v>
      </c>
      <c r="AD56" s="56">
        <v>0</v>
      </c>
      <c r="AE56" s="114">
        <v>0</v>
      </c>
      <c r="AF56" s="56">
        <v>0</v>
      </c>
      <c r="AG56" s="116" t="s">
        <v>90</v>
      </c>
      <c r="AH56" s="54">
        <f t="shared" si="1"/>
        <v>0</v>
      </c>
      <c r="AI56" s="56">
        <v>0</v>
      </c>
      <c r="AJ56" s="114">
        <v>0</v>
      </c>
      <c r="AK56" s="120" t="s">
        <v>90</v>
      </c>
      <c r="AL56" s="116" t="s">
        <v>90</v>
      </c>
      <c r="AM56" s="56">
        <v>0</v>
      </c>
      <c r="AN56" s="116" t="s">
        <v>90</v>
      </c>
      <c r="AO56" s="116" t="s">
        <v>90</v>
      </c>
      <c r="AP56" s="116" t="s">
        <v>90</v>
      </c>
      <c r="AQ56" s="54">
        <f t="shared" si="2"/>
        <v>0</v>
      </c>
      <c r="AR56" s="54">
        <f>+L56+AE56-AJ56</f>
        <v>9373320</v>
      </c>
      <c r="AS56" s="56" t="s">
        <v>571</v>
      </c>
      <c r="AT56" s="114">
        <v>0</v>
      </c>
      <c r="AU56" s="56" t="s">
        <v>91</v>
      </c>
      <c r="AV56" s="114">
        <v>0</v>
      </c>
      <c r="AW56" s="111" t="s">
        <v>90</v>
      </c>
      <c r="AX56" s="113">
        <v>1420200</v>
      </c>
      <c r="AY56" s="58">
        <f t="shared" si="3"/>
        <v>7953120</v>
      </c>
      <c r="AZ56" s="112">
        <f t="shared" si="4"/>
        <v>0.15151515151515152</v>
      </c>
      <c r="BA56" s="159">
        <v>0.15151515151515152</v>
      </c>
      <c r="BB56" s="111" t="s">
        <v>90</v>
      </c>
      <c r="BC56" s="56" t="s">
        <v>149</v>
      </c>
      <c r="BD56" s="403" t="s">
        <v>7031</v>
      </c>
      <c r="BE56" s="51" t="s">
        <v>88</v>
      </c>
      <c r="BF56" s="51" t="s">
        <v>88</v>
      </c>
      <c r="BG56" s="28"/>
      <c r="BH56" s="28"/>
      <c r="BI56" s="28"/>
      <c r="BJ56" s="28"/>
      <c r="BK56" s="28"/>
      <c r="BL56" s="28"/>
      <c r="BM56" s="28"/>
      <c r="BN56" s="28"/>
      <c r="BO56" s="28"/>
      <c r="BP56" s="28"/>
      <c r="BQ56" s="28"/>
      <c r="BR56" s="28"/>
      <c r="BS56" s="28"/>
      <c r="BT56" s="28"/>
      <c r="BU56" s="28"/>
      <c r="BV56" s="28"/>
      <c r="BW56" s="28"/>
    </row>
    <row r="57" spans="2:75" s="18" customFormat="1" x14ac:dyDescent="0.2">
      <c r="B57" s="51">
        <v>2026</v>
      </c>
      <c r="C57" s="51">
        <v>891780111</v>
      </c>
      <c r="D57" s="51" t="s">
        <v>79</v>
      </c>
      <c r="E57" s="121" t="s">
        <v>7030</v>
      </c>
      <c r="F57" s="51" t="s">
        <v>7029</v>
      </c>
      <c r="G57" s="56">
        <v>0</v>
      </c>
      <c r="H57" s="56" t="s">
        <v>82</v>
      </c>
      <c r="I57" s="51" t="s">
        <v>174</v>
      </c>
      <c r="J57" s="121" t="s">
        <v>84</v>
      </c>
      <c r="K57" s="173" t="s">
        <v>4325</v>
      </c>
      <c r="L57" s="114">
        <v>9373320</v>
      </c>
      <c r="M57" s="51" t="s">
        <v>86</v>
      </c>
      <c r="N57" s="173" t="s">
        <v>7028</v>
      </c>
      <c r="O57" s="173">
        <v>79717397</v>
      </c>
      <c r="P57" s="109">
        <v>69</v>
      </c>
      <c r="Q57" s="120">
        <v>46036</v>
      </c>
      <c r="R57" s="109">
        <v>6818861280</v>
      </c>
      <c r="S57" s="114">
        <v>1061</v>
      </c>
      <c r="T57" s="116">
        <v>46041</v>
      </c>
      <c r="U57" s="114">
        <v>9373320</v>
      </c>
      <c r="V57" s="56" t="s">
        <v>88</v>
      </c>
      <c r="W57" s="114">
        <v>1082939683</v>
      </c>
      <c r="X57" s="161" t="s">
        <v>3375</v>
      </c>
      <c r="Y57" s="120">
        <v>46041</v>
      </c>
      <c r="Z57" s="120">
        <v>46069</v>
      </c>
      <c r="AA57" s="120" t="s">
        <v>90</v>
      </c>
      <c r="AB57" s="120">
        <v>46167</v>
      </c>
      <c r="AC57" s="54">
        <f t="shared" si="0"/>
        <v>98</v>
      </c>
      <c r="AD57" s="56">
        <v>0</v>
      </c>
      <c r="AE57" s="114">
        <v>0</v>
      </c>
      <c r="AF57" s="56">
        <v>0</v>
      </c>
      <c r="AG57" s="116" t="s">
        <v>90</v>
      </c>
      <c r="AH57" s="54">
        <f t="shared" si="1"/>
        <v>0</v>
      </c>
      <c r="AI57" s="56">
        <v>0</v>
      </c>
      <c r="AJ57" s="114">
        <v>0</v>
      </c>
      <c r="AK57" s="120" t="s">
        <v>90</v>
      </c>
      <c r="AL57" s="116" t="s">
        <v>90</v>
      </c>
      <c r="AM57" s="56">
        <v>0</v>
      </c>
      <c r="AN57" s="116" t="s">
        <v>90</v>
      </c>
      <c r="AO57" s="116" t="s">
        <v>90</v>
      </c>
      <c r="AP57" s="116" t="s">
        <v>90</v>
      </c>
      <c r="AQ57" s="54">
        <f t="shared" si="2"/>
        <v>0</v>
      </c>
      <c r="AR57" s="54">
        <f>+L57+AE57-AJ57</f>
        <v>9373320</v>
      </c>
      <c r="AS57" s="56" t="s">
        <v>571</v>
      </c>
      <c r="AT57" s="114">
        <v>0</v>
      </c>
      <c r="AU57" s="56" t="s">
        <v>91</v>
      </c>
      <c r="AV57" s="114">
        <v>0</v>
      </c>
      <c r="AW57" s="111" t="s">
        <v>90</v>
      </c>
      <c r="AX57" s="113">
        <v>1420200</v>
      </c>
      <c r="AY57" s="58">
        <f t="shared" si="3"/>
        <v>7953120</v>
      </c>
      <c r="AZ57" s="112">
        <f t="shared" si="4"/>
        <v>0.15151515151515152</v>
      </c>
      <c r="BA57" s="159">
        <v>0.15151515151515152</v>
      </c>
      <c r="BB57" s="111" t="s">
        <v>90</v>
      </c>
      <c r="BC57" s="56" t="s">
        <v>149</v>
      </c>
      <c r="BD57" s="403" t="s">
        <v>7027</v>
      </c>
      <c r="BE57" s="51" t="s">
        <v>88</v>
      </c>
      <c r="BF57" s="51" t="s">
        <v>88</v>
      </c>
      <c r="BG57" s="28"/>
      <c r="BH57" s="28"/>
      <c r="BI57" s="28"/>
      <c r="BJ57" s="28"/>
      <c r="BK57" s="28"/>
      <c r="BL57" s="28"/>
      <c r="BM57" s="28"/>
      <c r="BN57" s="28"/>
      <c r="BO57" s="28"/>
      <c r="BP57" s="28"/>
      <c r="BQ57" s="28"/>
      <c r="BR57" s="28"/>
      <c r="BS57" s="28"/>
      <c r="BT57" s="28"/>
      <c r="BU57" s="28"/>
      <c r="BV57" s="28"/>
      <c r="BW57" s="28"/>
    </row>
    <row r="58" spans="2:75" s="18" customFormat="1" x14ac:dyDescent="0.2">
      <c r="B58" s="51">
        <v>2026</v>
      </c>
      <c r="C58" s="51">
        <v>891780111</v>
      </c>
      <c r="D58" s="51" t="s">
        <v>79</v>
      </c>
      <c r="E58" s="121" t="s">
        <v>7026</v>
      </c>
      <c r="F58" s="51" t="s">
        <v>7025</v>
      </c>
      <c r="G58" s="56">
        <v>0</v>
      </c>
      <c r="H58" s="56" t="s">
        <v>82</v>
      </c>
      <c r="I58" s="51" t="s">
        <v>174</v>
      </c>
      <c r="J58" s="121" t="s">
        <v>84</v>
      </c>
      <c r="K58" s="173" t="s">
        <v>6931</v>
      </c>
      <c r="L58" s="114">
        <v>17160000</v>
      </c>
      <c r="M58" s="51" t="s">
        <v>86</v>
      </c>
      <c r="N58" s="173" t="s">
        <v>7024</v>
      </c>
      <c r="O58" s="173">
        <v>1083025720</v>
      </c>
      <c r="P58" s="109">
        <v>69</v>
      </c>
      <c r="Q58" s="120">
        <v>46036</v>
      </c>
      <c r="R58" s="109">
        <v>6818861280</v>
      </c>
      <c r="S58" s="114">
        <v>1050</v>
      </c>
      <c r="T58" s="116">
        <v>46041</v>
      </c>
      <c r="U58" s="114">
        <v>17160000</v>
      </c>
      <c r="V58" s="56" t="s">
        <v>88</v>
      </c>
      <c r="W58" s="114">
        <v>1082939683</v>
      </c>
      <c r="X58" s="161" t="s">
        <v>3375</v>
      </c>
      <c r="Y58" s="120">
        <v>46041</v>
      </c>
      <c r="Z58" s="120">
        <v>46069</v>
      </c>
      <c r="AA58" s="120" t="s">
        <v>90</v>
      </c>
      <c r="AB58" s="120">
        <v>46167</v>
      </c>
      <c r="AC58" s="54">
        <f t="shared" si="0"/>
        <v>98</v>
      </c>
      <c r="AD58" s="56">
        <v>0</v>
      </c>
      <c r="AE58" s="114">
        <v>0</v>
      </c>
      <c r="AF58" s="56">
        <v>0</v>
      </c>
      <c r="AG58" s="116" t="s">
        <v>90</v>
      </c>
      <c r="AH58" s="54">
        <f t="shared" si="1"/>
        <v>0</v>
      </c>
      <c r="AI58" s="56">
        <v>0</v>
      </c>
      <c r="AJ58" s="114">
        <v>0</v>
      </c>
      <c r="AK58" s="120" t="s">
        <v>90</v>
      </c>
      <c r="AL58" s="116" t="s">
        <v>90</v>
      </c>
      <c r="AM58" s="56">
        <v>0</v>
      </c>
      <c r="AN58" s="116" t="s">
        <v>90</v>
      </c>
      <c r="AO58" s="116" t="s">
        <v>90</v>
      </c>
      <c r="AP58" s="116" t="s">
        <v>90</v>
      </c>
      <c r="AQ58" s="54">
        <f t="shared" si="2"/>
        <v>0</v>
      </c>
      <c r="AR58" s="54">
        <f>+L58+AE58-AJ58</f>
        <v>17160000</v>
      </c>
      <c r="AS58" s="56" t="s">
        <v>571</v>
      </c>
      <c r="AT58" s="114">
        <v>0</v>
      </c>
      <c r="AU58" s="56" t="s">
        <v>91</v>
      </c>
      <c r="AV58" s="114">
        <v>0</v>
      </c>
      <c r="AW58" s="111" t="s">
        <v>90</v>
      </c>
      <c r="AX58" s="113">
        <v>2600000</v>
      </c>
      <c r="AY58" s="58">
        <f t="shared" si="3"/>
        <v>14560000</v>
      </c>
      <c r="AZ58" s="112">
        <f t="shared" si="4"/>
        <v>0.15151515151515152</v>
      </c>
      <c r="BA58" s="159">
        <v>0.15151515151515152</v>
      </c>
      <c r="BB58" s="111" t="s">
        <v>90</v>
      </c>
      <c r="BC58" s="56" t="s">
        <v>149</v>
      </c>
      <c r="BD58" s="403" t="s">
        <v>7023</v>
      </c>
      <c r="BE58" s="51" t="s">
        <v>88</v>
      </c>
      <c r="BF58" s="51" t="s">
        <v>88</v>
      </c>
      <c r="BG58" s="28"/>
      <c r="BH58" s="28"/>
      <c r="BI58" s="28"/>
      <c r="BJ58" s="28"/>
      <c r="BK58" s="28"/>
      <c r="BL58" s="28"/>
      <c r="BM58" s="28"/>
      <c r="BN58" s="28"/>
      <c r="BO58" s="28"/>
      <c r="BP58" s="28"/>
      <c r="BQ58" s="28"/>
      <c r="BR58" s="28"/>
      <c r="BS58" s="28"/>
      <c r="BT58" s="28"/>
      <c r="BU58" s="28"/>
      <c r="BV58" s="28"/>
      <c r="BW58" s="28"/>
    </row>
    <row r="59" spans="2:75" s="18" customFormat="1" x14ac:dyDescent="0.2">
      <c r="B59" s="51">
        <v>2026</v>
      </c>
      <c r="C59" s="51">
        <v>891780111</v>
      </c>
      <c r="D59" s="51" t="s">
        <v>79</v>
      </c>
      <c r="E59" s="121" t="s">
        <v>7022</v>
      </c>
      <c r="F59" s="51" t="s">
        <v>7021</v>
      </c>
      <c r="G59" s="56">
        <v>0</v>
      </c>
      <c r="H59" s="56" t="s">
        <v>82</v>
      </c>
      <c r="I59" s="51" t="s">
        <v>174</v>
      </c>
      <c r="J59" s="121" t="s">
        <v>84</v>
      </c>
      <c r="K59" s="405" t="s">
        <v>4036</v>
      </c>
      <c r="L59" s="114">
        <v>9373320</v>
      </c>
      <c r="M59" s="51" t="s">
        <v>86</v>
      </c>
      <c r="N59" s="173" t="s">
        <v>7020</v>
      </c>
      <c r="O59" s="173">
        <v>1085226189</v>
      </c>
      <c r="P59" s="109">
        <v>69</v>
      </c>
      <c r="Q59" s="120">
        <v>46036</v>
      </c>
      <c r="R59" s="109">
        <v>6818861280</v>
      </c>
      <c r="S59" s="114">
        <v>1054</v>
      </c>
      <c r="T59" s="116">
        <v>46041</v>
      </c>
      <c r="U59" s="114">
        <v>9373320</v>
      </c>
      <c r="V59" s="56" t="s">
        <v>88</v>
      </c>
      <c r="W59" s="114">
        <v>1082939683</v>
      </c>
      <c r="X59" s="161" t="s">
        <v>3375</v>
      </c>
      <c r="Y59" s="120">
        <v>46041</v>
      </c>
      <c r="Z59" s="120">
        <v>46069</v>
      </c>
      <c r="AA59" s="120" t="s">
        <v>90</v>
      </c>
      <c r="AB59" s="120">
        <v>46167</v>
      </c>
      <c r="AC59" s="54">
        <f t="shared" si="0"/>
        <v>98</v>
      </c>
      <c r="AD59" s="56">
        <v>0</v>
      </c>
      <c r="AE59" s="114">
        <v>0</v>
      </c>
      <c r="AF59" s="56">
        <v>0</v>
      </c>
      <c r="AG59" s="116" t="s">
        <v>90</v>
      </c>
      <c r="AH59" s="54">
        <f t="shared" si="1"/>
        <v>0</v>
      </c>
      <c r="AI59" s="56">
        <v>0</v>
      </c>
      <c r="AJ59" s="114">
        <v>0</v>
      </c>
      <c r="AK59" s="120" t="s">
        <v>90</v>
      </c>
      <c r="AL59" s="116" t="s">
        <v>90</v>
      </c>
      <c r="AM59" s="56">
        <v>0</v>
      </c>
      <c r="AN59" s="116" t="s">
        <v>90</v>
      </c>
      <c r="AO59" s="116" t="s">
        <v>90</v>
      </c>
      <c r="AP59" s="116" t="s">
        <v>90</v>
      </c>
      <c r="AQ59" s="54">
        <f t="shared" si="2"/>
        <v>0</v>
      </c>
      <c r="AR59" s="54">
        <f>+L59+AE59-AJ59</f>
        <v>9373320</v>
      </c>
      <c r="AS59" s="56" t="s">
        <v>571</v>
      </c>
      <c r="AT59" s="114">
        <v>0</v>
      </c>
      <c r="AU59" s="56" t="s">
        <v>91</v>
      </c>
      <c r="AV59" s="114">
        <v>0</v>
      </c>
      <c r="AW59" s="111" t="s">
        <v>90</v>
      </c>
      <c r="AX59" s="113">
        <v>1420200</v>
      </c>
      <c r="AY59" s="58">
        <f t="shared" si="3"/>
        <v>7953120</v>
      </c>
      <c r="AZ59" s="112">
        <f t="shared" si="4"/>
        <v>0.15151515151515152</v>
      </c>
      <c r="BA59" s="159">
        <v>0.15151515151515152</v>
      </c>
      <c r="BB59" s="111" t="s">
        <v>90</v>
      </c>
      <c r="BC59" s="56" t="s">
        <v>149</v>
      </c>
      <c r="BD59" s="403" t="s">
        <v>7019</v>
      </c>
      <c r="BE59" s="51" t="s">
        <v>88</v>
      </c>
      <c r="BF59" s="51" t="s">
        <v>88</v>
      </c>
      <c r="BG59" s="28"/>
      <c r="BH59" s="28"/>
      <c r="BI59" s="28"/>
      <c r="BJ59" s="28"/>
      <c r="BK59" s="28"/>
      <c r="BL59" s="28"/>
      <c r="BM59" s="28"/>
      <c r="BN59" s="28"/>
      <c r="BO59" s="28"/>
      <c r="BP59" s="28"/>
      <c r="BQ59" s="28"/>
      <c r="BR59" s="28"/>
      <c r="BS59" s="28"/>
      <c r="BT59" s="28"/>
      <c r="BU59" s="28"/>
      <c r="BV59" s="28"/>
      <c r="BW59" s="28"/>
    </row>
    <row r="60" spans="2:75" s="18" customFormat="1" x14ac:dyDescent="0.2">
      <c r="B60" s="51">
        <v>2026</v>
      </c>
      <c r="C60" s="51">
        <v>891780111</v>
      </c>
      <c r="D60" s="51" t="s">
        <v>79</v>
      </c>
      <c r="E60" s="121" t="s">
        <v>7018</v>
      </c>
      <c r="F60" s="51" t="s">
        <v>7017</v>
      </c>
      <c r="G60" s="56">
        <v>0</v>
      </c>
      <c r="H60" s="56" t="s">
        <v>82</v>
      </c>
      <c r="I60" s="51" t="s">
        <v>174</v>
      </c>
      <c r="J60" s="121" t="s">
        <v>84</v>
      </c>
      <c r="K60" s="173" t="s">
        <v>6931</v>
      </c>
      <c r="L60" s="114">
        <v>17160000</v>
      </c>
      <c r="M60" s="51" t="s">
        <v>86</v>
      </c>
      <c r="N60" s="173" t="s">
        <v>7016</v>
      </c>
      <c r="O60" s="173">
        <v>1082916114</v>
      </c>
      <c r="P60" s="109">
        <v>69</v>
      </c>
      <c r="Q60" s="120">
        <v>46036</v>
      </c>
      <c r="R60" s="109">
        <v>6818861280</v>
      </c>
      <c r="S60" s="114">
        <v>1049</v>
      </c>
      <c r="T60" s="116">
        <v>46041</v>
      </c>
      <c r="U60" s="114">
        <v>17160000</v>
      </c>
      <c r="V60" s="56" t="s">
        <v>88</v>
      </c>
      <c r="W60" s="114">
        <v>1082939683</v>
      </c>
      <c r="X60" s="161" t="s">
        <v>3375</v>
      </c>
      <c r="Y60" s="120">
        <v>46041</v>
      </c>
      <c r="Z60" s="120">
        <v>46069</v>
      </c>
      <c r="AA60" s="120" t="s">
        <v>90</v>
      </c>
      <c r="AB60" s="120">
        <v>46167</v>
      </c>
      <c r="AC60" s="54">
        <f t="shared" si="0"/>
        <v>98</v>
      </c>
      <c r="AD60" s="56">
        <v>0</v>
      </c>
      <c r="AE60" s="114">
        <v>0</v>
      </c>
      <c r="AF60" s="56">
        <v>0</v>
      </c>
      <c r="AG60" s="116" t="s">
        <v>90</v>
      </c>
      <c r="AH60" s="54">
        <f t="shared" si="1"/>
        <v>0</v>
      </c>
      <c r="AI60" s="56">
        <v>0</v>
      </c>
      <c r="AJ60" s="114">
        <v>0</v>
      </c>
      <c r="AK60" s="120" t="s">
        <v>90</v>
      </c>
      <c r="AL60" s="116" t="s">
        <v>90</v>
      </c>
      <c r="AM60" s="56">
        <v>0</v>
      </c>
      <c r="AN60" s="116" t="s">
        <v>90</v>
      </c>
      <c r="AO60" s="116" t="s">
        <v>90</v>
      </c>
      <c r="AP60" s="116" t="s">
        <v>90</v>
      </c>
      <c r="AQ60" s="54">
        <f t="shared" si="2"/>
        <v>0</v>
      </c>
      <c r="AR60" s="54">
        <f>+L60+AE60-AJ60</f>
        <v>17160000</v>
      </c>
      <c r="AS60" s="56" t="s">
        <v>571</v>
      </c>
      <c r="AT60" s="114">
        <v>0</v>
      </c>
      <c r="AU60" s="56" t="s">
        <v>91</v>
      </c>
      <c r="AV60" s="114">
        <v>0</v>
      </c>
      <c r="AW60" s="111" t="s">
        <v>90</v>
      </c>
      <c r="AX60" s="113">
        <v>2600000</v>
      </c>
      <c r="AY60" s="58">
        <f t="shared" si="3"/>
        <v>14560000</v>
      </c>
      <c r="AZ60" s="112">
        <f t="shared" si="4"/>
        <v>0.15151515151515152</v>
      </c>
      <c r="BA60" s="159">
        <v>0.15151515151515152</v>
      </c>
      <c r="BB60" s="111" t="s">
        <v>90</v>
      </c>
      <c r="BC60" s="56" t="s">
        <v>149</v>
      </c>
      <c r="BD60" s="403" t="s">
        <v>7015</v>
      </c>
      <c r="BE60" s="51" t="s">
        <v>88</v>
      </c>
      <c r="BF60" s="51" t="s">
        <v>88</v>
      </c>
      <c r="BG60" s="28"/>
      <c r="BH60" s="28"/>
      <c r="BI60" s="28"/>
      <c r="BJ60" s="28"/>
      <c r="BK60" s="28"/>
      <c r="BL60" s="28"/>
      <c r="BM60" s="28"/>
      <c r="BN60" s="28"/>
      <c r="BO60" s="28"/>
      <c r="BP60" s="28"/>
      <c r="BQ60" s="28"/>
      <c r="BR60" s="28"/>
      <c r="BS60" s="28"/>
      <c r="BT60" s="28"/>
      <c r="BU60" s="28"/>
      <c r="BV60" s="28"/>
      <c r="BW60" s="28"/>
    </row>
    <row r="61" spans="2:75" s="18" customFormat="1" x14ac:dyDescent="0.2">
      <c r="B61" s="51">
        <v>2026</v>
      </c>
      <c r="C61" s="51">
        <v>891780111</v>
      </c>
      <c r="D61" s="51" t="s">
        <v>79</v>
      </c>
      <c r="E61" s="121" t="s">
        <v>7014</v>
      </c>
      <c r="F61" s="51" t="s">
        <v>7013</v>
      </c>
      <c r="G61" s="56">
        <v>0</v>
      </c>
      <c r="H61" s="56" t="s">
        <v>82</v>
      </c>
      <c r="I61" s="51" t="s">
        <v>174</v>
      </c>
      <c r="J61" s="121" t="s">
        <v>84</v>
      </c>
      <c r="K61" s="173" t="s">
        <v>7012</v>
      </c>
      <c r="L61" s="114">
        <v>17160000</v>
      </c>
      <c r="M61" s="51" t="s">
        <v>86</v>
      </c>
      <c r="N61" s="173" t="s">
        <v>7011</v>
      </c>
      <c r="O61" s="173">
        <v>57464933</v>
      </c>
      <c r="P61" s="109">
        <v>69</v>
      </c>
      <c r="Q61" s="120">
        <v>46036</v>
      </c>
      <c r="R61" s="109">
        <v>6818861280</v>
      </c>
      <c r="S61" s="114">
        <v>1048</v>
      </c>
      <c r="T61" s="116">
        <v>46041</v>
      </c>
      <c r="U61" s="114">
        <v>17160000</v>
      </c>
      <c r="V61" s="56" t="s">
        <v>88</v>
      </c>
      <c r="W61" s="114">
        <v>1082939683</v>
      </c>
      <c r="X61" s="161" t="s">
        <v>3375</v>
      </c>
      <c r="Y61" s="120">
        <v>46041</v>
      </c>
      <c r="Z61" s="120">
        <v>46069</v>
      </c>
      <c r="AA61" s="120" t="s">
        <v>90</v>
      </c>
      <c r="AB61" s="120">
        <v>46167</v>
      </c>
      <c r="AC61" s="54">
        <f t="shared" si="0"/>
        <v>98</v>
      </c>
      <c r="AD61" s="56">
        <v>0</v>
      </c>
      <c r="AE61" s="114">
        <v>0</v>
      </c>
      <c r="AF61" s="56">
        <v>0</v>
      </c>
      <c r="AG61" s="116" t="s">
        <v>90</v>
      </c>
      <c r="AH61" s="54">
        <f t="shared" si="1"/>
        <v>0</v>
      </c>
      <c r="AI61" s="56">
        <v>0</v>
      </c>
      <c r="AJ61" s="114">
        <v>0</v>
      </c>
      <c r="AK61" s="120" t="s">
        <v>90</v>
      </c>
      <c r="AL61" s="116" t="s">
        <v>90</v>
      </c>
      <c r="AM61" s="56">
        <v>0</v>
      </c>
      <c r="AN61" s="116" t="s">
        <v>90</v>
      </c>
      <c r="AO61" s="116" t="s">
        <v>90</v>
      </c>
      <c r="AP61" s="116" t="s">
        <v>90</v>
      </c>
      <c r="AQ61" s="54">
        <f t="shared" si="2"/>
        <v>0</v>
      </c>
      <c r="AR61" s="54">
        <f>+L61+AE61-AJ61</f>
        <v>17160000</v>
      </c>
      <c r="AS61" s="56" t="s">
        <v>571</v>
      </c>
      <c r="AT61" s="114">
        <v>0</v>
      </c>
      <c r="AU61" s="56" t="s">
        <v>91</v>
      </c>
      <c r="AV61" s="114">
        <v>0</v>
      </c>
      <c r="AW61" s="111" t="s">
        <v>90</v>
      </c>
      <c r="AX61" s="113">
        <v>2600000</v>
      </c>
      <c r="AY61" s="58">
        <f t="shared" si="3"/>
        <v>14560000</v>
      </c>
      <c r="AZ61" s="112">
        <f t="shared" si="4"/>
        <v>0.15151515151515152</v>
      </c>
      <c r="BA61" s="159">
        <v>0.15151515151515152</v>
      </c>
      <c r="BB61" s="111" t="s">
        <v>90</v>
      </c>
      <c r="BC61" s="56" t="s">
        <v>149</v>
      </c>
      <c r="BD61" s="403" t="s">
        <v>7010</v>
      </c>
      <c r="BE61" s="51" t="s">
        <v>88</v>
      </c>
      <c r="BF61" s="51" t="s">
        <v>88</v>
      </c>
      <c r="BG61" s="28"/>
      <c r="BH61" s="28"/>
      <c r="BI61" s="28"/>
      <c r="BJ61" s="28"/>
      <c r="BK61" s="28"/>
      <c r="BL61" s="28"/>
      <c r="BM61" s="28"/>
      <c r="BN61" s="28"/>
      <c r="BO61" s="28"/>
      <c r="BP61" s="28"/>
      <c r="BQ61" s="28"/>
      <c r="BR61" s="28"/>
      <c r="BS61" s="28"/>
      <c r="BT61" s="28"/>
      <c r="BU61" s="28"/>
      <c r="BV61" s="28"/>
      <c r="BW61" s="28"/>
    </row>
    <row r="62" spans="2:75" s="18" customFormat="1" x14ac:dyDescent="0.2">
      <c r="B62" s="51">
        <v>2026</v>
      </c>
      <c r="C62" s="51">
        <v>891780111</v>
      </c>
      <c r="D62" s="51" t="s">
        <v>79</v>
      </c>
      <c r="E62" s="121" t="s">
        <v>7009</v>
      </c>
      <c r="F62" s="51" t="s">
        <v>7008</v>
      </c>
      <c r="G62" s="56">
        <v>0</v>
      </c>
      <c r="H62" s="56" t="s">
        <v>82</v>
      </c>
      <c r="I62" s="51" t="s">
        <v>174</v>
      </c>
      <c r="J62" s="121" t="s">
        <v>84</v>
      </c>
      <c r="K62" s="173" t="s">
        <v>7007</v>
      </c>
      <c r="L62" s="114">
        <v>17160000</v>
      </c>
      <c r="M62" s="51" t="s">
        <v>86</v>
      </c>
      <c r="N62" s="173" t="s">
        <v>7006</v>
      </c>
      <c r="O62" s="173">
        <v>84072387</v>
      </c>
      <c r="P62" s="109">
        <v>69</v>
      </c>
      <c r="Q62" s="120">
        <v>46036</v>
      </c>
      <c r="R62" s="109">
        <v>6818861280</v>
      </c>
      <c r="S62" s="114">
        <v>1052</v>
      </c>
      <c r="T62" s="116">
        <v>46041</v>
      </c>
      <c r="U62" s="114">
        <v>17160000</v>
      </c>
      <c r="V62" s="56" t="s">
        <v>88</v>
      </c>
      <c r="W62" s="114">
        <v>1082939683</v>
      </c>
      <c r="X62" s="161" t="s">
        <v>3375</v>
      </c>
      <c r="Y62" s="120">
        <v>46041</v>
      </c>
      <c r="Z62" s="120">
        <v>46069</v>
      </c>
      <c r="AA62" s="120" t="s">
        <v>90</v>
      </c>
      <c r="AB62" s="120">
        <v>46167</v>
      </c>
      <c r="AC62" s="54">
        <f t="shared" si="0"/>
        <v>98</v>
      </c>
      <c r="AD62" s="56">
        <v>0</v>
      </c>
      <c r="AE62" s="114">
        <v>0</v>
      </c>
      <c r="AF62" s="56">
        <v>0</v>
      </c>
      <c r="AG62" s="116" t="s">
        <v>90</v>
      </c>
      <c r="AH62" s="54">
        <f t="shared" si="1"/>
        <v>0</v>
      </c>
      <c r="AI62" s="56">
        <v>0</v>
      </c>
      <c r="AJ62" s="114">
        <v>0</v>
      </c>
      <c r="AK62" s="120" t="s">
        <v>90</v>
      </c>
      <c r="AL62" s="116" t="s">
        <v>90</v>
      </c>
      <c r="AM62" s="56">
        <v>0</v>
      </c>
      <c r="AN62" s="116" t="s">
        <v>90</v>
      </c>
      <c r="AO62" s="116" t="s">
        <v>90</v>
      </c>
      <c r="AP62" s="116" t="s">
        <v>90</v>
      </c>
      <c r="AQ62" s="54">
        <f t="shared" si="2"/>
        <v>0</v>
      </c>
      <c r="AR62" s="54">
        <f>+L62+AE62-AJ62</f>
        <v>17160000</v>
      </c>
      <c r="AS62" s="56" t="s">
        <v>571</v>
      </c>
      <c r="AT62" s="114">
        <v>0</v>
      </c>
      <c r="AU62" s="56" t="s">
        <v>91</v>
      </c>
      <c r="AV62" s="114">
        <v>0</v>
      </c>
      <c r="AW62" s="111" t="s">
        <v>90</v>
      </c>
      <c r="AX62" s="113">
        <v>2600000</v>
      </c>
      <c r="AY62" s="58">
        <f t="shared" si="3"/>
        <v>14560000</v>
      </c>
      <c r="AZ62" s="112">
        <f t="shared" si="4"/>
        <v>0.15151515151515152</v>
      </c>
      <c r="BA62" s="159">
        <v>0.15151515151515152</v>
      </c>
      <c r="BB62" s="111" t="s">
        <v>90</v>
      </c>
      <c r="BC62" s="56" t="s">
        <v>149</v>
      </c>
      <c r="BD62" s="403" t="s">
        <v>7005</v>
      </c>
      <c r="BE62" s="51" t="s">
        <v>88</v>
      </c>
      <c r="BF62" s="51" t="s">
        <v>88</v>
      </c>
      <c r="BG62" s="28"/>
      <c r="BH62" s="28"/>
      <c r="BI62" s="28"/>
      <c r="BJ62" s="28"/>
      <c r="BK62" s="28"/>
      <c r="BL62" s="28"/>
      <c r="BM62" s="28"/>
      <c r="BN62" s="28"/>
      <c r="BO62" s="28"/>
      <c r="BP62" s="28"/>
      <c r="BQ62" s="28"/>
      <c r="BR62" s="28"/>
      <c r="BS62" s="28"/>
      <c r="BT62" s="28"/>
      <c r="BU62" s="28"/>
      <c r="BV62" s="28"/>
      <c r="BW62" s="28"/>
    </row>
    <row r="63" spans="2:75" s="18" customFormat="1" x14ac:dyDescent="0.2">
      <c r="B63" s="51">
        <v>2026</v>
      </c>
      <c r="C63" s="51">
        <v>891780111</v>
      </c>
      <c r="D63" s="51" t="s">
        <v>79</v>
      </c>
      <c r="E63" s="121" t="s">
        <v>7004</v>
      </c>
      <c r="F63" s="51" t="s">
        <v>7003</v>
      </c>
      <c r="G63" s="56">
        <v>0</v>
      </c>
      <c r="H63" s="56" t="s">
        <v>82</v>
      </c>
      <c r="I63" s="51" t="s">
        <v>174</v>
      </c>
      <c r="J63" s="121" t="s">
        <v>84</v>
      </c>
      <c r="K63" s="173" t="s">
        <v>7002</v>
      </c>
      <c r="L63" s="114">
        <v>9373320</v>
      </c>
      <c r="M63" s="51" t="s">
        <v>86</v>
      </c>
      <c r="N63" s="173" t="s">
        <v>7001</v>
      </c>
      <c r="O63" s="173">
        <v>1052702982</v>
      </c>
      <c r="P63" s="109">
        <v>69</v>
      </c>
      <c r="Q63" s="120">
        <v>46036</v>
      </c>
      <c r="R63" s="109">
        <v>6818861280</v>
      </c>
      <c r="S63" s="114">
        <v>1095</v>
      </c>
      <c r="T63" s="116">
        <v>46041</v>
      </c>
      <c r="U63" s="114">
        <v>9373320</v>
      </c>
      <c r="V63" s="56" t="s">
        <v>88</v>
      </c>
      <c r="W63" s="114">
        <v>1082939683</v>
      </c>
      <c r="X63" s="161" t="s">
        <v>3375</v>
      </c>
      <c r="Y63" s="120">
        <v>46041</v>
      </c>
      <c r="Z63" s="120">
        <v>46069</v>
      </c>
      <c r="AA63" s="120" t="s">
        <v>90</v>
      </c>
      <c r="AB63" s="120">
        <v>46167</v>
      </c>
      <c r="AC63" s="54">
        <f t="shared" si="0"/>
        <v>98</v>
      </c>
      <c r="AD63" s="56">
        <v>0</v>
      </c>
      <c r="AE63" s="114">
        <v>0</v>
      </c>
      <c r="AF63" s="56">
        <v>0</v>
      </c>
      <c r="AG63" s="116" t="s">
        <v>90</v>
      </c>
      <c r="AH63" s="54">
        <f t="shared" si="1"/>
        <v>0</v>
      </c>
      <c r="AI63" s="56">
        <v>0</v>
      </c>
      <c r="AJ63" s="114">
        <v>0</v>
      </c>
      <c r="AK63" s="120" t="s">
        <v>90</v>
      </c>
      <c r="AL63" s="116" t="s">
        <v>90</v>
      </c>
      <c r="AM63" s="56">
        <v>0</v>
      </c>
      <c r="AN63" s="116" t="s">
        <v>90</v>
      </c>
      <c r="AO63" s="116" t="s">
        <v>90</v>
      </c>
      <c r="AP63" s="116" t="s">
        <v>90</v>
      </c>
      <c r="AQ63" s="54">
        <f t="shared" si="2"/>
        <v>0</v>
      </c>
      <c r="AR63" s="54">
        <f>+L63+AE63-AJ63</f>
        <v>9373320</v>
      </c>
      <c r="AS63" s="56" t="s">
        <v>571</v>
      </c>
      <c r="AT63" s="114">
        <v>0</v>
      </c>
      <c r="AU63" s="56" t="s">
        <v>91</v>
      </c>
      <c r="AV63" s="114">
        <v>0</v>
      </c>
      <c r="AW63" s="111" t="s">
        <v>90</v>
      </c>
      <c r="AX63" s="113">
        <v>1420200</v>
      </c>
      <c r="AY63" s="58">
        <f t="shared" si="3"/>
        <v>7953120</v>
      </c>
      <c r="AZ63" s="112">
        <f t="shared" si="4"/>
        <v>0.15151515151515152</v>
      </c>
      <c r="BA63" s="159">
        <v>0.15151515151515152</v>
      </c>
      <c r="BB63" s="111" t="s">
        <v>90</v>
      </c>
      <c r="BC63" s="56" t="s">
        <v>149</v>
      </c>
      <c r="BD63" s="403" t="s">
        <v>7000</v>
      </c>
      <c r="BE63" s="51" t="s">
        <v>88</v>
      </c>
      <c r="BF63" s="51" t="s">
        <v>88</v>
      </c>
      <c r="BG63" s="28"/>
      <c r="BH63" s="28"/>
      <c r="BI63" s="28"/>
      <c r="BJ63" s="28"/>
      <c r="BK63" s="28"/>
      <c r="BL63" s="28"/>
      <c r="BM63" s="28"/>
      <c r="BN63" s="28"/>
      <c r="BO63" s="28"/>
      <c r="BP63" s="28"/>
      <c r="BQ63" s="28"/>
      <c r="BR63" s="28"/>
      <c r="BS63" s="28"/>
      <c r="BT63" s="28"/>
      <c r="BU63" s="28"/>
      <c r="BV63" s="28"/>
      <c r="BW63" s="28"/>
    </row>
    <row r="64" spans="2:75" s="18" customFormat="1" x14ac:dyDescent="0.2">
      <c r="B64" s="51">
        <v>2026</v>
      </c>
      <c r="C64" s="51">
        <v>891780111</v>
      </c>
      <c r="D64" s="51" t="s">
        <v>79</v>
      </c>
      <c r="E64" s="121" t="s">
        <v>6999</v>
      </c>
      <c r="F64" s="51" t="s">
        <v>6998</v>
      </c>
      <c r="G64" s="56">
        <v>0</v>
      </c>
      <c r="H64" s="56" t="s">
        <v>82</v>
      </c>
      <c r="I64" s="51" t="s">
        <v>174</v>
      </c>
      <c r="J64" s="121" t="s">
        <v>84</v>
      </c>
      <c r="K64" s="173" t="s">
        <v>6746</v>
      </c>
      <c r="L64" s="114">
        <v>17160000</v>
      </c>
      <c r="M64" s="51" t="s">
        <v>86</v>
      </c>
      <c r="N64" s="173" t="s">
        <v>6997</v>
      </c>
      <c r="O64" s="173">
        <v>84454589</v>
      </c>
      <c r="P64" s="109">
        <v>69</v>
      </c>
      <c r="Q64" s="120">
        <v>46036</v>
      </c>
      <c r="R64" s="109">
        <v>6818861280</v>
      </c>
      <c r="S64" s="114">
        <v>1047</v>
      </c>
      <c r="T64" s="116">
        <v>46041</v>
      </c>
      <c r="U64" s="114">
        <v>17160000</v>
      </c>
      <c r="V64" s="56" t="s">
        <v>88</v>
      </c>
      <c r="W64" s="114">
        <v>1082939683</v>
      </c>
      <c r="X64" s="161" t="s">
        <v>3375</v>
      </c>
      <c r="Y64" s="120">
        <v>46041</v>
      </c>
      <c r="Z64" s="120">
        <v>46069</v>
      </c>
      <c r="AA64" s="120" t="s">
        <v>90</v>
      </c>
      <c r="AB64" s="120">
        <v>46167</v>
      </c>
      <c r="AC64" s="54">
        <f t="shared" si="0"/>
        <v>98</v>
      </c>
      <c r="AD64" s="56">
        <v>0</v>
      </c>
      <c r="AE64" s="114">
        <v>0</v>
      </c>
      <c r="AF64" s="56">
        <v>0</v>
      </c>
      <c r="AG64" s="116" t="s">
        <v>90</v>
      </c>
      <c r="AH64" s="54">
        <f t="shared" si="1"/>
        <v>0</v>
      </c>
      <c r="AI64" s="56">
        <v>0</v>
      </c>
      <c r="AJ64" s="114">
        <v>0</v>
      </c>
      <c r="AK64" s="120" t="s">
        <v>90</v>
      </c>
      <c r="AL64" s="116" t="s">
        <v>90</v>
      </c>
      <c r="AM64" s="56">
        <v>0</v>
      </c>
      <c r="AN64" s="116" t="s">
        <v>90</v>
      </c>
      <c r="AO64" s="116" t="s">
        <v>90</v>
      </c>
      <c r="AP64" s="116" t="s">
        <v>90</v>
      </c>
      <c r="AQ64" s="54">
        <f t="shared" si="2"/>
        <v>0</v>
      </c>
      <c r="AR64" s="54">
        <f>+L64+AE64-AJ64</f>
        <v>17160000</v>
      </c>
      <c r="AS64" s="56" t="s">
        <v>571</v>
      </c>
      <c r="AT64" s="114">
        <v>0</v>
      </c>
      <c r="AU64" s="56" t="s">
        <v>91</v>
      </c>
      <c r="AV64" s="114">
        <v>0</v>
      </c>
      <c r="AW64" s="111" t="s">
        <v>90</v>
      </c>
      <c r="AX64" s="113">
        <v>2600000</v>
      </c>
      <c r="AY64" s="58">
        <f t="shared" si="3"/>
        <v>14560000</v>
      </c>
      <c r="AZ64" s="112">
        <f t="shared" si="4"/>
        <v>0.15151515151515152</v>
      </c>
      <c r="BA64" s="159">
        <v>0.15151515151515152</v>
      </c>
      <c r="BB64" s="111" t="s">
        <v>90</v>
      </c>
      <c r="BC64" s="56" t="s">
        <v>149</v>
      </c>
      <c r="BD64" s="403" t="s">
        <v>6996</v>
      </c>
      <c r="BE64" s="51" t="s">
        <v>88</v>
      </c>
      <c r="BF64" s="51" t="s">
        <v>88</v>
      </c>
      <c r="BG64" s="28"/>
      <c r="BH64" s="28"/>
      <c r="BI64" s="28"/>
      <c r="BJ64" s="28"/>
      <c r="BK64" s="28"/>
      <c r="BL64" s="28"/>
      <c r="BM64" s="28"/>
      <c r="BN64" s="28"/>
      <c r="BO64" s="28"/>
      <c r="BP64" s="28"/>
      <c r="BQ64" s="28"/>
      <c r="BR64" s="28"/>
      <c r="BS64" s="28"/>
      <c r="BT64" s="28"/>
      <c r="BU64" s="28"/>
      <c r="BV64" s="28"/>
      <c r="BW64" s="28"/>
    </row>
    <row r="65" spans="2:75" s="18" customFormat="1" x14ac:dyDescent="0.2">
      <c r="B65" s="51">
        <v>2026</v>
      </c>
      <c r="C65" s="51">
        <v>891780111</v>
      </c>
      <c r="D65" s="51" t="s">
        <v>79</v>
      </c>
      <c r="E65" s="121" t="s">
        <v>6995</v>
      </c>
      <c r="F65" s="51" t="s">
        <v>6994</v>
      </c>
      <c r="G65" s="56">
        <v>0</v>
      </c>
      <c r="H65" s="56" t="s">
        <v>82</v>
      </c>
      <c r="I65" s="51" t="s">
        <v>174</v>
      </c>
      <c r="J65" s="121" t="s">
        <v>84</v>
      </c>
      <c r="K65" s="173" t="s">
        <v>4036</v>
      </c>
      <c r="L65" s="114">
        <v>9373320</v>
      </c>
      <c r="M65" s="51" t="s">
        <v>86</v>
      </c>
      <c r="N65" s="173" t="s">
        <v>6993</v>
      </c>
      <c r="O65" s="173">
        <v>1052040156</v>
      </c>
      <c r="P65" s="109">
        <v>69</v>
      </c>
      <c r="Q65" s="120">
        <v>46036</v>
      </c>
      <c r="R65" s="109">
        <v>6818861280</v>
      </c>
      <c r="S65" s="114">
        <v>1053</v>
      </c>
      <c r="T65" s="116">
        <v>46041</v>
      </c>
      <c r="U65" s="114">
        <v>9373320</v>
      </c>
      <c r="V65" s="56" t="s">
        <v>88</v>
      </c>
      <c r="W65" s="114">
        <v>1082939683</v>
      </c>
      <c r="X65" s="161" t="s">
        <v>3375</v>
      </c>
      <c r="Y65" s="120">
        <v>46041</v>
      </c>
      <c r="Z65" s="120">
        <v>46069</v>
      </c>
      <c r="AA65" s="120" t="s">
        <v>90</v>
      </c>
      <c r="AB65" s="120">
        <v>46167</v>
      </c>
      <c r="AC65" s="54">
        <f t="shared" si="0"/>
        <v>98</v>
      </c>
      <c r="AD65" s="56">
        <v>0</v>
      </c>
      <c r="AE65" s="114">
        <v>0</v>
      </c>
      <c r="AF65" s="56">
        <v>0</v>
      </c>
      <c r="AG65" s="116" t="s">
        <v>90</v>
      </c>
      <c r="AH65" s="54">
        <f t="shared" si="1"/>
        <v>0</v>
      </c>
      <c r="AI65" s="56">
        <v>0</v>
      </c>
      <c r="AJ65" s="114">
        <v>0</v>
      </c>
      <c r="AK65" s="120" t="s">
        <v>90</v>
      </c>
      <c r="AL65" s="116" t="s">
        <v>90</v>
      </c>
      <c r="AM65" s="56">
        <v>0</v>
      </c>
      <c r="AN65" s="116" t="s">
        <v>90</v>
      </c>
      <c r="AO65" s="116" t="s">
        <v>90</v>
      </c>
      <c r="AP65" s="116" t="s">
        <v>90</v>
      </c>
      <c r="AQ65" s="54">
        <f t="shared" si="2"/>
        <v>0</v>
      </c>
      <c r="AR65" s="54">
        <f>+L65+AE65-AJ65</f>
        <v>9373320</v>
      </c>
      <c r="AS65" s="56" t="s">
        <v>571</v>
      </c>
      <c r="AT65" s="114">
        <v>0</v>
      </c>
      <c r="AU65" s="56" t="s">
        <v>91</v>
      </c>
      <c r="AV65" s="114">
        <v>0</v>
      </c>
      <c r="AW65" s="111" t="s">
        <v>90</v>
      </c>
      <c r="AX65" s="113">
        <v>1420200</v>
      </c>
      <c r="AY65" s="58">
        <f t="shared" si="3"/>
        <v>7953120</v>
      </c>
      <c r="AZ65" s="112">
        <f t="shared" si="4"/>
        <v>0.15151515151515152</v>
      </c>
      <c r="BA65" s="159">
        <v>0.15151515151515152</v>
      </c>
      <c r="BB65" s="111" t="s">
        <v>90</v>
      </c>
      <c r="BC65" s="56" t="s">
        <v>149</v>
      </c>
      <c r="BD65" s="403" t="s">
        <v>6992</v>
      </c>
      <c r="BE65" s="51" t="s">
        <v>88</v>
      </c>
      <c r="BF65" s="51" t="s">
        <v>88</v>
      </c>
      <c r="BG65" s="28"/>
      <c r="BH65" s="28"/>
      <c r="BI65" s="28"/>
      <c r="BJ65" s="28"/>
      <c r="BK65" s="28"/>
      <c r="BL65" s="28"/>
      <c r="BM65" s="28"/>
      <c r="BN65" s="28"/>
      <c r="BO65" s="28"/>
      <c r="BP65" s="28"/>
      <c r="BQ65" s="28"/>
      <c r="BR65" s="28"/>
      <c r="BS65" s="28"/>
      <c r="BT65" s="28"/>
      <c r="BU65" s="28"/>
      <c r="BV65" s="28"/>
      <c r="BW65" s="28"/>
    </row>
    <row r="66" spans="2:75" s="18" customFormat="1" x14ac:dyDescent="0.2">
      <c r="B66" s="51">
        <v>2026</v>
      </c>
      <c r="C66" s="51">
        <v>891780111</v>
      </c>
      <c r="D66" s="51" t="s">
        <v>79</v>
      </c>
      <c r="E66" s="121" t="s">
        <v>6991</v>
      </c>
      <c r="F66" s="51" t="s">
        <v>6990</v>
      </c>
      <c r="G66" s="56">
        <v>0</v>
      </c>
      <c r="H66" s="56" t="s">
        <v>82</v>
      </c>
      <c r="I66" s="51" t="s">
        <v>174</v>
      </c>
      <c r="J66" s="121" t="s">
        <v>84</v>
      </c>
      <c r="K66" s="173" t="s">
        <v>6989</v>
      </c>
      <c r="L66" s="114">
        <v>17160000</v>
      </c>
      <c r="M66" s="51" t="s">
        <v>86</v>
      </c>
      <c r="N66" s="173" t="s">
        <v>6988</v>
      </c>
      <c r="O66" s="173">
        <v>73571717</v>
      </c>
      <c r="P66" s="109">
        <v>69</v>
      </c>
      <c r="Q66" s="120">
        <v>46036</v>
      </c>
      <c r="R66" s="109">
        <v>6818861280</v>
      </c>
      <c r="S66" s="114">
        <v>1046</v>
      </c>
      <c r="T66" s="116">
        <v>46041</v>
      </c>
      <c r="U66" s="114">
        <v>17160000</v>
      </c>
      <c r="V66" s="56" t="s">
        <v>88</v>
      </c>
      <c r="W66" s="114">
        <v>1082939683</v>
      </c>
      <c r="X66" s="161" t="s">
        <v>3375</v>
      </c>
      <c r="Y66" s="120">
        <v>46041</v>
      </c>
      <c r="Z66" s="120">
        <v>46069</v>
      </c>
      <c r="AA66" s="120" t="s">
        <v>90</v>
      </c>
      <c r="AB66" s="120">
        <v>46167</v>
      </c>
      <c r="AC66" s="54">
        <f t="shared" si="0"/>
        <v>98</v>
      </c>
      <c r="AD66" s="56">
        <v>0</v>
      </c>
      <c r="AE66" s="114">
        <v>0</v>
      </c>
      <c r="AF66" s="56">
        <v>0</v>
      </c>
      <c r="AG66" s="116" t="s">
        <v>90</v>
      </c>
      <c r="AH66" s="54">
        <f t="shared" si="1"/>
        <v>0</v>
      </c>
      <c r="AI66" s="56">
        <v>0</v>
      </c>
      <c r="AJ66" s="114">
        <v>0</v>
      </c>
      <c r="AK66" s="120" t="s">
        <v>90</v>
      </c>
      <c r="AL66" s="116" t="s">
        <v>90</v>
      </c>
      <c r="AM66" s="56">
        <v>0</v>
      </c>
      <c r="AN66" s="116" t="s">
        <v>90</v>
      </c>
      <c r="AO66" s="116" t="s">
        <v>90</v>
      </c>
      <c r="AP66" s="116" t="s">
        <v>90</v>
      </c>
      <c r="AQ66" s="54">
        <f t="shared" si="2"/>
        <v>0</v>
      </c>
      <c r="AR66" s="54">
        <f>+L66+AE66-AJ66</f>
        <v>17160000</v>
      </c>
      <c r="AS66" s="56" t="s">
        <v>571</v>
      </c>
      <c r="AT66" s="114">
        <v>0</v>
      </c>
      <c r="AU66" s="56" t="s">
        <v>91</v>
      </c>
      <c r="AV66" s="114">
        <v>0</v>
      </c>
      <c r="AW66" s="111" t="s">
        <v>90</v>
      </c>
      <c r="AX66" s="113">
        <v>2600000</v>
      </c>
      <c r="AY66" s="58">
        <f t="shared" si="3"/>
        <v>14560000</v>
      </c>
      <c r="AZ66" s="112">
        <f t="shared" si="4"/>
        <v>0.15151515151515152</v>
      </c>
      <c r="BA66" s="159">
        <v>0.15151515151515152</v>
      </c>
      <c r="BB66" s="111" t="s">
        <v>90</v>
      </c>
      <c r="BC66" s="56" t="s">
        <v>149</v>
      </c>
      <c r="BD66" s="403" t="s">
        <v>6987</v>
      </c>
      <c r="BE66" s="51" t="s">
        <v>88</v>
      </c>
      <c r="BF66" s="51" t="s">
        <v>88</v>
      </c>
      <c r="BG66" s="28"/>
      <c r="BH66" s="28"/>
      <c r="BI66" s="28"/>
      <c r="BJ66" s="28"/>
      <c r="BK66" s="28"/>
      <c r="BL66" s="28"/>
      <c r="BM66" s="28"/>
      <c r="BN66" s="28"/>
      <c r="BO66" s="28"/>
      <c r="BP66" s="28"/>
      <c r="BQ66" s="28"/>
      <c r="BR66" s="28"/>
      <c r="BS66" s="28"/>
      <c r="BT66" s="28"/>
      <c r="BU66" s="28"/>
      <c r="BV66" s="28"/>
      <c r="BW66" s="28"/>
    </row>
    <row r="67" spans="2:75" s="18" customFormat="1" x14ac:dyDescent="0.2">
      <c r="B67" s="51">
        <v>2026</v>
      </c>
      <c r="C67" s="51">
        <v>891780111</v>
      </c>
      <c r="D67" s="51" t="s">
        <v>79</v>
      </c>
      <c r="E67" s="121" t="s">
        <v>6986</v>
      </c>
      <c r="F67" s="51" t="s">
        <v>6985</v>
      </c>
      <c r="G67" s="56">
        <v>0</v>
      </c>
      <c r="H67" s="56" t="s">
        <v>82</v>
      </c>
      <c r="I67" s="51" t="s">
        <v>174</v>
      </c>
      <c r="J67" s="121" t="s">
        <v>84</v>
      </c>
      <c r="K67" s="405" t="s">
        <v>6931</v>
      </c>
      <c r="L67" s="114">
        <v>17160000</v>
      </c>
      <c r="M67" s="51" t="s">
        <v>86</v>
      </c>
      <c r="N67" s="173" t="s">
        <v>6984</v>
      </c>
      <c r="O67" s="173">
        <v>1001897790</v>
      </c>
      <c r="P67" s="109">
        <v>69</v>
      </c>
      <c r="Q67" s="120">
        <v>46036</v>
      </c>
      <c r="R67" s="109">
        <v>6818861280</v>
      </c>
      <c r="S67" s="114">
        <v>1051</v>
      </c>
      <c r="T67" s="116">
        <v>46041</v>
      </c>
      <c r="U67" s="114">
        <v>17160000</v>
      </c>
      <c r="V67" s="56" t="s">
        <v>88</v>
      </c>
      <c r="W67" s="114">
        <v>1082939683</v>
      </c>
      <c r="X67" s="161" t="s">
        <v>3375</v>
      </c>
      <c r="Y67" s="120">
        <v>46041</v>
      </c>
      <c r="Z67" s="120">
        <v>46069</v>
      </c>
      <c r="AA67" s="120" t="s">
        <v>90</v>
      </c>
      <c r="AB67" s="120">
        <v>46167</v>
      </c>
      <c r="AC67" s="54">
        <f t="shared" si="0"/>
        <v>98</v>
      </c>
      <c r="AD67" s="56">
        <v>0</v>
      </c>
      <c r="AE67" s="114">
        <v>0</v>
      </c>
      <c r="AF67" s="56">
        <v>0</v>
      </c>
      <c r="AG67" s="116" t="s">
        <v>90</v>
      </c>
      <c r="AH67" s="54">
        <f t="shared" si="1"/>
        <v>0</v>
      </c>
      <c r="AI67" s="56">
        <v>0</v>
      </c>
      <c r="AJ67" s="114">
        <v>0</v>
      </c>
      <c r="AK67" s="120" t="s">
        <v>90</v>
      </c>
      <c r="AL67" s="116" t="s">
        <v>90</v>
      </c>
      <c r="AM67" s="56">
        <v>0</v>
      </c>
      <c r="AN67" s="116" t="s">
        <v>90</v>
      </c>
      <c r="AO67" s="116" t="s">
        <v>90</v>
      </c>
      <c r="AP67" s="116" t="s">
        <v>90</v>
      </c>
      <c r="AQ67" s="54">
        <f t="shared" si="2"/>
        <v>0</v>
      </c>
      <c r="AR67" s="54">
        <f>+L67+AE67-AJ67</f>
        <v>17160000</v>
      </c>
      <c r="AS67" s="56" t="s">
        <v>571</v>
      </c>
      <c r="AT67" s="114">
        <v>0</v>
      </c>
      <c r="AU67" s="56" t="s">
        <v>91</v>
      </c>
      <c r="AV67" s="114">
        <v>0</v>
      </c>
      <c r="AW67" s="111" t="s">
        <v>90</v>
      </c>
      <c r="AX67" s="113">
        <v>2600000</v>
      </c>
      <c r="AY67" s="58">
        <f t="shared" si="3"/>
        <v>14560000</v>
      </c>
      <c r="AZ67" s="112">
        <f t="shared" si="4"/>
        <v>0.15151515151515152</v>
      </c>
      <c r="BA67" s="159">
        <v>0.15151515151515152</v>
      </c>
      <c r="BB67" s="111" t="s">
        <v>90</v>
      </c>
      <c r="BC67" s="56" t="s">
        <v>149</v>
      </c>
      <c r="BD67" s="403" t="s">
        <v>6983</v>
      </c>
      <c r="BE67" s="51" t="s">
        <v>88</v>
      </c>
      <c r="BF67" s="51" t="s">
        <v>88</v>
      </c>
      <c r="BG67" s="28"/>
      <c r="BH67" s="28"/>
      <c r="BI67" s="28"/>
      <c r="BJ67" s="28"/>
      <c r="BK67" s="28"/>
      <c r="BL67" s="28"/>
      <c r="BM67" s="28"/>
      <c r="BN67" s="28"/>
      <c r="BO67" s="28"/>
      <c r="BP67" s="28"/>
      <c r="BQ67" s="28"/>
      <c r="BR67" s="28"/>
      <c r="BS67" s="28"/>
      <c r="BT67" s="28"/>
      <c r="BU67" s="28"/>
      <c r="BV67" s="28"/>
      <c r="BW67" s="28"/>
    </row>
    <row r="68" spans="2:75" s="18" customFormat="1" x14ac:dyDescent="0.2">
      <c r="B68" s="51">
        <v>2026</v>
      </c>
      <c r="C68" s="51">
        <v>891780111</v>
      </c>
      <c r="D68" s="51" t="s">
        <v>79</v>
      </c>
      <c r="E68" s="121" t="s">
        <v>6982</v>
      </c>
      <c r="F68" s="51" t="s">
        <v>6981</v>
      </c>
      <c r="G68" s="56">
        <v>0</v>
      </c>
      <c r="H68" s="56" t="s">
        <v>82</v>
      </c>
      <c r="I68" s="51" t="s">
        <v>174</v>
      </c>
      <c r="J68" s="121" t="s">
        <v>84</v>
      </c>
      <c r="K68" s="173" t="s">
        <v>6980</v>
      </c>
      <c r="L68" s="114">
        <v>17160000</v>
      </c>
      <c r="M68" s="51" t="s">
        <v>86</v>
      </c>
      <c r="N68" s="173" t="s">
        <v>6979</v>
      </c>
      <c r="O68" s="173">
        <v>1079992037</v>
      </c>
      <c r="P68" s="109">
        <v>69</v>
      </c>
      <c r="Q68" s="120">
        <v>46036</v>
      </c>
      <c r="R68" s="109">
        <v>6818861280</v>
      </c>
      <c r="S68" s="114">
        <v>1039</v>
      </c>
      <c r="T68" s="116">
        <v>46041</v>
      </c>
      <c r="U68" s="114">
        <v>17160000</v>
      </c>
      <c r="V68" s="56" t="s">
        <v>88</v>
      </c>
      <c r="W68" s="114">
        <v>1082939683</v>
      </c>
      <c r="X68" s="161" t="s">
        <v>3375</v>
      </c>
      <c r="Y68" s="120">
        <v>46041</v>
      </c>
      <c r="Z68" s="120">
        <v>46069</v>
      </c>
      <c r="AA68" s="120" t="s">
        <v>90</v>
      </c>
      <c r="AB68" s="120">
        <v>46167</v>
      </c>
      <c r="AC68" s="54">
        <f t="shared" si="0"/>
        <v>98</v>
      </c>
      <c r="AD68" s="56">
        <v>0</v>
      </c>
      <c r="AE68" s="114">
        <v>0</v>
      </c>
      <c r="AF68" s="56">
        <v>0</v>
      </c>
      <c r="AG68" s="116" t="s">
        <v>90</v>
      </c>
      <c r="AH68" s="54">
        <f t="shared" si="1"/>
        <v>0</v>
      </c>
      <c r="AI68" s="56">
        <v>0</v>
      </c>
      <c r="AJ68" s="114">
        <v>0</v>
      </c>
      <c r="AK68" s="120" t="s">
        <v>90</v>
      </c>
      <c r="AL68" s="116" t="s">
        <v>90</v>
      </c>
      <c r="AM68" s="56">
        <v>0</v>
      </c>
      <c r="AN68" s="116" t="s">
        <v>90</v>
      </c>
      <c r="AO68" s="116" t="s">
        <v>90</v>
      </c>
      <c r="AP68" s="116" t="s">
        <v>90</v>
      </c>
      <c r="AQ68" s="54">
        <f t="shared" si="2"/>
        <v>0</v>
      </c>
      <c r="AR68" s="54">
        <f>+L68+AE68-AJ68</f>
        <v>17160000</v>
      </c>
      <c r="AS68" s="56" t="s">
        <v>571</v>
      </c>
      <c r="AT68" s="114">
        <v>0</v>
      </c>
      <c r="AU68" s="56" t="s">
        <v>91</v>
      </c>
      <c r="AV68" s="114">
        <v>0</v>
      </c>
      <c r="AW68" s="111" t="s">
        <v>90</v>
      </c>
      <c r="AX68" s="113">
        <v>2600000</v>
      </c>
      <c r="AY68" s="58">
        <f t="shared" si="3"/>
        <v>14560000</v>
      </c>
      <c r="AZ68" s="112">
        <f t="shared" si="4"/>
        <v>0.15151515151515152</v>
      </c>
      <c r="BA68" s="159">
        <v>0.15151515151515152</v>
      </c>
      <c r="BB68" s="111" t="s">
        <v>90</v>
      </c>
      <c r="BC68" s="56" t="s">
        <v>149</v>
      </c>
      <c r="BD68" s="403" t="s">
        <v>6978</v>
      </c>
      <c r="BE68" s="51" t="s">
        <v>88</v>
      </c>
      <c r="BF68" s="51" t="s">
        <v>88</v>
      </c>
      <c r="BG68" s="28"/>
      <c r="BH68" s="28"/>
      <c r="BI68" s="28"/>
      <c r="BJ68" s="28"/>
      <c r="BK68" s="28"/>
      <c r="BL68" s="28"/>
      <c r="BM68" s="28"/>
      <c r="BN68" s="28"/>
      <c r="BO68" s="28"/>
      <c r="BP68" s="28"/>
      <c r="BQ68" s="28"/>
      <c r="BR68" s="28"/>
      <c r="BS68" s="28"/>
      <c r="BT68" s="28"/>
      <c r="BU68" s="28"/>
      <c r="BV68" s="28"/>
      <c r="BW68" s="28"/>
    </row>
    <row r="69" spans="2:75" s="18" customFormat="1" x14ac:dyDescent="0.2">
      <c r="B69" s="51">
        <v>2026</v>
      </c>
      <c r="C69" s="51">
        <v>891780111</v>
      </c>
      <c r="D69" s="51" t="s">
        <v>79</v>
      </c>
      <c r="E69" s="121" t="s">
        <v>6977</v>
      </c>
      <c r="F69" s="51" t="s">
        <v>6976</v>
      </c>
      <c r="G69" s="56">
        <v>0</v>
      </c>
      <c r="H69" s="56" t="s">
        <v>82</v>
      </c>
      <c r="I69" s="51" t="s">
        <v>174</v>
      </c>
      <c r="J69" s="121" t="s">
        <v>84</v>
      </c>
      <c r="K69" s="405" t="s">
        <v>4036</v>
      </c>
      <c r="L69" s="114">
        <v>9373320</v>
      </c>
      <c r="M69" s="51" t="s">
        <v>86</v>
      </c>
      <c r="N69" s="173" t="s">
        <v>6975</v>
      </c>
      <c r="O69" s="173">
        <v>1068346863</v>
      </c>
      <c r="P69" s="109">
        <v>69</v>
      </c>
      <c r="Q69" s="120">
        <v>46036</v>
      </c>
      <c r="R69" s="109">
        <v>6818861280</v>
      </c>
      <c r="S69" s="114">
        <v>1043</v>
      </c>
      <c r="T69" s="116">
        <v>46041</v>
      </c>
      <c r="U69" s="114">
        <v>9373320</v>
      </c>
      <c r="V69" s="56" t="s">
        <v>88</v>
      </c>
      <c r="W69" s="114">
        <v>1082939683</v>
      </c>
      <c r="X69" s="161" t="s">
        <v>3375</v>
      </c>
      <c r="Y69" s="120">
        <v>46041</v>
      </c>
      <c r="Z69" s="120">
        <v>46069</v>
      </c>
      <c r="AA69" s="120" t="s">
        <v>90</v>
      </c>
      <c r="AB69" s="120">
        <v>46167</v>
      </c>
      <c r="AC69" s="54">
        <f t="shared" si="0"/>
        <v>98</v>
      </c>
      <c r="AD69" s="56">
        <v>0</v>
      </c>
      <c r="AE69" s="114">
        <v>0</v>
      </c>
      <c r="AF69" s="56">
        <v>0</v>
      </c>
      <c r="AG69" s="116" t="s">
        <v>90</v>
      </c>
      <c r="AH69" s="54">
        <f t="shared" si="1"/>
        <v>0</v>
      </c>
      <c r="AI69" s="56">
        <v>0</v>
      </c>
      <c r="AJ69" s="114">
        <v>0</v>
      </c>
      <c r="AK69" s="120" t="s">
        <v>90</v>
      </c>
      <c r="AL69" s="116" t="s">
        <v>90</v>
      </c>
      <c r="AM69" s="56">
        <v>0</v>
      </c>
      <c r="AN69" s="116" t="s">
        <v>90</v>
      </c>
      <c r="AO69" s="116" t="s">
        <v>90</v>
      </c>
      <c r="AP69" s="116" t="s">
        <v>90</v>
      </c>
      <c r="AQ69" s="54">
        <f t="shared" si="2"/>
        <v>0</v>
      </c>
      <c r="AR69" s="54">
        <f>+L69+AE69-AJ69</f>
        <v>9373320</v>
      </c>
      <c r="AS69" s="56" t="s">
        <v>571</v>
      </c>
      <c r="AT69" s="114">
        <v>0</v>
      </c>
      <c r="AU69" s="56" t="s">
        <v>91</v>
      </c>
      <c r="AV69" s="114">
        <v>0</v>
      </c>
      <c r="AW69" s="111" t="s">
        <v>90</v>
      </c>
      <c r="AX69" s="113">
        <v>1420200</v>
      </c>
      <c r="AY69" s="58">
        <f t="shared" si="3"/>
        <v>7953120</v>
      </c>
      <c r="AZ69" s="112">
        <f t="shared" si="4"/>
        <v>0.15151515151515152</v>
      </c>
      <c r="BA69" s="159">
        <v>0.15151515151515152</v>
      </c>
      <c r="BB69" s="111" t="s">
        <v>90</v>
      </c>
      <c r="BC69" s="56" t="s">
        <v>149</v>
      </c>
      <c r="BD69" s="403" t="s">
        <v>6974</v>
      </c>
      <c r="BE69" s="51" t="s">
        <v>88</v>
      </c>
      <c r="BF69" s="51" t="s">
        <v>88</v>
      </c>
      <c r="BG69" s="28"/>
      <c r="BH69" s="28"/>
      <c r="BI69" s="28"/>
      <c r="BJ69" s="28"/>
      <c r="BK69" s="28"/>
      <c r="BL69" s="28"/>
      <c r="BM69" s="28"/>
      <c r="BN69" s="28"/>
      <c r="BO69" s="28"/>
      <c r="BP69" s="28"/>
      <c r="BQ69" s="28"/>
      <c r="BR69" s="28"/>
      <c r="BS69" s="28"/>
      <c r="BT69" s="28"/>
      <c r="BU69" s="28"/>
      <c r="BV69" s="28"/>
      <c r="BW69" s="28"/>
    </row>
    <row r="70" spans="2:75" s="18" customFormat="1" x14ac:dyDescent="0.2">
      <c r="B70" s="51">
        <v>2026</v>
      </c>
      <c r="C70" s="51">
        <v>891780111</v>
      </c>
      <c r="D70" s="51" t="s">
        <v>79</v>
      </c>
      <c r="E70" s="121" t="s">
        <v>6973</v>
      </c>
      <c r="F70" s="51" t="s">
        <v>6972</v>
      </c>
      <c r="G70" s="56">
        <v>0</v>
      </c>
      <c r="H70" s="56" t="s">
        <v>82</v>
      </c>
      <c r="I70" s="51" t="s">
        <v>174</v>
      </c>
      <c r="J70" s="121" t="s">
        <v>84</v>
      </c>
      <c r="K70" s="173" t="s">
        <v>6931</v>
      </c>
      <c r="L70" s="114">
        <v>17160000</v>
      </c>
      <c r="M70" s="51" t="s">
        <v>86</v>
      </c>
      <c r="N70" s="173" t="s">
        <v>6971</v>
      </c>
      <c r="O70" s="173">
        <v>1193545149</v>
      </c>
      <c r="P70" s="109">
        <v>69</v>
      </c>
      <c r="Q70" s="120">
        <v>46036</v>
      </c>
      <c r="R70" s="109">
        <v>6818861280</v>
      </c>
      <c r="S70" s="114">
        <v>1038</v>
      </c>
      <c r="T70" s="116">
        <v>46041</v>
      </c>
      <c r="U70" s="114">
        <v>17160000</v>
      </c>
      <c r="V70" s="56" t="s">
        <v>88</v>
      </c>
      <c r="W70" s="114">
        <v>1082939683</v>
      </c>
      <c r="X70" s="161" t="s">
        <v>3375</v>
      </c>
      <c r="Y70" s="120">
        <v>46041</v>
      </c>
      <c r="Z70" s="120">
        <v>46069</v>
      </c>
      <c r="AA70" s="120" t="s">
        <v>90</v>
      </c>
      <c r="AB70" s="120">
        <v>46167</v>
      </c>
      <c r="AC70" s="54">
        <f t="shared" si="0"/>
        <v>98</v>
      </c>
      <c r="AD70" s="56">
        <v>0</v>
      </c>
      <c r="AE70" s="114">
        <v>0</v>
      </c>
      <c r="AF70" s="56">
        <v>0</v>
      </c>
      <c r="AG70" s="116" t="s">
        <v>90</v>
      </c>
      <c r="AH70" s="54">
        <f t="shared" si="1"/>
        <v>0</v>
      </c>
      <c r="AI70" s="56">
        <v>0</v>
      </c>
      <c r="AJ70" s="114">
        <v>0</v>
      </c>
      <c r="AK70" s="120" t="s">
        <v>90</v>
      </c>
      <c r="AL70" s="116" t="s">
        <v>90</v>
      </c>
      <c r="AM70" s="56">
        <v>0</v>
      </c>
      <c r="AN70" s="116" t="s">
        <v>90</v>
      </c>
      <c r="AO70" s="116" t="s">
        <v>90</v>
      </c>
      <c r="AP70" s="116" t="s">
        <v>90</v>
      </c>
      <c r="AQ70" s="54">
        <f t="shared" si="2"/>
        <v>0</v>
      </c>
      <c r="AR70" s="54">
        <f>+L70+AE70-AJ70</f>
        <v>17160000</v>
      </c>
      <c r="AS70" s="56" t="s">
        <v>571</v>
      </c>
      <c r="AT70" s="114">
        <v>0</v>
      </c>
      <c r="AU70" s="56" t="s">
        <v>91</v>
      </c>
      <c r="AV70" s="114">
        <v>0</v>
      </c>
      <c r="AW70" s="111" t="s">
        <v>90</v>
      </c>
      <c r="AX70" s="113">
        <v>2600000</v>
      </c>
      <c r="AY70" s="58">
        <f t="shared" si="3"/>
        <v>14560000</v>
      </c>
      <c r="AZ70" s="112">
        <f t="shared" si="4"/>
        <v>0.15151515151515152</v>
      </c>
      <c r="BA70" s="159">
        <v>0.15151515151515152</v>
      </c>
      <c r="BB70" s="111" t="s">
        <v>90</v>
      </c>
      <c r="BC70" s="56" t="s">
        <v>149</v>
      </c>
      <c r="BD70" s="403" t="s">
        <v>6970</v>
      </c>
      <c r="BE70" s="51" t="s">
        <v>88</v>
      </c>
      <c r="BF70" s="51" t="s">
        <v>88</v>
      </c>
      <c r="BG70" s="28"/>
      <c r="BH70" s="28"/>
      <c r="BI70" s="28"/>
      <c r="BJ70" s="28"/>
      <c r="BK70" s="28"/>
      <c r="BL70" s="28"/>
      <c r="BM70" s="28"/>
      <c r="BN70" s="28"/>
      <c r="BO70" s="28"/>
      <c r="BP70" s="28"/>
      <c r="BQ70" s="28"/>
      <c r="BR70" s="28"/>
      <c r="BS70" s="28"/>
      <c r="BT70" s="28"/>
      <c r="BU70" s="28"/>
      <c r="BV70" s="28"/>
      <c r="BW70" s="28"/>
    </row>
    <row r="71" spans="2:75" s="18" customFormat="1" x14ac:dyDescent="0.2">
      <c r="B71" s="51">
        <v>2026</v>
      </c>
      <c r="C71" s="51">
        <v>891780111</v>
      </c>
      <c r="D71" s="51" t="s">
        <v>79</v>
      </c>
      <c r="E71" s="121" t="s">
        <v>6969</v>
      </c>
      <c r="F71" s="51" t="s">
        <v>6968</v>
      </c>
      <c r="G71" s="56">
        <v>0</v>
      </c>
      <c r="H71" s="56" t="s">
        <v>82</v>
      </c>
      <c r="I71" s="51" t="s">
        <v>174</v>
      </c>
      <c r="J71" s="121" t="s">
        <v>84</v>
      </c>
      <c r="K71" s="173" t="s">
        <v>6746</v>
      </c>
      <c r="L71" s="114">
        <v>17160000</v>
      </c>
      <c r="M71" s="51" t="s">
        <v>86</v>
      </c>
      <c r="N71" s="173" t="s">
        <v>6967</v>
      </c>
      <c r="O71" s="173">
        <v>73507247</v>
      </c>
      <c r="P71" s="109">
        <v>69</v>
      </c>
      <c r="Q71" s="120">
        <v>46036</v>
      </c>
      <c r="R71" s="109">
        <v>6818861280</v>
      </c>
      <c r="S71" s="114">
        <v>1045</v>
      </c>
      <c r="T71" s="116">
        <v>46041</v>
      </c>
      <c r="U71" s="114">
        <v>17160000</v>
      </c>
      <c r="V71" s="56" t="s">
        <v>88</v>
      </c>
      <c r="W71" s="114">
        <v>1082939683</v>
      </c>
      <c r="X71" s="161" t="s">
        <v>3375</v>
      </c>
      <c r="Y71" s="120">
        <v>46041</v>
      </c>
      <c r="Z71" s="120">
        <v>46069</v>
      </c>
      <c r="AA71" s="120" t="s">
        <v>90</v>
      </c>
      <c r="AB71" s="120">
        <v>46167</v>
      </c>
      <c r="AC71" s="54">
        <f t="shared" si="0"/>
        <v>98</v>
      </c>
      <c r="AD71" s="56">
        <v>0</v>
      </c>
      <c r="AE71" s="114">
        <v>0</v>
      </c>
      <c r="AF71" s="56">
        <v>0</v>
      </c>
      <c r="AG71" s="116" t="s">
        <v>90</v>
      </c>
      <c r="AH71" s="54">
        <f t="shared" si="1"/>
        <v>0</v>
      </c>
      <c r="AI71" s="56">
        <v>0</v>
      </c>
      <c r="AJ71" s="114">
        <v>0</v>
      </c>
      <c r="AK71" s="120" t="s">
        <v>90</v>
      </c>
      <c r="AL71" s="116" t="s">
        <v>90</v>
      </c>
      <c r="AM71" s="56">
        <v>0</v>
      </c>
      <c r="AN71" s="116" t="s">
        <v>90</v>
      </c>
      <c r="AO71" s="116" t="s">
        <v>90</v>
      </c>
      <c r="AP71" s="116" t="s">
        <v>90</v>
      </c>
      <c r="AQ71" s="54">
        <f t="shared" si="2"/>
        <v>0</v>
      </c>
      <c r="AR71" s="54">
        <f>+L71+AE71-AJ71</f>
        <v>17160000</v>
      </c>
      <c r="AS71" s="56" t="s">
        <v>571</v>
      </c>
      <c r="AT71" s="114">
        <v>0</v>
      </c>
      <c r="AU71" s="56" t="s">
        <v>91</v>
      </c>
      <c r="AV71" s="114">
        <v>0</v>
      </c>
      <c r="AW71" s="111" t="s">
        <v>90</v>
      </c>
      <c r="AX71" s="113">
        <v>2600000</v>
      </c>
      <c r="AY71" s="58">
        <f t="shared" si="3"/>
        <v>14560000</v>
      </c>
      <c r="AZ71" s="112">
        <f t="shared" si="4"/>
        <v>0.15151515151515152</v>
      </c>
      <c r="BA71" s="159">
        <v>0.15151515151515152</v>
      </c>
      <c r="BB71" s="111" t="s">
        <v>90</v>
      </c>
      <c r="BC71" s="56" t="s">
        <v>149</v>
      </c>
      <c r="BD71" s="403" t="s">
        <v>6966</v>
      </c>
      <c r="BE71" s="51" t="s">
        <v>88</v>
      </c>
      <c r="BF71" s="51" t="s">
        <v>88</v>
      </c>
      <c r="BG71" s="28"/>
      <c r="BH71" s="28"/>
      <c r="BI71" s="28"/>
      <c r="BJ71" s="28"/>
      <c r="BK71" s="28"/>
      <c r="BL71" s="28"/>
      <c r="BM71" s="28"/>
      <c r="BN71" s="28"/>
      <c r="BO71" s="28"/>
      <c r="BP71" s="28"/>
      <c r="BQ71" s="28"/>
      <c r="BR71" s="28"/>
      <c r="BS71" s="28"/>
      <c r="BT71" s="28"/>
      <c r="BU71" s="28"/>
      <c r="BV71" s="28"/>
      <c r="BW71" s="28"/>
    </row>
    <row r="72" spans="2:75" s="18" customFormat="1" x14ac:dyDescent="0.2">
      <c r="B72" s="51">
        <v>2026</v>
      </c>
      <c r="C72" s="51">
        <v>891780111</v>
      </c>
      <c r="D72" s="51" t="s">
        <v>79</v>
      </c>
      <c r="E72" s="121" t="s">
        <v>6965</v>
      </c>
      <c r="F72" s="51" t="s">
        <v>6964</v>
      </c>
      <c r="G72" s="56">
        <v>0</v>
      </c>
      <c r="H72" s="56" t="s">
        <v>82</v>
      </c>
      <c r="I72" s="51" t="s">
        <v>174</v>
      </c>
      <c r="J72" s="121" t="s">
        <v>84</v>
      </c>
      <c r="K72" s="405" t="s">
        <v>4036</v>
      </c>
      <c r="L72" s="114">
        <v>9373320</v>
      </c>
      <c r="M72" s="51" t="s">
        <v>86</v>
      </c>
      <c r="N72" s="173" t="s">
        <v>6963</v>
      </c>
      <c r="O72" s="173">
        <v>36733497</v>
      </c>
      <c r="P72" s="109">
        <v>69</v>
      </c>
      <c r="Q72" s="120">
        <v>46036</v>
      </c>
      <c r="R72" s="109">
        <v>6818861280</v>
      </c>
      <c r="S72" s="114">
        <v>1042</v>
      </c>
      <c r="T72" s="116">
        <v>46041</v>
      </c>
      <c r="U72" s="114">
        <v>9373320</v>
      </c>
      <c r="V72" s="56" t="s">
        <v>88</v>
      </c>
      <c r="W72" s="114">
        <v>1082939683</v>
      </c>
      <c r="X72" s="161" t="s">
        <v>3375</v>
      </c>
      <c r="Y72" s="120">
        <v>46041</v>
      </c>
      <c r="Z72" s="120">
        <v>46069</v>
      </c>
      <c r="AA72" s="120" t="s">
        <v>90</v>
      </c>
      <c r="AB72" s="120">
        <v>46167</v>
      </c>
      <c r="AC72" s="54">
        <f t="shared" ref="AC72:AC135" si="5">+IF(AA72="1800-01-01",AB72-Z72,AB72-AA72)</f>
        <v>98</v>
      </c>
      <c r="AD72" s="56">
        <v>0</v>
      </c>
      <c r="AE72" s="114">
        <v>0</v>
      </c>
      <c r="AF72" s="56">
        <v>0</v>
      </c>
      <c r="AG72" s="116" t="s">
        <v>90</v>
      </c>
      <c r="AH72" s="54">
        <f t="shared" ref="AH72:AH135" si="6">+IF(AG72="1800-01-01",0,AG72-AB72)</f>
        <v>0</v>
      </c>
      <c r="AI72" s="56">
        <v>0</v>
      </c>
      <c r="AJ72" s="114">
        <v>0</v>
      </c>
      <c r="AK72" s="120" t="s">
        <v>90</v>
      </c>
      <c r="AL72" s="116" t="s">
        <v>90</v>
      </c>
      <c r="AM72" s="56">
        <v>0</v>
      </c>
      <c r="AN72" s="116" t="s">
        <v>90</v>
      </c>
      <c r="AO72" s="116" t="s">
        <v>90</v>
      </c>
      <c r="AP72" s="116" t="s">
        <v>90</v>
      </c>
      <c r="AQ72" s="54">
        <f t="shared" ref="AQ72:AQ135" si="7">+IF(AN72="1800-01-01",0,AO72-AN72)</f>
        <v>0</v>
      </c>
      <c r="AR72" s="54">
        <f>+L72+AE72-AJ72</f>
        <v>9373320</v>
      </c>
      <c r="AS72" s="56" t="s">
        <v>571</v>
      </c>
      <c r="AT72" s="114">
        <v>0</v>
      </c>
      <c r="AU72" s="56" t="s">
        <v>91</v>
      </c>
      <c r="AV72" s="114">
        <v>0</v>
      </c>
      <c r="AW72" s="111" t="s">
        <v>90</v>
      </c>
      <c r="AX72" s="113">
        <v>1420200</v>
      </c>
      <c r="AY72" s="58">
        <f t="shared" ref="AY72:AY135" si="8">AR72-AX72</f>
        <v>7953120</v>
      </c>
      <c r="AZ72" s="112">
        <f t="shared" ref="AZ72:AZ135" si="9">+IFERROR(AX72/AR72,"_")</f>
        <v>0.15151515151515152</v>
      </c>
      <c r="BA72" s="159">
        <v>0.15151515151515152</v>
      </c>
      <c r="BB72" s="111" t="s">
        <v>90</v>
      </c>
      <c r="BC72" s="56" t="s">
        <v>149</v>
      </c>
      <c r="BD72" s="403" t="s">
        <v>6962</v>
      </c>
      <c r="BE72" s="51" t="s">
        <v>88</v>
      </c>
      <c r="BF72" s="51" t="s">
        <v>88</v>
      </c>
      <c r="BG72" s="28"/>
      <c r="BH72" s="28"/>
      <c r="BI72" s="28"/>
      <c r="BJ72" s="28"/>
      <c r="BK72" s="28"/>
      <c r="BL72" s="28"/>
      <c r="BM72" s="28"/>
      <c r="BN72" s="28"/>
      <c r="BO72" s="28"/>
      <c r="BP72" s="28"/>
      <c r="BQ72" s="28"/>
      <c r="BR72" s="28"/>
      <c r="BS72" s="28"/>
      <c r="BT72" s="28"/>
      <c r="BU72" s="28"/>
      <c r="BV72" s="28"/>
      <c r="BW72" s="28"/>
    </row>
    <row r="73" spans="2:75" s="18" customFormat="1" x14ac:dyDescent="0.2">
      <c r="B73" s="51">
        <v>2026</v>
      </c>
      <c r="C73" s="51">
        <v>891780111</v>
      </c>
      <c r="D73" s="51" t="s">
        <v>79</v>
      </c>
      <c r="E73" s="121" t="s">
        <v>6961</v>
      </c>
      <c r="F73" s="51" t="s">
        <v>6960</v>
      </c>
      <c r="G73" s="56">
        <v>0</v>
      </c>
      <c r="H73" s="56" t="s">
        <v>82</v>
      </c>
      <c r="I73" s="51" t="s">
        <v>174</v>
      </c>
      <c r="J73" s="121" t="s">
        <v>84</v>
      </c>
      <c r="K73" s="173" t="s">
        <v>6746</v>
      </c>
      <c r="L73" s="114">
        <v>17160000</v>
      </c>
      <c r="M73" s="51" t="s">
        <v>86</v>
      </c>
      <c r="N73" s="173" t="s">
        <v>6959</v>
      </c>
      <c r="O73" s="173">
        <v>1050549331</v>
      </c>
      <c r="P73" s="109">
        <v>69</v>
      </c>
      <c r="Q73" s="120">
        <v>46036</v>
      </c>
      <c r="R73" s="109">
        <v>6818861280</v>
      </c>
      <c r="S73" s="114">
        <v>1037</v>
      </c>
      <c r="T73" s="116">
        <v>46041</v>
      </c>
      <c r="U73" s="114">
        <v>17160000</v>
      </c>
      <c r="V73" s="56" t="s">
        <v>88</v>
      </c>
      <c r="W73" s="114">
        <v>1082939683</v>
      </c>
      <c r="X73" s="161" t="s">
        <v>3375</v>
      </c>
      <c r="Y73" s="120">
        <v>46041</v>
      </c>
      <c r="Z73" s="120">
        <v>46069</v>
      </c>
      <c r="AA73" s="120" t="s">
        <v>90</v>
      </c>
      <c r="AB73" s="120">
        <v>46167</v>
      </c>
      <c r="AC73" s="54">
        <f t="shared" si="5"/>
        <v>98</v>
      </c>
      <c r="AD73" s="56">
        <v>0</v>
      </c>
      <c r="AE73" s="114">
        <v>0</v>
      </c>
      <c r="AF73" s="56">
        <v>0</v>
      </c>
      <c r="AG73" s="116" t="s">
        <v>90</v>
      </c>
      <c r="AH73" s="54">
        <f t="shared" si="6"/>
        <v>0</v>
      </c>
      <c r="AI73" s="56">
        <v>0</v>
      </c>
      <c r="AJ73" s="114">
        <v>0</v>
      </c>
      <c r="AK73" s="120" t="s">
        <v>90</v>
      </c>
      <c r="AL73" s="116" t="s">
        <v>90</v>
      </c>
      <c r="AM73" s="56">
        <v>0</v>
      </c>
      <c r="AN73" s="116" t="s">
        <v>90</v>
      </c>
      <c r="AO73" s="116" t="s">
        <v>90</v>
      </c>
      <c r="AP73" s="116" t="s">
        <v>90</v>
      </c>
      <c r="AQ73" s="54">
        <f t="shared" si="7"/>
        <v>0</v>
      </c>
      <c r="AR73" s="54">
        <f>+L73+AE73-AJ73</f>
        <v>17160000</v>
      </c>
      <c r="AS73" s="56" t="s">
        <v>571</v>
      </c>
      <c r="AT73" s="114">
        <v>0</v>
      </c>
      <c r="AU73" s="56" t="s">
        <v>91</v>
      </c>
      <c r="AV73" s="114">
        <v>0</v>
      </c>
      <c r="AW73" s="111" t="s">
        <v>90</v>
      </c>
      <c r="AX73" s="113">
        <v>2600000</v>
      </c>
      <c r="AY73" s="58">
        <f t="shared" si="8"/>
        <v>14560000</v>
      </c>
      <c r="AZ73" s="112">
        <f t="shared" si="9"/>
        <v>0.15151515151515152</v>
      </c>
      <c r="BA73" s="159">
        <v>0.15151515151515152</v>
      </c>
      <c r="BB73" s="111" t="s">
        <v>90</v>
      </c>
      <c r="BC73" s="56" t="s">
        <v>149</v>
      </c>
      <c r="BD73" s="403" t="s">
        <v>6958</v>
      </c>
      <c r="BE73" s="51" t="s">
        <v>88</v>
      </c>
      <c r="BF73" s="51" t="s">
        <v>88</v>
      </c>
      <c r="BG73" s="28"/>
      <c r="BH73" s="28"/>
      <c r="BI73" s="28"/>
      <c r="BJ73" s="28"/>
      <c r="BK73" s="28"/>
      <c r="BL73" s="28"/>
      <c r="BM73" s="28"/>
      <c r="BN73" s="28"/>
      <c r="BO73" s="28"/>
      <c r="BP73" s="28"/>
      <c r="BQ73" s="28"/>
      <c r="BR73" s="28"/>
      <c r="BS73" s="28"/>
      <c r="BT73" s="28"/>
      <c r="BU73" s="28"/>
      <c r="BV73" s="28"/>
      <c r="BW73" s="28"/>
    </row>
    <row r="74" spans="2:75" s="18" customFormat="1" x14ac:dyDescent="0.2">
      <c r="B74" s="51">
        <v>2026</v>
      </c>
      <c r="C74" s="51">
        <v>891780111</v>
      </c>
      <c r="D74" s="51" t="s">
        <v>79</v>
      </c>
      <c r="E74" s="121" t="s">
        <v>6957</v>
      </c>
      <c r="F74" s="51" t="s">
        <v>6956</v>
      </c>
      <c r="G74" s="56">
        <v>0</v>
      </c>
      <c r="H74" s="56" t="s">
        <v>82</v>
      </c>
      <c r="I74" s="51" t="s">
        <v>174</v>
      </c>
      <c r="J74" s="121" t="s">
        <v>84</v>
      </c>
      <c r="K74" s="173" t="s">
        <v>6746</v>
      </c>
      <c r="L74" s="114">
        <v>17160000</v>
      </c>
      <c r="M74" s="51" t="s">
        <v>86</v>
      </c>
      <c r="N74" s="173" t="s">
        <v>6955</v>
      </c>
      <c r="O74" s="173">
        <v>1081907594</v>
      </c>
      <c r="P74" s="109">
        <v>69</v>
      </c>
      <c r="Q74" s="120">
        <v>46036</v>
      </c>
      <c r="R74" s="109">
        <v>6818861280</v>
      </c>
      <c r="S74" s="114">
        <v>1036</v>
      </c>
      <c r="T74" s="116">
        <v>46041</v>
      </c>
      <c r="U74" s="114">
        <v>17160000</v>
      </c>
      <c r="V74" s="56" t="s">
        <v>88</v>
      </c>
      <c r="W74" s="114">
        <v>1082939683</v>
      </c>
      <c r="X74" s="161" t="s">
        <v>3375</v>
      </c>
      <c r="Y74" s="120">
        <v>46041</v>
      </c>
      <c r="Z74" s="120">
        <v>46069</v>
      </c>
      <c r="AA74" s="120" t="s">
        <v>90</v>
      </c>
      <c r="AB74" s="120">
        <v>46167</v>
      </c>
      <c r="AC74" s="54">
        <f t="shared" si="5"/>
        <v>98</v>
      </c>
      <c r="AD74" s="56">
        <v>0</v>
      </c>
      <c r="AE74" s="114">
        <v>0</v>
      </c>
      <c r="AF74" s="56">
        <v>0</v>
      </c>
      <c r="AG74" s="116" t="s">
        <v>90</v>
      </c>
      <c r="AH74" s="54">
        <f t="shared" si="6"/>
        <v>0</v>
      </c>
      <c r="AI74" s="56">
        <v>0</v>
      </c>
      <c r="AJ74" s="114">
        <v>0</v>
      </c>
      <c r="AK74" s="120" t="s">
        <v>90</v>
      </c>
      <c r="AL74" s="116" t="s">
        <v>90</v>
      </c>
      <c r="AM74" s="56">
        <v>0</v>
      </c>
      <c r="AN74" s="116" t="s">
        <v>90</v>
      </c>
      <c r="AO74" s="116" t="s">
        <v>90</v>
      </c>
      <c r="AP74" s="116" t="s">
        <v>90</v>
      </c>
      <c r="AQ74" s="54">
        <f t="shared" si="7"/>
        <v>0</v>
      </c>
      <c r="AR74" s="54">
        <f>+L74+AE74-AJ74</f>
        <v>17160000</v>
      </c>
      <c r="AS74" s="56" t="s">
        <v>571</v>
      </c>
      <c r="AT74" s="114">
        <v>0</v>
      </c>
      <c r="AU74" s="56" t="s">
        <v>91</v>
      </c>
      <c r="AV74" s="114">
        <v>0</v>
      </c>
      <c r="AW74" s="111" t="s">
        <v>90</v>
      </c>
      <c r="AX74" s="113">
        <v>7800000</v>
      </c>
      <c r="AY74" s="58">
        <f t="shared" si="8"/>
        <v>9360000</v>
      </c>
      <c r="AZ74" s="112">
        <f t="shared" si="9"/>
        <v>0.45454545454545453</v>
      </c>
      <c r="BA74" s="159">
        <v>0.15151515151515152</v>
      </c>
      <c r="BB74" s="111" t="s">
        <v>90</v>
      </c>
      <c r="BC74" s="56" t="s">
        <v>149</v>
      </c>
      <c r="BD74" s="403" t="s">
        <v>6954</v>
      </c>
      <c r="BE74" s="51" t="s">
        <v>88</v>
      </c>
      <c r="BF74" s="51" t="s">
        <v>88</v>
      </c>
      <c r="BG74" s="28"/>
      <c r="BH74" s="28"/>
      <c r="BI74" s="28"/>
      <c r="BJ74" s="28"/>
      <c r="BK74" s="28"/>
      <c r="BL74" s="28"/>
      <c r="BM74" s="28"/>
      <c r="BN74" s="28"/>
      <c r="BO74" s="28"/>
      <c r="BP74" s="28"/>
      <c r="BQ74" s="28"/>
      <c r="BR74" s="28"/>
      <c r="BS74" s="28"/>
      <c r="BT74" s="28"/>
      <c r="BU74" s="28"/>
      <c r="BV74" s="28"/>
      <c r="BW74" s="28"/>
    </row>
    <row r="75" spans="2:75" s="18" customFormat="1" x14ac:dyDescent="0.2">
      <c r="B75" s="51">
        <v>2026</v>
      </c>
      <c r="C75" s="51">
        <v>891780111</v>
      </c>
      <c r="D75" s="51" t="s">
        <v>79</v>
      </c>
      <c r="E75" s="121" t="s">
        <v>6953</v>
      </c>
      <c r="F75" s="51" t="s">
        <v>6952</v>
      </c>
      <c r="G75" s="56">
        <v>0</v>
      </c>
      <c r="H75" s="56" t="s">
        <v>82</v>
      </c>
      <c r="I75" s="51" t="s">
        <v>174</v>
      </c>
      <c r="J75" s="121" t="s">
        <v>84</v>
      </c>
      <c r="K75" s="173" t="s">
        <v>6746</v>
      </c>
      <c r="L75" s="114">
        <v>17160000</v>
      </c>
      <c r="M75" s="51" t="s">
        <v>86</v>
      </c>
      <c r="N75" s="173" t="s">
        <v>6951</v>
      </c>
      <c r="O75" s="173">
        <v>1043605369</v>
      </c>
      <c r="P75" s="109">
        <v>69</v>
      </c>
      <c r="Q75" s="120">
        <v>46036</v>
      </c>
      <c r="R75" s="109">
        <v>6818861280</v>
      </c>
      <c r="S75" s="114">
        <v>1044</v>
      </c>
      <c r="T75" s="116">
        <v>46041</v>
      </c>
      <c r="U75" s="114">
        <v>17160000</v>
      </c>
      <c r="V75" s="56" t="s">
        <v>88</v>
      </c>
      <c r="W75" s="114">
        <v>1082939683</v>
      </c>
      <c r="X75" s="161" t="s">
        <v>3375</v>
      </c>
      <c r="Y75" s="120">
        <v>46041</v>
      </c>
      <c r="Z75" s="120">
        <v>46069</v>
      </c>
      <c r="AA75" s="120" t="s">
        <v>90</v>
      </c>
      <c r="AB75" s="120">
        <v>46167</v>
      </c>
      <c r="AC75" s="54">
        <f t="shared" si="5"/>
        <v>98</v>
      </c>
      <c r="AD75" s="56">
        <v>0</v>
      </c>
      <c r="AE75" s="114">
        <v>0</v>
      </c>
      <c r="AF75" s="56">
        <v>0</v>
      </c>
      <c r="AG75" s="116" t="s">
        <v>90</v>
      </c>
      <c r="AH75" s="54">
        <f t="shared" si="6"/>
        <v>0</v>
      </c>
      <c r="AI75" s="56">
        <v>0</v>
      </c>
      <c r="AJ75" s="114">
        <v>0</v>
      </c>
      <c r="AK75" s="120" t="s">
        <v>90</v>
      </c>
      <c r="AL75" s="116" t="s">
        <v>90</v>
      </c>
      <c r="AM75" s="56">
        <v>0</v>
      </c>
      <c r="AN75" s="116" t="s">
        <v>90</v>
      </c>
      <c r="AO75" s="116" t="s">
        <v>90</v>
      </c>
      <c r="AP75" s="116" t="s">
        <v>90</v>
      </c>
      <c r="AQ75" s="54">
        <f t="shared" si="7"/>
        <v>0</v>
      </c>
      <c r="AR75" s="54">
        <f>+L75+AE75-AJ75</f>
        <v>17160000</v>
      </c>
      <c r="AS75" s="56" t="s">
        <v>571</v>
      </c>
      <c r="AT75" s="114">
        <v>0</v>
      </c>
      <c r="AU75" s="56" t="s">
        <v>91</v>
      </c>
      <c r="AV75" s="114">
        <v>0</v>
      </c>
      <c r="AW75" s="111" t="s">
        <v>90</v>
      </c>
      <c r="AX75" s="113">
        <v>2600000</v>
      </c>
      <c r="AY75" s="58">
        <f t="shared" si="8"/>
        <v>14560000</v>
      </c>
      <c r="AZ75" s="112">
        <f t="shared" si="9"/>
        <v>0.15151515151515152</v>
      </c>
      <c r="BA75" s="159">
        <v>0.15151515151515152</v>
      </c>
      <c r="BB75" s="111" t="s">
        <v>90</v>
      </c>
      <c r="BC75" s="56" t="s">
        <v>149</v>
      </c>
      <c r="BD75" s="403" t="s">
        <v>6950</v>
      </c>
      <c r="BE75" s="51" t="s">
        <v>88</v>
      </c>
      <c r="BF75" s="51" t="s">
        <v>88</v>
      </c>
      <c r="BG75" s="28"/>
      <c r="BH75" s="28"/>
      <c r="BI75" s="28"/>
      <c r="BJ75" s="28"/>
      <c r="BK75" s="28"/>
      <c r="BL75" s="28"/>
      <c r="BM75" s="28"/>
      <c r="BN75" s="28"/>
      <c r="BO75" s="28"/>
      <c r="BP75" s="28"/>
      <c r="BQ75" s="28"/>
      <c r="BR75" s="28"/>
      <c r="BS75" s="28"/>
      <c r="BT75" s="28"/>
      <c r="BU75" s="28"/>
      <c r="BV75" s="28"/>
      <c r="BW75" s="28"/>
    </row>
    <row r="76" spans="2:75" s="18" customFormat="1" x14ac:dyDescent="0.2">
      <c r="B76" s="51">
        <v>2026</v>
      </c>
      <c r="C76" s="51">
        <v>891780111</v>
      </c>
      <c r="D76" s="51" t="s">
        <v>79</v>
      </c>
      <c r="E76" s="121" t="s">
        <v>6949</v>
      </c>
      <c r="F76" s="51" t="s">
        <v>6948</v>
      </c>
      <c r="G76" s="56">
        <v>0</v>
      </c>
      <c r="H76" s="56" t="s">
        <v>82</v>
      </c>
      <c r="I76" s="51" t="s">
        <v>174</v>
      </c>
      <c r="J76" s="121" t="s">
        <v>84</v>
      </c>
      <c r="K76" s="405" t="s">
        <v>4036</v>
      </c>
      <c r="L76" s="114">
        <v>9373320</v>
      </c>
      <c r="M76" s="51" t="s">
        <v>86</v>
      </c>
      <c r="N76" s="173" t="s">
        <v>6947</v>
      </c>
      <c r="O76" s="173">
        <v>36577261</v>
      </c>
      <c r="P76" s="109">
        <v>69</v>
      </c>
      <c r="Q76" s="120">
        <v>46036</v>
      </c>
      <c r="R76" s="109">
        <v>6818861280</v>
      </c>
      <c r="S76" s="114">
        <v>1041</v>
      </c>
      <c r="T76" s="116">
        <v>46041</v>
      </c>
      <c r="U76" s="114">
        <v>9373320</v>
      </c>
      <c r="V76" s="56" t="s">
        <v>88</v>
      </c>
      <c r="W76" s="114">
        <v>1082939683</v>
      </c>
      <c r="X76" s="161" t="s">
        <v>3375</v>
      </c>
      <c r="Y76" s="120">
        <v>46041</v>
      </c>
      <c r="Z76" s="120">
        <v>46069</v>
      </c>
      <c r="AA76" s="120" t="s">
        <v>90</v>
      </c>
      <c r="AB76" s="120">
        <v>46167</v>
      </c>
      <c r="AC76" s="54">
        <f t="shared" si="5"/>
        <v>98</v>
      </c>
      <c r="AD76" s="56">
        <v>0</v>
      </c>
      <c r="AE76" s="114">
        <v>0</v>
      </c>
      <c r="AF76" s="56">
        <v>0</v>
      </c>
      <c r="AG76" s="116" t="s">
        <v>90</v>
      </c>
      <c r="AH76" s="54">
        <f t="shared" si="6"/>
        <v>0</v>
      </c>
      <c r="AI76" s="56">
        <v>0</v>
      </c>
      <c r="AJ76" s="114">
        <v>0</v>
      </c>
      <c r="AK76" s="120" t="s">
        <v>90</v>
      </c>
      <c r="AL76" s="116" t="s">
        <v>90</v>
      </c>
      <c r="AM76" s="56">
        <v>0</v>
      </c>
      <c r="AN76" s="116" t="s">
        <v>90</v>
      </c>
      <c r="AO76" s="116" t="s">
        <v>90</v>
      </c>
      <c r="AP76" s="116" t="s">
        <v>90</v>
      </c>
      <c r="AQ76" s="54">
        <f t="shared" si="7"/>
        <v>0</v>
      </c>
      <c r="AR76" s="54">
        <f>+L76+AE76-AJ76</f>
        <v>9373320</v>
      </c>
      <c r="AS76" s="56" t="s">
        <v>571</v>
      </c>
      <c r="AT76" s="114">
        <v>0</v>
      </c>
      <c r="AU76" s="56" t="s">
        <v>91</v>
      </c>
      <c r="AV76" s="114">
        <v>0</v>
      </c>
      <c r="AW76" s="111" t="s">
        <v>90</v>
      </c>
      <c r="AX76" s="113">
        <v>1420200</v>
      </c>
      <c r="AY76" s="58">
        <f t="shared" si="8"/>
        <v>7953120</v>
      </c>
      <c r="AZ76" s="112">
        <f t="shared" si="9"/>
        <v>0.15151515151515152</v>
      </c>
      <c r="BA76" s="159">
        <v>0.15151515151515152</v>
      </c>
      <c r="BB76" s="111" t="s">
        <v>90</v>
      </c>
      <c r="BC76" s="56" t="s">
        <v>149</v>
      </c>
      <c r="BD76" s="403" t="s">
        <v>6946</v>
      </c>
      <c r="BE76" s="51" t="s">
        <v>88</v>
      </c>
      <c r="BF76" s="51" t="s">
        <v>88</v>
      </c>
      <c r="BG76" s="28"/>
      <c r="BH76" s="28"/>
      <c r="BI76" s="28"/>
      <c r="BJ76" s="28"/>
      <c r="BK76" s="28"/>
      <c r="BL76" s="28"/>
      <c r="BM76" s="28"/>
      <c r="BN76" s="28"/>
      <c r="BO76" s="28"/>
      <c r="BP76" s="28"/>
      <c r="BQ76" s="28"/>
      <c r="BR76" s="28"/>
      <c r="BS76" s="28"/>
      <c r="BT76" s="28"/>
      <c r="BU76" s="28"/>
      <c r="BV76" s="28"/>
      <c r="BW76" s="28"/>
    </row>
    <row r="77" spans="2:75" s="18" customFormat="1" x14ac:dyDescent="0.2">
      <c r="B77" s="51">
        <v>2026</v>
      </c>
      <c r="C77" s="51">
        <v>891780111</v>
      </c>
      <c r="D77" s="51" t="s">
        <v>79</v>
      </c>
      <c r="E77" s="121" t="s">
        <v>6945</v>
      </c>
      <c r="F77" s="51" t="s">
        <v>6944</v>
      </c>
      <c r="G77" s="56">
        <v>0</v>
      </c>
      <c r="H77" s="56" t="s">
        <v>82</v>
      </c>
      <c r="I77" s="51" t="s">
        <v>174</v>
      </c>
      <c r="J77" s="121" t="s">
        <v>84</v>
      </c>
      <c r="K77" s="173" t="s">
        <v>4036</v>
      </c>
      <c r="L77" s="114">
        <v>9373320</v>
      </c>
      <c r="M77" s="51" t="s">
        <v>86</v>
      </c>
      <c r="N77" s="173" t="s">
        <v>6943</v>
      </c>
      <c r="O77" s="173">
        <v>1044916096</v>
      </c>
      <c r="P77" s="109">
        <v>69</v>
      </c>
      <c r="Q77" s="120">
        <v>46036</v>
      </c>
      <c r="R77" s="109">
        <v>6818861280</v>
      </c>
      <c r="S77" s="114">
        <v>1040</v>
      </c>
      <c r="T77" s="116">
        <v>46041</v>
      </c>
      <c r="U77" s="114">
        <v>9373320</v>
      </c>
      <c r="V77" s="56" t="s">
        <v>88</v>
      </c>
      <c r="W77" s="114">
        <v>1082939683</v>
      </c>
      <c r="X77" s="161" t="s">
        <v>3375</v>
      </c>
      <c r="Y77" s="120">
        <v>46041</v>
      </c>
      <c r="Z77" s="120">
        <v>46069</v>
      </c>
      <c r="AA77" s="120" t="s">
        <v>90</v>
      </c>
      <c r="AB77" s="120">
        <v>46167</v>
      </c>
      <c r="AC77" s="54">
        <f t="shared" si="5"/>
        <v>98</v>
      </c>
      <c r="AD77" s="56">
        <v>0</v>
      </c>
      <c r="AE77" s="114">
        <v>0</v>
      </c>
      <c r="AF77" s="56">
        <v>0</v>
      </c>
      <c r="AG77" s="116" t="s">
        <v>90</v>
      </c>
      <c r="AH77" s="54">
        <f t="shared" si="6"/>
        <v>0</v>
      </c>
      <c r="AI77" s="56">
        <v>0</v>
      </c>
      <c r="AJ77" s="114">
        <v>0</v>
      </c>
      <c r="AK77" s="120" t="s">
        <v>90</v>
      </c>
      <c r="AL77" s="116" t="s">
        <v>90</v>
      </c>
      <c r="AM77" s="56">
        <v>0</v>
      </c>
      <c r="AN77" s="116" t="s">
        <v>90</v>
      </c>
      <c r="AO77" s="116" t="s">
        <v>90</v>
      </c>
      <c r="AP77" s="116" t="s">
        <v>90</v>
      </c>
      <c r="AQ77" s="54">
        <f t="shared" si="7"/>
        <v>0</v>
      </c>
      <c r="AR77" s="54">
        <f>+L77+AE77-AJ77</f>
        <v>9373320</v>
      </c>
      <c r="AS77" s="56" t="s">
        <v>571</v>
      </c>
      <c r="AT77" s="114">
        <v>0</v>
      </c>
      <c r="AU77" s="56" t="s">
        <v>91</v>
      </c>
      <c r="AV77" s="114">
        <v>0</v>
      </c>
      <c r="AW77" s="111" t="s">
        <v>90</v>
      </c>
      <c r="AX77" s="113">
        <v>1420200</v>
      </c>
      <c r="AY77" s="58">
        <f t="shared" si="8"/>
        <v>7953120</v>
      </c>
      <c r="AZ77" s="112">
        <f t="shared" si="9"/>
        <v>0.15151515151515152</v>
      </c>
      <c r="BA77" s="159">
        <v>0.15151515151515152</v>
      </c>
      <c r="BB77" s="111" t="s">
        <v>90</v>
      </c>
      <c r="BC77" s="56" t="s">
        <v>149</v>
      </c>
      <c r="BD77" s="403" t="s">
        <v>6942</v>
      </c>
      <c r="BE77" s="51" t="s">
        <v>88</v>
      </c>
      <c r="BF77" s="51" t="s">
        <v>88</v>
      </c>
      <c r="BG77" s="28"/>
      <c r="BH77" s="28"/>
      <c r="BI77" s="28"/>
      <c r="BJ77" s="28"/>
      <c r="BK77" s="28"/>
      <c r="BL77" s="28"/>
      <c r="BM77" s="28"/>
      <c r="BN77" s="28"/>
      <c r="BO77" s="28"/>
      <c r="BP77" s="28"/>
      <c r="BQ77" s="28"/>
      <c r="BR77" s="28"/>
      <c r="BS77" s="28"/>
      <c r="BT77" s="28"/>
      <c r="BU77" s="28"/>
      <c r="BV77" s="28"/>
      <c r="BW77" s="28"/>
    </row>
    <row r="78" spans="2:75" s="18" customFormat="1" x14ac:dyDescent="0.2">
      <c r="B78" s="51">
        <v>2026</v>
      </c>
      <c r="C78" s="51">
        <v>891780111</v>
      </c>
      <c r="D78" s="51" t="s">
        <v>79</v>
      </c>
      <c r="E78" s="121" t="s">
        <v>6941</v>
      </c>
      <c r="F78" s="51" t="s">
        <v>6940</v>
      </c>
      <c r="G78" s="56">
        <v>0</v>
      </c>
      <c r="H78" s="56" t="s">
        <v>82</v>
      </c>
      <c r="I78" s="51" t="s">
        <v>174</v>
      </c>
      <c r="J78" s="121" t="s">
        <v>84</v>
      </c>
      <c r="K78" s="405" t="s">
        <v>6931</v>
      </c>
      <c r="L78" s="114">
        <v>17160000</v>
      </c>
      <c r="M78" s="51" t="s">
        <v>86</v>
      </c>
      <c r="N78" s="173" t="s">
        <v>6939</v>
      </c>
      <c r="O78" s="173">
        <v>1044421906</v>
      </c>
      <c r="P78" s="109">
        <v>69</v>
      </c>
      <c r="Q78" s="120">
        <v>46036</v>
      </c>
      <c r="R78" s="109">
        <v>6818861280</v>
      </c>
      <c r="S78" s="114">
        <v>1035</v>
      </c>
      <c r="T78" s="116">
        <v>46041</v>
      </c>
      <c r="U78" s="114">
        <v>17160000</v>
      </c>
      <c r="V78" s="56" t="s">
        <v>88</v>
      </c>
      <c r="W78" s="114">
        <v>1082939683</v>
      </c>
      <c r="X78" s="161" t="s">
        <v>3375</v>
      </c>
      <c r="Y78" s="120">
        <v>46041</v>
      </c>
      <c r="Z78" s="120">
        <v>46069</v>
      </c>
      <c r="AA78" s="120" t="s">
        <v>90</v>
      </c>
      <c r="AB78" s="120">
        <v>46167</v>
      </c>
      <c r="AC78" s="54">
        <f t="shared" si="5"/>
        <v>98</v>
      </c>
      <c r="AD78" s="56">
        <v>0</v>
      </c>
      <c r="AE78" s="114">
        <v>0</v>
      </c>
      <c r="AF78" s="56">
        <v>0</v>
      </c>
      <c r="AG78" s="116" t="s">
        <v>90</v>
      </c>
      <c r="AH78" s="54">
        <f t="shared" si="6"/>
        <v>0</v>
      </c>
      <c r="AI78" s="56">
        <v>0</v>
      </c>
      <c r="AJ78" s="114">
        <v>0</v>
      </c>
      <c r="AK78" s="120" t="s">
        <v>90</v>
      </c>
      <c r="AL78" s="116" t="s">
        <v>90</v>
      </c>
      <c r="AM78" s="56">
        <v>0</v>
      </c>
      <c r="AN78" s="116" t="s">
        <v>90</v>
      </c>
      <c r="AO78" s="116" t="s">
        <v>90</v>
      </c>
      <c r="AP78" s="116" t="s">
        <v>90</v>
      </c>
      <c r="AQ78" s="54">
        <f t="shared" si="7"/>
        <v>0</v>
      </c>
      <c r="AR78" s="54">
        <f>+L78+AE78-AJ78</f>
        <v>17160000</v>
      </c>
      <c r="AS78" s="56" t="s">
        <v>571</v>
      </c>
      <c r="AT78" s="114">
        <v>0</v>
      </c>
      <c r="AU78" s="56" t="s">
        <v>91</v>
      </c>
      <c r="AV78" s="114">
        <v>0</v>
      </c>
      <c r="AW78" s="111" t="s">
        <v>90</v>
      </c>
      <c r="AX78" s="113">
        <v>2600000</v>
      </c>
      <c r="AY78" s="58">
        <f t="shared" si="8"/>
        <v>14560000</v>
      </c>
      <c r="AZ78" s="112">
        <f t="shared" si="9"/>
        <v>0.15151515151515152</v>
      </c>
      <c r="BA78" s="159">
        <v>0.15151515151515152</v>
      </c>
      <c r="BB78" s="111" t="s">
        <v>90</v>
      </c>
      <c r="BC78" s="56" t="s">
        <v>149</v>
      </c>
      <c r="BD78" s="403" t="s">
        <v>6938</v>
      </c>
      <c r="BE78" s="51" t="s">
        <v>88</v>
      </c>
      <c r="BF78" s="51" t="s">
        <v>88</v>
      </c>
      <c r="BG78" s="28"/>
      <c r="BH78" s="28"/>
      <c r="BI78" s="28"/>
      <c r="BJ78" s="28"/>
      <c r="BK78" s="28"/>
      <c r="BL78" s="28"/>
      <c r="BM78" s="28"/>
      <c r="BN78" s="28"/>
      <c r="BO78" s="28"/>
      <c r="BP78" s="28"/>
      <c r="BQ78" s="28"/>
      <c r="BR78" s="28"/>
      <c r="BS78" s="28"/>
      <c r="BT78" s="28"/>
      <c r="BU78" s="28"/>
      <c r="BV78" s="28"/>
      <c r="BW78" s="28"/>
    </row>
    <row r="79" spans="2:75" s="18" customFormat="1" x14ac:dyDescent="0.2">
      <c r="B79" s="51">
        <v>2026</v>
      </c>
      <c r="C79" s="51">
        <v>891780111</v>
      </c>
      <c r="D79" s="51" t="s">
        <v>79</v>
      </c>
      <c r="E79" s="121" t="s">
        <v>6937</v>
      </c>
      <c r="F79" s="51" t="s">
        <v>6936</v>
      </c>
      <c r="G79" s="56">
        <v>0</v>
      </c>
      <c r="H79" s="56" t="s">
        <v>82</v>
      </c>
      <c r="I79" s="51" t="s">
        <v>174</v>
      </c>
      <c r="J79" s="121" t="s">
        <v>84</v>
      </c>
      <c r="K79" s="173" t="s">
        <v>6746</v>
      </c>
      <c r="L79" s="114">
        <v>17160000</v>
      </c>
      <c r="M79" s="51" t="s">
        <v>86</v>
      </c>
      <c r="N79" s="173" t="s">
        <v>6935</v>
      </c>
      <c r="O79" s="173">
        <v>1043845035</v>
      </c>
      <c r="P79" s="109">
        <v>69</v>
      </c>
      <c r="Q79" s="120">
        <v>46036</v>
      </c>
      <c r="R79" s="109">
        <v>6818861280</v>
      </c>
      <c r="S79" s="114">
        <v>1034</v>
      </c>
      <c r="T79" s="116">
        <v>46041</v>
      </c>
      <c r="U79" s="114">
        <v>17160000</v>
      </c>
      <c r="V79" s="56" t="s">
        <v>88</v>
      </c>
      <c r="W79" s="114">
        <v>1082939683</v>
      </c>
      <c r="X79" s="161" t="s">
        <v>3375</v>
      </c>
      <c r="Y79" s="120">
        <v>46041</v>
      </c>
      <c r="Z79" s="120">
        <v>46069</v>
      </c>
      <c r="AA79" s="120" t="s">
        <v>90</v>
      </c>
      <c r="AB79" s="120">
        <v>46167</v>
      </c>
      <c r="AC79" s="54">
        <f t="shared" si="5"/>
        <v>98</v>
      </c>
      <c r="AD79" s="56">
        <v>0</v>
      </c>
      <c r="AE79" s="114">
        <v>0</v>
      </c>
      <c r="AF79" s="56">
        <v>0</v>
      </c>
      <c r="AG79" s="116" t="s">
        <v>90</v>
      </c>
      <c r="AH79" s="54">
        <f t="shared" si="6"/>
        <v>0</v>
      </c>
      <c r="AI79" s="56">
        <v>0</v>
      </c>
      <c r="AJ79" s="114">
        <v>0</v>
      </c>
      <c r="AK79" s="120" t="s">
        <v>90</v>
      </c>
      <c r="AL79" s="116" t="s">
        <v>90</v>
      </c>
      <c r="AM79" s="56">
        <v>0</v>
      </c>
      <c r="AN79" s="116" t="s">
        <v>90</v>
      </c>
      <c r="AO79" s="116" t="s">
        <v>90</v>
      </c>
      <c r="AP79" s="116" t="s">
        <v>90</v>
      </c>
      <c r="AQ79" s="54">
        <f t="shared" si="7"/>
        <v>0</v>
      </c>
      <c r="AR79" s="54">
        <f>+L79+AE79-AJ79</f>
        <v>17160000</v>
      </c>
      <c r="AS79" s="56" t="s">
        <v>571</v>
      </c>
      <c r="AT79" s="114">
        <v>0</v>
      </c>
      <c r="AU79" s="56" t="s">
        <v>91</v>
      </c>
      <c r="AV79" s="114">
        <v>0</v>
      </c>
      <c r="AW79" s="111" t="s">
        <v>90</v>
      </c>
      <c r="AX79" s="113">
        <v>2600000</v>
      </c>
      <c r="AY79" s="58">
        <f t="shared" si="8"/>
        <v>14560000</v>
      </c>
      <c r="AZ79" s="112">
        <f t="shared" si="9"/>
        <v>0.15151515151515152</v>
      </c>
      <c r="BA79" s="159">
        <v>0.15151515151515152</v>
      </c>
      <c r="BB79" s="111" t="s">
        <v>90</v>
      </c>
      <c r="BC79" s="56" t="s">
        <v>149</v>
      </c>
      <c r="BD79" s="403" t="s">
        <v>6934</v>
      </c>
      <c r="BE79" s="51" t="s">
        <v>88</v>
      </c>
      <c r="BF79" s="51" t="s">
        <v>88</v>
      </c>
      <c r="BG79" s="28"/>
      <c r="BH79" s="28"/>
      <c r="BI79" s="28"/>
      <c r="BJ79" s="28"/>
      <c r="BK79" s="28"/>
      <c r="BL79" s="28"/>
      <c r="BM79" s="28"/>
      <c r="BN79" s="28"/>
      <c r="BO79" s="28"/>
      <c r="BP79" s="28"/>
      <c r="BQ79" s="28"/>
      <c r="BR79" s="28"/>
      <c r="BS79" s="28"/>
      <c r="BT79" s="28"/>
      <c r="BU79" s="28"/>
      <c r="BV79" s="28"/>
      <c r="BW79" s="28"/>
    </row>
    <row r="80" spans="2:75" s="18" customFormat="1" x14ac:dyDescent="0.2">
      <c r="B80" s="51">
        <v>2026</v>
      </c>
      <c r="C80" s="51">
        <v>891780111</v>
      </c>
      <c r="D80" s="51" t="s">
        <v>79</v>
      </c>
      <c r="E80" s="121" t="s">
        <v>6933</v>
      </c>
      <c r="F80" s="51" t="s">
        <v>6932</v>
      </c>
      <c r="G80" s="56">
        <v>0</v>
      </c>
      <c r="H80" s="56" t="s">
        <v>82</v>
      </c>
      <c r="I80" s="51" t="s">
        <v>174</v>
      </c>
      <c r="J80" s="121" t="s">
        <v>84</v>
      </c>
      <c r="K80" s="405" t="s">
        <v>6931</v>
      </c>
      <c r="L80" s="114">
        <v>17160000</v>
      </c>
      <c r="M80" s="51" t="s">
        <v>86</v>
      </c>
      <c r="N80" s="173" t="s">
        <v>6930</v>
      </c>
      <c r="O80" s="173">
        <v>1143128824</v>
      </c>
      <c r="P80" s="109">
        <v>69</v>
      </c>
      <c r="Q80" s="120">
        <v>46036</v>
      </c>
      <c r="R80" s="109">
        <v>6818861280</v>
      </c>
      <c r="S80" s="114">
        <v>1033</v>
      </c>
      <c r="T80" s="116">
        <v>46041</v>
      </c>
      <c r="U80" s="114">
        <v>17160000</v>
      </c>
      <c r="V80" s="56" t="s">
        <v>88</v>
      </c>
      <c r="W80" s="114">
        <v>1082939683</v>
      </c>
      <c r="X80" s="161" t="s">
        <v>3375</v>
      </c>
      <c r="Y80" s="120">
        <v>46041</v>
      </c>
      <c r="Z80" s="120">
        <v>46069</v>
      </c>
      <c r="AA80" s="120" t="s">
        <v>90</v>
      </c>
      <c r="AB80" s="120">
        <v>46167</v>
      </c>
      <c r="AC80" s="54">
        <f t="shared" si="5"/>
        <v>98</v>
      </c>
      <c r="AD80" s="56">
        <v>0</v>
      </c>
      <c r="AE80" s="114">
        <v>0</v>
      </c>
      <c r="AF80" s="56">
        <v>0</v>
      </c>
      <c r="AG80" s="116" t="s">
        <v>90</v>
      </c>
      <c r="AH80" s="54">
        <f t="shared" si="6"/>
        <v>0</v>
      </c>
      <c r="AI80" s="56">
        <v>0</v>
      </c>
      <c r="AJ80" s="114">
        <v>0</v>
      </c>
      <c r="AK80" s="120" t="s">
        <v>90</v>
      </c>
      <c r="AL80" s="116" t="s">
        <v>90</v>
      </c>
      <c r="AM80" s="56">
        <v>0</v>
      </c>
      <c r="AN80" s="116" t="s">
        <v>90</v>
      </c>
      <c r="AO80" s="116" t="s">
        <v>90</v>
      </c>
      <c r="AP80" s="116" t="s">
        <v>90</v>
      </c>
      <c r="AQ80" s="54">
        <f t="shared" si="7"/>
        <v>0</v>
      </c>
      <c r="AR80" s="54">
        <f>+L80+AE80-AJ80</f>
        <v>17160000</v>
      </c>
      <c r="AS80" s="56" t="s">
        <v>571</v>
      </c>
      <c r="AT80" s="114">
        <v>0</v>
      </c>
      <c r="AU80" s="56" t="s">
        <v>91</v>
      </c>
      <c r="AV80" s="114">
        <v>0</v>
      </c>
      <c r="AW80" s="111" t="s">
        <v>90</v>
      </c>
      <c r="AX80" s="113">
        <v>2600000</v>
      </c>
      <c r="AY80" s="58">
        <f t="shared" si="8"/>
        <v>14560000</v>
      </c>
      <c r="AZ80" s="112">
        <f t="shared" si="9"/>
        <v>0.15151515151515152</v>
      </c>
      <c r="BA80" s="159">
        <v>0.15151515151515152</v>
      </c>
      <c r="BB80" s="111" t="s">
        <v>90</v>
      </c>
      <c r="BC80" s="56" t="s">
        <v>149</v>
      </c>
      <c r="BD80" s="403" t="s">
        <v>6929</v>
      </c>
      <c r="BE80" s="51" t="s">
        <v>88</v>
      </c>
      <c r="BF80" s="51" t="s">
        <v>88</v>
      </c>
      <c r="BG80" s="28"/>
      <c r="BH80" s="28"/>
      <c r="BI80" s="28"/>
      <c r="BJ80" s="28"/>
      <c r="BK80" s="28"/>
      <c r="BL80" s="28"/>
      <c r="BM80" s="28"/>
      <c r="BN80" s="28"/>
      <c r="BO80" s="28"/>
      <c r="BP80" s="28"/>
      <c r="BQ80" s="28"/>
      <c r="BR80" s="28"/>
      <c r="BS80" s="28"/>
      <c r="BT80" s="28"/>
      <c r="BU80" s="28"/>
      <c r="BV80" s="28"/>
      <c r="BW80" s="28"/>
    </row>
    <row r="81" spans="2:75" s="18" customFormat="1" x14ac:dyDescent="0.2">
      <c r="B81" s="51">
        <v>2026</v>
      </c>
      <c r="C81" s="51">
        <v>891780111</v>
      </c>
      <c r="D81" s="51" t="s">
        <v>79</v>
      </c>
      <c r="E81" s="121" t="s">
        <v>6928</v>
      </c>
      <c r="F81" s="51" t="s">
        <v>6927</v>
      </c>
      <c r="G81" s="56">
        <v>0</v>
      </c>
      <c r="H81" s="56" t="s">
        <v>82</v>
      </c>
      <c r="I81" s="51" t="s">
        <v>174</v>
      </c>
      <c r="J81" s="121" t="s">
        <v>84</v>
      </c>
      <c r="K81" s="173" t="s">
        <v>6926</v>
      </c>
      <c r="L81" s="114">
        <v>17160000</v>
      </c>
      <c r="M81" s="51" t="s">
        <v>86</v>
      </c>
      <c r="N81" s="173" t="s">
        <v>6925</v>
      </c>
      <c r="O81" s="173">
        <v>1049031000</v>
      </c>
      <c r="P81" s="109">
        <v>69</v>
      </c>
      <c r="Q81" s="120">
        <v>46036</v>
      </c>
      <c r="R81" s="109">
        <v>6818861280</v>
      </c>
      <c r="S81" s="114">
        <v>1032</v>
      </c>
      <c r="T81" s="116">
        <v>46041</v>
      </c>
      <c r="U81" s="114">
        <v>17160000</v>
      </c>
      <c r="V81" s="56" t="s">
        <v>88</v>
      </c>
      <c r="W81" s="114">
        <v>1082939683</v>
      </c>
      <c r="X81" s="161" t="s">
        <v>3375</v>
      </c>
      <c r="Y81" s="120">
        <v>46041</v>
      </c>
      <c r="Z81" s="120">
        <v>46069</v>
      </c>
      <c r="AA81" s="120" t="s">
        <v>90</v>
      </c>
      <c r="AB81" s="120">
        <v>46167</v>
      </c>
      <c r="AC81" s="54">
        <f t="shared" si="5"/>
        <v>98</v>
      </c>
      <c r="AD81" s="56">
        <v>0</v>
      </c>
      <c r="AE81" s="114">
        <v>0</v>
      </c>
      <c r="AF81" s="56">
        <v>0</v>
      </c>
      <c r="AG81" s="116" t="s">
        <v>90</v>
      </c>
      <c r="AH81" s="54">
        <f t="shared" si="6"/>
        <v>0</v>
      </c>
      <c r="AI81" s="56">
        <v>0</v>
      </c>
      <c r="AJ81" s="114">
        <v>0</v>
      </c>
      <c r="AK81" s="120" t="s">
        <v>90</v>
      </c>
      <c r="AL81" s="116" t="s">
        <v>90</v>
      </c>
      <c r="AM81" s="56">
        <v>0</v>
      </c>
      <c r="AN81" s="116" t="s">
        <v>90</v>
      </c>
      <c r="AO81" s="116" t="s">
        <v>90</v>
      </c>
      <c r="AP81" s="116" t="s">
        <v>90</v>
      </c>
      <c r="AQ81" s="54">
        <f t="shared" si="7"/>
        <v>0</v>
      </c>
      <c r="AR81" s="54">
        <f>+L81+AE81-AJ81</f>
        <v>17160000</v>
      </c>
      <c r="AS81" s="56" t="s">
        <v>571</v>
      </c>
      <c r="AT81" s="114">
        <v>0</v>
      </c>
      <c r="AU81" s="56" t="s">
        <v>91</v>
      </c>
      <c r="AV81" s="114">
        <v>0</v>
      </c>
      <c r="AW81" s="111" t="s">
        <v>90</v>
      </c>
      <c r="AX81" s="113">
        <v>2600000</v>
      </c>
      <c r="AY81" s="58">
        <f t="shared" si="8"/>
        <v>14560000</v>
      </c>
      <c r="AZ81" s="112">
        <f t="shared" si="9"/>
        <v>0.15151515151515152</v>
      </c>
      <c r="BA81" s="159">
        <v>0.15151515151515152</v>
      </c>
      <c r="BB81" s="111" t="s">
        <v>90</v>
      </c>
      <c r="BC81" s="56" t="s">
        <v>149</v>
      </c>
      <c r="BD81" s="403" t="s">
        <v>6924</v>
      </c>
      <c r="BE81" s="51" t="s">
        <v>88</v>
      </c>
      <c r="BF81" s="51" t="s">
        <v>88</v>
      </c>
      <c r="BG81" s="28"/>
      <c r="BH81" s="28"/>
      <c r="BI81" s="28"/>
      <c r="BJ81" s="28"/>
      <c r="BK81" s="28"/>
      <c r="BL81" s="28"/>
      <c r="BM81" s="28"/>
      <c r="BN81" s="28"/>
      <c r="BO81" s="28"/>
      <c r="BP81" s="28"/>
      <c r="BQ81" s="28"/>
      <c r="BR81" s="28"/>
      <c r="BS81" s="28"/>
      <c r="BT81" s="28"/>
      <c r="BU81" s="28"/>
      <c r="BV81" s="28"/>
      <c r="BW81" s="28"/>
    </row>
    <row r="82" spans="2:75" s="18" customFormat="1" x14ac:dyDescent="0.2">
      <c r="B82" s="51">
        <v>2026</v>
      </c>
      <c r="C82" s="51">
        <v>891780111</v>
      </c>
      <c r="D82" s="51" t="s">
        <v>79</v>
      </c>
      <c r="E82" s="121" t="s">
        <v>6923</v>
      </c>
      <c r="F82" s="51" t="s">
        <v>6922</v>
      </c>
      <c r="G82" s="56">
        <v>0</v>
      </c>
      <c r="H82" s="56" t="s">
        <v>82</v>
      </c>
      <c r="I82" s="51" t="s">
        <v>174</v>
      </c>
      <c r="J82" s="121" t="s">
        <v>84</v>
      </c>
      <c r="K82" s="173" t="s">
        <v>6746</v>
      </c>
      <c r="L82" s="114">
        <v>17160000</v>
      </c>
      <c r="M82" s="51" t="s">
        <v>86</v>
      </c>
      <c r="N82" s="173" t="s">
        <v>6921</v>
      </c>
      <c r="O82" s="173">
        <v>1047426712</v>
      </c>
      <c r="P82" s="109">
        <v>69</v>
      </c>
      <c r="Q82" s="120">
        <v>46036</v>
      </c>
      <c r="R82" s="109">
        <v>6818861280</v>
      </c>
      <c r="S82" s="114">
        <v>1031</v>
      </c>
      <c r="T82" s="116">
        <v>46041</v>
      </c>
      <c r="U82" s="114">
        <v>17160000</v>
      </c>
      <c r="V82" s="56" t="s">
        <v>88</v>
      </c>
      <c r="W82" s="114">
        <v>1082939683</v>
      </c>
      <c r="X82" s="161" t="s">
        <v>3375</v>
      </c>
      <c r="Y82" s="120">
        <v>46041</v>
      </c>
      <c r="Z82" s="120">
        <v>46069</v>
      </c>
      <c r="AA82" s="120" t="s">
        <v>90</v>
      </c>
      <c r="AB82" s="120">
        <v>46167</v>
      </c>
      <c r="AC82" s="54">
        <f t="shared" si="5"/>
        <v>98</v>
      </c>
      <c r="AD82" s="56">
        <v>0</v>
      </c>
      <c r="AE82" s="114">
        <v>0</v>
      </c>
      <c r="AF82" s="56">
        <v>0</v>
      </c>
      <c r="AG82" s="116" t="s">
        <v>90</v>
      </c>
      <c r="AH82" s="54">
        <f t="shared" si="6"/>
        <v>0</v>
      </c>
      <c r="AI82" s="56">
        <v>0</v>
      </c>
      <c r="AJ82" s="114">
        <v>0</v>
      </c>
      <c r="AK82" s="120" t="s">
        <v>90</v>
      </c>
      <c r="AL82" s="116" t="s">
        <v>90</v>
      </c>
      <c r="AM82" s="56">
        <v>0</v>
      </c>
      <c r="AN82" s="116" t="s">
        <v>90</v>
      </c>
      <c r="AO82" s="116" t="s">
        <v>90</v>
      </c>
      <c r="AP82" s="116" t="s">
        <v>90</v>
      </c>
      <c r="AQ82" s="54">
        <f t="shared" si="7"/>
        <v>0</v>
      </c>
      <c r="AR82" s="54">
        <f>+L82+AE82-AJ82</f>
        <v>17160000</v>
      </c>
      <c r="AS82" s="56" t="s">
        <v>571</v>
      </c>
      <c r="AT82" s="114">
        <v>0</v>
      </c>
      <c r="AU82" s="56" t="s">
        <v>91</v>
      </c>
      <c r="AV82" s="114">
        <v>0</v>
      </c>
      <c r="AW82" s="111" t="s">
        <v>90</v>
      </c>
      <c r="AX82" s="113">
        <v>2600000</v>
      </c>
      <c r="AY82" s="58">
        <f t="shared" si="8"/>
        <v>14560000</v>
      </c>
      <c r="AZ82" s="112">
        <f t="shared" si="9"/>
        <v>0.15151515151515152</v>
      </c>
      <c r="BA82" s="159">
        <v>0.15151515151515152</v>
      </c>
      <c r="BB82" s="111" t="s">
        <v>90</v>
      </c>
      <c r="BC82" s="56" t="s">
        <v>149</v>
      </c>
      <c r="BD82" s="403" t="s">
        <v>6920</v>
      </c>
      <c r="BE82" s="51" t="s">
        <v>88</v>
      </c>
      <c r="BF82" s="51" t="s">
        <v>88</v>
      </c>
      <c r="BG82" s="28"/>
      <c r="BH82" s="28"/>
      <c r="BI82" s="28"/>
      <c r="BJ82" s="28"/>
      <c r="BK82" s="28"/>
      <c r="BL82" s="28"/>
      <c r="BM82" s="28"/>
      <c r="BN82" s="28"/>
      <c r="BO82" s="28"/>
      <c r="BP82" s="28"/>
      <c r="BQ82" s="28"/>
      <c r="BR82" s="28"/>
      <c r="BS82" s="28"/>
      <c r="BT82" s="28"/>
      <c r="BU82" s="28"/>
      <c r="BV82" s="28"/>
      <c r="BW82" s="28"/>
    </row>
    <row r="83" spans="2:75" s="18" customFormat="1" x14ac:dyDescent="0.2">
      <c r="B83" s="51">
        <v>2026</v>
      </c>
      <c r="C83" s="51">
        <v>891780111</v>
      </c>
      <c r="D83" s="51" t="s">
        <v>79</v>
      </c>
      <c r="E83" s="121" t="s">
        <v>6919</v>
      </c>
      <c r="F83" s="51" t="s">
        <v>6918</v>
      </c>
      <c r="G83" s="56">
        <v>0</v>
      </c>
      <c r="H83" s="56" t="s">
        <v>82</v>
      </c>
      <c r="I83" s="51" t="s">
        <v>174</v>
      </c>
      <c r="J83" s="121" t="s">
        <v>84</v>
      </c>
      <c r="K83" s="173" t="s">
        <v>6746</v>
      </c>
      <c r="L83" s="114">
        <v>17160000</v>
      </c>
      <c r="M83" s="51" t="s">
        <v>86</v>
      </c>
      <c r="N83" s="173" t="s">
        <v>6917</v>
      </c>
      <c r="O83" s="173">
        <v>1083036733</v>
      </c>
      <c r="P83" s="109">
        <v>69</v>
      </c>
      <c r="Q83" s="120">
        <v>46036</v>
      </c>
      <c r="R83" s="109">
        <v>6818861280</v>
      </c>
      <c r="S83" s="114">
        <v>1030</v>
      </c>
      <c r="T83" s="116">
        <v>46041</v>
      </c>
      <c r="U83" s="114">
        <v>17160000</v>
      </c>
      <c r="V83" s="56" t="s">
        <v>88</v>
      </c>
      <c r="W83" s="114">
        <v>1082939683</v>
      </c>
      <c r="X83" s="161" t="s">
        <v>3375</v>
      </c>
      <c r="Y83" s="120">
        <v>46041</v>
      </c>
      <c r="Z83" s="120">
        <v>46069</v>
      </c>
      <c r="AA83" s="120" t="s">
        <v>90</v>
      </c>
      <c r="AB83" s="120">
        <v>46167</v>
      </c>
      <c r="AC83" s="54">
        <f t="shared" si="5"/>
        <v>98</v>
      </c>
      <c r="AD83" s="56">
        <v>0</v>
      </c>
      <c r="AE83" s="114">
        <v>0</v>
      </c>
      <c r="AF83" s="56">
        <v>0</v>
      </c>
      <c r="AG83" s="116" t="s">
        <v>90</v>
      </c>
      <c r="AH83" s="54">
        <f t="shared" si="6"/>
        <v>0</v>
      </c>
      <c r="AI83" s="56">
        <v>0</v>
      </c>
      <c r="AJ83" s="114">
        <v>0</v>
      </c>
      <c r="AK83" s="120" t="s">
        <v>90</v>
      </c>
      <c r="AL83" s="116" t="s">
        <v>90</v>
      </c>
      <c r="AM83" s="56">
        <v>0</v>
      </c>
      <c r="AN83" s="116" t="s">
        <v>90</v>
      </c>
      <c r="AO83" s="116" t="s">
        <v>90</v>
      </c>
      <c r="AP83" s="116" t="s">
        <v>90</v>
      </c>
      <c r="AQ83" s="54">
        <f t="shared" si="7"/>
        <v>0</v>
      </c>
      <c r="AR83" s="54">
        <f>+L83+AE83-AJ83</f>
        <v>17160000</v>
      </c>
      <c r="AS83" s="56" t="s">
        <v>571</v>
      </c>
      <c r="AT83" s="114">
        <v>0</v>
      </c>
      <c r="AU83" s="56" t="s">
        <v>91</v>
      </c>
      <c r="AV83" s="114">
        <v>0</v>
      </c>
      <c r="AW83" s="111" t="s">
        <v>90</v>
      </c>
      <c r="AX83" s="113">
        <v>2600000</v>
      </c>
      <c r="AY83" s="58">
        <f t="shared" si="8"/>
        <v>14560000</v>
      </c>
      <c r="AZ83" s="112">
        <f t="shared" si="9"/>
        <v>0.15151515151515152</v>
      </c>
      <c r="BA83" s="159">
        <v>0.15151515151515152</v>
      </c>
      <c r="BB83" s="111" t="s">
        <v>90</v>
      </c>
      <c r="BC83" s="56" t="s">
        <v>149</v>
      </c>
      <c r="BD83" s="403" t="s">
        <v>6916</v>
      </c>
      <c r="BE83" s="51" t="s">
        <v>88</v>
      </c>
      <c r="BF83" s="51" t="s">
        <v>88</v>
      </c>
      <c r="BG83" s="28"/>
      <c r="BH83" s="28"/>
      <c r="BI83" s="28"/>
      <c r="BJ83" s="28"/>
      <c r="BK83" s="28"/>
      <c r="BL83" s="28"/>
      <c r="BM83" s="28"/>
      <c r="BN83" s="28"/>
      <c r="BO83" s="28"/>
      <c r="BP83" s="28"/>
      <c r="BQ83" s="28"/>
      <c r="BR83" s="28"/>
      <c r="BS83" s="28"/>
      <c r="BT83" s="28"/>
      <c r="BU83" s="28"/>
      <c r="BV83" s="28"/>
      <c r="BW83" s="28"/>
    </row>
    <row r="84" spans="2:75" s="18" customFormat="1" x14ac:dyDescent="0.2">
      <c r="B84" s="51">
        <v>2026</v>
      </c>
      <c r="C84" s="51">
        <v>891780111</v>
      </c>
      <c r="D84" s="51" t="s">
        <v>79</v>
      </c>
      <c r="E84" s="121" t="s">
        <v>6915</v>
      </c>
      <c r="F84" s="51" t="s">
        <v>6914</v>
      </c>
      <c r="G84" s="56">
        <v>0</v>
      </c>
      <c r="H84" s="56" t="s">
        <v>82</v>
      </c>
      <c r="I84" s="51" t="s">
        <v>174</v>
      </c>
      <c r="J84" s="121" t="s">
        <v>84</v>
      </c>
      <c r="K84" s="173" t="s">
        <v>6438</v>
      </c>
      <c r="L84" s="114">
        <v>17160000</v>
      </c>
      <c r="M84" s="51" t="s">
        <v>86</v>
      </c>
      <c r="N84" s="173" t="s">
        <v>6913</v>
      </c>
      <c r="O84" s="173">
        <v>1032477240</v>
      </c>
      <c r="P84" s="109">
        <v>69</v>
      </c>
      <c r="Q84" s="120">
        <v>46036</v>
      </c>
      <c r="R84" s="109">
        <v>6818861280</v>
      </c>
      <c r="S84" s="114">
        <v>1029</v>
      </c>
      <c r="T84" s="116">
        <v>46041</v>
      </c>
      <c r="U84" s="114">
        <v>17160000</v>
      </c>
      <c r="V84" s="56" t="s">
        <v>88</v>
      </c>
      <c r="W84" s="114">
        <v>1082939683</v>
      </c>
      <c r="X84" s="161" t="s">
        <v>3375</v>
      </c>
      <c r="Y84" s="120">
        <v>46041</v>
      </c>
      <c r="Z84" s="120">
        <v>46069</v>
      </c>
      <c r="AA84" s="120" t="s">
        <v>90</v>
      </c>
      <c r="AB84" s="120">
        <v>46167</v>
      </c>
      <c r="AC84" s="54">
        <f t="shared" si="5"/>
        <v>98</v>
      </c>
      <c r="AD84" s="56">
        <v>0</v>
      </c>
      <c r="AE84" s="114">
        <v>0</v>
      </c>
      <c r="AF84" s="56">
        <v>0</v>
      </c>
      <c r="AG84" s="116" t="s">
        <v>90</v>
      </c>
      <c r="AH84" s="54">
        <f t="shared" si="6"/>
        <v>0</v>
      </c>
      <c r="AI84" s="56">
        <v>0</v>
      </c>
      <c r="AJ84" s="114">
        <v>0</v>
      </c>
      <c r="AK84" s="120" t="s">
        <v>90</v>
      </c>
      <c r="AL84" s="116" t="s">
        <v>90</v>
      </c>
      <c r="AM84" s="56">
        <v>0</v>
      </c>
      <c r="AN84" s="116" t="s">
        <v>90</v>
      </c>
      <c r="AO84" s="116" t="s">
        <v>90</v>
      </c>
      <c r="AP84" s="116" t="s">
        <v>90</v>
      </c>
      <c r="AQ84" s="54">
        <f t="shared" si="7"/>
        <v>0</v>
      </c>
      <c r="AR84" s="54">
        <f>+L84+AE84-AJ84</f>
        <v>17160000</v>
      </c>
      <c r="AS84" s="56" t="s">
        <v>571</v>
      </c>
      <c r="AT84" s="114">
        <v>0</v>
      </c>
      <c r="AU84" s="56" t="s">
        <v>91</v>
      </c>
      <c r="AV84" s="114">
        <v>0</v>
      </c>
      <c r="AW84" s="111" t="s">
        <v>90</v>
      </c>
      <c r="AX84" s="113">
        <v>2600000</v>
      </c>
      <c r="AY84" s="58">
        <f t="shared" si="8"/>
        <v>14560000</v>
      </c>
      <c r="AZ84" s="112">
        <f t="shared" si="9"/>
        <v>0.15151515151515152</v>
      </c>
      <c r="BA84" s="159">
        <v>0.15151515151515152</v>
      </c>
      <c r="BB84" s="111" t="s">
        <v>90</v>
      </c>
      <c r="BC84" s="56" t="s">
        <v>149</v>
      </c>
      <c r="BD84" s="403" t="s">
        <v>6912</v>
      </c>
      <c r="BE84" s="51" t="s">
        <v>88</v>
      </c>
      <c r="BF84" s="51" t="s">
        <v>88</v>
      </c>
      <c r="BG84" s="28"/>
      <c r="BH84" s="28"/>
      <c r="BI84" s="28"/>
      <c r="BJ84" s="28"/>
      <c r="BK84" s="28"/>
      <c r="BL84" s="28"/>
      <c r="BM84" s="28"/>
      <c r="BN84" s="28"/>
      <c r="BO84" s="28"/>
      <c r="BP84" s="28"/>
      <c r="BQ84" s="28"/>
      <c r="BR84" s="28"/>
      <c r="BS84" s="28"/>
      <c r="BT84" s="28"/>
      <c r="BU84" s="28"/>
      <c r="BV84" s="28"/>
      <c r="BW84" s="28"/>
    </row>
    <row r="85" spans="2:75" s="18" customFormat="1" x14ac:dyDescent="0.2">
      <c r="B85" s="51">
        <v>2026</v>
      </c>
      <c r="C85" s="51">
        <v>891780111</v>
      </c>
      <c r="D85" s="51" t="s">
        <v>79</v>
      </c>
      <c r="E85" s="121" t="s">
        <v>6911</v>
      </c>
      <c r="F85" s="51" t="s">
        <v>6910</v>
      </c>
      <c r="G85" s="56">
        <v>0</v>
      </c>
      <c r="H85" s="56" t="s">
        <v>82</v>
      </c>
      <c r="I85" s="51" t="s">
        <v>174</v>
      </c>
      <c r="J85" s="121" t="s">
        <v>84</v>
      </c>
      <c r="K85" s="173" t="s">
        <v>4046</v>
      </c>
      <c r="L85" s="114">
        <v>9373320</v>
      </c>
      <c r="M85" s="51" t="s">
        <v>86</v>
      </c>
      <c r="N85" s="173" t="s">
        <v>6909</v>
      </c>
      <c r="O85" s="173">
        <v>32873889</v>
      </c>
      <c r="P85" s="109">
        <v>69</v>
      </c>
      <c r="Q85" s="120">
        <v>46036</v>
      </c>
      <c r="R85" s="109">
        <v>6818861280</v>
      </c>
      <c r="S85" s="114">
        <v>1097</v>
      </c>
      <c r="T85" s="116">
        <v>46041</v>
      </c>
      <c r="U85" s="114">
        <v>9373320</v>
      </c>
      <c r="V85" s="56" t="s">
        <v>88</v>
      </c>
      <c r="W85" s="114">
        <v>1082939683</v>
      </c>
      <c r="X85" s="161" t="s">
        <v>3375</v>
      </c>
      <c r="Y85" s="120">
        <v>46041</v>
      </c>
      <c r="Z85" s="120">
        <v>46069</v>
      </c>
      <c r="AA85" s="120" t="s">
        <v>90</v>
      </c>
      <c r="AB85" s="120">
        <v>46167</v>
      </c>
      <c r="AC85" s="54">
        <f t="shared" si="5"/>
        <v>98</v>
      </c>
      <c r="AD85" s="56">
        <v>0</v>
      </c>
      <c r="AE85" s="114">
        <v>0</v>
      </c>
      <c r="AF85" s="56">
        <v>0</v>
      </c>
      <c r="AG85" s="116" t="s">
        <v>90</v>
      </c>
      <c r="AH85" s="54">
        <f t="shared" si="6"/>
        <v>0</v>
      </c>
      <c r="AI85" s="56">
        <v>0</v>
      </c>
      <c r="AJ85" s="114">
        <v>0</v>
      </c>
      <c r="AK85" s="120" t="s">
        <v>90</v>
      </c>
      <c r="AL85" s="116" t="s">
        <v>90</v>
      </c>
      <c r="AM85" s="56">
        <v>0</v>
      </c>
      <c r="AN85" s="116" t="s">
        <v>90</v>
      </c>
      <c r="AO85" s="116" t="s">
        <v>90</v>
      </c>
      <c r="AP85" s="116" t="s">
        <v>90</v>
      </c>
      <c r="AQ85" s="54">
        <f t="shared" si="7"/>
        <v>0</v>
      </c>
      <c r="AR85" s="54">
        <f>+L85+AE85-AJ85</f>
        <v>9373320</v>
      </c>
      <c r="AS85" s="56" t="s">
        <v>571</v>
      </c>
      <c r="AT85" s="114">
        <v>0</v>
      </c>
      <c r="AU85" s="56" t="s">
        <v>91</v>
      </c>
      <c r="AV85" s="114">
        <v>0</v>
      </c>
      <c r="AW85" s="111" t="s">
        <v>90</v>
      </c>
      <c r="AX85" s="113">
        <v>1420200</v>
      </c>
      <c r="AY85" s="58">
        <f t="shared" si="8"/>
        <v>7953120</v>
      </c>
      <c r="AZ85" s="112">
        <f t="shared" si="9"/>
        <v>0.15151515151515152</v>
      </c>
      <c r="BA85" s="159">
        <v>0.15151515151515152</v>
      </c>
      <c r="BB85" s="111" t="s">
        <v>90</v>
      </c>
      <c r="BC85" s="56" t="s">
        <v>149</v>
      </c>
      <c r="BD85" s="403" t="s">
        <v>6908</v>
      </c>
      <c r="BE85" s="51" t="s">
        <v>88</v>
      </c>
      <c r="BF85" s="51" t="s">
        <v>88</v>
      </c>
      <c r="BG85" s="28"/>
      <c r="BH85" s="28"/>
      <c r="BI85" s="28"/>
      <c r="BJ85" s="28"/>
      <c r="BK85" s="28"/>
      <c r="BL85" s="28"/>
      <c r="BM85" s="28"/>
      <c r="BN85" s="28"/>
      <c r="BO85" s="28"/>
      <c r="BP85" s="28"/>
      <c r="BQ85" s="28"/>
      <c r="BR85" s="28"/>
      <c r="BS85" s="28"/>
      <c r="BT85" s="28"/>
      <c r="BU85" s="28"/>
      <c r="BV85" s="28"/>
      <c r="BW85" s="28"/>
    </row>
    <row r="86" spans="2:75" s="18" customFormat="1" x14ac:dyDescent="0.2">
      <c r="B86" s="51">
        <v>2026</v>
      </c>
      <c r="C86" s="51">
        <v>891780111</v>
      </c>
      <c r="D86" s="51" t="s">
        <v>79</v>
      </c>
      <c r="E86" s="121" t="s">
        <v>6907</v>
      </c>
      <c r="F86" s="51" t="s">
        <v>6906</v>
      </c>
      <c r="G86" s="56">
        <v>0</v>
      </c>
      <c r="H86" s="56" t="s">
        <v>82</v>
      </c>
      <c r="I86" s="51" t="s">
        <v>174</v>
      </c>
      <c r="J86" s="121" t="s">
        <v>84</v>
      </c>
      <c r="K86" s="173" t="s">
        <v>6438</v>
      </c>
      <c r="L86" s="114">
        <v>17160000</v>
      </c>
      <c r="M86" s="51" t="s">
        <v>86</v>
      </c>
      <c r="N86" s="173" t="s">
        <v>6905</v>
      </c>
      <c r="O86" s="173">
        <v>32868966</v>
      </c>
      <c r="P86" s="109">
        <v>69</v>
      </c>
      <c r="Q86" s="120">
        <v>46036</v>
      </c>
      <c r="R86" s="109">
        <v>6818861280</v>
      </c>
      <c r="S86" s="114">
        <v>1028</v>
      </c>
      <c r="T86" s="116">
        <v>46041</v>
      </c>
      <c r="U86" s="114">
        <v>17160000</v>
      </c>
      <c r="V86" s="56" t="s">
        <v>88</v>
      </c>
      <c r="W86" s="114">
        <v>1082939683</v>
      </c>
      <c r="X86" s="161" t="s">
        <v>3375</v>
      </c>
      <c r="Y86" s="120">
        <v>46041</v>
      </c>
      <c r="Z86" s="120">
        <v>46069</v>
      </c>
      <c r="AA86" s="120" t="s">
        <v>90</v>
      </c>
      <c r="AB86" s="120">
        <v>46167</v>
      </c>
      <c r="AC86" s="54">
        <f t="shared" si="5"/>
        <v>98</v>
      </c>
      <c r="AD86" s="56">
        <v>0</v>
      </c>
      <c r="AE86" s="114">
        <v>0</v>
      </c>
      <c r="AF86" s="56">
        <v>0</v>
      </c>
      <c r="AG86" s="116" t="s">
        <v>90</v>
      </c>
      <c r="AH86" s="54">
        <f t="shared" si="6"/>
        <v>0</v>
      </c>
      <c r="AI86" s="56">
        <v>0</v>
      </c>
      <c r="AJ86" s="114">
        <v>0</v>
      </c>
      <c r="AK86" s="120" t="s">
        <v>90</v>
      </c>
      <c r="AL86" s="116" t="s">
        <v>90</v>
      </c>
      <c r="AM86" s="56">
        <v>0</v>
      </c>
      <c r="AN86" s="116" t="s">
        <v>90</v>
      </c>
      <c r="AO86" s="116" t="s">
        <v>90</v>
      </c>
      <c r="AP86" s="116" t="s">
        <v>90</v>
      </c>
      <c r="AQ86" s="54">
        <f t="shared" si="7"/>
        <v>0</v>
      </c>
      <c r="AR86" s="54">
        <f>+L86+AE86-AJ86</f>
        <v>17160000</v>
      </c>
      <c r="AS86" s="56" t="s">
        <v>571</v>
      </c>
      <c r="AT86" s="114">
        <v>0</v>
      </c>
      <c r="AU86" s="56" t="s">
        <v>91</v>
      </c>
      <c r="AV86" s="114">
        <v>0</v>
      </c>
      <c r="AW86" s="111" t="s">
        <v>90</v>
      </c>
      <c r="AX86" s="113">
        <v>2600000</v>
      </c>
      <c r="AY86" s="58">
        <f t="shared" si="8"/>
        <v>14560000</v>
      </c>
      <c r="AZ86" s="112">
        <f t="shared" si="9"/>
        <v>0.15151515151515152</v>
      </c>
      <c r="BA86" s="159">
        <v>0.15151515151515152</v>
      </c>
      <c r="BB86" s="111" t="s">
        <v>90</v>
      </c>
      <c r="BC86" s="56" t="s">
        <v>149</v>
      </c>
      <c r="BD86" s="403" t="s">
        <v>6904</v>
      </c>
      <c r="BE86" s="51" t="s">
        <v>88</v>
      </c>
      <c r="BF86" s="51" t="s">
        <v>88</v>
      </c>
      <c r="BG86" s="28"/>
      <c r="BH86" s="28"/>
      <c r="BI86" s="28"/>
      <c r="BJ86" s="28"/>
      <c r="BK86" s="28"/>
      <c r="BL86" s="28"/>
      <c r="BM86" s="28"/>
      <c r="BN86" s="28"/>
      <c r="BO86" s="28"/>
      <c r="BP86" s="28"/>
      <c r="BQ86" s="28"/>
      <c r="BR86" s="28"/>
      <c r="BS86" s="28"/>
      <c r="BT86" s="28"/>
      <c r="BU86" s="28"/>
      <c r="BV86" s="28"/>
      <c r="BW86" s="28"/>
    </row>
    <row r="87" spans="2:75" s="18" customFormat="1" x14ac:dyDescent="0.2">
      <c r="B87" s="51">
        <v>2026</v>
      </c>
      <c r="C87" s="51">
        <v>891780111</v>
      </c>
      <c r="D87" s="51" t="s">
        <v>79</v>
      </c>
      <c r="E87" s="121" t="s">
        <v>6903</v>
      </c>
      <c r="F87" s="51" t="s">
        <v>6902</v>
      </c>
      <c r="G87" s="56">
        <v>0</v>
      </c>
      <c r="H87" s="56" t="s">
        <v>82</v>
      </c>
      <c r="I87" s="51" t="s">
        <v>174</v>
      </c>
      <c r="J87" s="121" t="s">
        <v>84</v>
      </c>
      <c r="K87" s="173" t="s">
        <v>4004</v>
      </c>
      <c r="L87" s="114">
        <v>9373320</v>
      </c>
      <c r="M87" s="51" t="s">
        <v>86</v>
      </c>
      <c r="N87" s="173" t="s">
        <v>6901</v>
      </c>
      <c r="O87" s="173">
        <v>1007951483</v>
      </c>
      <c r="P87" s="109">
        <v>69</v>
      </c>
      <c r="Q87" s="120">
        <v>46036</v>
      </c>
      <c r="R87" s="109">
        <v>6818861280</v>
      </c>
      <c r="S87" s="114">
        <v>1096</v>
      </c>
      <c r="T87" s="116">
        <v>46041</v>
      </c>
      <c r="U87" s="114">
        <v>9373320</v>
      </c>
      <c r="V87" s="56" t="s">
        <v>88</v>
      </c>
      <c r="W87" s="114">
        <v>1082939683</v>
      </c>
      <c r="X87" s="161" t="s">
        <v>3375</v>
      </c>
      <c r="Y87" s="120">
        <v>46041</v>
      </c>
      <c r="Z87" s="120">
        <v>46069</v>
      </c>
      <c r="AA87" s="120" t="s">
        <v>90</v>
      </c>
      <c r="AB87" s="120">
        <v>46167</v>
      </c>
      <c r="AC87" s="54">
        <f t="shared" si="5"/>
        <v>98</v>
      </c>
      <c r="AD87" s="56">
        <v>0</v>
      </c>
      <c r="AE87" s="114">
        <v>0</v>
      </c>
      <c r="AF87" s="56">
        <v>0</v>
      </c>
      <c r="AG87" s="116" t="s">
        <v>90</v>
      </c>
      <c r="AH87" s="54">
        <f t="shared" si="6"/>
        <v>0</v>
      </c>
      <c r="AI87" s="56">
        <v>0</v>
      </c>
      <c r="AJ87" s="114">
        <v>0</v>
      </c>
      <c r="AK87" s="120" t="s">
        <v>90</v>
      </c>
      <c r="AL87" s="116" t="s">
        <v>90</v>
      </c>
      <c r="AM87" s="56">
        <v>0</v>
      </c>
      <c r="AN87" s="116" t="s">
        <v>90</v>
      </c>
      <c r="AO87" s="116" t="s">
        <v>90</v>
      </c>
      <c r="AP87" s="116" t="s">
        <v>90</v>
      </c>
      <c r="AQ87" s="54">
        <f t="shared" si="7"/>
        <v>0</v>
      </c>
      <c r="AR87" s="54">
        <f>+L87+AE87-AJ87</f>
        <v>9373320</v>
      </c>
      <c r="AS87" s="56" t="s">
        <v>571</v>
      </c>
      <c r="AT87" s="114">
        <v>0</v>
      </c>
      <c r="AU87" s="56" t="s">
        <v>91</v>
      </c>
      <c r="AV87" s="114">
        <v>0</v>
      </c>
      <c r="AW87" s="111" t="s">
        <v>90</v>
      </c>
      <c r="AX87" s="113">
        <v>1420200</v>
      </c>
      <c r="AY87" s="58">
        <f t="shared" si="8"/>
        <v>7953120</v>
      </c>
      <c r="AZ87" s="112">
        <f t="shared" si="9"/>
        <v>0.15151515151515152</v>
      </c>
      <c r="BA87" s="159">
        <v>0.15151515151515152</v>
      </c>
      <c r="BB87" s="111" t="s">
        <v>90</v>
      </c>
      <c r="BC87" s="56" t="s">
        <v>149</v>
      </c>
      <c r="BD87" s="403" t="s">
        <v>6900</v>
      </c>
      <c r="BE87" s="51" t="s">
        <v>88</v>
      </c>
      <c r="BF87" s="51" t="s">
        <v>88</v>
      </c>
      <c r="BG87" s="28"/>
      <c r="BH87" s="28"/>
      <c r="BI87" s="28"/>
      <c r="BJ87" s="28"/>
      <c r="BK87" s="28"/>
      <c r="BL87" s="28"/>
      <c r="BM87" s="28"/>
      <c r="BN87" s="28"/>
      <c r="BO87" s="28"/>
      <c r="BP87" s="28"/>
      <c r="BQ87" s="28"/>
      <c r="BR87" s="28"/>
      <c r="BS87" s="28"/>
      <c r="BT87" s="28"/>
      <c r="BU87" s="28"/>
      <c r="BV87" s="28"/>
      <c r="BW87" s="28"/>
    </row>
    <row r="88" spans="2:75" s="18" customFormat="1" x14ac:dyDescent="0.2">
      <c r="B88" s="51">
        <v>2026</v>
      </c>
      <c r="C88" s="51">
        <v>891780111</v>
      </c>
      <c r="D88" s="51" t="s">
        <v>79</v>
      </c>
      <c r="E88" s="121" t="s">
        <v>6899</v>
      </c>
      <c r="F88" s="51" t="s">
        <v>6898</v>
      </c>
      <c r="G88" s="56">
        <v>0</v>
      </c>
      <c r="H88" s="56" t="s">
        <v>82</v>
      </c>
      <c r="I88" s="51" t="s">
        <v>174</v>
      </c>
      <c r="J88" s="121" t="s">
        <v>84</v>
      </c>
      <c r="K88" s="405" t="s">
        <v>4036</v>
      </c>
      <c r="L88" s="114">
        <v>9373320</v>
      </c>
      <c r="M88" s="51" t="s">
        <v>86</v>
      </c>
      <c r="N88" s="173" t="s">
        <v>6897</v>
      </c>
      <c r="O88" s="173">
        <v>1043849321</v>
      </c>
      <c r="P88" s="109">
        <v>69</v>
      </c>
      <c r="Q88" s="120">
        <v>46036</v>
      </c>
      <c r="R88" s="109">
        <v>6818861280</v>
      </c>
      <c r="S88" s="114">
        <v>1027</v>
      </c>
      <c r="T88" s="116">
        <v>46041</v>
      </c>
      <c r="U88" s="114">
        <v>9373320</v>
      </c>
      <c r="V88" s="56" t="s">
        <v>88</v>
      </c>
      <c r="W88" s="114">
        <v>1082939683</v>
      </c>
      <c r="X88" s="161" t="s">
        <v>3375</v>
      </c>
      <c r="Y88" s="120">
        <v>46041</v>
      </c>
      <c r="Z88" s="120">
        <v>46069</v>
      </c>
      <c r="AA88" s="120" t="s">
        <v>90</v>
      </c>
      <c r="AB88" s="120">
        <v>46167</v>
      </c>
      <c r="AC88" s="54">
        <f t="shared" si="5"/>
        <v>98</v>
      </c>
      <c r="AD88" s="56">
        <v>0</v>
      </c>
      <c r="AE88" s="114">
        <v>0</v>
      </c>
      <c r="AF88" s="56">
        <v>0</v>
      </c>
      <c r="AG88" s="116" t="s">
        <v>90</v>
      </c>
      <c r="AH88" s="54">
        <f t="shared" si="6"/>
        <v>0</v>
      </c>
      <c r="AI88" s="56">
        <v>0</v>
      </c>
      <c r="AJ88" s="114">
        <v>0</v>
      </c>
      <c r="AK88" s="120" t="s">
        <v>90</v>
      </c>
      <c r="AL88" s="116" t="s">
        <v>90</v>
      </c>
      <c r="AM88" s="56">
        <v>0</v>
      </c>
      <c r="AN88" s="116" t="s">
        <v>90</v>
      </c>
      <c r="AO88" s="116" t="s">
        <v>90</v>
      </c>
      <c r="AP88" s="116" t="s">
        <v>90</v>
      </c>
      <c r="AQ88" s="54">
        <f t="shared" si="7"/>
        <v>0</v>
      </c>
      <c r="AR88" s="54">
        <f>+L88+AE88-AJ88</f>
        <v>9373320</v>
      </c>
      <c r="AS88" s="56" t="s">
        <v>571</v>
      </c>
      <c r="AT88" s="114">
        <v>0</v>
      </c>
      <c r="AU88" s="56" t="s">
        <v>91</v>
      </c>
      <c r="AV88" s="114">
        <v>0</v>
      </c>
      <c r="AW88" s="111" t="s">
        <v>90</v>
      </c>
      <c r="AX88" s="113">
        <v>1420200</v>
      </c>
      <c r="AY88" s="58">
        <f t="shared" si="8"/>
        <v>7953120</v>
      </c>
      <c r="AZ88" s="112">
        <f t="shared" si="9"/>
        <v>0.15151515151515152</v>
      </c>
      <c r="BA88" s="159">
        <v>0.15151515151515152</v>
      </c>
      <c r="BB88" s="111" t="s">
        <v>90</v>
      </c>
      <c r="BC88" s="56" t="s">
        <v>149</v>
      </c>
      <c r="BD88" s="403" t="s">
        <v>6896</v>
      </c>
      <c r="BE88" s="51" t="s">
        <v>88</v>
      </c>
      <c r="BF88" s="51" t="s">
        <v>88</v>
      </c>
      <c r="BG88" s="28"/>
      <c r="BH88" s="28"/>
      <c r="BI88" s="28"/>
      <c r="BJ88" s="28"/>
      <c r="BK88" s="28"/>
      <c r="BL88" s="28"/>
      <c r="BM88" s="28"/>
      <c r="BN88" s="28"/>
      <c r="BO88" s="28"/>
      <c r="BP88" s="28"/>
      <c r="BQ88" s="28"/>
      <c r="BR88" s="28"/>
      <c r="BS88" s="28"/>
      <c r="BT88" s="28"/>
      <c r="BU88" s="28"/>
      <c r="BV88" s="28"/>
      <c r="BW88" s="28"/>
    </row>
    <row r="89" spans="2:75" s="396" customFormat="1" ht="15" customHeight="1" x14ac:dyDescent="0.2">
      <c r="B89" s="51">
        <v>2026</v>
      </c>
      <c r="C89" s="51">
        <v>891780111</v>
      </c>
      <c r="D89" s="51" t="s">
        <v>79</v>
      </c>
      <c r="E89" s="121" t="s">
        <v>6895</v>
      </c>
      <c r="F89" s="51" t="s">
        <v>6894</v>
      </c>
      <c r="G89" s="56">
        <v>0</v>
      </c>
      <c r="H89" s="56" t="s">
        <v>82</v>
      </c>
      <c r="I89" s="51" t="s">
        <v>174</v>
      </c>
      <c r="J89" s="121" t="s">
        <v>84</v>
      </c>
      <c r="K89" s="173" t="s">
        <v>6893</v>
      </c>
      <c r="L89" s="114">
        <v>17160000</v>
      </c>
      <c r="M89" s="51" t="s">
        <v>86</v>
      </c>
      <c r="N89" s="173" t="s">
        <v>6892</v>
      </c>
      <c r="O89" s="173">
        <v>1083048496</v>
      </c>
      <c r="P89" s="109">
        <v>69</v>
      </c>
      <c r="Q89" s="120">
        <v>46036</v>
      </c>
      <c r="R89" s="109">
        <v>6818861280</v>
      </c>
      <c r="S89" s="114">
        <v>1025</v>
      </c>
      <c r="T89" s="116">
        <v>46041</v>
      </c>
      <c r="U89" s="114">
        <v>9373320</v>
      </c>
      <c r="V89" s="56" t="s">
        <v>88</v>
      </c>
      <c r="W89" s="114">
        <v>1082939683</v>
      </c>
      <c r="X89" s="161" t="s">
        <v>3375</v>
      </c>
      <c r="Y89" s="120">
        <v>46041</v>
      </c>
      <c r="Z89" s="120">
        <v>46069</v>
      </c>
      <c r="AA89" s="120" t="s">
        <v>90</v>
      </c>
      <c r="AB89" s="120">
        <v>46167</v>
      </c>
      <c r="AC89" s="54">
        <f t="shared" si="5"/>
        <v>98</v>
      </c>
      <c r="AD89" s="56">
        <v>0</v>
      </c>
      <c r="AE89" s="114">
        <v>0</v>
      </c>
      <c r="AF89" s="56">
        <v>0</v>
      </c>
      <c r="AG89" s="116" t="s">
        <v>90</v>
      </c>
      <c r="AH89" s="54">
        <f t="shared" si="6"/>
        <v>0</v>
      </c>
      <c r="AI89" s="56">
        <v>0</v>
      </c>
      <c r="AJ89" s="114">
        <v>0</v>
      </c>
      <c r="AK89" s="120" t="s">
        <v>90</v>
      </c>
      <c r="AL89" s="116" t="s">
        <v>90</v>
      </c>
      <c r="AM89" s="56">
        <v>0</v>
      </c>
      <c r="AN89" s="116" t="s">
        <v>90</v>
      </c>
      <c r="AO89" s="116" t="s">
        <v>90</v>
      </c>
      <c r="AP89" s="116" t="s">
        <v>90</v>
      </c>
      <c r="AQ89" s="54">
        <f t="shared" si="7"/>
        <v>0</v>
      </c>
      <c r="AR89" s="54">
        <f>+L89+AE89-AJ89</f>
        <v>17160000</v>
      </c>
      <c r="AS89" s="56" t="s">
        <v>571</v>
      </c>
      <c r="AT89" s="114">
        <v>0</v>
      </c>
      <c r="AU89" s="56" t="s">
        <v>91</v>
      </c>
      <c r="AV89" s="114">
        <v>0</v>
      </c>
      <c r="AW89" s="111" t="s">
        <v>90</v>
      </c>
      <c r="AX89" s="113">
        <v>2600000</v>
      </c>
      <c r="AY89" s="58">
        <f t="shared" si="8"/>
        <v>14560000</v>
      </c>
      <c r="AZ89" s="112">
        <f t="shared" si="9"/>
        <v>0.15151515151515152</v>
      </c>
      <c r="BA89" s="159">
        <v>0.15151515151515152</v>
      </c>
      <c r="BB89" s="111" t="s">
        <v>90</v>
      </c>
      <c r="BC89" s="56" t="s">
        <v>149</v>
      </c>
      <c r="BD89" s="403" t="s">
        <v>6891</v>
      </c>
      <c r="BE89" s="51" t="s">
        <v>88</v>
      </c>
      <c r="BF89" s="51" t="s">
        <v>88</v>
      </c>
      <c r="BG89" s="28"/>
      <c r="BH89" s="28"/>
      <c r="BI89" s="28"/>
      <c r="BJ89" s="28"/>
      <c r="BK89" s="28"/>
      <c r="BL89" s="28"/>
      <c r="BM89" s="28"/>
      <c r="BN89" s="28"/>
      <c r="BO89" s="28"/>
      <c r="BP89" s="28"/>
      <c r="BQ89" s="28"/>
      <c r="BR89" s="28"/>
      <c r="BS89" s="28"/>
      <c r="BT89" s="28"/>
      <c r="BU89" s="28"/>
      <c r="BV89" s="28"/>
      <c r="BW89" s="28"/>
    </row>
    <row r="90" spans="2:75" s="18" customFormat="1" x14ac:dyDescent="0.2">
      <c r="B90" s="51">
        <v>2026</v>
      </c>
      <c r="C90" s="51">
        <v>891780111</v>
      </c>
      <c r="D90" s="51" t="s">
        <v>79</v>
      </c>
      <c r="E90" s="121" t="s">
        <v>6890</v>
      </c>
      <c r="F90" s="51" t="s">
        <v>6889</v>
      </c>
      <c r="G90" s="56">
        <v>0</v>
      </c>
      <c r="H90" s="56" t="s">
        <v>82</v>
      </c>
      <c r="I90" s="51" t="s">
        <v>174</v>
      </c>
      <c r="J90" s="121" t="s">
        <v>84</v>
      </c>
      <c r="K90" s="405" t="s">
        <v>6673</v>
      </c>
      <c r="L90" s="114">
        <v>9373320</v>
      </c>
      <c r="M90" s="51" t="s">
        <v>86</v>
      </c>
      <c r="N90" s="173" t="s">
        <v>6888</v>
      </c>
      <c r="O90" s="173">
        <v>22735823</v>
      </c>
      <c r="P90" s="109">
        <v>69</v>
      </c>
      <c r="Q90" s="120">
        <v>46036</v>
      </c>
      <c r="R90" s="109">
        <v>6818861280</v>
      </c>
      <c r="S90" s="114">
        <v>1024</v>
      </c>
      <c r="T90" s="116">
        <v>46041</v>
      </c>
      <c r="U90" s="114">
        <v>9373320</v>
      </c>
      <c r="V90" s="56" t="s">
        <v>88</v>
      </c>
      <c r="W90" s="114">
        <v>1082939683</v>
      </c>
      <c r="X90" s="161" t="s">
        <v>3375</v>
      </c>
      <c r="Y90" s="120">
        <v>46041</v>
      </c>
      <c r="Z90" s="120">
        <v>46069</v>
      </c>
      <c r="AA90" s="120" t="s">
        <v>90</v>
      </c>
      <c r="AB90" s="120">
        <v>46167</v>
      </c>
      <c r="AC90" s="54">
        <f t="shared" si="5"/>
        <v>98</v>
      </c>
      <c r="AD90" s="56">
        <v>0</v>
      </c>
      <c r="AE90" s="114">
        <v>0</v>
      </c>
      <c r="AF90" s="56">
        <v>0</v>
      </c>
      <c r="AG90" s="116" t="s">
        <v>90</v>
      </c>
      <c r="AH90" s="54">
        <f t="shared" si="6"/>
        <v>0</v>
      </c>
      <c r="AI90" s="56">
        <v>0</v>
      </c>
      <c r="AJ90" s="114">
        <v>0</v>
      </c>
      <c r="AK90" s="120" t="s">
        <v>90</v>
      </c>
      <c r="AL90" s="116" t="s">
        <v>90</v>
      </c>
      <c r="AM90" s="56">
        <v>0</v>
      </c>
      <c r="AN90" s="116" t="s">
        <v>90</v>
      </c>
      <c r="AO90" s="116" t="s">
        <v>90</v>
      </c>
      <c r="AP90" s="116" t="s">
        <v>90</v>
      </c>
      <c r="AQ90" s="54">
        <f t="shared" si="7"/>
        <v>0</v>
      </c>
      <c r="AR90" s="54">
        <f>+L90+AE90-AJ90</f>
        <v>9373320</v>
      </c>
      <c r="AS90" s="56" t="s">
        <v>571</v>
      </c>
      <c r="AT90" s="114">
        <v>0</v>
      </c>
      <c r="AU90" s="56" t="s">
        <v>91</v>
      </c>
      <c r="AV90" s="114">
        <v>0</v>
      </c>
      <c r="AW90" s="111" t="s">
        <v>90</v>
      </c>
      <c r="AX90" s="113">
        <v>1420200</v>
      </c>
      <c r="AY90" s="58">
        <f t="shared" si="8"/>
        <v>7953120</v>
      </c>
      <c r="AZ90" s="112">
        <f t="shared" si="9"/>
        <v>0.15151515151515152</v>
      </c>
      <c r="BA90" s="159">
        <v>0.15151515151515152</v>
      </c>
      <c r="BB90" s="111" t="s">
        <v>90</v>
      </c>
      <c r="BC90" s="56" t="s">
        <v>149</v>
      </c>
      <c r="BD90" s="403" t="s">
        <v>6887</v>
      </c>
      <c r="BE90" s="51" t="s">
        <v>88</v>
      </c>
      <c r="BF90" s="51" t="s">
        <v>88</v>
      </c>
      <c r="BG90" s="28"/>
      <c r="BH90" s="28"/>
      <c r="BI90" s="28"/>
      <c r="BJ90" s="28"/>
      <c r="BK90" s="28"/>
      <c r="BL90" s="28"/>
      <c r="BM90" s="28"/>
      <c r="BN90" s="28"/>
      <c r="BO90" s="28"/>
      <c r="BP90" s="28"/>
      <c r="BQ90" s="28"/>
      <c r="BR90" s="28"/>
      <c r="BS90" s="28"/>
      <c r="BT90" s="28"/>
      <c r="BU90" s="28"/>
      <c r="BV90" s="28"/>
      <c r="BW90" s="28"/>
    </row>
    <row r="91" spans="2:75" s="18" customFormat="1" x14ac:dyDescent="0.2">
      <c r="B91" s="51">
        <v>2026</v>
      </c>
      <c r="C91" s="51">
        <v>891780111</v>
      </c>
      <c r="D91" s="51" t="s">
        <v>79</v>
      </c>
      <c r="E91" s="121" t="s">
        <v>6886</v>
      </c>
      <c r="F91" s="51" t="s">
        <v>6885</v>
      </c>
      <c r="G91" s="56">
        <v>0</v>
      </c>
      <c r="H91" s="56" t="s">
        <v>82</v>
      </c>
      <c r="I91" s="51" t="s">
        <v>174</v>
      </c>
      <c r="J91" s="121" t="s">
        <v>84</v>
      </c>
      <c r="K91" s="173" t="s">
        <v>4755</v>
      </c>
      <c r="L91" s="114">
        <v>9373320</v>
      </c>
      <c r="M91" s="51" t="s">
        <v>86</v>
      </c>
      <c r="N91" s="173" t="s">
        <v>6884</v>
      </c>
      <c r="O91" s="173">
        <v>44157598</v>
      </c>
      <c r="P91" s="109">
        <v>69</v>
      </c>
      <c r="Q91" s="120">
        <v>46036</v>
      </c>
      <c r="R91" s="109">
        <v>6818861280</v>
      </c>
      <c r="S91" s="114">
        <v>1023</v>
      </c>
      <c r="T91" s="116">
        <v>46041</v>
      </c>
      <c r="U91" s="114">
        <v>9373320</v>
      </c>
      <c r="V91" s="56" t="s">
        <v>88</v>
      </c>
      <c r="W91" s="114">
        <v>1082939683</v>
      </c>
      <c r="X91" s="161" t="s">
        <v>3375</v>
      </c>
      <c r="Y91" s="120">
        <v>46041</v>
      </c>
      <c r="Z91" s="120">
        <v>46069</v>
      </c>
      <c r="AA91" s="120" t="s">
        <v>90</v>
      </c>
      <c r="AB91" s="120">
        <v>46167</v>
      </c>
      <c r="AC91" s="54">
        <f t="shared" si="5"/>
        <v>98</v>
      </c>
      <c r="AD91" s="56">
        <v>0</v>
      </c>
      <c r="AE91" s="114">
        <v>0</v>
      </c>
      <c r="AF91" s="56">
        <v>0</v>
      </c>
      <c r="AG91" s="116" t="s">
        <v>90</v>
      </c>
      <c r="AH91" s="54">
        <f t="shared" si="6"/>
        <v>0</v>
      </c>
      <c r="AI91" s="56">
        <v>0</v>
      </c>
      <c r="AJ91" s="114">
        <v>0</v>
      </c>
      <c r="AK91" s="120" t="s">
        <v>90</v>
      </c>
      <c r="AL91" s="116" t="s">
        <v>90</v>
      </c>
      <c r="AM91" s="56">
        <v>0</v>
      </c>
      <c r="AN91" s="116" t="s">
        <v>90</v>
      </c>
      <c r="AO91" s="116" t="s">
        <v>90</v>
      </c>
      <c r="AP91" s="116" t="s">
        <v>90</v>
      </c>
      <c r="AQ91" s="54">
        <f t="shared" si="7"/>
        <v>0</v>
      </c>
      <c r="AR91" s="54">
        <f>+L91+AE91-AJ91</f>
        <v>9373320</v>
      </c>
      <c r="AS91" s="56" t="s">
        <v>571</v>
      </c>
      <c r="AT91" s="114">
        <v>0</v>
      </c>
      <c r="AU91" s="56" t="s">
        <v>91</v>
      </c>
      <c r="AV91" s="114">
        <v>0</v>
      </c>
      <c r="AW91" s="111" t="s">
        <v>90</v>
      </c>
      <c r="AX91" s="113">
        <v>1420200</v>
      </c>
      <c r="AY91" s="58">
        <f t="shared" si="8"/>
        <v>7953120</v>
      </c>
      <c r="AZ91" s="112">
        <f t="shared" si="9"/>
        <v>0.15151515151515152</v>
      </c>
      <c r="BA91" s="159">
        <v>0.15151515151515152</v>
      </c>
      <c r="BB91" s="111" t="s">
        <v>90</v>
      </c>
      <c r="BC91" s="56" t="s">
        <v>149</v>
      </c>
      <c r="BD91" s="403" t="s">
        <v>6883</v>
      </c>
      <c r="BE91" s="51" t="s">
        <v>88</v>
      </c>
      <c r="BF91" s="51" t="s">
        <v>88</v>
      </c>
      <c r="BG91" s="28"/>
      <c r="BH91" s="28"/>
      <c r="BI91" s="28"/>
      <c r="BJ91" s="28"/>
      <c r="BK91" s="28"/>
      <c r="BL91" s="28"/>
      <c r="BM91" s="28"/>
      <c r="BN91" s="28"/>
      <c r="BO91" s="28"/>
      <c r="BP91" s="28"/>
      <c r="BQ91" s="28"/>
      <c r="BR91" s="28"/>
      <c r="BS91" s="28"/>
      <c r="BT91" s="28"/>
      <c r="BU91" s="28"/>
      <c r="BV91" s="28"/>
      <c r="BW91" s="28"/>
    </row>
    <row r="92" spans="2:75" s="18" customFormat="1" x14ac:dyDescent="0.2">
      <c r="B92" s="51">
        <v>2026</v>
      </c>
      <c r="C92" s="51">
        <v>891780111</v>
      </c>
      <c r="D92" s="51" t="s">
        <v>79</v>
      </c>
      <c r="E92" s="121" t="s">
        <v>6882</v>
      </c>
      <c r="F92" s="51" t="s">
        <v>6881</v>
      </c>
      <c r="G92" s="56">
        <v>0</v>
      </c>
      <c r="H92" s="56" t="s">
        <v>82</v>
      </c>
      <c r="I92" s="51" t="s">
        <v>174</v>
      </c>
      <c r="J92" s="121" t="s">
        <v>84</v>
      </c>
      <c r="K92" s="405" t="s">
        <v>4036</v>
      </c>
      <c r="L92" s="114">
        <v>9373320</v>
      </c>
      <c r="M92" s="51" t="s">
        <v>86</v>
      </c>
      <c r="N92" s="173" t="s">
        <v>6880</v>
      </c>
      <c r="O92" s="173">
        <v>1049940531</v>
      </c>
      <c r="P92" s="109">
        <v>69</v>
      </c>
      <c r="Q92" s="120">
        <v>46036</v>
      </c>
      <c r="R92" s="109">
        <v>6818861280</v>
      </c>
      <c r="S92" s="114">
        <v>1026</v>
      </c>
      <c r="T92" s="116">
        <v>46041</v>
      </c>
      <c r="U92" s="114">
        <v>9373320</v>
      </c>
      <c r="V92" s="56" t="s">
        <v>88</v>
      </c>
      <c r="W92" s="114">
        <v>1082939683</v>
      </c>
      <c r="X92" s="161" t="s">
        <v>3375</v>
      </c>
      <c r="Y92" s="120">
        <v>46041</v>
      </c>
      <c r="Z92" s="120">
        <v>46069</v>
      </c>
      <c r="AA92" s="120" t="s">
        <v>90</v>
      </c>
      <c r="AB92" s="120">
        <v>46167</v>
      </c>
      <c r="AC92" s="54">
        <f t="shared" si="5"/>
        <v>98</v>
      </c>
      <c r="AD92" s="56">
        <v>0</v>
      </c>
      <c r="AE92" s="114">
        <v>0</v>
      </c>
      <c r="AF92" s="56">
        <v>0</v>
      </c>
      <c r="AG92" s="116" t="s">
        <v>90</v>
      </c>
      <c r="AH92" s="54">
        <f t="shared" si="6"/>
        <v>0</v>
      </c>
      <c r="AI92" s="56">
        <v>0</v>
      </c>
      <c r="AJ92" s="114">
        <v>0</v>
      </c>
      <c r="AK92" s="120" t="s">
        <v>90</v>
      </c>
      <c r="AL92" s="116" t="s">
        <v>90</v>
      </c>
      <c r="AM92" s="56">
        <v>0</v>
      </c>
      <c r="AN92" s="116" t="s">
        <v>90</v>
      </c>
      <c r="AO92" s="116" t="s">
        <v>90</v>
      </c>
      <c r="AP92" s="116" t="s">
        <v>90</v>
      </c>
      <c r="AQ92" s="54">
        <f t="shared" si="7"/>
        <v>0</v>
      </c>
      <c r="AR92" s="54">
        <f>+L92+AE92-AJ92</f>
        <v>9373320</v>
      </c>
      <c r="AS92" s="56" t="s">
        <v>571</v>
      </c>
      <c r="AT92" s="114">
        <v>0</v>
      </c>
      <c r="AU92" s="56" t="s">
        <v>91</v>
      </c>
      <c r="AV92" s="114">
        <v>0</v>
      </c>
      <c r="AW92" s="111" t="s">
        <v>90</v>
      </c>
      <c r="AX92" s="113">
        <v>1420200</v>
      </c>
      <c r="AY92" s="58">
        <f t="shared" si="8"/>
        <v>7953120</v>
      </c>
      <c r="AZ92" s="112">
        <f t="shared" si="9"/>
        <v>0.15151515151515152</v>
      </c>
      <c r="BA92" s="159">
        <v>0.15151515151515152</v>
      </c>
      <c r="BB92" s="111" t="s">
        <v>90</v>
      </c>
      <c r="BC92" s="56" t="s">
        <v>149</v>
      </c>
      <c r="BD92" s="403" t="s">
        <v>6879</v>
      </c>
      <c r="BE92" s="51" t="s">
        <v>88</v>
      </c>
      <c r="BF92" s="51" t="s">
        <v>88</v>
      </c>
      <c r="BG92" s="28"/>
      <c r="BH92" s="28"/>
      <c r="BI92" s="28"/>
      <c r="BJ92" s="28"/>
      <c r="BK92" s="28"/>
      <c r="BL92" s="28"/>
      <c r="BM92" s="28"/>
      <c r="BN92" s="28"/>
      <c r="BO92" s="28"/>
      <c r="BP92" s="28"/>
      <c r="BQ92" s="28"/>
      <c r="BR92" s="28"/>
      <c r="BS92" s="28"/>
      <c r="BT92" s="28"/>
      <c r="BU92" s="28"/>
      <c r="BV92" s="28"/>
      <c r="BW92" s="28"/>
    </row>
    <row r="93" spans="2:75" s="18" customFormat="1" x14ac:dyDescent="0.2">
      <c r="B93" s="51">
        <v>2026</v>
      </c>
      <c r="C93" s="51">
        <v>891780111</v>
      </c>
      <c r="D93" s="51" t="s">
        <v>79</v>
      </c>
      <c r="E93" s="121" t="s">
        <v>6878</v>
      </c>
      <c r="F93" s="51" t="s">
        <v>6877</v>
      </c>
      <c r="G93" s="56">
        <v>0</v>
      </c>
      <c r="H93" s="56" t="s">
        <v>82</v>
      </c>
      <c r="I93" s="51" t="s">
        <v>174</v>
      </c>
      <c r="J93" s="121" t="s">
        <v>84</v>
      </c>
      <c r="K93" s="173" t="s">
        <v>6438</v>
      </c>
      <c r="L93" s="114">
        <v>17160000</v>
      </c>
      <c r="M93" s="51" t="s">
        <v>86</v>
      </c>
      <c r="N93" s="173" t="s">
        <v>6876</v>
      </c>
      <c r="O93" s="173">
        <v>1083003296</v>
      </c>
      <c r="P93" s="109">
        <v>69</v>
      </c>
      <c r="Q93" s="120">
        <v>46036</v>
      </c>
      <c r="R93" s="109">
        <v>6818861280</v>
      </c>
      <c r="S93" s="114">
        <v>1022</v>
      </c>
      <c r="T93" s="116">
        <v>46041</v>
      </c>
      <c r="U93" s="114">
        <v>17160000</v>
      </c>
      <c r="V93" s="56" t="s">
        <v>88</v>
      </c>
      <c r="W93" s="114">
        <v>1082939683</v>
      </c>
      <c r="X93" s="161" t="s">
        <v>3375</v>
      </c>
      <c r="Y93" s="120">
        <v>46041</v>
      </c>
      <c r="Z93" s="120">
        <v>46069</v>
      </c>
      <c r="AA93" s="120" t="s">
        <v>90</v>
      </c>
      <c r="AB93" s="120">
        <v>46167</v>
      </c>
      <c r="AC93" s="54">
        <f t="shared" si="5"/>
        <v>98</v>
      </c>
      <c r="AD93" s="56">
        <v>0</v>
      </c>
      <c r="AE93" s="114">
        <v>0</v>
      </c>
      <c r="AF93" s="56">
        <v>0</v>
      </c>
      <c r="AG93" s="116" t="s">
        <v>90</v>
      </c>
      <c r="AH93" s="54">
        <f t="shared" si="6"/>
        <v>0</v>
      </c>
      <c r="AI93" s="56">
        <v>0</v>
      </c>
      <c r="AJ93" s="114">
        <v>0</v>
      </c>
      <c r="AK93" s="120" t="s">
        <v>90</v>
      </c>
      <c r="AL93" s="116" t="s">
        <v>90</v>
      </c>
      <c r="AM93" s="56">
        <v>0</v>
      </c>
      <c r="AN93" s="116" t="s">
        <v>90</v>
      </c>
      <c r="AO93" s="116" t="s">
        <v>90</v>
      </c>
      <c r="AP93" s="116" t="s">
        <v>90</v>
      </c>
      <c r="AQ93" s="54">
        <f t="shared" si="7"/>
        <v>0</v>
      </c>
      <c r="AR93" s="54">
        <f>+L93+AE93-AJ93</f>
        <v>17160000</v>
      </c>
      <c r="AS93" s="56" t="s">
        <v>571</v>
      </c>
      <c r="AT93" s="114">
        <v>0</v>
      </c>
      <c r="AU93" s="56" t="s">
        <v>91</v>
      </c>
      <c r="AV93" s="114">
        <v>0</v>
      </c>
      <c r="AW93" s="111" t="s">
        <v>90</v>
      </c>
      <c r="AX93" s="113">
        <v>2600000</v>
      </c>
      <c r="AY93" s="58">
        <f t="shared" si="8"/>
        <v>14560000</v>
      </c>
      <c r="AZ93" s="112">
        <f t="shared" si="9"/>
        <v>0.15151515151515152</v>
      </c>
      <c r="BA93" s="159">
        <v>0.15151515151515152</v>
      </c>
      <c r="BB93" s="111" t="s">
        <v>90</v>
      </c>
      <c r="BC93" s="56" t="s">
        <v>149</v>
      </c>
      <c r="BD93" s="403" t="s">
        <v>6875</v>
      </c>
      <c r="BE93" s="51" t="s">
        <v>88</v>
      </c>
      <c r="BF93" s="51" t="s">
        <v>88</v>
      </c>
      <c r="BG93" s="28"/>
      <c r="BH93" s="28"/>
      <c r="BI93" s="28"/>
      <c r="BJ93" s="28"/>
      <c r="BK93" s="28"/>
      <c r="BL93" s="28"/>
      <c r="BM93" s="28"/>
      <c r="BN93" s="28"/>
      <c r="BO93" s="28"/>
      <c r="BP93" s="28"/>
      <c r="BQ93" s="28"/>
      <c r="BR93" s="28"/>
      <c r="BS93" s="28"/>
      <c r="BT93" s="28"/>
      <c r="BU93" s="28"/>
      <c r="BV93" s="28"/>
      <c r="BW93" s="28"/>
    </row>
    <row r="94" spans="2:75" s="18" customFormat="1" x14ac:dyDescent="0.2">
      <c r="B94" s="51">
        <v>2026</v>
      </c>
      <c r="C94" s="51">
        <v>891780111</v>
      </c>
      <c r="D94" s="51" t="s">
        <v>79</v>
      </c>
      <c r="E94" s="121" t="s">
        <v>6874</v>
      </c>
      <c r="F94" s="51" t="s">
        <v>6873</v>
      </c>
      <c r="G94" s="56">
        <v>0</v>
      </c>
      <c r="H94" s="56" t="s">
        <v>82</v>
      </c>
      <c r="I94" s="51" t="s">
        <v>174</v>
      </c>
      <c r="J94" s="121" t="s">
        <v>84</v>
      </c>
      <c r="K94" s="173" t="s">
        <v>4046</v>
      </c>
      <c r="L94" s="114">
        <v>9373320</v>
      </c>
      <c r="M94" s="51" t="s">
        <v>86</v>
      </c>
      <c r="N94" s="173" t="s">
        <v>6872</v>
      </c>
      <c r="O94" s="173">
        <v>1001999441</v>
      </c>
      <c r="P94" s="109">
        <v>69</v>
      </c>
      <c r="Q94" s="120">
        <v>46036</v>
      </c>
      <c r="R94" s="109">
        <v>6818861280</v>
      </c>
      <c r="S94" s="114">
        <v>1099</v>
      </c>
      <c r="T94" s="116">
        <v>46041</v>
      </c>
      <c r="U94" s="114">
        <v>9373320</v>
      </c>
      <c r="V94" s="56" t="s">
        <v>88</v>
      </c>
      <c r="W94" s="114">
        <v>1082939683</v>
      </c>
      <c r="X94" s="161" t="s">
        <v>3375</v>
      </c>
      <c r="Y94" s="120">
        <v>46041</v>
      </c>
      <c r="Z94" s="120">
        <v>46069</v>
      </c>
      <c r="AA94" s="120" t="s">
        <v>90</v>
      </c>
      <c r="AB94" s="120">
        <v>46167</v>
      </c>
      <c r="AC94" s="54">
        <f t="shared" si="5"/>
        <v>98</v>
      </c>
      <c r="AD94" s="56">
        <v>0</v>
      </c>
      <c r="AE94" s="114">
        <v>0</v>
      </c>
      <c r="AF94" s="56">
        <v>0</v>
      </c>
      <c r="AG94" s="116" t="s">
        <v>90</v>
      </c>
      <c r="AH94" s="54">
        <f t="shared" si="6"/>
        <v>0</v>
      </c>
      <c r="AI94" s="56">
        <v>0</v>
      </c>
      <c r="AJ94" s="114">
        <v>0</v>
      </c>
      <c r="AK94" s="120" t="s">
        <v>90</v>
      </c>
      <c r="AL94" s="116" t="s">
        <v>90</v>
      </c>
      <c r="AM94" s="56">
        <v>0</v>
      </c>
      <c r="AN94" s="116" t="s">
        <v>90</v>
      </c>
      <c r="AO94" s="116" t="s">
        <v>90</v>
      </c>
      <c r="AP94" s="116" t="s">
        <v>90</v>
      </c>
      <c r="AQ94" s="54">
        <f t="shared" si="7"/>
        <v>0</v>
      </c>
      <c r="AR94" s="54">
        <f>+L94+AE94-AJ94</f>
        <v>9373320</v>
      </c>
      <c r="AS94" s="56" t="s">
        <v>571</v>
      </c>
      <c r="AT94" s="114">
        <v>0</v>
      </c>
      <c r="AU94" s="56" t="s">
        <v>91</v>
      </c>
      <c r="AV94" s="114">
        <v>0</v>
      </c>
      <c r="AW94" s="111" t="s">
        <v>90</v>
      </c>
      <c r="AX94" s="113">
        <v>1420200</v>
      </c>
      <c r="AY94" s="58">
        <f t="shared" si="8"/>
        <v>7953120</v>
      </c>
      <c r="AZ94" s="112">
        <f t="shared" si="9"/>
        <v>0.15151515151515152</v>
      </c>
      <c r="BA94" s="159">
        <v>0.15151515151515152</v>
      </c>
      <c r="BB94" s="111" t="s">
        <v>90</v>
      </c>
      <c r="BC94" s="56" t="s">
        <v>149</v>
      </c>
      <c r="BD94" s="403" t="s">
        <v>6871</v>
      </c>
      <c r="BE94" s="51" t="s">
        <v>88</v>
      </c>
      <c r="BF94" s="51" t="s">
        <v>88</v>
      </c>
      <c r="BG94" s="28"/>
      <c r="BH94" s="28"/>
      <c r="BI94" s="28"/>
      <c r="BJ94" s="28"/>
      <c r="BK94" s="28"/>
      <c r="BL94" s="28"/>
      <c r="BM94" s="28"/>
      <c r="BN94" s="28"/>
      <c r="BO94" s="28"/>
      <c r="BP94" s="28"/>
      <c r="BQ94" s="28"/>
      <c r="BR94" s="28"/>
      <c r="BS94" s="28"/>
      <c r="BT94" s="28"/>
      <c r="BU94" s="28"/>
      <c r="BV94" s="28"/>
      <c r="BW94" s="28"/>
    </row>
    <row r="95" spans="2:75" s="18" customFormat="1" x14ac:dyDescent="0.2">
      <c r="B95" s="51">
        <v>2026</v>
      </c>
      <c r="C95" s="51">
        <v>891780111</v>
      </c>
      <c r="D95" s="51" t="s">
        <v>79</v>
      </c>
      <c r="E95" s="121" t="s">
        <v>6870</v>
      </c>
      <c r="F95" s="51" t="s">
        <v>6869</v>
      </c>
      <c r="G95" s="56">
        <v>0</v>
      </c>
      <c r="H95" s="56" t="s">
        <v>82</v>
      </c>
      <c r="I95" s="51" t="s">
        <v>174</v>
      </c>
      <c r="J95" s="121" t="s">
        <v>84</v>
      </c>
      <c r="K95" s="173" t="s">
        <v>4036</v>
      </c>
      <c r="L95" s="114">
        <v>9373320</v>
      </c>
      <c r="M95" s="51" t="s">
        <v>86</v>
      </c>
      <c r="N95" s="173" t="s">
        <v>6868</v>
      </c>
      <c r="O95" s="173">
        <v>1001820432</v>
      </c>
      <c r="P95" s="109">
        <v>69</v>
      </c>
      <c r="Q95" s="120">
        <v>46036</v>
      </c>
      <c r="R95" s="109">
        <v>6818861280</v>
      </c>
      <c r="S95" s="114">
        <v>1098</v>
      </c>
      <c r="T95" s="116">
        <v>46041</v>
      </c>
      <c r="U95" s="114">
        <v>9373320</v>
      </c>
      <c r="V95" s="56" t="s">
        <v>88</v>
      </c>
      <c r="W95" s="114">
        <v>1082939683</v>
      </c>
      <c r="X95" s="161" t="s">
        <v>3375</v>
      </c>
      <c r="Y95" s="120">
        <v>46041</v>
      </c>
      <c r="Z95" s="120">
        <v>46069</v>
      </c>
      <c r="AA95" s="120" t="s">
        <v>90</v>
      </c>
      <c r="AB95" s="120">
        <v>46167</v>
      </c>
      <c r="AC95" s="54">
        <f t="shared" si="5"/>
        <v>98</v>
      </c>
      <c r="AD95" s="56">
        <v>0</v>
      </c>
      <c r="AE95" s="114">
        <v>0</v>
      </c>
      <c r="AF95" s="56">
        <v>0</v>
      </c>
      <c r="AG95" s="116" t="s">
        <v>90</v>
      </c>
      <c r="AH95" s="54">
        <f t="shared" si="6"/>
        <v>0</v>
      </c>
      <c r="AI95" s="56">
        <v>0</v>
      </c>
      <c r="AJ95" s="114">
        <v>0</v>
      </c>
      <c r="AK95" s="120" t="s">
        <v>90</v>
      </c>
      <c r="AL95" s="116" t="s">
        <v>90</v>
      </c>
      <c r="AM95" s="56">
        <v>0</v>
      </c>
      <c r="AN95" s="116" t="s">
        <v>90</v>
      </c>
      <c r="AO95" s="116" t="s">
        <v>90</v>
      </c>
      <c r="AP95" s="116" t="s">
        <v>90</v>
      </c>
      <c r="AQ95" s="54">
        <f t="shared" si="7"/>
        <v>0</v>
      </c>
      <c r="AR95" s="54">
        <f>+L95+AE95-AJ95</f>
        <v>9373320</v>
      </c>
      <c r="AS95" s="56" t="s">
        <v>571</v>
      </c>
      <c r="AT95" s="114">
        <v>0</v>
      </c>
      <c r="AU95" s="56" t="s">
        <v>91</v>
      </c>
      <c r="AV95" s="114">
        <v>0</v>
      </c>
      <c r="AW95" s="111" t="s">
        <v>90</v>
      </c>
      <c r="AX95" s="113">
        <v>0</v>
      </c>
      <c r="AY95" s="58">
        <f t="shared" si="8"/>
        <v>9373320</v>
      </c>
      <c r="AZ95" s="112">
        <f t="shared" si="9"/>
        <v>0</v>
      </c>
      <c r="BA95" s="159">
        <v>0</v>
      </c>
      <c r="BB95" s="111" t="s">
        <v>90</v>
      </c>
      <c r="BC95" s="56" t="s">
        <v>149</v>
      </c>
      <c r="BD95" s="403" t="s">
        <v>6867</v>
      </c>
      <c r="BE95" s="51" t="s">
        <v>88</v>
      </c>
      <c r="BF95" s="51" t="s">
        <v>88</v>
      </c>
      <c r="BG95" s="28"/>
      <c r="BH95" s="28"/>
      <c r="BI95" s="28"/>
      <c r="BJ95" s="28"/>
      <c r="BK95" s="28"/>
      <c r="BL95" s="28"/>
      <c r="BM95" s="28"/>
      <c r="BN95" s="28"/>
      <c r="BO95" s="28"/>
      <c r="BP95" s="28"/>
      <c r="BQ95" s="28"/>
      <c r="BR95" s="28"/>
      <c r="BS95" s="28"/>
      <c r="BT95" s="28"/>
      <c r="BU95" s="28"/>
      <c r="BV95" s="28"/>
      <c r="BW95" s="28"/>
    </row>
    <row r="96" spans="2:75" s="18" customFormat="1" x14ac:dyDescent="0.2">
      <c r="B96" s="51">
        <v>2026</v>
      </c>
      <c r="C96" s="51">
        <v>891780111</v>
      </c>
      <c r="D96" s="51" t="s">
        <v>79</v>
      </c>
      <c r="E96" s="121" t="s">
        <v>6866</v>
      </c>
      <c r="F96" s="51" t="s">
        <v>6865</v>
      </c>
      <c r="G96" s="56">
        <v>0</v>
      </c>
      <c r="H96" s="56" t="s">
        <v>82</v>
      </c>
      <c r="I96" s="51" t="s">
        <v>174</v>
      </c>
      <c r="J96" s="121" t="s">
        <v>84</v>
      </c>
      <c r="K96" s="173" t="s">
        <v>6438</v>
      </c>
      <c r="L96" s="114">
        <v>17160000</v>
      </c>
      <c r="M96" s="51" t="s">
        <v>86</v>
      </c>
      <c r="N96" s="173" t="s">
        <v>6864</v>
      </c>
      <c r="O96" s="173">
        <v>1003238643</v>
      </c>
      <c r="P96" s="109">
        <v>69</v>
      </c>
      <c r="Q96" s="120">
        <v>46036</v>
      </c>
      <c r="R96" s="109">
        <v>6818861280</v>
      </c>
      <c r="S96" s="114">
        <v>1021</v>
      </c>
      <c r="T96" s="116">
        <v>46041</v>
      </c>
      <c r="U96" s="114">
        <v>17160000</v>
      </c>
      <c r="V96" s="56" t="s">
        <v>88</v>
      </c>
      <c r="W96" s="114">
        <v>1082939683</v>
      </c>
      <c r="X96" s="161" t="s">
        <v>3375</v>
      </c>
      <c r="Y96" s="120">
        <v>46041</v>
      </c>
      <c r="Z96" s="120">
        <v>46069</v>
      </c>
      <c r="AA96" s="120" t="s">
        <v>90</v>
      </c>
      <c r="AB96" s="120">
        <v>46167</v>
      </c>
      <c r="AC96" s="54">
        <f t="shared" si="5"/>
        <v>98</v>
      </c>
      <c r="AD96" s="56">
        <v>0</v>
      </c>
      <c r="AE96" s="114">
        <v>0</v>
      </c>
      <c r="AF96" s="56">
        <v>0</v>
      </c>
      <c r="AG96" s="116" t="s">
        <v>90</v>
      </c>
      <c r="AH96" s="54">
        <f t="shared" si="6"/>
        <v>0</v>
      </c>
      <c r="AI96" s="56">
        <v>0</v>
      </c>
      <c r="AJ96" s="114">
        <v>0</v>
      </c>
      <c r="AK96" s="120" t="s">
        <v>90</v>
      </c>
      <c r="AL96" s="116" t="s">
        <v>90</v>
      </c>
      <c r="AM96" s="56">
        <v>0</v>
      </c>
      <c r="AN96" s="116" t="s">
        <v>90</v>
      </c>
      <c r="AO96" s="116" t="s">
        <v>90</v>
      </c>
      <c r="AP96" s="116" t="s">
        <v>90</v>
      </c>
      <c r="AQ96" s="54">
        <f t="shared" si="7"/>
        <v>0</v>
      </c>
      <c r="AR96" s="54">
        <f>+L96+AE96-AJ96</f>
        <v>17160000</v>
      </c>
      <c r="AS96" s="56" t="s">
        <v>571</v>
      </c>
      <c r="AT96" s="114">
        <v>0</v>
      </c>
      <c r="AU96" s="56" t="s">
        <v>91</v>
      </c>
      <c r="AV96" s="114">
        <v>0</v>
      </c>
      <c r="AW96" s="111" t="s">
        <v>90</v>
      </c>
      <c r="AX96" s="113">
        <v>2600000</v>
      </c>
      <c r="AY96" s="58">
        <f t="shared" si="8"/>
        <v>14560000</v>
      </c>
      <c r="AZ96" s="112">
        <f t="shared" si="9"/>
        <v>0.15151515151515152</v>
      </c>
      <c r="BA96" s="159">
        <v>0.15151515151515152</v>
      </c>
      <c r="BB96" s="111" t="s">
        <v>90</v>
      </c>
      <c r="BC96" s="56" t="s">
        <v>149</v>
      </c>
      <c r="BD96" s="403" t="s">
        <v>6863</v>
      </c>
      <c r="BE96" s="51" t="s">
        <v>88</v>
      </c>
      <c r="BF96" s="51" t="s">
        <v>88</v>
      </c>
      <c r="BG96" s="28"/>
      <c r="BH96" s="28"/>
      <c r="BI96" s="28"/>
      <c r="BJ96" s="28"/>
      <c r="BK96" s="28"/>
      <c r="BL96" s="28"/>
      <c r="BM96" s="28"/>
      <c r="BN96" s="28"/>
      <c r="BO96" s="28"/>
      <c r="BP96" s="28"/>
      <c r="BQ96" s="28"/>
      <c r="BR96" s="28"/>
      <c r="BS96" s="28"/>
      <c r="BT96" s="28"/>
      <c r="BU96" s="28"/>
      <c r="BV96" s="28"/>
      <c r="BW96" s="28"/>
    </row>
    <row r="97" spans="2:75" s="18" customFormat="1" x14ac:dyDescent="0.2">
      <c r="B97" s="51">
        <v>2026</v>
      </c>
      <c r="C97" s="51">
        <v>891780111</v>
      </c>
      <c r="D97" s="51" t="s">
        <v>79</v>
      </c>
      <c r="E97" s="121" t="s">
        <v>6862</v>
      </c>
      <c r="F97" s="51" t="s">
        <v>6861</v>
      </c>
      <c r="G97" s="56">
        <v>0</v>
      </c>
      <c r="H97" s="56" t="s">
        <v>82</v>
      </c>
      <c r="I97" s="51" t="s">
        <v>174</v>
      </c>
      <c r="J97" s="121" t="s">
        <v>84</v>
      </c>
      <c r="K97" s="173" t="s">
        <v>6438</v>
      </c>
      <c r="L97" s="114">
        <v>17160000</v>
      </c>
      <c r="M97" s="51" t="s">
        <v>86</v>
      </c>
      <c r="N97" s="173" t="s">
        <v>6860</v>
      </c>
      <c r="O97" s="173">
        <v>12647383</v>
      </c>
      <c r="P97" s="109">
        <v>69</v>
      </c>
      <c r="Q97" s="120">
        <v>46036</v>
      </c>
      <c r="R97" s="109">
        <v>6818861280</v>
      </c>
      <c r="S97" s="114">
        <v>1020</v>
      </c>
      <c r="T97" s="116">
        <v>46041</v>
      </c>
      <c r="U97" s="114">
        <v>17160000</v>
      </c>
      <c r="V97" s="56" t="s">
        <v>88</v>
      </c>
      <c r="W97" s="114">
        <v>1082939683</v>
      </c>
      <c r="X97" s="161" t="s">
        <v>3375</v>
      </c>
      <c r="Y97" s="120">
        <v>46041</v>
      </c>
      <c r="Z97" s="120">
        <v>46069</v>
      </c>
      <c r="AA97" s="120" t="s">
        <v>90</v>
      </c>
      <c r="AB97" s="120">
        <v>46167</v>
      </c>
      <c r="AC97" s="54">
        <f t="shared" si="5"/>
        <v>98</v>
      </c>
      <c r="AD97" s="56">
        <v>0</v>
      </c>
      <c r="AE97" s="114">
        <v>0</v>
      </c>
      <c r="AF97" s="56">
        <v>0</v>
      </c>
      <c r="AG97" s="116" t="s">
        <v>90</v>
      </c>
      <c r="AH97" s="54">
        <f t="shared" si="6"/>
        <v>0</v>
      </c>
      <c r="AI97" s="56">
        <v>0</v>
      </c>
      <c r="AJ97" s="114">
        <v>0</v>
      </c>
      <c r="AK97" s="120" t="s">
        <v>90</v>
      </c>
      <c r="AL97" s="116" t="s">
        <v>90</v>
      </c>
      <c r="AM97" s="56">
        <v>0</v>
      </c>
      <c r="AN97" s="116" t="s">
        <v>90</v>
      </c>
      <c r="AO97" s="116" t="s">
        <v>90</v>
      </c>
      <c r="AP97" s="116" t="s">
        <v>90</v>
      </c>
      <c r="AQ97" s="54">
        <f t="shared" si="7"/>
        <v>0</v>
      </c>
      <c r="AR97" s="54">
        <f>+L97+AE97-AJ97</f>
        <v>17160000</v>
      </c>
      <c r="AS97" s="56" t="s">
        <v>571</v>
      </c>
      <c r="AT97" s="114">
        <v>0</v>
      </c>
      <c r="AU97" s="56" t="s">
        <v>91</v>
      </c>
      <c r="AV97" s="114">
        <v>0</v>
      </c>
      <c r="AW97" s="111" t="s">
        <v>90</v>
      </c>
      <c r="AX97" s="113">
        <v>2600000</v>
      </c>
      <c r="AY97" s="58">
        <f t="shared" si="8"/>
        <v>14560000</v>
      </c>
      <c r="AZ97" s="112">
        <f t="shared" si="9"/>
        <v>0.15151515151515152</v>
      </c>
      <c r="BA97" s="159">
        <v>0.15151515151515152</v>
      </c>
      <c r="BB97" s="111" t="s">
        <v>90</v>
      </c>
      <c r="BC97" s="56" t="s">
        <v>149</v>
      </c>
      <c r="BD97" s="403" t="s">
        <v>6859</v>
      </c>
      <c r="BE97" s="51" t="s">
        <v>88</v>
      </c>
      <c r="BF97" s="51" t="s">
        <v>88</v>
      </c>
      <c r="BG97" s="28"/>
      <c r="BH97" s="28"/>
      <c r="BI97" s="28"/>
      <c r="BJ97" s="28"/>
      <c r="BK97" s="28"/>
      <c r="BL97" s="28"/>
      <c r="BM97" s="28"/>
      <c r="BN97" s="28"/>
      <c r="BO97" s="28"/>
      <c r="BP97" s="28"/>
      <c r="BQ97" s="28"/>
      <c r="BR97" s="28"/>
      <c r="BS97" s="28"/>
      <c r="BT97" s="28"/>
      <c r="BU97" s="28"/>
      <c r="BV97" s="28"/>
      <c r="BW97" s="28"/>
    </row>
    <row r="98" spans="2:75" s="18" customFormat="1" x14ac:dyDescent="0.2">
      <c r="B98" s="51">
        <v>2026</v>
      </c>
      <c r="C98" s="51">
        <v>891780111</v>
      </c>
      <c r="D98" s="51" t="s">
        <v>79</v>
      </c>
      <c r="E98" s="121" t="s">
        <v>6858</v>
      </c>
      <c r="F98" s="51" t="s">
        <v>6857</v>
      </c>
      <c r="G98" s="56">
        <v>0</v>
      </c>
      <c r="H98" s="56" t="s">
        <v>82</v>
      </c>
      <c r="I98" s="51" t="s">
        <v>174</v>
      </c>
      <c r="J98" s="121" t="s">
        <v>84</v>
      </c>
      <c r="K98" s="173" t="s">
        <v>6438</v>
      </c>
      <c r="L98" s="114">
        <v>17160000</v>
      </c>
      <c r="M98" s="51" t="s">
        <v>86</v>
      </c>
      <c r="N98" s="173" t="s">
        <v>6856</v>
      </c>
      <c r="O98" s="173">
        <v>1083553561</v>
      </c>
      <c r="P98" s="109">
        <v>69</v>
      </c>
      <c r="Q98" s="120">
        <v>46036</v>
      </c>
      <c r="R98" s="109">
        <v>6818861280</v>
      </c>
      <c r="S98" s="114">
        <v>1014</v>
      </c>
      <c r="T98" s="116">
        <v>46041</v>
      </c>
      <c r="U98" s="114">
        <v>17160000</v>
      </c>
      <c r="V98" s="56" t="s">
        <v>88</v>
      </c>
      <c r="W98" s="114">
        <v>1082939683</v>
      </c>
      <c r="X98" s="161" t="s">
        <v>3375</v>
      </c>
      <c r="Y98" s="120">
        <v>46041</v>
      </c>
      <c r="Z98" s="120">
        <v>46069</v>
      </c>
      <c r="AA98" s="120" t="s">
        <v>90</v>
      </c>
      <c r="AB98" s="120">
        <v>46167</v>
      </c>
      <c r="AC98" s="54">
        <f t="shared" si="5"/>
        <v>98</v>
      </c>
      <c r="AD98" s="56">
        <v>0</v>
      </c>
      <c r="AE98" s="114">
        <v>0</v>
      </c>
      <c r="AF98" s="56">
        <v>0</v>
      </c>
      <c r="AG98" s="116" t="s">
        <v>90</v>
      </c>
      <c r="AH98" s="54">
        <f t="shared" si="6"/>
        <v>0</v>
      </c>
      <c r="AI98" s="56">
        <v>0</v>
      </c>
      <c r="AJ98" s="114">
        <v>0</v>
      </c>
      <c r="AK98" s="120" t="s">
        <v>90</v>
      </c>
      <c r="AL98" s="116" t="s">
        <v>90</v>
      </c>
      <c r="AM98" s="56">
        <v>0</v>
      </c>
      <c r="AN98" s="116" t="s">
        <v>90</v>
      </c>
      <c r="AO98" s="116" t="s">
        <v>90</v>
      </c>
      <c r="AP98" s="116" t="s">
        <v>90</v>
      </c>
      <c r="AQ98" s="54">
        <f t="shared" si="7"/>
        <v>0</v>
      </c>
      <c r="AR98" s="54">
        <f>+L98+AE98-AJ98</f>
        <v>17160000</v>
      </c>
      <c r="AS98" s="56" t="s">
        <v>571</v>
      </c>
      <c r="AT98" s="114">
        <v>0</v>
      </c>
      <c r="AU98" s="56" t="s">
        <v>91</v>
      </c>
      <c r="AV98" s="114">
        <v>0</v>
      </c>
      <c r="AW98" s="111" t="s">
        <v>90</v>
      </c>
      <c r="AX98" s="113">
        <v>2600000</v>
      </c>
      <c r="AY98" s="58">
        <f t="shared" si="8"/>
        <v>14560000</v>
      </c>
      <c r="AZ98" s="112">
        <f t="shared" si="9"/>
        <v>0.15151515151515152</v>
      </c>
      <c r="BA98" s="159">
        <v>0.15151515151515152</v>
      </c>
      <c r="BB98" s="111" t="s">
        <v>90</v>
      </c>
      <c r="BC98" s="56" t="s">
        <v>149</v>
      </c>
      <c r="BD98" s="403" t="s">
        <v>6855</v>
      </c>
      <c r="BE98" s="51" t="s">
        <v>88</v>
      </c>
      <c r="BF98" s="51" t="s">
        <v>88</v>
      </c>
      <c r="BG98" s="28"/>
      <c r="BH98" s="28"/>
      <c r="BI98" s="28"/>
      <c r="BJ98" s="28"/>
      <c r="BK98" s="28"/>
      <c r="BL98" s="28"/>
      <c r="BM98" s="28"/>
      <c r="BN98" s="28"/>
      <c r="BO98" s="28"/>
      <c r="BP98" s="28"/>
      <c r="BQ98" s="28"/>
      <c r="BR98" s="28"/>
      <c r="BS98" s="28"/>
      <c r="BT98" s="28"/>
      <c r="BU98" s="28"/>
      <c r="BV98" s="28"/>
      <c r="BW98" s="28"/>
    </row>
    <row r="99" spans="2:75" s="18" customFormat="1" x14ac:dyDescent="0.2">
      <c r="B99" s="51">
        <v>2026</v>
      </c>
      <c r="C99" s="51">
        <v>891780111</v>
      </c>
      <c r="D99" s="51" t="s">
        <v>79</v>
      </c>
      <c r="E99" s="121" t="s">
        <v>6854</v>
      </c>
      <c r="F99" s="51" t="s">
        <v>6853</v>
      </c>
      <c r="G99" s="56">
        <v>0</v>
      </c>
      <c r="H99" s="56" t="s">
        <v>82</v>
      </c>
      <c r="I99" s="51" t="s">
        <v>174</v>
      </c>
      <c r="J99" s="121" t="s">
        <v>84</v>
      </c>
      <c r="K99" s="173" t="s">
        <v>4046</v>
      </c>
      <c r="L99" s="114">
        <v>9373320</v>
      </c>
      <c r="M99" s="51" t="s">
        <v>86</v>
      </c>
      <c r="N99" s="173" t="s">
        <v>6852</v>
      </c>
      <c r="O99" s="173">
        <v>1051634184</v>
      </c>
      <c r="P99" s="109">
        <v>69</v>
      </c>
      <c r="Q99" s="120">
        <v>46036</v>
      </c>
      <c r="R99" s="109">
        <v>6818861280</v>
      </c>
      <c r="S99" s="114">
        <v>1015</v>
      </c>
      <c r="T99" s="116">
        <v>46041</v>
      </c>
      <c r="U99" s="114">
        <v>9373320</v>
      </c>
      <c r="V99" s="56" t="s">
        <v>88</v>
      </c>
      <c r="W99" s="114">
        <v>1082939683</v>
      </c>
      <c r="X99" s="161" t="s">
        <v>3375</v>
      </c>
      <c r="Y99" s="120">
        <v>46041</v>
      </c>
      <c r="Z99" s="120">
        <v>46069</v>
      </c>
      <c r="AA99" s="120" t="s">
        <v>90</v>
      </c>
      <c r="AB99" s="120">
        <v>46167</v>
      </c>
      <c r="AC99" s="54">
        <f t="shared" si="5"/>
        <v>98</v>
      </c>
      <c r="AD99" s="56">
        <v>0</v>
      </c>
      <c r="AE99" s="114">
        <v>0</v>
      </c>
      <c r="AF99" s="56">
        <v>0</v>
      </c>
      <c r="AG99" s="116" t="s">
        <v>90</v>
      </c>
      <c r="AH99" s="54">
        <f t="shared" si="6"/>
        <v>0</v>
      </c>
      <c r="AI99" s="56">
        <v>0</v>
      </c>
      <c r="AJ99" s="114">
        <v>0</v>
      </c>
      <c r="AK99" s="120" t="s">
        <v>90</v>
      </c>
      <c r="AL99" s="116" t="s">
        <v>90</v>
      </c>
      <c r="AM99" s="56">
        <v>0</v>
      </c>
      <c r="AN99" s="116" t="s">
        <v>90</v>
      </c>
      <c r="AO99" s="116" t="s">
        <v>90</v>
      </c>
      <c r="AP99" s="116" t="s">
        <v>90</v>
      </c>
      <c r="AQ99" s="54">
        <f t="shared" si="7"/>
        <v>0</v>
      </c>
      <c r="AR99" s="54">
        <f>+L99+AE99-AJ99</f>
        <v>9373320</v>
      </c>
      <c r="AS99" s="56" t="s">
        <v>571</v>
      </c>
      <c r="AT99" s="114">
        <v>0</v>
      </c>
      <c r="AU99" s="56" t="s">
        <v>91</v>
      </c>
      <c r="AV99" s="114">
        <v>0</v>
      </c>
      <c r="AW99" s="111" t="s">
        <v>90</v>
      </c>
      <c r="AX99" s="113">
        <v>1420200</v>
      </c>
      <c r="AY99" s="58">
        <f t="shared" si="8"/>
        <v>7953120</v>
      </c>
      <c r="AZ99" s="112">
        <f t="shared" si="9"/>
        <v>0.15151515151515152</v>
      </c>
      <c r="BA99" s="159">
        <v>0.15151515151515152</v>
      </c>
      <c r="BB99" s="111" t="s">
        <v>90</v>
      </c>
      <c r="BC99" s="56" t="s">
        <v>149</v>
      </c>
      <c r="BD99" s="403" t="s">
        <v>6851</v>
      </c>
      <c r="BE99" s="51" t="s">
        <v>88</v>
      </c>
      <c r="BF99" s="51" t="s">
        <v>88</v>
      </c>
      <c r="BG99" s="28"/>
      <c r="BH99" s="28"/>
      <c r="BI99" s="28"/>
      <c r="BJ99" s="28"/>
      <c r="BK99" s="28"/>
      <c r="BL99" s="28"/>
      <c r="BM99" s="28"/>
      <c r="BN99" s="28"/>
      <c r="BO99" s="28"/>
      <c r="BP99" s="28"/>
      <c r="BQ99" s="28"/>
      <c r="BR99" s="28"/>
      <c r="BS99" s="28"/>
      <c r="BT99" s="28"/>
      <c r="BU99" s="28"/>
      <c r="BV99" s="28"/>
      <c r="BW99" s="28"/>
    </row>
    <row r="100" spans="2:75" s="15" customFormat="1" ht="15" customHeight="1" x14ac:dyDescent="0.2">
      <c r="B100" s="51">
        <v>2026</v>
      </c>
      <c r="C100" s="51">
        <v>891780111</v>
      </c>
      <c r="D100" s="51" t="s">
        <v>79</v>
      </c>
      <c r="E100" s="161" t="s">
        <v>6850</v>
      </c>
      <c r="F100" s="56" t="s">
        <v>6849</v>
      </c>
      <c r="G100" s="56">
        <v>0</v>
      </c>
      <c r="H100" s="56" t="s">
        <v>82</v>
      </c>
      <c r="I100" s="51" t="s">
        <v>83</v>
      </c>
      <c r="J100" s="121" t="s">
        <v>84</v>
      </c>
      <c r="K100" s="173" t="s">
        <v>6848</v>
      </c>
      <c r="L100" s="114">
        <v>29490120</v>
      </c>
      <c r="M100" s="51" t="s">
        <v>86</v>
      </c>
      <c r="N100" s="173" t="s">
        <v>6847</v>
      </c>
      <c r="O100" s="173">
        <v>84459339</v>
      </c>
      <c r="P100" s="109">
        <v>207</v>
      </c>
      <c r="Q100" s="120">
        <v>46038</v>
      </c>
      <c r="R100" s="109">
        <v>923633360</v>
      </c>
      <c r="S100" s="114">
        <v>1118</v>
      </c>
      <c r="T100" s="116">
        <v>46041</v>
      </c>
      <c r="U100" s="114">
        <v>29490120</v>
      </c>
      <c r="V100" s="56" t="s">
        <v>88</v>
      </c>
      <c r="W100" s="114">
        <v>22793763</v>
      </c>
      <c r="X100" s="161" t="s">
        <v>6596</v>
      </c>
      <c r="Y100" s="120">
        <v>46041</v>
      </c>
      <c r="Z100" s="120">
        <v>46041</v>
      </c>
      <c r="AA100" s="120" t="s">
        <v>90</v>
      </c>
      <c r="AB100" s="120">
        <v>46172</v>
      </c>
      <c r="AC100" s="54">
        <f t="shared" si="5"/>
        <v>131</v>
      </c>
      <c r="AD100" s="56">
        <v>0</v>
      </c>
      <c r="AE100" s="114">
        <v>0</v>
      </c>
      <c r="AF100" s="56">
        <v>0</v>
      </c>
      <c r="AG100" s="116" t="s">
        <v>90</v>
      </c>
      <c r="AH100" s="54">
        <f t="shared" si="6"/>
        <v>0</v>
      </c>
      <c r="AI100" s="56">
        <v>0</v>
      </c>
      <c r="AJ100" s="114">
        <v>0</v>
      </c>
      <c r="AK100" s="120" t="s">
        <v>90</v>
      </c>
      <c r="AL100" s="116" t="s">
        <v>90</v>
      </c>
      <c r="AM100" s="56">
        <v>0</v>
      </c>
      <c r="AN100" s="116" t="s">
        <v>90</v>
      </c>
      <c r="AO100" s="116" t="s">
        <v>90</v>
      </c>
      <c r="AP100" s="116" t="s">
        <v>90</v>
      </c>
      <c r="AQ100" s="54">
        <f t="shared" si="7"/>
        <v>0</v>
      </c>
      <c r="AR100" s="54">
        <f>+L100+AE100-AJ100</f>
        <v>29490120</v>
      </c>
      <c r="AS100" s="56" t="s">
        <v>88</v>
      </c>
      <c r="AT100" s="114">
        <v>29490120</v>
      </c>
      <c r="AU100" s="56" t="s">
        <v>91</v>
      </c>
      <c r="AV100" s="114">
        <v>0</v>
      </c>
      <c r="AW100" s="111" t="s">
        <v>90</v>
      </c>
      <c r="AX100" s="113">
        <v>17304120</v>
      </c>
      <c r="AY100" s="58">
        <f t="shared" si="8"/>
        <v>12186000</v>
      </c>
      <c r="AZ100" s="112">
        <f t="shared" si="9"/>
        <v>0.58677685950413228</v>
      </c>
      <c r="BA100" s="159">
        <v>0.58677685950413228</v>
      </c>
      <c r="BB100" s="111" t="s">
        <v>90</v>
      </c>
      <c r="BC100" s="56" t="s">
        <v>149</v>
      </c>
      <c r="BD100" s="403" t="s">
        <v>6846</v>
      </c>
      <c r="BE100" s="51" t="s">
        <v>88</v>
      </c>
      <c r="BF100" s="51" t="s">
        <v>88</v>
      </c>
    </row>
    <row r="101" spans="2:75" x14ac:dyDescent="0.25">
      <c r="B101" s="51">
        <v>2026</v>
      </c>
      <c r="C101" s="51">
        <v>891780111</v>
      </c>
      <c r="D101" s="51" t="s">
        <v>79</v>
      </c>
      <c r="E101" s="161" t="s">
        <v>6845</v>
      </c>
      <c r="F101" s="56" t="s">
        <v>6844</v>
      </c>
      <c r="G101" s="56">
        <v>0</v>
      </c>
      <c r="H101" s="56" t="s">
        <v>82</v>
      </c>
      <c r="I101" s="51" t="s">
        <v>83</v>
      </c>
      <c r="J101" s="121" t="s">
        <v>84</v>
      </c>
      <c r="K101" s="161" t="s">
        <v>6843</v>
      </c>
      <c r="L101" s="114">
        <v>29490120</v>
      </c>
      <c r="M101" s="51" t="s">
        <v>86</v>
      </c>
      <c r="N101" s="109" t="s">
        <v>6842</v>
      </c>
      <c r="O101" s="109">
        <v>7634777</v>
      </c>
      <c r="P101" s="109">
        <v>207</v>
      </c>
      <c r="Q101" s="120">
        <v>46038</v>
      </c>
      <c r="R101" s="109">
        <v>923633360</v>
      </c>
      <c r="S101" s="114">
        <v>1116</v>
      </c>
      <c r="T101" s="116">
        <v>46041</v>
      </c>
      <c r="U101" s="114">
        <v>29490120</v>
      </c>
      <c r="V101" s="56" t="s">
        <v>88</v>
      </c>
      <c r="W101" s="114">
        <v>22793763</v>
      </c>
      <c r="X101" s="161" t="s">
        <v>6596</v>
      </c>
      <c r="Y101" s="120">
        <v>46041</v>
      </c>
      <c r="Z101" s="120">
        <v>46041</v>
      </c>
      <c r="AA101" s="120" t="s">
        <v>90</v>
      </c>
      <c r="AB101" s="120">
        <v>46172</v>
      </c>
      <c r="AC101" s="54">
        <f t="shared" si="5"/>
        <v>131</v>
      </c>
      <c r="AD101" s="56">
        <v>1</v>
      </c>
      <c r="AE101" s="114">
        <v>6093000</v>
      </c>
      <c r="AF101" s="56">
        <v>1</v>
      </c>
      <c r="AG101" s="116">
        <v>46203</v>
      </c>
      <c r="AH101" s="54">
        <f t="shared" si="6"/>
        <v>31</v>
      </c>
      <c r="AI101" s="56">
        <v>0</v>
      </c>
      <c r="AJ101" s="114">
        <v>0</v>
      </c>
      <c r="AK101" s="120" t="s">
        <v>90</v>
      </c>
      <c r="AL101" s="116" t="s">
        <v>90</v>
      </c>
      <c r="AM101" s="56">
        <v>0</v>
      </c>
      <c r="AN101" s="116" t="s">
        <v>90</v>
      </c>
      <c r="AO101" s="116" t="s">
        <v>90</v>
      </c>
      <c r="AP101" s="116" t="s">
        <v>90</v>
      </c>
      <c r="AQ101" s="54">
        <f t="shared" si="7"/>
        <v>0</v>
      </c>
      <c r="AR101" s="54">
        <f>+L101+AE101-AJ101</f>
        <v>35583120</v>
      </c>
      <c r="AS101" s="56" t="s">
        <v>88</v>
      </c>
      <c r="AT101" s="114">
        <v>29490120</v>
      </c>
      <c r="AU101" s="56" t="s">
        <v>91</v>
      </c>
      <c r="AV101" s="114">
        <v>0</v>
      </c>
      <c r="AW101" s="111" t="s">
        <v>90</v>
      </c>
      <c r="AX101" s="113">
        <v>17304120</v>
      </c>
      <c r="AY101" s="58">
        <f t="shared" si="8"/>
        <v>18279000</v>
      </c>
      <c r="AZ101" s="112">
        <f t="shared" si="9"/>
        <v>0.4863013698630137</v>
      </c>
      <c r="BA101" s="159">
        <v>0.58677685950413228</v>
      </c>
      <c r="BB101" s="111" t="s">
        <v>90</v>
      </c>
      <c r="BC101" s="56" t="s">
        <v>92</v>
      </c>
      <c r="BD101" s="403" t="s">
        <v>6841</v>
      </c>
      <c r="BE101" s="51" t="s">
        <v>88</v>
      </c>
      <c r="BF101" s="51" t="s">
        <v>88</v>
      </c>
    </row>
    <row r="102" spans="2:75" x14ac:dyDescent="0.25">
      <c r="B102" s="51">
        <v>2026</v>
      </c>
      <c r="C102" s="51">
        <v>891780111</v>
      </c>
      <c r="D102" s="51" t="s">
        <v>79</v>
      </c>
      <c r="E102" s="161" t="s">
        <v>6840</v>
      </c>
      <c r="F102" s="56" t="s">
        <v>6839</v>
      </c>
      <c r="G102" s="56">
        <v>0</v>
      </c>
      <c r="H102" s="56" t="s">
        <v>82</v>
      </c>
      <c r="I102" s="51" t="s">
        <v>83</v>
      </c>
      <c r="J102" s="121" t="s">
        <v>84</v>
      </c>
      <c r="K102" s="109" t="s">
        <v>6838</v>
      </c>
      <c r="L102" s="114">
        <v>18000000</v>
      </c>
      <c r="M102" s="51" t="s">
        <v>86</v>
      </c>
      <c r="N102" s="109" t="s">
        <v>6837</v>
      </c>
      <c r="O102" s="109">
        <v>1082989999</v>
      </c>
      <c r="P102" s="109">
        <v>207</v>
      </c>
      <c r="Q102" s="120">
        <v>46038</v>
      </c>
      <c r="R102" s="109">
        <v>923633360</v>
      </c>
      <c r="S102" s="114">
        <v>1117</v>
      </c>
      <c r="T102" s="116">
        <v>46041</v>
      </c>
      <c r="U102" s="114">
        <v>18000000</v>
      </c>
      <c r="V102" s="56" t="s">
        <v>88</v>
      </c>
      <c r="W102" s="114">
        <v>22793763</v>
      </c>
      <c r="X102" s="161" t="s">
        <v>6596</v>
      </c>
      <c r="Y102" s="120">
        <v>46041</v>
      </c>
      <c r="Z102" s="120">
        <v>46041</v>
      </c>
      <c r="AA102" s="120" t="s">
        <v>90</v>
      </c>
      <c r="AB102" s="120">
        <v>46172</v>
      </c>
      <c r="AC102" s="54">
        <f t="shared" si="5"/>
        <v>131</v>
      </c>
      <c r="AD102" s="56">
        <v>1</v>
      </c>
      <c r="AE102" s="114">
        <v>4000000</v>
      </c>
      <c r="AF102" s="56">
        <v>1</v>
      </c>
      <c r="AG102" s="116">
        <v>46203</v>
      </c>
      <c r="AH102" s="54">
        <f t="shared" si="6"/>
        <v>31</v>
      </c>
      <c r="AI102" s="56">
        <v>0</v>
      </c>
      <c r="AJ102" s="114">
        <v>0</v>
      </c>
      <c r="AK102" s="120" t="s">
        <v>90</v>
      </c>
      <c r="AL102" s="116" t="s">
        <v>90</v>
      </c>
      <c r="AM102" s="56">
        <v>0</v>
      </c>
      <c r="AN102" s="116" t="s">
        <v>90</v>
      </c>
      <c r="AO102" s="116" t="s">
        <v>90</v>
      </c>
      <c r="AP102" s="116" t="s">
        <v>90</v>
      </c>
      <c r="AQ102" s="54">
        <f t="shared" si="7"/>
        <v>0</v>
      </c>
      <c r="AR102" s="54">
        <f>+L102+AE102-AJ102</f>
        <v>22000000</v>
      </c>
      <c r="AS102" s="56" t="s">
        <v>88</v>
      </c>
      <c r="AT102" s="114">
        <v>18000000</v>
      </c>
      <c r="AU102" s="56" t="s">
        <v>91</v>
      </c>
      <c r="AV102" s="114">
        <v>0</v>
      </c>
      <c r="AW102" s="111" t="s">
        <v>90</v>
      </c>
      <c r="AX102" s="113">
        <v>10000000</v>
      </c>
      <c r="AY102" s="58">
        <f t="shared" si="8"/>
        <v>12000000</v>
      </c>
      <c r="AZ102" s="112">
        <f t="shared" si="9"/>
        <v>0.45454545454545453</v>
      </c>
      <c r="BA102" s="159">
        <v>0.55555555555555558</v>
      </c>
      <c r="BB102" s="111" t="s">
        <v>90</v>
      </c>
      <c r="BC102" s="56" t="s">
        <v>92</v>
      </c>
      <c r="BD102" s="403" t="s">
        <v>6836</v>
      </c>
      <c r="BE102" s="51" t="s">
        <v>88</v>
      </c>
      <c r="BF102" s="51" t="s">
        <v>88</v>
      </c>
    </row>
    <row r="103" spans="2:75" x14ac:dyDescent="0.25">
      <c r="B103" s="51">
        <v>2026</v>
      </c>
      <c r="C103" s="51">
        <v>891780111</v>
      </c>
      <c r="D103" s="51" t="s">
        <v>79</v>
      </c>
      <c r="E103" s="161" t="s">
        <v>6835</v>
      </c>
      <c r="F103" s="392" t="s">
        <v>6834</v>
      </c>
      <c r="G103" s="56">
        <v>0</v>
      </c>
      <c r="H103" s="56" t="s">
        <v>82</v>
      </c>
      <c r="I103" s="51" t="s">
        <v>83</v>
      </c>
      <c r="J103" s="121" t="s">
        <v>84</v>
      </c>
      <c r="K103" s="109" t="s">
        <v>6833</v>
      </c>
      <c r="L103" s="114">
        <v>20424800</v>
      </c>
      <c r="M103" s="51" t="s">
        <v>86</v>
      </c>
      <c r="N103" s="56" t="s">
        <v>6832</v>
      </c>
      <c r="O103" s="109">
        <v>1083007615</v>
      </c>
      <c r="P103" s="109">
        <v>207</v>
      </c>
      <c r="Q103" s="120">
        <v>46038</v>
      </c>
      <c r="R103" s="109">
        <v>923633360</v>
      </c>
      <c r="S103" s="114">
        <v>1111</v>
      </c>
      <c r="T103" s="116">
        <v>46041</v>
      </c>
      <c r="U103" s="114">
        <v>20424800</v>
      </c>
      <c r="V103" s="56" t="s">
        <v>88</v>
      </c>
      <c r="W103" s="114">
        <v>85155333</v>
      </c>
      <c r="X103" s="161" t="s">
        <v>1960</v>
      </c>
      <c r="Y103" s="120">
        <v>46041</v>
      </c>
      <c r="Z103" s="120">
        <v>46041</v>
      </c>
      <c r="AA103" s="120" t="s">
        <v>90</v>
      </c>
      <c r="AB103" s="120">
        <v>46172</v>
      </c>
      <c r="AC103" s="54">
        <f t="shared" si="5"/>
        <v>131</v>
      </c>
      <c r="AD103" s="56">
        <v>1</v>
      </c>
      <c r="AE103" s="114">
        <v>4220000</v>
      </c>
      <c r="AF103" s="56">
        <v>1</v>
      </c>
      <c r="AG103" s="116">
        <v>46203</v>
      </c>
      <c r="AH103" s="54">
        <f t="shared" si="6"/>
        <v>31</v>
      </c>
      <c r="AI103" s="56">
        <v>0</v>
      </c>
      <c r="AJ103" s="114">
        <v>0</v>
      </c>
      <c r="AK103" s="120" t="s">
        <v>90</v>
      </c>
      <c r="AL103" s="116" t="s">
        <v>90</v>
      </c>
      <c r="AM103" s="56">
        <v>0</v>
      </c>
      <c r="AN103" s="116" t="s">
        <v>90</v>
      </c>
      <c r="AO103" s="116" t="s">
        <v>90</v>
      </c>
      <c r="AP103" s="116" t="s">
        <v>90</v>
      </c>
      <c r="AQ103" s="54">
        <f t="shared" si="7"/>
        <v>0</v>
      </c>
      <c r="AR103" s="54">
        <f>+L103+AE103-AJ103</f>
        <v>24644800</v>
      </c>
      <c r="AS103" s="56" t="s">
        <v>88</v>
      </c>
      <c r="AT103" s="114">
        <v>20424800</v>
      </c>
      <c r="AU103" s="56" t="s">
        <v>91</v>
      </c>
      <c r="AV103" s="114">
        <v>0</v>
      </c>
      <c r="AW103" s="56" t="s">
        <v>90</v>
      </c>
      <c r="AX103" s="247">
        <v>11984800</v>
      </c>
      <c r="AY103" s="58">
        <f t="shared" si="8"/>
        <v>12660000</v>
      </c>
      <c r="AZ103" s="112">
        <f t="shared" si="9"/>
        <v>0.4863013698630137</v>
      </c>
      <c r="BA103" s="159">
        <v>0.58677685950413228</v>
      </c>
      <c r="BB103" s="56" t="s">
        <v>90</v>
      </c>
      <c r="BC103" s="56" t="s">
        <v>92</v>
      </c>
      <c r="BD103" s="403" t="s">
        <v>6831</v>
      </c>
      <c r="BE103" s="51" t="s">
        <v>88</v>
      </c>
      <c r="BF103" s="51" t="s">
        <v>88</v>
      </c>
    </row>
    <row r="104" spans="2:75" x14ac:dyDescent="0.25">
      <c r="B104" s="51">
        <v>2026</v>
      </c>
      <c r="C104" s="51">
        <v>891780111</v>
      </c>
      <c r="D104" s="51" t="s">
        <v>79</v>
      </c>
      <c r="E104" s="161" t="s">
        <v>6830</v>
      </c>
      <c r="F104" s="56" t="s">
        <v>6829</v>
      </c>
      <c r="G104" s="56">
        <v>0</v>
      </c>
      <c r="H104" s="56" t="s">
        <v>82</v>
      </c>
      <c r="I104" s="51" t="s">
        <v>174</v>
      </c>
      <c r="J104" s="121" t="s">
        <v>84</v>
      </c>
      <c r="K104" s="109" t="s">
        <v>4046</v>
      </c>
      <c r="L104" s="114">
        <v>9373320</v>
      </c>
      <c r="M104" s="51" t="s">
        <v>86</v>
      </c>
      <c r="N104" s="109" t="s">
        <v>6828</v>
      </c>
      <c r="O104" s="109">
        <v>91324119</v>
      </c>
      <c r="P104" s="109">
        <v>69</v>
      </c>
      <c r="Q104" s="120">
        <v>46036</v>
      </c>
      <c r="R104" s="109">
        <v>6818861280</v>
      </c>
      <c r="S104" s="114">
        <v>1016</v>
      </c>
      <c r="T104" s="116">
        <v>46041</v>
      </c>
      <c r="U104" s="114">
        <v>9373320</v>
      </c>
      <c r="V104" s="56" t="s">
        <v>88</v>
      </c>
      <c r="W104" s="114">
        <v>1082939683</v>
      </c>
      <c r="X104" s="161" t="s">
        <v>3375</v>
      </c>
      <c r="Y104" s="120">
        <v>46041</v>
      </c>
      <c r="Z104" s="120">
        <v>46069</v>
      </c>
      <c r="AA104" s="120" t="s">
        <v>90</v>
      </c>
      <c r="AB104" s="120">
        <v>46167</v>
      </c>
      <c r="AC104" s="54">
        <f t="shared" si="5"/>
        <v>98</v>
      </c>
      <c r="AD104" s="56">
        <v>0</v>
      </c>
      <c r="AE104" s="114">
        <v>0</v>
      </c>
      <c r="AF104" s="56">
        <v>0</v>
      </c>
      <c r="AG104" s="116" t="s">
        <v>90</v>
      </c>
      <c r="AH104" s="54">
        <f t="shared" si="6"/>
        <v>0</v>
      </c>
      <c r="AI104" s="56">
        <v>0</v>
      </c>
      <c r="AJ104" s="114">
        <v>0</v>
      </c>
      <c r="AK104" s="120" t="s">
        <v>90</v>
      </c>
      <c r="AL104" s="116" t="s">
        <v>90</v>
      </c>
      <c r="AM104" s="56">
        <v>0</v>
      </c>
      <c r="AN104" s="116" t="s">
        <v>90</v>
      </c>
      <c r="AO104" s="116" t="s">
        <v>90</v>
      </c>
      <c r="AP104" s="116" t="s">
        <v>90</v>
      </c>
      <c r="AQ104" s="54">
        <f t="shared" si="7"/>
        <v>0</v>
      </c>
      <c r="AR104" s="54">
        <f>+L104+AE104-AJ104</f>
        <v>9373320</v>
      </c>
      <c r="AS104" s="56" t="s">
        <v>571</v>
      </c>
      <c r="AT104" s="114">
        <v>0</v>
      </c>
      <c r="AU104" s="56" t="s">
        <v>91</v>
      </c>
      <c r="AV104" s="114">
        <v>0</v>
      </c>
      <c r="AW104" s="56" t="s">
        <v>90</v>
      </c>
      <c r="AX104" s="247">
        <v>1420200</v>
      </c>
      <c r="AY104" s="58">
        <f t="shared" si="8"/>
        <v>7953120</v>
      </c>
      <c r="AZ104" s="112">
        <f t="shared" si="9"/>
        <v>0.15151515151515152</v>
      </c>
      <c r="BA104" s="159">
        <v>0.15151515151515152</v>
      </c>
      <c r="BB104" s="56" t="s">
        <v>90</v>
      </c>
      <c r="BC104" s="56" t="s">
        <v>149</v>
      </c>
      <c r="BD104" s="403" t="s">
        <v>6827</v>
      </c>
      <c r="BE104" s="51" t="s">
        <v>88</v>
      </c>
      <c r="BF104" s="51" t="s">
        <v>88</v>
      </c>
    </row>
    <row r="105" spans="2:75" x14ac:dyDescent="0.25">
      <c r="B105" s="51">
        <v>2026</v>
      </c>
      <c r="C105" s="51">
        <v>891780111</v>
      </c>
      <c r="D105" s="51" t="s">
        <v>79</v>
      </c>
      <c r="E105" s="161" t="s">
        <v>6826</v>
      </c>
      <c r="F105" s="392" t="s">
        <v>6825</v>
      </c>
      <c r="G105" s="56">
        <v>0</v>
      </c>
      <c r="H105" s="56" t="s">
        <v>82</v>
      </c>
      <c r="I105" s="51" t="s">
        <v>174</v>
      </c>
      <c r="J105" s="121" t="s">
        <v>84</v>
      </c>
      <c r="K105" s="109" t="s">
        <v>6733</v>
      </c>
      <c r="L105" s="109">
        <v>9373320</v>
      </c>
      <c r="M105" s="51" t="s">
        <v>86</v>
      </c>
      <c r="N105" s="109" t="s">
        <v>6824</v>
      </c>
      <c r="O105" s="109">
        <v>1051634541</v>
      </c>
      <c r="P105" s="109">
        <v>69</v>
      </c>
      <c r="Q105" s="120">
        <v>46036</v>
      </c>
      <c r="R105" s="109">
        <v>6818861280</v>
      </c>
      <c r="S105" s="114">
        <v>1017</v>
      </c>
      <c r="T105" s="120">
        <v>46041</v>
      </c>
      <c r="U105" s="406">
        <v>9373320</v>
      </c>
      <c r="V105" s="56" t="s">
        <v>88</v>
      </c>
      <c r="W105" s="114">
        <v>1082939683</v>
      </c>
      <c r="X105" s="161" t="s">
        <v>3375</v>
      </c>
      <c r="Y105" s="120">
        <v>46041</v>
      </c>
      <c r="Z105" s="120">
        <v>46069</v>
      </c>
      <c r="AA105" s="120" t="s">
        <v>90</v>
      </c>
      <c r="AB105" s="120">
        <v>46167</v>
      </c>
      <c r="AC105" s="54">
        <f t="shared" si="5"/>
        <v>98</v>
      </c>
      <c r="AD105" s="56">
        <v>0</v>
      </c>
      <c r="AE105" s="114">
        <v>0</v>
      </c>
      <c r="AF105" s="56">
        <v>0</v>
      </c>
      <c r="AG105" s="116" t="s">
        <v>90</v>
      </c>
      <c r="AH105" s="54">
        <f t="shared" si="6"/>
        <v>0</v>
      </c>
      <c r="AI105" s="56">
        <v>0</v>
      </c>
      <c r="AJ105" s="114">
        <v>0</v>
      </c>
      <c r="AK105" s="120" t="s">
        <v>90</v>
      </c>
      <c r="AL105" s="116" t="s">
        <v>90</v>
      </c>
      <c r="AM105" s="56">
        <v>0</v>
      </c>
      <c r="AN105" s="116" t="s">
        <v>90</v>
      </c>
      <c r="AO105" s="116" t="s">
        <v>90</v>
      </c>
      <c r="AP105" s="116" t="s">
        <v>90</v>
      </c>
      <c r="AQ105" s="54">
        <f t="shared" si="7"/>
        <v>0</v>
      </c>
      <c r="AR105" s="54">
        <f>+L105+AE105-AJ105</f>
        <v>9373320</v>
      </c>
      <c r="AS105" s="56" t="s">
        <v>571</v>
      </c>
      <c r="AT105" s="114">
        <v>0</v>
      </c>
      <c r="AU105" s="56" t="s">
        <v>91</v>
      </c>
      <c r="AV105" s="114">
        <v>0</v>
      </c>
      <c r="AW105" s="56" t="s">
        <v>90</v>
      </c>
      <c r="AX105" s="247">
        <v>1420200</v>
      </c>
      <c r="AY105" s="58">
        <f t="shared" si="8"/>
        <v>7953120</v>
      </c>
      <c r="AZ105" s="112">
        <f t="shared" si="9"/>
        <v>0.15151515151515152</v>
      </c>
      <c r="BA105" s="159">
        <v>0.15151515151515152</v>
      </c>
      <c r="BB105" s="56" t="s">
        <v>90</v>
      </c>
      <c r="BC105" s="56" t="s">
        <v>149</v>
      </c>
      <c r="BD105" s="403" t="s">
        <v>6823</v>
      </c>
      <c r="BE105" s="51" t="s">
        <v>88</v>
      </c>
      <c r="BF105" s="51" t="s">
        <v>88</v>
      </c>
    </row>
    <row r="106" spans="2:75" x14ac:dyDescent="0.25">
      <c r="B106" s="51">
        <v>2026</v>
      </c>
      <c r="C106" s="51">
        <v>891780111</v>
      </c>
      <c r="D106" s="51" t="s">
        <v>79</v>
      </c>
      <c r="E106" s="161" t="s">
        <v>6822</v>
      </c>
      <c r="F106" s="392" t="s">
        <v>6821</v>
      </c>
      <c r="G106" s="56">
        <v>0</v>
      </c>
      <c r="H106" s="56" t="s">
        <v>82</v>
      </c>
      <c r="I106" s="51" t="s">
        <v>174</v>
      </c>
      <c r="J106" s="121" t="s">
        <v>84</v>
      </c>
      <c r="K106" s="405" t="s">
        <v>4046</v>
      </c>
      <c r="L106" s="114">
        <v>9373320</v>
      </c>
      <c r="M106" s="51" t="s">
        <v>86</v>
      </c>
      <c r="N106" s="109" t="s">
        <v>6820</v>
      </c>
      <c r="O106" s="109">
        <v>1049022248</v>
      </c>
      <c r="P106" s="109">
        <v>69</v>
      </c>
      <c r="Q106" s="120">
        <v>46036</v>
      </c>
      <c r="R106" s="109">
        <v>6818861280</v>
      </c>
      <c r="S106" s="114">
        <v>1018</v>
      </c>
      <c r="T106" s="116">
        <v>46041</v>
      </c>
      <c r="U106" s="114">
        <v>9373320</v>
      </c>
      <c r="V106" s="56" t="s">
        <v>88</v>
      </c>
      <c r="W106" s="114">
        <v>1082939683</v>
      </c>
      <c r="X106" s="161" t="s">
        <v>3375</v>
      </c>
      <c r="Y106" s="120">
        <v>46041</v>
      </c>
      <c r="Z106" s="120">
        <v>46069</v>
      </c>
      <c r="AA106" s="120" t="s">
        <v>90</v>
      </c>
      <c r="AB106" s="120">
        <v>46167</v>
      </c>
      <c r="AC106" s="54">
        <f t="shared" si="5"/>
        <v>98</v>
      </c>
      <c r="AD106" s="56">
        <v>0</v>
      </c>
      <c r="AE106" s="114">
        <v>0</v>
      </c>
      <c r="AF106" s="56">
        <v>0</v>
      </c>
      <c r="AG106" s="116" t="s">
        <v>90</v>
      </c>
      <c r="AH106" s="54">
        <f t="shared" si="6"/>
        <v>0</v>
      </c>
      <c r="AI106" s="56">
        <v>0</v>
      </c>
      <c r="AJ106" s="114">
        <v>0</v>
      </c>
      <c r="AK106" s="120" t="s">
        <v>90</v>
      </c>
      <c r="AL106" s="116" t="s">
        <v>90</v>
      </c>
      <c r="AM106" s="56">
        <v>0</v>
      </c>
      <c r="AN106" s="116" t="s">
        <v>90</v>
      </c>
      <c r="AO106" s="116" t="s">
        <v>90</v>
      </c>
      <c r="AP106" s="116" t="s">
        <v>90</v>
      </c>
      <c r="AQ106" s="54">
        <f t="shared" si="7"/>
        <v>0</v>
      </c>
      <c r="AR106" s="54">
        <f>+L106+AE106-AJ106</f>
        <v>9373320</v>
      </c>
      <c r="AS106" s="56" t="s">
        <v>571</v>
      </c>
      <c r="AT106" s="114">
        <v>0</v>
      </c>
      <c r="AU106" s="56" t="s">
        <v>91</v>
      </c>
      <c r="AV106" s="114">
        <v>0</v>
      </c>
      <c r="AW106" s="56" t="s">
        <v>90</v>
      </c>
      <c r="AX106" s="247">
        <v>0</v>
      </c>
      <c r="AY106" s="58">
        <f t="shared" si="8"/>
        <v>9373320</v>
      </c>
      <c r="AZ106" s="112">
        <f t="shared" si="9"/>
        <v>0</v>
      </c>
      <c r="BA106" s="159">
        <v>0</v>
      </c>
      <c r="BB106" s="56" t="s">
        <v>90</v>
      </c>
      <c r="BC106" s="56" t="s">
        <v>149</v>
      </c>
      <c r="BD106" s="403" t="s">
        <v>6819</v>
      </c>
      <c r="BE106" s="51" t="s">
        <v>88</v>
      </c>
      <c r="BF106" s="51" t="s">
        <v>88</v>
      </c>
    </row>
    <row r="107" spans="2:75" x14ac:dyDescent="0.25">
      <c r="B107" s="51">
        <v>2026</v>
      </c>
      <c r="C107" s="51">
        <v>891780111</v>
      </c>
      <c r="D107" s="51" t="s">
        <v>79</v>
      </c>
      <c r="E107" s="161" t="s">
        <v>6818</v>
      </c>
      <c r="F107" s="56" t="s">
        <v>6817</v>
      </c>
      <c r="G107" s="56">
        <v>0</v>
      </c>
      <c r="H107" s="56" t="s">
        <v>82</v>
      </c>
      <c r="I107" s="51" t="s">
        <v>174</v>
      </c>
      <c r="J107" s="121" t="s">
        <v>84</v>
      </c>
      <c r="K107" s="109" t="s">
        <v>6816</v>
      </c>
      <c r="L107" s="114">
        <v>9373320</v>
      </c>
      <c r="M107" s="51" t="s">
        <v>86</v>
      </c>
      <c r="N107" s="109" t="s">
        <v>6815</v>
      </c>
      <c r="O107" s="109">
        <v>8828327</v>
      </c>
      <c r="P107" s="109">
        <v>69</v>
      </c>
      <c r="Q107" s="120">
        <v>46036</v>
      </c>
      <c r="R107" s="109">
        <v>6818861280</v>
      </c>
      <c r="S107" s="114">
        <v>1019</v>
      </c>
      <c r="T107" s="116">
        <v>46041</v>
      </c>
      <c r="U107" s="114">
        <v>9373320</v>
      </c>
      <c r="V107" s="56" t="s">
        <v>88</v>
      </c>
      <c r="W107" s="114">
        <v>1082939683</v>
      </c>
      <c r="X107" s="161" t="s">
        <v>3375</v>
      </c>
      <c r="Y107" s="120">
        <v>46041</v>
      </c>
      <c r="Z107" s="120">
        <v>46069</v>
      </c>
      <c r="AA107" s="120" t="s">
        <v>90</v>
      </c>
      <c r="AB107" s="120">
        <v>46167</v>
      </c>
      <c r="AC107" s="54">
        <f t="shared" si="5"/>
        <v>98</v>
      </c>
      <c r="AD107" s="56">
        <v>0</v>
      </c>
      <c r="AE107" s="114">
        <v>0</v>
      </c>
      <c r="AF107" s="56">
        <v>0</v>
      </c>
      <c r="AG107" s="116" t="s">
        <v>90</v>
      </c>
      <c r="AH107" s="54">
        <f t="shared" si="6"/>
        <v>0</v>
      </c>
      <c r="AI107" s="56">
        <v>0</v>
      </c>
      <c r="AJ107" s="114">
        <v>0</v>
      </c>
      <c r="AK107" s="120" t="s">
        <v>90</v>
      </c>
      <c r="AL107" s="116" t="s">
        <v>90</v>
      </c>
      <c r="AM107" s="56">
        <v>0</v>
      </c>
      <c r="AN107" s="116" t="s">
        <v>90</v>
      </c>
      <c r="AO107" s="116" t="s">
        <v>90</v>
      </c>
      <c r="AP107" s="116" t="s">
        <v>90</v>
      </c>
      <c r="AQ107" s="54">
        <f t="shared" si="7"/>
        <v>0</v>
      </c>
      <c r="AR107" s="54">
        <f>+L107+AE107-AJ107</f>
        <v>9373320</v>
      </c>
      <c r="AS107" s="56" t="s">
        <v>571</v>
      </c>
      <c r="AT107" s="114">
        <v>0</v>
      </c>
      <c r="AU107" s="56" t="s">
        <v>91</v>
      </c>
      <c r="AV107" s="114">
        <v>0</v>
      </c>
      <c r="AW107" s="56" t="s">
        <v>90</v>
      </c>
      <c r="AX107" s="247">
        <v>1420200</v>
      </c>
      <c r="AY107" s="58">
        <f t="shared" si="8"/>
        <v>7953120</v>
      </c>
      <c r="AZ107" s="112">
        <f t="shared" si="9"/>
        <v>0.15151515151515152</v>
      </c>
      <c r="BA107" s="159">
        <v>0.15151515151515152</v>
      </c>
      <c r="BB107" s="56" t="s">
        <v>90</v>
      </c>
      <c r="BC107" s="56" t="s">
        <v>149</v>
      </c>
      <c r="BD107" s="403" t="s">
        <v>6814</v>
      </c>
      <c r="BE107" s="51" t="s">
        <v>88</v>
      </c>
      <c r="BF107" s="51" t="s">
        <v>88</v>
      </c>
    </row>
    <row r="108" spans="2:75" x14ac:dyDescent="0.25">
      <c r="B108" s="51">
        <v>2026</v>
      </c>
      <c r="C108" s="51">
        <v>891780111</v>
      </c>
      <c r="D108" s="51" t="s">
        <v>79</v>
      </c>
      <c r="E108" s="161" t="s">
        <v>6813</v>
      </c>
      <c r="F108" s="56" t="s">
        <v>6812</v>
      </c>
      <c r="G108" s="56">
        <v>0</v>
      </c>
      <c r="H108" s="56" t="s">
        <v>82</v>
      </c>
      <c r="I108" s="51" t="s">
        <v>174</v>
      </c>
      <c r="J108" s="121" t="s">
        <v>84</v>
      </c>
      <c r="K108" s="109" t="s">
        <v>6811</v>
      </c>
      <c r="L108" s="114">
        <v>9373320</v>
      </c>
      <c r="M108" s="51" t="s">
        <v>86</v>
      </c>
      <c r="N108" s="109" t="s">
        <v>6810</v>
      </c>
      <c r="O108" s="109">
        <v>1043844098</v>
      </c>
      <c r="P108" s="109">
        <v>69</v>
      </c>
      <c r="Q108" s="120">
        <v>46036</v>
      </c>
      <c r="R108" s="109">
        <v>6818861280</v>
      </c>
      <c r="S108" s="114">
        <v>1294</v>
      </c>
      <c r="T108" s="120">
        <v>46042</v>
      </c>
      <c r="U108" s="114">
        <v>9373320</v>
      </c>
      <c r="V108" s="56" t="s">
        <v>88</v>
      </c>
      <c r="W108" s="114">
        <v>1082939683</v>
      </c>
      <c r="X108" s="161" t="s">
        <v>3375</v>
      </c>
      <c r="Y108" s="120">
        <v>46041</v>
      </c>
      <c r="Z108" s="120">
        <v>46069</v>
      </c>
      <c r="AA108" s="120" t="s">
        <v>90</v>
      </c>
      <c r="AB108" s="120">
        <v>46167</v>
      </c>
      <c r="AC108" s="54">
        <f t="shared" si="5"/>
        <v>98</v>
      </c>
      <c r="AD108" s="56">
        <v>0</v>
      </c>
      <c r="AE108" s="114">
        <v>0</v>
      </c>
      <c r="AF108" s="56">
        <v>0</v>
      </c>
      <c r="AG108" s="116" t="s">
        <v>90</v>
      </c>
      <c r="AH108" s="54">
        <f t="shared" si="6"/>
        <v>0</v>
      </c>
      <c r="AI108" s="56">
        <v>0</v>
      </c>
      <c r="AJ108" s="114">
        <v>0</v>
      </c>
      <c r="AK108" s="120" t="s">
        <v>90</v>
      </c>
      <c r="AL108" s="116" t="s">
        <v>90</v>
      </c>
      <c r="AM108" s="56">
        <v>0</v>
      </c>
      <c r="AN108" s="116" t="s">
        <v>90</v>
      </c>
      <c r="AO108" s="116" t="s">
        <v>90</v>
      </c>
      <c r="AP108" s="116" t="s">
        <v>90</v>
      </c>
      <c r="AQ108" s="54">
        <f t="shared" si="7"/>
        <v>0</v>
      </c>
      <c r="AR108" s="54">
        <f>+L108+AE108-AJ108</f>
        <v>9373320</v>
      </c>
      <c r="AS108" s="56" t="s">
        <v>571</v>
      </c>
      <c r="AT108" s="114">
        <v>0</v>
      </c>
      <c r="AU108" s="56" t="s">
        <v>91</v>
      </c>
      <c r="AV108" s="114">
        <v>0</v>
      </c>
      <c r="AW108" s="56" t="s">
        <v>90</v>
      </c>
      <c r="AX108" s="247">
        <v>1420200</v>
      </c>
      <c r="AY108" s="58">
        <f t="shared" si="8"/>
        <v>7953120</v>
      </c>
      <c r="AZ108" s="112">
        <f t="shared" si="9"/>
        <v>0.15151515151515152</v>
      </c>
      <c r="BA108" s="159">
        <v>0.15151515151515152</v>
      </c>
      <c r="BB108" s="56" t="s">
        <v>90</v>
      </c>
      <c r="BC108" s="56" t="s">
        <v>149</v>
      </c>
      <c r="BD108" s="403" t="s">
        <v>6809</v>
      </c>
      <c r="BE108" s="51" t="s">
        <v>88</v>
      </c>
      <c r="BF108" s="51" t="s">
        <v>88</v>
      </c>
    </row>
    <row r="109" spans="2:75" x14ac:dyDescent="0.25">
      <c r="B109" s="51">
        <v>2026</v>
      </c>
      <c r="C109" s="51">
        <v>891780111</v>
      </c>
      <c r="D109" s="51" t="s">
        <v>79</v>
      </c>
      <c r="E109" s="161" t="s">
        <v>6808</v>
      </c>
      <c r="F109" s="56" t="s">
        <v>6807</v>
      </c>
      <c r="G109" s="56">
        <v>0</v>
      </c>
      <c r="H109" s="56" t="s">
        <v>82</v>
      </c>
      <c r="I109" s="51" t="s">
        <v>174</v>
      </c>
      <c r="J109" s="121" t="s">
        <v>84</v>
      </c>
      <c r="K109" s="109" t="s">
        <v>4036</v>
      </c>
      <c r="L109" s="114">
        <v>9373320</v>
      </c>
      <c r="M109" s="51" t="s">
        <v>86</v>
      </c>
      <c r="N109" s="109" t="s">
        <v>6806</v>
      </c>
      <c r="O109" s="109">
        <v>1047368846</v>
      </c>
      <c r="P109" s="109">
        <v>69</v>
      </c>
      <c r="Q109" s="120">
        <v>46036</v>
      </c>
      <c r="R109" s="109">
        <v>6818861280</v>
      </c>
      <c r="S109" s="114">
        <v>1216</v>
      </c>
      <c r="T109" s="120">
        <v>46042</v>
      </c>
      <c r="U109" s="114">
        <v>9373320</v>
      </c>
      <c r="V109" s="56" t="s">
        <v>88</v>
      </c>
      <c r="W109" s="114">
        <v>1082939683</v>
      </c>
      <c r="X109" s="161" t="s">
        <v>3375</v>
      </c>
      <c r="Y109" s="120">
        <v>46041</v>
      </c>
      <c r="Z109" s="120">
        <v>46069</v>
      </c>
      <c r="AA109" s="120" t="s">
        <v>90</v>
      </c>
      <c r="AB109" s="120">
        <v>46167</v>
      </c>
      <c r="AC109" s="54">
        <f t="shared" si="5"/>
        <v>98</v>
      </c>
      <c r="AD109" s="56">
        <v>0</v>
      </c>
      <c r="AE109" s="114">
        <v>0</v>
      </c>
      <c r="AF109" s="56">
        <v>0</v>
      </c>
      <c r="AG109" s="116" t="s">
        <v>90</v>
      </c>
      <c r="AH109" s="54">
        <f t="shared" si="6"/>
        <v>0</v>
      </c>
      <c r="AI109" s="56">
        <v>0</v>
      </c>
      <c r="AJ109" s="114">
        <v>0</v>
      </c>
      <c r="AK109" s="120" t="s">
        <v>90</v>
      </c>
      <c r="AL109" s="116" t="s">
        <v>90</v>
      </c>
      <c r="AM109" s="56">
        <v>0</v>
      </c>
      <c r="AN109" s="116" t="s">
        <v>90</v>
      </c>
      <c r="AO109" s="116" t="s">
        <v>90</v>
      </c>
      <c r="AP109" s="116" t="s">
        <v>90</v>
      </c>
      <c r="AQ109" s="54">
        <f t="shared" si="7"/>
        <v>0</v>
      </c>
      <c r="AR109" s="54">
        <f>+L109+AE109-AJ109</f>
        <v>9373320</v>
      </c>
      <c r="AS109" s="56" t="s">
        <v>571</v>
      </c>
      <c r="AT109" s="114">
        <v>0</v>
      </c>
      <c r="AU109" s="56" t="s">
        <v>91</v>
      </c>
      <c r="AV109" s="114">
        <v>0</v>
      </c>
      <c r="AW109" s="56" t="s">
        <v>90</v>
      </c>
      <c r="AX109" s="247">
        <v>1420200</v>
      </c>
      <c r="AY109" s="58">
        <f t="shared" si="8"/>
        <v>7953120</v>
      </c>
      <c r="AZ109" s="112">
        <f t="shared" si="9"/>
        <v>0.15151515151515152</v>
      </c>
      <c r="BA109" s="159">
        <v>0.15151515151515152</v>
      </c>
      <c r="BB109" s="56" t="s">
        <v>90</v>
      </c>
      <c r="BC109" s="56" t="s">
        <v>149</v>
      </c>
      <c r="BD109" s="403" t="s">
        <v>6805</v>
      </c>
      <c r="BE109" s="51" t="s">
        <v>88</v>
      </c>
      <c r="BF109" s="51" t="s">
        <v>88</v>
      </c>
    </row>
    <row r="110" spans="2:75" x14ac:dyDescent="0.25">
      <c r="B110" s="51">
        <v>2026</v>
      </c>
      <c r="C110" s="51">
        <v>891780111</v>
      </c>
      <c r="D110" s="51" t="s">
        <v>79</v>
      </c>
      <c r="E110" s="161" t="s">
        <v>6804</v>
      </c>
      <c r="F110" s="56" t="s">
        <v>6803</v>
      </c>
      <c r="G110" s="56">
        <v>0</v>
      </c>
      <c r="H110" s="56" t="s">
        <v>82</v>
      </c>
      <c r="I110" s="51" t="s">
        <v>174</v>
      </c>
      <c r="J110" s="121" t="s">
        <v>84</v>
      </c>
      <c r="K110" s="405" t="s">
        <v>4046</v>
      </c>
      <c r="L110" s="114">
        <v>9373320</v>
      </c>
      <c r="M110" s="51" t="s">
        <v>86</v>
      </c>
      <c r="N110" s="109" t="s">
        <v>6802</v>
      </c>
      <c r="O110" s="109">
        <v>32784010</v>
      </c>
      <c r="P110" s="109">
        <v>69</v>
      </c>
      <c r="Q110" s="120">
        <v>46036</v>
      </c>
      <c r="R110" s="109">
        <v>6818861280</v>
      </c>
      <c r="S110" s="114">
        <v>1208</v>
      </c>
      <c r="T110" s="120">
        <v>46042</v>
      </c>
      <c r="U110" s="114">
        <v>9373320</v>
      </c>
      <c r="V110" s="56" t="s">
        <v>88</v>
      </c>
      <c r="W110" s="114">
        <v>1082939683</v>
      </c>
      <c r="X110" s="161" t="s">
        <v>3375</v>
      </c>
      <c r="Y110" s="120">
        <v>46041</v>
      </c>
      <c r="Z110" s="120">
        <v>46069</v>
      </c>
      <c r="AA110" s="120" t="s">
        <v>90</v>
      </c>
      <c r="AB110" s="120">
        <v>46167</v>
      </c>
      <c r="AC110" s="54">
        <f t="shared" si="5"/>
        <v>98</v>
      </c>
      <c r="AD110" s="56">
        <v>0</v>
      </c>
      <c r="AE110" s="114">
        <v>0</v>
      </c>
      <c r="AF110" s="56">
        <v>0</v>
      </c>
      <c r="AG110" s="116" t="s">
        <v>90</v>
      </c>
      <c r="AH110" s="54">
        <f t="shared" si="6"/>
        <v>0</v>
      </c>
      <c r="AI110" s="56">
        <v>0</v>
      </c>
      <c r="AJ110" s="114">
        <v>0</v>
      </c>
      <c r="AK110" s="120" t="s">
        <v>90</v>
      </c>
      <c r="AL110" s="116" t="s">
        <v>90</v>
      </c>
      <c r="AM110" s="56">
        <v>0</v>
      </c>
      <c r="AN110" s="116" t="s">
        <v>90</v>
      </c>
      <c r="AO110" s="116" t="s">
        <v>90</v>
      </c>
      <c r="AP110" s="116" t="s">
        <v>90</v>
      </c>
      <c r="AQ110" s="54">
        <f t="shared" si="7"/>
        <v>0</v>
      </c>
      <c r="AR110" s="54">
        <f>+L110+AE110-AJ110</f>
        <v>9373320</v>
      </c>
      <c r="AS110" s="56" t="s">
        <v>571</v>
      </c>
      <c r="AT110" s="114">
        <v>0</v>
      </c>
      <c r="AU110" s="56" t="s">
        <v>91</v>
      </c>
      <c r="AV110" s="114">
        <v>0</v>
      </c>
      <c r="AW110" s="56" t="s">
        <v>90</v>
      </c>
      <c r="AX110" s="247">
        <v>1420200</v>
      </c>
      <c r="AY110" s="58">
        <f t="shared" si="8"/>
        <v>7953120</v>
      </c>
      <c r="AZ110" s="112">
        <f t="shared" si="9"/>
        <v>0.15151515151515152</v>
      </c>
      <c r="BA110" s="159">
        <v>0.15151515151515152</v>
      </c>
      <c r="BB110" s="56" t="s">
        <v>90</v>
      </c>
      <c r="BC110" s="56" t="s">
        <v>149</v>
      </c>
      <c r="BD110" s="403" t="s">
        <v>6801</v>
      </c>
      <c r="BE110" s="51" t="s">
        <v>88</v>
      </c>
      <c r="BF110" s="51" t="s">
        <v>88</v>
      </c>
    </row>
    <row r="111" spans="2:75" x14ac:dyDescent="0.25">
      <c r="B111" s="51">
        <v>2026</v>
      </c>
      <c r="C111" s="51">
        <v>891780111</v>
      </c>
      <c r="D111" s="51" t="s">
        <v>79</v>
      </c>
      <c r="E111" s="161" t="s">
        <v>6800</v>
      </c>
      <c r="F111" s="56" t="s">
        <v>6799</v>
      </c>
      <c r="G111" s="56">
        <v>0</v>
      </c>
      <c r="H111" s="56" t="s">
        <v>82</v>
      </c>
      <c r="I111" s="51" t="s">
        <v>174</v>
      </c>
      <c r="J111" s="121" t="s">
        <v>84</v>
      </c>
      <c r="K111" s="109" t="s">
        <v>4046</v>
      </c>
      <c r="L111" s="114">
        <v>9373320</v>
      </c>
      <c r="M111" s="51" t="s">
        <v>86</v>
      </c>
      <c r="N111" s="109" t="s">
        <v>6798</v>
      </c>
      <c r="O111" s="109">
        <v>1002144903</v>
      </c>
      <c r="P111" s="109">
        <v>69</v>
      </c>
      <c r="Q111" s="120">
        <v>46036</v>
      </c>
      <c r="R111" s="109">
        <v>6818861280</v>
      </c>
      <c r="S111" s="114">
        <v>1214</v>
      </c>
      <c r="T111" s="120">
        <v>46042</v>
      </c>
      <c r="U111" s="114">
        <v>9373320</v>
      </c>
      <c r="V111" s="56" t="s">
        <v>88</v>
      </c>
      <c r="W111" s="114">
        <v>1082939683</v>
      </c>
      <c r="X111" s="161" t="s">
        <v>3375</v>
      </c>
      <c r="Y111" s="120">
        <v>46041</v>
      </c>
      <c r="Z111" s="120">
        <v>46069</v>
      </c>
      <c r="AA111" s="120" t="s">
        <v>90</v>
      </c>
      <c r="AB111" s="120">
        <v>46167</v>
      </c>
      <c r="AC111" s="54">
        <f t="shared" si="5"/>
        <v>98</v>
      </c>
      <c r="AD111" s="56">
        <v>0</v>
      </c>
      <c r="AE111" s="114">
        <v>0</v>
      </c>
      <c r="AF111" s="56">
        <v>0</v>
      </c>
      <c r="AG111" s="116" t="s">
        <v>90</v>
      </c>
      <c r="AH111" s="54">
        <f t="shared" si="6"/>
        <v>0</v>
      </c>
      <c r="AI111" s="56">
        <v>0</v>
      </c>
      <c r="AJ111" s="114">
        <v>0</v>
      </c>
      <c r="AK111" s="120" t="s">
        <v>90</v>
      </c>
      <c r="AL111" s="116" t="s">
        <v>90</v>
      </c>
      <c r="AM111" s="56">
        <v>0</v>
      </c>
      <c r="AN111" s="116" t="s">
        <v>90</v>
      </c>
      <c r="AO111" s="116" t="s">
        <v>90</v>
      </c>
      <c r="AP111" s="116" t="s">
        <v>90</v>
      </c>
      <c r="AQ111" s="54">
        <f t="shared" si="7"/>
        <v>0</v>
      </c>
      <c r="AR111" s="54">
        <f>+L111+AE111-AJ111</f>
        <v>9373320</v>
      </c>
      <c r="AS111" s="56" t="s">
        <v>571</v>
      </c>
      <c r="AT111" s="114">
        <v>0</v>
      </c>
      <c r="AU111" s="56" t="s">
        <v>91</v>
      </c>
      <c r="AV111" s="114">
        <v>0</v>
      </c>
      <c r="AW111" s="56" t="s">
        <v>90</v>
      </c>
      <c r="AX111" s="247">
        <v>1420200</v>
      </c>
      <c r="AY111" s="58">
        <f t="shared" si="8"/>
        <v>7953120</v>
      </c>
      <c r="AZ111" s="112">
        <f t="shared" si="9"/>
        <v>0.15151515151515152</v>
      </c>
      <c r="BA111" s="159">
        <v>0.15151515151515152</v>
      </c>
      <c r="BB111" s="56" t="s">
        <v>90</v>
      </c>
      <c r="BC111" s="56" t="s">
        <v>149</v>
      </c>
      <c r="BD111" s="403" t="s">
        <v>6797</v>
      </c>
      <c r="BE111" s="51" t="s">
        <v>88</v>
      </c>
      <c r="BF111" s="51" t="s">
        <v>88</v>
      </c>
    </row>
    <row r="112" spans="2:75" x14ac:dyDescent="0.25">
      <c r="B112" s="51">
        <v>2026</v>
      </c>
      <c r="C112" s="51">
        <v>891780111</v>
      </c>
      <c r="D112" s="51" t="s">
        <v>79</v>
      </c>
      <c r="E112" s="161" t="s">
        <v>6796</v>
      </c>
      <c r="F112" s="54" t="s">
        <v>6795</v>
      </c>
      <c r="G112" s="56">
        <v>0</v>
      </c>
      <c r="H112" s="56" t="s">
        <v>82</v>
      </c>
      <c r="I112" s="51" t="s">
        <v>174</v>
      </c>
      <c r="J112" s="121" t="s">
        <v>84</v>
      </c>
      <c r="K112" s="405" t="s">
        <v>4046</v>
      </c>
      <c r="L112" s="114">
        <v>9373320</v>
      </c>
      <c r="M112" s="51" t="s">
        <v>86</v>
      </c>
      <c r="N112" s="109" t="s">
        <v>6794</v>
      </c>
      <c r="O112" s="109">
        <v>1143433746</v>
      </c>
      <c r="P112" s="109">
        <v>69</v>
      </c>
      <c r="Q112" s="120">
        <v>46036</v>
      </c>
      <c r="R112" s="109">
        <v>6818861280</v>
      </c>
      <c r="S112" s="114">
        <v>1213</v>
      </c>
      <c r="T112" s="120">
        <v>46042</v>
      </c>
      <c r="U112" s="114">
        <v>9373320</v>
      </c>
      <c r="V112" s="56" t="s">
        <v>88</v>
      </c>
      <c r="W112" s="114">
        <v>1082939683</v>
      </c>
      <c r="X112" s="161" t="s">
        <v>3375</v>
      </c>
      <c r="Y112" s="120">
        <v>46041</v>
      </c>
      <c r="Z112" s="120">
        <v>46069</v>
      </c>
      <c r="AA112" s="120" t="s">
        <v>90</v>
      </c>
      <c r="AB112" s="120">
        <v>46167</v>
      </c>
      <c r="AC112" s="54">
        <f t="shared" si="5"/>
        <v>98</v>
      </c>
      <c r="AD112" s="56">
        <v>0</v>
      </c>
      <c r="AE112" s="114">
        <v>0</v>
      </c>
      <c r="AF112" s="56">
        <v>0</v>
      </c>
      <c r="AG112" s="116" t="s">
        <v>90</v>
      </c>
      <c r="AH112" s="54">
        <f t="shared" si="6"/>
        <v>0</v>
      </c>
      <c r="AI112" s="56">
        <v>0</v>
      </c>
      <c r="AJ112" s="114">
        <v>0</v>
      </c>
      <c r="AK112" s="120" t="s">
        <v>90</v>
      </c>
      <c r="AL112" s="116" t="s">
        <v>90</v>
      </c>
      <c r="AM112" s="56">
        <v>0</v>
      </c>
      <c r="AN112" s="116" t="s">
        <v>90</v>
      </c>
      <c r="AO112" s="116" t="s">
        <v>90</v>
      </c>
      <c r="AP112" s="116" t="s">
        <v>90</v>
      </c>
      <c r="AQ112" s="54">
        <f t="shared" si="7"/>
        <v>0</v>
      </c>
      <c r="AR112" s="54">
        <f>+L112+AE112-AJ112</f>
        <v>9373320</v>
      </c>
      <c r="AS112" s="56" t="s">
        <v>571</v>
      </c>
      <c r="AT112" s="114">
        <v>0</v>
      </c>
      <c r="AU112" s="56" t="s">
        <v>91</v>
      </c>
      <c r="AV112" s="114">
        <v>0</v>
      </c>
      <c r="AW112" s="56" t="s">
        <v>90</v>
      </c>
      <c r="AX112" s="247">
        <v>1420200</v>
      </c>
      <c r="AY112" s="58">
        <f t="shared" si="8"/>
        <v>7953120</v>
      </c>
      <c r="AZ112" s="112">
        <f t="shared" si="9"/>
        <v>0.15151515151515152</v>
      </c>
      <c r="BA112" s="159">
        <v>0.15151515151515152</v>
      </c>
      <c r="BB112" s="56" t="s">
        <v>90</v>
      </c>
      <c r="BC112" s="56" t="s">
        <v>149</v>
      </c>
      <c r="BD112" s="403" t="s">
        <v>6793</v>
      </c>
      <c r="BE112" s="51" t="s">
        <v>88</v>
      </c>
      <c r="BF112" s="51" t="s">
        <v>88</v>
      </c>
    </row>
    <row r="113" spans="2:58" x14ac:dyDescent="0.25">
      <c r="B113" s="51">
        <v>2026</v>
      </c>
      <c r="C113" s="51">
        <v>891780111</v>
      </c>
      <c r="D113" s="51" t="s">
        <v>79</v>
      </c>
      <c r="E113" s="161" t="s">
        <v>6792</v>
      </c>
      <c r="F113" s="56" t="s">
        <v>6791</v>
      </c>
      <c r="G113" s="56">
        <v>0</v>
      </c>
      <c r="H113" s="56" t="s">
        <v>82</v>
      </c>
      <c r="I113" s="51" t="s">
        <v>174</v>
      </c>
      <c r="J113" s="121" t="s">
        <v>84</v>
      </c>
      <c r="K113" s="109" t="s">
        <v>4046</v>
      </c>
      <c r="L113" s="114">
        <v>9373320</v>
      </c>
      <c r="M113" s="51" t="s">
        <v>86</v>
      </c>
      <c r="N113" s="109" t="s">
        <v>6790</v>
      </c>
      <c r="O113" s="109">
        <v>8727308</v>
      </c>
      <c r="P113" s="109">
        <v>69</v>
      </c>
      <c r="Q113" s="120">
        <v>46036</v>
      </c>
      <c r="R113" s="109">
        <v>6818861280</v>
      </c>
      <c r="S113" s="114">
        <v>1215</v>
      </c>
      <c r="T113" s="120">
        <v>46042</v>
      </c>
      <c r="U113" s="114">
        <v>9373320</v>
      </c>
      <c r="V113" s="56" t="s">
        <v>88</v>
      </c>
      <c r="W113" s="114">
        <v>1082939683</v>
      </c>
      <c r="X113" s="161" t="s">
        <v>3375</v>
      </c>
      <c r="Y113" s="120">
        <v>46041</v>
      </c>
      <c r="Z113" s="120">
        <v>46069</v>
      </c>
      <c r="AA113" s="120" t="s">
        <v>90</v>
      </c>
      <c r="AB113" s="120">
        <v>46167</v>
      </c>
      <c r="AC113" s="54">
        <f t="shared" si="5"/>
        <v>98</v>
      </c>
      <c r="AD113" s="56">
        <v>0</v>
      </c>
      <c r="AE113" s="114">
        <v>0</v>
      </c>
      <c r="AF113" s="56">
        <v>0</v>
      </c>
      <c r="AG113" s="116" t="s">
        <v>90</v>
      </c>
      <c r="AH113" s="54">
        <f t="shared" si="6"/>
        <v>0</v>
      </c>
      <c r="AI113" s="56">
        <v>0</v>
      </c>
      <c r="AJ113" s="114">
        <v>0</v>
      </c>
      <c r="AK113" s="120" t="s">
        <v>90</v>
      </c>
      <c r="AL113" s="116" t="s">
        <v>90</v>
      </c>
      <c r="AM113" s="56">
        <v>0</v>
      </c>
      <c r="AN113" s="116" t="s">
        <v>90</v>
      </c>
      <c r="AO113" s="116" t="s">
        <v>90</v>
      </c>
      <c r="AP113" s="116" t="s">
        <v>90</v>
      </c>
      <c r="AQ113" s="54">
        <f t="shared" si="7"/>
        <v>0</v>
      </c>
      <c r="AR113" s="54">
        <f>+L113+AE113-AJ113</f>
        <v>9373320</v>
      </c>
      <c r="AS113" s="56" t="s">
        <v>571</v>
      </c>
      <c r="AT113" s="114">
        <v>0</v>
      </c>
      <c r="AU113" s="56" t="s">
        <v>91</v>
      </c>
      <c r="AV113" s="114">
        <v>0</v>
      </c>
      <c r="AW113" s="56" t="s">
        <v>90</v>
      </c>
      <c r="AX113" s="247">
        <v>1420200</v>
      </c>
      <c r="AY113" s="58">
        <f t="shared" si="8"/>
        <v>7953120</v>
      </c>
      <c r="AZ113" s="112">
        <f t="shared" si="9"/>
        <v>0.15151515151515152</v>
      </c>
      <c r="BA113" s="159">
        <v>0.15151515151515152</v>
      </c>
      <c r="BB113" s="56" t="s">
        <v>90</v>
      </c>
      <c r="BC113" s="56" t="s">
        <v>149</v>
      </c>
      <c r="BD113" s="403" t="s">
        <v>6789</v>
      </c>
      <c r="BE113" s="51" t="s">
        <v>88</v>
      </c>
      <c r="BF113" s="51" t="s">
        <v>88</v>
      </c>
    </row>
    <row r="114" spans="2:58" x14ac:dyDescent="0.25">
      <c r="B114" s="51">
        <v>2026</v>
      </c>
      <c r="C114" s="51">
        <v>891780111</v>
      </c>
      <c r="D114" s="51" t="s">
        <v>79</v>
      </c>
      <c r="E114" s="161" t="s">
        <v>6788</v>
      </c>
      <c r="F114" s="56" t="s">
        <v>6787</v>
      </c>
      <c r="G114" s="56">
        <v>0</v>
      </c>
      <c r="H114" s="56" t="s">
        <v>82</v>
      </c>
      <c r="I114" s="51" t="s">
        <v>174</v>
      </c>
      <c r="J114" s="121" t="s">
        <v>84</v>
      </c>
      <c r="K114" s="109" t="s">
        <v>4036</v>
      </c>
      <c r="L114" s="114">
        <v>9373320</v>
      </c>
      <c r="M114" s="51" t="s">
        <v>86</v>
      </c>
      <c r="N114" s="109" t="s">
        <v>6786</v>
      </c>
      <c r="O114" s="109">
        <v>55302315</v>
      </c>
      <c r="P114" s="109">
        <v>69</v>
      </c>
      <c r="Q114" s="120">
        <v>46036</v>
      </c>
      <c r="R114" s="109">
        <v>6818861280</v>
      </c>
      <c r="S114" s="114">
        <v>1209</v>
      </c>
      <c r="T114" s="120">
        <v>46042</v>
      </c>
      <c r="U114" s="114">
        <v>9373320</v>
      </c>
      <c r="V114" s="56" t="s">
        <v>88</v>
      </c>
      <c r="W114" s="114">
        <v>1082939683</v>
      </c>
      <c r="X114" s="161" t="s">
        <v>3375</v>
      </c>
      <c r="Y114" s="120">
        <v>46041</v>
      </c>
      <c r="Z114" s="120">
        <v>46069</v>
      </c>
      <c r="AA114" s="120" t="s">
        <v>90</v>
      </c>
      <c r="AB114" s="120">
        <v>46167</v>
      </c>
      <c r="AC114" s="54">
        <f t="shared" si="5"/>
        <v>98</v>
      </c>
      <c r="AD114" s="56">
        <v>0</v>
      </c>
      <c r="AE114" s="114">
        <v>0</v>
      </c>
      <c r="AF114" s="56">
        <v>0</v>
      </c>
      <c r="AG114" s="116" t="s">
        <v>90</v>
      </c>
      <c r="AH114" s="54">
        <f t="shared" si="6"/>
        <v>0</v>
      </c>
      <c r="AI114" s="56">
        <v>0</v>
      </c>
      <c r="AJ114" s="114">
        <v>0</v>
      </c>
      <c r="AK114" s="120" t="s">
        <v>90</v>
      </c>
      <c r="AL114" s="116" t="s">
        <v>90</v>
      </c>
      <c r="AM114" s="56">
        <v>0</v>
      </c>
      <c r="AN114" s="116" t="s">
        <v>90</v>
      </c>
      <c r="AO114" s="116" t="s">
        <v>90</v>
      </c>
      <c r="AP114" s="116" t="s">
        <v>90</v>
      </c>
      <c r="AQ114" s="54">
        <f t="shared" si="7"/>
        <v>0</v>
      </c>
      <c r="AR114" s="54">
        <f>+L114+AE114-AJ114</f>
        <v>9373320</v>
      </c>
      <c r="AS114" s="56" t="s">
        <v>571</v>
      </c>
      <c r="AT114" s="114">
        <v>0</v>
      </c>
      <c r="AU114" s="56" t="s">
        <v>91</v>
      </c>
      <c r="AV114" s="114">
        <v>0</v>
      </c>
      <c r="AW114" s="56" t="s">
        <v>90</v>
      </c>
      <c r="AX114" s="247">
        <v>1420200</v>
      </c>
      <c r="AY114" s="58">
        <f t="shared" si="8"/>
        <v>7953120</v>
      </c>
      <c r="AZ114" s="112">
        <f t="shared" si="9"/>
        <v>0.15151515151515152</v>
      </c>
      <c r="BA114" s="159">
        <v>0.15151515151515152</v>
      </c>
      <c r="BB114" s="56" t="s">
        <v>90</v>
      </c>
      <c r="BC114" s="56" t="s">
        <v>149</v>
      </c>
      <c r="BD114" s="403" t="s">
        <v>6785</v>
      </c>
      <c r="BE114" s="51" t="s">
        <v>88</v>
      </c>
      <c r="BF114" s="51" t="s">
        <v>88</v>
      </c>
    </row>
    <row r="115" spans="2:58" x14ac:dyDescent="0.25">
      <c r="B115" s="51">
        <v>2026</v>
      </c>
      <c r="C115" s="51">
        <v>891780111</v>
      </c>
      <c r="D115" s="51" t="s">
        <v>79</v>
      </c>
      <c r="E115" s="161" t="s">
        <v>6784</v>
      </c>
      <c r="F115" s="56" t="s">
        <v>6783</v>
      </c>
      <c r="G115" s="56">
        <v>0</v>
      </c>
      <c r="H115" s="56" t="s">
        <v>82</v>
      </c>
      <c r="I115" s="51" t="s">
        <v>174</v>
      </c>
      <c r="J115" s="121" t="s">
        <v>84</v>
      </c>
      <c r="K115" s="109" t="s">
        <v>6782</v>
      </c>
      <c r="L115" s="114">
        <v>9373320</v>
      </c>
      <c r="M115" s="51" t="s">
        <v>86</v>
      </c>
      <c r="N115" s="109" t="s">
        <v>6781</v>
      </c>
      <c r="O115" s="109">
        <v>1046693260</v>
      </c>
      <c r="P115" s="109">
        <v>69</v>
      </c>
      <c r="Q115" s="120">
        <v>46036</v>
      </c>
      <c r="R115" s="109">
        <v>6818861280</v>
      </c>
      <c r="S115" s="114">
        <v>1211</v>
      </c>
      <c r="T115" s="120">
        <v>46042</v>
      </c>
      <c r="U115" s="114">
        <v>9373320</v>
      </c>
      <c r="V115" s="56" t="s">
        <v>88</v>
      </c>
      <c r="W115" s="114">
        <v>1082939683</v>
      </c>
      <c r="X115" s="161" t="s">
        <v>3375</v>
      </c>
      <c r="Y115" s="120">
        <v>46041</v>
      </c>
      <c r="Z115" s="120">
        <v>46069</v>
      </c>
      <c r="AA115" s="120" t="s">
        <v>90</v>
      </c>
      <c r="AB115" s="120">
        <v>46167</v>
      </c>
      <c r="AC115" s="54">
        <f t="shared" si="5"/>
        <v>98</v>
      </c>
      <c r="AD115" s="56">
        <v>0</v>
      </c>
      <c r="AE115" s="114">
        <v>0</v>
      </c>
      <c r="AF115" s="56">
        <v>0</v>
      </c>
      <c r="AG115" s="116" t="s">
        <v>90</v>
      </c>
      <c r="AH115" s="54">
        <f t="shared" si="6"/>
        <v>0</v>
      </c>
      <c r="AI115" s="56">
        <v>0</v>
      </c>
      <c r="AJ115" s="114">
        <v>0</v>
      </c>
      <c r="AK115" s="120" t="s">
        <v>90</v>
      </c>
      <c r="AL115" s="116" t="s">
        <v>90</v>
      </c>
      <c r="AM115" s="56">
        <v>0</v>
      </c>
      <c r="AN115" s="116" t="s">
        <v>90</v>
      </c>
      <c r="AO115" s="116" t="s">
        <v>90</v>
      </c>
      <c r="AP115" s="116" t="s">
        <v>90</v>
      </c>
      <c r="AQ115" s="54">
        <f t="shared" si="7"/>
        <v>0</v>
      </c>
      <c r="AR115" s="54">
        <f>+L115+AE115-AJ115</f>
        <v>9373320</v>
      </c>
      <c r="AS115" s="56" t="s">
        <v>571</v>
      </c>
      <c r="AT115" s="114">
        <v>0</v>
      </c>
      <c r="AU115" s="56" t="s">
        <v>91</v>
      </c>
      <c r="AV115" s="114">
        <v>0</v>
      </c>
      <c r="AW115" s="56" t="s">
        <v>90</v>
      </c>
      <c r="AX115" s="247">
        <v>1420200</v>
      </c>
      <c r="AY115" s="58">
        <f t="shared" si="8"/>
        <v>7953120</v>
      </c>
      <c r="AZ115" s="112">
        <f t="shared" si="9"/>
        <v>0.15151515151515152</v>
      </c>
      <c r="BA115" s="159">
        <v>0.15151515151515152</v>
      </c>
      <c r="BB115" s="56" t="s">
        <v>90</v>
      </c>
      <c r="BC115" s="56" t="s">
        <v>149</v>
      </c>
      <c r="BD115" s="403" t="s">
        <v>6780</v>
      </c>
      <c r="BE115" s="51" t="s">
        <v>88</v>
      </c>
      <c r="BF115" s="51" t="s">
        <v>88</v>
      </c>
    </row>
    <row r="116" spans="2:58" x14ac:dyDescent="0.25">
      <c r="B116" s="51">
        <v>2026</v>
      </c>
      <c r="C116" s="51">
        <v>891780111</v>
      </c>
      <c r="D116" s="51" t="s">
        <v>79</v>
      </c>
      <c r="E116" s="161" t="s">
        <v>6779</v>
      </c>
      <c r="F116" s="56" t="s">
        <v>6778</v>
      </c>
      <c r="G116" s="56">
        <v>0</v>
      </c>
      <c r="H116" s="56" t="s">
        <v>82</v>
      </c>
      <c r="I116" s="51" t="s">
        <v>174</v>
      </c>
      <c r="J116" s="121" t="s">
        <v>84</v>
      </c>
      <c r="K116" s="109" t="s">
        <v>6777</v>
      </c>
      <c r="L116" s="114">
        <v>9373320</v>
      </c>
      <c r="M116" s="51" t="s">
        <v>86</v>
      </c>
      <c r="N116" s="109" t="s">
        <v>6776</v>
      </c>
      <c r="O116" s="109">
        <v>1002013555</v>
      </c>
      <c r="P116" s="109">
        <v>69</v>
      </c>
      <c r="Q116" s="120">
        <v>46036</v>
      </c>
      <c r="R116" s="109">
        <v>6818861280</v>
      </c>
      <c r="S116" s="114">
        <v>1210</v>
      </c>
      <c r="T116" s="120">
        <v>46042</v>
      </c>
      <c r="U116" s="114">
        <v>9373320</v>
      </c>
      <c r="V116" s="56" t="s">
        <v>88</v>
      </c>
      <c r="W116" s="114">
        <v>1082939683</v>
      </c>
      <c r="X116" s="161" t="s">
        <v>3375</v>
      </c>
      <c r="Y116" s="120">
        <v>46041</v>
      </c>
      <c r="Z116" s="120">
        <v>46069</v>
      </c>
      <c r="AA116" s="120" t="s">
        <v>90</v>
      </c>
      <c r="AB116" s="120">
        <v>46167</v>
      </c>
      <c r="AC116" s="54">
        <f t="shared" si="5"/>
        <v>98</v>
      </c>
      <c r="AD116" s="56">
        <v>0</v>
      </c>
      <c r="AE116" s="114">
        <v>0</v>
      </c>
      <c r="AF116" s="56">
        <v>0</v>
      </c>
      <c r="AG116" s="116" t="s">
        <v>90</v>
      </c>
      <c r="AH116" s="54">
        <f t="shared" si="6"/>
        <v>0</v>
      </c>
      <c r="AI116" s="56">
        <v>0</v>
      </c>
      <c r="AJ116" s="114">
        <v>0</v>
      </c>
      <c r="AK116" s="120" t="s">
        <v>90</v>
      </c>
      <c r="AL116" s="116" t="s">
        <v>90</v>
      </c>
      <c r="AM116" s="56">
        <v>0</v>
      </c>
      <c r="AN116" s="116" t="s">
        <v>90</v>
      </c>
      <c r="AO116" s="116" t="s">
        <v>90</v>
      </c>
      <c r="AP116" s="116" t="s">
        <v>90</v>
      </c>
      <c r="AQ116" s="54">
        <f t="shared" si="7"/>
        <v>0</v>
      </c>
      <c r="AR116" s="54">
        <f>+L116+AE116-AJ116</f>
        <v>9373320</v>
      </c>
      <c r="AS116" s="56" t="s">
        <v>571</v>
      </c>
      <c r="AT116" s="114">
        <v>0</v>
      </c>
      <c r="AU116" s="56" t="s">
        <v>91</v>
      </c>
      <c r="AV116" s="114">
        <v>0</v>
      </c>
      <c r="AW116" s="56" t="s">
        <v>90</v>
      </c>
      <c r="AX116" s="247">
        <v>1420200</v>
      </c>
      <c r="AY116" s="58">
        <f t="shared" si="8"/>
        <v>7953120</v>
      </c>
      <c r="AZ116" s="112">
        <f t="shared" si="9"/>
        <v>0.15151515151515152</v>
      </c>
      <c r="BA116" s="159">
        <v>0.15151515151515152</v>
      </c>
      <c r="BB116" s="56" t="s">
        <v>90</v>
      </c>
      <c r="BC116" s="56" t="s">
        <v>149</v>
      </c>
      <c r="BD116" s="403" t="s">
        <v>6775</v>
      </c>
      <c r="BE116" s="51" t="s">
        <v>88</v>
      </c>
      <c r="BF116" s="51" t="s">
        <v>88</v>
      </c>
    </row>
    <row r="117" spans="2:58" x14ac:dyDescent="0.25">
      <c r="B117" s="51">
        <v>2026</v>
      </c>
      <c r="C117" s="51">
        <v>891780111</v>
      </c>
      <c r="D117" s="51" t="s">
        <v>79</v>
      </c>
      <c r="E117" s="161" t="s">
        <v>6774</v>
      </c>
      <c r="F117" s="56" t="s">
        <v>6773</v>
      </c>
      <c r="G117" s="56">
        <v>0</v>
      </c>
      <c r="H117" s="56" t="s">
        <v>82</v>
      </c>
      <c r="I117" s="51" t="s">
        <v>174</v>
      </c>
      <c r="J117" s="121" t="s">
        <v>84</v>
      </c>
      <c r="K117" s="405" t="s">
        <v>4046</v>
      </c>
      <c r="L117" s="114">
        <v>9373320</v>
      </c>
      <c r="M117" s="51" t="s">
        <v>86</v>
      </c>
      <c r="N117" s="109" t="s">
        <v>6772</v>
      </c>
      <c r="O117" s="109">
        <v>72329141</v>
      </c>
      <c r="P117" s="109">
        <v>69</v>
      </c>
      <c r="Q117" s="120">
        <v>46036</v>
      </c>
      <c r="R117" s="109">
        <v>6818861280</v>
      </c>
      <c r="S117" s="114">
        <v>1212</v>
      </c>
      <c r="T117" s="120">
        <v>46042</v>
      </c>
      <c r="U117" s="114">
        <v>9373320</v>
      </c>
      <c r="V117" s="56" t="s">
        <v>88</v>
      </c>
      <c r="W117" s="114">
        <v>1082939683</v>
      </c>
      <c r="X117" s="161" t="s">
        <v>3375</v>
      </c>
      <c r="Y117" s="120">
        <v>46041</v>
      </c>
      <c r="Z117" s="120">
        <v>46069</v>
      </c>
      <c r="AA117" s="120" t="s">
        <v>90</v>
      </c>
      <c r="AB117" s="120">
        <v>46167</v>
      </c>
      <c r="AC117" s="54">
        <f t="shared" si="5"/>
        <v>98</v>
      </c>
      <c r="AD117" s="56">
        <v>0</v>
      </c>
      <c r="AE117" s="114">
        <v>0</v>
      </c>
      <c r="AF117" s="56">
        <v>0</v>
      </c>
      <c r="AG117" s="116" t="s">
        <v>90</v>
      </c>
      <c r="AH117" s="54">
        <f t="shared" si="6"/>
        <v>0</v>
      </c>
      <c r="AI117" s="56">
        <v>0</v>
      </c>
      <c r="AJ117" s="114">
        <v>0</v>
      </c>
      <c r="AK117" s="120" t="s">
        <v>90</v>
      </c>
      <c r="AL117" s="116" t="s">
        <v>90</v>
      </c>
      <c r="AM117" s="56">
        <v>0</v>
      </c>
      <c r="AN117" s="116" t="s">
        <v>90</v>
      </c>
      <c r="AO117" s="116" t="s">
        <v>90</v>
      </c>
      <c r="AP117" s="116" t="s">
        <v>90</v>
      </c>
      <c r="AQ117" s="54">
        <f t="shared" si="7"/>
        <v>0</v>
      </c>
      <c r="AR117" s="54">
        <f>+L117+AE117-AJ117</f>
        <v>9373320</v>
      </c>
      <c r="AS117" s="56" t="s">
        <v>571</v>
      </c>
      <c r="AT117" s="114">
        <v>0</v>
      </c>
      <c r="AU117" s="56" t="s">
        <v>91</v>
      </c>
      <c r="AV117" s="114">
        <v>0</v>
      </c>
      <c r="AW117" s="56" t="s">
        <v>90</v>
      </c>
      <c r="AX117" s="247">
        <v>1420200</v>
      </c>
      <c r="AY117" s="58">
        <f t="shared" si="8"/>
        <v>7953120</v>
      </c>
      <c r="AZ117" s="112">
        <f t="shared" si="9"/>
        <v>0.15151515151515152</v>
      </c>
      <c r="BA117" s="159">
        <v>0.15151515151515152</v>
      </c>
      <c r="BB117" s="56" t="s">
        <v>90</v>
      </c>
      <c r="BC117" s="56" t="s">
        <v>149</v>
      </c>
      <c r="BD117" s="403" t="s">
        <v>6771</v>
      </c>
      <c r="BE117" s="51" t="s">
        <v>88</v>
      </c>
      <c r="BF117" s="51" t="s">
        <v>88</v>
      </c>
    </row>
    <row r="118" spans="2:58" x14ac:dyDescent="0.25">
      <c r="B118" s="51">
        <v>2026</v>
      </c>
      <c r="C118" s="51">
        <v>891780111</v>
      </c>
      <c r="D118" s="51" t="s">
        <v>79</v>
      </c>
      <c r="E118" s="161" t="s">
        <v>6770</v>
      </c>
      <c r="F118" s="56" t="s">
        <v>6769</v>
      </c>
      <c r="G118" s="56">
        <v>0</v>
      </c>
      <c r="H118" s="56" t="s">
        <v>82</v>
      </c>
      <c r="I118" s="51" t="s">
        <v>174</v>
      </c>
      <c r="J118" s="121" t="s">
        <v>84</v>
      </c>
      <c r="K118" s="405" t="s">
        <v>4046</v>
      </c>
      <c r="L118" s="114">
        <v>9373320</v>
      </c>
      <c r="M118" s="51" t="s">
        <v>86</v>
      </c>
      <c r="N118" s="109" t="s">
        <v>6768</v>
      </c>
      <c r="O118" s="109">
        <v>22622272</v>
      </c>
      <c r="P118" s="109">
        <v>69</v>
      </c>
      <c r="Q118" s="120">
        <v>46036</v>
      </c>
      <c r="R118" s="109">
        <v>6818861280</v>
      </c>
      <c r="S118" s="114">
        <v>1203</v>
      </c>
      <c r="T118" s="120">
        <v>46042</v>
      </c>
      <c r="U118" s="114">
        <v>9373320</v>
      </c>
      <c r="V118" s="56" t="s">
        <v>88</v>
      </c>
      <c r="W118" s="114">
        <v>1082939683</v>
      </c>
      <c r="X118" s="161" t="s">
        <v>3375</v>
      </c>
      <c r="Y118" s="120">
        <v>46041</v>
      </c>
      <c r="Z118" s="120">
        <v>46069</v>
      </c>
      <c r="AA118" s="120" t="s">
        <v>90</v>
      </c>
      <c r="AB118" s="120">
        <v>46167</v>
      </c>
      <c r="AC118" s="54">
        <f t="shared" si="5"/>
        <v>98</v>
      </c>
      <c r="AD118" s="56">
        <v>0</v>
      </c>
      <c r="AE118" s="114">
        <v>0</v>
      </c>
      <c r="AF118" s="56">
        <v>0</v>
      </c>
      <c r="AG118" s="116" t="s">
        <v>90</v>
      </c>
      <c r="AH118" s="54">
        <f t="shared" si="6"/>
        <v>0</v>
      </c>
      <c r="AI118" s="56">
        <v>0</v>
      </c>
      <c r="AJ118" s="114">
        <v>0</v>
      </c>
      <c r="AK118" s="120" t="s">
        <v>90</v>
      </c>
      <c r="AL118" s="116" t="s">
        <v>90</v>
      </c>
      <c r="AM118" s="56">
        <v>0</v>
      </c>
      <c r="AN118" s="116" t="s">
        <v>90</v>
      </c>
      <c r="AO118" s="116" t="s">
        <v>90</v>
      </c>
      <c r="AP118" s="116" t="s">
        <v>90</v>
      </c>
      <c r="AQ118" s="54">
        <f t="shared" si="7"/>
        <v>0</v>
      </c>
      <c r="AR118" s="54">
        <f>+L118+AE118-AJ118</f>
        <v>9373320</v>
      </c>
      <c r="AS118" s="56" t="s">
        <v>571</v>
      </c>
      <c r="AT118" s="114">
        <v>0</v>
      </c>
      <c r="AU118" s="56" t="s">
        <v>91</v>
      </c>
      <c r="AV118" s="114">
        <v>0</v>
      </c>
      <c r="AW118" s="56" t="s">
        <v>90</v>
      </c>
      <c r="AX118" s="247">
        <v>1420200</v>
      </c>
      <c r="AY118" s="58">
        <f t="shared" si="8"/>
        <v>7953120</v>
      </c>
      <c r="AZ118" s="112">
        <f t="shared" si="9"/>
        <v>0.15151515151515152</v>
      </c>
      <c r="BA118" s="159">
        <v>0.15151515151515152</v>
      </c>
      <c r="BB118" s="56" t="s">
        <v>90</v>
      </c>
      <c r="BC118" s="56" t="s">
        <v>149</v>
      </c>
      <c r="BD118" s="403" t="s">
        <v>6767</v>
      </c>
      <c r="BE118" s="51" t="s">
        <v>88</v>
      </c>
      <c r="BF118" s="51" t="s">
        <v>88</v>
      </c>
    </row>
    <row r="119" spans="2:58" x14ac:dyDescent="0.25">
      <c r="B119" s="51">
        <v>2026</v>
      </c>
      <c r="C119" s="51">
        <v>891780111</v>
      </c>
      <c r="D119" s="51" t="s">
        <v>79</v>
      </c>
      <c r="E119" s="161" t="s">
        <v>6766</v>
      </c>
      <c r="F119" s="56" t="s">
        <v>6765</v>
      </c>
      <c r="G119" s="56">
        <v>0</v>
      </c>
      <c r="H119" s="56" t="s">
        <v>82</v>
      </c>
      <c r="I119" s="51" t="s">
        <v>174</v>
      </c>
      <c r="J119" s="121" t="s">
        <v>84</v>
      </c>
      <c r="K119" s="109" t="s">
        <v>6764</v>
      </c>
      <c r="L119" s="114">
        <v>9373320</v>
      </c>
      <c r="M119" s="51" t="s">
        <v>86</v>
      </c>
      <c r="N119" s="109" t="s">
        <v>6763</v>
      </c>
      <c r="O119" s="109">
        <v>1043931239</v>
      </c>
      <c r="P119" s="109">
        <v>69</v>
      </c>
      <c r="Q119" s="120">
        <v>46036</v>
      </c>
      <c r="R119" s="109">
        <v>6818861280</v>
      </c>
      <c r="S119" s="114">
        <v>1202</v>
      </c>
      <c r="T119" s="120">
        <v>46042</v>
      </c>
      <c r="U119" s="114">
        <v>9373320</v>
      </c>
      <c r="V119" s="56" t="s">
        <v>88</v>
      </c>
      <c r="W119" s="114">
        <v>1082939683</v>
      </c>
      <c r="X119" s="161" t="s">
        <v>3375</v>
      </c>
      <c r="Y119" s="120">
        <v>46041</v>
      </c>
      <c r="Z119" s="120">
        <v>46069</v>
      </c>
      <c r="AA119" s="120" t="s">
        <v>90</v>
      </c>
      <c r="AB119" s="120">
        <v>46167</v>
      </c>
      <c r="AC119" s="54">
        <f t="shared" si="5"/>
        <v>98</v>
      </c>
      <c r="AD119" s="56">
        <v>0</v>
      </c>
      <c r="AE119" s="114">
        <v>0</v>
      </c>
      <c r="AF119" s="56">
        <v>0</v>
      </c>
      <c r="AG119" s="116" t="s">
        <v>90</v>
      </c>
      <c r="AH119" s="54">
        <f t="shared" si="6"/>
        <v>0</v>
      </c>
      <c r="AI119" s="56">
        <v>0</v>
      </c>
      <c r="AJ119" s="114">
        <v>0</v>
      </c>
      <c r="AK119" s="120" t="s">
        <v>90</v>
      </c>
      <c r="AL119" s="116" t="s">
        <v>90</v>
      </c>
      <c r="AM119" s="56">
        <v>0</v>
      </c>
      <c r="AN119" s="116" t="s">
        <v>90</v>
      </c>
      <c r="AO119" s="116" t="s">
        <v>90</v>
      </c>
      <c r="AP119" s="116" t="s">
        <v>90</v>
      </c>
      <c r="AQ119" s="54">
        <f t="shared" si="7"/>
        <v>0</v>
      </c>
      <c r="AR119" s="54">
        <f>+L119+AE119-AJ119</f>
        <v>9373320</v>
      </c>
      <c r="AS119" s="56" t="s">
        <v>571</v>
      </c>
      <c r="AT119" s="114">
        <v>0</v>
      </c>
      <c r="AU119" s="56" t="s">
        <v>91</v>
      </c>
      <c r="AV119" s="114">
        <v>0</v>
      </c>
      <c r="AW119" s="56" t="s">
        <v>90</v>
      </c>
      <c r="AX119" s="247">
        <v>1420200</v>
      </c>
      <c r="AY119" s="58">
        <f t="shared" si="8"/>
        <v>7953120</v>
      </c>
      <c r="AZ119" s="112">
        <f t="shared" si="9"/>
        <v>0.15151515151515152</v>
      </c>
      <c r="BA119" s="159">
        <v>0.15151515151515152</v>
      </c>
      <c r="BB119" s="56" t="s">
        <v>90</v>
      </c>
      <c r="BC119" s="56" t="s">
        <v>149</v>
      </c>
      <c r="BD119" s="403" t="s">
        <v>6762</v>
      </c>
      <c r="BE119" s="51" t="s">
        <v>88</v>
      </c>
      <c r="BF119" s="51" t="s">
        <v>88</v>
      </c>
    </row>
    <row r="120" spans="2:58" x14ac:dyDescent="0.25">
      <c r="B120" s="51">
        <v>2026</v>
      </c>
      <c r="C120" s="51">
        <v>891780111</v>
      </c>
      <c r="D120" s="51" t="s">
        <v>79</v>
      </c>
      <c r="E120" s="161" t="s">
        <v>6761</v>
      </c>
      <c r="F120" s="56" t="s">
        <v>6760</v>
      </c>
      <c r="G120" s="56">
        <v>0</v>
      </c>
      <c r="H120" s="56" t="s">
        <v>82</v>
      </c>
      <c r="I120" s="51" t="s">
        <v>174</v>
      </c>
      <c r="J120" s="121" t="s">
        <v>84</v>
      </c>
      <c r="K120" s="405" t="s">
        <v>4046</v>
      </c>
      <c r="L120" s="114">
        <v>9373320</v>
      </c>
      <c r="M120" s="51" t="s">
        <v>86</v>
      </c>
      <c r="N120" s="109" t="s">
        <v>6759</v>
      </c>
      <c r="O120" s="109">
        <v>32798520</v>
      </c>
      <c r="P120" s="109">
        <v>69</v>
      </c>
      <c r="Q120" s="120">
        <v>46036</v>
      </c>
      <c r="R120" s="109">
        <v>6818861280</v>
      </c>
      <c r="S120" s="114">
        <v>1201</v>
      </c>
      <c r="T120" s="120">
        <v>46042</v>
      </c>
      <c r="U120" s="114">
        <v>9373320</v>
      </c>
      <c r="V120" s="56" t="s">
        <v>88</v>
      </c>
      <c r="W120" s="114">
        <v>1082939683</v>
      </c>
      <c r="X120" s="161" t="s">
        <v>3375</v>
      </c>
      <c r="Y120" s="120">
        <v>46041</v>
      </c>
      <c r="Z120" s="120">
        <v>46069</v>
      </c>
      <c r="AA120" s="120" t="s">
        <v>90</v>
      </c>
      <c r="AB120" s="120">
        <v>46167</v>
      </c>
      <c r="AC120" s="54">
        <f t="shared" si="5"/>
        <v>98</v>
      </c>
      <c r="AD120" s="56">
        <v>0</v>
      </c>
      <c r="AE120" s="114">
        <v>0</v>
      </c>
      <c r="AF120" s="56">
        <v>0</v>
      </c>
      <c r="AG120" s="116" t="s">
        <v>90</v>
      </c>
      <c r="AH120" s="54">
        <f t="shared" si="6"/>
        <v>0</v>
      </c>
      <c r="AI120" s="56">
        <v>0</v>
      </c>
      <c r="AJ120" s="114">
        <v>0</v>
      </c>
      <c r="AK120" s="120" t="s">
        <v>90</v>
      </c>
      <c r="AL120" s="116" t="s">
        <v>90</v>
      </c>
      <c r="AM120" s="56">
        <v>0</v>
      </c>
      <c r="AN120" s="116" t="s">
        <v>90</v>
      </c>
      <c r="AO120" s="116" t="s">
        <v>90</v>
      </c>
      <c r="AP120" s="116" t="s">
        <v>90</v>
      </c>
      <c r="AQ120" s="54">
        <f t="shared" si="7"/>
        <v>0</v>
      </c>
      <c r="AR120" s="54">
        <f>+L120+AE120-AJ120</f>
        <v>9373320</v>
      </c>
      <c r="AS120" s="56" t="s">
        <v>571</v>
      </c>
      <c r="AT120" s="114">
        <v>0</v>
      </c>
      <c r="AU120" s="56" t="s">
        <v>91</v>
      </c>
      <c r="AV120" s="114">
        <v>0</v>
      </c>
      <c r="AW120" s="56" t="s">
        <v>90</v>
      </c>
      <c r="AX120" s="247">
        <v>1420200</v>
      </c>
      <c r="AY120" s="58">
        <f t="shared" si="8"/>
        <v>7953120</v>
      </c>
      <c r="AZ120" s="112">
        <f t="shared" si="9"/>
        <v>0.15151515151515152</v>
      </c>
      <c r="BA120" s="159">
        <v>0.15151515151515152</v>
      </c>
      <c r="BB120" s="56" t="s">
        <v>90</v>
      </c>
      <c r="BC120" s="56" t="s">
        <v>149</v>
      </c>
      <c r="BD120" s="403" t="s">
        <v>6758</v>
      </c>
      <c r="BE120" s="51" t="s">
        <v>88</v>
      </c>
      <c r="BF120" s="51" t="s">
        <v>88</v>
      </c>
    </row>
    <row r="121" spans="2:58" x14ac:dyDescent="0.25">
      <c r="B121" s="51">
        <v>2026</v>
      </c>
      <c r="C121" s="51">
        <v>891780111</v>
      </c>
      <c r="D121" s="51" t="s">
        <v>79</v>
      </c>
      <c r="E121" s="161" t="s">
        <v>6757</v>
      </c>
      <c r="F121" s="56" t="s">
        <v>6756</v>
      </c>
      <c r="G121" s="56">
        <v>0</v>
      </c>
      <c r="H121" s="56" t="s">
        <v>82</v>
      </c>
      <c r="I121" s="51" t="s">
        <v>174</v>
      </c>
      <c r="J121" s="121" t="s">
        <v>84</v>
      </c>
      <c r="K121" s="405" t="s">
        <v>5240</v>
      </c>
      <c r="L121" s="114">
        <v>9373320</v>
      </c>
      <c r="M121" s="51" t="s">
        <v>86</v>
      </c>
      <c r="N121" s="109" t="s">
        <v>6755</v>
      </c>
      <c r="O121" s="109">
        <v>32581236</v>
      </c>
      <c r="P121" s="109">
        <v>69</v>
      </c>
      <c r="Q121" s="120">
        <v>46036</v>
      </c>
      <c r="R121" s="109">
        <v>6818861280</v>
      </c>
      <c r="S121" s="114">
        <v>1206</v>
      </c>
      <c r="T121" s="120">
        <v>46037</v>
      </c>
      <c r="U121" s="114">
        <v>9373320</v>
      </c>
      <c r="V121" s="56" t="s">
        <v>88</v>
      </c>
      <c r="W121" s="114">
        <v>1082939683</v>
      </c>
      <c r="X121" s="161" t="s">
        <v>3375</v>
      </c>
      <c r="Y121" s="120">
        <v>46041</v>
      </c>
      <c r="Z121" s="120">
        <v>46069</v>
      </c>
      <c r="AA121" s="120" t="s">
        <v>90</v>
      </c>
      <c r="AB121" s="120">
        <v>46167</v>
      </c>
      <c r="AC121" s="54">
        <f t="shared" si="5"/>
        <v>98</v>
      </c>
      <c r="AD121" s="56">
        <v>0</v>
      </c>
      <c r="AE121" s="114">
        <v>0</v>
      </c>
      <c r="AF121" s="56">
        <v>0</v>
      </c>
      <c r="AG121" s="116" t="s">
        <v>90</v>
      </c>
      <c r="AH121" s="54">
        <f t="shared" si="6"/>
        <v>0</v>
      </c>
      <c r="AI121" s="56">
        <v>0</v>
      </c>
      <c r="AJ121" s="114">
        <v>0</v>
      </c>
      <c r="AK121" s="120" t="s">
        <v>90</v>
      </c>
      <c r="AL121" s="116" t="s">
        <v>90</v>
      </c>
      <c r="AM121" s="56">
        <v>0</v>
      </c>
      <c r="AN121" s="116" t="s">
        <v>90</v>
      </c>
      <c r="AO121" s="116" t="s">
        <v>90</v>
      </c>
      <c r="AP121" s="116" t="s">
        <v>90</v>
      </c>
      <c r="AQ121" s="54">
        <f t="shared" si="7"/>
        <v>0</v>
      </c>
      <c r="AR121" s="54">
        <f>+L121+AE121-AJ121</f>
        <v>9373320</v>
      </c>
      <c r="AS121" s="56" t="s">
        <v>571</v>
      </c>
      <c r="AT121" s="114">
        <v>0</v>
      </c>
      <c r="AU121" s="56" t="s">
        <v>91</v>
      </c>
      <c r="AV121" s="114">
        <v>0</v>
      </c>
      <c r="AW121" s="56" t="s">
        <v>90</v>
      </c>
      <c r="AX121" s="247">
        <v>1420200</v>
      </c>
      <c r="AY121" s="58">
        <f t="shared" si="8"/>
        <v>7953120</v>
      </c>
      <c r="AZ121" s="112">
        <f t="shared" si="9"/>
        <v>0.15151515151515152</v>
      </c>
      <c r="BA121" s="159">
        <v>0.15151515151515152</v>
      </c>
      <c r="BB121" s="56" t="s">
        <v>90</v>
      </c>
      <c r="BC121" s="56" t="s">
        <v>149</v>
      </c>
      <c r="BD121" s="403" t="s">
        <v>6754</v>
      </c>
      <c r="BE121" s="51" t="s">
        <v>88</v>
      </c>
      <c r="BF121" s="51" t="s">
        <v>88</v>
      </c>
    </row>
    <row r="122" spans="2:58" x14ac:dyDescent="0.25">
      <c r="B122" s="51">
        <v>2026</v>
      </c>
      <c r="C122" s="51">
        <v>891780111</v>
      </c>
      <c r="D122" s="51" t="s">
        <v>79</v>
      </c>
      <c r="E122" s="161" t="s">
        <v>6753</v>
      </c>
      <c r="F122" s="56" t="s">
        <v>6752</v>
      </c>
      <c r="G122" s="56">
        <v>0</v>
      </c>
      <c r="H122" s="56" t="s">
        <v>82</v>
      </c>
      <c r="I122" s="51" t="s">
        <v>174</v>
      </c>
      <c r="J122" s="121" t="s">
        <v>84</v>
      </c>
      <c r="K122" s="405" t="s">
        <v>6751</v>
      </c>
      <c r="L122" s="114">
        <v>9373320</v>
      </c>
      <c r="M122" s="51" t="s">
        <v>86</v>
      </c>
      <c r="N122" s="109" t="s">
        <v>6750</v>
      </c>
      <c r="O122" s="109">
        <v>1129530432</v>
      </c>
      <c r="P122" s="109">
        <v>69</v>
      </c>
      <c r="Q122" s="120">
        <v>46036</v>
      </c>
      <c r="R122" s="109">
        <v>6818861280</v>
      </c>
      <c r="S122" s="114">
        <v>1200</v>
      </c>
      <c r="T122" s="120">
        <v>46042</v>
      </c>
      <c r="U122" s="114">
        <v>9373320</v>
      </c>
      <c r="V122" s="56" t="s">
        <v>88</v>
      </c>
      <c r="W122" s="114">
        <v>1082939683</v>
      </c>
      <c r="X122" s="161" t="s">
        <v>3375</v>
      </c>
      <c r="Y122" s="120">
        <v>46041</v>
      </c>
      <c r="Z122" s="120">
        <v>46069</v>
      </c>
      <c r="AA122" s="120" t="s">
        <v>90</v>
      </c>
      <c r="AB122" s="120">
        <v>46167</v>
      </c>
      <c r="AC122" s="54">
        <f t="shared" si="5"/>
        <v>98</v>
      </c>
      <c r="AD122" s="56">
        <v>0</v>
      </c>
      <c r="AE122" s="114">
        <v>0</v>
      </c>
      <c r="AF122" s="56">
        <v>0</v>
      </c>
      <c r="AG122" s="116" t="s">
        <v>90</v>
      </c>
      <c r="AH122" s="54">
        <f t="shared" si="6"/>
        <v>0</v>
      </c>
      <c r="AI122" s="56">
        <v>0</v>
      </c>
      <c r="AJ122" s="114">
        <v>0</v>
      </c>
      <c r="AK122" s="120" t="s">
        <v>90</v>
      </c>
      <c r="AL122" s="116" t="s">
        <v>90</v>
      </c>
      <c r="AM122" s="56">
        <v>0</v>
      </c>
      <c r="AN122" s="116" t="s">
        <v>90</v>
      </c>
      <c r="AO122" s="116" t="s">
        <v>90</v>
      </c>
      <c r="AP122" s="116" t="s">
        <v>90</v>
      </c>
      <c r="AQ122" s="54">
        <f t="shared" si="7"/>
        <v>0</v>
      </c>
      <c r="AR122" s="54">
        <f>+L122+AE122-AJ122</f>
        <v>9373320</v>
      </c>
      <c r="AS122" s="56" t="s">
        <v>571</v>
      </c>
      <c r="AT122" s="114">
        <v>0</v>
      </c>
      <c r="AU122" s="56" t="s">
        <v>91</v>
      </c>
      <c r="AV122" s="114">
        <v>0</v>
      </c>
      <c r="AW122" s="56" t="s">
        <v>90</v>
      </c>
      <c r="AX122" s="247">
        <v>1420200</v>
      </c>
      <c r="AY122" s="58">
        <f t="shared" si="8"/>
        <v>7953120</v>
      </c>
      <c r="AZ122" s="112">
        <f t="shared" si="9"/>
        <v>0.15151515151515152</v>
      </c>
      <c r="BA122" s="159">
        <v>0.15151515151515152</v>
      </c>
      <c r="BB122" s="56" t="s">
        <v>90</v>
      </c>
      <c r="BC122" s="56" t="s">
        <v>149</v>
      </c>
      <c r="BD122" s="403" t="s">
        <v>6749</v>
      </c>
      <c r="BE122" s="51" t="s">
        <v>88</v>
      </c>
      <c r="BF122" s="51" t="s">
        <v>88</v>
      </c>
    </row>
    <row r="123" spans="2:58" x14ac:dyDescent="0.25">
      <c r="B123" s="51">
        <v>2026</v>
      </c>
      <c r="C123" s="51">
        <v>891780111</v>
      </c>
      <c r="D123" s="51" t="s">
        <v>79</v>
      </c>
      <c r="E123" s="161" t="s">
        <v>6748</v>
      </c>
      <c r="F123" s="56" t="s">
        <v>6747</v>
      </c>
      <c r="G123" s="56">
        <v>0</v>
      </c>
      <c r="H123" s="56" t="s">
        <v>82</v>
      </c>
      <c r="I123" s="51" t="s">
        <v>174</v>
      </c>
      <c r="J123" s="121" t="s">
        <v>84</v>
      </c>
      <c r="K123" s="109" t="s">
        <v>6746</v>
      </c>
      <c r="L123" s="114">
        <v>9373320</v>
      </c>
      <c r="M123" s="51" t="s">
        <v>86</v>
      </c>
      <c r="N123" s="109" t="s">
        <v>6745</v>
      </c>
      <c r="O123" s="109">
        <v>1234892235</v>
      </c>
      <c r="P123" s="109">
        <v>69</v>
      </c>
      <c r="Q123" s="120">
        <v>46036</v>
      </c>
      <c r="R123" s="109">
        <v>6818861280</v>
      </c>
      <c r="S123" s="114">
        <v>1207</v>
      </c>
      <c r="T123" s="120">
        <v>46037</v>
      </c>
      <c r="U123" s="114">
        <v>9373320</v>
      </c>
      <c r="V123" s="56" t="s">
        <v>88</v>
      </c>
      <c r="W123" s="114">
        <v>1082939683</v>
      </c>
      <c r="X123" s="161" t="s">
        <v>3375</v>
      </c>
      <c r="Y123" s="120">
        <v>46041</v>
      </c>
      <c r="Z123" s="120">
        <v>46069</v>
      </c>
      <c r="AA123" s="120" t="s">
        <v>90</v>
      </c>
      <c r="AB123" s="120">
        <v>46167</v>
      </c>
      <c r="AC123" s="54">
        <f t="shared" si="5"/>
        <v>98</v>
      </c>
      <c r="AD123" s="56">
        <v>0</v>
      </c>
      <c r="AE123" s="114">
        <v>0</v>
      </c>
      <c r="AF123" s="56">
        <v>0</v>
      </c>
      <c r="AG123" s="116" t="s">
        <v>90</v>
      </c>
      <c r="AH123" s="54">
        <f t="shared" si="6"/>
        <v>0</v>
      </c>
      <c r="AI123" s="56">
        <v>0</v>
      </c>
      <c r="AJ123" s="114">
        <v>0</v>
      </c>
      <c r="AK123" s="120" t="s">
        <v>90</v>
      </c>
      <c r="AL123" s="116" t="s">
        <v>90</v>
      </c>
      <c r="AM123" s="56">
        <v>0</v>
      </c>
      <c r="AN123" s="116" t="s">
        <v>90</v>
      </c>
      <c r="AO123" s="116" t="s">
        <v>90</v>
      </c>
      <c r="AP123" s="116" t="s">
        <v>90</v>
      </c>
      <c r="AQ123" s="54">
        <f t="shared" si="7"/>
        <v>0</v>
      </c>
      <c r="AR123" s="54">
        <f>+L123+AE123-AJ123</f>
        <v>9373320</v>
      </c>
      <c r="AS123" s="56" t="s">
        <v>571</v>
      </c>
      <c r="AT123" s="114">
        <v>0</v>
      </c>
      <c r="AU123" s="56" t="s">
        <v>91</v>
      </c>
      <c r="AV123" s="114">
        <v>0</v>
      </c>
      <c r="AW123" s="56" t="s">
        <v>90</v>
      </c>
      <c r="AX123" s="247">
        <v>1420200</v>
      </c>
      <c r="AY123" s="58">
        <f t="shared" si="8"/>
        <v>7953120</v>
      </c>
      <c r="AZ123" s="112">
        <f t="shared" si="9"/>
        <v>0.15151515151515152</v>
      </c>
      <c r="BA123" s="159">
        <v>0.15151515151515152</v>
      </c>
      <c r="BB123" s="56" t="s">
        <v>90</v>
      </c>
      <c r="BC123" s="56" t="s">
        <v>149</v>
      </c>
      <c r="BD123" s="403" t="s">
        <v>6744</v>
      </c>
      <c r="BE123" s="51" t="s">
        <v>88</v>
      </c>
      <c r="BF123" s="51" t="s">
        <v>88</v>
      </c>
    </row>
    <row r="124" spans="2:58" x14ac:dyDescent="0.25">
      <c r="B124" s="51">
        <v>2026</v>
      </c>
      <c r="C124" s="51">
        <v>891780111</v>
      </c>
      <c r="D124" s="51" t="s">
        <v>79</v>
      </c>
      <c r="E124" s="161" t="s">
        <v>6743</v>
      </c>
      <c r="F124" s="56" t="s">
        <v>6742</v>
      </c>
      <c r="G124" s="56">
        <v>0</v>
      </c>
      <c r="H124" s="56" t="s">
        <v>82</v>
      </c>
      <c r="I124" s="51" t="s">
        <v>174</v>
      </c>
      <c r="J124" s="121" t="s">
        <v>84</v>
      </c>
      <c r="K124" s="405" t="s">
        <v>4046</v>
      </c>
      <c r="L124" s="114">
        <v>9373320</v>
      </c>
      <c r="M124" s="51" t="s">
        <v>86</v>
      </c>
      <c r="N124" s="109" t="s">
        <v>6741</v>
      </c>
      <c r="O124" s="109">
        <v>1049940310</v>
      </c>
      <c r="P124" s="109">
        <v>69</v>
      </c>
      <c r="Q124" s="120">
        <v>46036</v>
      </c>
      <c r="R124" s="109">
        <v>6818861280</v>
      </c>
      <c r="S124" s="114">
        <v>1205</v>
      </c>
      <c r="T124" s="120">
        <v>46042</v>
      </c>
      <c r="U124" s="114">
        <v>9373320</v>
      </c>
      <c r="V124" s="56" t="s">
        <v>88</v>
      </c>
      <c r="W124" s="114">
        <v>1082939683</v>
      </c>
      <c r="X124" s="161" t="s">
        <v>3375</v>
      </c>
      <c r="Y124" s="120">
        <v>46041</v>
      </c>
      <c r="Z124" s="120">
        <v>46069</v>
      </c>
      <c r="AA124" s="120" t="s">
        <v>90</v>
      </c>
      <c r="AB124" s="120">
        <v>46167</v>
      </c>
      <c r="AC124" s="54">
        <f t="shared" si="5"/>
        <v>98</v>
      </c>
      <c r="AD124" s="56">
        <v>0</v>
      </c>
      <c r="AE124" s="114">
        <v>0</v>
      </c>
      <c r="AF124" s="56">
        <v>0</v>
      </c>
      <c r="AG124" s="116" t="s">
        <v>90</v>
      </c>
      <c r="AH124" s="54">
        <f t="shared" si="6"/>
        <v>0</v>
      </c>
      <c r="AI124" s="56">
        <v>0</v>
      </c>
      <c r="AJ124" s="114">
        <v>0</v>
      </c>
      <c r="AK124" s="120" t="s">
        <v>90</v>
      </c>
      <c r="AL124" s="116" t="s">
        <v>90</v>
      </c>
      <c r="AM124" s="56">
        <v>0</v>
      </c>
      <c r="AN124" s="116" t="s">
        <v>90</v>
      </c>
      <c r="AO124" s="116" t="s">
        <v>90</v>
      </c>
      <c r="AP124" s="116" t="s">
        <v>90</v>
      </c>
      <c r="AQ124" s="54">
        <f t="shared" si="7"/>
        <v>0</v>
      </c>
      <c r="AR124" s="54">
        <f>+L124+AE124-AJ124</f>
        <v>9373320</v>
      </c>
      <c r="AS124" s="56" t="s">
        <v>571</v>
      </c>
      <c r="AT124" s="114">
        <v>0</v>
      </c>
      <c r="AU124" s="56" t="s">
        <v>91</v>
      </c>
      <c r="AV124" s="114">
        <v>0</v>
      </c>
      <c r="AW124" s="56" t="s">
        <v>90</v>
      </c>
      <c r="AX124" s="247">
        <v>1420200</v>
      </c>
      <c r="AY124" s="58">
        <f t="shared" si="8"/>
        <v>7953120</v>
      </c>
      <c r="AZ124" s="112">
        <f t="shared" si="9"/>
        <v>0.15151515151515152</v>
      </c>
      <c r="BA124" s="159">
        <v>0.15151515151515152</v>
      </c>
      <c r="BB124" s="56" t="s">
        <v>90</v>
      </c>
      <c r="BC124" s="56" t="s">
        <v>149</v>
      </c>
      <c r="BD124" s="403" t="s">
        <v>6740</v>
      </c>
      <c r="BE124" s="51" t="s">
        <v>88</v>
      </c>
      <c r="BF124" s="51" t="s">
        <v>88</v>
      </c>
    </row>
    <row r="125" spans="2:58" x14ac:dyDescent="0.25">
      <c r="B125" s="51">
        <v>2026</v>
      </c>
      <c r="C125" s="51">
        <v>891780111</v>
      </c>
      <c r="D125" s="51" t="s">
        <v>79</v>
      </c>
      <c r="E125" s="161" t="s">
        <v>6739</v>
      </c>
      <c r="F125" s="56" t="s">
        <v>6738</v>
      </c>
      <c r="G125" s="56">
        <v>0</v>
      </c>
      <c r="H125" s="56" t="s">
        <v>82</v>
      </c>
      <c r="I125" s="51" t="s">
        <v>174</v>
      </c>
      <c r="J125" s="121" t="s">
        <v>84</v>
      </c>
      <c r="K125" s="109" t="s">
        <v>4755</v>
      </c>
      <c r="L125" s="114">
        <v>9373320</v>
      </c>
      <c r="M125" s="51" t="s">
        <v>86</v>
      </c>
      <c r="N125" s="109" t="s">
        <v>6737</v>
      </c>
      <c r="O125" s="109">
        <v>1047341308</v>
      </c>
      <c r="P125" s="109">
        <v>69</v>
      </c>
      <c r="Q125" s="120">
        <v>46036</v>
      </c>
      <c r="R125" s="109">
        <v>6818861280</v>
      </c>
      <c r="S125" s="114">
        <v>1199</v>
      </c>
      <c r="T125" s="120">
        <v>46042</v>
      </c>
      <c r="U125" s="114">
        <v>9373320</v>
      </c>
      <c r="V125" s="56" t="s">
        <v>88</v>
      </c>
      <c r="W125" s="114">
        <v>1082939683</v>
      </c>
      <c r="X125" s="161" t="s">
        <v>3375</v>
      </c>
      <c r="Y125" s="120">
        <v>46041</v>
      </c>
      <c r="Z125" s="120">
        <v>46069</v>
      </c>
      <c r="AA125" s="120" t="s">
        <v>90</v>
      </c>
      <c r="AB125" s="120">
        <v>46167</v>
      </c>
      <c r="AC125" s="54">
        <f t="shared" si="5"/>
        <v>98</v>
      </c>
      <c r="AD125" s="56">
        <v>0</v>
      </c>
      <c r="AE125" s="114">
        <v>0</v>
      </c>
      <c r="AF125" s="56">
        <v>0</v>
      </c>
      <c r="AG125" s="116" t="s">
        <v>90</v>
      </c>
      <c r="AH125" s="54">
        <f t="shared" si="6"/>
        <v>0</v>
      </c>
      <c r="AI125" s="56">
        <v>0</v>
      </c>
      <c r="AJ125" s="114">
        <v>0</v>
      </c>
      <c r="AK125" s="120" t="s">
        <v>90</v>
      </c>
      <c r="AL125" s="116" t="s">
        <v>90</v>
      </c>
      <c r="AM125" s="56">
        <v>0</v>
      </c>
      <c r="AN125" s="116" t="s">
        <v>90</v>
      </c>
      <c r="AO125" s="116" t="s">
        <v>90</v>
      </c>
      <c r="AP125" s="116" t="s">
        <v>90</v>
      </c>
      <c r="AQ125" s="54">
        <f t="shared" si="7"/>
        <v>0</v>
      </c>
      <c r="AR125" s="54">
        <f>+L125+AE125-AJ125</f>
        <v>9373320</v>
      </c>
      <c r="AS125" s="56" t="s">
        <v>571</v>
      </c>
      <c r="AT125" s="114">
        <v>0</v>
      </c>
      <c r="AU125" s="56" t="s">
        <v>91</v>
      </c>
      <c r="AV125" s="114">
        <v>0</v>
      </c>
      <c r="AW125" s="56" t="s">
        <v>90</v>
      </c>
      <c r="AX125" s="247">
        <v>1420200</v>
      </c>
      <c r="AY125" s="58">
        <f t="shared" si="8"/>
        <v>7953120</v>
      </c>
      <c r="AZ125" s="112">
        <f t="shared" si="9"/>
        <v>0.15151515151515152</v>
      </c>
      <c r="BA125" s="159">
        <v>0.15151515151515152</v>
      </c>
      <c r="BB125" s="56" t="s">
        <v>90</v>
      </c>
      <c r="BC125" s="56" t="s">
        <v>149</v>
      </c>
      <c r="BD125" s="403" t="s">
        <v>6736</v>
      </c>
      <c r="BE125" s="51" t="s">
        <v>88</v>
      </c>
      <c r="BF125" s="51" t="s">
        <v>88</v>
      </c>
    </row>
    <row r="126" spans="2:58" s="391" customFormat="1" x14ac:dyDescent="0.25">
      <c r="B126" s="51">
        <v>2026</v>
      </c>
      <c r="C126" s="51">
        <v>891780111</v>
      </c>
      <c r="D126" s="51" t="s">
        <v>79</v>
      </c>
      <c r="E126" s="161" t="s">
        <v>6735</v>
      </c>
      <c r="F126" s="56" t="s">
        <v>6734</v>
      </c>
      <c r="G126" s="56">
        <v>0</v>
      </c>
      <c r="H126" s="56" t="s">
        <v>82</v>
      </c>
      <c r="I126" s="51" t="s">
        <v>174</v>
      </c>
      <c r="J126" s="121" t="s">
        <v>84</v>
      </c>
      <c r="K126" s="109" t="s">
        <v>6733</v>
      </c>
      <c r="L126" s="114">
        <v>9373320</v>
      </c>
      <c r="M126" s="51" t="s">
        <v>86</v>
      </c>
      <c r="N126" s="109" t="s">
        <v>6732</v>
      </c>
      <c r="O126" s="109">
        <v>1046873185</v>
      </c>
      <c r="P126" s="109">
        <v>69</v>
      </c>
      <c r="Q126" s="120">
        <v>46036</v>
      </c>
      <c r="R126" s="109">
        <v>6818861280</v>
      </c>
      <c r="S126" s="114">
        <v>1204</v>
      </c>
      <c r="T126" s="120">
        <v>46042</v>
      </c>
      <c r="U126" s="114">
        <v>9373320</v>
      </c>
      <c r="V126" s="56" t="s">
        <v>88</v>
      </c>
      <c r="W126" s="114">
        <v>1082939683</v>
      </c>
      <c r="X126" s="161" t="s">
        <v>3375</v>
      </c>
      <c r="Y126" s="120">
        <v>46041</v>
      </c>
      <c r="Z126" s="120">
        <v>46069</v>
      </c>
      <c r="AA126" s="120" t="s">
        <v>90</v>
      </c>
      <c r="AB126" s="120">
        <v>46167</v>
      </c>
      <c r="AC126" s="54">
        <f t="shared" si="5"/>
        <v>98</v>
      </c>
      <c r="AD126" s="56">
        <v>0</v>
      </c>
      <c r="AE126" s="114">
        <v>0</v>
      </c>
      <c r="AF126" s="56">
        <v>0</v>
      </c>
      <c r="AG126" s="116" t="s">
        <v>90</v>
      </c>
      <c r="AH126" s="54">
        <f t="shared" si="6"/>
        <v>0</v>
      </c>
      <c r="AI126" s="56">
        <v>0</v>
      </c>
      <c r="AJ126" s="114">
        <v>0</v>
      </c>
      <c r="AK126" s="120" t="s">
        <v>90</v>
      </c>
      <c r="AL126" s="116" t="s">
        <v>90</v>
      </c>
      <c r="AM126" s="56">
        <v>0</v>
      </c>
      <c r="AN126" s="116" t="s">
        <v>90</v>
      </c>
      <c r="AO126" s="116" t="s">
        <v>90</v>
      </c>
      <c r="AP126" s="116" t="s">
        <v>90</v>
      </c>
      <c r="AQ126" s="54">
        <f t="shared" si="7"/>
        <v>0</v>
      </c>
      <c r="AR126" s="54">
        <f>+L126+AE126-AJ126</f>
        <v>9373320</v>
      </c>
      <c r="AS126" s="56" t="s">
        <v>571</v>
      </c>
      <c r="AT126" s="114">
        <v>0</v>
      </c>
      <c r="AU126" s="56" t="s">
        <v>91</v>
      </c>
      <c r="AV126" s="114">
        <v>0</v>
      </c>
      <c r="AW126" s="56" t="s">
        <v>90</v>
      </c>
      <c r="AX126" s="247">
        <v>1420200</v>
      </c>
      <c r="AY126" s="58">
        <f t="shared" si="8"/>
        <v>7953120</v>
      </c>
      <c r="AZ126" s="112">
        <f t="shared" si="9"/>
        <v>0.15151515151515152</v>
      </c>
      <c r="BA126" s="159">
        <v>0.15151515151515152</v>
      </c>
      <c r="BB126" s="56" t="s">
        <v>90</v>
      </c>
      <c r="BC126" s="56" t="s">
        <v>149</v>
      </c>
      <c r="BD126" s="403" t="s">
        <v>6731</v>
      </c>
      <c r="BE126" s="51" t="s">
        <v>88</v>
      </c>
      <c r="BF126" s="51" t="s">
        <v>88</v>
      </c>
    </row>
    <row r="127" spans="2:58" x14ac:dyDescent="0.25">
      <c r="B127" s="51">
        <v>2026</v>
      </c>
      <c r="C127" s="51">
        <v>891780111</v>
      </c>
      <c r="D127" s="51" t="s">
        <v>79</v>
      </c>
      <c r="E127" s="161" t="s">
        <v>6730</v>
      </c>
      <c r="F127" s="56" t="s">
        <v>6729</v>
      </c>
      <c r="G127" s="56">
        <v>0</v>
      </c>
      <c r="H127" s="56" t="s">
        <v>82</v>
      </c>
      <c r="I127" s="51" t="s">
        <v>83</v>
      </c>
      <c r="J127" s="121" t="s">
        <v>84</v>
      </c>
      <c r="K127" s="109" t="s">
        <v>6728</v>
      </c>
      <c r="L127" s="114">
        <v>12820500</v>
      </c>
      <c r="M127" s="51" t="s">
        <v>86</v>
      </c>
      <c r="N127" s="109" t="s">
        <v>6727</v>
      </c>
      <c r="O127" s="109">
        <v>1193546593</v>
      </c>
      <c r="P127" s="109">
        <v>207</v>
      </c>
      <c r="Q127" s="120">
        <v>46038</v>
      </c>
      <c r="R127" s="109">
        <v>923633360</v>
      </c>
      <c r="S127" s="114">
        <v>1112</v>
      </c>
      <c r="T127" s="120">
        <v>46041</v>
      </c>
      <c r="U127" s="114">
        <v>12820500</v>
      </c>
      <c r="V127" s="56" t="s">
        <v>88</v>
      </c>
      <c r="W127" s="114">
        <v>85155333</v>
      </c>
      <c r="X127" s="161" t="s">
        <v>1960</v>
      </c>
      <c r="Y127" s="120">
        <v>46041</v>
      </c>
      <c r="Z127" s="120">
        <v>46041</v>
      </c>
      <c r="AA127" s="120" t="s">
        <v>90</v>
      </c>
      <c r="AB127" s="120">
        <v>46172</v>
      </c>
      <c r="AC127" s="54">
        <f t="shared" si="5"/>
        <v>131</v>
      </c>
      <c r="AD127" s="56">
        <v>1</v>
      </c>
      <c r="AE127" s="114">
        <v>2849000</v>
      </c>
      <c r="AF127" s="56">
        <v>1</v>
      </c>
      <c r="AG127" s="116">
        <v>46203</v>
      </c>
      <c r="AH127" s="54">
        <f t="shared" si="6"/>
        <v>31</v>
      </c>
      <c r="AI127" s="56">
        <v>0</v>
      </c>
      <c r="AJ127" s="114">
        <v>0</v>
      </c>
      <c r="AK127" s="120" t="s">
        <v>90</v>
      </c>
      <c r="AL127" s="116" t="s">
        <v>90</v>
      </c>
      <c r="AM127" s="56">
        <v>0</v>
      </c>
      <c r="AN127" s="116" t="s">
        <v>90</v>
      </c>
      <c r="AO127" s="116" t="s">
        <v>90</v>
      </c>
      <c r="AP127" s="116" t="s">
        <v>90</v>
      </c>
      <c r="AQ127" s="54">
        <f t="shared" si="7"/>
        <v>0</v>
      </c>
      <c r="AR127" s="54">
        <f>+L127+AE127-AJ127</f>
        <v>15669500</v>
      </c>
      <c r="AS127" s="56" t="s">
        <v>88</v>
      </c>
      <c r="AT127" s="114">
        <v>12820500</v>
      </c>
      <c r="AU127" s="56" t="s">
        <v>91</v>
      </c>
      <c r="AV127" s="114">
        <v>0</v>
      </c>
      <c r="AW127" s="56" t="s">
        <v>90</v>
      </c>
      <c r="AX127" s="247">
        <v>7122500</v>
      </c>
      <c r="AY127" s="58">
        <f t="shared" si="8"/>
        <v>8547000</v>
      </c>
      <c r="AZ127" s="112">
        <f t="shared" si="9"/>
        <v>0.45454545454545453</v>
      </c>
      <c r="BA127" s="159">
        <v>0.55555555555555558</v>
      </c>
      <c r="BB127" s="56" t="s">
        <v>90</v>
      </c>
      <c r="BC127" s="56" t="s">
        <v>92</v>
      </c>
      <c r="BD127" s="403" t="s">
        <v>6726</v>
      </c>
      <c r="BE127" s="51" t="s">
        <v>88</v>
      </c>
      <c r="BF127" s="51" t="s">
        <v>88</v>
      </c>
    </row>
    <row r="128" spans="2:58" x14ac:dyDescent="0.25">
      <c r="B128" s="51">
        <v>2026</v>
      </c>
      <c r="C128" s="51">
        <v>891780111</v>
      </c>
      <c r="D128" s="51" t="s">
        <v>79</v>
      </c>
      <c r="E128" s="161" t="s">
        <v>6725</v>
      </c>
      <c r="F128" s="56" t="s">
        <v>6724</v>
      </c>
      <c r="G128" s="56">
        <v>0</v>
      </c>
      <c r="H128" s="56" t="s">
        <v>82</v>
      </c>
      <c r="I128" s="51" t="s">
        <v>83</v>
      </c>
      <c r="J128" s="121" t="s">
        <v>84</v>
      </c>
      <c r="K128" s="109" t="s">
        <v>6723</v>
      </c>
      <c r="L128" s="114">
        <v>11250000</v>
      </c>
      <c r="M128" s="51" t="s">
        <v>86</v>
      </c>
      <c r="N128" s="109" t="s">
        <v>6722</v>
      </c>
      <c r="O128" s="109">
        <v>1042457246</v>
      </c>
      <c r="P128" s="109">
        <v>207</v>
      </c>
      <c r="Q128" s="120">
        <v>46038</v>
      </c>
      <c r="R128" s="109">
        <v>923633360</v>
      </c>
      <c r="S128" s="114">
        <v>1110</v>
      </c>
      <c r="T128" s="120">
        <v>46041</v>
      </c>
      <c r="U128" s="114">
        <v>11250000</v>
      </c>
      <c r="V128" s="56" t="s">
        <v>88</v>
      </c>
      <c r="W128" s="114">
        <v>85155333</v>
      </c>
      <c r="X128" s="161" t="s">
        <v>1960</v>
      </c>
      <c r="Y128" s="120">
        <v>46041</v>
      </c>
      <c r="Z128" s="120">
        <v>46041</v>
      </c>
      <c r="AA128" s="120" t="s">
        <v>90</v>
      </c>
      <c r="AB128" s="120">
        <v>46172</v>
      </c>
      <c r="AC128" s="54">
        <f t="shared" si="5"/>
        <v>131</v>
      </c>
      <c r="AD128" s="56">
        <v>1</v>
      </c>
      <c r="AE128" s="114">
        <v>2500000</v>
      </c>
      <c r="AF128" s="56">
        <v>1</v>
      </c>
      <c r="AG128" s="116">
        <v>46203</v>
      </c>
      <c r="AH128" s="54">
        <f t="shared" si="6"/>
        <v>31</v>
      </c>
      <c r="AI128" s="56">
        <v>0</v>
      </c>
      <c r="AJ128" s="114">
        <v>0</v>
      </c>
      <c r="AK128" s="120" t="s">
        <v>90</v>
      </c>
      <c r="AL128" s="116" t="s">
        <v>90</v>
      </c>
      <c r="AM128" s="56">
        <v>0</v>
      </c>
      <c r="AN128" s="116" t="s">
        <v>90</v>
      </c>
      <c r="AO128" s="116" t="s">
        <v>90</v>
      </c>
      <c r="AP128" s="116" t="s">
        <v>90</v>
      </c>
      <c r="AQ128" s="54">
        <f t="shared" si="7"/>
        <v>0</v>
      </c>
      <c r="AR128" s="54">
        <f>+L128+AE128-AJ128</f>
        <v>13750000</v>
      </c>
      <c r="AS128" s="56" t="s">
        <v>88</v>
      </c>
      <c r="AT128" s="114">
        <v>11250000</v>
      </c>
      <c r="AU128" s="56" t="s">
        <v>91</v>
      </c>
      <c r="AV128" s="114">
        <v>0</v>
      </c>
      <c r="AW128" s="56" t="s">
        <v>90</v>
      </c>
      <c r="AX128" s="247">
        <v>6250000</v>
      </c>
      <c r="AY128" s="58">
        <f t="shared" si="8"/>
        <v>7500000</v>
      </c>
      <c r="AZ128" s="112">
        <f t="shared" si="9"/>
        <v>0.45454545454545453</v>
      </c>
      <c r="BA128" s="159">
        <v>0.55555555555555558</v>
      </c>
      <c r="BB128" s="56" t="s">
        <v>90</v>
      </c>
      <c r="BC128" s="56" t="s">
        <v>92</v>
      </c>
      <c r="BD128" s="403" t="s">
        <v>6721</v>
      </c>
      <c r="BE128" s="51" t="s">
        <v>88</v>
      </c>
      <c r="BF128" s="51" t="s">
        <v>88</v>
      </c>
    </row>
    <row r="129" spans="2:58" x14ac:dyDescent="0.25">
      <c r="B129" s="51">
        <v>2026</v>
      </c>
      <c r="C129" s="51">
        <v>891780111</v>
      </c>
      <c r="D129" s="51" t="s">
        <v>79</v>
      </c>
      <c r="E129" s="161" t="s">
        <v>6720</v>
      </c>
      <c r="F129" s="56" t="s">
        <v>6719</v>
      </c>
      <c r="G129" s="56">
        <v>0</v>
      </c>
      <c r="H129" s="56" t="s">
        <v>82</v>
      </c>
      <c r="I129" s="51" t="s">
        <v>174</v>
      </c>
      <c r="J129" s="121" t="s">
        <v>84</v>
      </c>
      <c r="K129" s="109" t="s">
        <v>4046</v>
      </c>
      <c r="L129" s="114">
        <v>9373320</v>
      </c>
      <c r="M129" s="51" t="s">
        <v>86</v>
      </c>
      <c r="N129" s="109" t="s">
        <v>6718</v>
      </c>
      <c r="O129" s="109">
        <v>8774286</v>
      </c>
      <c r="P129" s="109">
        <v>69</v>
      </c>
      <c r="Q129" s="120">
        <v>46036</v>
      </c>
      <c r="R129" s="109">
        <v>6818861280</v>
      </c>
      <c r="S129" s="114">
        <v>1195</v>
      </c>
      <c r="T129" s="120">
        <v>46042</v>
      </c>
      <c r="U129" s="114">
        <v>9373320</v>
      </c>
      <c r="V129" s="56" t="s">
        <v>88</v>
      </c>
      <c r="W129" s="114">
        <v>1082939683</v>
      </c>
      <c r="X129" s="161" t="s">
        <v>3375</v>
      </c>
      <c r="Y129" s="120">
        <v>46041</v>
      </c>
      <c r="Z129" s="120">
        <v>46069</v>
      </c>
      <c r="AA129" s="120" t="s">
        <v>90</v>
      </c>
      <c r="AB129" s="120">
        <v>46167</v>
      </c>
      <c r="AC129" s="54">
        <f t="shared" si="5"/>
        <v>98</v>
      </c>
      <c r="AD129" s="56">
        <v>0</v>
      </c>
      <c r="AE129" s="114">
        <v>0</v>
      </c>
      <c r="AF129" s="56">
        <v>0</v>
      </c>
      <c r="AG129" s="116" t="s">
        <v>90</v>
      </c>
      <c r="AH129" s="54">
        <f t="shared" si="6"/>
        <v>0</v>
      </c>
      <c r="AI129" s="56">
        <v>0</v>
      </c>
      <c r="AJ129" s="114">
        <v>0</v>
      </c>
      <c r="AK129" s="120" t="s">
        <v>90</v>
      </c>
      <c r="AL129" s="116" t="s">
        <v>90</v>
      </c>
      <c r="AM129" s="56">
        <v>0</v>
      </c>
      <c r="AN129" s="116" t="s">
        <v>90</v>
      </c>
      <c r="AO129" s="116" t="s">
        <v>90</v>
      </c>
      <c r="AP129" s="116" t="s">
        <v>90</v>
      </c>
      <c r="AQ129" s="54">
        <f t="shared" si="7"/>
        <v>0</v>
      </c>
      <c r="AR129" s="54">
        <f>+L129+AE129-AJ129</f>
        <v>9373320</v>
      </c>
      <c r="AS129" s="56" t="s">
        <v>571</v>
      </c>
      <c r="AT129" s="114">
        <v>0</v>
      </c>
      <c r="AU129" s="56" t="s">
        <v>91</v>
      </c>
      <c r="AV129" s="114">
        <v>0</v>
      </c>
      <c r="AW129" s="56" t="s">
        <v>90</v>
      </c>
      <c r="AX129" s="247">
        <v>1420200</v>
      </c>
      <c r="AY129" s="58">
        <f t="shared" si="8"/>
        <v>7953120</v>
      </c>
      <c r="AZ129" s="112">
        <f t="shared" si="9"/>
        <v>0.15151515151515152</v>
      </c>
      <c r="BA129" s="159">
        <v>0.15151515151515152</v>
      </c>
      <c r="BB129" s="56" t="s">
        <v>90</v>
      </c>
      <c r="BC129" s="56" t="s">
        <v>149</v>
      </c>
      <c r="BD129" s="403" t="s">
        <v>6717</v>
      </c>
      <c r="BE129" s="51" t="s">
        <v>88</v>
      </c>
      <c r="BF129" s="51" t="s">
        <v>88</v>
      </c>
    </row>
    <row r="130" spans="2:58" x14ac:dyDescent="0.25">
      <c r="B130" s="51">
        <v>2026</v>
      </c>
      <c r="C130" s="51">
        <v>891780111</v>
      </c>
      <c r="D130" s="51" t="s">
        <v>79</v>
      </c>
      <c r="E130" s="161" t="s">
        <v>6716</v>
      </c>
      <c r="F130" s="56" t="s">
        <v>6715</v>
      </c>
      <c r="G130" s="56">
        <v>0</v>
      </c>
      <c r="H130" s="56" t="s">
        <v>82</v>
      </c>
      <c r="I130" s="51" t="s">
        <v>174</v>
      </c>
      <c r="J130" s="121" t="s">
        <v>84</v>
      </c>
      <c r="K130" s="109" t="s">
        <v>4036</v>
      </c>
      <c r="L130" s="114">
        <v>9373320</v>
      </c>
      <c r="M130" s="51" t="s">
        <v>86</v>
      </c>
      <c r="N130" s="109" t="s">
        <v>6714</v>
      </c>
      <c r="O130" s="109">
        <v>1234890194</v>
      </c>
      <c r="P130" s="109">
        <v>69</v>
      </c>
      <c r="Q130" s="120">
        <v>46036</v>
      </c>
      <c r="R130" s="109">
        <v>6818861280</v>
      </c>
      <c r="S130" s="114">
        <v>1192</v>
      </c>
      <c r="T130" s="120">
        <v>46042</v>
      </c>
      <c r="U130" s="114">
        <v>9373320</v>
      </c>
      <c r="V130" s="56" t="s">
        <v>88</v>
      </c>
      <c r="W130" s="114">
        <v>1082939683</v>
      </c>
      <c r="X130" s="161" t="s">
        <v>3375</v>
      </c>
      <c r="Y130" s="120">
        <v>46041</v>
      </c>
      <c r="Z130" s="120">
        <v>46069</v>
      </c>
      <c r="AA130" s="120" t="s">
        <v>90</v>
      </c>
      <c r="AB130" s="120">
        <v>46167</v>
      </c>
      <c r="AC130" s="54">
        <f t="shared" si="5"/>
        <v>98</v>
      </c>
      <c r="AD130" s="56">
        <v>0</v>
      </c>
      <c r="AE130" s="114">
        <v>0</v>
      </c>
      <c r="AF130" s="56">
        <v>0</v>
      </c>
      <c r="AG130" s="116" t="s">
        <v>90</v>
      </c>
      <c r="AH130" s="54">
        <f t="shared" si="6"/>
        <v>0</v>
      </c>
      <c r="AI130" s="56">
        <v>0</v>
      </c>
      <c r="AJ130" s="114">
        <v>0</v>
      </c>
      <c r="AK130" s="120" t="s">
        <v>90</v>
      </c>
      <c r="AL130" s="116" t="s">
        <v>90</v>
      </c>
      <c r="AM130" s="56">
        <v>0</v>
      </c>
      <c r="AN130" s="116" t="s">
        <v>90</v>
      </c>
      <c r="AO130" s="116" t="s">
        <v>90</v>
      </c>
      <c r="AP130" s="116" t="s">
        <v>90</v>
      </c>
      <c r="AQ130" s="54">
        <f t="shared" si="7"/>
        <v>0</v>
      </c>
      <c r="AR130" s="54">
        <f>+L130+AE130-AJ130</f>
        <v>9373320</v>
      </c>
      <c r="AS130" s="56" t="s">
        <v>571</v>
      </c>
      <c r="AT130" s="114">
        <v>0</v>
      </c>
      <c r="AU130" s="56" t="s">
        <v>91</v>
      </c>
      <c r="AV130" s="114">
        <v>0</v>
      </c>
      <c r="AW130" s="56" t="s">
        <v>90</v>
      </c>
      <c r="AX130" s="247">
        <v>1420200</v>
      </c>
      <c r="AY130" s="58">
        <f t="shared" si="8"/>
        <v>7953120</v>
      </c>
      <c r="AZ130" s="112">
        <f t="shared" si="9"/>
        <v>0.15151515151515152</v>
      </c>
      <c r="BA130" s="159">
        <v>0.15151515151515152</v>
      </c>
      <c r="BB130" s="56" t="s">
        <v>90</v>
      </c>
      <c r="BC130" s="56" t="s">
        <v>149</v>
      </c>
      <c r="BD130" s="403" t="s">
        <v>6713</v>
      </c>
      <c r="BE130" s="51" t="s">
        <v>88</v>
      </c>
      <c r="BF130" s="51" t="s">
        <v>88</v>
      </c>
    </row>
    <row r="131" spans="2:58" x14ac:dyDescent="0.25">
      <c r="B131" s="51">
        <v>2026</v>
      </c>
      <c r="C131" s="51">
        <v>891780111</v>
      </c>
      <c r="D131" s="51" t="s">
        <v>79</v>
      </c>
      <c r="E131" s="161" t="s">
        <v>6712</v>
      </c>
      <c r="F131" s="56" t="s">
        <v>6711</v>
      </c>
      <c r="G131" s="56">
        <v>0</v>
      </c>
      <c r="H131" s="56" t="s">
        <v>82</v>
      </c>
      <c r="I131" s="51" t="s">
        <v>174</v>
      </c>
      <c r="J131" s="121" t="s">
        <v>84</v>
      </c>
      <c r="K131" s="109" t="s">
        <v>4046</v>
      </c>
      <c r="L131" s="114">
        <v>9373320</v>
      </c>
      <c r="M131" s="51" t="s">
        <v>86</v>
      </c>
      <c r="N131" s="109" t="s">
        <v>6710</v>
      </c>
      <c r="O131" s="109">
        <v>1143245856</v>
      </c>
      <c r="P131" s="109">
        <v>69</v>
      </c>
      <c r="Q131" s="120">
        <v>46036</v>
      </c>
      <c r="R131" s="109">
        <v>6818861280</v>
      </c>
      <c r="S131" s="114">
        <v>1194</v>
      </c>
      <c r="T131" s="120">
        <v>46042</v>
      </c>
      <c r="U131" s="114">
        <v>9373320</v>
      </c>
      <c r="V131" s="56" t="s">
        <v>88</v>
      </c>
      <c r="W131" s="114">
        <v>1082939683</v>
      </c>
      <c r="X131" s="161" t="s">
        <v>3375</v>
      </c>
      <c r="Y131" s="120">
        <v>46041</v>
      </c>
      <c r="Z131" s="120">
        <v>46069</v>
      </c>
      <c r="AA131" s="120" t="s">
        <v>90</v>
      </c>
      <c r="AB131" s="120">
        <v>46167</v>
      </c>
      <c r="AC131" s="54">
        <f t="shared" si="5"/>
        <v>98</v>
      </c>
      <c r="AD131" s="56">
        <v>0</v>
      </c>
      <c r="AE131" s="114">
        <v>0</v>
      </c>
      <c r="AF131" s="56">
        <v>0</v>
      </c>
      <c r="AG131" s="116" t="s">
        <v>90</v>
      </c>
      <c r="AH131" s="54">
        <f t="shared" si="6"/>
        <v>0</v>
      </c>
      <c r="AI131" s="56">
        <v>0</v>
      </c>
      <c r="AJ131" s="114">
        <v>0</v>
      </c>
      <c r="AK131" s="120" t="s">
        <v>90</v>
      </c>
      <c r="AL131" s="116" t="s">
        <v>90</v>
      </c>
      <c r="AM131" s="56">
        <v>0</v>
      </c>
      <c r="AN131" s="116" t="s">
        <v>90</v>
      </c>
      <c r="AO131" s="116" t="s">
        <v>90</v>
      </c>
      <c r="AP131" s="116" t="s">
        <v>90</v>
      </c>
      <c r="AQ131" s="54">
        <f t="shared" si="7"/>
        <v>0</v>
      </c>
      <c r="AR131" s="54">
        <f>+L131+AE131-AJ131</f>
        <v>9373320</v>
      </c>
      <c r="AS131" s="56" t="s">
        <v>571</v>
      </c>
      <c r="AT131" s="114">
        <v>0</v>
      </c>
      <c r="AU131" s="56" t="s">
        <v>91</v>
      </c>
      <c r="AV131" s="114">
        <v>0</v>
      </c>
      <c r="AW131" s="56" t="s">
        <v>90</v>
      </c>
      <c r="AX131" s="247">
        <v>1420200</v>
      </c>
      <c r="AY131" s="58">
        <f t="shared" si="8"/>
        <v>7953120</v>
      </c>
      <c r="AZ131" s="112">
        <f t="shared" si="9"/>
        <v>0.15151515151515152</v>
      </c>
      <c r="BA131" s="159">
        <v>0.15151515151515152</v>
      </c>
      <c r="BB131" s="56" t="s">
        <v>90</v>
      </c>
      <c r="BC131" s="56" t="s">
        <v>149</v>
      </c>
      <c r="BD131" s="403" t="s">
        <v>6709</v>
      </c>
      <c r="BE131" s="51" t="s">
        <v>88</v>
      </c>
      <c r="BF131" s="51" t="s">
        <v>88</v>
      </c>
    </row>
    <row r="132" spans="2:58" x14ac:dyDescent="0.25">
      <c r="B132" s="51">
        <v>2026</v>
      </c>
      <c r="C132" s="51">
        <v>891780111</v>
      </c>
      <c r="D132" s="51" t="s">
        <v>79</v>
      </c>
      <c r="E132" s="161" t="s">
        <v>6708</v>
      </c>
      <c r="F132" s="56" t="s">
        <v>6707</v>
      </c>
      <c r="G132" s="56">
        <v>0</v>
      </c>
      <c r="H132" s="56" t="s">
        <v>82</v>
      </c>
      <c r="I132" s="51" t="s">
        <v>174</v>
      </c>
      <c r="J132" s="121" t="s">
        <v>84</v>
      </c>
      <c r="K132" s="109" t="s">
        <v>4046</v>
      </c>
      <c r="L132" s="114">
        <v>9373320</v>
      </c>
      <c r="M132" s="51" t="s">
        <v>86</v>
      </c>
      <c r="N132" s="109" t="s">
        <v>6706</v>
      </c>
      <c r="O132" s="109">
        <v>1030661695</v>
      </c>
      <c r="P132" s="109">
        <v>69</v>
      </c>
      <c r="Q132" s="120">
        <v>46036</v>
      </c>
      <c r="R132" s="109">
        <v>6818861280</v>
      </c>
      <c r="S132" s="114">
        <v>1193</v>
      </c>
      <c r="T132" s="120">
        <v>46042</v>
      </c>
      <c r="U132" s="114">
        <v>9373320</v>
      </c>
      <c r="V132" s="56" t="s">
        <v>88</v>
      </c>
      <c r="W132" s="114">
        <v>1082939683</v>
      </c>
      <c r="X132" s="161" t="s">
        <v>3375</v>
      </c>
      <c r="Y132" s="120">
        <v>46041</v>
      </c>
      <c r="Z132" s="120">
        <v>46069</v>
      </c>
      <c r="AA132" s="120" t="s">
        <v>90</v>
      </c>
      <c r="AB132" s="120">
        <v>46167</v>
      </c>
      <c r="AC132" s="54">
        <f t="shared" si="5"/>
        <v>98</v>
      </c>
      <c r="AD132" s="56">
        <v>0</v>
      </c>
      <c r="AE132" s="114">
        <v>0</v>
      </c>
      <c r="AF132" s="56">
        <v>0</v>
      </c>
      <c r="AG132" s="116" t="s">
        <v>90</v>
      </c>
      <c r="AH132" s="54">
        <f t="shared" si="6"/>
        <v>0</v>
      </c>
      <c r="AI132" s="56">
        <v>0</v>
      </c>
      <c r="AJ132" s="114">
        <v>0</v>
      </c>
      <c r="AK132" s="120" t="s">
        <v>90</v>
      </c>
      <c r="AL132" s="116" t="s">
        <v>90</v>
      </c>
      <c r="AM132" s="56">
        <v>0</v>
      </c>
      <c r="AN132" s="116" t="s">
        <v>90</v>
      </c>
      <c r="AO132" s="116" t="s">
        <v>90</v>
      </c>
      <c r="AP132" s="116" t="s">
        <v>90</v>
      </c>
      <c r="AQ132" s="54">
        <f t="shared" si="7"/>
        <v>0</v>
      </c>
      <c r="AR132" s="54">
        <f>+L132+AE132-AJ132</f>
        <v>9373320</v>
      </c>
      <c r="AS132" s="56" t="s">
        <v>571</v>
      </c>
      <c r="AT132" s="114">
        <v>0</v>
      </c>
      <c r="AU132" s="56" t="s">
        <v>91</v>
      </c>
      <c r="AV132" s="114">
        <v>0</v>
      </c>
      <c r="AW132" s="56" t="s">
        <v>90</v>
      </c>
      <c r="AX132" s="247">
        <v>1420200</v>
      </c>
      <c r="AY132" s="58">
        <f t="shared" si="8"/>
        <v>7953120</v>
      </c>
      <c r="AZ132" s="112">
        <f t="shared" si="9"/>
        <v>0.15151515151515152</v>
      </c>
      <c r="BA132" s="159">
        <v>0.15151515151515152</v>
      </c>
      <c r="BB132" s="56" t="s">
        <v>90</v>
      </c>
      <c r="BC132" s="56" t="s">
        <v>149</v>
      </c>
      <c r="BD132" s="403" t="s">
        <v>6705</v>
      </c>
      <c r="BE132" s="51" t="s">
        <v>88</v>
      </c>
      <c r="BF132" s="51" t="s">
        <v>88</v>
      </c>
    </row>
    <row r="133" spans="2:58" x14ac:dyDescent="0.25">
      <c r="B133" s="51">
        <v>2026</v>
      </c>
      <c r="C133" s="51">
        <v>891780111</v>
      </c>
      <c r="D133" s="51" t="s">
        <v>79</v>
      </c>
      <c r="E133" s="161" t="s">
        <v>6704</v>
      </c>
      <c r="F133" s="56" t="s">
        <v>6703</v>
      </c>
      <c r="G133" s="56">
        <v>0</v>
      </c>
      <c r="H133" s="56" t="s">
        <v>82</v>
      </c>
      <c r="I133" s="51" t="s">
        <v>174</v>
      </c>
      <c r="J133" s="121" t="s">
        <v>84</v>
      </c>
      <c r="K133" s="109" t="s">
        <v>4046</v>
      </c>
      <c r="L133" s="114">
        <v>9373320</v>
      </c>
      <c r="M133" s="51" t="s">
        <v>86</v>
      </c>
      <c r="N133" s="109" t="s">
        <v>6702</v>
      </c>
      <c r="O133" s="109">
        <v>32804229</v>
      </c>
      <c r="P133" s="109">
        <v>69</v>
      </c>
      <c r="Q133" s="120">
        <v>46036</v>
      </c>
      <c r="R133" s="109">
        <v>6818861280</v>
      </c>
      <c r="S133" s="114">
        <v>1191</v>
      </c>
      <c r="T133" s="120">
        <v>46042</v>
      </c>
      <c r="U133" s="114">
        <v>9373320</v>
      </c>
      <c r="V133" s="56" t="s">
        <v>88</v>
      </c>
      <c r="W133" s="114">
        <v>1082939683</v>
      </c>
      <c r="X133" s="161" t="s">
        <v>3375</v>
      </c>
      <c r="Y133" s="120">
        <v>46041</v>
      </c>
      <c r="Z133" s="120">
        <v>46069</v>
      </c>
      <c r="AA133" s="120" t="s">
        <v>90</v>
      </c>
      <c r="AB133" s="120">
        <v>46167</v>
      </c>
      <c r="AC133" s="54">
        <f t="shared" si="5"/>
        <v>98</v>
      </c>
      <c r="AD133" s="56">
        <v>0</v>
      </c>
      <c r="AE133" s="114">
        <v>0</v>
      </c>
      <c r="AF133" s="56">
        <v>0</v>
      </c>
      <c r="AG133" s="116" t="s">
        <v>90</v>
      </c>
      <c r="AH133" s="54">
        <f t="shared" si="6"/>
        <v>0</v>
      </c>
      <c r="AI133" s="56">
        <v>0</v>
      </c>
      <c r="AJ133" s="114">
        <v>0</v>
      </c>
      <c r="AK133" s="120" t="s">
        <v>90</v>
      </c>
      <c r="AL133" s="116" t="s">
        <v>90</v>
      </c>
      <c r="AM133" s="56">
        <v>0</v>
      </c>
      <c r="AN133" s="116" t="s">
        <v>90</v>
      </c>
      <c r="AO133" s="116" t="s">
        <v>90</v>
      </c>
      <c r="AP133" s="116" t="s">
        <v>90</v>
      </c>
      <c r="AQ133" s="54">
        <f t="shared" si="7"/>
        <v>0</v>
      </c>
      <c r="AR133" s="54">
        <f>+L133+AE133-AJ133</f>
        <v>9373320</v>
      </c>
      <c r="AS133" s="56" t="s">
        <v>571</v>
      </c>
      <c r="AT133" s="114">
        <v>0</v>
      </c>
      <c r="AU133" s="56" t="s">
        <v>91</v>
      </c>
      <c r="AV133" s="114">
        <v>0</v>
      </c>
      <c r="AW133" s="56" t="s">
        <v>90</v>
      </c>
      <c r="AX133" s="247">
        <v>1420200</v>
      </c>
      <c r="AY133" s="58">
        <f t="shared" si="8"/>
        <v>7953120</v>
      </c>
      <c r="AZ133" s="112">
        <f t="shared" si="9"/>
        <v>0.15151515151515152</v>
      </c>
      <c r="BA133" s="159">
        <v>0.15151515151515152</v>
      </c>
      <c r="BB133" s="56" t="s">
        <v>90</v>
      </c>
      <c r="BC133" s="56" t="s">
        <v>149</v>
      </c>
      <c r="BD133" s="403" t="s">
        <v>6701</v>
      </c>
      <c r="BE133" s="51" t="s">
        <v>88</v>
      </c>
      <c r="BF133" s="51" t="s">
        <v>88</v>
      </c>
    </row>
    <row r="134" spans="2:58" x14ac:dyDescent="0.25">
      <c r="B134" s="51">
        <v>2026</v>
      </c>
      <c r="C134" s="51">
        <v>891780111</v>
      </c>
      <c r="D134" s="51" t="s">
        <v>79</v>
      </c>
      <c r="E134" s="161" t="s">
        <v>6700</v>
      </c>
      <c r="F134" s="56" t="s">
        <v>6699</v>
      </c>
      <c r="G134" s="56">
        <v>0</v>
      </c>
      <c r="H134" s="56" t="s">
        <v>82</v>
      </c>
      <c r="I134" s="51" t="s">
        <v>174</v>
      </c>
      <c r="J134" s="121" t="s">
        <v>84</v>
      </c>
      <c r="K134" s="405" t="s">
        <v>4046</v>
      </c>
      <c r="L134" s="114">
        <v>9373320</v>
      </c>
      <c r="M134" s="51" t="s">
        <v>86</v>
      </c>
      <c r="N134" s="109" t="s">
        <v>6698</v>
      </c>
      <c r="O134" s="109">
        <v>3742445</v>
      </c>
      <c r="P134" s="109">
        <v>69</v>
      </c>
      <c r="Q134" s="120">
        <v>46036</v>
      </c>
      <c r="R134" s="109">
        <v>6818861280</v>
      </c>
      <c r="S134" s="114">
        <v>1190</v>
      </c>
      <c r="T134" s="120">
        <v>46042</v>
      </c>
      <c r="U134" s="114">
        <v>9373320</v>
      </c>
      <c r="V134" s="56" t="s">
        <v>88</v>
      </c>
      <c r="W134" s="114">
        <v>1082939683</v>
      </c>
      <c r="X134" s="161" t="s">
        <v>3375</v>
      </c>
      <c r="Y134" s="120">
        <v>46041</v>
      </c>
      <c r="Z134" s="120">
        <v>46069</v>
      </c>
      <c r="AA134" s="120" t="s">
        <v>90</v>
      </c>
      <c r="AB134" s="120">
        <v>46167</v>
      </c>
      <c r="AC134" s="54">
        <f t="shared" si="5"/>
        <v>98</v>
      </c>
      <c r="AD134" s="56">
        <v>0</v>
      </c>
      <c r="AE134" s="114">
        <v>0</v>
      </c>
      <c r="AF134" s="56">
        <v>0</v>
      </c>
      <c r="AG134" s="116" t="s">
        <v>90</v>
      </c>
      <c r="AH134" s="54">
        <f t="shared" si="6"/>
        <v>0</v>
      </c>
      <c r="AI134" s="56">
        <v>0</v>
      </c>
      <c r="AJ134" s="114">
        <v>0</v>
      </c>
      <c r="AK134" s="120" t="s">
        <v>90</v>
      </c>
      <c r="AL134" s="116" t="s">
        <v>90</v>
      </c>
      <c r="AM134" s="56">
        <v>0</v>
      </c>
      <c r="AN134" s="116" t="s">
        <v>90</v>
      </c>
      <c r="AO134" s="116" t="s">
        <v>90</v>
      </c>
      <c r="AP134" s="116" t="s">
        <v>90</v>
      </c>
      <c r="AQ134" s="54">
        <f t="shared" si="7"/>
        <v>0</v>
      </c>
      <c r="AR134" s="54">
        <f>+L134+AE134-AJ134</f>
        <v>9373320</v>
      </c>
      <c r="AS134" s="56" t="s">
        <v>571</v>
      </c>
      <c r="AT134" s="114">
        <v>0</v>
      </c>
      <c r="AU134" s="56" t="s">
        <v>91</v>
      </c>
      <c r="AV134" s="114">
        <v>0</v>
      </c>
      <c r="AW134" s="56" t="s">
        <v>90</v>
      </c>
      <c r="AX134" s="247">
        <v>1420200</v>
      </c>
      <c r="AY134" s="58">
        <f t="shared" si="8"/>
        <v>7953120</v>
      </c>
      <c r="AZ134" s="112">
        <f t="shared" si="9"/>
        <v>0.15151515151515152</v>
      </c>
      <c r="BA134" s="159">
        <v>0.15151515151515152</v>
      </c>
      <c r="BB134" s="56" t="s">
        <v>90</v>
      </c>
      <c r="BC134" s="56" t="s">
        <v>149</v>
      </c>
      <c r="BD134" s="403" t="s">
        <v>6697</v>
      </c>
      <c r="BE134" s="51" t="s">
        <v>88</v>
      </c>
      <c r="BF134" s="51" t="s">
        <v>88</v>
      </c>
    </row>
    <row r="135" spans="2:58" x14ac:dyDescent="0.25">
      <c r="B135" s="51">
        <v>2026</v>
      </c>
      <c r="C135" s="51">
        <v>891780111</v>
      </c>
      <c r="D135" s="51" t="s">
        <v>79</v>
      </c>
      <c r="E135" s="161" t="s">
        <v>6696</v>
      </c>
      <c r="F135" s="56" t="s">
        <v>6695</v>
      </c>
      <c r="G135" s="56">
        <v>0</v>
      </c>
      <c r="H135" s="56" t="s">
        <v>82</v>
      </c>
      <c r="I135" s="51" t="s">
        <v>174</v>
      </c>
      <c r="J135" s="121" t="s">
        <v>84</v>
      </c>
      <c r="K135" s="405" t="s">
        <v>4046</v>
      </c>
      <c r="L135" s="114">
        <v>9373320</v>
      </c>
      <c r="M135" s="51" t="s">
        <v>86</v>
      </c>
      <c r="N135" s="109" t="s">
        <v>6694</v>
      </c>
      <c r="O135" s="109">
        <v>1048556288</v>
      </c>
      <c r="P135" s="109">
        <v>69</v>
      </c>
      <c r="Q135" s="120">
        <v>46036</v>
      </c>
      <c r="R135" s="109">
        <v>6818861280</v>
      </c>
      <c r="S135" s="114">
        <v>1189</v>
      </c>
      <c r="T135" s="120">
        <v>46042</v>
      </c>
      <c r="U135" s="114">
        <v>9373320</v>
      </c>
      <c r="V135" s="56" t="s">
        <v>88</v>
      </c>
      <c r="W135" s="114">
        <v>1082939683</v>
      </c>
      <c r="X135" s="161" t="s">
        <v>3375</v>
      </c>
      <c r="Y135" s="120">
        <v>46041</v>
      </c>
      <c r="Z135" s="120">
        <v>46069</v>
      </c>
      <c r="AA135" s="120" t="s">
        <v>90</v>
      </c>
      <c r="AB135" s="120">
        <v>46167</v>
      </c>
      <c r="AC135" s="54">
        <f t="shared" si="5"/>
        <v>98</v>
      </c>
      <c r="AD135" s="56">
        <v>0</v>
      </c>
      <c r="AE135" s="114">
        <v>0</v>
      </c>
      <c r="AF135" s="56">
        <v>0</v>
      </c>
      <c r="AG135" s="116" t="s">
        <v>90</v>
      </c>
      <c r="AH135" s="54">
        <f t="shared" si="6"/>
        <v>0</v>
      </c>
      <c r="AI135" s="56">
        <v>0</v>
      </c>
      <c r="AJ135" s="114">
        <v>0</v>
      </c>
      <c r="AK135" s="120" t="s">
        <v>90</v>
      </c>
      <c r="AL135" s="116" t="s">
        <v>90</v>
      </c>
      <c r="AM135" s="56">
        <v>0</v>
      </c>
      <c r="AN135" s="116" t="s">
        <v>90</v>
      </c>
      <c r="AO135" s="116" t="s">
        <v>90</v>
      </c>
      <c r="AP135" s="116" t="s">
        <v>90</v>
      </c>
      <c r="AQ135" s="54">
        <f t="shared" si="7"/>
        <v>0</v>
      </c>
      <c r="AR135" s="54">
        <f>+L135+AE135-AJ135</f>
        <v>9373320</v>
      </c>
      <c r="AS135" s="56" t="s">
        <v>571</v>
      </c>
      <c r="AT135" s="114">
        <v>0</v>
      </c>
      <c r="AU135" s="56" t="s">
        <v>91</v>
      </c>
      <c r="AV135" s="114">
        <v>0</v>
      </c>
      <c r="AW135" s="56" t="s">
        <v>90</v>
      </c>
      <c r="AX135" s="247">
        <v>1420200</v>
      </c>
      <c r="AY135" s="58">
        <f t="shared" si="8"/>
        <v>7953120</v>
      </c>
      <c r="AZ135" s="112">
        <f t="shared" si="9"/>
        <v>0.15151515151515152</v>
      </c>
      <c r="BA135" s="159">
        <v>0.15151515151515152</v>
      </c>
      <c r="BB135" s="56" t="s">
        <v>90</v>
      </c>
      <c r="BC135" s="56" t="s">
        <v>149</v>
      </c>
      <c r="BD135" s="403" t="s">
        <v>6693</v>
      </c>
      <c r="BE135" s="51" t="s">
        <v>88</v>
      </c>
      <c r="BF135" s="51" t="s">
        <v>88</v>
      </c>
    </row>
    <row r="136" spans="2:58" x14ac:dyDescent="0.25">
      <c r="B136" s="51">
        <v>2026</v>
      </c>
      <c r="C136" s="51">
        <v>891780111</v>
      </c>
      <c r="D136" s="51" t="s">
        <v>79</v>
      </c>
      <c r="E136" s="161" t="s">
        <v>6692</v>
      </c>
      <c r="F136" s="56" t="s">
        <v>6691</v>
      </c>
      <c r="G136" s="56">
        <v>0</v>
      </c>
      <c r="H136" s="56" t="s">
        <v>82</v>
      </c>
      <c r="I136" s="51" t="s">
        <v>174</v>
      </c>
      <c r="J136" s="121" t="s">
        <v>84</v>
      </c>
      <c r="K136" s="405" t="s">
        <v>5240</v>
      </c>
      <c r="L136" s="114">
        <v>9373320</v>
      </c>
      <c r="M136" s="51" t="s">
        <v>86</v>
      </c>
      <c r="N136" s="109" t="s">
        <v>6690</v>
      </c>
      <c r="O136" s="109">
        <v>1062874892</v>
      </c>
      <c r="P136" s="109">
        <v>69</v>
      </c>
      <c r="Q136" s="120">
        <v>46036</v>
      </c>
      <c r="R136" s="109">
        <v>6818861280</v>
      </c>
      <c r="S136" s="114">
        <v>1188</v>
      </c>
      <c r="T136" s="120">
        <v>46042</v>
      </c>
      <c r="U136" s="114">
        <v>9373320</v>
      </c>
      <c r="V136" s="56" t="s">
        <v>88</v>
      </c>
      <c r="W136" s="114">
        <v>1082939683</v>
      </c>
      <c r="X136" s="161" t="s">
        <v>3375</v>
      </c>
      <c r="Y136" s="120">
        <v>46041</v>
      </c>
      <c r="Z136" s="120">
        <v>46069</v>
      </c>
      <c r="AA136" s="120" t="s">
        <v>90</v>
      </c>
      <c r="AB136" s="120">
        <v>46167</v>
      </c>
      <c r="AC136" s="54">
        <f t="shared" ref="AC136:AC199" si="10">+IF(AA136="1800-01-01",AB136-Z136,AB136-AA136)</f>
        <v>98</v>
      </c>
      <c r="AD136" s="56">
        <v>0</v>
      </c>
      <c r="AE136" s="114">
        <v>0</v>
      </c>
      <c r="AF136" s="56">
        <v>0</v>
      </c>
      <c r="AG136" s="116" t="s">
        <v>90</v>
      </c>
      <c r="AH136" s="54">
        <f t="shared" ref="AH136:AH199" si="11">+IF(AG136="1800-01-01",0,AG136-AB136)</f>
        <v>0</v>
      </c>
      <c r="AI136" s="56">
        <v>0</v>
      </c>
      <c r="AJ136" s="114">
        <v>0</v>
      </c>
      <c r="AK136" s="120" t="s">
        <v>90</v>
      </c>
      <c r="AL136" s="116" t="s">
        <v>90</v>
      </c>
      <c r="AM136" s="56">
        <v>0</v>
      </c>
      <c r="AN136" s="116" t="s">
        <v>90</v>
      </c>
      <c r="AO136" s="116" t="s">
        <v>90</v>
      </c>
      <c r="AP136" s="116" t="s">
        <v>90</v>
      </c>
      <c r="AQ136" s="54">
        <f t="shared" ref="AQ136:AQ199" si="12">+IF(AN136="1800-01-01",0,AO136-AN136)</f>
        <v>0</v>
      </c>
      <c r="AR136" s="54">
        <f>+L136+AE136-AJ136</f>
        <v>9373320</v>
      </c>
      <c r="AS136" s="56" t="s">
        <v>571</v>
      </c>
      <c r="AT136" s="114">
        <v>0</v>
      </c>
      <c r="AU136" s="56" t="s">
        <v>91</v>
      </c>
      <c r="AV136" s="114">
        <v>0</v>
      </c>
      <c r="AW136" s="56" t="s">
        <v>90</v>
      </c>
      <c r="AX136" s="247">
        <v>1420200</v>
      </c>
      <c r="AY136" s="58">
        <f t="shared" ref="AY136:AY199" si="13">AR136-AX136</f>
        <v>7953120</v>
      </c>
      <c r="AZ136" s="112">
        <f t="shared" ref="AZ136:AZ199" si="14">+IFERROR(AX136/AR136,"_")</f>
        <v>0.15151515151515152</v>
      </c>
      <c r="BA136" s="159">
        <v>0.15151515151515152</v>
      </c>
      <c r="BB136" s="56" t="s">
        <v>90</v>
      </c>
      <c r="BC136" s="56" t="s">
        <v>149</v>
      </c>
      <c r="BD136" s="403" t="s">
        <v>6689</v>
      </c>
      <c r="BE136" s="51" t="s">
        <v>88</v>
      </c>
      <c r="BF136" s="51" t="s">
        <v>88</v>
      </c>
    </row>
    <row r="137" spans="2:58" x14ac:dyDescent="0.25">
      <c r="B137" s="51">
        <v>2026</v>
      </c>
      <c r="C137" s="51">
        <v>891780111</v>
      </c>
      <c r="D137" s="51" t="s">
        <v>79</v>
      </c>
      <c r="E137" s="161" t="s">
        <v>6688</v>
      </c>
      <c r="F137" s="56" t="s">
        <v>6687</v>
      </c>
      <c r="G137" s="56">
        <v>0</v>
      </c>
      <c r="H137" s="56" t="s">
        <v>82</v>
      </c>
      <c r="I137" s="51" t="s">
        <v>174</v>
      </c>
      <c r="J137" s="121" t="s">
        <v>84</v>
      </c>
      <c r="K137" s="405" t="s">
        <v>4046</v>
      </c>
      <c r="L137" s="114">
        <v>9373320</v>
      </c>
      <c r="M137" s="51" t="s">
        <v>86</v>
      </c>
      <c r="N137" s="109" t="s">
        <v>6686</v>
      </c>
      <c r="O137" s="109">
        <v>3984420</v>
      </c>
      <c r="P137" s="109">
        <v>69</v>
      </c>
      <c r="Q137" s="120">
        <v>46036</v>
      </c>
      <c r="R137" s="109">
        <v>6818861280</v>
      </c>
      <c r="S137" s="114">
        <v>1187</v>
      </c>
      <c r="T137" s="116">
        <v>46041</v>
      </c>
      <c r="U137" s="114">
        <v>9373320</v>
      </c>
      <c r="V137" s="56" t="s">
        <v>88</v>
      </c>
      <c r="W137" s="114">
        <v>1082939683</v>
      </c>
      <c r="X137" s="161" t="s">
        <v>3375</v>
      </c>
      <c r="Y137" s="120">
        <v>46041</v>
      </c>
      <c r="Z137" s="120">
        <v>46069</v>
      </c>
      <c r="AA137" s="120" t="s">
        <v>90</v>
      </c>
      <c r="AB137" s="120">
        <v>46167</v>
      </c>
      <c r="AC137" s="54">
        <f t="shared" si="10"/>
        <v>98</v>
      </c>
      <c r="AD137" s="56">
        <v>0</v>
      </c>
      <c r="AE137" s="114">
        <v>0</v>
      </c>
      <c r="AF137" s="56">
        <v>0</v>
      </c>
      <c r="AG137" s="116" t="s">
        <v>90</v>
      </c>
      <c r="AH137" s="54">
        <f t="shared" si="11"/>
        <v>0</v>
      </c>
      <c r="AI137" s="56">
        <v>0</v>
      </c>
      <c r="AJ137" s="114">
        <v>0</v>
      </c>
      <c r="AK137" s="120" t="s">
        <v>90</v>
      </c>
      <c r="AL137" s="116" t="s">
        <v>90</v>
      </c>
      <c r="AM137" s="56">
        <v>0</v>
      </c>
      <c r="AN137" s="116" t="s">
        <v>90</v>
      </c>
      <c r="AO137" s="116" t="s">
        <v>90</v>
      </c>
      <c r="AP137" s="116" t="s">
        <v>90</v>
      </c>
      <c r="AQ137" s="54">
        <f t="shared" si="12"/>
        <v>0</v>
      </c>
      <c r="AR137" s="54">
        <f>+L137+AE137-AJ137</f>
        <v>9373320</v>
      </c>
      <c r="AS137" s="56" t="s">
        <v>571</v>
      </c>
      <c r="AT137" s="114">
        <v>0</v>
      </c>
      <c r="AU137" s="56" t="s">
        <v>91</v>
      </c>
      <c r="AV137" s="114">
        <v>0</v>
      </c>
      <c r="AW137" s="56" t="s">
        <v>90</v>
      </c>
      <c r="AX137" s="247">
        <v>1420200</v>
      </c>
      <c r="AY137" s="58">
        <f t="shared" si="13"/>
        <v>7953120</v>
      </c>
      <c r="AZ137" s="112">
        <f t="shared" si="14"/>
        <v>0.15151515151515152</v>
      </c>
      <c r="BA137" s="159">
        <v>0.15151515151515152</v>
      </c>
      <c r="BB137" s="56" t="s">
        <v>90</v>
      </c>
      <c r="BC137" s="56" t="s">
        <v>149</v>
      </c>
      <c r="BD137" s="403" t="s">
        <v>6685</v>
      </c>
      <c r="BE137" s="51" t="s">
        <v>88</v>
      </c>
      <c r="BF137" s="51" t="s">
        <v>88</v>
      </c>
    </row>
    <row r="138" spans="2:58" s="391" customFormat="1" x14ac:dyDescent="0.25">
      <c r="B138" s="51">
        <v>2026</v>
      </c>
      <c r="C138" s="51">
        <v>891780111</v>
      </c>
      <c r="D138" s="51" t="s">
        <v>79</v>
      </c>
      <c r="E138" s="161" t="s">
        <v>6684</v>
      </c>
      <c r="F138" s="56" t="s">
        <v>6683</v>
      </c>
      <c r="G138" s="56">
        <v>0</v>
      </c>
      <c r="H138" s="56" t="s">
        <v>82</v>
      </c>
      <c r="I138" s="51" t="s">
        <v>174</v>
      </c>
      <c r="J138" s="121" t="s">
        <v>84</v>
      </c>
      <c r="K138" s="109" t="s">
        <v>6682</v>
      </c>
      <c r="L138" s="114">
        <v>9373320</v>
      </c>
      <c r="M138" s="51" t="s">
        <v>86</v>
      </c>
      <c r="N138" s="109" t="s">
        <v>6681</v>
      </c>
      <c r="O138" s="109">
        <v>1002444576</v>
      </c>
      <c r="P138" s="109">
        <v>69</v>
      </c>
      <c r="Q138" s="120">
        <v>46036</v>
      </c>
      <c r="R138" s="109">
        <v>6818861280</v>
      </c>
      <c r="S138" s="114">
        <v>1132</v>
      </c>
      <c r="T138" s="116">
        <v>46041</v>
      </c>
      <c r="U138" s="114">
        <v>9373320</v>
      </c>
      <c r="V138" s="56" t="s">
        <v>88</v>
      </c>
      <c r="W138" s="114">
        <v>1082939683</v>
      </c>
      <c r="X138" s="161" t="s">
        <v>3375</v>
      </c>
      <c r="Y138" s="120">
        <v>46041</v>
      </c>
      <c r="Z138" s="120">
        <v>46069</v>
      </c>
      <c r="AA138" s="120" t="s">
        <v>90</v>
      </c>
      <c r="AB138" s="120">
        <v>46167</v>
      </c>
      <c r="AC138" s="54">
        <f t="shared" si="10"/>
        <v>98</v>
      </c>
      <c r="AD138" s="56">
        <v>0</v>
      </c>
      <c r="AE138" s="114">
        <v>0</v>
      </c>
      <c r="AF138" s="56">
        <v>0</v>
      </c>
      <c r="AG138" s="116" t="s">
        <v>90</v>
      </c>
      <c r="AH138" s="54">
        <f t="shared" si="11"/>
        <v>0</v>
      </c>
      <c r="AI138" s="56">
        <v>0</v>
      </c>
      <c r="AJ138" s="114">
        <v>0</v>
      </c>
      <c r="AK138" s="120" t="s">
        <v>90</v>
      </c>
      <c r="AL138" s="116" t="s">
        <v>90</v>
      </c>
      <c r="AM138" s="56">
        <v>0</v>
      </c>
      <c r="AN138" s="116" t="s">
        <v>90</v>
      </c>
      <c r="AO138" s="116" t="s">
        <v>90</v>
      </c>
      <c r="AP138" s="116" t="s">
        <v>90</v>
      </c>
      <c r="AQ138" s="54">
        <f t="shared" si="12"/>
        <v>0</v>
      </c>
      <c r="AR138" s="54">
        <f>+L138+AE138-AJ138</f>
        <v>9373320</v>
      </c>
      <c r="AS138" s="56" t="s">
        <v>571</v>
      </c>
      <c r="AT138" s="114">
        <v>0</v>
      </c>
      <c r="AU138" s="56" t="s">
        <v>91</v>
      </c>
      <c r="AV138" s="114">
        <v>0</v>
      </c>
      <c r="AW138" s="56" t="s">
        <v>90</v>
      </c>
      <c r="AX138" s="247">
        <v>1420200</v>
      </c>
      <c r="AY138" s="58">
        <f t="shared" si="13"/>
        <v>7953120</v>
      </c>
      <c r="AZ138" s="112">
        <f t="shared" si="14"/>
        <v>0.15151515151515152</v>
      </c>
      <c r="BA138" s="159">
        <v>0.15151515151515152</v>
      </c>
      <c r="BB138" s="56" t="s">
        <v>90</v>
      </c>
      <c r="BC138" s="56" t="s">
        <v>149</v>
      </c>
      <c r="BD138" s="403" t="s">
        <v>6680</v>
      </c>
      <c r="BE138" s="51" t="s">
        <v>88</v>
      </c>
      <c r="BF138" s="51" t="s">
        <v>88</v>
      </c>
    </row>
    <row r="139" spans="2:58" x14ac:dyDescent="0.25">
      <c r="B139" s="51">
        <v>2026</v>
      </c>
      <c r="C139" s="51">
        <v>891780111</v>
      </c>
      <c r="D139" s="51" t="s">
        <v>79</v>
      </c>
      <c r="E139" s="161" t="s">
        <v>6679</v>
      </c>
      <c r="F139" s="56" t="s">
        <v>6678</v>
      </c>
      <c r="G139" s="56">
        <v>0</v>
      </c>
      <c r="H139" s="56" t="s">
        <v>82</v>
      </c>
      <c r="I139" s="51" t="s">
        <v>174</v>
      </c>
      <c r="J139" s="121" t="s">
        <v>84</v>
      </c>
      <c r="K139" s="405" t="s">
        <v>4046</v>
      </c>
      <c r="L139" s="114">
        <v>9373320</v>
      </c>
      <c r="M139" s="51" t="s">
        <v>86</v>
      </c>
      <c r="N139" s="109" t="s">
        <v>6677</v>
      </c>
      <c r="O139" s="109">
        <v>3984587</v>
      </c>
      <c r="P139" s="109">
        <v>69</v>
      </c>
      <c r="Q139" s="120">
        <v>46036</v>
      </c>
      <c r="R139" s="109">
        <v>6818861280</v>
      </c>
      <c r="S139" s="114">
        <v>1131</v>
      </c>
      <c r="T139" s="116">
        <v>46041</v>
      </c>
      <c r="U139" s="114">
        <v>9373320</v>
      </c>
      <c r="V139" s="56" t="s">
        <v>88</v>
      </c>
      <c r="W139" s="114">
        <v>1082939683</v>
      </c>
      <c r="X139" s="161" t="s">
        <v>3375</v>
      </c>
      <c r="Y139" s="120">
        <v>46041</v>
      </c>
      <c r="Z139" s="120">
        <v>46069</v>
      </c>
      <c r="AA139" s="120" t="s">
        <v>90</v>
      </c>
      <c r="AB139" s="120">
        <v>46167</v>
      </c>
      <c r="AC139" s="54">
        <f t="shared" si="10"/>
        <v>98</v>
      </c>
      <c r="AD139" s="56">
        <v>0</v>
      </c>
      <c r="AE139" s="114">
        <v>0</v>
      </c>
      <c r="AF139" s="56">
        <v>0</v>
      </c>
      <c r="AG139" s="116" t="s">
        <v>90</v>
      </c>
      <c r="AH139" s="54">
        <f t="shared" si="11"/>
        <v>0</v>
      </c>
      <c r="AI139" s="56">
        <v>0</v>
      </c>
      <c r="AJ139" s="114">
        <v>0</v>
      </c>
      <c r="AK139" s="120" t="s">
        <v>90</v>
      </c>
      <c r="AL139" s="116" t="s">
        <v>90</v>
      </c>
      <c r="AM139" s="56">
        <v>0</v>
      </c>
      <c r="AN139" s="116" t="s">
        <v>90</v>
      </c>
      <c r="AO139" s="116" t="s">
        <v>90</v>
      </c>
      <c r="AP139" s="116" t="s">
        <v>90</v>
      </c>
      <c r="AQ139" s="54">
        <f t="shared" si="12"/>
        <v>0</v>
      </c>
      <c r="AR139" s="54">
        <f>+L139+AE139-AJ139</f>
        <v>9373320</v>
      </c>
      <c r="AS139" s="56" t="s">
        <v>571</v>
      </c>
      <c r="AT139" s="114">
        <v>0</v>
      </c>
      <c r="AU139" s="56" t="s">
        <v>91</v>
      </c>
      <c r="AV139" s="114">
        <v>0</v>
      </c>
      <c r="AW139" s="56" t="s">
        <v>90</v>
      </c>
      <c r="AX139" s="247">
        <v>1420200</v>
      </c>
      <c r="AY139" s="58">
        <f t="shared" si="13"/>
        <v>7953120</v>
      </c>
      <c r="AZ139" s="112">
        <f t="shared" si="14"/>
        <v>0.15151515151515152</v>
      </c>
      <c r="BA139" s="159">
        <v>0.15151515151515152</v>
      </c>
      <c r="BB139" s="56" t="s">
        <v>90</v>
      </c>
      <c r="BC139" s="56" t="s">
        <v>149</v>
      </c>
      <c r="BD139" s="403" t="s">
        <v>6676</v>
      </c>
      <c r="BE139" s="51" t="s">
        <v>88</v>
      </c>
      <c r="BF139" s="51" t="s">
        <v>88</v>
      </c>
    </row>
    <row r="140" spans="2:58" x14ac:dyDescent="0.25">
      <c r="B140" s="51">
        <v>2026</v>
      </c>
      <c r="C140" s="51">
        <v>891780111</v>
      </c>
      <c r="D140" s="51" t="s">
        <v>79</v>
      </c>
      <c r="E140" s="161" t="s">
        <v>6675</v>
      </c>
      <c r="F140" s="56" t="s">
        <v>6674</v>
      </c>
      <c r="G140" s="56">
        <v>0</v>
      </c>
      <c r="H140" s="56" t="s">
        <v>82</v>
      </c>
      <c r="I140" s="51" t="s">
        <v>174</v>
      </c>
      <c r="J140" s="121" t="s">
        <v>84</v>
      </c>
      <c r="K140" s="405" t="s">
        <v>6673</v>
      </c>
      <c r="L140" s="114">
        <v>9373320</v>
      </c>
      <c r="M140" s="51" t="s">
        <v>86</v>
      </c>
      <c r="N140" s="109" t="s">
        <v>6672</v>
      </c>
      <c r="O140" s="109">
        <v>1002277098</v>
      </c>
      <c r="P140" s="109">
        <v>69</v>
      </c>
      <c r="Q140" s="120">
        <v>46036</v>
      </c>
      <c r="R140" s="109">
        <v>6818861280</v>
      </c>
      <c r="S140" s="114">
        <v>1128</v>
      </c>
      <c r="T140" s="116">
        <v>46041</v>
      </c>
      <c r="U140" s="114">
        <v>9373320</v>
      </c>
      <c r="V140" s="56" t="s">
        <v>88</v>
      </c>
      <c r="W140" s="114">
        <v>1082939683</v>
      </c>
      <c r="X140" s="161" t="s">
        <v>3375</v>
      </c>
      <c r="Y140" s="120">
        <v>46041</v>
      </c>
      <c r="Z140" s="120">
        <v>46069</v>
      </c>
      <c r="AA140" s="120" t="s">
        <v>90</v>
      </c>
      <c r="AB140" s="120">
        <v>46167</v>
      </c>
      <c r="AC140" s="54">
        <f t="shared" si="10"/>
        <v>98</v>
      </c>
      <c r="AD140" s="56">
        <v>0</v>
      </c>
      <c r="AE140" s="114">
        <v>0</v>
      </c>
      <c r="AF140" s="56">
        <v>0</v>
      </c>
      <c r="AG140" s="116" t="s">
        <v>90</v>
      </c>
      <c r="AH140" s="54">
        <f t="shared" si="11"/>
        <v>0</v>
      </c>
      <c r="AI140" s="56">
        <v>0</v>
      </c>
      <c r="AJ140" s="114">
        <v>0</v>
      </c>
      <c r="AK140" s="120" t="s">
        <v>90</v>
      </c>
      <c r="AL140" s="116" t="s">
        <v>90</v>
      </c>
      <c r="AM140" s="56">
        <v>0</v>
      </c>
      <c r="AN140" s="116" t="s">
        <v>90</v>
      </c>
      <c r="AO140" s="116" t="s">
        <v>90</v>
      </c>
      <c r="AP140" s="116" t="s">
        <v>90</v>
      </c>
      <c r="AQ140" s="54">
        <f t="shared" si="12"/>
        <v>0</v>
      </c>
      <c r="AR140" s="54">
        <f>+L140+AE140-AJ140</f>
        <v>9373320</v>
      </c>
      <c r="AS140" s="56" t="s">
        <v>571</v>
      </c>
      <c r="AT140" s="114">
        <v>0</v>
      </c>
      <c r="AU140" s="56" t="s">
        <v>91</v>
      </c>
      <c r="AV140" s="114">
        <v>0</v>
      </c>
      <c r="AW140" s="56" t="s">
        <v>90</v>
      </c>
      <c r="AX140" s="247">
        <v>1420200</v>
      </c>
      <c r="AY140" s="58">
        <f t="shared" si="13"/>
        <v>7953120</v>
      </c>
      <c r="AZ140" s="112">
        <f t="shared" si="14"/>
        <v>0.15151515151515152</v>
      </c>
      <c r="BA140" s="159">
        <v>0.15151515151515152</v>
      </c>
      <c r="BB140" s="56" t="s">
        <v>90</v>
      </c>
      <c r="BC140" s="56" t="s">
        <v>149</v>
      </c>
      <c r="BD140" s="403" t="s">
        <v>6671</v>
      </c>
      <c r="BE140" s="51" t="s">
        <v>88</v>
      </c>
      <c r="BF140" s="51" t="s">
        <v>88</v>
      </c>
    </row>
    <row r="141" spans="2:58" x14ac:dyDescent="0.25">
      <c r="B141" s="51">
        <v>2026</v>
      </c>
      <c r="C141" s="51">
        <v>891780111</v>
      </c>
      <c r="D141" s="51" t="s">
        <v>79</v>
      </c>
      <c r="E141" s="161" t="s">
        <v>6670</v>
      </c>
      <c r="F141" s="56" t="s">
        <v>6669</v>
      </c>
      <c r="G141" s="56">
        <v>0</v>
      </c>
      <c r="H141" s="56" t="s">
        <v>82</v>
      </c>
      <c r="I141" s="51" t="s">
        <v>174</v>
      </c>
      <c r="J141" s="121" t="s">
        <v>84</v>
      </c>
      <c r="K141" s="405" t="s">
        <v>4046</v>
      </c>
      <c r="L141" s="114">
        <v>9373320</v>
      </c>
      <c r="M141" s="51" t="s">
        <v>86</v>
      </c>
      <c r="N141" s="109" t="s">
        <v>6668</v>
      </c>
      <c r="O141" s="109">
        <v>1116239032</v>
      </c>
      <c r="P141" s="109">
        <v>69</v>
      </c>
      <c r="Q141" s="120">
        <v>46036</v>
      </c>
      <c r="R141" s="109">
        <v>6818861280</v>
      </c>
      <c r="S141" s="114">
        <v>1127</v>
      </c>
      <c r="T141" s="116">
        <v>46041</v>
      </c>
      <c r="U141" s="114">
        <v>9373320</v>
      </c>
      <c r="V141" s="56" t="s">
        <v>88</v>
      </c>
      <c r="W141" s="114">
        <v>1082939683</v>
      </c>
      <c r="X141" s="161" t="s">
        <v>3375</v>
      </c>
      <c r="Y141" s="120">
        <v>46041</v>
      </c>
      <c r="Z141" s="120">
        <v>46069</v>
      </c>
      <c r="AA141" s="120" t="s">
        <v>90</v>
      </c>
      <c r="AB141" s="120">
        <v>46167</v>
      </c>
      <c r="AC141" s="54">
        <f t="shared" si="10"/>
        <v>98</v>
      </c>
      <c r="AD141" s="56">
        <v>0</v>
      </c>
      <c r="AE141" s="114">
        <v>0</v>
      </c>
      <c r="AF141" s="56">
        <v>0</v>
      </c>
      <c r="AG141" s="116" t="s">
        <v>90</v>
      </c>
      <c r="AH141" s="54">
        <f t="shared" si="11"/>
        <v>0</v>
      </c>
      <c r="AI141" s="56">
        <v>0</v>
      </c>
      <c r="AJ141" s="114">
        <v>0</v>
      </c>
      <c r="AK141" s="120" t="s">
        <v>90</v>
      </c>
      <c r="AL141" s="116" t="s">
        <v>90</v>
      </c>
      <c r="AM141" s="56">
        <v>0</v>
      </c>
      <c r="AN141" s="116" t="s">
        <v>90</v>
      </c>
      <c r="AO141" s="116" t="s">
        <v>90</v>
      </c>
      <c r="AP141" s="116" t="s">
        <v>90</v>
      </c>
      <c r="AQ141" s="54">
        <f t="shared" si="12"/>
        <v>0</v>
      </c>
      <c r="AR141" s="54">
        <f>+L141+AE141-AJ141</f>
        <v>9373320</v>
      </c>
      <c r="AS141" s="56" t="s">
        <v>571</v>
      </c>
      <c r="AT141" s="114">
        <v>0</v>
      </c>
      <c r="AU141" s="56" t="s">
        <v>91</v>
      </c>
      <c r="AV141" s="114">
        <v>0</v>
      </c>
      <c r="AW141" s="56" t="s">
        <v>90</v>
      </c>
      <c r="AX141" s="247">
        <v>1420200</v>
      </c>
      <c r="AY141" s="58">
        <f t="shared" si="13"/>
        <v>7953120</v>
      </c>
      <c r="AZ141" s="112">
        <f t="shared" si="14"/>
        <v>0.15151515151515152</v>
      </c>
      <c r="BA141" s="159">
        <v>0.15151515151515152</v>
      </c>
      <c r="BB141" s="56" t="s">
        <v>90</v>
      </c>
      <c r="BC141" s="56" t="s">
        <v>149</v>
      </c>
      <c r="BD141" s="403" t="s">
        <v>6667</v>
      </c>
      <c r="BE141" s="51" t="s">
        <v>88</v>
      </c>
      <c r="BF141" s="51" t="s">
        <v>88</v>
      </c>
    </row>
    <row r="142" spans="2:58" x14ac:dyDescent="0.25">
      <c r="B142" s="51">
        <v>2026</v>
      </c>
      <c r="C142" s="51">
        <v>891780111</v>
      </c>
      <c r="D142" s="51" t="s">
        <v>79</v>
      </c>
      <c r="E142" s="161" t="s">
        <v>6666</v>
      </c>
      <c r="F142" s="56" t="s">
        <v>6665</v>
      </c>
      <c r="G142" s="56">
        <v>0</v>
      </c>
      <c r="H142" s="56" t="s">
        <v>82</v>
      </c>
      <c r="I142" s="51" t="s">
        <v>174</v>
      </c>
      <c r="J142" s="121" t="s">
        <v>84</v>
      </c>
      <c r="K142" s="405" t="s">
        <v>4046</v>
      </c>
      <c r="L142" s="114">
        <v>9373320</v>
      </c>
      <c r="M142" s="51" t="s">
        <v>86</v>
      </c>
      <c r="N142" s="109" t="s">
        <v>6664</v>
      </c>
      <c r="O142" s="109">
        <v>1091674843</v>
      </c>
      <c r="P142" s="109">
        <v>69</v>
      </c>
      <c r="Q142" s="120">
        <v>46036</v>
      </c>
      <c r="R142" s="109">
        <v>6818861280</v>
      </c>
      <c r="S142" s="114">
        <v>1126</v>
      </c>
      <c r="T142" s="116">
        <v>46041</v>
      </c>
      <c r="U142" s="114">
        <v>9373320</v>
      </c>
      <c r="V142" s="56" t="s">
        <v>88</v>
      </c>
      <c r="W142" s="114">
        <v>1082939683</v>
      </c>
      <c r="X142" s="161" t="s">
        <v>3375</v>
      </c>
      <c r="Y142" s="120">
        <v>46041</v>
      </c>
      <c r="Z142" s="120">
        <v>46069</v>
      </c>
      <c r="AA142" s="120" t="s">
        <v>90</v>
      </c>
      <c r="AB142" s="120">
        <v>46167</v>
      </c>
      <c r="AC142" s="54">
        <f t="shared" si="10"/>
        <v>98</v>
      </c>
      <c r="AD142" s="56">
        <v>0</v>
      </c>
      <c r="AE142" s="114">
        <v>0</v>
      </c>
      <c r="AF142" s="56">
        <v>0</v>
      </c>
      <c r="AG142" s="116" t="s">
        <v>90</v>
      </c>
      <c r="AH142" s="54">
        <f t="shared" si="11"/>
        <v>0</v>
      </c>
      <c r="AI142" s="56">
        <v>0</v>
      </c>
      <c r="AJ142" s="114">
        <v>0</v>
      </c>
      <c r="AK142" s="120" t="s">
        <v>90</v>
      </c>
      <c r="AL142" s="116" t="s">
        <v>90</v>
      </c>
      <c r="AM142" s="56">
        <v>0</v>
      </c>
      <c r="AN142" s="116" t="s">
        <v>90</v>
      </c>
      <c r="AO142" s="116" t="s">
        <v>90</v>
      </c>
      <c r="AP142" s="116" t="s">
        <v>90</v>
      </c>
      <c r="AQ142" s="54">
        <f t="shared" si="12"/>
        <v>0</v>
      </c>
      <c r="AR142" s="54">
        <f>+L142+AE142-AJ142</f>
        <v>9373320</v>
      </c>
      <c r="AS142" s="56" t="s">
        <v>571</v>
      </c>
      <c r="AT142" s="114">
        <v>0</v>
      </c>
      <c r="AU142" s="56" t="s">
        <v>91</v>
      </c>
      <c r="AV142" s="114">
        <v>0</v>
      </c>
      <c r="AW142" s="56" t="s">
        <v>90</v>
      </c>
      <c r="AX142" s="247">
        <v>0</v>
      </c>
      <c r="AY142" s="58">
        <f t="shared" si="13"/>
        <v>9373320</v>
      </c>
      <c r="AZ142" s="112">
        <f t="shared" si="14"/>
        <v>0</v>
      </c>
      <c r="BA142" s="159">
        <v>0</v>
      </c>
      <c r="BB142" s="56" t="s">
        <v>90</v>
      </c>
      <c r="BC142" s="56" t="s">
        <v>149</v>
      </c>
      <c r="BD142" s="403" t="s">
        <v>6663</v>
      </c>
      <c r="BE142" s="51" t="s">
        <v>88</v>
      </c>
      <c r="BF142" s="51" t="s">
        <v>88</v>
      </c>
    </row>
    <row r="143" spans="2:58" x14ac:dyDescent="0.25">
      <c r="B143" s="51">
        <v>2026</v>
      </c>
      <c r="C143" s="51">
        <v>891780111</v>
      </c>
      <c r="D143" s="51" t="s">
        <v>79</v>
      </c>
      <c r="E143" s="161" t="s">
        <v>6662</v>
      </c>
      <c r="F143" s="56" t="s">
        <v>6661</v>
      </c>
      <c r="G143" s="56">
        <v>0</v>
      </c>
      <c r="H143" s="56" t="s">
        <v>82</v>
      </c>
      <c r="I143" s="51" t="s">
        <v>174</v>
      </c>
      <c r="J143" s="121" t="s">
        <v>84</v>
      </c>
      <c r="K143" s="109" t="s">
        <v>5520</v>
      </c>
      <c r="L143" s="114">
        <v>9373320</v>
      </c>
      <c r="M143" s="51" t="s">
        <v>86</v>
      </c>
      <c r="N143" s="109" t="s">
        <v>6660</v>
      </c>
      <c r="O143" s="109">
        <v>5031597</v>
      </c>
      <c r="P143" s="109">
        <v>69</v>
      </c>
      <c r="Q143" s="120">
        <v>46036</v>
      </c>
      <c r="R143" s="109">
        <v>6818861280</v>
      </c>
      <c r="S143" s="114">
        <v>1196</v>
      </c>
      <c r="T143" s="120">
        <v>46042</v>
      </c>
      <c r="U143" s="114">
        <v>9373320</v>
      </c>
      <c r="V143" s="56" t="s">
        <v>88</v>
      </c>
      <c r="W143" s="114">
        <v>1082939683</v>
      </c>
      <c r="X143" s="161" t="s">
        <v>3375</v>
      </c>
      <c r="Y143" s="120">
        <v>46041</v>
      </c>
      <c r="Z143" s="120">
        <v>46069</v>
      </c>
      <c r="AA143" s="120" t="s">
        <v>90</v>
      </c>
      <c r="AB143" s="120">
        <v>46167</v>
      </c>
      <c r="AC143" s="54">
        <f t="shared" si="10"/>
        <v>98</v>
      </c>
      <c r="AD143" s="56">
        <v>0</v>
      </c>
      <c r="AE143" s="114">
        <v>0</v>
      </c>
      <c r="AF143" s="56">
        <v>0</v>
      </c>
      <c r="AG143" s="116" t="s">
        <v>90</v>
      </c>
      <c r="AH143" s="54">
        <f t="shared" si="11"/>
        <v>0</v>
      </c>
      <c r="AI143" s="56">
        <v>0</v>
      </c>
      <c r="AJ143" s="114">
        <v>0</v>
      </c>
      <c r="AK143" s="120" t="s">
        <v>90</v>
      </c>
      <c r="AL143" s="116" t="s">
        <v>90</v>
      </c>
      <c r="AM143" s="56">
        <v>0</v>
      </c>
      <c r="AN143" s="116" t="s">
        <v>90</v>
      </c>
      <c r="AO143" s="116" t="s">
        <v>90</v>
      </c>
      <c r="AP143" s="116" t="s">
        <v>90</v>
      </c>
      <c r="AQ143" s="54">
        <f t="shared" si="12"/>
        <v>0</v>
      </c>
      <c r="AR143" s="54">
        <f>+L143+AE143-AJ143</f>
        <v>9373320</v>
      </c>
      <c r="AS143" s="56" t="s">
        <v>571</v>
      </c>
      <c r="AT143" s="114">
        <v>0</v>
      </c>
      <c r="AU143" s="56" t="s">
        <v>91</v>
      </c>
      <c r="AV143" s="114">
        <v>0</v>
      </c>
      <c r="AW143" s="56" t="s">
        <v>90</v>
      </c>
      <c r="AX143" s="247">
        <v>1420200</v>
      </c>
      <c r="AY143" s="58">
        <f t="shared" si="13"/>
        <v>7953120</v>
      </c>
      <c r="AZ143" s="112">
        <f t="shared" si="14"/>
        <v>0.15151515151515152</v>
      </c>
      <c r="BA143" s="159">
        <v>0.15151515151515152</v>
      </c>
      <c r="BB143" s="56" t="s">
        <v>90</v>
      </c>
      <c r="BC143" s="56" t="s">
        <v>149</v>
      </c>
      <c r="BD143" s="403" t="s">
        <v>6659</v>
      </c>
      <c r="BE143" s="51" t="s">
        <v>88</v>
      </c>
      <c r="BF143" s="51" t="s">
        <v>88</v>
      </c>
    </row>
    <row r="144" spans="2:58" x14ac:dyDescent="0.25">
      <c r="B144" s="51">
        <v>2026</v>
      </c>
      <c r="C144" s="51">
        <v>891780111</v>
      </c>
      <c r="D144" s="51" t="s">
        <v>79</v>
      </c>
      <c r="E144" s="161" t="s">
        <v>6658</v>
      </c>
      <c r="F144" s="56" t="s">
        <v>6657</v>
      </c>
      <c r="G144" s="56">
        <v>0</v>
      </c>
      <c r="H144" s="56" t="s">
        <v>82</v>
      </c>
      <c r="I144" s="51" t="s">
        <v>174</v>
      </c>
      <c r="J144" s="121" t="s">
        <v>84</v>
      </c>
      <c r="K144" s="109" t="s">
        <v>6652</v>
      </c>
      <c r="L144" s="114">
        <v>9373320</v>
      </c>
      <c r="M144" s="51" t="s">
        <v>86</v>
      </c>
      <c r="N144" s="109" t="s">
        <v>6656</v>
      </c>
      <c r="O144" s="109">
        <v>1098624818</v>
      </c>
      <c r="P144" s="109">
        <v>69</v>
      </c>
      <c r="Q144" s="120">
        <v>46036</v>
      </c>
      <c r="R144" s="109">
        <v>6818861280</v>
      </c>
      <c r="S144" s="114">
        <v>1130</v>
      </c>
      <c r="T144" s="120">
        <v>46041</v>
      </c>
      <c r="U144" s="114">
        <v>9373320</v>
      </c>
      <c r="V144" s="56" t="s">
        <v>88</v>
      </c>
      <c r="W144" s="114">
        <v>1082939683</v>
      </c>
      <c r="X144" s="161" t="s">
        <v>3375</v>
      </c>
      <c r="Y144" s="120">
        <v>46041</v>
      </c>
      <c r="Z144" s="120">
        <v>46069</v>
      </c>
      <c r="AA144" s="120" t="s">
        <v>90</v>
      </c>
      <c r="AB144" s="120">
        <v>46167</v>
      </c>
      <c r="AC144" s="54">
        <f t="shared" si="10"/>
        <v>98</v>
      </c>
      <c r="AD144" s="56">
        <v>0</v>
      </c>
      <c r="AE144" s="114">
        <v>0</v>
      </c>
      <c r="AF144" s="56">
        <v>0</v>
      </c>
      <c r="AG144" s="116" t="s">
        <v>90</v>
      </c>
      <c r="AH144" s="54">
        <f t="shared" si="11"/>
        <v>0</v>
      </c>
      <c r="AI144" s="56">
        <v>0</v>
      </c>
      <c r="AJ144" s="114">
        <v>0</v>
      </c>
      <c r="AK144" s="120" t="s">
        <v>90</v>
      </c>
      <c r="AL144" s="116" t="s">
        <v>90</v>
      </c>
      <c r="AM144" s="56">
        <v>0</v>
      </c>
      <c r="AN144" s="116" t="s">
        <v>90</v>
      </c>
      <c r="AO144" s="116" t="s">
        <v>90</v>
      </c>
      <c r="AP144" s="116" t="s">
        <v>90</v>
      </c>
      <c r="AQ144" s="54">
        <f t="shared" si="12"/>
        <v>0</v>
      </c>
      <c r="AR144" s="54">
        <f>+L144+AE144-AJ144</f>
        <v>9373320</v>
      </c>
      <c r="AS144" s="56" t="s">
        <v>571</v>
      </c>
      <c r="AT144" s="114">
        <v>0</v>
      </c>
      <c r="AU144" s="56" t="s">
        <v>91</v>
      </c>
      <c r="AV144" s="114">
        <v>0</v>
      </c>
      <c r="AW144" s="56" t="s">
        <v>90</v>
      </c>
      <c r="AX144" s="247">
        <v>1420200</v>
      </c>
      <c r="AY144" s="58">
        <f t="shared" si="13"/>
        <v>7953120</v>
      </c>
      <c r="AZ144" s="112">
        <f t="shared" si="14"/>
        <v>0.15151515151515152</v>
      </c>
      <c r="BA144" s="159">
        <v>0.15151515151515152</v>
      </c>
      <c r="BB144" s="56" t="s">
        <v>90</v>
      </c>
      <c r="BC144" s="56" t="s">
        <v>149</v>
      </c>
      <c r="BD144" s="403" t="s">
        <v>6655</v>
      </c>
      <c r="BE144" s="51" t="s">
        <v>88</v>
      </c>
      <c r="BF144" s="51" t="s">
        <v>88</v>
      </c>
    </row>
    <row r="145" spans="2:58" x14ac:dyDescent="0.25">
      <c r="B145" s="51">
        <v>2026</v>
      </c>
      <c r="C145" s="51">
        <v>891780111</v>
      </c>
      <c r="D145" s="51" t="s">
        <v>79</v>
      </c>
      <c r="E145" s="161" t="s">
        <v>6654</v>
      </c>
      <c r="F145" s="56" t="s">
        <v>6653</v>
      </c>
      <c r="G145" s="56">
        <v>0</v>
      </c>
      <c r="H145" s="56" t="s">
        <v>82</v>
      </c>
      <c r="I145" s="51" t="s">
        <v>174</v>
      </c>
      <c r="J145" s="121" t="s">
        <v>84</v>
      </c>
      <c r="K145" s="109" t="s">
        <v>6652</v>
      </c>
      <c r="L145" s="114">
        <v>9373320</v>
      </c>
      <c r="M145" s="51" t="s">
        <v>86</v>
      </c>
      <c r="N145" s="109" t="s">
        <v>6651</v>
      </c>
      <c r="O145" s="109">
        <v>73021385</v>
      </c>
      <c r="P145" s="109">
        <v>69</v>
      </c>
      <c r="Q145" s="120">
        <v>46036</v>
      </c>
      <c r="R145" s="109">
        <v>6818861280</v>
      </c>
      <c r="S145" s="114">
        <v>1125</v>
      </c>
      <c r="T145" s="120">
        <v>46041</v>
      </c>
      <c r="U145" s="114">
        <v>9373320</v>
      </c>
      <c r="V145" s="56" t="s">
        <v>88</v>
      </c>
      <c r="W145" s="114">
        <v>1082939683</v>
      </c>
      <c r="X145" s="161" t="s">
        <v>3375</v>
      </c>
      <c r="Y145" s="120">
        <v>46041</v>
      </c>
      <c r="Z145" s="120">
        <v>46069</v>
      </c>
      <c r="AA145" s="120" t="s">
        <v>90</v>
      </c>
      <c r="AB145" s="120">
        <v>46167</v>
      </c>
      <c r="AC145" s="54">
        <f t="shared" si="10"/>
        <v>98</v>
      </c>
      <c r="AD145" s="56">
        <v>0</v>
      </c>
      <c r="AE145" s="114">
        <v>0</v>
      </c>
      <c r="AF145" s="56">
        <v>0</v>
      </c>
      <c r="AG145" s="116" t="s">
        <v>90</v>
      </c>
      <c r="AH145" s="54">
        <f t="shared" si="11"/>
        <v>0</v>
      </c>
      <c r="AI145" s="56">
        <v>0</v>
      </c>
      <c r="AJ145" s="114">
        <v>0</v>
      </c>
      <c r="AK145" s="120" t="s">
        <v>90</v>
      </c>
      <c r="AL145" s="116" t="s">
        <v>90</v>
      </c>
      <c r="AM145" s="56">
        <v>0</v>
      </c>
      <c r="AN145" s="116" t="s">
        <v>90</v>
      </c>
      <c r="AO145" s="116" t="s">
        <v>90</v>
      </c>
      <c r="AP145" s="116" t="s">
        <v>90</v>
      </c>
      <c r="AQ145" s="54">
        <f t="shared" si="12"/>
        <v>0</v>
      </c>
      <c r="AR145" s="54">
        <f>+L145+AE145-AJ145</f>
        <v>9373320</v>
      </c>
      <c r="AS145" s="56" t="s">
        <v>571</v>
      </c>
      <c r="AT145" s="114">
        <v>0</v>
      </c>
      <c r="AU145" s="56" t="s">
        <v>91</v>
      </c>
      <c r="AV145" s="114">
        <v>0</v>
      </c>
      <c r="AW145" s="56" t="s">
        <v>90</v>
      </c>
      <c r="AX145" s="247">
        <v>1420200</v>
      </c>
      <c r="AY145" s="58">
        <f t="shared" si="13"/>
        <v>7953120</v>
      </c>
      <c r="AZ145" s="112">
        <f t="shared" si="14"/>
        <v>0.15151515151515152</v>
      </c>
      <c r="BA145" s="159">
        <v>0.15151515151515152</v>
      </c>
      <c r="BB145" s="56" t="s">
        <v>90</v>
      </c>
      <c r="BC145" s="56" t="s">
        <v>149</v>
      </c>
      <c r="BD145" s="403" t="s">
        <v>6650</v>
      </c>
      <c r="BE145" s="51" t="s">
        <v>88</v>
      </c>
      <c r="BF145" s="51" t="s">
        <v>88</v>
      </c>
    </row>
    <row r="146" spans="2:58" x14ac:dyDescent="0.25">
      <c r="B146" s="51">
        <v>2026</v>
      </c>
      <c r="C146" s="51">
        <v>891780111</v>
      </c>
      <c r="D146" s="51" t="s">
        <v>79</v>
      </c>
      <c r="E146" s="161" t="s">
        <v>6649</v>
      </c>
      <c r="F146" s="56" t="s">
        <v>6648</v>
      </c>
      <c r="G146" s="56">
        <v>0</v>
      </c>
      <c r="H146" s="56" t="s">
        <v>82</v>
      </c>
      <c r="I146" s="51" t="s">
        <v>174</v>
      </c>
      <c r="J146" s="121" t="s">
        <v>84</v>
      </c>
      <c r="K146" s="109" t="s">
        <v>6647</v>
      </c>
      <c r="L146" s="114">
        <v>9373320</v>
      </c>
      <c r="M146" s="51" t="s">
        <v>86</v>
      </c>
      <c r="N146" s="109" t="s">
        <v>6646</v>
      </c>
      <c r="O146" s="109">
        <v>1050918502</v>
      </c>
      <c r="P146" s="109">
        <v>69</v>
      </c>
      <c r="Q146" s="120">
        <v>46036</v>
      </c>
      <c r="R146" s="109">
        <v>6818861280</v>
      </c>
      <c r="S146" s="114">
        <v>1129</v>
      </c>
      <c r="T146" s="120">
        <v>46041</v>
      </c>
      <c r="U146" s="114">
        <v>9373320</v>
      </c>
      <c r="V146" s="56" t="s">
        <v>88</v>
      </c>
      <c r="W146" s="114">
        <v>1082939683</v>
      </c>
      <c r="X146" s="161" t="s">
        <v>3375</v>
      </c>
      <c r="Y146" s="120">
        <v>46041</v>
      </c>
      <c r="Z146" s="120">
        <v>46069</v>
      </c>
      <c r="AA146" s="120" t="s">
        <v>90</v>
      </c>
      <c r="AB146" s="120">
        <v>46167</v>
      </c>
      <c r="AC146" s="54">
        <f t="shared" si="10"/>
        <v>98</v>
      </c>
      <c r="AD146" s="56">
        <v>0</v>
      </c>
      <c r="AE146" s="114">
        <v>0</v>
      </c>
      <c r="AF146" s="56">
        <v>0</v>
      </c>
      <c r="AG146" s="116" t="s">
        <v>90</v>
      </c>
      <c r="AH146" s="54">
        <f t="shared" si="11"/>
        <v>0</v>
      </c>
      <c r="AI146" s="56">
        <v>0</v>
      </c>
      <c r="AJ146" s="114">
        <v>0</v>
      </c>
      <c r="AK146" s="120" t="s">
        <v>90</v>
      </c>
      <c r="AL146" s="116" t="s">
        <v>90</v>
      </c>
      <c r="AM146" s="56">
        <v>0</v>
      </c>
      <c r="AN146" s="116" t="s">
        <v>90</v>
      </c>
      <c r="AO146" s="116" t="s">
        <v>90</v>
      </c>
      <c r="AP146" s="116" t="s">
        <v>90</v>
      </c>
      <c r="AQ146" s="54">
        <f t="shared" si="12"/>
        <v>0</v>
      </c>
      <c r="AR146" s="54">
        <f>+L146+AE146-AJ146</f>
        <v>9373320</v>
      </c>
      <c r="AS146" s="56" t="s">
        <v>571</v>
      </c>
      <c r="AT146" s="114">
        <v>0</v>
      </c>
      <c r="AU146" s="56" t="s">
        <v>91</v>
      </c>
      <c r="AV146" s="114">
        <v>0</v>
      </c>
      <c r="AW146" s="56" t="s">
        <v>90</v>
      </c>
      <c r="AX146" s="247">
        <v>1420200</v>
      </c>
      <c r="AY146" s="58">
        <f t="shared" si="13"/>
        <v>7953120</v>
      </c>
      <c r="AZ146" s="112">
        <f t="shared" si="14"/>
        <v>0.15151515151515152</v>
      </c>
      <c r="BA146" s="159">
        <v>0.15151515151515152</v>
      </c>
      <c r="BB146" s="56" t="s">
        <v>90</v>
      </c>
      <c r="BC146" s="56" t="s">
        <v>149</v>
      </c>
      <c r="BD146" s="403" t="s">
        <v>6645</v>
      </c>
      <c r="BE146" s="51" t="s">
        <v>88</v>
      </c>
      <c r="BF146" s="51" t="s">
        <v>88</v>
      </c>
    </row>
    <row r="147" spans="2:58" x14ac:dyDescent="0.25">
      <c r="B147" s="51">
        <v>2026</v>
      </c>
      <c r="C147" s="51">
        <v>891780111</v>
      </c>
      <c r="D147" s="51" t="s">
        <v>79</v>
      </c>
      <c r="E147" s="161" t="s">
        <v>6644</v>
      </c>
      <c r="F147" s="56" t="s">
        <v>6643</v>
      </c>
      <c r="G147" s="56">
        <v>0</v>
      </c>
      <c r="H147" s="56" t="s">
        <v>82</v>
      </c>
      <c r="I147" s="51" t="s">
        <v>83</v>
      </c>
      <c r="J147" s="121" t="s">
        <v>84</v>
      </c>
      <c r="K147" s="109" t="s">
        <v>6642</v>
      </c>
      <c r="L147" s="114">
        <v>12820500</v>
      </c>
      <c r="M147" s="51" t="s">
        <v>86</v>
      </c>
      <c r="N147" s="109" t="s">
        <v>6641</v>
      </c>
      <c r="O147" s="109">
        <v>1083007524</v>
      </c>
      <c r="P147" s="109">
        <v>207</v>
      </c>
      <c r="Q147" s="120">
        <v>46038</v>
      </c>
      <c r="R147" s="109">
        <v>923633360</v>
      </c>
      <c r="S147" s="114">
        <v>1115</v>
      </c>
      <c r="T147" s="120">
        <v>46041</v>
      </c>
      <c r="U147" s="114">
        <v>12820500</v>
      </c>
      <c r="V147" s="56" t="s">
        <v>88</v>
      </c>
      <c r="W147" s="114">
        <v>85155333</v>
      </c>
      <c r="X147" s="161" t="s">
        <v>1960</v>
      </c>
      <c r="Y147" s="120">
        <v>46041</v>
      </c>
      <c r="Z147" s="120">
        <v>46041</v>
      </c>
      <c r="AA147" s="120" t="s">
        <v>90</v>
      </c>
      <c r="AB147" s="120">
        <v>46172</v>
      </c>
      <c r="AC147" s="54">
        <f t="shared" si="10"/>
        <v>131</v>
      </c>
      <c r="AD147" s="56">
        <v>1</v>
      </c>
      <c r="AE147" s="114">
        <v>2849000</v>
      </c>
      <c r="AF147" s="56">
        <v>1</v>
      </c>
      <c r="AG147" s="116">
        <v>46203</v>
      </c>
      <c r="AH147" s="54">
        <f t="shared" si="11"/>
        <v>31</v>
      </c>
      <c r="AI147" s="56">
        <v>0</v>
      </c>
      <c r="AJ147" s="114">
        <v>0</v>
      </c>
      <c r="AK147" s="120" t="s">
        <v>90</v>
      </c>
      <c r="AL147" s="116" t="s">
        <v>90</v>
      </c>
      <c r="AM147" s="56">
        <v>0</v>
      </c>
      <c r="AN147" s="116" t="s">
        <v>90</v>
      </c>
      <c r="AO147" s="116" t="s">
        <v>90</v>
      </c>
      <c r="AP147" s="116" t="s">
        <v>90</v>
      </c>
      <c r="AQ147" s="54">
        <f t="shared" si="12"/>
        <v>0</v>
      </c>
      <c r="AR147" s="54">
        <f>+L147+AE147-AJ147</f>
        <v>15669500</v>
      </c>
      <c r="AS147" s="56" t="s">
        <v>88</v>
      </c>
      <c r="AT147" s="114">
        <v>12820500</v>
      </c>
      <c r="AU147" s="56" t="s">
        <v>91</v>
      </c>
      <c r="AV147" s="114">
        <v>0</v>
      </c>
      <c r="AW147" s="56" t="s">
        <v>90</v>
      </c>
      <c r="AX147" s="247">
        <v>7122500</v>
      </c>
      <c r="AY147" s="58">
        <f t="shared" si="13"/>
        <v>8547000</v>
      </c>
      <c r="AZ147" s="112">
        <f t="shared" si="14"/>
        <v>0.45454545454545453</v>
      </c>
      <c r="BA147" s="159">
        <v>0.55555555555555558</v>
      </c>
      <c r="BB147" s="56" t="s">
        <v>90</v>
      </c>
      <c r="BC147" s="56" t="s">
        <v>92</v>
      </c>
      <c r="BD147" s="403" t="s">
        <v>6640</v>
      </c>
      <c r="BE147" s="51" t="s">
        <v>88</v>
      </c>
      <c r="BF147" s="51" t="s">
        <v>88</v>
      </c>
    </row>
    <row r="148" spans="2:58" x14ac:dyDescent="0.25">
      <c r="B148" s="51">
        <v>2026</v>
      </c>
      <c r="C148" s="51">
        <v>891780111</v>
      </c>
      <c r="D148" s="51" t="s">
        <v>79</v>
      </c>
      <c r="E148" s="161" t="s">
        <v>6639</v>
      </c>
      <c r="F148" s="56" t="s">
        <v>6638</v>
      </c>
      <c r="G148" s="56">
        <v>0</v>
      </c>
      <c r="H148" s="56" t="s">
        <v>82</v>
      </c>
      <c r="I148" s="51" t="s">
        <v>83</v>
      </c>
      <c r="J148" s="121" t="s">
        <v>84</v>
      </c>
      <c r="K148" s="109" t="s">
        <v>6637</v>
      </c>
      <c r="L148" s="114">
        <v>17982000</v>
      </c>
      <c r="M148" s="51" t="s">
        <v>86</v>
      </c>
      <c r="N148" s="109" t="s">
        <v>6636</v>
      </c>
      <c r="O148" s="109">
        <v>1082984815</v>
      </c>
      <c r="P148" s="109">
        <v>207</v>
      </c>
      <c r="Q148" s="120">
        <v>46038</v>
      </c>
      <c r="R148" s="109">
        <v>923633360</v>
      </c>
      <c r="S148" s="114">
        <v>1114</v>
      </c>
      <c r="T148" s="120">
        <v>46041</v>
      </c>
      <c r="U148" s="114">
        <v>17982000</v>
      </c>
      <c r="V148" s="56" t="s">
        <v>88</v>
      </c>
      <c r="W148" s="114">
        <v>85155333</v>
      </c>
      <c r="X148" s="161" t="s">
        <v>1960</v>
      </c>
      <c r="Y148" s="120">
        <v>46041</v>
      </c>
      <c r="Z148" s="120">
        <v>46041</v>
      </c>
      <c r="AA148" s="120" t="s">
        <v>90</v>
      </c>
      <c r="AB148" s="120">
        <v>46172</v>
      </c>
      <c r="AC148" s="54">
        <f t="shared" si="10"/>
        <v>131</v>
      </c>
      <c r="AD148" s="56">
        <v>1</v>
      </c>
      <c r="AE148" s="114">
        <v>3996000</v>
      </c>
      <c r="AF148" s="56">
        <v>1</v>
      </c>
      <c r="AG148" s="116">
        <v>46203</v>
      </c>
      <c r="AH148" s="54">
        <f t="shared" si="11"/>
        <v>31</v>
      </c>
      <c r="AI148" s="56">
        <v>0</v>
      </c>
      <c r="AJ148" s="114">
        <v>0</v>
      </c>
      <c r="AK148" s="120" t="s">
        <v>90</v>
      </c>
      <c r="AL148" s="116" t="s">
        <v>90</v>
      </c>
      <c r="AM148" s="56">
        <v>0</v>
      </c>
      <c r="AN148" s="116" t="s">
        <v>90</v>
      </c>
      <c r="AO148" s="116" t="s">
        <v>90</v>
      </c>
      <c r="AP148" s="116" t="s">
        <v>90</v>
      </c>
      <c r="AQ148" s="54">
        <f t="shared" si="12"/>
        <v>0</v>
      </c>
      <c r="AR148" s="54">
        <f>+L148+AE148-AJ148</f>
        <v>21978000</v>
      </c>
      <c r="AS148" s="56" t="s">
        <v>88</v>
      </c>
      <c r="AT148" s="114">
        <v>17982000</v>
      </c>
      <c r="AU148" s="56" t="s">
        <v>91</v>
      </c>
      <c r="AV148" s="114">
        <v>0</v>
      </c>
      <c r="AW148" s="56" t="s">
        <v>90</v>
      </c>
      <c r="AX148" s="247">
        <v>9990000</v>
      </c>
      <c r="AY148" s="58">
        <f t="shared" si="13"/>
        <v>11988000</v>
      </c>
      <c r="AZ148" s="112">
        <f t="shared" si="14"/>
        <v>0.45454545454545453</v>
      </c>
      <c r="BA148" s="159">
        <v>0.55555555555555558</v>
      </c>
      <c r="BB148" s="56" t="s">
        <v>90</v>
      </c>
      <c r="BC148" s="56" t="s">
        <v>149</v>
      </c>
      <c r="BD148" s="403" t="s">
        <v>6635</v>
      </c>
      <c r="BE148" s="51" t="s">
        <v>88</v>
      </c>
      <c r="BF148" s="51" t="s">
        <v>88</v>
      </c>
    </row>
    <row r="149" spans="2:58" x14ac:dyDescent="0.25">
      <c r="B149" s="51">
        <v>2026</v>
      </c>
      <c r="C149" s="51">
        <v>891780111</v>
      </c>
      <c r="D149" s="51" t="s">
        <v>79</v>
      </c>
      <c r="E149" s="161" t="s">
        <v>6634</v>
      </c>
      <c r="F149" s="56" t="s">
        <v>6633</v>
      </c>
      <c r="G149" s="56">
        <v>0</v>
      </c>
      <c r="H149" s="56" t="s">
        <v>82</v>
      </c>
      <c r="I149" s="51" t="s">
        <v>174</v>
      </c>
      <c r="J149" s="121" t="s">
        <v>84</v>
      </c>
      <c r="K149" s="109" t="s">
        <v>4046</v>
      </c>
      <c r="L149" s="114">
        <v>9373320</v>
      </c>
      <c r="M149" s="51" t="s">
        <v>86</v>
      </c>
      <c r="N149" s="109" t="s">
        <v>6632</v>
      </c>
      <c r="O149" s="109">
        <v>1062876783</v>
      </c>
      <c r="P149" s="109">
        <v>69</v>
      </c>
      <c r="Q149" s="120">
        <v>46036</v>
      </c>
      <c r="R149" s="109">
        <v>6818861280</v>
      </c>
      <c r="S149" s="114">
        <v>1124</v>
      </c>
      <c r="T149" s="120">
        <v>46041</v>
      </c>
      <c r="U149" s="114">
        <v>9373320</v>
      </c>
      <c r="V149" s="56" t="s">
        <v>88</v>
      </c>
      <c r="W149" s="114">
        <v>1082939683</v>
      </c>
      <c r="X149" s="161" t="s">
        <v>3375</v>
      </c>
      <c r="Y149" s="120">
        <v>46041</v>
      </c>
      <c r="Z149" s="120">
        <v>46069</v>
      </c>
      <c r="AA149" s="120" t="s">
        <v>90</v>
      </c>
      <c r="AB149" s="120">
        <v>46167</v>
      </c>
      <c r="AC149" s="54">
        <f t="shared" si="10"/>
        <v>98</v>
      </c>
      <c r="AD149" s="56">
        <v>0</v>
      </c>
      <c r="AE149" s="114">
        <v>0</v>
      </c>
      <c r="AF149" s="56">
        <v>0</v>
      </c>
      <c r="AG149" s="116" t="s">
        <v>90</v>
      </c>
      <c r="AH149" s="54">
        <f t="shared" si="11"/>
        <v>0</v>
      </c>
      <c r="AI149" s="56">
        <v>0</v>
      </c>
      <c r="AJ149" s="114">
        <v>0</v>
      </c>
      <c r="AK149" s="120" t="s">
        <v>90</v>
      </c>
      <c r="AL149" s="116" t="s">
        <v>90</v>
      </c>
      <c r="AM149" s="56">
        <v>0</v>
      </c>
      <c r="AN149" s="116" t="s">
        <v>90</v>
      </c>
      <c r="AO149" s="116" t="s">
        <v>90</v>
      </c>
      <c r="AP149" s="116" t="s">
        <v>90</v>
      </c>
      <c r="AQ149" s="54">
        <f t="shared" si="12"/>
        <v>0</v>
      </c>
      <c r="AR149" s="54">
        <f>+L149+AE149-AJ149</f>
        <v>9373320</v>
      </c>
      <c r="AS149" s="56" t="s">
        <v>571</v>
      </c>
      <c r="AT149" s="114">
        <v>0</v>
      </c>
      <c r="AU149" s="56" t="s">
        <v>91</v>
      </c>
      <c r="AV149" s="114">
        <v>0</v>
      </c>
      <c r="AW149" s="56" t="s">
        <v>90</v>
      </c>
      <c r="AX149" s="247">
        <v>1420200</v>
      </c>
      <c r="AY149" s="58">
        <f t="shared" si="13"/>
        <v>7953120</v>
      </c>
      <c r="AZ149" s="112">
        <f t="shared" si="14"/>
        <v>0.15151515151515152</v>
      </c>
      <c r="BA149" s="159">
        <v>0.15151515151515152</v>
      </c>
      <c r="BB149" s="56" t="s">
        <v>90</v>
      </c>
      <c r="BC149" s="56" t="s">
        <v>149</v>
      </c>
      <c r="BD149" s="403" t="s">
        <v>6631</v>
      </c>
      <c r="BE149" s="51" t="s">
        <v>88</v>
      </c>
      <c r="BF149" s="51" t="s">
        <v>88</v>
      </c>
    </row>
    <row r="150" spans="2:58" x14ac:dyDescent="0.25">
      <c r="B150" s="51">
        <v>2026</v>
      </c>
      <c r="C150" s="51">
        <v>891780111</v>
      </c>
      <c r="D150" s="51" t="s">
        <v>79</v>
      </c>
      <c r="E150" s="161" t="s">
        <v>6630</v>
      </c>
      <c r="F150" s="56" t="s">
        <v>6629</v>
      </c>
      <c r="G150" s="56">
        <v>0</v>
      </c>
      <c r="H150" s="56" t="s">
        <v>82</v>
      </c>
      <c r="I150" s="51" t="s">
        <v>174</v>
      </c>
      <c r="J150" s="121" t="s">
        <v>84</v>
      </c>
      <c r="K150" s="109" t="s">
        <v>4046</v>
      </c>
      <c r="L150" s="114">
        <v>9373320</v>
      </c>
      <c r="M150" s="51" t="s">
        <v>86</v>
      </c>
      <c r="N150" s="109" t="s">
        <v>6628</v>
      </c>
      <c r="O150" s="109">
        <v>1003041449</v>
      </c>
      <c r="P150" s="109">
        <v>69</v>
      </c>
      <c r="Q150" s="120">
        <v>46036</v>
      </c>
      <c r="R150" s="109">
        <v>6818861280</v>
      </c>
      <c r="S150" s="114">
        <v>1198</v>
      </c>
      <c r="T150" s="120">
        <v>46042</v>
      </c>
      <c r="U150" s="114">
        <v>9373320</v>
      </c>
      <c r="V150" s="56" t="s">
        <v>88</v>
      </c>
      <c r="W150" s="114">
        <v>1082939683</v>
      </c>
      <c r="X150" s="161" t="s">
        <v>3375</v>
      </c>
      <c r="Y150" s="120">
        <v>46041</v>
      </c>
      <c r="Z150" s="120">
        <v>46069</v>
      </c>
      <c r="AA150" s="120" t="s">
        <v>90</v>
      </c>
      <c r="AB150" s="120">
        <v>46167</v>
      </c>
      <c r="AC150" s="54">
        <f t="shared" si="10"/>
        <v>98</v>
      </c>
      <c r="AD150" s="56">
        <v>0</v>
      </c>
      <c r="AE150" s="114">
        <v>0</v>
      </c>
      <c r="AF150" s="56">
        <v>0</v>
      </c>
      <c r="AG150" s="116" t="s">
        <v>90</v>
      </c>
      <c r="AH150" s="54">
        <f t="shared" si="11"/>
        <v>0</v>
      </c>
      <c r="AI150" s="56">
        <v>0</v>
      </c>
      <c r="AJ150" s="114">
        <v>0</v>
      </c>
      <c r="AK150" s="120" t="s">
        <v>90</v>
      </c>
      <c r="AL150" s="116" t="s">
        <v>90</v>
      </c>
      <c r="AM150" s="56">
        <v>0</v>
      </c>
      <c r="AN150" s="116" t="s">
        <v>90</v>
      </c>
      <c r="AO150" s="116" t="s">
        <v>90</v>
      </c>
      <c r="AP150" s="116" t="s">
        <v>90</v>
      </c>
      <c r="AQ150" s="54">
        <f t="shared" si="12"/>
        <v>0</v>
      </c>
      <c r="AR150" s="54">
        <f>+L150+AE150-AJ150</f>
        <v>9373320</v>
      </c>
      <c r="AS150" s="56" t="s">
        <v>571</v>
      </c>
      <c r="AT150" s="114">
        <v>0</v>
      </c>
      <c r="AU150" s="56" t="s">
        <v>91</v>
      </c>
      <c r="AV150" s="114">
        <v>0</v>
      </c>
      <c r="AW150" s="56" t="s">
        <v>90</v>
      </c>
      <c r="AX150" s="247">
        <v>1420200</v>
      </c>
      <c r="AY150" s="58">
        <f t="shared" si="13"/>
        <v>7953120</v>
      </c>
      <c r="AZ150" s="112">
        <f t="shared" si="14"/>
        <v>0.15151515151515152</v>
      </c>
      <c r="BA150" s="159">
        <v>0.15151515151515152</v>
      </c>
      <c r="BB150" s="56" t="s">
        <v>90</v>
      </c>
      <c r="BC150" s="56" t="s">
        <v>149</v>
      </c>
      <c r="BD150" s="403" t="s">
        <v>6627</v>
      </c>
      <c r="BE150" s="51" t="s">
        <v>88</v>
      </c>
      <c r="BF150" s="51" t="s">
        <v>88</v>
      </c>
    </row>
    <row r="151" spans="2:58" x14ac:dyDescent="0.25">
      <c r="B151" s="51">
        <v>2026</v>
      </c>
      <c r="C151" s="51">
        <v>891780111</v>
      </c>
      <c r="D151" s="51" t="s">
        <v>79</v>
      </c>
      <c r="E151" s="161" t="s">
        <v>6626</v>
      </c>
      <c r="F151" s="56" t="s">
        <v>6625</v>
      </c>
      <c r="G151" s="56">
        <v>0</v>
      </c>
      <c r="H151" s="56" t="s">
        <v>82</v>
      </c>
      <c r="I151" s="51" t="s">
        <v>83</v>
      </c>
      <c r="J151" s="121" t="s">
        <v>84</v>
      </c>
      <c r="K151" s="109" t="s">
        <v>6624</v>
      </c>
      <c r="L151" s="114">
        <v>28086520</v>
      </c>
      <c r="M151" s="51" t="s">
        <v>86</v>
      </c>
      <c r="N151" s="109" t="s">
        <v>6623</v>
      </c>
      <c r="O151" s="109">
        <v>1082886770</v>
      </c>
      <c r="P151" s="109">
        <v>207</v>
      </c>
      <c r="Q151" s="120">
        <v>46038</v>
      </c>
      <c r="R151" s="109">
        <v>923633360</v>
      </c>
      <c r="S151" s="114">
        <v>1113</v>
      </c>
      <c r="T151" s="120">
        <v>46041</v>
      </c>
      <c r="U151" s="114">
        <v>28086520</v>
      </c>
      <c r="V151" s="56" t="s">
        <v>88</v>
      </c>
      <c r="W151" s="114">
        <v>85155333</v>
      </c>
      <c r="X151" s="161" t="s">
        <v>1960</v>
      </c>
      <c r="Y151" s="120">
        <v>46041</v>
      </c>
      <c r="Z151" s="120">
        <v>46041</v>
      </c>
      <c r="AA151" s="120" t="s">
        <v>90</v>
      </c>
      <c r="AB151" s="120">
        <v>46172</v>
      </c>
      <c r="AC151" s="54">
        <f t="shared" si="10"/>
        <v>131</v>
      </c>
      <c r="AD151" s="56">
        <v>1</v>
      </c>
      <c r="AE151" s="114">
        <v>5803000</v>
      </c>
      <c r="AF151" s="56">
        <v>1</v>
      </c>
      <c r="AG151" s="116">
        <v>46203</v>
      </c>
      <c r="AH151" s="54">
        <f t="shared" si="11"/>
        <v>31</v>
      </c>
      <c r="AI151" s="56">
        <v>0</v>
      </c>
      <c r="AJ151" s="114">
        <v>0</v>
      </c>
      <c r="AK151" s="120" t="s">
        <v>90</v>
      </c>
      <c r="AL151" s="116" t="s">
        <v>90</v>
      </c>
      <c r="AM151" s="56">
        <v>0</v>
      </c>
      <c r="AN151" s="116" t="s">
        <v>90</v>
      </c>
      <c r="AO151" s="116" t="s">
        <v>90</v>
      </c>
      <c r="AP151" s="116" t="s">
        <v>90</v>
      </c>
      <c r="AQ151" s="54">
        <f t="shared" si="12"/>
        <v>0</v>
      </c>
      <c r="AR151" s="54">
        <f>+L151+AE151-AJ151</f>
        <v>33889520</v>
      </c>
      <c r="AS151" s="56" t="s">
        <v>88</v>
      </c>
      <c r="AT151" s="114">
        <v>28086520</v>
      </c>
      <c r="AU151" s="56" t="s">
        <v>91</v>
      </c>
      <c r="AV151" s="114">
        <v>0</v>
      </c>
      <c r="AW151" s="56" t="s">
        <v>90</v>
      </c>
      <c r="AX151" s="247">
        <v>16480520</v>
      </c>
      <c r="AY151" s="58">
        <f t="shared" si="13"/>
        <v>17409000</v>
      </c>
      <c r="AZ151" s="112">
        <f t="shared" si="14"/>
        <v>0.4863013698630137</v>
      </c>
      <c r="BA151" s="159">
        <v>0.58677685950413228</v>
      </c>
      <c r="BB151" s="56" t="s">
        <v>90</v>
      </c>
      <c r="BC151" s="56" t="s">
        <v>92</v>
      </c>
      <c r="BD151" s="403" t="s">
        <v>6622</v>
      </c>
      <c r="BE151" s="51" t="s">
        <v>88</v>
      </c>
      <c r="BF151" s="51" t="s">
        <v>88</v>
      </c>
    </row>
    <row r="152" spans="2:58" x14ac:dyDescent="0.25">
      <c r="B152" s="51">
        <v>2026</v>
      </c>
      <c r="C152" s="51">
        <v>891780111</v>
      </c>
      <c r="D152" s="51" t="s">
        <v>79</v>
      </c>
      <c r="E152" s="161" t="s">
        <v>6621</v>
      </c>
      <c r="F152" s="56" t="s">
        <v>6620</v>
      </c>
      <c r="G152" s="56">
        <v>0</v>
      </c>
      <c r="H152" s="56" t="s">
        <v>82</v>
      </c>
      <c r="I152" s="51" t="s">
        <v>174</v>
      </c>
      <c r="J152" s="121" t="s">
        <v>84</v>
      </c>
      <c r="K152" s="109" t="s">
        <v>4004</v>
      </c>
      <c r="L152" s="114">
        <v>9373320</v>
      </c>
      <c r="M152" s="51" t="s">
        <v>86</v>
      </c>
      <c r="N152" s="109" t="s">
        <v>6619</v>
      </c>
      <c r="O152" s="109">
        <v>1143365948</v>
      </c>
      <c r="P152" s="109">
        <v>69</v>
      </c>
      <c r="Q152" s="120">
        <v>46036</v>
      </c>
      <c r="R152" s="109">
        <v>6818861280</v>
      </c>
      <c r="S152" s="114">
        <v>1123</v>
      </c>
      <c r="T152" s="120">
        <v>46041</v>
      </c>
      <c r="U152" s="114">
        <v>9373320</v>
      </c>
      <c r="V152" s="56" t="s">
        <v>88</v>
      </c>
      <c r="W152" s="114">
        <v>1082939683</v>
      </c>
      <c r="X152" s="161" t="s">
        <v>3375</v>
      </c>
      <c r="Y152" s="120">
        <v>46041</v>
      </c>
      <c r="Z152" s="120">
        <v>46069</v>
      </c>
      <c r="AA152" s="120" t="s">
        <v>90</v>
      </c>
      <c r="AB152" s="120">
        <v>46167</v>
      </c>
      <c r="AC152" s="54">
        <f t="shared" si="10"/>
        <v>98</v>
      </c>
      <c r="AD152" s="56">
        <v>0</v>
      </c>
      <c r="AE152" s="114">
        <v>0</v>
      </c>
      <c r="AF152" s="56">
        <v>0</v>
      </c>
      <c r="AG152" s="116" t="s">
        <v>90</v>
      </c>
      <c r="AH152" s="54">
        <f t="shared" si="11"/>
        <v>0</v>
      </c>
      <c r="AI152" s="56">
        <v>0</v>
      </c>
      <c r="AJ152" s="114">
        <v>0</v>
      </c>
      <c r="AK152" s="120" t="s">
        <v>90</v>
      </c>
      <c r="AL152" s="116" t="s">
        <v>90</v>
      </c>
      <c r="AM152" s="56">
        <v>0</v>
      </c>
      <c r="AN152" s="116" t="s">
        <v>90</v>
      </c>
      <c r="AO152" s="116" t="s">
        <v>90</v>
      </c>
      <c r="AP152" s="116" t="s">
        <v>90</v>
      </c>
      <c r="AQ152" s="54">
        <f t="shared" si="12"/>
        <v>0</v>
      </c>
      <c r="AR152" s="54">
        <f>+L152+AE152-AJ152</f>
        <v>9373320</v>
      </c>
      <c r="AS152" s="56" t="s">
        <v>571</v>
      </c>
      <c r="AT152" s="114">
        <v>0</v>
      </c>
      <c r="AU152" s="56" t="s">
        <v>91</v>
      </c>
      <c r="AV152" s="114">
        <v>0</v>
      </c>
      <c r="AW152" s="56" t="s">
        <v>90</v>
      </c>
      <c r="AX152" s="247">
        <v>1420200</v>
      </c>
      <c r="AY152" s="58">
        <f t="shared" si="13"/>
        <v>7953120</v>
      </c>
      <c r="AZ152" s="112">
        <f t="shared" si="14"/>
        <v>0.15151515151515152</v>
      </c>
      <c r="BA152" s="159">
        <v>0.15151515151515152</v>
      </c>
      <c r="BB152" s="56" t="s">
        <v>90</v>
      </c>
      <c r="BC152" s="56" t="s">
        <v>149</v>
      </c>
      <c r="BD152" s="403" t="s">
        <v>6618</v>
      </c>
      <c r="BE152" s="51" t="s">
        <v>88</v>
      </c>
      <c r="BF152" s="51" t="s">
        <v>88</v>
      </c>
    </row>
    <row r="153" spans="2:58" x14ac:dyDescent="0.25">
      <c r="B153" s="51">
        <v>2026</v>
      </c>
      <c r="C153" s="51">
        <v>891780111</v>
      </c>
      <c r="D153" s="51" t="s">
        <v>79</v>
      </c>
      <c r="E153" s="161" t="s">
        <v>6617</v>
      </c>
      <c r="F153" s="56" t="s">
        <v>6616</v>
      </c>
      <c r="G153" s="56">
        <v>0</v>
      </c>
      <c r="H153" s="56" t="s">
        <v>82</v>
      </c>
      <c r="I153" s="51" t="s">
        <v>83</v>
      </c>
      <c r="J153" s="121" t="s">
        <v>84</v>
      </c>
      <c r="K153" s="109" t="s">
        <v>6615</v>
      </c>
      <c r="L153" s="114">
        <v>10885500</v>
      </c>
      <c r="M153" s="51" t="s">
        <v>86</v>
      </c>
      <c r="N153" s="109" t="s">
        <v>6614</v>
      </c>
      <c r="O153" s="109">
        <v>1082962952</v>
      </c>
      <c r="P153" s="109">
        <v>207</v>
      </c>
      <c r="Q153" s="120">
        <v>46038</v>
      </c>
      <c r="R153" s="109">
        <v>923633360</v>
      </c>
      <c r="S153" s="114">
        <v>1122</v>
      </c>
      <c r="T153" s="120">
        <v>46041</v>
      </c>
      <c r="U153" s="114">
        <v>10885500</v>
      </c>
      <c r="V153" s="56" t="s">
        <v>88</v>
      </c>
      <c r="W153" s="114">
        <v>1082939683</v>
      </c>
      <c r="X153" s="161" t="s">
        <v>3375</v>
      </c>
      <c r="Y153" s="120">
        <v>46041</v>
      </c>
      <c r="Z153" s="120">
        <v>46041</v>
      </c>
      <c r="AA153" s="120" t="s">
        <v>90</v>
      </c>
      <c r="AB153" s="120">
        <v>46172</v>
      </c>
      <c r="AC153" s="54">
        <f t="shared" si="10"/>
        <v>131</v>
      </c>
      <c r="AD153" s="56">
        <v>1</v>
      </c>
      <c r="AE153" s="114">
        <v>2419000</v>
      </c>
      <c r="AF153" s="56">
        <v>1</v>
      </c>
      <c r="AG153" s="116">
        <v>46203</v>
      </c>
      <c r="AH153" s="54">
        <f t="shared" si="11"/>
        <v>31</v>
      </c>
      <c r="AI153" s="56">
        <v>0</v>
      </c>
      <c r="AJ153" s="114">
        <v>0</v>
      </c>
      <c r="AK153" s="120" t="s">
        <v>90</v>
      </c>
      <c r="AL153" s="116" t="s">
        <v>90</v>
      </c>
      <c r="AM153" s="56">
        <v>0</v>
      </c>
      <c r="AN153" s="116" t="s">
        <v>90</v>
      </c>
      <c r="AO153" s="116" t="s">
        <v>90</v>
      </c>
      <c r="AP153" s="116" t="s">
        <v>90</v>
      </c>
      <c r="AQ153" s="54">
        <f t="shared" si="12"/>
        <v>0</v>
      </c>
      <c r="AR153" s="54">
        <f>+L153+AE153-AJ153</f>
        <v>13304500</v>
      </c>
      <c r="AS153" s="56" t="s">
        <v>88</v>
      </c>
      <c r="AT153" s="114">
        <v>10885500</v>
      </c>
      <c r="AU153" s="56" t="s">
        <v>91</v>
      </c>
      <c r="AV153" s="114">
        <v>0</v>
      </c>
      <c r="AW153" s="56" t="s">
        <v>90</v>
      </c>
      <c r="AX153" s="247">
        <v>6047500</v>
      </c>
      <c r="AY153" s="58">
        <f t="shared" si="13"/>
        <v>7257000</v>
      </c>
      <c r="AZ153" s="112">
        <f t="shared" si="14"/>
        <v>0.45454545454545453</v>
      </c>
      <c r="BA153" s="159">
        <v>0.55555555555555558</v>
      </c>
      <c r="BB153" s="56" t="s">
        <v>90</v>
      </c>
      <c r="BC153" s="56" t="s">
        <v>92</v>
      </c>
      <c r="BD153" s="403" t="s">
        <v>6613</v>
      </c>
      <c r="BE153" s="51" t="s">
        <v>88</v>
      </c>
      <c r="BF153" s="51" t="s">
        <v>88</v>
      </c>
    </row>
    <row r="154" spans="2:58" x14ac:dyDescent="0.25">
      <c r="B154" s="51">
        <v>2026</v>
      </c>
      <c r="C154" s="51">
        <v>891780111</v>
      </c>
      <c r="D154" s="51" t="s">
        <v>79</v>
      </c>
      <c r="E154" s="161" t="s">
        <v>6612</v>
      </c>
      <c r="F154" s="56" t="s">
        <v>6611</v>
      </c>
      <c r="G154" s="56">
        <v>0</v>
      </c>
      <c r="H154" s="56" t="s">
        <v>82</v>
      </c>
      <c r="I154" s="51" t="s">
        <v>4584</v>
      </c>
      <c r="J154" s="121" t="s">
        <v>84</v>
      </c>
      <c r="K154" s="109" t="s">
        <v>4046</v>
      </c>
      <c r="L154" s="114">
        <v>9373320</v>
      </c>
      <c r="M154" s="51" t="s">
        <v>86</v>
      </c>
      <c r="N154" s="109" t="s">
        <v>6610</v>
      </c>
      <c r="O154" s="109">
        <v>1007271166</v>
      </c>
      <c r="P154" s="109">
        <v>69</v>
      </c>
      <c r="Q154" s="120">
        <v>46036</v>
      </c>
      <c r="R154" s="109">
        <v>6818861280</v>
      </c>
      <c r="S154" s="114">
        <v>1121</v>
      </c>
      <c r="T154" s="120">
        <v>46041</v>
      </c>
      <c r="U154" s="114">
        <v>9373320</v>
      </c>
      <c r="V154" s="56" t="s">
        <v>88</v>
      </c>
      <c r="W154" s="114">
        <v>1082939683</v>
      </c>
      <c r="X154" s="161" t="s">
        <v>3375</v>
      </c>
      <c r="Y154" s="120">
        <v>46041</v>
      </c>
      <c r="Z154" s="120">
        <v>46069</v>
      </c>
      <c r="AA154" s="120" t="s">
        <v>90</v>
      </c>
      <c r="AB154" s="120">
        <v>46167</v>
      </c>
      <c r="AC154" s="54">
        <f t="shared" si="10"/>
        <v>98</v>
      </c>
      <c r="AD154" s="56">
        <v>0</v>
      </c>
      <c r="AE154" s="114">
        <v>0</v>
      </c>
      <c r="AF154" s="56">
        <v>0</v>
      </c>
      <c r="AG154" s="116" t="s">
        <v>90</v>
      </c>
      <c r="AH154" s="54">
        <f t="shared" si="11"/>
        <v>0</v>
      </c>
      <c r="AI154" s="56">
        <v>0</v>
      </c>
      <c r="AJ154" s="114">
        <v>0</v>
      </c>
      <c r="AK154" s="120" t="s">
        <v>90</v>
      </c>
      <c r="AL154" s="116" t="s">
        <v>90</v>
      </c>
      <c r="AM154" s="56">
        <v>0</v>
      </c>
      <c r="AN154" s="116" t="s">
        <v>90</v>
      </c>
      <c r="AO154" s="116" t="s">
        <v>90</v>
      </c>
      <c r="AP154" s="116" t="s">
        <v>90</v>
      </c>
      <c r="AQ154" s="54">
        <f t="shared" si="12"/>
        <v>0</v>
      </c>
      <c r="AR154" s="54">
        <f>+L154+AE154-AJ154</f>
        <v>9373320</v>
      </c>
      <c r="AS154" s="56" t="s">
        <v>571</v>
      </c>
      <c r="AT154" s="114">
        <v>0</v>
      </c>
      <c r="AU154" s="56" t="s">
        <v>91</v>
      </c>
      <c r="AV154" s="114">
        <v>0</v>
      </c>
      <c r="AW154" s="56" t="s">
        <v>90</v>
      </c>
      <c r="AX154" s="247">
        <v>1420200</v>
      </c>
      <c r="AY154" s="58">
        <f t="shared" si="13"/>
        <v>7953120</v>
      </c>
      <c r="AZ154" s="112">
        <f t="shared" si="14"/>
        <v>0.15151515151515152</v>
      </c>
      <c r="BA154" s="159">
        <v>0.15151515151515152</v>
      </c>
      <c r="BB154" s="56" t="s">
        <v>90</v>
      </c>
      <c r="BC154" s="56" t="s">
        <v>149</v>
      </c>
      <c r="BD154" s="403" t="s">
        <v>6609</v>
      </c>
      <c r="BE154" s="51" t="s">
        <v>88</v>
      </c>
      <c r="BF154" s="51" t="s">
        <v>88</v>
      </c>
    </row>
    <row r="155" spans="2:58" ht="15.75" customHeight="1" x14ac:dyDescent="0.25">
      <c r="B155" s="51">
        <v>2026</v>
      </c>
      <c r="C155" s="51">
        <v>891780111</v>
      </c>
      <c r="D155" s="51" t="s">
        <v>79</v>
      </c>
      <c r="E155" s="161" t="s">
        <v>6608</v>
      </c>
      <c r="F155" s="56" t="s">
        <v>6607</v>
      </c>
      <c r="G155" s="56">
        <v>0</v>
      </c>
      <c r="H155" s="56" t="s">
        <v>82</v>
      </c>
      <c r="I155" s="51" t="s">
        <v>4584</v>
      </c>
      <c r="J155" s="121" t="s">
        <v>84</v>
      </c>
      <c r="K155" s="109" t="s">
        <v>4046</v>
      </c>
      <c r="L155" s="114">
        <v>9373320</v>
      </c>
      <c r="M155" s="51" t="s">
        <v>86</v>
      </c>
      <c r="N155" s="109" t="s">
        <v>6606</v>
      </c>
      <c r="O155" s="109">
        <v>1048557514</v>
      </c>
      <c r="P155" s="109">
        <v>69</v>
      </c>
      <c r="Q155" s="120">
        <v>46036</v>
      </c>
      <c r="R155" s="109">
        <v>6818861280</v>
      </c>
      <c r="S155" s="114">
        <v>1197</v>
      </c>
      <c r="T155" s="120">
        <v>46041</v>
      </c>
      <c r="U155" s="114">
        <v>9373320</v>
      </c>
      <c r="V155" s="56" t="s">
        <v>88</v>
      </c>
      <c r="W155" s="114">
        <v>1082939683</v>
      </c>
      <c r="X155" s="161" t="s">
        <v>3375</v>
      </c>
      <c r="Y155" s="120">
        <v>46041</v>
      </c>
      <c r="Z155" s="120">
        <v>46069</v>
      </c>
      <c r="AA155" s="120" t="s">
        <v>90</v>
      </c>
      <c r="AB155" s="120">
        <v>46167</v>
      </c>
      <c r="AC155" s="54">
        <f t="shared" si="10"/>
        <v>98</v>
      </c>
      <c r="AD155" s="56">
        <v>0</v>
      </c>
      <c r="AE155" s="114">
        <v>0</v>
      </c>
      <c r="AF155" s="56">
        <v>0</v>
      </c>
      <c r="AG155" s="116" t="s">
        <v>90</v>
      </c>
      <c r="AH155" s="54">
        <f t="shared" si="11"/>
        <v>0</v>
      </c>
      <c r="AI155" s="56">
        <v>0</v>
      </c>
      <c r="AJ155" s="114">
        <v>0</v>
      </c>
      <c r="AK155" s="120" t="s">
        <v>90</v>
      </c>
      <c r="AL155" s="116" t="s">
        <v>90</v>
      </c>
      <c r="AM155" s="56">
        <v>0</v>
      </c>
      <c r="AN155" s="116" t="s">
        <v>90</v>
      </c>
      <c r="AO155" s="116" t="s">
        <v>90</v>
      </c>
      <c r="AP155" s="116" t="s">
        <v>90</v>
      </c>
      <c r="AQ155" s="54">
        <f t="shared" si="12"/>
        <v>0</v>
      </c>
      <c r="AR155" s="54">
        <f>+L155+AE155-AJ155</f>
        <v>9373320</v>
      </c>
      <c r="AS155" s="56" t="s">
        <v>571</v>
      </c>
      <c r="AT155" s="114">
        <v>0</v>
      </c>
      <c r="AU155" s="56" t="s">
        <v>91</v>
      </c>
      <c r="AV155" s="114">
        <v>0</v>
      </c>
      <c r="AW155" s="56" t="s">
        <v>90</v>
      </c>
      <c r="AX155" s="247">
        <v>1420200</v>
      </c>
      <c r="AY155" s="58">
        <f t="shared" si="13"/>
        <v>7953120</v>
      </c>
      <c r="AZ155" s="112">
        <f t="shared" si="14"/>
        <v>0.15151515151515152</v>
      </c>
      <c r="BA155" s="159">
        <v>0.15151515151515152</v>
      </c>
      <c r="BB155" s="56" t="s">
        <v>90</v>
      </c>
      <c r="BC155" s="56" t="s">
        <v>149</v>
      </c>
      <c r="BD155" s="403" t="s">
        <v>6605</v>
      </c>
      <c r="BE155" s="51" t="s">
        <v>88</v>
      </c>
      <c r="BF155" s="51" t="s">
        <v>88</v>
      </c>
    </row>
    <row r="156" spans="2:58" x14ac:dyDescent="0.25">
      <c r="B156" s="51">
        <v>2026</v>
      </c>
      <c r="C156" s="51">
        <v>891780111</v>
      </c>
      <c r="D156" s="51" t="s">
        <v>79</v>
      </c>
      <c r="E156" s="161" t="s">
        <v>6604</v>
      </c>
      <c r="F156" s="56" t="s">
        <v>6603</v>
      </c>
      <c r="G156" s="56">
        <v>0</v>
      </c>
      <c r="H156" s="56" t="s">
        <v>82</v>
      </c>
      <c r="I156" s="51" t="s">
        <v>4584</v>
      </c>
      <c r="J156" s="121" t="s">
        <v>84</v>
      </c>
      <c r="K156" s="109" t="s">
        <v>4046</v>
      </c>
      <c r="L156" s="114">
        <v>9373320</v>
      </c>
      <c r="M156" s="51" t="s">
        <v>86</v>
      </c>
      <c r="N156" s="109" t="s">
        <v>6602</v>
      </c>
      <c r="O156" s="109">
        <v>8867789</v>
      </c>
      <c r="P156" s="109">
        <v>69</v>
      </c>
      <c r="Q156" s="120">
        <v>46036</v>
      </c>
      <c r="R156" s="109">
        <v>6818861280</v>
      </c>
      <c r="S156" s="114">
        <v>1120</v>
      </c>
      <c r="T156" s="120">
        <v>46041</v>
      </c>
      <c r="U156" s="114">
        <v>9373320</v>
      </c>
      <c r="V156" s="56" t="s">
        <v>88</v>
      </c>
      <c r="W156" s="114">
        <v>1082939683</v>
      </c>
      <c r="X156" s="161" t="s">
        <v>3375</v>
      </c>
      <c r="Y156" s="120">
        <v>46041</v>
      </c>
      <c r="Z156" s="120">
        <v>46069</v>
      </c>
      <c r="AA156" s="120" t="s">
        <v>90</v>
      </c>
      <c r="AB156" s="120">
        <v>46167</v>
      </c>
      <c r="AC156" s="54">
        <f t="shared" si="10"/>
        <v>98</v>
      </c>
      <c r="AD156" s="56">
        <v>0</v>
      </c>
      <c r="AE156" s="114">
        <v>0</v>
      </c>
      <c r="AF156" s="56">
        <v>0</v>
      </c>
      <c r="AG156" s="116" t="s">
        <v>90</v>
      </c>
      <c r="AH156" s="54">
        <f t="shared" si="11"/>
        <v>0</v>
      </c>
      <c r="AI156" s="56">
        <v>0</v>
      </c>
      <c r="AJ156" s="114">
        <v>0</v>
      </c>
      <c r="AK156" s="120" t="s">
        <v>90</v>
      </c>
      <c r="AL156" s="116" t="s">
        <v>90</v>
      </c>
      <c r="AM156" s="56">
        <v>0</v>
      </c>
      <c r="AN156" s="116" t="s">
        <v>90</v>
      </c>
      <c r="AO156" s="116" t="s">
        <v>90</v>
      </c>
      <c r="AP156" s="116" t="s">
        <v>90</v>
      </c>
      <c r="AQ156" s="54">
        <f t="shared" si="12"/>
        <v>0</v>
      </c>
      <c r="AR156" s="54">
        <f>+L156+AE156-AJ156</f>
        <v>9373320</v>
      </c>
      <c r="AS156" s="56" t="s">
        <v>571</v>
      </c>
      <c r="AT156" s="114">
        <v>0</v>
      </c>
      <c r="AU156" s="56" t="s">
        <v>91</v>
      </c>
      <c r="AV156" s="114">
        <v>0</v>
      </c>
      <c r="AW156" s="56" t="s">
        <v>90</v>
      </c>
      <c r="AX156" s="247">
        <v>1420200</v>
      </c>
      <c r="AY156" s="58">
        <f t="shared" si="13"/>
        <v>7953120</v>
      </c>
      <c r="AZ156" s="112">
        <f t="shared" si="14"/>
        <v>0.15151515151515152</v>
      </c>
      <c r="BA156" s="159">
        <v>0.15151515151515152</v>
      </c>
      <c r="BB156" s="56" t="s">
        <v>90</v>
      </c>
      <c r="BC156" s="56" t="s">
        <v>149</v>
      </c>
      <c r="BD156" s="403" t="s">
        <v>6601</v>
      </c>
      <c r="BE156" s="51" t="s">
        <v>88</v>
      </c>
      <c r="BF156" s="51" t="s">
        <v>88</v>
      </c>
    </row>
    <row r="157" spans="2:58" x14ac:dyDescent="0.25">
      <c r="B157" s="51">
        <v>2026</v>
      </c>
      <c r="C157" s="51">
        <v>891780111</v>
      </c>
      <c r="D157" s="51" t="s">
        <v>79</v>
      </c>
      <c r="E157" s="161" t="s">
        <v>6600</v>
      </c>
      <c r="F157" s="56" t="s">
        <v>6599</v>
      </c>
      <c r="G157" s="56">
        <v>0</v>
      </c>
      <c r="H157" s="56" t="s">
        <v>82</v>
      </c>
      <c r="I157" s="51" t="s">
        <v>83</v>
      </c>
      <c r="J157" s="121" t="s">
        <v>84</v>
      </c>
      <c r="K157" s="109" t="s">
        <v>6598</v>
      </c>
      <c r="L157" s="114">
        <v>20424800</v>
      </c>
      <c r="M157" s="51" t="s">
        <v>86</v>
      </c>
      <c r="N157" s="109" t="s">
        <v>6597</v>
      </c>
      <c r="O157" s="109">
        <v>43577155</v>
      </c>
      <c r="P157" s="109">
        <v>207</v>
      </c>
      <c r="Q157" s="120">
        <v>46038</v>
      </c>
      <c r="R157" s="109">
        <v>923633360</v>
      </c>
      <c r="S157" s="114">
        <v>1119</v>
      </c>
      <c r="T157" s="120">
        <v>46041</v>
      </c>
      <c r="U157" s="114">
        <v>20424800</v>
      </c>
      <c r="V157" s="56" t="s">
        <v>88</v>
      </c>
      <c r="W157" s="114">
        <v>22793763</v>
      </c>
      <c r="X157" s="161" t="s">
        <v>6596</v>
      </c>
      <c r="Y157" s="120">
        <v>46041</v>
      </c>
      <c r="Z157" s="120">
        <v>46041</v>
      </c>
      <c r="AA157" s="120" t="s">
        <v>90</v>
      </c>
      <c r="AB157" s="120">
        <v>46157</v>
      </c>
      <c r="AC157" s="54">
        <f t="shared" si="10"/>
        <v>116</v>
      </c>
      <c r="AD157" s="56">
        <v>1</v>
      </c>
      <c r="AE157" s="114">
        <v>9400000</v>
      </c>
      <c r="AF157" s="56">
        <v>1</v>
      </c>
      <c r="AG157" s="116">
        <v>46219</v>
      </c>
      <c r="AH157" s="54">
        <f t="shared" si="11"/>
        <v>62</v>
      </c>
      <c r="AI157" s="56">
        <v>0</v>
      </c>
      <c r="AJ157" s="114">
        <v>0</v>
      </c>
      <c r="AK157" s="120" t="s">
        <v>90</v>
      </c>
      <c r="AL157" s="116" t="s">
        <v>90</v>
      </c>
      <c r="AM157" s="56">
        <v>0</v>
      </c>
      <c r="AN157" s="116" t="s">
        <v>90</v>
      </c>
      <c r="AO157" s="116" t="s">
        <v>90</v>
      </c>
      <c r="AP157" s="116" t="s">
        <v>90</v>
      </c>
      <c r="AQ157" s="54">
        <f t="shared" si="12"/>
        <v>0</v>
      </c>
      <c r="AR157" s="54">
        <f>+L157+AE157-AJ157</f>
        <v>29824800</v>
      </c>
      <c r="AS157" s="56" t="s">
        <v>88</v>
      </c>
      <c r="AT157" s="114">
        <v>20424800</v>
      </c>
      <c r="AU157" s="56" t="s">
        <v>91</v>
      </c>
      <c r="AV157" s="114">
        <v>0</v>
      </c>
      <c r="AW157" s="56" t="s">
        <v>90</v>
      </c>
      <c r="AX157" s="247">
        <v>18048000</v>
      </c>
      <c r="AY157" s="58">
        <f t="shared" si="13"/>
        <v>11776800</v>
      </c>
      <c r="AZ157" s="112">
        <f t="shared" si="14"/>
        <v>0.60513398245755212</v>
      </c>
      <c r="BA157" s="159">
        <v>0.653519251106498</v>
      </c>
      <c r="BB157" s="56" t="s">
        <v>90</v>
      </c>
      <c r="BC157" s="56" t="s">
        <v>92</v>
      </c>
      <c r="BD157" s="403" t="s">
        <v>6595</v>
      </c>
      <c r="BE157" s="51" t="s">
        <v>88</v>
      </c>
      <c r="BF157" s="51" t="s">
        <v>88</v>
      </c>
    </row>
    <row r="158" spans="2:58" x14ac:dyDescent="0.25">
      <c r="B158" s="51">
        <v>2026</v>
      </c>
      <c r="C158" s="51">
        <v>891780111</v>
      </c>
      <c r="D158" s="51" t="s">
        <v>79</v>
      </c>
      <c r="E158" s="161" t="s">
        <v>6594</v>
      </c>
      <c r="F158" s="56" t="s">
        <v>6593</v>
      </c>
      <c r="G158" s="56">
        <v>0</v>
      </c>
      <c r="H158" s="56" t="s">
        <v>82</v>
      </c>
      <c r="I158" s="51" t="s">
        <v>174</v>
      </c>
      <c r="J158" s="121" t="s">
        <v>84</v>
      </c>
      <c r="K158" s="109" t="s">
        <v>6592</v>
      </c>
      <c r="L158" s="114">
        <v>9373320</v>
      </c>
      <c r="M158" s="51" t="s">
        <v>86</v>
      </c>
      <c r="N158" s="109" t="s">
        <v>6591</v>
      </c>
      <c r="O158" s="109">
        <v>7599392</v>
      </c>
      <c r="P158" s="109">
        <v>69</v>
      </c>
      <c r="Q158" s="120">
        <v>46036</v>
      </c>
      <c r="R158" s="109">
        <v>6818861280</v>
      </c>
      <c r="S158" s="114">
        <v>1290</v>
      </c>
      <c r="T158" s="120">
        <v>46041</v>
      </c>
      <c r="U158" s="114">
        <v>9373320</v>
      </c>
      <c r="V158" s="56" t="s">
        <v>88</v>
      </c>
      <c r="W158" s="114">
        <v>1082939683</v>
      </c>
      <c r="X158" s="161" t="s">
        <v>3375</v>
      </c>
      <c r="Y158" s="120">
        <v>46042</v>
      </c>
      <c r="Z158" s="120">
        <v>46069</v>
      </c>
      <c r="AA158" s="120" t="s">
        <v>90</v>
      </c>
      <c r="AB158" s="120">
        <v>46167</v>
      </c>
      <c r="AC158" s="54">
        <f t="shared" si="10"/>
        <v>98</v>
      </c>
      <c r="AD158" s="56">
        <v>0</v>
      </c>
      <c r="AE158" s="114">
        <v>0</v>
      </c>
      <c r="AF158" s="56">
        <v>0</v>
      </c>
      <c r="AG158" s="116" t="s">
        <v>90</v>
      </c>
      <c r="AH158" s="54">
        <f t="shared" si="11"/>
        <v>0</v>
      </c>
      <c r="AI158" s="56">
        <v>0</v>
      </c>
      <c r="AJ158" s="114">
        <v>0</v>
      </c>
      <c r="AK158" s="120" t="s">
        <v>90</v>
      </c>
      <c r="AL158" s="116" t="s">
        <v>90</v>
      </c>
      <c r="AM158" s="56">
        <v>0</v>
      </c>
      <c r="AN158" s="116" t="s">
        <v>90</v>
      </c>
      <c r="AO158" s="116" t="s">
        <v>90</v>
      </c>
      <c r="AP158" s="116" t="s">
        <v>90</v>
      </c>
      <c r="AQ158" s="54">
        <f t="shared" si="12"/>
        <v>0</v>
      </c>
      <c r="AR158" s="54">
        <f>+L158+AE158-AJ158</f>
        <v>9373320</v>
      </c>
      <c r="AS158" s="56" t="s">
        <v>571</v>
      </c>
      <c r="AT158" s="114">
        <v>0</v>
      </c>
      <c r="AU158" s="56" t="s">
        <v>91</v>
      </c>
      <c r="AV158" s="114">
        <v>0</v>
      </c>
      <c r="AW158" s="56" t="s">
        <v>90</v>
      </c>
      <c r="AX158" s="247">
        <v>1420200</v>
      </c>
      <c r="AY158" s="58">
        <f t="shared" si="13"/>
        <v>7953120</v>
      </c>
      <c r="AZ158" s="112">
        <f t="shared" si="14"/>
        <v>0.15151515151515152</v>
      </c>
      <c r="BA158" s="159">
        <v>0.15151515151515152</v>
      </c>
      <c r="BB158" s="56" t="s">
        <v>90</v>
      </c>
      <c r="BC158" s="56" t="s">
        <v>149</v>
      </c>
      <c r="BD158" s="403" t="s">
        <v>6590</v>
      </c>
      <c r="BE158" s="51" t="s">
        <v>88</v>
      </c>
      <c r="BF158" s="51" t="s">
        <v>88</v>
      </c>
    </row>
    <row r="159" spans="2:58" x14ac:dyDescent="0.25">
      <c r="B159" s="51">
        <v>2026</v>
      </c>
      <c r="C159" s="51">
        <v>891780111</v>
      </c>
      <c r="D159" s="51" t="s">
        <v>79</v>
      </c>
      <c r="E159" s="161" t="s">
        <v>6589</v>
      </c>
      <c r="F159" s="56" t="s">
        <v>6588</v>
      </c>
      <c r="G159" s="56">
        <v>0</v>
      </c>
      <c r="H159" s="56" t="s">
        <v>82</v>
      </c>
      <c r="I159" s="51" t="s">
        <v>174</v>
      </c>
      <c r="J159" s="121" t="s">
        <v>84</v>
      </c>
      <c r="K159" s="109" t="s">
        <v>4755</v>
      </c>
      <c r="L159" s="114">
        <v>9373320</v>
      </c>
      <c r="M159" s="51" t="s">
        <v>86</v>
      </c>
      <c r="N159" s="109" t="s">
        <v>6587</v>
      </c>
      <c r="O159" s="109">
        <v>1002489002</v>
      </c>
      <c r="P159" s="109">
        <v>69</v>
      </c>
      <c r="Q159" s="120">
        <v>46036</v>
      </c>
      <c r="R159" s="109">
        <v>6818861280</v>
      </c>
      <c r="S159" s="114">
        <v>1285</v>
      </c>
      <c r="T159" s="120">
        <v>46042</v>
      </c>
      <c r="U159" s="114">
        <v>9373320</v>
      </c>
      <c r="V159" s="56" t="s">
        <v>88</v>
      </c>
      <c r="W159" s="114">
        <v>1082939683</v>
      </c>
      <c r="X159" s="161" t="s">
        <v>3375</v>
      </c>
      <c r="Y159" s="120">
        <v>46042</v>
      </c>
      <c r="Z159" s="120">
        <v>46069</v>
      </c>
      <c r="AA159" s="120" t="s">
        <v>90</v>
      </c>
      <c r="AB159" s="120">
        <v>46167</v>
      </c>
      <c r="AC159" s="54">
        <f t="shared" si="10"/>
        <v>98</v>
      </c>
      <c r="AD159" s="56">
        <v>0</v>
      </c>
      <c r="AE159" s="114">
        <v>0</v>
      </c>
      <c r="AF159" s="56">
        <v>0</v>
      </c>
      <c r="AG159" s="116" t="s">
        <v>90</v>
      </c>
      <c r="AH159" s="54">
        <f t="shared" si="11"/>
        <v>0</v>
      </c>
      <c r="AI159" s="56">
        <v>0</v>
      </c>
      <c r="AJ159" s="114">
        <v>0</v>
      </c>
      <c r="AK159" s="120" t="s">
        <v>90</v>
      </c>
      <c r="AL159" s="116" t="s">
        <v>90</v>
      </c>
      <c r="AM159" s="56">
        <v>0</v>
      </c>
      <c r="AN159" s="116" t="s">
        <v>90</v>
      </c>
      <c r="AO159" s="116" t="s">
        <v>90</v>
      </c>
      <c r="AP159" s="116" t="s">
        <v>90</v>
      </c>
      <c r="AQ159" s="54">
        <f t="shared" si="12"/>
        <v>0</v>
      </c>
      <c r="AR159" s="54">
        <f>+L159+AE159-AJ159</f>
        <v>9373320</v>
      </c>
      <c r="AS159" s="56" t="s">
        <v>571</v>
      </c>
      <c r="AT159" s="114">
        <v>0</v>
      </c>
      <c r="AU159" s="56" t="s">
        <v>91</v>
      </c>
      <c r="AV159" s="114">
        <v>0</v>
      </c>
      <c r="AW159" s="56" t="s">
        <v>90</v>
      </c>
      <c r="AX159" s="247">
        <v>1420200</v>
      </c>
      <c r="AY159" s="58">
        <f t="shared" si="13"/>
        <v>7953120</v>
      </c>
      <c r="AZ159" s="112">
        <f t="shared" si="14"/>
        <v>0.15151515151515152</v>
      </c>
      <c r="BA159" s="159">
        <v>0.15151515151515152</v>
      </c>
      <c r="BB159" s="56" t="s">
        <v>90</v>
      </c>
      <c r="BC159" s="56" t="s">
        <v>149</v>
      </c>
      <c r="BD159" s="403" t="s">
        <v>6586</v>
      </c>
      <c r="BE159" s="51" t="s">
        <v>88</v>
      </c>
      <c r="BF159" s="51" t="s">
        <v>88</v>
      </c>
    </row>
    <row r="160" spans="2:58" x14ac:dyDescent="0.25">
      <c r="B160" s="51">
        <v>2026</v>
      </c>
      <c r="C160" s="51">
        <v>891780111</v>
      </c>
      <c r="D160" s="51" t="s">
        <v>79</v>
      </c>
      <c r="E160" s="161" t="s">
        <v>6585</v>
      </c>
      <c r="F160" s="56" t="s">
        <v>6584</v>
      </c>
      <c r="G160" s="56">
        <v>0</v>
      </c>
      <c r="H160" s="56" t="s">
        <v>82</v>
      </c>
      <c r="I160" s="51" t="s">
        <v>174</v>
      </c>
      <c r="J160" s="121" t="s">
        <v>84</v>
      </c>
      <c r="K160" s="109" t="s">
        <v>4046</v>
      </c>
      <c r="L160" s="114">
        <v>9373320</v>
      </c>
      <c r="M160" s="51" t="s">
        <v>86</v>
      </c>
      <c r="N160" s="109" t="s">
        <v>6583</v>
      </c>
      <c r="O160" s="109">
        <v>4995301</v>
      </c>
      <c r="P160" s="109">
        <v>69</v>
      </c>
      <c r="Q160" s="120">
        <v>46036</v>
      </c>
      <c r="R160" s="109">
        <v>6818861280</v>
      </c>
      <c r="S160" s="114">
        <v>1293</v>
      </c>
      <c r="T160" s="120">
        <v>46042</v>
      </c>
      <c r="U160" s="114">
        <v>9373320</v>
      </c>
      <c r="V160" s="56" t="s">
        <v>88</v>
      </c>
      <c r="W160" s="114">
        <v>1082939683</v>
      </c>
      <c r="X160" s="161" t="s">
        <v>3375</v>
      </c>
      <c r="Y160" s="120">
        <v>46042</v>
      </c>
      <c r="Z160" s="120">
        <v>46069</v>
      </c>
      <c r="AA160" s="120" t="s">
        <v>90</v>
      </c>
      <c r="AB160" s="120">
        <v>46167</v>
      </c>
      <c r="AC160" s="54">
        <f t="shared" si="10"/>
        <v>98</v>
      </c>
      <c r="AD160" s="56">
        <v>0</v>
      </c>
      <c r="AE160" s="114">
        <v>0</v>
      </c>
      <c r="AF160" s="56">
        <v>0</v>
      </c>
      <c r="AG160" s="116" t="s">
        <v>90</v>
      </c>
      <c r="AH160" s="54">
        <f t="shared" si="11"/>
        <v>0</v>
      </c>
      <c r="AI160" s="56">
        <v>0</v>
      </c>
      <c r="AJ160" s="114">
        <v>0</v>
      </c>
      <c r="AK160" s="120" t="s">
        <v>90</v>
      </c>
      <c r="AL160" s="116" t="s">
        <v>90</v>
      </c>
      <c r="AM160" s="56">
        <v>0</v>
      </c>
      <c r="AN160" s="116" t="s">
        <v>90</v>
      </c>
      <c r="AO160" s="116" t="s">
        <v>90</v>
      </c>
      <c r="AP160" s="116" t="s">
        <v>90</v>
      </c>
      <c r="AQ160" s="54">
        <f t="shared" si="12"/>
        <v>0</v>
      </c>
      <c r="AR160" s="54">
        <f>+L160+AE160-AJ160</f>
        <v>9373320</v>
      </c>
      <c r="AS160" s="56" t="s">
        <v>571</v>
      </c>
      <c r="AT160" s="114">
        <v>0</v>
      </c>
      <c r="AU160" s="56" t="s">
        <v>91</v>
      </c>
      <c r="AV160" s="114">
        <v>0</v>
      </c>
      <c r="AW160" s="56" t="s">
        <v>90</v>
      </c>
      <c r="AX160" s="247">
        <v>1420200</v>
      </c>
      <c r="AY160" s="58">
        <f t="shared" si="13"/>
        <v>7953120</v>
      </c>
      <c r="AZ160" s="112">
        <f t="shared" si="14"/>
        <v>0.15151515151515152</v>
      </c>
      <c r="BA160" s="159">
        <v>0.15151515151515152</v>
      </c>
      <c r="BB160" s="56" t="s">
        <v>90</v>
      </c>
      <c r="BC160" s="56" t="s">
        <v>149</v>
      </c>
      <c r="BD160" s="403" t="s">
        <v>6582</v>
      </c>
      <c r="BE160" s="51" t="s">
        <v>88</v>
      </c>
      <c r="BF160" s="51" t="s">
        <v>88</v>
      </c>
    </row>
    <row r="161" spans="2:58" x14ac:dyDescent="0.25">
      <c r="B161" s="51">
        <v>2026</v>
      </c>
      <c r="C161" s="51">
        <v>891780111</v>
      </c>
      <c r="D161" s="51" t="s">
        <v>79</v>
      </c>
      <c r="E161" s="161" t="s">
        <v>6581</v>
      </c>
      <c r="F161" s="56" t="s">
        <v>6580</v>
      </c>
      <c r="G161" s="56">
        <v>0</v>
      </c>
      <c r="H161" s="56" t="s">
        <v>82</v>
      </c>
      <c r="I161" s="51" t="s">
        <v>174</v>
      </c>
      <c r="J161" s="121" t="s">
        <v>84</v>
      </c>
      <c r="K161" s="109" t="s">
        <v>4036</v>
      </c>
      <c r="L161" s="114">
        <v>9373320</v>
      </c>
      <c r="M161" s="51" t="s">
        <v>86</v>
      </c>
      <c r="N161" s="109" t="s">
        <v>6579</v>
      </c>
      <c r="O161" s="109">
        <v>22547423</v>
      </c>
      <c r="P161" s="109">
        <v>69</v>
      </c>
      <c r="Q161" s="120">
        <v>46036</v>
      </c>
      <c r="R161" s="109">
        <v>6818861280</v>
      </c>
      <c r="S161" s="114">
        <v>1289</v>
      </c>
      <c r="T161" s="120">
        <v>46042</v>
      </c>
      <c r="U161" s="114">
        <v>9373320</v>
      </c>
      <c r="V161" s="56" t="s">
        <v>88</v>
      </c>
      <c r="W161" s="114">
        <v>1082939683</v>
      </c>
      <c r="X161" s="161" t="s">
        <v>3375</v>
      </c>
      <c r="Y161" s="120">
        <v>46042</v>
      </c>
      <c r="Z161" s="120">
        <v>46069</v>
      </c>
      <c r="AA161" s="120" t="s">
        <v>90</v>
      </c>
      <c r="AB161" s="120">
        <v>46167</v>
      </c>
      <c r="AC161" s="54">
        <f t="shared" si="10"/>
        <v>98</v>
      </c>
      <c r="AD161" s="56">
        <v>0</v>
      </c>
      <c r="AE161" s="114">
        <v>0</v>
      </c>
      <c r="AF161" s="56">
        <v>0</v>
      </c>
      <c r="AG161" s="116" t="s">
        <v>90</v>
      </c>
      <c r="AH161" s="54">
        <f t="shared" si="11"/>
        <v>0</v>
      </c>
      <c r="AI161" s="56">
        <v>0</v>
      </c>
      <c r="AJ161" s="114">
        <v>0</v>
      </c>
      <c r="AK161" s="120" t="s">
        <v>90</v>
      </c>
      <c r="AL161" s="116" t="s">
        <v>90</v>
      </c>
      <c r="AM161" s="56">
        <v>0</v>
      </c>
      <c r="AN161" s="116" t="s">
        <v>90</v>
      </c>
      <c r="AO161" s="116" t="s">
        <v>90</v>
      </c>
      <c r="AP161" s="116" t="s">
        <v>90</v>
      </c>
      <c r="AQ161" s="54">
        <f t="shared" si="12"/>
        <v>0</v>
      </c>
      <c r="AR161" s="54">
        <f>+L161+AE161-AJ161</f>
        <v>9373320</v>
      </c>
      <c r="AS161" s="56" t="s">
        <v>571</v>
      </c>
      <c r="AT161" s="114">
        <v>0</v>
      </c>
      <c r="AU161" s="56" t="s">
        <v>91</v>
      </c>
      <c r="AV161" s="114">
        <v>0</v>
      </c>
      <c r="AW161" s="56" t="s">
        <v>90</v>
      </c>
      <c r="AX161" s="247">
        <v>1420200</v>
      </c>
      <c r="AY161" s="58">
        <f t="shared" si="13"/>
        <v>7953120</v>
      </c>
      <c r="AZ161" s="112">
        <f t="shared" si="14"/>
        <v>0.15151515151515152</v>
      </c>
      <c r="BA161" s="159">
        <v>0.15151515151515152</v>
      </c>
      <c r="BB161" s="56" t="s">
        <v>90</v>
      </c>
      <c r="BC161" s="56" t="s">
        <v>149</v>
      </c>
      <c r="BD161" s="403" t="s">
        <v>6578</v>
      </c>
      <c r="BE161" s="51" t="s">
        <v>88</v>
      </c>
      <c r="BF161" s="51" t="s">
        <v>88</v>
      </c>
    </row>
    <row r="162" spans="2:58" x14ac:dyDescent="0.25">
      <c r="B162" s="51">
        <v>2026</v>
      </c>
      <c r="C162" s="51">
        <v>891780111</v>
      </c>
      <c r="D162" s="51" t="s">
        <v>79</v>
      </c>
      <c r="E162" s="509" t="s">
        <v>6577</v>
      </c>
      <c r="F162" s="56" t="s">
        <v>6576</v>
      </c>
      <c r="G162" s="56">
        <v>0</v>
      </c>
      <c r="H162" s="56" t="s">
        <v>82</v>
      </c>
      <c r="I162" s="51" t="s">
        <v>174</v>
      </c>
      <c r="J162" s="121" t="s">
        <v>84</v>
      </c>
      <c r="K162" s="109" t="s">
        <v>6575</v>
      </c>
      <c r="L162" s="114">
        <v>9373320</v>
      </c>
      <c r="M162" s="51" t="s">
        <v>86</v>
      </c>
      <c r="N162" s="109" t="s">
        <v>6574</v>
      </c>
      <c r="O162" s="109">
        <v>17973209</v>
      </c>
      <c r="P162" s="109">
        <v>69</v>
      </c>
      <c r="Q162" s="120">
        <v>46036</v>
      </c>
      <c r="R162" s="109">
        <v>6818861280</v>
      </c>
      <c r="S162" s="114">
        <v>1292</v>
      </c>
      <c r="T162" s="120">
        <v>46042</v>
      </c>
      <c r="U162" s="114">
        <v>9373320</v>
      </c>
      <c r="V162" s="56" t="s">
        <v>88</v>
      </c>
      <c r="W162" s="114">
        <v>1082939683</v>
      </c>
      <c r="X162" s="161" t="s">
        <v>3375</v>
      </c>
      <c r="Y162" s="120">
        <v>46042</v>
      </c>
      <c r="Z162" s="120">
        <v>46069</v>
      </c>
      <c r="AA162" s="120" t="s">
        <v>90</v>
      </c>
      <c r="AB162" s="120">
        <v>46167</v>
      </c>
      <c r="AC162" s="54">
        <f t="shared" si="10"/>
        <v>98</v>
      </c>
      <c r="AD162" s="56">
        <v>0</v>
      </c>
      <c r="AE162" s="114">
        <v>0</v>
      </c>
      <c r="AF162" s="56">
        <v>0</v>
      </c>
      <c r="AG162" s="116" t="s">
        <v>90</v>
      </c>
      <c r="AH162" s="54">
        <f t="shared" si="11"/>
        <v>0</v>
      </c>
      <c r="AI162" s="56">
        <v>0</v>
      </c>
      <c r="AJ162" s="114">
        <v>0</v>
      </c>
      <c r="AK162" s="120" t="s">
        <v>90</v>
      </c>
      <c r="AL162" s="116" t="s">
        <v>90</v>
      </c>
      <c r="AM162" s="56">
        <v>0</v>
      </c>
      <c r="AN162" s="116" t="s">
        <v>90</v>
      </c>
      <c r="AO162" s="116" t="s">
        <v>90</v>
      </c>
      <c r="AP162" s="116" t="s">
        <v>90</v>
      </c>
      <c r="AQ162" s="54">
        <f t="shared" si="12"/>
        <v>0</v>
      </c>
      <c r="AR162" s="54">
        <f>+L162+AE162-AJ162</f>
        <v>9373320</v>
      </c>
      <c r="AS162" s="56" t="s">
        <v>571</v>
      </c>
      <c r="AT162" s="114">
        <v>0</v>
      </c>
      <c r="AU162" s="56" t="s">
        <v>91</v>
      </c>
      <c r="AV162" s="114">
        <v>0</v>
      </c>
      <c r="AW162" s="56" t="s">
        <v>90</v>
      </c>
      <c r="AX162" s="247">
        <v>1420200</v>
      </c>
      <c r="AY162" s="58">
        <f t="shared" si="13"/>
        <v>7953120</v>
      </c>
      <c r="AZ162" s="112">
        <f t="shared" si="14"/>
        <v>0.15151515151515152</v>
      </c>
      <c r="BA162" s="159">
        <v>0.15151515151515152</v>
      </c>
      <c r="BB162" s="56" t="s">
        <v>90</v>
      </c>
      <c r="BC162" s="56" t="s">
        <v>149</v>
      </c>
      <c r="BD162" s="403" t="s">
        <v>6573</v>
      </c>
      <c r="BE162" s="51" t="s">
        <v>88</v>
      </c>
      <c r="BF162" s="51" t="s">
        <v>88</v>
      </c>
    </row>
    <row r="163" spans="2:58" x14ac:dyDescent="0.25">
      <c r="B163" s="51">
        <v>2026</v>
      </c>
      <c r="C163" s="51">
        <v>891780111</v>
      </c>
      <c r="D163" s="51" t="s">
        <v>79</v>
      </c>
      <c r="E163" s="509" t="s">
        <v>6572</v>
      </c>
      <c r="F163" s="56" t="s">
        <v>6571</v>
      </c>
      <c r="G163" s="56">
        <v>0</v>
      </c>
      <c r="H163" s="56" t="s">
        <v>82</v>
      </c>
      <c r="I163" s="51" t="s">
        <v>174</v>
      </c>
      <c r="J163" s="121" t="s">
        <v>84</v>
      </c>
      <c r="K163" s="109" t="s">
        <v>4046</v>
      </c>
      <c r="L163" s="114">
        <v>9373320</v>
      </c>
      <c r="M163" s="51" t="s">
        <v>86</v>
      </c>
      <c r="N163" s="109" t="s">
        <v>6570</v>
      </c>
      <c r="O163" s="109">
        <v>1079916156</v>
      </c>
      <c r="P163" s="109">
        <v>69</v>
      </c>
      <c r="Q163" s="120">
        <v>46036</v>
      </c>
      <c r="R163" s="109">
        <v>6818861280</v>
      </c>
      <c r="S163" s="114">
        <v>1288</v>
      </c>
      <c r="T163" s="120">
        <v>46042</v>
      </c>
      <c r="U163" s="114">
        <v>9373320</v>
      </c>
      <c r="V163" s="56" t="s">
        <v>88</v>
      </c>
      <c r="W163" s="114">
        <v>1082939683</v>
      </c>
      <c r="X163" s="161" t="s">
        <v>3375</v>
      </c>
      <c r="Y163" s="120">
        <v>46042</v>
      </c>
      <c r="Z163" s="120">
        <v>46069</v>
      </c>
      <c r="AA163" s="120" t="s">
        <v>90</v>
      </c>
      <c r="AB163" s="120">
        <v>46167</v>
      </c>
      <c r="AC163" s="54">
        <f t="shared" si="10"/>
        <v>98</v>
      </c>
      <c r="AD163" s="56">
        <v>0</v>
      </c>
      <c r="AE163" s="114">
        <v>0</v>
      </c>
      <c r="AF163" s="56">
        <v>0</v>
      </c>
      <c r="AG163" s="116" t="s">
        <v>90</v>
      </c>
      <c r="AH163" s="54">
        <f t="shared" si="11"/>
        <v>0</v>
      </c>
      <c r="AI163" s="56">
        <v>0</v>
      </c>
      <c r="AJ163" s="114">
        <v>0</v>
      </c>
      <c r="AK163" s="120" t="s">
        <v>90</v>
      </c>
      <c r="AL163" s="116" t="s">
        <v>90</v>
      </c>
      <c r="AM163" s="56">
        <v>0</v>
      </c>
      <c r="AN163" s="116" t="s">
        <v>90</v>
      </c>
      <c r="AO163" s="116" t="s">
        <v>90</v>
      </c>
      <c r="AP163" s="116" t="s">
        <v>90</v>
      </c>
      <c r="AQ163" s="54">
        <f t="shared" si="12"/>
        <v>0</v>
      </c>
      <c r="AR163" s="54">
        <f>+L163+AE163-AJ163</f>
        <v>9373320</v>
      </c>
      <c r="AS163" s="56" t="s">
        <v>571</v>
      </c>
      <c r="AT163" s="114">
        <v>0</v>
      </c>
      <c r="AU163" s="56" t="s">
        <v>91</v>
      </c>
      <c r="AV163" s="114">
        <v>0</v>
      </c>
      <c r="AW163" s="56" t="s">
        <v>90</v>
      </c>
      <c r="AX163" s="247">
        <v>1420200</v>
      </c>
      <c r="AY163" s="58">
        <f t="shared" si="13"/>
        <v>7953120</v>
      </c>
      <c r="AZ163" s="112">
        <f t="shared" si="14"/>
        <v>0.15151515151515152</v>
      </c>
      <c r="BA163" s="159">
        <v>0.15151515151515152</v>
      </c>
      <c r="BB163" s="56" t="s">
        <v>90</v>
      </c>
      <c r="BC163" s="56" t="s">
        <v>149</v>
      </c>
      <c r="BD163" s="403" t="s">
        <v>6569</v>
      </c>
      <c r="BE163" s="51" t="s">
        <v>88</v>
      </c>
      <c r="BF163" s="51" t="s">
        <v>88</v>
      </c>
    </row>
    <row r="164" spans="2:58" x14ac:dyDescent="0.25">
      <c r="B164" s="51">
        <v>2026</v>
      </c>
      <c r="C164" s="51">
        <v>891780111</v>
      </c>
      <c r="D164" s="51" t="s">
        <v>79</v>
      </c>
      <c r="E164" s="161" t="s">
        <v>6568</v>
      </c>
      <c r="F164" s="56" t="s">
        <v>6567</v>
      </c>
      <c r="G164" s="56">
        <v>0</v>
      </c>
      <c r="H164" s="56" t="s">
        <v>82</v>
      </c>
      <c r="I164" s="51" t="s">
        <v>174</v>
      </c>
      <c r="J164" s="121" t="s">
        <v>84</v>
      </c>
      <c r="K164" s="109" t="s">
        <v>3760</v>
      </c>
      <c r="L164" s="114">
        <v>9373320</v>
      </c>
      <c r="M164" s="51" t="s">
        <v>86</v>
      </c>
      <c r="N164" s="109" t="s">
        <v>6566</v>
      </c>
      <c r="O164" s="109">
        <v>93401707</v>
      </c>
      <c r="P164" s="109">
        <v>69</v>
      </c>
      <c r="Q164" s="120">
        <v>46036</v>
      </c>
      <c r="R164" s="109">
        <v>6818861280</v>
      </c>
      <c r="S164" s="114">
        <v>1284</v>
      </c>
      <c r="T164" s="120">
        <v>46042</v>
      </c>
      <c r="U164" s="114">
        <v>9373320</v>
      </c>
      <c r="V164" s="56" t="s">
        <v>88</v>
      </c>
      <c r="W164" s="114">
        <v>1082939683</v>
      </c>
      <c r="X164" s="161" t="s">
        <v>3375</v>
      </c>
      <c r="Y164" s="120">
        <v>46042</v>
      </c>
      <c r="Z164" s="120">
        <v>46069</v>
      </c>
      <c r="AA164" s="120" t="s">
        <v>90</v>
      </c>
      <c r="AB164" s="120">
        <v>46167</v>
      </c>
      <c r="AC164" s="54">
        <f t="shared" si="10"/>
        <v>98</v>
      </c>
      <c r="AD164" s="56">
        <v>0</v>
      </c>
      <c r="AE164" s="114">
        <v>0</v>
      </c>
      <c r="AF164" s="56">
        <v>0</v>
      </c>
      <c r="AG164" s="116" t="s">
        <v>90</v>
      </c>
      <c r="AH164" s="54">
        <f t="shared" si="11"/>
        <v>0</v>
      </c>
      <c r="AI164" s="56">
        <v>0</v>
      </c>
      <c r="AJ164" s="114">
        <v>0</v>
      </c>
      <c r="AK164" s="120" t="s">
        <v>90</v>
      </c>
      <c r="AL164" s="116" t="s">
        <v>90</v>
      </c>
      <c r="AM164" s="56">
        <v>0</v>
      </c>
      <c r="AN164" s="116" t="s">
        <v>90</v>
      </c>
      <c r="AO164" s="116" t="s">
        <v>90</v>
      </c>
      <c r="AP164" s="116" t="s">
        <v>90</v>
      </c>
      <c r="AQ164" s="54">
        <f t="shared" si="12"/>
        <v>0</v>
      </c>
      <c r="AR164" s="54">
        <f>+L164+AE164-AJ164</f>
        <v>9373320</v>
      </c>
      <c r="AS164" s="56" t="s">
        <v>571</v>
      </c>
      <c r="AT164" s="114">
        <v>0</v>
      </c>
      <c r="AU164" s="56" t="s">
        <v>91</v>
      </c>
      <c r="AV164" s="114">
        <v>0</v>
      </c>
      <c r="AW164" s="56" t="s">
        <v>90</v>
      </c>
      <c r="AX164" s="247">
        <v>1420200</v>
      </c>
      <c r="AY164" s="58">
        <f t="shared" si="13"/>
        <v>7953120</v>
      </c>
      <c r="AZ164" s="112">
        <f t="shared" si="14"/>
        <v>0.15151515151515152</v>
      </c>
      <c r="BA164" s="159">
        <v>0.15151515151515152</v>
      </c>
      <c r="BB164" s="56" t="s">
        <v>90</v>
      </c>
      <c r="BC164" s="56" t="s">
        <v>149</v>
      </c>
      <c r="BD164" s="403" t="s">
        <v>6565</v>
      </c>
      <c r="BE164" s="51" t="s">
        <v>88</v>
      </c>
      <c r="BF164" s="51" t="s">
        <v>88</v>
      </c>
    </row>
    <row r="165" spans="2:58" x14ac:dyDescent="0.25">
      <c r="B165" s="51">
        <v>2026</v>
      </c>
      <c r="C165" s="51">
        <v>891780111</v>
      </c>
      <c r="D165" s="51" t="s">
        <v>79</v>
      </c>
      <c r="E165" s="509" t="s">
        <v>6564</v>
      </c>
      <c r="F165" s="56" t="s">
        <v>6563</v>
      </c>
      <c r="G165" s="56">
        <v>0</v>
      </c>
      <c r="H165" s="56" t="s">
        <v>82</v>
      </c>
      <c r="I165" s="51" t="s">
        <v>174</v>
      </c>
      <c r="J165" s="121" t="s">
        <v>84</v>
      </c>
      <c r="K165" s="109" t="s">
        <v>4004</v>
      </c>
      <c r="L165" s="114">
        <v>9373320</v>
      </c>
      <c r="M165" s="51" t="s">
        <v>86</v>
      </c>
      <c r="N165" s="109" t="s">
        <v>6562</v>
      </c>
      <c r="O165" s="109">
        <v>57290088</v>
      </c>
      <c r="P165" s="109">
        <v>69</v>
      </c>
      <c r="Q165" s="120">
        <v>46036</v>
      </c>
      <c r="R165" s="109">
        <v>6818861280</v>
      </c>
      <c r="S165" s="114">
        <v>1291</v>
      </c>
      <c r="T165" s="120">
        <v>46042</v>
      </c>
      <c r="U165" s="114">
        <v>9373320</v>
      </c>
      <c r="V165" s="56" t="s">
        <v>88</v>
      </c>
      <c r="W165" s="114">
        <v>1082939683</v>
      </c>
      <c r="X165" s="161" t="s">
        <v>3375</v>
      </c>
      <c r="Y165" s="120">
        <v>46042</v>
      </c>
      <c r="Z165" s="120">
        <v>46069</v>
      </c>
      <c r="AA165" s="120" t="s">
        <v>90</v>
      </c>
      <c r="AB165" s="120">
        <v>46167</v>
      </c>
      <c r="AC165" s="54">
        <f t="shared" si="10"/>
        <v>98</v>
      </c>
      <c r="AD165" s="56">
        <v>0</v>
      </c>
      <c r="AE165" s="114">
        <v>0</v>
      </c>
      <c r="AF165" s="56">
        <v>0</v>
      </c>
      <c r="AG165" s="116" t="s">
        <v>90</v>
      </c>
      <c r="AH165" s="54">
        <f t="shared" si="11"/>
        <v>0</v>
      </c>
      <c r="AI165" s="56">
        <v>0</v>
      </c>
      <c r="AJ165" s="114">
        <v>0</v>
      </c>
      <c r="AK165" s="120" t="s">
        <v>90</v>
      </c>
      <c r="AL165" s="116" t="s">
        <v>90</v>
      </c>
      <c r="AM165" s="56">
        <v>0</v>
      </c>
      <c r="AN165" s="116" t="s">
        <v>90</v>
      </c>
      <c r="AO165" s="116" t="s">
        <v>90</v>
      </c>
      <c r="AP165" s="116" t="s">
        <v>90</v>
      </c>
      <c r="AQ165" s="54">
        <f t="shared" si="12"/>
        <v>0</v>
      </c>
      <c r="AR165" s="54">
        <f>+L165+AE165-AJ165</f>
        <v>9373320</v>
      </c>
      <c r="AS165" s="56" t="s">
        <v>571</v>
      </c>
      <c r="AT165" s="114">
        <v>0</v>
      </c>
      <c r="AU165" s="56" t="s">
        <v>91</v>
      </c>
      <c r="AV165" s="114">
        <v>0</v>
      </c>
      <c r="AW165" s="56" t="s">
        <v>90</v>
      </c>
      <c r="AX165" s="247">
        <v>1420200</v>
      </c>
      <c r="AY165" s="58">
        <f t="shared" si="13"/>
        <v>7953120</v>
      </c>
      <c r="AZ165" s="112">
        <f t="shared" si="14"/>
        <v>0.15151515151515152</v>
      </c>
      <c r="BA165" s="159">
        <v>0.15151515151515152</v>
      </c>
      <c r="BB165" s="56" t="s">
        <v>90</v>
      </c>
      <c r="BC165" s="56" t="s">
        <v>149</v>
      </c>
      <c r="BD165" s="403" t="s">
        <v>6561</v>
      </c>
      <c r="BE165" s="51" t="s">
        <v>88</v>
      </c>
      <c r="BF165" s="51" t="s">
        <v>88</v>
      </c>
    </row>
    <row r="166" spans="2:58" x14ac:dyDescent="0.25">
      <c r="B166" s="51">
        <v>2026</v>
      </c>
      <c r="C166" s="51">
        <v>891780111</v>
      </c>
      <c r="D166" s="51" t="s">
        <v>79</v>
      </c>
      <c r="E166" s="161" t="s">
        <v>6560</v>
      </c>
      <c r="F166" s="56" t="s">
        <v>6559</v>
      </c>
      <c r="G166" s="56">
        <v>0</v>
      </c>
      <c r="H166" s="56" t="s">
        <v>82</v>
      </c>
      <c r="I166" s="51" t="s">
        <v>174</v>
      </c>
      <c r="J166" s="121" t="s">
        <v>84</v>
      </c>
      <c r="K166" s="109" t="s">
        <v>4004</v>
      </c>
      <c r="L166" s="114">
        <v>9373320</v>
      </c>
      <c r="M166" s="51" t="s">
        <v>86</v>
      </c>
      <c r="N166" s="109" t="s">
        <v>6558</v>
      </c>
      <c r="O166" s="109">
        <v>1082875029</v>
      </c>
      <c r="P166" s="109">
        <v>69</v>
      </c>
      <c r="Q166" s="120">
        <v>46036</v>
      </c>
      <c r="R166" s="109">
        <v>6818861280</v>
      </c>
      <c r="S166" s="114">
        <v>1287</v>
      </c>
      <c r="T166" s="120">
        <v>46042</v>
      </c>
      <c r="U166" s="114">
        <v>9373320</v>
      </c>
      <c r="V166" s="56" t="s">
        <v>88</v>
      </c>
      <c r="W166" s="114">
        <v>1082939683</v>
      </c>
      <c r="X166" s="161" t="s">
        <v>3375</v>
      </c>
      <c r="Y166" s="120">
        <v>46042</v>
      </c>
      <c r="Z166" s="120">
        <v>46069</v>
      </c>
      <c r="AA166" s="120" t="s">
        <v>90</v>
      </c>
      <c r="AB166" s="120">
        <v>46167</v>
      </c>
      <c r="AC166" s="54">
        <f t="shared" si="10"/>
        <v>98</v>
      </c>
      <c r="AD166" s="56">
        <v>0</v>
      </c>
      <c r="AE166" s="114">
        <v>0</v>
      </c>
      <c r="AF166" s="56">
        <v>0</v>
      </c>
      <c r="AG166" s="116" t="s">
        <v>90</v>
      </c>
      <c r="AH166" s="54">
        <f t="shared" si="11"/>
        <v>0</v>
      </c>
      <c r="AI166" s="56">
        <v>0</v>
      </c>
      <c r="AJ166" s="114">
        <v>0</v>
      </c>
      <c r="AK166" s="120" t="s">
        <v>90</v>
      </c>
      <c r="AL166" s="116" t="s">
        <v>90</v>
      </c>
      <c r="AM166" s="56">
        <v>0</v>
      </c>
      <c r="AN166" s="116" t="s">
        <v>90</v>
      </c>
      <c r="AO166" s="116" t="s">
        <v>90</v>
      </c>
      <c r="AP166" s="116" t="s">
        <v>90</v>
      </c>
      <c r="AQ166" s="54">
        <f t="shared" si="12"/>
        <v>0</v>
      </c>
      <c r="AR166" s="54">
        <f>+L166+AE166-AJ166</f>
        <v>9373320</v>
      </c>
      <c r="AS166" s="56" t="s">
        <v>571</v>
      </c>
      <c r="AT166" s="114">
        <v>0</v>
      </c>
      <c r="AU166" s="56" t="s">
        <v>91</v>
      </c>
      <c r="AV166" s="114">
        <v>0</v>
      </c>
      <c r="AW166" s="56" t="s">
        <v>90</v>
      </c>
      <c r="AX166" s="247">
        <v>1420200</v>
      </c>
      <c r="AY166" s="58">
        <f t="shared" si="13"/>
        <v>7953120</v>
      </c>
      <c r="AZ166" s="112">
        <f t="shared" si="14"/>
        <v>0.15151515151515152</v>
      </c>
      <c r="BA166" s="159">
        <v>0.15151515151515152</v>
      </c>
      <c r="BB166" s="56" t="s">
        <v>90</v>
      </c>
      <c r="BC166" s="56" t="s">
        <v>149</v>
      </c>
      <c r="BD166" s="403" t="s">
        <v>6557</v>
      </c>
      <c r="BE166" s="51" t="s">
        <v>88</v>
      </c>
      <c r="BF166" s="51" t="s">
        <v>88</v>
      </c>
    </row>
    <row r="167" spans="2:58" x14ac:dyDescent="0.25">
      <c r="B167" s="51">
        <v>2026</v>
      </c>
      <c r="C167" s="51">
        <v>891780111</v>
      </c>
      <c r="D167" s="51" t="s">
        <v>79</v>
      </c>
      <c r="E167" s="161" t="s">
        <v>6556</v>
      </c>
      <c r="F167" s="56" t="s">
        <v>6555</v>
      </c>
      <c r="G167" s="56">
        <v>0</v>
      </c>
      <c r="H167" s="56" t="s">
        <v>82</v>
      </c>
      <c r="I167" s="51" t="s">
        <v>174</v>
      </c>
      <c r="J167" s="121" t="s">
        <v>84</v>
      </c>
      <c r="K167" s="109" t="s">
        <v>4046</v>
      </c>
      <c r="L167" s="114">
        <v>9373320</v>
      </c>
      <c r="M167" s="51" t="s">
        <v>86</v>
      </c>
      <c r="N167" s="109" t="s">
        <v>6554</v>
      </c>
      <c r="O167" s="109">
        <v>1101819034</v>
      </c>
      <c r="P167" s="109">
        <v>69</v>
      </c>
      <c r="Q167" s="120">
        <v>46036</v>
      </c>
      <c r="R167" s="109">
        <v>6818861280</v>
      </c>
      <c r="S167" s="114">
        <v>1286</v>
      </c>
      <c r="T167" s="120">
        <v>46042</v>
      </c>
      <c r="U167" s="114">
        <v>9373320</v>
      </c>
      <c r="V167" s="56" t="s">
        <v>88</v>
      </c>
      <c r="W167" s="114">
        <v>1082939683</v>
      </c>
      <c r="X167" s="161" t="s">
        <v>3375</v>
      </c>
      <c r="Y167" s="120">
        <v>46042</v>
      </c>
      <c r="Z167" s="120">
        <v>46069</v>
      </c>
      <c r="AA167" s="120" t="s">
        <v>90</v>
      </c>
      <c r="AB167" s="120">
        <v>46167</v>
      </c>
      <c r="AC167" s="54">
        <f t="shared" si="10"/>
        <v>98</v>
      </c>
      <c r="AD167" s="56">
        <v>0</v>
      </c>
      <c r="AE167" s="114">
        <v>0</v>
      </c>
      <c r="AF167" s="56">
        <v>0</v>
      </c>
      <c r="AG167" s="116" t="s">
        <v>90</v>
      </c>
      <c r="AH167" s="54">
        <f t="shared" si="11"/>
        <v>0</v>
      </c>
      <c r="AI167" s="56">
        <v>0</v>
      </c>
      <c r="AJ167" s="114">
        <v>0</v>
      </c>
      <c r="AK167" s="120" t="s">
        <v>90</v>
      </c>
      <c r="AL167" s="116" t="s">
        <v>90</v>
      </c>
      <c r="AM167" s="56">
        <v>0</v>
      </c>
      <c r="AN167" s="116" t="s">
        <v>90</v>
      </c>
      <c r="AO167" s="116" t="s">
        <v>90</v>
      </c>
      <c r="AP167" s="116" t="s">
        <v>90</v>
      </c>
      <c r="AQ167" s="54">
        <f t="shared" si="12"/>
        <v>0</v>
      </c>
      <c r="AR167" s="54">
        <f>+L167+AE167-AJ167</f>
        <v>9373320</v>
      </c>
      <c r="AS167" s="56" t="s">
        <v>571</v>
      </c>
      <c r="AT167" s="114">
        <v>0</v>
      </c>
      <c r="AU167" s="56" t="s">
        <v>91</v>
      </c>
      <c r="AV167" s="114">
        <v>0</v>
      </c>
      <c r="AW167" s="56" t="s">
        <v>90</v>
      </c>
      <c r="AX167" s="247">
        <v>1420200</v>
      </c>
      <c r="AY167" s="58">
        <f t="shared" si="13"/>
        <v>7953120</v>
      </c>
      <c r="AZ167" s="112">
        <f t="shared" si="14"/>
        <v>0.15151515151515152</v>
      </c>
      <c r="BA167" s="159">
        <v>0.15151515151515152</v>
      </c>
      <c r="BB167" s="56" t="s">
        <v>90</v>
      </c>
      <c r="BC167" s="56" t="s">
        <v>149</v>
      </c>
      <c r="BD167" s="403" t="s">
        <v>6553</v>
      </c>
      <c r="BE167" s="51" t="s">
        <v>88</v>
      </c>
      <c r="BF167" s="51" t="s">
        <v>88</v>
      </c>
    </row>
    <row r="168" spans="2:58" x14ac:dyDescent="0.25">
      <c r="B168" s="51">
        <v>2026</v>
      </c>
      <c r="C168" s="51">
        <v>891780111</v>
      </c>
      <c r="D168" s="51" t="s">
        <v>79</v>
      </c>
      <c r="E168" s="161" t="s">
        <v>6552</v>
      </c>
      <c r="F168" s="56" t="s">
        <v>6551</v>
      </c>
      <c r="G168" s="56">
        <v>0</v>
      </c>
      <c r="H168" s="56" t="s">
        <v>82</v>
      </c>
      <c r="I168" s="51" t="s">
        <v>174</v>
      </c>
      <c r="J168" s="121" t="s">
        <v>84</v>
      </c>
      <c r="K168" s="109" t="s">
        <v>6438</v>
      </c>
      <c r="L168" s="114">
        <v>17160000</v>
      </c>
      <c r="M168" s="51" t="s">
        <v>86</v>
      </c>
      <c r="N168" s="109" t="s">
        <v>6550</v>
      </c>
      <c r="O168" s="109">
        <v>1083012390</v>
      </c>
      <c r="P168" s="109">
        <v>69</v>
      </c>
      <c r="Q168" s="120">
        <v>46036</v>
      </c>
      <c r="R168" s="109">
        <v>6818861280</v>
      </c>
      <c r="S168" s="114">
        <v>1279</v>
      </c>
      <c r="T168" s="120">
        <v>46042</v>
      </c>
      <c r="U168" s="114">
        <v>17160000</v>
      </c>
      <c r="V168" s="56" t="s">
        <v>88</v>
      </c>
      <c r="W168" s="114">
        <v>1082939683</v>
      </c>
      <c r="X168" s="161" t="s">
        <v>3375</v>
      </c>
      <c r="Y168" s="120">
        <v>46042</v>
      </c>
      <c r="Z168" s="120">
        <v>46069</v>
      </c>
      <c r="AA168" s="120" t="s">
        <v>90</v>
      </c>
      <c r="AB168" s="120">
        <v>46167</v>
      </c>
      <c r="AC168" s="54">
        <f t="shared" si="10"/>
        <v>98</v>
      </c>
      <c r="AD168" s="56">
        <v>0</v>
      </c>
      <c r="AE168" s="114">
        <v>0</v>
      </c>
      <c r="AF168" s="56">
        <v>0</v>
      </c>
      <c r="AG168" s="116" t="s">
        <v>90</v>
      </c>
      <c r="AH168" s="54">
        <f t="shared" si="11"/>
        <v>0</v>
      </c>
      <c r="AI168" s="56">
        <v>0</v>
      </c>
      <c r="AJ168" s="114">
        <v>0</v>
      </c>
      <c r="AK168" s="120" t="s">
        <v>90</v>
      </c>
      <c r="AL168" s="116" t="s">
        <v>90</v>
      </c>
      <c r="AM168" s="56">
        <v>0</v>
      </c>
      <c r="AN168" s="116" t="s">
        <v>90</v>
      </c>
      <c r="AO168" s="116" t="s">
        <v>90</v>
      </c>
      <c r="AP168" s="116" t="s">
        <v>90</v>
      </c>
      <c r="AQ168" s="54">
        <f t="shared" si="12"/>
        <v>0</v>
      </c>
      <c r="AR168" s="54">
        <f>+L168+AE168-AJ168</f>
        <v>17160000</v>
      </c>
      <c r="AS168" s="56" t="s">
        <v>571</v>
      </c>
      <c r="AT168" s="114">
        <v>0</v>
      </c>
      <c r="AU168" s="56" t="s">
        <v>91</v>
      </c>
      <c r="AV168" s="114">
        <v>0</v>
      </c>
      <c r="AW168" s="56" t="s">
        <v>90</v>
      </c>
      <c r="AX168" s="247">
        <v>2600000</v>
      </c>
      <c r="AY168" s="58">
        <f t="shared" si="13"/>
        <v>14560000</v>
      </c>
      <c r="AZ168" s="112">
        <f t="shared" si="14"/>
        <v>0.15151515151515152</v>
      </c>
      <c r="BA168" s="159">
        <v>0.15151515151515152</v>
      </c>
      <c r="BB168" s="56" t="s">
        <v>90</v>
      </c>
      <c r="BC168" s="56" t="s">
        <v>149</v>
      </c>
      <c r="BD168" s="403" t="s">
        <v>6549</v>
      </c>
      <c r="BE168" s="51" t="s">
        <v>88</v>
      </c>
      <c r="BF168" s="51" t="s">
        <v>88</v>
      </c>
    </row>
    <row r="169" spans="2:58" x14ac:dyDescent="0.25">
      <c r="B169" s="51">
        <v>2026</v>
      </c>
      <c r="C169" s="51">
        <v>891780111</v>
      </c>
      <c r="D169" s="51" t="s">
        <v>79</v>
      </c>
      <c r="E169" s="161" t="s">
        <v>6548</v>
      </c>
      <c r="F169" s="56" t="s">
        <v>6547</v>
      </c>
      <c r="G169" s="56">
        <v>0</v>
      </c>
      <c r="H169" s="56" t="s">
        <v>82</v>
      </c>
      <c r="I169" s="51" t="s">
        <v>174</v>
      </c>
      <c r="J169" s="121" t="s">
        <v>84</v>
      </c>
      <c r="K169" s="109" t="s">
        <v>4004</v>
      </c>
      <c r="L169" s="114">
        <v>9373320</v>
      </c>
      <c r="M169" s="51" t="s">
        <v>86</v>
      </c>
      <c r="N169" s="109" t="s">
        <v>6546</v>
      </c>
      <c r="O169" s="109">
        <v>1083043853</v>
      </c>
      <c r="P169" s="109">
        <v>69</v>
      </c>
      <c r="Q169" s="120">
        <v>46036</v>
      </c>
      <c r="R169" s="109">
        <v>6818861280</v>
      </c>
      <c r="S169" s="114">
        <v>1276</v>
      </c>
      <c r="T169" s="120">
        <v>46042</v>
      </c>
      <c r="U169" s="114">
        <v>9373320</v>
      </c>
      <c r="V169" s="56" t="s">
        <v>88</v>
      </c>
      <c r="W169" s="114">
        <v>1082939683</v>
      </c>
      <c r="X169" s="161" t="s">
        <v>3375</v>
      </c>
      <c r="Y169" s="120">
        <v>46042</v>
      </c>
      <c r="Z169" s="120">
        <v>46069</v>
      </c>
      <c r="AA169" s="120" t="s">
        <v>90</v>
      </c>
      <c r="AB169" s="120">
        <v>46167</v>
      </c>
      <c r="AC169" s="54">
        <f t="shared" si="10"/>
        <v>98</v>
      </c>
      <c r="AD169" s="56">
        <v>0</v>
      </c>
      <c r="AE169" s="114">
        <v>0</v>
      </c>
      <c r="AF169" s="56">
        <v>0</v>
      </c>
      <c r="AG169" s="116" t="s">
        <v>90</v>
      </c>
      <c r="AH169" s="54">
        <f t="shared" si="11"/>
        <v>0</v>
      </c>
      <c r="AI169" s="56">
        <v>0</v>
      </c>
      <c r="AJ169" s="114">
        <v>0</v>
      </c>
      <c r="AK169" s="120" t="s">
        <v>90</v>
      </c>
      <c r="AL169" s="116" t="s">
        <v>90</v>
      </c>
      <c r="AM169" s="56">
        <v>0</v>
      </c>
      <c r="AN169" s="116" t="s">
        <v>90</v>
      </c>
      <c r="AO169" s="116" t="s">
        <v>90</v>
      </c>
      <c r="AP169" s="116" t="s">
        <v>90</v>
      </c>
      <c r="AQ169" s="54">
        <f t="shared" si="12"/>
        <v>0</v>
      </c>
      <c r="AR169" s="54">
        <f>+L169+AE169-AJ169</f>
        <v>9373320</v>
      </c>
      <c r="AS169" s="56" t="s">
        <v>571</v>
      </c>
      <c r="AT169" s="114">
        <v>0</v>
      </c>
      <c r="AU169" s="56" t="s">
        <v>91</v>
      </c>
      <c r="AV169" s="114">
        <v>0</v>
      </c>
      <c r="AW169" s="56" t="s">
        <v>90</v>
      </c>
      <c r="AX169" s="247">
        <v>1420200</v>
      </c>
      <c r="AY169" s="58">
        <f t="shared" si="13"/>
        <v>7953120</v>
      </c>
      <c r="AZ169" s="112">
        <f t="shared" si="14"/>
        <v>0.15151515151515152</v>
      </c>
      <c r="BA169" s="159">
        <v>0.15151515151515152</v>
      </c>
      <c r="BB169" s="56" t="s">
        <v>90</v>
      </c>
      <c r="BC169" s="56" t="s">
        <v>149</v>
      </c>
      <c r="BD169" s="403" t="s">
        <v>6545</v>
      </c>
      <c r="BE169" s="51" t="s">
        <v>88</v>
      </c>
      <c r="BF169" s="51" t="s">
        <v>88</v>
      </c>
    </row>
    <row r="170" spans="2:58" x14ac:dyDescent="0.25">
      <c r="B170" s="51">
        <v>2026</v>
      </c>
      <c r="C170" s="51">
        <v>891780111</v>
      </c>
      <c r="D170" s="51" t="s">
        <v>79</v>
      </c>
      <c r="E170" s="161" t="s">
        <v>6544</v>
      </c>
      <c r="F170" s="56" t="s">
        <v>6543</v>
      </c>
      <c r="G170" s="56">
        <v>0</v>
      </c>
      <c r="H170" s="56" t="s">
        <v>82</v>
      </c>
      <c r="I170" s="51" t="s">
        <v>174</v>
      </c>
      <c r="J170" s="121" t="s">
        <v>84</v>
      </c>
      <c r="K170" s="109" t="s">
        <v>4046</v>
      </c>
      <c r="L170" s="114">
        <v>9373320</v>
      </c>
      <c r="M170" s="51" t="s">
        <v>86</v>
      </c>
      <c r="N170" s="109" t="s">
        <v>6542</v>
      </c>
      <c r="O170" s="109">
        <v>26998878</v>
      </c>
      <c r="P170" s="109">
        <v>69</v>
      </c>
      <c r="Q170" s="120">
        <v>46036</v>
      </c>
      <c r="R170" s="109">
        <v>6818861280</v>
      </c>
      <c r="S170" s="114">
        <v>1283</v>
      </c>
      <c r="T170" s="120">
        <v>46042</v>
      </c>
      <c r="U170" s="114">
        <v>9373320</v>
      </c>
      <c r="V170" s="56" t="s">
        <v>88</v>
      </c>
      <c r="W170" s="114">
        <v>1082939683</v>
      </c>
      <c r="X170" s="161" t="s">
        <v>3375</v>
      </c>
      <c r="Y170" s="120">
        <v>46042</v>
      </c>
      <c r="Z170" s="120">
        <v>46069</v>
      </c>
      <c r="AA170" s="120" t="s">
        <v>90</v>
      </c>
      <c r="AB170" s="120">
        <v>46167</v>
      </c>
      <c r="AC170" s="54">
        <f t="shared" si="10"/>
        <v>98</v>
      </c>
      <c r="AD170" s="56">
        <v>0</v>
      </c>
      <c r="AE170" s="114">
        <v>0</v>
      </c>
      <c r="AF170" s="56">
        <v>0</v>
      </c>
      <c r="AG170" s="116" t="s">
        <v>90</v>
      </c>
      <c r="AH170" s="54">
        <f t="shared" si="11"/>
        <v>0</v>
      </c>
      <c r="AI170" s="56">
        <v>0</v>
      </c>
      <c r="AJ170" s="114">
        <v>0</v>
      </c>
      <c r="AK170" s="120" t="s">
        <v>90</v>
      </c>
      <c r="AL170" s="116" t="s">
        <v>90</v>
      </c>
      <c r="AM170" s="56">
        <v>0</v>
      </c>
      <c r="AN170" s="116" t="s">
        <v>90</v>
      </c>
      <c r="AO170" s="116" t="s">
        <v>90</v>
      </c>
      <c r="AP170" s="116" t="s">
        <v>90</v>
      </c>
      <c r="AQ170" s="54">
        <f t="shared" si="12"/>
        <v>0</v>
      </c>
      <c r="AR170" s="54">
        <f>+L170+AE170-AJ170</f>
        <v>9373320</v>
      </c>
      <c r="AS170" s="56" t="s">
        <v>571</v>
      </c>
      <c r="AT170" s="114">
        <v>0</v>
      </c>
      <c r="AU170" s="56" t="s">
        <v>91</v>
      </c>
      <c r="AV170" s="114">
        <v>0</v>
      </c>
      <c r="AW170" s="56" t="s">
        <v>90</v>
      </c>
      <c r="AX170" s="247">
        <v>1420200</v>
      </c>
      <c r="AY170" s="58">
        <f t="shared" si="13"/>
        <v>7953120</v>
      </c>
      <c r="AZ170" s="112">
        <f t="shared" si="14"/>
        <v>0.15151515151515152</v>
      </c>
      <c r="BA170" s="159">
        <v>0.15151515151515152</v>
      </c>
      <c r="BB170" s="56" t="s">
        <v>90</v>
      </c>
      <c r="BC170" s="56" t="s">
        <v>149</v>
      </c>
      <c r="BD170" s="403" t="s">
        <v>6541</v>
      </c>
      <c r="BE170" s="51" t="s">
        <v>88</v>
      </c>
      <c r="BF170" s="51" t="s">
        <v>88</v>
      </c>
    </row>
    <row r="171" spans="2:58" x14ac:dyDescent="0.25">
      <c r="B171" s="51">
        <v>2026</v>
      </c>
      <c r="C171" s="51">
        <v>891780111</v>
      </c>
      <c r="D171" s="51" t="s">
        <v>79</v>
      </c>
      <c r="E171" s="161" t="s">
        <v>6540</v>
      </c>
      <c r="F171" s="56" t="s">
        <v>6539</v>
      </c>
      <c r="G171" s="56">
        <v>0</v>
      </c>
      <c r="H171" s="56" t="s">
        <v>82</v>
      </c>
      <c r="I171" s="51" t="s">
        <v>174</v>
      </c>
      <c r="J171" s="121" t="s">
        <v>84</v>
      </c>
      <c r="K171" s="109" t="s">
        <v>4046</v>
      </c>
      <c r="L171" s="114">
        <v>9373320</v>
      </c>
      <c r="M171" s="51" t="s">
        <v>86</v>
      </c>
      <c r="N171" s="109" t="s">
        <v>6538</v>
      </c>
      <c r="O171" s="109">
        <v>1007049542</v>
      </c>
      <c r="P171" s="109">
        <v>69</v>
      </c>
      <c r="Q171" s="120">
        <v>46036</v>
      </c>
      <c r="R171" s="109">
        <v>6818861280</v>
      </c>
      <c r="S171" s="114">
        <v>1282</v>
      </c>
      <c r="T171" s="120">
        <v>46042</v>
      </c>
      <c r="U171" s="114">
        <v>9373320</v>
      </c>
      <c r="V171" s="56" t="s">
        <v>88</v>
      </c>
      <c r="W171" s="114">
        <v>1082939683</v>
      </c>
      <c r="X171" s="161" t="s">
        <v>3375</v>
      </c>
      <c r="Y171" s="120">
        <v>46042</v>
      </c>
      <c r="Z171" s="120">
        <v>46069</v>
      </c>
      <c r="AA171" s="120" t="s">
        <v>90</v>
      </c>
      <c r="AB171" s="120">
        <v>46167</v>
      </c>
      <c r="AC171" s="54">
        <f t="shared" si="10"/>
        <v>98</v>
      </c>
      <c r="AD171" s="56">
        <v>0</v>
      </c>
      <c r="AE171" s="114">
        <v>0</v>
      </c>
      <c r="AF171" s="56">
        <v>0</v>
      </c>
      <c r="AG171" s="116" t="s">
        <v>90</v>
      </c>
      <c r="AH171" s="54">
        <f t="shared" si="11"/>
        <v>0</v>
      </c>
      <c r="AI171" s="56">
        <v>0</v>
      </c>
      <c r="AJ171" s="114">
        <v>0</v>
      </c>
      <c r="AK171" s="120" t="s">
        <v>90</v>
      </c>
      <c r="AL171" s="116" t="s">
        <v>90</v>
      </c>
      <c r="AM171" s="56">
        <v>0</v>
      </c>
      <c r="AN171" s="116" t="s">
        <v>90</v>
      </c>
      <c r="AO171" s="116" t="s">
        <v>90</v>
      </c>
      <c r="AP171" s="116" t="s">
        <v>90</v>
      </c>
      <c r="AQ171" s="54">
        <f t="shared" si="12"/>
        <v>0</v>
      </c>
      <c r="AR171" s="54">
        <f>+L171+AE171-AJ171</f>
        <v>9373320</v>
      </c>
      <c r="AS171" s="56" t="s">
        <v>571</v>
      </c>
      <c r="AT171" s="114">
        <v>0</v>
      </c>
      <c r="AU171" s="56" t="s">
        <v>91</v>
      </c>
      <c r="AV171" s="114">
        <v>0</v>
      </c>
      <c r="AW171" s="56" t="s">
        <v>90</v>
      </c>
      <c r="AX171" s="247">
        <v>1420200</v>
      </c>
      <c r="AY171" s="58">
        <f t="shared" si="13"/>
        <v>7953120</v>
      </c>
      <c r="AZ171" s="112">
        <f t="shared" si="14"/>
        <v>0.15151515151515152</v>
      </c>
      <c r="BA171" s="159">
        <v>0.15151515151515152</v>
      </c>
      <c r="BB171" s="56" t="s">
        <v>90</v>
      </c>
      <c r="BC171" s="56" t="s">
        <v>149</v>
      </c>
      <c r="BD171" s="403" t="s">
        <v>6537</v>
      </c>
      <c r="BE171" s="51" t="s">
        <v>88</v>
      </c>
      <c r="BF171" s="51" t="s">
        <v>88</v>
      </c>
    </row>
    <row r="172" spans="2:58" x14ac:dyDescent="0.25">
      <c r="B172" s="51">
        <v>2026</v>
      </c>
      <c r="C172" s="51">
        <v>891780111</v>
      </c>
      <c r="D172" s="51" t="s">
        <v>79</v>
      </c>
      <c r="E172" s="161" t="s">
        <v>6536</v>
      </c>
      <c r="F172" s="56" t="s">
        <v>6535</v>
      </c>
      <c r="G172" s="56">
        <v>0</v>
      </c>
      <c r="H172" s="56" t="s">
        <v>82</v>
      </c>
      <c r="I172" s="51" t="s">
        <v>174</v>
      </c>
      <c r="J172" s="121" t="s">
        <v>84</v>
      </c>
      <c r="K172" s="109" t="s">
        <v>4046</v>
      </c>
      <c r="L172" s="114">
        <v>9373320</v>
      </c>
      <c r="M172" s="51" t="s">
        <v>86</v>
      </c>
      <c r="N172" s="109" t="s">
        <v>6534</v>
      </c>
      <c r="O172" s="109">
        <v>1121045519</v>
      </c>
      <c r="P172" s="109">
        <v>69</v>
      </c>
      <c r="Q172" s="120">
        <v>46036</v>
      </c>
      <c r="R172" s="109">
        <v>6818861280</v>
      </c>
      <c r="S172" s="114">
        <v>1281</v>
      </c>
      <c r="T172" s="120">
        <v>46042</v>
      </c>
      <c r="U172" s="114">
        <v>9373320</v>
      </c>
      <c r="V172" s="56" t="s">
        <v>88</v>
      </c>
      <c r="W172" s="114">
        <v>1082939683</v>
      </c>
      <c r="X172" s="161" t="s">
        <v>3375</v>
      </c>
      <c r="Y172" s="120">
        <v>46042</v>
      </c>
      <c r="Z172" s="120">
        <v>46069</v>
      </c>
      <c r="AA172" s="120" t="s">
        <v>90</v>
      </c>
      <c r="AB172" s="120">
        <v>46167</v>
      </c>
      <c r="AC172" s="54">
        <f t="shared" si="10"/>
        <v>98</v>
      </c>
      <c r="AD172" s="56">
        <v>0</v>
      </c>
      <c r="AE172" s="114">
        <v>0</v>
      </c>
      <c r="AF172" s="56">
        <v>0</v>
      </c>
      <c r="AG172" s="116" t="s">
        <v>90</v>
      </c>
      <c r="AH172" s="54">
        <f t="shared" si="11"/>
        <v>0</v>
      </c>
      <c r="AI172" s="56">
        <v>0</v>
      </c>
      <c r="AJ172" s="114">
        <v>0</v>
      </c>
      <c r="AK172" s="120" t="s">
        <v>90</v>
      </c>
      <c r="AL172" s="116" t="s">
        <v>90</v>
      </c>
      <c r="AM172" s="56">
        <v>0</v>
      </c>
      <c r="AN172" s="116" t="s">
        <v>90</v>
      </c>
      <c r="AO172" s="116" t="s">
        <v>90</v>
      </c>
      <c r="AP172" s="116" t="s">
        <v>90</v>
      </c>
      <c r="AQ172" s="54">
        <f t="shared" si="12"/>
        <v>0</v>
      </c>
      <c r="AR172" s="54">
        <f>+L172+AE172-AJ172</f>
        <v>9373320</v>
      </c>
      <c r="AS172" s="56" t="s">
        <v>571</v>
      </c>
      <c r="AT172" s="114">
        <v>0</v>
      </c>
      <c r="AU172" s="56" t="s">
        <v>91</v>
      </c>
      <c r="AV172" s="114">
        <v>0</v>
      </c>
      <c r="AW172" s="56" t="s">
        <v>90</v>
      </c>
      <c r="AX172" s="247">
        <v>1420200</v>
      </c>
      <c r="AY172" s="58">
        <f t="shared" si="13"/>
        <v>7953120</v>
      </c>
      <c r="AZ172" s="112">
        <f t="shared" si="14"/>
        <v>0.15151515151515152</v>
      </c>
      <c r="BA172" s="159">
        <v>0.15151515151515152</v>
      </c>
      <c r="BB172" s="56" t="s">
        <v>90</v>
      </c>
      <c r="BC172" s="56" t="s">
        <v>149</v>
      </c>
      <c r="BD172" s="403" t="s">
        <v>6533</v>
      </c>
      <c r="BE172" s="51" t="s">
        <v>88</v>
      </c>
      <c r="BF172" s="51" t="s">
        <v>88</v>
      </c>
    </row>
    <row r="173" spans="2:58" x14ac:dyDescent="0.25">
      <c r="B173" s="51">
        <v>2026</v>
      </c>
      <c r="C173" s="51">
        <v>891780111</v>
      </c>
      <c r="D173" s="51" t="s">
        <v>79</v>
      </c>
      <c r="E173" s="161" t="s">
        <v>6532</v>
      </c>
      <c r="F173" s="56" t="s">
        <v>6531</v>
      </c>
      <c r="G173" s="56">
        <v>0</v>
      </c>
      <c r="H173" s="56" t="s">
        <v>82</v>
      </c>
      <c r="I173" s="51" t="s">
        <v>174</v>
      </c>
      <c r="J173" s="121" t="s">
        <v>84</v>
      </c>
      <c r="K173" s="109" t="s">
        <v>6438</v>
      </c>
      <c r="L173" s="114">
        <v>17160000</v>
      </c>
      <c r="M173" s="51" t="s">
        <v>86</v>
      </c>
      <c r="N173" s="109" t="s">
        <v>6530</v>
      </c>
      <c r="O173" s="109">
        <v>1079689311</v>
      </c>
      <c r="P173" s="109">
        <v>69</v>
      </c>
      <c r="Q173" s="120">
        <v>46036</v>
      </c>
      <c r="R173" s="109">
        <v>6818861280</v>
      </c>
      <c r="S173" s="114">
        <v>1278</v>
      </c>
      <c r="T173" s="120">
        <v>46042</v>
      </c>
      <c r="U173" s="114">
        <v>9373320</v>
      </c>
      <c r="V173" s="56" t="s">
        <v>88</v>
      </c>
      <c r="W173" s="114">
        <v>1082939683</v>
      </c>
      <c r="X173" s="161" t="s">
        <v>3375</v>
      </c>
      <c r="Y173" s="120">
        <v>46042</v>
      </c>
      <c r="Z173" s="120">
        <v>46069</v>
      </c>
      <c r="AA173" s="120" t="s">
        <v>90</v>
      </c>
      <c r="AB173" s="120">
        <v>46167</v>
      </c>
      <c r="AC173" s="54">
        <f t="shared" si="10"/>
        <v>98</v>
      </c>
      <c r="AD173" s="56">
        <v>0</v>
      </c>
      <c r="AE173" s="114">
        <v>0</v>
      </c>
      <c r="AF173" s="56">
        <v>0</v>
      </c>
      <c r="AG173" s="116" t="s">
        <v>90</v>
      </c>
      <c r="AH173" s="54">
        <f t="shared" si="11"/>
        <v>0</v>
      </c>
      <c r="AI173" s="56">
        <v>0</v>
      </c>
      <c r="AJ173" s="114">
        <v>0</v>
      </c>
      <c r="AK173" s="120" t="s">
        <v>90</v>
      </c>
      <c r="AL173" s="116" t="s">
        <v>90</v>
      </c>
      <c r="AM173" s="56">
        <v>0</v>
      </c>
      <c r="AN173" s="116" t="s">
        <v>90</v>
      </c>
      <c r="AO173" s="116" t="s">
        <v>90</v>
      </c>
      <c r="AP173" s="116" t="s">
        <v>90</v>
      </c>
      <c r="AQ173" s="54">
        <f t="shared" si="12"/>
        <v>0</v>
      </c>
      <c r="AR173" s="54">
        <f>+L173+AE173-AJ173</f>
        <v>17160000</v>
      </c>
      <c r="AS173" s="56" t="s">
        <v>571</v>
      </c>
      <c r="AT173" s="114">
        <v>0</v>
      </c>
      <c r="AU173" s="56" t="s">
        <v>91</v>
      </c>
      <c r="AV173" s="114">
        <v>0</v>
      </c>
      <c r="AW173" s="56" t="s">
        <v>90</v>
      </c>
      <c r="AX173" s="247">
        <v>2600000</v>
      </c>
      <c r="AY173" s="58">
        <f t="shared" si="13"/>
        <v>14560000</v>
      </c>
      <c r="AZ173" s="112">
        <f t="shared" si="14"/>
        <v>0.15151515151515152</v>
      </c>
      <c r="BA173" s="159">
        <v>0.15151515151515152</v>
      </c>
      <c r="BB173" s="56" t="s">
        <v>90</v>
      </c>
      <c r="BC173" s="56" t="s">
        <v>149</v>
      </c>
      <c r="BD173" s="403" t="s">
        <v>6529</v>
      </c>
      <c r="BE173" s="51" t="s">
        <v>88</v>
      </c>
      <c r="BF173" s="51" t="s">
        <v>88</v>
      </c>
    </row>
    <row r="174" spans="2:58" x14ac:dyDescent="0.25">
      <c r="B174" s="51">
        <v>2026</v>
      </c>
      <c r="C174" s="51">
        <v>891780111</v>
      </c>
      <c r="D174" s="51" t="s">
        <v>79</v>
      </c>
      <c r="E174" s="161" t="s">
        <v>6528</v>
      </c>
      <c r="F174" s="56" t="s">
        <v>6527</v>
      </c>
      <c r="G174" s="56">
        <v>0</v>
      </c>
      <c r="H174" s="56" t="s">
        <v>82</v>
      </c>
      <c r="I174" s="51" t="s">
        <v>174</v>
      </c>
      <c r="J174" s="121" t="s">
        <v>84</v>
      </c>
      <c r="K174" s="109" t="s">
        <v>4004</v>
      </c>
      <c r="L174" s="114">
        <v>9373320</v>
      </c>
      <c r="M174" s="51" t="s">
        <v>86</v>
      </c>
      <c r="N174" s="109" t="s">
        <v>6526</v>
      </c>
      <c r="O174" s="109">
        <v>8313243</v>
      </c>
      <c r="P174" s="109">
        <v>69</v>
      </c>
      <c r="Q174" s="120">
        <v>46036</v>
      </c>
      <c r="R174" s="109">
        <v>6818861280</v>
      </c>
      <c r="S174" s="114">
        <v>1275</v>
      </c>
      <c r="T174" s="120">
        <v>46042</v>
      </c>
      <c r="U174" s="114">
        <v>9373320</v>
      </c>
      <c r="V174" s="56" t="s">
        <v>88</v>
      </c>
      <c r="W174" s="114">
        <v>1082939683</v>
      </c>
      <c r="X174" s="161" t="s">
        <v>3375</v>
      </c>
      <c r="Y174" s="120">
        <v>46042</v>
      </c>
      <c r="Z174" s="120">
        <v>46069</v>
      </c>
      <c r="AA174" s="120" t="s">
        <v>90</v>
      </c>
      <c r="AB174" s="120">
        <v>46167</v>
      </c>
      <c r="AC174" s="54">
        <f t="shared" si="10"/>
        <v>98</v>
      </c>
      <c r="AD174" s="56">
        <v>0</v>
      </c>
      <c r="AE174" s="114">
        <v>0</v>
      </c>
      <c r="AF174" s="56">
        <v>0</v>
      </c>
      <c r="AG174" s="116" t="s">
        <v>90</v>
      </c>
      <c r="AH174" s="54">
        <f t="shared" si="11"/>
        <v>0</v>
      </c>
      <c r="AI174" s="56">
        <v>0</v>
      </c>
      <c r="AJ174" s="114">
        <v>0</v>
      </c>
      <c r="AK174" s="120" t="s">
        <v>90</v>
      </c>
      <c r="AL174" s="116" t="s">
        <v>90</v>
      </c>
      <c r="AM174" s="56">
        <v>0</v>
      </c>
      <c r="AN174" s="116" t="s">
        <v>90</v>
      </c>
      <c r="AO174" s="116" t="s">
        <v>90</v>
      </c>
      <c r="AP174" s="116" t="s">
        <v>90</v>
      </c>
      <c r="AQ174" s="54">
        <f t="shared" si="12"/>
        <v>0</v>
      </c>
      <c r="AR174" s="54">
        <f>+L174+AE174-AJ174</f>
        <v>9373320</v>
      </c>
      <c r="AS174" s="56" t="s">
        <v>571</v>
      </c>
      <c r="AT174" s="114">
        <v>0</v>
      </c>
      <c r="AU174" s="56" t="s">
        <v>91</v>
      </c>
      <c r="AV174" s="114">
        <v>0</v>
      </c>
      <c r="AW174" s="56" t="s">
        <v>90</v>
      </c>
      <c r="AX174" s="247">
        <v>1420200</v>
      </c>
      <c r="AY174" s="58">
        <f t="shared" si="13"/>
        <v>7953120</v>
      </c>
      <c r="AZ174" s="112">
        <f t="shared" si="14"/>
        <v>0.15151515151515152</v>
      </c>
      <c r="BA174" s="159">
        <v>0.15151515151515152</v>
      </c>
      <c r="BB174" s="56" t="s">
        <v>90</v>
      </c>
      <c r="BC174" s="56" t="s">
        <v>149</v>
      </c>
      <c r="BD174" s="403" t="s">
        <v>6525</v>
      </c>
      <c r="BE174" s="51" t="s">
        <v>88</v>
      </c>
      <c r="BF174" s="51" t="s">
        <v>88</v>
      </c>
    </row>
    <row r="175" spans="2:58" x14ac:dyDescent="0.25">
      <c r="B175" s="51">
        <v>2026</v>
      </c>
      <c r="C175" s="51">
        <v>891780111</v>
      </c>
      <c r="D175" s="51" t="s">
        <v>79</v>
      </c>
      <c r="E175" s="161" t="s">
        <v>6524</v>
      </c>
      <c r="F175" s="56" t="s">
        <v>6523</v>
      </c>
      <c r="G175" s="56">
        <v>0</v>
      </c>
      <c r="H175" s="56" t="s">
        <v>82</v>
      </c>
      <c r="I175" s="51" t="s">
        <v>174</v>
      </c>
      <c r="J175" s="121" t="s">
        <v>84</v>
      </c>
      <c r="K175" s="109" t="s">
        <v>4046</v>
      </c>
      <c r="L175" s="114">
        <v>9373320</v>
      </c>
      <c r="M175" s="51" t="s">
        <v>86</v>
      </c>
      <c r="N175" s="109" t="s">
        <v>6522</v>
      </c>
      <c r="O175" s="109">
        <v>9396227</v>
      </c>
      <c r="P175" s="109">
        <v>69</v>
      </c>
      <c r="Q175" s="120">
        <v>46036</v>
      </c>
      <c r="R175" s="109">
        <v>6818861280</v>
      </c>
      <c r="S175" s="114">
        <v>1274</v>
      </c>
      <c r="T175" s="120">
        <v>46042</v>
      </c>
      <c r="U175" s="114">
        <v>9373320</v>
      </c>
      <c r="V175" s="56" t="s">
        <v>88</v>
      </c>
      <c r="W175" s="114">
        <v>1082939683</v>
      </c>
      <c r="X175" s="161" t="s">
        <v>3375</v>
      </c>
      <c r="Y175" s="120">
        <v>46042</v>
      </c>
      <c r="Z175" s="120">
        <v>46069</v>
      </c>
      <c r="AA175" s="120" t="s">
        <v>90</v>
      </c>
      <c r="AB175" s="120">
        <v>46167</v>
      </c>
      <c r="AC175" s="54">
        <f t="shared" si="10"/>
        <v>98</v>
      </c>
      <c r="AD175" s="56">
        <v>0</v>
      </c>
      <c r="AE175" s="114">
        <v>0</v>
      </c>
      <c r="AF175" s="56">
        <v>0</v>
      </c>
      <c r="AG175" s="116" t="s">
        <v>90</v>
      </c>
      <c r="AH175" s="54">
        <f t="shared" si="11"/>
        <v>0</v>
      </c>
      <c r="AI175" s="56">
        <v>0</v>
      </c>
      <c r="AJ175" s="114">
        <v>0</v>
      </c>
      <c r="AK175" s="120" t="s">
        <v>90</v>
      </c>
      <c r="AL175" s="116" t="s">
        <v>90</v>
      </c>
      <c r="AM175" s="56">
        <v>0</v>
      </c>
      <c r="AN175" s="116" t="s">
        <v>90</v>
      </c>
      <c r="AO175" s="116" t="s">
        <v>90</v>
      </c>
      <c r="AP175" s="116" t="s">
        <v>90</v>
      </c>
      <c r="AQ175" s="54">
        <f t="shared" si="12"/>
        <v>0</v>
      </c>
      <c r="AR175" s="54">
        <f>+L175+AE175-AJ175</f>
        <v>9373320</v>
      </c>
      <c r="AS175" s="56" t="s">
        <v>571</v>
      </c>
      <c r="AT175" s="114">
        <v>0</v>
      </c>
      <c r="AU175" s="56" t="s">
        <v>91</v>
      </c>
      <c r="AV175" s="114">
        <v>0</v>
      </c>
      <c r="AW175" s="56" t="s">
        <v>90</v>
      </c>
      <c r="AX175" s="247">
        <v>1420200</v>
      </c>
      <c r="AY175" s="58">
        <f t="shared" si="13"/>
        <v>7953120</v>
      </c>
      <c r="AZ175" s="112">
        <f t="shared" si="14"/>
        <v>0.15151515151515152</v>
      </c>
      <c r="BA175" s="159">
        <v>0.15151515151515152</v>
      </c>
      <c r="BB175" s="56" t="s">
        <v>90</v>
      </c>
      <c r="BC175" s="56" t="s">
        <v>149</v>
      </c>
      <c r="BD175" s="403" t="s">
        <v>6521</v>
      </c>
      <c r="BE175" s="51" t="s">
        <v>88</v>
      </c>
      <c r="BF175" s="51" t="s">
        <v>88</v>
      </c>
    </row>
    <row r="176" spans="2:58" x14ac:dyDescent="0.25">
      <c r="B176" s="51">
        <v>2026</v>
      </c>
      <c r="C176" s="51">
        <v>891780111</v>
      </c>
      <c r="D176" s="51" t="s">
        <v>79</v>
      </c>
      <c r="E176" s="161" t="s">
        <v>6520</v>
      </c>
      <c r="F176" s="56" t="s">
        <v>6519</v>
      </c>
      <c r="G176" s="56">
        <v>0</v>
      </c>
      <c r="H176" s="56" t="s">
        <v>82</v>
      </c>
      <c r="I176" s="51" t="s">
        <v>174</v>
      </c>
      <c r="J176" s="121" t="s">
        <v>84</v>
      </c>
      <c r="K176" s="109" t="s">
        <v>6438</v>
      </c>
      <c r="L176" s="114">
        <v>17160000</v>
      </c>
      <c r="M176" s="51" t="s">
        <v>86</v>
      </c>
      <c r="N176" s="109" t="s">
        <v>6518</v>
      </c>
      <c r="O176" s="109">
        <v>1118827546</v>
      </c>
      <c r="P176" s="109">
        <v>69</v>
      </c>
      <c r="Q176" s="120">
        <v>46036</v>
      </c>
      <c r="R176" s="109">
        <v>6818861280</v>
      </c>
      <c r="S176" s="114">
        <v>1277</v>
      </c>
      <c r="T176" s="120">
        <v>46042</v>
      </c>
      <c r="U176" s="114">
        <v>17160000</v>
      </c>
      <c r="V176" s="56" t="s">
        <v>88</v>
      </c>
      <c r="W176" s="114">
        <v>1082939683</v>
      </c>
      <c r="X176" s="161" t="s">
        <v>3375</v>
      </c>
      <c r="Y176" s="120">
        <v>46042</v>
      </c>
      <c r="Z176" s="120">
        <v>46069</v>
      </c>
      <c r="AA176" s="120" t="s">
        <v>90</v>
      </c>
      <c r="AB176" s="120">
        <v>46167</v>
      </c>
      <c r="AC176" s="54">
        <f t="shared" si="10"/>
        <v>98</v>
      </c>
      <c r="AD176" s="56">
        <v>0</v>
      </c>
      <c r="AE176" s="114">
        <v>0</v>
      </c>
      <c r="AF176" s="56">
        <v>0</v>
      </c>
      <c r="AG176" s="116" t="s">
        <v>90</v>
      </c>
      <c r="AH176" s="54">
        <f t="shared" si="11"/>
        <v>0</v>
      </c>
      <c r="AI176" s="56">
        <v>0</v>
      </c>
      <c r="AJ176" s="114">
        <v>0</v>
      </c>
      <c r="AK176" s="120" t="s">
        <v>90</v>
      </c>
      <c r="AL176" s="116" t="s">
        <v>90</v>
      </c>
      <c r="AM176" s="56">
        <v>0</v>
      </c>
      <c r="AN176" s="116" t="s">
        <v>90</v>
      </c>
      <c r="AO176" s="116" t="s">
        <v>90</v>
      </c>
      <c r="AP176" s="116" t="s">
        <v>90</v>
      </c>
      <c r="AQ176" s="54">
        <f t="shared" si="12"/>
        <v>0</v>
      </c>
      <c r="AR176" s="54">
        <f>+L176+AE176-AJ176</f>
        <v>17160000</v>
      </c>
      <c r="AS176" s="56" t="s">
        <v>571</v>
      </c>
      <c r="AT176" s="114">
        <v>0</v>
      </c>
      <c r="AU176" s="56" t="s">
        <v>91</v>
      </c>
      <c r="AV176" s="114">
        <v>0</v>
      </c>
      <c r="AW176" s="56" t="s">
        <v>90</v>
      </c>
      <c r="AX176" s="247">
        <v>2600000</v>
      </c>
      <c r="AY176" s="58">
        <f t="shared" si="13"/>
        <v>14560000</v>
      </c>
      <c r="AZ176" s="112">
        <f t="shared" si="14"/>
        <v>0.15151515151515152</v>
      </c>
      <c r="BA176" s="159">
        <v>0.15151515151515152</v>
      </c>
      <c r="BB176" s="56" t="s">
        <v>90</v>
      </c>
      <c r="BC176" s="56" t="s">
        <v>149</v>
      </c>
      <c r="BD176" s="403" t="s">
        <v>6517</v>
      </c>
      <c r="BE176" s="51" t="s">
        <v>88</v>
      </c>
      <c r="BF176" s="51" t="s">
        <v>88</v>
      </c>
    </row>
    <row r="177" spans="2:58" x14ac:dyDescent="0.25">
      <c r="B177" s="51">
        <v>2026</v>
      </c>
      <c r="C177" s="51">
        <v>891780111</v>
      </c>
      <c r="D177" s="51" t="s">
        <v>79</v>
      </c>
      <c r="E177" s="161" t="s">
        <v>6516</v>
      </c>
      <c r="F177" s="56" t="s">
        <v>6515</v>
      </c>
      <c r="G177" s="56">
        <v>0</v>
      </c>
      <c r="H177" s="56" t="s">
        <v>82</v>
      </c>
      <c r="I177" s="51" t="s">
        <v>174</v>
      </c>
      <c r="J177" s="121" t="s">
        <v>84</v>
      </c>
      <c r="K177" s="109" t="s">
        <v>4046</v>
      </c>
      <c r="L177" s="114">
        <v>9373320</v>
      </c>
      <c r="M177" s="51" t="s">
        <v>86</v>
      </c>
      <c r="N177" s="109" t="s">
        <v>6514</v>
      </c>
      <c r="O177" s="109">
        <v>1140898599</v>
      </c>
      <c r="P177" s="109">
        <v>69</v>
      </c>
      <c r="Q177" s="120">
        <v>46036</v>
      </c>
      <c r="R177" s="109">
        <v>6818861280</v>
      </c>
      <c r="S177" s="114">
        <v>1280</v>
      </c>
      <c r="T177" s="120">
        <v>46042</v>
      </c>
      <c r="U177" s="114">
        <v>9373320</v>
      </c>
      <c r="V177" s="56" t="s">
        <v>88</v>
      </c>
      <c r="W177" s="114">
        <v>1082939683</v>
      </c>
      <c r="X177" s="161" t="s">
        <v>3375</v>
      </c>
      <c r="Y177" s="120">
        <v>46042</v>
      </c>
      <c r="Z177" s="120">
        <v>46069</v>
      </c>
      <c r="AA177" s="120" t="s">
        <v>90</v>
      </c>
      <c r="AB177" s="120">
        <v>46167</v>
      </c>
      <c r="AC177" s="54">
        <f t="shared" si="10"/>
        <v>98</v>
      </c>
      <c r="AD177" s="56">
        <v>0</v>
      </c>
      <c r="AE177" s="114">
        <v>0</v>
      </c>
      <c r="AF177" s="56">
        <v>0</v>
      </c>
      <c r="AG177" s="116" t="s">
        <v>90</v>
      </c>
      <c r="AH177" s="54">
        <f t="shared" si="11"/>
        <v>0</v>
      </c>
      <c r="AI177" s="56">
        <v>0</v>
      </c>
      <c r="AJ177" s="114">
        <v>0</v>
      </c>
      <c r="AK177" s="120" t="s">
        <v>90</v>
      </c>
      <c r="AL177" s="116" t="s">
        <v>90</v>
      </c>
      <c r="AM177" s="56">
        <v>0</v>
      </c>
      <c r="AN177" s="116" t="s">
        <v>90</v>
      </c>
      <c r="AO177" s="116" t="s">
        <v>90</v>
      </c>
      <c r="AP177" s="116" t="s">
        <v>90</v>
      </c>
      <c r="AQ177" s="54">
        <f t="shared" si="12"/>
        <v>0</v>
      </c>
      <c r="AR177" s="54">
        <f>+L177+AE177-AJ177</f>
        <v>9373320</v>
      </c>
      <c r="AS177" s="56" t="s">
        <v>571</v>
      </c>
      <c r="AT177" s="114">
        <v>0</v>
      </c>
      <c r="AU177" s="56" t="s">
        <v>91</v>
      </c>
      <c r="AV177" s="114">
        <v>0</v>
      </c>
      <c r="AW177" s="56" t="s">
        <v>90</v>
      </c>
      <c r="AX177" s="247">
        <v>0</v>
      </c>
      <c r="AY177" s="58">
        <f t="shared" si="13"/>
        <v>9373320</v>
      </c>
      <c r="AZ177" s="112">
        <f t="shared" si="14"/>
        <v>0</v>
      </c>
      <c r="BA177" s="159">
        <v>0</v>
      </c>
      <c r="BB177" s="56" t="s">
        <v>90</v>
      </c>
      <c r="BC177" s="56" t="s">
        <v>149</v>
      </c>
      <c r="BD177" s="403" t="s">
        <v>6513</v>
      </c>
      <c r="BE177" s="51" t="s">
        <v>88</v>
      </c>
      <c r="BF177" s="51" t="s">
        <v>88</v>
      </c>
    </row>
    <row r="178" spans="2:58" x14ac:dyDescent="0.25">
      <c r="B178" s="51">
        <v>2026</v>
      </c>
      <c r="C178" s="51">
        <v>891780111</v>
      </c>
      <c r="D178" s="51" t="s">
        <v>79</v>
      </c>
      <c r="E178" s="161" t="s">
        <v>6512</v>
      </c>
      <c r="F178" s="56" t="s">
        <v>6511</v>
      </c>
      <c r="G178" s="56">
        <v>0</v>
      </c>
      <c r="H178" s="56" t="s">
        <v>82</v>
      </c>
      <c r="I178" s="51" t="s">
        <v>174</v>
      </c>
      <c r="J178" s="121" t="s">
        <v>84</v>
      </c>
      <c r="K178" s="109" t="s">
        <v>4036</v>
      </c>
      <c r="L178" s="114">
        <v>9373320</v>
      </c>
      <c r="M178" s="51" t="s">
        <v>86</v>
      </c>
      <c r="N178" s="109" t="s">
        <v>6510</v>
      </c>
      <c r="O178" s="109">
        <v>5164400</v>
      </c>
      <c r="P178" s="109">
        <v>69</v>
      </c>
      <c r="Q178" s="120">
        <v>46036</v>
      </c>
      <c r="R178" s="109">
        <v>6818861280</v>
      </c>
      <c r="S178" s="114">
        <v>1273</v>
      </c>
      <c r="T178" s="120">
        <v>46042</v>
      </c>
      <c r="U178" s="114">
        <v>9373320</v>
      </c>
      <c r="V178" s="56" t="s">
        <v>88</v>
      </c>
      <c r="W178" s="114">
        <v>1082939683</v>
      </c>
      <c r="X178" s="161" t="s">
        <v>3375</v>
      </c>
      <c r="Y178" s="120">
        <v>46042</v>
      </c>
      <c r="Z178" s="120">
        <v>46069</v>
      </c>
      <c r="AA178" s="120" t="s">
        <v>90</v>
      </c>
      <c r="AB178" s="120">
        <v>46167</v>
      </c>
      <c r="AC178" s="54">
        <f t="shared" si="10"/>
        <v>98</v>
      </c>
      <c r="AD178" s="56">
        <v>0</v>
      </c>
      <c r="AE178" s="114">
        <v>0</v>
      </c>
      <c r="AF178" s="56">
        <v>0</v>
      </c>
      <c r="AG178" s="116" t="s">
        <v>90</v>
      </c>
      <c r="AH178" s="54">
        <f t="shared" si="11"/>
        <v>0</v>
      </c>
      <c r="AI178" s="56">
        <v>0</v>
      </c>
      <c r="AJ178" s="114">
        <v>0</v>
      </c>
      <c r="AK178" s="120" t="s">
        <v>90</v>
      </c>
      <c r="AL178" s="116" t="s">
        <v>90</v>
      </c>
      <c r="AM178" s="56">
        <v>0</v>
      </c>
      <c r="AN178" s="116" t="s">
        <v>90</v>
      </c>
      <c r="AO178" s="116" t="s">
        <v>90</v>
      </c>
      <c r="AP178" s="116" t="s">
        <v>90</v>
      </c>
      <c r="AQ178" s="54">
        <f t="shared" si="12"/>
        <v>0</v>
      </c>
      <c r="AR178" s="54">
        <f>+L178+AE178-AJ178</f>
        <v>9373320</v>
      </c>
      <c r="AS178" s="56" t="s">
        <v>571</v>
      </c>
      <c r="AT178" s="114">
        <v>0</v>
      </c>
      <c r="AU178" s="56" t="s">
        <v>91</v>
      </c>
      <c r="AV178" s="114">
        <v>0</v>
      </c>
      <c r="AW178" s="56" t="s">
        <v>90</v>
      </c>
      <c r="AX178" s="247">
        <v>1420200</v>
      </c>
      <c r="AY178" s="58">
        <f t="shared" si="13"/>
        <v>7953120</v>
      </c>
      <c r="AZ178" s="112">
        <f t="shared" si="14"/>
        <v>0.15151515151515152</v>
      </c>
      <c r="BA178" s="159">
        <v>0.15151515151515152</v>
      </c>
      <c r="BB178" s="56" t="s">
        <v>90</v>
      </c>
      <c r="BC178" s="56" t="s">
        <v>149</v>
      </c>
      <c r="BD178" s="403" t="s">
        <v>6509</v>
      </c>
      <c r="BE178" s="51" t="s">
        <v>88</v>
      </c>
      <c r="BF178" s="51" t="s">
        <v>88</v>
      </c>
    </row>
    <row r="179" spans="2:58" x14ac:dyDescent="0.25">
      <c r="B179" s="51">
        <v>2026</v>
      </c>
      <c r="C179" s="51">
        <v>891780111</v>
      </c>
      <c r="D179" s="51" t="s">
        <v>79</v>
      </c>
      <c r="E179" s="161" t="s">
        <v>6508</v>
      </c>
      <c r="F179" s="56" t="s">
        <v>6507</v>
      </c>
      <c r="G179" s="56">
        <v>0</v>
      </c>
      <c r="H179" s="56" t="s">
        <v>82</v>
      </c>
      <c r="I179" s="51" t="s">
        <v>174</v>
      </c>
      <c r="J179" s="121" t="s">
        <v>84</v>
      </c>
      <c r="K179" s="109" t="s">
        <v>6438</v>
      </c>
      <c r="L179" s="114">
        <v>17160000</v>
      </c>
      <c r="M179" s="51" t="s">
        <v>86</v>
      </c>
      <c r="N179" s="109" t="s">
        <v>6506</v>
      </c>
      <c r="O179" s="109">
        <v>1082930630</v>
      </c>
      <c r="P179" s="109">
        <v>69</v>
      </c>
      <c r="Q179" s="120">
        <v>46036</v>
      </c>
      <c r="R179" s="109">
        <v>6818861280</v>
      </c>
      <c r="S179" s="114">
        <v>1271</v>
      </c>
      <c r="T179" s="120">
        <v>46042</v>
      </c>
      <c r="U179" s="114">
        <v>17160000</v>
      </c>
      <c r="V179" s="56" t="s">
        <v>88</v>
      </c>
      <c r="W179" s="114">
        <v>1082939683</v>
      </c>
      <c r="X179" s="161" t="s">
        <v>3375</v>
      </c>
      <c r="Y179" s="120">
        <v>46042</v>
      </c>
      <c r="Z179" s="120">
        <v>46069</v>
      </c>
      <c r="AA179" s="120" t="s">
        <v>90</v>
      </c>
      <c r="AB179" s="120">
        <v>46167</v>
      </c>
      <c r="AC179" s="54">
        <f t="shared" si="10"/>
        <v>98</v>
      </c>
      <c r="AD179" s="56">
        <v>0</v>
      </c>
      <c r="AE179" s="114">
        <v>0</v>
      </c>
      <c r="AF179" s="56">
        <v>0</v>
      </c>
      <c r="AG179" s="116" t="s">
        <v>90</v>
      </c>
      <c r="AH179" s="54">
        <f t="shared" si="11"/>
        <v>0</v>
      </c>
      <c r="AI179" s="56">
        <v>0</v>
      </c>
      <c r="AJ179" s="114">
        <v>0</v>
      </c>
      <c r="AK179" s="120" t="s">
        <v>90</v>
      </c>
      <c r="AL179" s="116" t="s">
        <v>90</v>
      </c>
      <c r="AM179" s="56">
        <v>0</v>
      </c>
      <c r="AN179" s="116" t="s">
        <v>90</v>
      </c>
      <c r="AO179" s="116" t="s">
        <v>90</v>
      </c>
      <c r="AP179" s="116" t="s">
        <v>90</v>
      </c>
      <c r="AQ179" s="54">
        <f t="shared" si="12"/>
        <v>0</v>
      </c>
      <c r="AR179" s="54">
        <f>+L179+AE179-AJ179</f>
        <v>17160000</v>
      </c>
      <c r="AS179" s="56" t="s">
        <v>571</v>
      </c>
      <c r="AT179" s="114">
        <v>0</v>
      </c>
      <c r="AU179" s="56" t="s">
        <v>91</v>
      </c>
      <c r="AV179" s="114">
        <v>0</v>
      </c>
      <c r="AW179" s="56" t="s">
        <v>90</v>
      </c>
      <c r="AX179" s="247">
        <v>2600000</v>
      </c>
      <c r="AY179" s="58">
        <f t="shared" si="13"/>
        <v>14560000</v>
      </c>
      <c r="AZ179" s="112">
        <f t="shared" si="14"/>
        <v>0.15151515151515152</v>
      </c>
      <c r="BA179" s="159">
        <v>0.15151515151515152</v>
      </c>
      <c r="BB179" s="56" t="s">
        <v>90</v>
      </c>
      <c r="BC179" s="56" t="s">
        <v>149</v>
      </c>
      <c r="BD179" s="403" t="s">
        <v>6505</v>
      </c>
      <c r="BE179" s="51" t="s">
        <v>88</v>
      </c>
      <c r="BF179" s="51" t="s">
        <v>88</v>
      </c>
    </row>
    <row r="180" spans="2:58" x14ac:dyDescent="0.25">
      <c r="B180" s="51">
        <v>2026</v>
      </c>
      <c r="C180" s="51">
        <v>891780111</v>
      </c>
      <c r="D180" s="51" t="s">
        <v>79</v>
      </c>
      <c r="E180" s="161" t="s">
        <v>6504</v>
      </c>
      <c r="F180" s="56" t="s">
        <v>6503</v>
      </c>
      <c r="G180" s="56">
        <v>0</v>
      </c>
      <c r="H180" s="56" t="s">
        <v>82</v>
      </c>
      <c r="I180" s="51" t="s">
        <v>174</v>
      </c>
      <c r="J180" s="121" t="s">
        <v>84</v>
      </c>
      <c r="K180" s="109" t="s">
        <v>4046</v>
      </c>
      <c r="L180" s="114">
        <v>9373320</v>
      </c>
      <c r="M180" s="51" t="s">
        <v>86</v>
      </c>
      <c r="N180" s="109" t="s">
        <v>6502</v>
      </c>
      <c r="O180" s="109">
        <v>15186553</v>
      </c>
      <c r="P180" s="109">
        <v>69</v>
      </c>
      <c r="Q180" s="120">
        <v>46036</v>
      </c>
      <c r="R180" s="109">
        <v>6818861280</v>
      </c>
      <c r="S180" s="114">
        <v>1272</v>
      </c>
      <c r="T180" s="120">
        <v>46042</v>
      </c>
      <c r="U180" s="114">
        <v>9373320</v>
      </c>
      <c r="V180" s="56" t="s">
        <v>88</v>
      </c>
      <c r="W180" s="114">
        <v>1082939683</v>
      </c>
      <c r="X180" s="161" t="s">
        <v>3375</v>
      </c>
      <c r="Y180" s="120">
        <v>46042</v>
      </c>
      <c r="Z180" s="120">
        <v>46069</v>
      </c>
      <c r="AA180" s="120" t="s">
        <v>90</v>
      </c>
      <c r="AB180" s="120">
        <v>46167</v>
      </c>
      <c r="AC180" s="54">
        <f t="shared" si="10"/>
        <v>98</v>
      </c>
      <c r="AD180" s="56">
        <v>0</v>
      </c>
      <c r="AE180" s="114">
        <v>0</v>
      </c>
      <c r="AF180" s="56">
        <v>0</v>
      </c>
      <c r="AG180" s="116" t="s">
        <v>90</v>
      </c>
      <c r="AH180" s="54">
        <f t="shared" si="11"/>
        <v>0</v>
      </c>
      <c r="AI180" s="56">
        <v>0</v>
      </c>
      <c r="AJ180" s="114">
        <v>0</v>
      </c>
      <c r="AK180" s="120" t="s">
        <v>90</v>
      </c>
      <c r="AL180" s="116" t="s">
        <v>90</v>
      </c>
      <c r="AM180" s="56">
        <v>0</v>
      </c>
      <c r="AN180" s="116" t="s">
        <v>90</v>
      </c>
      <c r="AO180" s="116" t="s">
        <v>90</v>
      </c>
      <c r="AP180" s="116" t="s">
        <v>90</v>
      </c>
      <c r="AQ180" s="54">
        <f t="shared" si="12"/>
        <v>0</v>
      </c>
      <c r="AR180" s="54">
        <f>+L180+AE180-AJ180</f>
        <v>9373320</v>
      </c>
      <c r="AS180" s="56" t="s">
        <v>571</v>
      </c>
      <c r="AT180" s="114">
        <v>0</v>
      </c>
      <c r="AU180" s="56" t="s">
        <v>91</v>
      </c>
      <c r="AV180" s="114">
        <v>0</v>
      </c>
      <c r="AW180" s="56" t="s">
        <v>90</v>
      </c>
      <c r="AX180" s="247">
        <v>1420200</v>
      </c>
      <c r="AY180" s="58">
        <f t="shared" si="13"/>
        <v>7953120</v>
      </c>
      <c r="AZ180" s="112">
        <f t="shared" si="14"/>
        <v>0.15151515151515152</v>
      </c>
      <c r="BA180" s="159">
        <v>0.15151515151515152</v>
      </c>
      <c r="BB180" s="56" t="s">
        <v>90</v>
      </c>
      <c r="BC180" s="56" t="s">
        <v>149</v>
      </c>
      <c r="BD180" s="403" t="s">
        <v>6501</v>
      </c>
      <c r="BE180" s="51" t="s">
        <v>88</v>
      </c>
      <c r="BF180" s="51" t="s">
        <v>88</v>
      </c>
    </row>
    <row r="181" spans="2:58" x14ac:dyDescent="0.25">
      <c r="B181" s="51">
        <v>2026</v>
      </c>
      <c r="C181" s="51">
        <v>891780111</v>
      </c>
      <c r="D181" s="51" t="s">
        <v>79</v>
      </c>
      <c r="E181" s="161" t="s">
        <v>6500</v>
      </c>
      <c r="F181" s="56" t="s">
        <v>6499</v>
      </c>
      <c r="G181" s="56">
        <v>0</v>
      </c>
      <c r="H181" s="56" t="s">
        <v>82</v>
      </c>
      <c r="I181" s="51" t="s">
        <v>83</v>
      </c>
      <c r="J181" s="121" t="s">
        <v>84</v>
      </c>
      <c r="K181" s="109" t="s">
        <v>6498</v>
      </c>
      <c r="L181" s="114">
        <v>16483500</v>
      </c>
      <c r="M181" s="51" t="s">
        <v>86</v>
      </c>
      <c r="N181" s="109" t="s">
        <v>6497</v>
      </c>
      <c r="O181" s="109">
        <v>1082372495</v>
      </c>
      <c r="P181" s="109">
        <v>207</v>
      </c>
      <c r="Q181" s="120">
        <v>46038</v>
      </c>
      <c r="R181" s="109">
        <v>923633360</v>
      </c>
      <c r="S181" s="114">
        <v>1243</v>
      </c>
      <c r="T181" s="120">
        <v>46042</v>
      </c>
      <c r="U181" s="114">
        <v>16483500</v>
      </c>
      <c r="V181" s="56" t="s">
        <v>88</v>
      </c>
      <c r="W181" s="114">
        <v>1082939683</v>
      </c>
      <c r="X181" s="161" t="s">
        <v>3375</v>
      </c>
      <c r="Y181" s="120">
        <v>46042</v>
      </c>
      <c r="Z181" s="120">
        <v>46042</v>
      </c>
      <c r="AA181" s="120" t="s">
        <v>90</v>
      </c>
      <c r="AB181" s="120">
        <v>46157</v>
      </c>
      <c r="AC181" s="54">
        <f t="shared" si="10"/>
        <v>115</v>
      </c>
      <c r="AD181" s="56">
        <v>1</v>
      </c>
      <c r="AE181" s="114">
        <v>7326000</v>
      </c>
      <c r="AF181" s="56">
        <v>1</v>
      </c>
      <c r="AG181" s="116">
        <v>46219</v>
      </c>
      <c r="AH181" s="54">
        <f t="shared" si="11"/>
        <v>62</v>
      </c>
      <c r="AI181" s="56">
        <v>0</v>
      </c>
      <c r="AJ181" s="114">
        <v>0</v>
      </c>
      <c r="AK181" s="120" t="s">
        <v>90</v>
      </c>
      <c r="AL181" s="116" t="s">
        <v>90</v>
      </c>
      <c r="AM181" s="56">
        <v>0</v>
      </c>
      <c r="AN181" s="116" t="s">
        <v>90</v>
      </c>
      <c r="AO181" s="116" t="s">
        <v>90</v>
      </c>
      <c r="AP181" s="116" t="s">
        <v>90</v>
      </c>
      <c r="AQ181" s="54">
        <f t="shared" si="12"/>
        <v>0</v>
      </c>
      <c r="AR181" s="54">
        <f>+L181+AE181-AJ181</f>
        <v>23809500</v>
      </c>
      <c r="AS181" s="56" t="s">
        <v>88</v>
      </c>
      <c r="AT181" s="114">
        <v>16483500</v>
      </c>
      <c r="AU181" s="56" t="s">
        <v>91</v>
      </c>
      <c r="AV181" s="114">
        <v>0</v>
      </c>
      <c r="AW181" s="56" t="s">
        <v>90</v>
      </c>
      <c r="AX181" s="247">
        <v>12800500</v>
      </c>
      <c r="AY181" s="58">
        <f t="shared" si="13"/>
        <v>11009000</v>
      </c>
      <c r="AZ181" s="112">
        <f t="shared" si="14"/>
        <v>0.53762153762153764</v>
      </c>
      <c r="BA181" s="159">
        <v>0.55555555555555558</v>
      </c>
      <c r="BB181" s="56" t="s">
        <v>90</v>
      </c>
      <c r="BC181" s="56" t="s">
        <v>92</v>
      </c>
      <c r="BD181" s="403" t="s">
        <v>6496</v>
      </c>
      <c r="BE181" s="51" t="s">
        <v>88</v>
      </c>
      <c r="BF181" s="51" t="s">
        <v>88</v>
      </c>
    </row>
    <row r="182" spans="2:58" x14ac:dyDescent="0.25">
      <c r="B182" s="51">
        <v>2026</v>
      </c>
      <c r="C182" s="51">
        <v>891780111</v>
      </c>
      <c r="D182" s="51" t="s">
        <v>79</v>
      </c>
      <c r="E182" s="161" t="s">
        <v>6495</v>
      </c>
      <c r="F182" s="56" t="s">
        <v>6494</v>
      </c>
      <c r="G182" s="56">
        <v>0</v>
      </c>
      <c r="H182" s="56" t="s">
        <v>82</v>
      </c>
      <c r="I182" s="51" t="s">
        <v>83</v>
      </c>
      <c r="J182" s="121" t="s">
        <v>84</v>
      </c>
      <c r="K182" s="109" t="s">
        <v>6493</v>
      </c>
      <c r="L182" s="114">
        <v>17982000</v>
      </c>
      <c r="M182" s="51" t="s">
        <v>86</v>
      </c>
      <c r="N182" s="109" t="s">
        <v>6492</v>
      </c>
      <c r="O182" s="109">
        <v>1085230612</v>
      </c>
      <c r="P182" s="109">
        <v>207</v>
      </c>
      <c r="Q182" s="120">
        <v>46038</v>
      </c>
      <c r="R182" s="109">
        <v>923633360</v>
      </c>
      <c r="S182" s="114">
        <v>1242</v>
      </c>
      <c r="T182" s="120">
        <v>46042</v>
      </c>
      <c r="U182" s="114">
        <v>17982000</v>
      </c>
      <c r="V182" s="56" t="s">
        <v>88</v>
      </c>
      <c r="W182" s="114">
        <v>1072646524</v>
      </c>
      <c r="X182" s="161" t="s">
        <v>3795</v>
      </c>
      <c r="Y182" s="120">
        <v>46042</v>
      </c>
      <c r="Z182" s="120">
        <v>46042</v>
      </c>
      <c r="AA182" s="120" t="s">
        <v>90</v>
      </c>
      <c r="AB182" s="120">
        <v>46172</v>
      </c>
      <c r="AC182" s="54">
        <f t="shared" si="10"/>
        <v>130</v>
      </c>
      <c r="AD182" s="56">
        <v>1</v>
      </c>
      <c r="AE182" s="114">
        <v>3996000</v>
      </c>
      <c r="AF182" s="56">
        <v>1</v>
      </c>
      <c r="AG182" s="116">
        <v>46203</v>
      </c>
      <c r="AH182" s="54">
        <f t="shared" si="11"/>
        <v>31</v>
      </c>
      <c r="AI182" s="56">
        <v>0</v>
      </c>
      <c r="AJ182" s="114">
        <v>0</v>
      </c>
      <c r="AK182" s="120" t="s">
        <v>90</v>
      </c>
      <c r="AL182" s="116" t="s">
        <v>90</v>
      </c>
      <c r="AM182" s="56">
        <v>0</v>
      </c>
      <c r="AN182" s="116" t="s">
        <v>90</v>
      </c>
      <c r="AO182" s="116" t="s">
        <v>90</v>
      </c>
      <c r="AP182" s="116" t="s">
        <v>90</v>
      </c>
      <c r="AQ182" s="54">
        <f t="shared" si="12"/>
        <v>0</v>
      </c>
      <c r="AR182" s="54">
        <f>+L182+AE182-AJ182</f>
        <v>21978000</v>
      </c>
      <c r="AS182" s="56" t="s">
        <v>88</v>
      </c>
      <c r="AT182" s="114">
        <v>17982000</v>
      </c>
      <c r="AU182" s="56" t="s">
        <v>91</v>
      </c>
      <c r="AV182" s="114">
        <v>0</v>
      </c>
      <c r="AW182" s="56" t="s">
        <v>90</v>
      </c>
      <c r="AX182" s="247">
        <v>9990000</v>
      </c>
      <c r="AY182" s="58">
        <f t="shared" si="13"/>
        <v>11988000</v>
      </c>
      <c r="AZ182" s="112">
        <f t="shared" si="14"/>
        <v>0.45454545454545453</v>
      </c>
      <c r="BA182" s="159">
        <v>0.55555555555555558</v>
      </c>
      <c r="BB182" s="56" t="s">
        <v>90</v>
      </c>
      <c r="BC182" s="56" t="s">
        <v>92</v>
      </c>
      <c r="BD182" s="403" t="s">
        <v>6491</v>
      </c>
      <c r="BE182" s="51" t="s">
        <v>88</v>
      </c>
      <c r="BF182" s="51" t="s">
        <v>88</v>
      </c>
    </row>
    <row r="183" spans="2:58" x14ac:dyDescent="0.25">
      <c r="B183" s="51">
        <v>2026</v>
      </c>
      <c r="C183" s="51">
        <v>891780111</v>
      </c>
      <c r="D183" s="51" t="s">
        <v>79</v>
      </c>
      <c r="E183" s="161" t="s">
        <v>6490</v>
      </c>
      <c r="F183" s="56" t="s">
        <v>6489</v>
      </c>
      <c r="G183" s="56">
        <v>0</v>
      </c>
      <c r="H183" s="56" t="s">
        <v>82</v>
      </c>
      <c r="I183" s="51" t="s">
        <v>83</v>
      </c>
      <c r="J183" s="121" t="s">
        <v>84</v>
      </c>
      <c r="K183" s="109" t="s">
        <v>6488</v>
      </c>
      <c r="L183" s="114">
        <v>17982000</v>
      </c>
      <c r="M183" s="51" t="s">
        <v>86</v>
      </c>
      <c r="N183" s="109" t="s">
        <v>6487</v>
      </c>
      <c r="O183" s="109">
        <v>1083045066</v>
      </c>
      <c r="P183" s="109">
        <v>207</v>
      </c>
      <c r="Q183" s="120">
        <v>46038</v>
      </c>
      <c r="R183" s="109">
        <v>923633360</v>
      </c>
      <c r="S183" s="114">
        <v>1241</v>
      </c>
      <c r="T183" s="120">
        <v>46042</v>
      </c>
      <c r="U183" s="114">
        <v>17982000</v>
      </c>
      <c r="V183" s="56" t="s">
        <v>88</v>
      </c>
      <c r="W183" s="114">
        <v>1072646524</v>
      </c>
      <c r="X183" s="161" t="s">
        <v>3795</v>
      </c>
      <c r="Y183" s="120">
        <v>46042</v>
      </c>
      <c r="Z183" s="120">
        <v>46042</v>
      </c>
      <c r="AA183" s="120" t="s">
        <v>90</v>
      </c>
      <c r="AB183" s="120">
        <v>46172</v>
      </c>
      <c r="AC183" s="54">
        <f t="shared" si="10"/>
        <v>130</v>
      </c>
      <c r="AD183" s="56">
        <v>1</v>
      </c>
      <c r="AE183" s="114">
        <v>3996000</v>
      </c>
      <c r="AF183" s="56">
        <v>1</v>
      </c>
      <c r="AG183" s="116">
        <v>46203</v>
      </c>
      <c r="AH183" s="54">
        <f t="shared" si="11"/>
        <v>31</v>
      </c>
      <c r="AI183" s="56">
        <v>0</v>
      </c>
      <c r="AJ183" s="114">
        <v>0</v>
      </c>
      <c r="AK183" s="120" t="s">
        <v>90</v>
      </c>
      <c r="AL183" s="116" t="s">
        <v>90</v>
      </c>
      <c r="AM183" s="56">
        <v>0</v>
      </c>
      <c r="AN183" s="116" t="s">
        <v>90</v>
      </c>
      <c r="AO183" s="116" t="s">
        <v>90</v>
      </c>
      <c r="AP183" s="116" t="s">
        <v>90</v>
      </c>
      <c r="AQ183" s="54">
        <f t="shared" si="12"/>
        <v>0</v>
      </c>
      <c r="AR183" s="54">
        <f>+L183+AE183-AJ183</f>
        <v>21978000</v>
      </c>
      <c r="AS183" s="56" t="s">
        <v>88</v>
      </c>
      <c r="AT183" s="114">
        <v>17982000</v>
      </c>
      <c r="AU183" s="56" t="s">
        <v>91</v>
      </c>
      <c r="AV183" s="114">
        <v>0</v>
      </c>
      <c r="AW183" s="56" t="s">
        <v>90</v>
      </c>
      <c r="AX183" s="247">
        <v>9990000</v>
      </c>
      <c r="AY183" s="58">
        <f t="shared" si="13"/>
        <v>11988000</v>
      </c>
      <c r="AZ183" s="112">
        <f t="shared" si="14"/>
        <v>0.45454545454545453</v>
      </c>
      <c r="BA183" s="159">
        <v>0.55555555555555558</v>
      </c>
      <c r="BB183" s="56" t="s">
        <v>90</v>
      </c>
      <c r="BC183" s="56" t="s">
        <v>92</v>
      </c>
      <c r="BD183" s="403" t="s">
        <v>6486</v>
      </c>
      <c r="BE183" s="51" t="s">
        <v>88</v>
      </c>
      <c r="BF183" s="51" t="s">
        <v>88</v>
      </c>
    </row>
    <row r="184" spans="2:58" x14ac:dyDescent="0.25">
      <c r="B184" s="51">
        <v>2026</v>
      </c>
      <c r="C184" s="51">
        <v>891780111</v>
      </c>
      <c r="D184" s="51" t="s">
        <v>79</v>
      </c>
      <c r="E184" s="161" t="s">
        <v>6485</v>
      </c>
      <c r="F184" s="56" t="s">
        <v>6484</v>
      </c>
      <c r="G184" s="56">
        <v>0</v>
      </c>
      <c r="H184" s="56" t="s">
        <v>82</v>
      </c>
      <c r="I184" s="51" t="s">
        <v>174</v>
      </c>
      <c r="J184" s="121" t="s">
        <v>84</v>
      </c>
      <c r="K184" s="109" t="s">
        <v>6483</v>
      </c>
      <c r="L184" s="114">
        <v>9373320</v>
      </c>
      <c r="M184" s="51" t="s">
        <v>86</v>
      </c>
      <c r="N184" s="109" t="s">
        <v>6482</v>
      </c>
      <c r="O184" s="109">
        <v>1123414652</v>
      </c>
      <c r="P184" s="109">
        <v>69</v>
      </c>
      <c r="Q184" s="120">
        <v>46036</v>
      </c>
      <c r="R184" s="109">
        <v>6818861280</v>
      </c>
      <c r="S184" s="114">
        <v>1270</v>
      </c>
      <c r="T184" s="120">
        <v>46042</v>
      </c>
      <c r="U184" s="114">
        <v>9373320</v>
      </c>
      <c r="V184" s="56" t="s">
        <v>88</v>
      </c>
      <c r="W184" s="114">
        <v>1082939683</v>
      </c>
      <c r="X184" s="161" t="s">
        <v>3375</v>
      </c>
      <c r="Y184" s="120">
        <v>46042</v>
      </c>
      <c r="Z184" s="120">
        <v>46069</v>
      </c>
      <c r="AA184" s="120" t="s">
        <v>90</v>
      </c>
      <c r="AB184" s="120">
        <v>46167</v>
      </c>
      <c r="AC184" s="54">
        <f t="shared" si="10"/>
        <v>98</v>
      </c>
      <c r="AD184" s="56">
        <v>0</v>
      </c>
      <c r="AE184" s="114">
        <v>0</v>
      </c>
      <c r="AF184" s="56">
        <v>0</v>
      </c>
      <c r="AG184" s="116" t="s">
        <v>90</v>
      </c>
      <c r="AH184" s="54">
        <f t="shared" si="11"/>
        <v>0</v>
      </c>
      <c r="AI184" s="56">
        <v>0</v>
      </c>
      <c r="AJ184" s="114">
        <v>0</v>
      </c>
      <c r="AK184" s="120" t="s">
        <v>90</v>
      </c>
      <c r="AL184" s="116" t="s">
        <v>90</v>
      </c>
      <c r="AM184" s="56">
        <v>0</v>
      </c>
      <c r="AN184" s="116" t="s">
        <v>90</v>
      </c>
      <c r="AO184" s="116" t="s">
        <v>90</v>
      </c>
      <c r="AP184" s="116" t="s">
        <v>90</v>
      </c>
      <c r="AQ184" s="54">
        <f t="shared" si="12"/>
        <v>0</v>
      </c>
      <c r="AR184" s="54">
        <f>+L184+AE184-AJ184</f>
        <v>9373320</v>
      </c>
      <c r="AS184" s="56" t="s">
        <v>571</v>
      </c>
      <c r="AT184" s="114">
        <v>0</v>
      </c>
      <c r="AU184" s="56" t="s">
        <v>91</v>
      </c>
      <c r="AV184" s="114">
        <v>0</v>
      </c>
      <c r="AW184" s="56" t="s">
        <v>90</v>
      </c>
      <c r="AX184" s="247">
        <v>1420200</v>
      </c>
      <c r="AY184" s="58">
        <f t="shared" si="13"/>
        <v>7953120</v>
      </c>
      <c r="AZ184" s="112">
        <f t="shared" si="14"/>
        <v>0.15151515151515152</v>
      </c>
      <c r="BA184" s="159">
        <v>0.15151515151515152</v>
      </c>
      <c r="BB184" s="56" t="s">
        <v>90</v>
      </c>
      <c r="BC184" s="56" t="s">
        <v>149</v>
      </c>
      <c r="BD184" s="403" t="s">
        <v>6481</v>
      </c>
      <c r="BE184" s="51" t="s">
        <v>88</v>
      </c>
      <c r="BF184" s="51" t="s">
        <v>88</v>
      </c>
    </row>
    <row r="185" spans="2:58" x14ac:dyDescent="0.25">
      <c r="B185" s="51">
        <v>2026</v>
      </c>
      <c r="C185" s="51">
        <v>891780111</v>
      </c>
      <c r="D185" s="51" t="s">
        <v>79</v>
      </c>
      <c r="E185" s="161" t="s">
        <v>6480</v>
      </c>
      <c r="F185" s="56" t="s">
        <v>6479</v>
      </c>
      <c r="G185" s="56">
        <v>0</v>
      </c>
      <c r="H185" s="56" t="s">
        <v>82</v>
      </c>
      <c r="I185" s="51" t="s">
        <v>174</v>
      </c>
      <c r="J185" s="121" t="s">
        <v>84</v>
      </c>
      <c r="K185" s="109" t="s">
        <v>3760</v>
      </c>
      <c r="L185" s="114">
        <v>9373320</v>
      </c>
      <c r="M185" s="51" t="s">
        <v>86</v>
      </c>
      <c r="N185" s="109" t="s">
        <v>6478</v>
      </c>
      <c r="O185" s="109">
        <v>1118852157</v>
      </c>
      <c r="P185" s="109">
        <v>69</v>
      </c>
      <c r="Q185" s="120">
        <v>46036</v>
      </c>
      <c r="R185" s="109">
        <v>6818861280</v>
      </c>
      <c r="S185" s="114">
        <v>1267</v>
      </c>
      <c r="T185" s="120">
        <v>46042</v>
      </c>
      <c r="U185" s="114">
        <v>9373320</v>
      </c>
      <c r="V185" s="56" t="s">
        <v>88</v>
      </c>
      <c r="W185" s="114">
        <v>1082939683</v>
      </c>
      <c r="X185" s="161" t="s">
        <v>3375</v>
      </c>
      <c r="Y185" s="120">
        <v>46042</v>
      </c>
      <c r="Z185" s="120">
        <v>46069</v>
      </c>
      <c r="AA185" s="120" t="s">
        <v>90</v>
      </c>
      <c r="AB185" s="120">
        <v>46167</v>
      </c>
      <c r="AC185" s="54">
        <f t="shared" si="10"/>
        <v>98</v>
      </c>
      <c r="AD185" s="56">
        <v>0</v>
      </c>
      <c r="AE185" s="114">
        <v>0</v>
      </c>
      <c r="AF185" s="56">
        <v>0</v>
      </c>
      <c r="AG185" s="116" t="s">
        <v>90</v>
      </c>
      <c r="AH185" s="54">
        <f t="shared" si="11"/>
        <v>0</v>
      </c>
      <c r="AI185" s="56">
        <v>0</v>
      </c>
      <c r="AJ185" s="114">
        <v>0</v>
      </c>
      <c r="AK185" s="120" t="s">
        <v>90</v>
      </c>
      <c r="AL185" s="116" t="s">
        <v>90</v>
      </c>
      <c r="AM185" s="56">
        <v>0</v>
      </c>
      <c r="AN185" s="116" t="s">
        <v>90</v>
      </c>
      <c r="AO185" s="116" t="s">
        <v>90</v>
      </c>
      <c r="AP185" s="116" t="s">
        <v>90</v>
      </c>
      <c r="AQ185" s="54">
        <f t="shared" si="12"/>
        <v>0</v>
      </c>
      <c r="AR185" s="54">
        <f>+L185+AE185-AJ185</f>
        <v>9373320</v>
      </c>
      <c r="AS185" s="56" t="s">
        <v>571</v>
      </c>
      <c r="AT185" s="114">
        <v>0</v>
      </c>
      <c r="AU185" s="56" t="s">
        <v>91</v>
      </c>
      <c r="AV185" s="114">
        <v>0</v>
      </c>
      <c r="AW185" s="56" t="s">
        <v>90</v>
      </c>
      <c r="AX185" s="247">
        <v>1420200</v>
      </c>
      <c r="AY185" s="58">
        <f t="shared" si="13"/>
        <v>7953120</v>
      </c>
      <c r="AZ185" s="112">
        <f t="shared" si="14"/>
        <v>0.15151515151515152</v>
      </c>
      <c r="BA185" s="159">
        <v>0.15151515151515152</v>
      </c>
      <c r="BB185" s="56" t="s">
        <v>90</v>
      </c>
      <c r="BC185" s="56" t="s">
        <v>149</v>
      </c>
      <c r="BD185" s="403" t="s">
        <v>6477</v>
      </c>
      <c r="BE185" s="51" t="s">
        <v>88</v>
      </c>
      <c r="BF185" s="51" t="s">
        <v>88</v>
      </c>
    </row>
    <row r="186" spans="2:58" x14ac:dyDescent="0.25">
      <c r="B186" s="51">
        <v>2026</v>
      </c>
      <c r="C186" s="51">
        <v>891780111</v>
      </c>
      <c r="D186" s="51" t="s">
        <v>79</v>
      </c>
      <c r="E186" s="161" t="s">
        <v>6476</v>
      </c>
      <c r="F186" s="56" t="s">
        <v>6475</v>
      </c>
      <c r="G186" s="56">
        <v>0</v>
      </c>
      <c r="H186" s="56" t="s">
        <v>82</v>
      </c>
      <c r="I186" s="51" t="s">
        <v>174</v>
      </c>
      <c r="J186" s="121" t="s">
        <v>84</v>
      </c>
      <c r="K186" s="54" t="s">
        <v>4036</v>
      </c>
      <c r="L186" s="114">
        <v>9373320</v>
      </c>
      <c r="M186" s="51" t="s">
        <v>86</v>
      </c>
      <c r="N186" s="109" t="s">
        <v>6474</v>
      </c>
      <c r="O186" s="109">
        <v>1193125214</v>
      </c>
      <c r="P186" s="109">
        <v>69</v>
      </c>
      <c r="Q186" s="120">
        <v>46036</v>
      </c>
      <c r="R186" s="109">
        <v>6818861280</v>
      </c>
      <c r="S186" s="114">
        <v>1269</v>
      </c>
      <c r="T186" s="120">
        <v>46042</v>
      </c>
      <c r="U186" s="114">
        <v>9373320</v>
      </c>
      <c r="V186" s="56" t="s">
        <v>88</v>
      </c>
      <c r="W186" s="114">
        <v>1082939683</v>
      </c>
      <c r="X186" s="161" t="s">
        <v>3375</v>
      </c>
      <c r="Y186" s="120">
        <v>46042</v>
      </c>
      <c r="Z186" s="120">
        <v>46069</v>
      </c>
      <c r="AA186" s="120" t="s">
        <v>90</v>
      </c>
      <c r="AB186" s="120">
        <v>46167</v>
      </c>
      <c r="AC186" s="54">
        <f t="shared" si="10"/>
        <v>98</v>
      </c>
      <c r="AD186" s="56">
        <v>0</v>
      </c>
      <c r="AE186" s="114">
        <v>0</v>
      </c>
      <c r="AF186" s="56">
        <v>0</v>
      </c>
      <c r="AG186" s="116" t="s">
        <v>90</v>
      </c>
      <c r="AH186" s="54">
        <f t="shared" si="11"/>
        <v>0</v>
      </c>
      <c r="AI186" s="56">
        <v>0</v>
      </c>
      <c r="AJ186" s="114">
        <v>0</v>
      </c>
      <c r="AK186" s="120" t="s">
        <v>90</v>
      </c>
      <c r="AL186" s="116" t="s">
        <v>90</v>
      </c>
      <c r="AM186" s="56">
        <v>0</v>
      </c>
      <c r="AN186" s="116" t="s">
        <v>90</v>
      </c>
      <c r="AO186" s="116" t="s">
        <v>90</v>
      </c>
      <c r="AP186" s="116" t="s">
        <v>90</v>
      </c>
      <c r="AQ186" s="54">
        <f t="shared" si="12"/>
        <v>0</v>
      </c>
      <c r="AR186" s="54">
        <f>+L186+AE186-AJ186</f>
        <v>9373320</v>
      </c>
      <c r="AS186" s="56" t="s">
        <v>571</v>
      </c>
      <c r="AT186" s="114">
        <v>0</v>
      </c>
      <c r="AU186" s="56" t="s">
        <v>91</v>
      </c>
      <c r="AV186" s="114">
        <v>0</v>
      </c>
      <c r="AW186" s="56" t="s">
        <v>90</v>
      </c>
      <c r="AX186" s="247">
        <v>1420200</v>
      </c>
      <c r="AY186" s="58">
        <f t="shared" si="13"/>
        <v>7953120</v>
      </c>
      <c r="AZ186" s="112">
        <f t="shared" si="14"/>
        <v>0.15151515151515152</v>
      </c>
      <c r="BA186" s="159">
        <v>0.15151515151515152</v>
      </c>
      <c r="BB186" s="56" t="s">
        <v>90</v>
      </c>
      <c r="BC186" s="56" t="s">
        <v>149</v>
      </c>
      <c r="BD186" s="403" t="s">
        <v>6473</v>
      </c>
      <c r="BE186" s="51" t="s">
        <v>88</v>
      </c>
      <c r="BF186" s="51" t="s">
        <v>88</v>
      </c>
    </row>
    <row r="187" spans="2:58" x14ac:dyDescent="0.25">
      <c r="B187" s="51">
        <v>2026</v>
      </c>
      <c r="C187" s="51">
        <v>891780111</v>
      </c>
      <c r="D187" s="51" t="s">
        <v>79</v>
      </c>
      <c r="E187" s="161" t="s">
        <v>6472</v>
      </c>
      <c r="F187" s="56" t="s">
        <v>6471</v>
      </c>
      <c r="G187" s="56">
        <v>0</v>
      </c>
      <c r="H187" s="56" t="s">
        <v>82</v>
      </c>
      <c r="I187" s="51" t="s">
        <v>174</v>
      </c>
      <c r="J187" s="121" t="s">
        <v>84</v>
      </c>
      <c r="K187" s="109" t="s">
        <v>4046</v>
      </c>
      <c r="L187" s="114">
        <v>9373320</v>
      </c>
      <c r="M187" s="51" t="s">
        <v>86</v>
      </c>
      <c r="N187" s="109" t="s">
        <v>6470</v>
      </c>
      <c r="O187" s="109">
        <v>84033346</v>
      </c>
      <c r="P187" s="109">
        <v>69</v>
      </c>
      <c r="Q187" s="120">
        <v>46036</v>
      </c>
      <c r="R187" s="109">
        <v>6818861280</v>
      </c>
      <c r="S187" s="114">
        <v>1268</v>
      </c>
      <c r="T187" s="120">
        <v>46042</v>
      </c>
      <c r="U187" s="114">
        <v>9373320</v>
      </c>
      <c r="V187" s="56" t="s">
        <v>88</v>
      </c>
      <c r="W187" s="114">
        <v>1082939683</v>
      </c>
      <c r="X187" s="161" t="s">
        <v>3375</v>
      </c>
      <c r="Y187" s="120">
        <v>46042</v>
      </c>
      <c r="Z187" s="120">
        <v>46069</v>
      </c>
      <c r="AA187" s="120" t="s">
        <v>90</v>
      </c>
      <c r="AB187" s="120">
        <v>46167</v>
      </c>
      <c r="AC187" s="54">
        <f t="shared" si="10"/>
        <v>98</v>
      </c>
      <c r="AD187" s="56">
        <v>0</v>
      </c>
      <c r="AE187" s="114">
        <v>0</v>
      </c>
      <c r="AF187" s="56">
        <v>0</v>
      </c>
      <c r="AG187" s="116" t="s">
        <v>90</v>
      </c>
      <c r="AH187" s="54">
        <f t="shared" si="11"/>
        <v>0</v>
      </c>
      <c r="AI187" s="56">
        <v>0</v>
      </c>
      <c r="AJ187" s="114">
        <v>0</v>
      </c>
      <c r="AK187" s="120" t="s">
        <v>90</v>
      </c>
      <c r="AL187" s="116" t="s">
        <v>90</v>
      </c>
      <c r="AM187" s="56">
        <v>0</v>
      </c>
      <c r="AN187" s="116" t="s">
        <v>90</v>
      </c>
      <c r="AO187" s="116" t="s">
        <v>90</v>
      </c>
      <c r="AP187" s="116" t="s">
        <v>90</v>
      </c>
      <c r="AQ187" s="54">
        <f t="shared" si="12"/>
        <v>0</v>
      </c>
      <c r="AR187" s="54">
        <f>+L187+AE187-AJ187</f>
        <v>9373320</v>
      </c>
      <c r="AS187" s="56" t="s">
        <v>571</v>
      </c>
      <c r="AT187" s="114">
        <v>0</v>
      </c>
      <c r="AU187" s="56" t="s">
        <v>91</v>
      </c>
      <c r="AV187" s="114">
        <v>0</v>
      </c>
      <c r="AW187" s="56" t="s">
        <v>90</v>
      </c>
      <c r="AX187" s="247">
        <v>1420200</v>
      </c>
      <c r="AY187" s="58">
        <f t="shared" si="13"/>
        <v>7953120</v>
      </c>
      <c r="AZ187" s="112">
        <f t="shared" si="14"/>
        <v>0.15151515151515152</v>
      </c>
      <c r="BA187" s="159">
        <v>0.15151515151515152</v>
      </c>
      <c r="BB187" s="56" t="s">
        <v>90</v>
      </c>
      <c r="BC187" s="56" t="s">
        <v>149</v>
      </c>
      <c r="BD187" s="403" t="s">
        <v>6469</v>
      </c>
      <c r="BE187" s="51" t="s">
        <v>88</v>
      </c>
      <c r="BF187" s="51" t="s">
        <v>88</v>
      </c>
    </row>
    <row r="188" spans="2:58" x14ac:dyDescent="0.25">
      <c r="B188" s="51">
        <v>2026</v>
      </c>
      <c r="C188" s="51">
        <v>891780111</v>
      </c>
      <c r="D188" s="51" t="s">
        <v>79</v>
      </c>
      <c r="E188" s="161" t="s">
        <v>6468</v>
      </c>
      <c r="F188" s="56" t="s">
        <v>6467</v>
      </c>
      <c r="G188" s="56">
        <v>0</v>
      </c>
      <c r="H188" s="56" t="s">
        <v>82</v>
      </c>
      <c r="I188" s="51" t="s">
        <v>174</v>
      </c>
      <c r="J188" s="121" t="s">
        <v>84</v>
      </c>
      <c r="K188" s="109" t="s">
        <v>6438</v>
      </c>
      <c r="L188" s="114">
        <v>17160000</v>
      </c>
      <c r="M188" s="51" t="s">
        <v>86</v>
      </c>
      <c r="N188" s="109" t="s">
        <v>6466</v>
      </c>
      <c r="O188" s="109">
        <v>1118848806</v>
      </c>
      <c r="P188" s="109">
        <v>69</v>
      </c>
      <c r="Q188" s="120">
        <v>46036</v>
      </c>
      <c r="R188" s="109">
        <v>6818861280</v>
      </c>
      <c r="S188" s="114">
        <v>1260</v>
      </c>
      <c r="T188" s="120">
        <v>46042</v>
      </c>
      <c r="U188" s="114">
        <v>17160000</v>
      </c>
      <c r="V188" s="56" t="s">
        <v>88</v>
      </c>
      <c r="W188" s="114">
        <v>1082939683</v>
      </c>
      <c r="X188" s="161" t="s">
        <v>3375</v>
      </c>
      <c r="Y188" s="120">
        <v>46042</v>
      </c>
      <c r="Z188" s="120">
        <v>46069</v>
      </c>
      <c r="AA188" s="120" t="s">
        <v>90</v>
      </c>
      <c r="AB188" s="120">
        <v>46167</v>
      </c>
      <c r="AC188" s="54">
        <f t="shared" si="10"/>
        <v>98</v>
      </c>
      <c r="AD188" s="56">
        <v>0</v>
      </c>
      <c r="AE188" s="114">
        <v>0</v>
      </c>
      <c r="AF188" s="56">
        <v>0</v>
      </c>
      <c r="AG188" s="116" t="s">
        <v>90</v>
      </c>
      <c r="AH188" s="54">
        <f t="shared" si="11"/>
        <v>0</v>
      </c>
      <c r="AI188" s="56">
        <v>0</v>
      </c>
      <c r="AJ188" s="114">
        <v>0</v>
      </c>
      <c r="AK188" s="120" t="s">
        <v>90</v>
      </c>
      <c r="AL188" s="116" t="s">
        <v>90</v>
      </c>
      <c r="AM188" s="56">
        <v>0</v>
      </c>
      <c r="AN188" s="116" t="s">
        <v>90</v>
      </c>
      <c r="AO188" s="116" t="s">
        <v>90</v>
      </c>
      <c r="AP188" s="116" t="s">
        <v>90</v>
      </c>
      <c r="AQ188" s="54">
        <f t="shared" si="12"/>
        <v>0</v>
      </c>
      <c r="AR188" s="54">
        <f>+L188+AE188-AJ188</f>
        <v>17160000</v>
      </c>
      <c r="AS188" s="56" t="s">
        <v>571</v>
      </c>
      <c r="AT188" s="114">
        <v>0</v>
      </c>
      <c r="AU188" s="56" t="s">
        <v>91</v>
      </c>
      <c r="AV188" s="114">
        <v>0</v>
      </c>
      <c r="AW188" s="56" t="s">
        <v>90</v>
      </c>
      <c r="AX188" s="247">
        <v>2600000</v>
      </c>
      <c r="AY188" s="58">
        <f t="shared" si="13"/>
        <v>14560000</v>
      </c>
      <c r="AZ188" s="112">
        <f t="shared" si="14"/>
        <v>0.15151515151515152</v>
      </c>
      <c r="BA188" s="159">
        <v>0.15151515151515152</v>
      </c>
      <c r="BB188" s="56" t="s">
        <v>90</v>
      </c>
      <c r="BC188" s="56" t="s">
        <v>149</v>
      </c>
      <c r="BD188" s="403" t="s">
        <v>6465</v>
      </c>
      <c r="BE188" s="51" t="s">
        <v>88</v>
      </c>
      <c r="BF188" s="51" t="s">
        <v>88</v>
      </c>
    </row>
    <row r="189" spans="2:58" x14ac:dyDescent="0.25">
      <c r="B189" s="51">
        <v>2026</v>
      </c>
      <c r="C189" s="51">
        <v>891780111</v>
      </c>
      <c r="D189" s="51" t="s">
        <v>79</v>
      </c>
      <c r="E189" s="161" t="s">
        <v>6464</v>
      </c>
      <c r="F189" s="56" t="s">
        <v>6463</v>
      </c>
      <c r="G189" s="56">
        <v>0</v>
      </c>
      <c r="H189" s="56" t="s">
        <v>82</v>
      </c>
      <c r="I189" s="51" t="s">
        <v>174</v>
      </c>
      <c r="J189" s="121" t="s">
        <v>84</v>
      </c>
      <c r="K189" s="109" t="s">
        <v>3760</v>
      </c>
      <c r="L189" s="114">
        <v>9373320</v>
      </c>
      <c r="M189" s="51" t="s">
        <v>86</v>
      </c>
      <c r="N189" s="109" t="s">
        <v>6462</v>
      </c>
      <c r="O189" s="109">
        <v>1006570970</v>
      </c>
      <c r="P189" s="109">
        <v>69</v>
      </c>
      <c r="Q189" s="120">
        <v>46036</v>
      </c>
      <c r="R189" s="109">
        <v>6818861280</v>
      </c>
      <c r="S189" s="114">
        <v>1254</v>
      </c>
      <c r="T189" s="120">
        <v>46042</v>
      </c>
      <c r="U189" s="114">
        <v>9373320</v>
      </c>
      <c r="V189" s="56" t="s">
        <v>88</v>
      </c>
      <c r="W189" s="114">
        <v>1082939683</v>
      </c>
      <c r="X189" s="161" t="s">
        <v>3375</v>
      </c>
      <c r="Y189" s="120">
        <v>46042</v>
      </c>
      <c r="Z189" s="120">
        <v>46069</v>
      </c>
      <c r="AA189" s="120" t="s">
        <v>90</v>
      </c>
      <c r="AB189" s="120">
        <v>46167</v>
      </c>
      <c r="AC189" s="54">
        <f t="shared" si="10"/>
        <v>98</v>
      </c>
      <c r="AD189" s="56">
        <v>0</v>
      </c>
      <c r="AE189" s="114">
        <v>0</v>
      </c>
      <c r="AF189" s="56">
        <v>0</v>
      </c>
      <c r="AG189" s="116" t="s">
        <v>90</v>
      </c>
      <c r="AH189" s="54">
        <f t="shared" si="11"/>
        <v>0</v>
      </c>
      <c r="AI189" s="56">
        <v>0</v>
      </c>
      <c r="AJ189" s="114">
        <v>0</v>
      </c>
      <c r="AK189" s="120" t="s">
        <v>90</v>
      </c>
      <c r="AL189" s="116" t="s">
        <v>90</v>
      </c>
      <c r="AM189" s="56">
        <v>0</v>
      </c>
      <c r="AN189" s="116" t="s">
        <v>90</v>
      </c>
      <c r="AO189" s="116" t="s">
        <v>90</v>
      </c>
      <c r="AP189" s="116" t="s">
        <v>90</v>
      </c>
      <c r="AQ189" s="54">
        <f t="shared" si="12"/>
        <v>0</v>
      </c>
      <c r="AR189" s="54">
        <f>+L189+AE189-AJ189</f>
        <v>9373320</v>
      </c>
      <c r="AS189" s="56" t="s">
        <v>571</v>
      </c>
      <c r="AT189" s="114">
        <v>0</v>
      </c>
      <c r="AU189" s="56" t="s">
        <v>91</v>
      </c>
      <c r="AV189" s="114">
        <v>0</v>
      </c>
      <c r="AW189" s="56" t="s">
        <v>90</v>
      </c>
      <c r="AX189" s="247">
        <v>1420200</v>
      </c>
      <c r="AY189" s="58">
        <f t="shared" si="13"/>
        <v>7953120</v>
      </c>
      <c r="AZ189" s="112">
        <f t="shared" si="14"/>
        <v>0.15151515151515152</v>
      </c>
      <c r="BA189" s="159">
        <v>0.15151515151515152</v>
      </c>
      <c r="BB189" s="56" t="s">
        <v>90</v>
      </c>
      <c r="BC189" s="56" t="s">
        <v>149</v>
      </c>
      <c r="BD189" s="403" t="s">
        <v>6461</v>
      </c>
      <c r="BE189" s="51" t="s">
        <v>88</v>
      </c>
      <c r="BF189" s="51" t="s">
        <v>88</v>
      </c>
    </row>
    <row r="190" spans="2:58" x14ac:dyDescent="0.25">
      <c r="B190" s="51">
        <v>2026</v>
      </c>
      <c r="C190" s="51">
        <v>891780111</v>
      </c>
      <c r="D190" s="51" t="s">
        <v>79</v>
      </c>
      <c r="E190" s="161" t="s">
        <v>6460</v>
      </c>
      <c r="F190" s="56" t="s">
        <v>6459</v>
      </c>
      <c r="G190" s="56">
        <v>0</v>
      </c>
      <c r="H190" s="56" t="s">
        <v>82</v>
      </c>
      <c r="I190" s="51" t="s">
        <v>174</v>
      </c>
      <c r="J190" s="121" t="s">
        <v>84</v>
      </c>
      <c r="K190" s="109" t="s">
        <v>3760</v>
      </c>
      <c r="L190" s="114">
        <v>9373320</v>
      </c>
      <c r="M190" s="51" t="s">
        <v>86</v>
      </c>
      <c r="N190" s="109" t="s">
        <v>6458</v>
      </c>
      <c r="O190" s="109">
        <v>17958605</v>
      </c>
      <c r="P190" s="109">
        <v>69</v>
      </c>
      <c r="Q190" s="120">
        <v>46036</v>
      </c>
      <c r="R190" s="109">
        <v>6818861280</v>
      </c>
      <c r="S190" s="114">
        <v>1253</v>
      </c>
      <c r="T190" s="120">
        <v>46042</v>
      </c>
      <c r="U190" s="114">
        <v>9373320</v>
      </c>
      <c r="V190" s="56" t="s">
        <v>88</v>
      </c>
      <c r="W190" s="114">
        <v>1082939683</v>
      </c>
      <c r="X190" s="161" t="s">
        <v>3375</v>
      </c>
      <c r="Y190" s="120">
        <v>46042</v>
      </c>
      <c r="Z190" s="120">
        <v>46069</v>
      </c>
      <c r="AA190" s="120" t="s">
        <v>90</v>
      </c>
      <c r="AB190" s="120">
        <v>46167</v>
      </c>
      <c r="AC190" s="54">
        <f t="shared" si="10"/>
        <v>98</v>
      </c>
      <c r="AD190" s="56">
        <v>0</v>
      </c>
      <c r="AE190" s="114">
        <v>0</v>
      </c>
      <c r="AF190" s="56">
        <v>0</v>
      </c>
      <c r="AG190" s="116" t="s">
        <v>90</v>
      </c>
      <c r="AH190" s="54">
        <f t="shared" si="11"/>
        <v>0</v>
      </c>
      <c r="AI190" s="56">
        <v>0</v>
      </c>
      <c r="AJ190" s="114">
        <v>0</v>
      </c>
      <c r="AK190" s="120" t="s">
        <v>90</v>
      </c>
      <c r="AL190" s="116" t="s">
        <v>90</v>
      </c>
      <c r="AM190" s="56">
        <v>0</v>
      </c>
      <c r="AN190" s="116" t="s">
        <v>90</v>
      </c>
      <c r="AO190" s="116" t="s">
        <v>90</v>
      </c>
      <c r="AP190" s="116" t="s">
        <v>90</v>
      </c>
      <c r="AQ190" s="54">
        <f t="shared" si="12"/>
        <v>0</v>
      </c>
      <c r="AR190" s="54">
        <f>+L190+AE190-AJ190</f>
        <v>9373320</v>
      </c>
      <c r="AS190" s="56" t="s">
        <v>571</v>
      </c>
      <c r="AT190" s="114">
        <v>0</v>
      </c>
      <c r="AU190" s="56" t="s">
        <v>91</v>
      </c>
      <c r="AV190" s="114">
        <v>0</v>
      </c>
      <c r="AW190" s="56" t="s">
        <v>90</v>
      </c>
      <c r="AX190" s="247">
        <v>1420200</v>
      </c>
      <c r="AY190" s="58">
        <f t="shared" si="13"/>
        <v>7953120</v>
      </c>
      <c r="AZ190" s="112">
        <f t="shared" si="14"/>
        <v>0.15151515151515152</v>
      </c>
      <c r="BA190" s="159">
        <v>0.15151515151515152</v>
      </c>
      <c r="BB190" s="56" t="s">
        <v>90</v>
      </c>
      <c r="BC190" s="56" t="s">
        <v>149</v>
      </c>
      <c r="BD190" s="403" t="s">
        <v>6457</v>
      </c>
      <c r="BE190" s="51" t="s">
        <v>88</v>
      </c>
      <c r="BF190" s="51" t="s">
        <v>88</v>
      </c>
    </row>
    <row r="191" spans="2:58" x14ac:dyDescent="0.25">
      <c r="B191" s="51">
        <v>2026</v>
      </c>
      <c r="C191" s="51">
        <v>891780111</v>
      </c>
      <c r="D191" s="51" t="s">
        <v>79</v>
      </c>
      <c r="E191" s="161" t="s">
        <v>6456</v>
      </c>
      <c r="F191" s="56" t="s">
        <v>6455</v>
      </c>
      <c r="G191" s="56">
        <v>0</v>
      </c>
      <c r="H191" s="56" t="s">
        <v>82</v>
      </c>
      <c r="I191" s="51" t="s">
        <v>174</v>
      </c>
      <c r="J191" s="121" t="s">
        <v>84</v>
      </c>
      <c r="K191" s="109" t="s">
        <v>4046</v>
      </c>
      <c r="L191" s="114">
        <v>9373320</v>
      </c>
      <c r="M191" s="51" t="s">
        <v>86</v>
      </c>
      <c r="N191" s="109" t="s">
        <v>6454</v>
      </c>
      <c r="O191" s="109">
        <v>72167291</v>
      </c>
      <c r="P191" s="109">
        <v>69</v>
      </c>
      <c r="Q191" s="120">
        <v>46036</v>
      </c>
      <c r="R191" s="109">
        <v>6818861280</v>
      </c>
      <c r="S191" s="114">
        <v>1259</v>
      </c>
      <c r="T191" s="120">
        <v>46042</v>
      </c>
      <c r="U191" s="114">
        <v>9373320</v>
      </c>
      <c r="V191" s="56" t="s">
        <v>88</v>
      </c>
      <c r="W191" s="114">
        <v>1082939683</v>
      </c>
      <c r="X191" s="161" t="s">
        <v>3375</v>
      </c>
      <c r="Y191" s="120">
        <v>46042</v>
      </c>
      <c r="Z191" s="120">
        <v>46069</v>
      </c>
      <c r="AA191" s="120" t="s">
        <v>90</v>
      </c>
      <c r="AB191" s="120">
        <v>46167</v>
      </c>
      <c r="AC191" s="54">
        <f t="shared" si="10"/>
        <v>98</v>
      </c>
      <c r="AD191" s="56">
        <v>0</v>
      </c>
      <c r="AE191" s="114">
        <v>0</v>
      </c>
      <c r="AF191" s="56">
        <v>0</v>
      </c>
      <c r="AG191" s="116" t="s">
        <v>90</v>
      </c>
      <c r="AH191" s="54">
        <f t="shared" si="11"/>
        <v>0</v>
      </c>
      <c r="AI191" s="56">
        <v>0</v>
      </c>
      <c r="AJ191" s="114">
        <v>0</v>
      </c>
      <c r="AK191" s="120" t="s">
        <v>90</v>
      </c>
      <c r="AL191" s="116" t="s">
        <v>90</v>
      </c>
      <c r="AM191" s="56">
        <v>0</v>
      </c>
      <c r="AN191" s="116" t="s">
        <v>90</v>
      </c>
      <c r="AO191" s="116" t="s">
        <v>90</v>
      </c>
      <c r="AP191" s="116" t="s">
        <v>90</v>
      </c>
      <c r="AQ191" s="54">
        <f t="shared" si="12"/>
        <v>0</v>
      </c>
      <c r="AR191" s="54">
        <f>+L191+AE191-AJ191</f>
        <v>9373320</v>
      </c>
      <c r="AS191" s="56" t="s">
        <v>571</v>
      </c>
      <c r="AT191" s="114">
        <v>0</v>
      </c>
      <c r="AU191" s="56" t="s">
        <v>91</v>
      </c>
      <c r="AV191" s="114">
        <v>0</v>
      </c>
      <c r="AW191" s="56" t="s">
        <v>90</v>
      </c>
      <c r="AX191" s="247">
        <v>1420200</v>
      </c>
      <c r="AY191" s="58">
        <f t="shared" si="13"/>
        <v>7953120</v>
      </c>
      <c r="AZ191" s="112">
        <f t="shared" si="14"/>
        <v>0.15151515151515152</v>
      </c>
      <c r="BA191" s="159">
        <v>0.15151515151515152</v>
      </c>
      <c r="BB191" s="56" t="s">
        <v>90</v>
      </c>
      <c r="BC191" s="56" t="s">
        <v>149</v>
      </c>
      <c r="BD191" s="403" t="s">
        <v>6453</v>
      </c>
      <c r="BE191" s="51" t="s">
        <v>88</v>
      </c>
      <c r="BF191" s="51" t="s">
        <v>88</v>
      </c>
    </row>
    <row r="192" spans="2:58" x14ac:dyDescent="0.25">
      <c r="B192" s="51">
        <v>2026</v>
      </c>
      <c r="C192" s="51">
        <v>891780111</v>
      </c>
      <c r="D192" s="51" t="s">
        <v>79</v>
      </c>
      <c r="E192" s="161" t="s">
        <v>6452</v>
      </c>
      <c r="F192" s="56" t="s">
        <v>6451</v>
      </c>
      <c r="G192" s="56">
        <v>0</v>
      </c>
      <c r="H192" s="56" t="s">
        <v>82</v>
      </c>
      <c r="I192" s="51" t="s">
        <v>174</v>
      </c>
      <c r="J192" s="121" t="s">
        <v>84</v>
      </c>
      <c r="K192" s="109" t="s">
        <v>6438</v>
      </c>
      <c r="L192" s="114">
        <v>17160000</v>
      </c>
      <c r="M192" s="51" t="s">
        <v>86</v>
      </c>
      <c r="N192" s="109" t="s">
        <v>6450</v>
      </c>
      <c r="O192" s="109">
        <v>1082880394</v>
      </c>
      <c r="P192" s="109">
        <v>69</v>
      </c>
      <c r="Q192" s="120">
        <v>46036</v>
      </c>
      <c r="R192" s="109">
        <v>6818861280</v>
      </c>
      <c r="S192" s="114">
        <v>1252</v>
      </c>
      <c r="T192" s="120">
        <v>46042</v>
      </c>
      <c r="U192" s="114">
        <v>17160000</v>
      </c>
      <c r="V192" s="56" t="s">
        <v>88</v>
      </c>
      <c r="W192" s="114">
        <v>1082939683</v>
      </c>
      <c r="X192" s="161" t="s">
        <v>3375</v>
      </c>
      <c r="Y192" s="120">
        <v>46042</v>
      </c>
      <c r="Z192" s="120">
        <v>46069</v>
      </c>
      <c r="AA192" s="120" t="s">
        <v>90</v>
      </c>
      <c r="AB192" s="120">
        <v>46167</v>
      </c>
      <c r="AC192" s="54">
        <f t="shared" si="10"/>
        <v>98</v>
      </c>
      <c r="AD192" s="56">
        <v>0</v>
      </c>
      <c r="AE192" s="114">
        <v>0</v>
      </c>
      <c r="AF192" s="56">
        <v>0</v>
      </c>
      <c r="AG192" s="116" t="s">
        <v>90</v>
      </c>
      <c r="AH192" s="54">
        <f t="shared" si="11"/>
        <v>0</v>
      </c>
      <c r="AI192" s="56">
        <v>0</v>
      </c>
      <c r="AJ192" s="114">
        <v>0</v>
      </c>
      <c r="AK192" s="120" t="s">
        <v>90</v>
      </c>
      <c r="AL192" s="116" t="s">
        <v>90</v>
      </c>
      <c r="AM192" s="56">
        <v>0</v>
      </c>
      <c r="AN192" s="116" t="s">
        <v>90</v>
      </c>
      <c r="AO192" s="116" t="s">
        <v>90</v>
      </c>
      <c r="AP192" s="116" t="s">
        <v>90</v>
      </c>
      <c r="AQ192" s="54">
        <f t="shared" si="12"/>
        <v>0</v>
      </c>
      <c r="AR192" s="54">
        <f>+L192+AE192-AJ192</f>
        <v>17160000</v>
      </c>
      <c r="AS192" s="56" t="s">
        <v>571</v>
      </c>
      <c r="AT192" s="114">
        <v>0</v>
      </c>
      <c r="AU192" s="56" t="s">
        <v>91</v>
      </c>
      <c r="AV192" s="114">
        <v>0</v>
      </c>
      <c r="AW192" s="56" t="s">
        <v>90</v>
      </c>
      <c r="AX192" s="247">
        <v>2600000</v>
      </c>
      <c r="AY192" s="58">
        <f t="shared" si="13"/>
        <v>14560000</v>
      </c>
      <c r="AZ192" s="112">
        <f t="shared" si="14"/>
        <v>0.15151515151515152</v>
      </c>
      <c r="BA192" s="159">
        <v>0.15151515151515152</v>
      </c>
      <c r="BB192" s="56" t="s">
        <v>90</v>
      </c>
      <c r="BC192" s="56" t="s">
        <v>149</v>
      </c>
      <c r="BD192" s="403" t="s">
        <v>6449</v>
      </c>
      <c r="BE192" s="51" t="s">
        <v>88</v>
      </c>
      <c r="BF192" s="51" t="s">
        <v>88</v>
      </c>
    </row>
    <row r="193" spans="2:58" x14ac:dyDescent="0.25">
      <c r="B193" s="51">
        <v>2026</v>
      </c>
      <c r="C193" s="51">
        <v>891780111</v>
      </c>
      <c r="D193" s="51" t="s">
        <v>79</v>
      </c>
      <c r="E193" s="161" t="s">
        <v>6448</v>
      </c>
      <c r="F193" s="56" t="s">
        <v>6447</v>
      </c>
      <c r="G193" s="56">
        <v>0</v>
      </c>
      <c r="H193" s="56" t="s">
        <v>82</v>
      </c>
      <c r="I193" s="51" t="s">
        <v>174</v>
      </c>
      <c r="J193" s="121" t="s">
        <v>84</v>
      </c>
      <c r="K193" s="109" t="s">
        <v>4046</v>
      </c>
      <c r="L193" s="114">
        <v>9373320</v>
      </c>
      <c r="M193" s="51" t="s">
        <v>86</v>
      </c>
      <c r="N193" s="109" t="s">
        <v>6446</v>
      </c>
      <c r="O193" s="109">
        <v>1065828297</v>
      </c>
      <c r="P193" s="109">
        <v>69</v>
      </c>
      <c r="Q193" s="120">
        <v>46036</v>
      </c>
      <c r="R193" s="109">
        <v>6818861280</v>
      </c>
      <c r="S193" s="114">
        <v>1258</v>
      </c>
      <c r="T193" s="120">
        <v>46042</v>
      </c>
      <c r="U193" s="114">
        <v>9373320</v>
      </c>
      <c r="V193" s="56" t="s">
        <v>88</v>
      </c>
      <c r="W193" s="114">
        <v>1082939683</v>
      </c>
      <c r="X193" s="161" t="s">
        <v>3375</v>
      </c>
      <c r="Y193" s="120">
        <v>46042</v>
      </c>
      <c r="Z193" s="120">
        <v>46069</v>
      </c>
      <c r="AA193" s="120" t="s">
        <v>90</v>
      </c>
      <c r="AB193" s="120">
        <v>46167</v>
      </c>
      <c r="AC193" s="54">
        <f t="shared" si="10"/>
        <v>98</v>
      </c>
      <c r="AD193" s="56">
        <v>0</v>
      </c>
      <c r="AE193" s="114">
        <v>0</v>
      </c>
      <c r="AF193" s="56">
        <v>0</v>
      </c>
      <c r="AG193" s="116" t="s">
        <v>90</v>
      </c>
      <c r="AH193" s="54">
        <f t="shared" si="11"/>
        <v>0</v>
      </c>
      <c r="AI193" s="56">
        <v>0</v>
      </c>
      <c r="AJ193" s="114">
        <v>0</v>
      </c>
      <c r="AK193" s="120" t="s">
        <v>90</v>
      </c>
      <c r="AL193" s="116" t="s">
        <v>90</v>
      </c>
      <c r="AM193" s="56">
        <v>0</v>
      </c>
      <c r="AN193" s="116" t="s">
        <v>90</v>
      </c>
      <c r="AO193" s="116" t="s">
        <v>90</v>
      </c>
      <c r="AP193" s="116" t="s">
        <v>90</v>
      </c>
      <c r="AQ193" s="54">
        <f t="shared" si="12"/>
        <v>0</v>
      </c>
      <c r="AR193" s="54">
        <f>+L193+AE193-AJ193</f>
        <v>9373320</v>
      </c>
      <c r="AS193" s="56" t="s">
        <v>571</v>
      </c>
      <c r="AT193" s="114">
        <v>0</v>
      </c>
      <c r="AU193" s="56" t="s">
        <v>91</v>
      </c>
      <c r="AV193" s="114">
        <v>0</v>
      </c>
      <c r="AW193" s="56" t="s">
        <v>90</v>
      </c>
      <c r="AX193" s="247">
        <v>1420200</v>
      </c>
      <c r="AY193" s="58">
        <f t="shared" si="13"/>
        <v>7953120</v>
      </c>
      <c r="AZ193" s="112">
        <f t="shared" si="14"/>
        <v>0.15151515151515152</v>
      </c>
      <c r="BA193" s="159">
        <v>0.15151515151515152</v>
      </c>
      <c r="BB193" s="56" t="s">
        <v>90</v>
      </c>
      <c r="BC193" s="56" t="s">
        <v>149</v>
      </c>
      <c r="BD193" s="403" t="s">
        <v>6445</v>
      </c>
      <c r="BE193" s="51" t="s">
        <v>88</v>
      </c>
      <c r="BF193" s="51" t="s">
        <v>88</v>
      </c>
    </row>
    <row r="194" spans="2:58" x14ac:dyDescent="0.25">
      <c r="B194" s="51">
        <v>2026</v>
      </c>
      <c r="C194" s="51">
        <v>891780111</v>
      </c>
      <c r="D194" s="51" t="s">
        <v>79</v>
      </c>
      <c r="E194" s="161" t="s">
        <v>6444</v>
      </c>
      <c r="F194" s="56" t="s">
        <v>6443</v>
      </c>
      <c r="G194" s="56">
        <v>0</v>
      </c>
      <c r="H194" s="56" t="s">
        <v>82</v>
      </c>
      <c r="I194" s="51" t="s">
        <v>174</v>
      </c>
      <c r="J194" s="121" t="s">
        <v>84</v>
      </c>
      <c r="K194" s="109" t="s">
        <v>4046</v>
      </c>
      <c r="L194" s="114">
        <v>9373320</v>
      </c>
      <c r="M194" s="51" t="s">
        <v>86</v>
      </c>
      <c r="N194" s="109" t="s">
        <v>6442</v>
      </c>
      <c r="O194" s="109">
        <v>72309301</v>
      </c>
      <c r="P194" s="109">
        <v>69</v>
      </c>
      <c r="Q194" s="120">
        <v>46036</v>
      </c>
      <c r="R194" s="109">
        <v>6818861280</v>
      </c>
      <c r="S194" s="114">
        <v>1257</v>
      </c>
      <c r="T194" s="120">
        <v>46042</v>
      </c>
      <c r="U194" s="114">
        <v>9373320</v>
      </c>
      <c r="V194" s="56" t="s">
        <v>88</v>
      </c>
      <c r="W194" s="114">
        <v>1082939683</v>
      </c>
      <c r="X194" s="161" t="s">
        <v>3375</v>
      </c>
      <c r="Y194" s="120">
        <v>46042</v>
      </c>
      <c r="Z194" s="120">
        <v>46069</v>
      </c>
      <c r="AA194" s="120" t="s">
        <v>90</v>
      </c>
      <c r="AB194" s="120">
        <v>46167</v>
      </c>
      <c r="AC194" s="54">
        <f t="shared" si="10"/>
        <v>98</v>
      </c>
      <c r="AD194" s="56">
        <v>0</v>
      </c>
      <c r="AE194" s="114">
        <v>0</v>
      </c>
      <c r="AF194" s="56">
        <v>0</v>
      </c>
      <c r="AG194" s="116" t="s">
        <v>90</v>
      </c>
      <c r="AH194" s="54">
        <f t="shared" si="11"/>
        <v>0</v>
      </c>
      <c r="AI194" s="56">
        <v>0</v>
      </c>
      <c r="AJ194" s="114">
        <v>0</v>
      </c>
      <c r="AK194" s="120" t="s">
        <v>90</v>
      </c>
      <c r="AL194" s="116" t="s">
        <v>90</v>
      </c>
      <c r="AM194" s="56">
        <v>0</v>
      </c>
      <c r="AN194" s="116" t="s">
        <v>90</v>
      </c>
      <c r="AO194" s="116" t="s">
        <v>90</v>
      </c>
      <c r="AP194" s="116" t="s">
        <v>90</v>
      </c>
      <c r="AQ194" s="54">
        <f t="shared" si="12"/>
        <v>0</v>
      </c>
      <c r="AR194" s="54">
        <f>+L194+AE194-AJ194</f>
        <v>9373320</v>
      </c>
      <c r="AS194" s="56" t="s">
        <v>571</v>
      </c>
      <c r="AT194" s="114">
        <v>0</v>
      </c>
      <c r="AU194" s="56" t="s">
        <v>91</v>
      </c>
      <c r="AV194" s="114">
        <v>0</v>
      </c>
      <c r="AW194" s="56" t="s">
        <v>90</v>
      </c>
      <c r="AX194" s="247">
        <v>1420200</v>
      </c>
      <c r="AY194" s="58">
        <f t="shared" si="13"/>
        <v>7953120</v>
      </c>
      <c r="AZ194" s="112">
        <f t="shared" si="14"/>
        <v>0.15151515151515152</v>
      </c>
      <c r="BA194" s="159">
        <v>0.15151515151515152</v>
      </c>
      <c r="BB194" s="56" t="s">
        <v>90</v>
      </c>
      <c r="BC194" s="56" t="s">
        <v>149</v>
      </c>
      <c r="BD194" s="403" t="s">
        <v>6441</v>
      </c>
      <c r="BE194" s="51" t="s">
        <v>88</v>
      </c>
      <c r="BF194" s="51" t="s">
        <v>88</v>
      </c>
    </row>
    <row r="195" spans="2:58" x14ac:dyDescent="0.25">
      <c r="B195" s="51">
        <v>2026</v>
      </c>
      <c r="C195" s="51">
        <v>891780111</v>
      </c>
      <c r="D195" s="51" t="s">
        <v>79</v>
      </c>
      <c r="E195" s="161" t="s">
        <v>6440</v>
      </c>
      <c r="F195" s="56" t="s">
        <v>6439</v>
      </c>
      <c r="G195" s="56">
        <v>0</v>
      </c>
      <c r="H195" s="56" t="s">
        <v>82</v>
      </c>
      <c r="I195" s="51" t="s">
        <v>174</v>
      </c>
      <c r="J195" s="121" t="s">
        <v>84</v>
      </c>
      <c r="K195" s="407" t="s">
        <v>6438</v>
      </c>
      <c r="L195" s="114">
        <v>17160000</v>
      </c>
      <c r="M195" s="51" t="s">
        <v>86</v>
      </c>
      <c r="N195" s="109" t="s">
        <v>6437</v>
      </c>
      <c r="O195" s="109">
        <v>57466572</v>
      </c>
      <c r="P195" s="109">
        <v>69</v>
      </c>
      <c r="Q195" s="120">
        <v>46036</v>
      </c>
      <c r="R195" s="109">
        <v>6818861280</v>
      </c>
      <c r="S195" s="114">
        <v>1251</v>
      </c>
      <c r="T195" s="120">
        <v>46042</v>
      </c>
      <c r="U195" s="114">
        <v>17160000</v>
      </c>
      <c r="V195" s="56" t="s">
        <v>88</v>
      </c>
      <c r="W195" s="114">
        <v>1082939683</v>
      </c>
      <c r="X195" s="161" t="s">
        <v>3375</v>
      </c>
      <c r="Y195" s="120">
        <v>46042</v>
      </c>
      <c r="Z195" s="120">
        <v>46069</v>
      </c>
      <c r="AA195" s="120" t="s">
        <v>90</v>
      </c>
      <c r="AB195" s="120">
        <v>46167</v>
      </c>
      <c r="AC195" s="54">
        <f t="shared" si="10"/>
        <v>98</v>
      </c>
      <c r="AD195" s="56">
        <v>0</v>
      </c>
      <c r="AE195" s="114">
        <v>0</v>
      </c>
      <c r="AF195" s="56">
        <v>0</v>
      </c>
      <c r="AG195" s="116" t="s">
        <v>90</v>
      </c>
      <c r="AH195" s="54">
        <f t="shared" si="11"/>
        <v>0</v>
      </c>
      <c r="AI195" s="56">
        <v>0</v>
      </c>
      <c r="AJ195" s="114">
        <v>0</v>
      </c>
      <c r="AK195" s="120" t="s">
        <v>90</v>
      </c>
      <c r="AL195" s="116" t="s">
        <v>90</v>
      </c>
      <c r="AM195" s="56">
        <v>0</v>
      </c>
      <c r="AN195" s="116" t="s">
        <v>90</v>
      </c>
      <c r="AO195" s="116" t="s">
        <v>90</v>
      </c>
      <c r="AP195" s="116" t="s">
        <v>90</v>
      </c>
      <c r="AQ195" s="54">
        <f t="shared" si="12"/>
        <v>0</v>
      </c>
      <c r="AR195" s="54">
        <f>+L195+AE195-AJ195</f>
        <v>17160000</v>
      </c>
      <c r="AS195" s="56" t="s">
        <v>571</v>
      </c>
      <c r="AT195" s="114">
        <v>0</v>
      </c>
      <c r="AU195" s="56" t="s">
        <v>91</v>
      </c>
      <c r="AV195" s="114">
        <v>0</v>
      </c>
      <c r="AW195" s="56" t="s">
        <v>90</v>
      </c>
      <c r="AX195" s="247">
        <v>2600000</v>
      </c>
      <c r="AY195" s="58">
        <f t="shared" si="13"/>
        <v>14560000</v>
      </c>
      <c r="AZ195" s="112">
        <f t="shared" si="14"/>
        <v>0.15151515151515152</v>
      </c>
      <c r="BA195" s="159">
        <v>0.15151515151515152</v>
      </c>
      <c r="BB195" s="56" t="s">
        <v>90</v>
      </c>
      <c r="BC195" s="56" t="s">
        <v>149</v>
      </c>
      <c r="BD195" s="403" t="s">
        <v>6436</v>
      </c>
      <c r="BE195" s="51" t="s">
        <v>88</v>
      </c>
      <c r="BF195" s="51" t="s">
        <v>88</v>
      </c>
    </row>
    <row r="196" spans="2:58" x14ac:dyDescent="0.25">
      <c r="B196" s="51">
        <v>2026</v>
      </c>
      <c r="C196" s="51">
        <v>891780111</v>
      </c>
      <c r="D196" s="51" t="s">
        <v>79</v>
      </c>
      <c r="E196" s="161" t="s">
        <v>6435</v>
      </c>
      <c r="F196" s="56" t="s">
        <v>6434</v>
      </c>
      <c r="G196" s="56">
        <v>0</v>
      </c>
      <c r="H196" s="56" t="s">
        <v>82</v>
      </c>
      <c r="I196" s="51" t="s">
        <v>174</v>
      </c>
      <c r="J196" s="121" t="s">
        <v>84</v>
      </c>
      <c r="K196" s="109" t="s">
        <v>4046</v>
      </c>
      <c r="L196" s="114">
        <v>9373320</v>
      </c>
      <c r="M196" s="51" t="s">
        <v>86</v>
      </c>
      <c r="N196" s="109" t="s">
        <v>6433</v>
      </c>
      <c r="O196" s="109">
        <v>84104643</v>
      </c>
      <c r="P196" s="109">
        <v>69</v>
      </c>
      <c r="Q196" s="120">
        <v>46036</v>
      </c>
      <c r="R196" s="109">
        <v>6818861280</v>
      </c>
      <c r="S196" s="114">
        <v>1256</v>
      </c>
      <c r="T196" s="120">
        <v>46042</v>
      </c>
      <c r="U196" s="114">
        <v>9373320</v>
      </c>
      <c r="V196" s="56" t="s">
        <v>88</v>
      </c>
      <c r="W196" s="114">
        <v>1082939683</v>
      </c>
      <c r="X196" s="161" t="s">
        <v>3375</v>
      </c>
      <c r="Y196" s="120">
        <v>46042</v>
      </c>
      <c r="Z196" s="120">
        <v>46069</v>
      </c>
      <c r="AA196" s="120" t="s">
        <v>90</v>
      </c>
      <c r="AB196" s="120">
        <v>46167</v>
      </c>
      <c r="AC196" s="54">
        <f t="shared" si="10"/>
        <v>98</v>
      </c>
      <c r="AD196" s="56">
        <v>0</v>
      </c>
      <c r="AE196" s="114">
        <v>0</v>
      </c>
      <c r="AF196" s="56">
        <v>0</v>
      </c>
      <c r="AG196" s="116" t="s">
        <v>90</v>
      </c>
      <c r="AH196" s="54">
        <f t="shared" si="11"/>
        <v>0</v>
      </c>
      <c r="AI196" s="56">
        <v>0</v>
      </c>
      <c r="AJ196" s="114">
        <v>0</v>
      </c>
      <c r="AK196" s="120" t="s">
        <v>90</v>
      </c>
      <c r="AL196" s="116" t="s">
        <v>90</v>
      </c>
      <c r="AM196" s="56">
        <v>0</v>
      </c>
      <c r="AN196" s="116" t="s">
        <v>90</v>
      </c>
      <c r="AO196" s="116" t="s">
        <v>90</v>
      </c>
      <c r="AP196" s="116" t="s">
        <v>90</v>
      </c>
      <c r="AQ196" s="54">
        <f t="shared" si="12"/>
        <v>0</v>
      </c>
      <c r="AR196" s="54">
        <f>+L196+AE196-AJ196</f>
        <v>9373320</v>
      </c>
      <c r="AS196" s="56" t="s">
        <v>571</v>
      </c>
      <c r="AT196" s="114">
        <v>0</v>
      </c>
      <c r="AU196" s="56" t="s">
        <v>91</v>
      </c>
      <c r="AV196" s="114">
        <v>0</v>
      </c>
      <c r="AW196" s="56" t="s">
        <v>90</v>
      </c>
      <c r="AX196" s="247">
        <v>1420200</v>
      </c>
      <c r="AY196" s="58">
        <f t="shared" si="13"/>
        <v>7953120</v>
      </c>
      <c r="AZ196" s="112">
        <f t="shared" si="14"/>
        <v>0.15151515151515152</v>
      </c>
      <c r="BA196" s="159">
        <v>0.15151515151515152</v>
      </c>
      <c r="BB196" s="56" t="s">
        <v>90</v>
      </c>
      <c r="BC196" s="56" t="s">
        <v>149</v>
      </c>
      <c r="BD196" s="403" t="s">
        <v>6432</v>
      </c>
      <c r="BE196" s="51" t="s">
        <v>88</v>
      </c>
      <c r="BF196" s="51" t="s">
        <v>88</v>
      </c>
    </row>
    <row r="197" spans="2:58" x14ac:dyDescent="0.25">
      <c r="B197" s="51">
        <v>2026</v>
      </c>
      <c r="C197" s="51">
        <v>891780111</v>
      </c>
      <c r="D197" s="51" t="s">
        <v>79</v>
      </c>
      <c r="E197" s="161" t="s">
        <v>6431</v>
      </c>
      <c r="F197" s="56" t="s">
        <v>6430</v>
      </c>
      <c r="G197" s="56">
        <v>0</v>
      </c>
      <c r="H197" s="56" t="s">
        <v>82</v>
      </c>
      <c r="I197" s="51" t="s">
        <v>174</v>
      </c>
      <c r="J197" s="121" t="s">
        <v>84</v>
      </c>
      <c r="K197" s="109" t="s">
        <v>4036</v>
      </c>
      <c r="L197" s="114">
        <v>9373320</v>
      </c>
      <c r="M197" s="51" t="s">
        <v>86</v>
      </c>
      <c r="N197" s="109" t="s">
        <v>6429</v>
      </c>
      <c r="O197" s="109">
        <v>1123731542</v>
      </c>
      <c r="P197" s="109">
        <v>69</v>
      </c>
      <c r="Q197" s="120">
        <v>46036</v>
      </c>
      <c r="R197" s="109">
        <v>6818861280</v>
      </c>
      <c r="S197" s="114">
        <v>1255</v>
      </c>
      <c r="T197" s="120">
        <v>46042</v>
      </c>
      <c r="U197" s="114">
        <v>9373320</v>
      </c>
      <c r="V197" s="56" t="s">
        <v>88</v>
      </c>
      <c r="W197" s="114">
        <v>1082939683</v>
      </c>
      <c r="X197" s="161" t="s">
        <v>3375</v>
      </c>
      <c r="Y197" s="120">
        <v>46042</v>
      </c>
      <c r="Z197" s="120">
        <v>46069</v>
      </c>
      <c r="AA197" s="120" t="s">
        <v>90</v>
      </c>
      <c r="AB197" s="120">
        <v>46167</v>
      </c>
      <c r="AC197" s="54">
        <f t="shared" si="10"/>
        <v>98</v>
      </c>
      <c r="AD197" s="56">
        <v>0</v>
      </c>
      <c r="AE197" s="114">
        <v>0</v>
      </c>
      <c r="AF197" s="56">
        <v>0</v>
      </c>
      <c r="AG197" s="116" t="s">
        <v>90</v>
      </c>
      <c r="AH197" s="54">
        <f t="shared" si="11"/>
        <v>0</v>
      </c>
      <c r="AI197" s="56">
        <v>0</v>
      </c>
      <c r="AJ197" s="114">
        <v>0</v>
      </c>
      <c r="AK197" s="120" t="s">
        <v>90</v>
      </c>
      <c r="AL197" s="116" t="s">
        <v>90</v>
      </c>
      <c r="AM197" s="56">
        <v>0</v>
      </c>
      <c r="AN197" s="116" t="s">
        <v>90</v>
      </c>
      <c r="AO197" s="116" t="s">
        <v>90</v>
      </c>
      <c r="AP197" s="116" t="s">
        <v>90</v>
      </c>
      <c r="AQ197" s="54">
        <f t="shared" si="12"/>
        <v>0</v>
      </c>
      <c r="AR197" s="54">
        <f>+L197+AE197-AJ197</f>
        <v>9373320</v>
      </c>
      <c r="AS197" s="56" t="s">
        <v>571</v>
      </c>
      <c r="AT197" s="114">
        <v>0</v>
      </c>
      <c r="AU197" s="56" t="s">
        <v>91</v>
      </c>
      <c r="AV197" s="114">
        <v>0</v>
      </c>
      <c r="AW197" s="56" t="s">
        <v>90</v>
      </c>
      <c r="AX197" s="247">
        <v>1420200</v>
      </c>
      <c r="AY197" s="58">
        <f t="shared" si="13"/>
        <v>7953120</v>
      </c>
      <c r="AZ197" s="112">
        <f t="shared" si="14"/>
        <v>0.15151515151515152</v>
      </c>
      <c r="BA197" s="159">
        <v>0.15151515151515152</v>
      </c>
      <c r="BB197" s="56" t="s">
        <v>90</v>
      </c>
      <c r="BC197" s="56" t="s">
        <v>149</v>
      </c>
      <c r="BD197" s="403" t="s">
        <v>6428</v>
      </c>
      <c r="BE197" s="51" t="s">
        <v>88</v>
      </c>
      <c r="BF197" s="51" t="s">
        <v>88</v>
      </c>
    </row>
    <row r="198" spans="2:58" x14ac:dyDescent="0.25">
      <c r="B198" s="51">
        <v>2026</v>
      </c>
      <c r="C198" s="51">
        <v>891780111</v>
      </c>
      <c r="D198" s="51" t="s">
        <v>79</v>
      </c>
      <c r="E198" s="161" t="s">
        <v>6427</v>
      </c>
      <c r="F198" s="56" t="s">
        <v>6426</v>
      </c>
      <c r="G198" s="56">
        <v>0</v>
      </c>
      <c r="H198" s="56" t="s">
        <v>82</v>
      </c>
      <c r="I198" s="51" t="s">
        <v>174</v>
      </c>
      <c r="J198" s="121" t="s">
        <v>84</v>
      </c>
      <c r="K198" s="109" t="s">
        <v>3760</v>
      </c>
      <c r="L198" s="114">
        <v>9373320</v>
      </c>
      <c r="M198" s="51" t="s">
        <v>86</v>
      </c>
      <c r="N198" s="109" t="s">
        <v>6425</v>
      </c>
      <c r="O198" s="109">
        <v>1065912187</v>
      </c>
      <c r="P198" s="109">
        <v>69</v>
      </c>
      <c r="Q198" s="120">
        <v>46036</v>
      </c>
      <c r="R198" s="109">
        <v>6818861280</v>
      </c>
      <c r="S198" s="114">
        <v>1262</v>
      </c>
      <c r="T198" s="120">
        <v>46042</v>
      </c>
      <c r="U198" s="114">
        <v>9373320</v>
      </c>
      <c r="V198" s="56" t="s">
        <v>88</v>
      </c>
      <c r="W198" s="114">
        <v>1082939683</v>
      </c>
      <c r="X198" s="161" t="s">
        <v>3375</v>
      </c>
      <c r="Y198" s="120">
        <v>46042</v>
      </c>
      <c r="Z198" s="120">
        <v>46069</v>
      </c>
      <c r="AA198" s="120" t="s">
        <v>90</v>
      </c>
      <c r="AB198" s="120">
        <v>46167</v>
      </c>
      <c r="AC198" s="54">
        <f t="shared" si="10"/>
        <v>98</v>
      </c>
      <c r="AD198" s="56">
        <v>0</v>
      </c>
      <c r="AE198" s="114">
        <v>0</v>
      </c>
      <c r="AF198" s="56">
        <v>0</v>
      </c>
      <c r="AG198" s="116" t="s">
        <v>90</v>
      </c>
      <c r="AH198" s="54">
        <f t="shared" si="11"/>
        <v>0</v>
      </c>
      <c r="AI198" s="56">
        <v>0</v>
      </c>
      <c r="AJ198" s="114">
        <v>0</v>
      </c>
      <c r="AK198" s="120" t="s">
        <v>90</v>
      </c>
      <c r="AL198" s="116" t="s">
        <v>90</v>
      </c>
      <c r="AM198" s="56">
        <v>0</v>
      </c>
      <c r="AN198" s="116" t="s">
        <v>90</v>
      </c>
      <c r="AO198" s="116" t="s">
        <v>90</v>
      </c>
      <c r="AP198" s="116" t="s">
        <v>90</v>
      </c>
      <c r="AQ198" s="54">
        <f t="shared" si="12"/>
        <v>0</v>
      </c>
      <c r="AR198" s="54">
        <f>+L198+AE198-AJ198</f>
        <v>9373320</v>
      </c>
      <c r="AS198" s="56" t="s">
        <v>571</v>
      </c>
      <c r="AT198" s="114">
        <v>0</v>
      </c>
      <c r="AU198" s="56" t="s">
        <v>91</v>
      </c>
      <c r="AV198" s="114">
        <v>0</v>
      </c>
      <c r="AW198" s="56" t="s">
        <v>90</v>
      </c>
      <c r="AX198" s="247">
        <v>1420200</v>
      </c>
      <c r="AY198" s="58">
        <f t="shared" si="13"/>
        <v>7953120</v>
      </c>
      <c r="AZ198" s="112">
        <f t="shared" si="14"/>
        <v>0.15151515151515152</v>
      </c>
      <c r="BA198" s="159">
        <v>0.15151515151515152</v>
      </c>
      <c r="BB198" s="56" t="s">
        <v>90</v>
      </c>
      <c r="BC198" s="56" t="s">
        <v>149</v>
      </c>
      <c r="BD198" s="403" t="s">
        <v>6424</v>
      </c>
      <c r="BE198" s="51" t="s">
        <v>88</v>
      </c>
      <c r="BF198" s="51" t="s">
        <v>88</v>
      </c>
    </row>
    <row r="199" spans="2:58" x14ac:dyDescent="0.25">
      <c r="B199" s="51">
        <v>2026</v>
      </c>
      <c r="C199" s="51">
        <v>891780111</v>
      </c>
      <c r="D199" s="51" t="s">
        <v>79</v>
      </c>
      <c r="E199" s="161" t="s">
        <v>6423</v>
      </c>
      <c r="F199" s="56" t="s">
        <v>6422</v>
      </c>
      <c r="G199" s="56">
        <v>0</v>
      </c>
      <c r="H199" s="56" t="s">
        <v>82</v>
      </c>
      <c r="I199" s="51" t="s">
        <v>174</v>
      </c>
      <c r="J199" s="121" t="s">
        <v>84</v>
      </c>
      <c r="K199" s="109" t="s">
        <v>4046</v>
      </c>
      <c r="L199" s="114">
        <v>9373320</v>
      </c>
      <c r="M199" s="51" t="s">
        <v>86</v>
      </c>
      <c r="N199" s="109" t="s">
        <v>6421</v>
      </c>
      <c r="O199" s="109">
        <v>23148124</v>
      </c>
      <c r="P199" s="109">
        <v>69</v>
      </c>
      <c r="Q199" s="120">
        <v>46036</v>
      </c>
      <c r="R199" s="109">
        <v>6818861280</v>
      </c>
      <c r="S199" s="114">
        <v>1266</v>
      </c>
      <c r="T199" s="120">
        <v>46042</v>
      </c>
      <c r="U199" s="114">
        <v>9373320</v>
      </c>
      <c r="V199" s="56" t="s">
        <v>88</v>
      </c>
      <c r="W199" s="114">
        <v>1082939683</v>
      </c>
      <c r="X199" s="161" t="s">
        <v>3375</v>
      </c>
      <c r="Y199" s="120">
        <v>46042</v>
      </c>
      <c r="Z199" s="120">
        <v>46069</v>
      </c>
      <c r="AA199" s="120" t="s">
        <v>90</v>
      </c>
      <c r="AB199" s="120">
        <v>46167</v>
      </c>
      <c r="AC199" s="54">
        <f t="shared" si="10"/>
        <v>98</v>
      </c>
      <c r="AD199" s="56">
        <v>0</v>
      </c>
      <c r="AE199" s="114">
        <v>0</v>
      </c>
      <c r="AF199" s="56">
        <v>0</v>
      </c>
      <c r="AG199" s="116" t="s">
        <v>90</v>
      </c>
      <c r="AH199" s="54">
        <f t="shared" si="11"/>
        <v>0</v>
      </c>
      <c r="AI199" s="56">
        <v>0</v>
      </c>
      <c r="AJ199" s="114">
        <v>0</v>
      </c>
      <c r="AK199" s="120" t="s">
        <v>90</v>
      </c>
      <c r="AL199" s="116" t="s">
        <v>90</v>
      </c>
      <c r="AM199" s="56">
        <v>0</v>
      </c>
      <c r="AN199" s="116" t="s">
        <v>90</v>
      </c>
      <c r="AO199" s="116" t="s">
        <v>90</v>
      </c>
      <c r="AP199" s="116" t="s">
        <v>90</v>
      </c>
      <c r="AQ199" s="54">
        <f t="shared" si="12"/>
        <v>0</v>
      </c>
      <c r="AR199" s="54">
        <f>+L199+AE199-AJ199</f>
        <v>9373320</v>
      </c>
      <c r="AS199" s="56" t="s">
        <v>571</v>
      </c>
      <c r="AT199" s="114">
        <v>0</v>
      </c>
      <c r="AU199" s="56" t="s">
        <v>91</v>
      </c>
      <c r="AV199" s="114">
        <v>0</v>
      </c>
      <c r="AW199" s="56" t="s">
        <v>90</v>
      </c>
      <c r="AX199" s="247">
        <v>1420200</v>
      </c>
      <c r="AY199" s="58">
        <f t="shared" si="13"/>
        <v>7953120</v>
      </c>
      <c r="AZ199" s="112">
        <f t="shared" si="14"/>
        <v>0.15151515151515152</v>
      </c>
      <c r="BA199" s="159">
        <v>0.15151515151515152</v>
      </c>
      <c r="BB199" s="56" t="s">
        <v>90</v>
      </c>
      <c r="BC199" s="56" t="s">
        <v>149</v>
      </c>
      <c r="BD199" s="403" t="s">
        <v>6420</v>
      </c>
      <c r="BE199" s="51" t="s">
        <v>88</v>
      </c>
      <c r="BF199" s="51" t="s">
        <v>88</v>
      </c>
    </row>
    <row r="200" spans="2:58" x14ac:dyDescent="0.25">
      <c r="B200" s="51">
        <v>2026</v>
      </c>
      <c r="C200" s="51">
        <v>891780111</v>
      </c>
      <c r="D200" s="51" t="s">
        <v>79</v>
      </c>
      <c r="E200" s="161" t="s">
        <v>6419</v>
      </c>
      <c r="F200" s="56" t="s">
        <v>6418</v>
      </c>
      <c r="G200" s="56">
        <v>0</v>
      </c>
      <c r="H200" s="56" t="s">
        <v>82</v>
      </c>
      <c r="I200" s="51" t="s">
        <v>174</v>
      </c>
      <c r="J200" s="121" t="s">
        <v>84</v>
      </c>
      <c r="K200" s="109" t="s">
        <v>4046</v>
      </c>
      <c r="L200" s="114">
        <v>9373320</v>
      </c>
      <c r="M200" s="51" t="s">
        <v>86</v>
      </c>
      <c r="N200" s="109" t="s">
        <v>6417</v>
      </c>
      <c r="O200" s="109">
        <v>1122400383</v>
      </c>
      <c r="P200" s="109">
        <v>69</v>
      </c>
      <c r="Q200" s="120">
        <v>46036</v>
      </c>
      <c r="R200" s="109">
        <v>6818861280</v>
      </c>
      <c r="S200" s="114">
        <v>1265</v>
      </c>
      <c r="T200" s="120">
        <v>46042</v>
      </c>
      <c r="U200" s="114">
        <v>9373320</v>
      </c>
      <c r="V200" s="56" t="s">
        <v>88</v>
      </c>
      <c r="W200" s="114">
        <v>1082939683</v>
      </c>
      <c r="X200" s="161" t="s">
        <v>3375</v>
      </c>
      <c r="Y200" s="120">
        <v>46042</v>
      </c>
      <c r="Z200" s="120">
        <v>46069</v>
      </c>
      <c r="AA200" s="120" t="s">
        <v>90</v>
      </c>
      <c r="AB200" s="120">
        <v>46167</v>
      </c>
      <c r="AC200" s="54">
        <f t="shared" ref="AC200:AC263" si="15">+IF(AA200="1800-01-01",AB200-Z200,AB200-AA200)</f>
        <v>98</v>
      </c>
      <c r="AD200" s="56">
        <v>0</v>
      </c>
      <c r="AE200" s="114">
        <v>0</v>
      </c>
      <c r="AF200" s="56">
        <v>0</v>
      </c>
      <c r="AG200" s="116" t="s">
        <v>90</v>
      </c>
      <c r="AH200" s="54">
        <f t="shared" ref="AH200:AH263" si="16">+IF(AG200="1800-01-01",0,AG200-AB200)</f>
        <v>0</v>
      </c>
      <c r="AI200" s="56">
        <v>0</v>
      </c>
      <c r="AJ200" s="114">
        <v>0</v>
      </c>
      <c r="AK200" s="120" t="s">
        <v>90</v>
      </c>
      <c r="AL200" s="116" t="s">
        <v>90</v>
      </c>
      <c r="AM200" s="56">
        <v>0</v>
      </c>
      <c r="AN200" s="116" t="s">
        <v>90</v>
      </c>
      <c r="AO200" s="116" t="s">
        <v>90</v>
      </c>
      <c r="AP200" s="116" t="s">
        <v>90</v>
      </c>
      <c r="AQ200" s="54">
        <f t="shared" ref="AQ200:AQ263" si="17">+IF(AN200="1800-01-01",0,AO200-AN200)</f>
        <v>0</v>
      </c>
      <c r="AR200" s="54">
        <f>+L200+AE200-AJ200</f>
        <v>9373320</v>
      </c>
      <c r="AS200" s="56" t="s">
        <v>571</v>
      </c>
      <c r="AT200" s="114">
        <v>0</v>
      </c>
      <c r="AU200" s="56" t="s">
        <v>91</v>
      </c>
      <c r="AV200" s="114">
        <v>0</v>
      </c>
      <c r="AW200" s="56" t="s">
        <v>90</v>
      </c>
      <c r="AX200" s="247">
        <v>1420200</v>
      </c>
      <c r="AY200" s="58">
        <f t="shared" ref="AY200:AY263" si="18">AR200-AX200</f>
        <v>7953120</v>
      </c>
      <c r="AZ200" s="112">
        <f t="shared" ref="AZ200:AZ263" si="19">+IFERROR(AX200/AR200,"_")</f>
        <v>0.15151515151515152</v>
      </c>
      <c r="BA200" s="159">
        <v>0.15151515151515152</v>
      </c>
      <c r="BB200" s="56" t="s">
        <v>90</v>
      </c>
      <c r="BC200" s="56" t="s">
        <v>149</v>
      </c>
      <c r="BD200" s="403" t="s">
        <v>6416</v>
      </c>
      <c r="BE200" s="51" t="s">
        <v>88</v>
      </c>
      <c r="BF200" s="51" t="s">
        <v>88</v>
      </c>
    </row>
    <row r="201" spans="2:58" x14ac:dyDescent="0.25">
      <c r="B201" s="51">
        <v>2026</v>
      </c>
      <c r="C201" s="51">
        <v>891780111</v>
      </c>
      <c r="D201" s="51" t="s">
        <v>79</v>
      </c>
      <c r="E201" s="161" t="s">
        <v>6415</v>
      </c>
      <c r="F201" s="56" t="s">
        <v>6414</v>
      </c>
      <c r="G201" s="56">
        <v>0</v>
      </c>
      <c r="H201" s="56" t="s">
        <v>82</v>
      </c>
      <c r="I201" s="51" t="s">
        <v>174</v>
      </c>
      <c r="J201" s="121" t="s">
        <v>84</v>
      </c>
      <c r="K201" s="109" t="s">
        <v>4046</v>
      </c>
      <c r="L201" s="114">
        <v>9373320</v>
      </c>
      <c r="M201" s="51" t="s">
        <v>86</v>
      </c>
      <c r="N201" s="109" t="s">
        <v>6413</v>
      </c>
      <c r="O201" s="109">
        <v>3730769</v>
      </c>
      <c r="P201" s="109">
        <v>69</v>
      </c>
      <c r="Q201" s="120">
        <v>46036</v>
      </c>
      <c r="R201" s="109">
        <v>6818861280</v>
      </c>
      <c r="S201" s="114">
        <v>1264</v>
      </c>
      <c r="T201" s="120">
        <v>46042</v>
      </c>
      <c r="U201" s="114">
        <v>9373320</v>
      </c>
      <c r="V201" s="56" t="s">
        <v>88</v>
      </c>
      <c r="W201" s="114">
        <v>1082939683</v>
      </c>
      <c r="X201" s="161" t="s">
        <v>3375</v>
      </c>
      <c r="Y201" s="120">
        <v>46042</v>
      </c>
      <c r="Z201" s="120">
        <v>46069</v>
      </c>
      <c r="AA201" s="120" t="s">
        <v>90</v>
      </c>
      <c r="AB201" s="120">
        <v>46167</v>
      </c>
      <c r="AC201" s="54">
        <f t="shared" si="15"/>
        <v>98</v>
      </c>
      <c r="AD201" s="56">
        <v>0</v>
      </c>
      <c r="AE201" s="114">
        <v>0</v>
      </c>
      <c r="AF201" s="56">
        <v>0</v>
      </c>
      <c r="AG201" s="116" t="s">
        <v>90</v>
      </c>
      <c r="AH201" s="54">
        <f t="shared" si="16"/>
        <v>0</v>
      </c>
      <c r="AI201" s="56">
        <v>0</v>
      </c>
      <c r="AJ201" s="114">
        <v>0</v>
      </c>
      <c r="AK201" s="120" t="s">
        <v>90</v>
      </c>
      <c r="AL201" s="116" t="s">
        <v>90</v>
      </c>
      <c r="AM201" s="56">
        <v>0</v>
      </c>
      <c r="AN201" s="116" t="s">
        <v>90</v>
      </c>
      <c r="AO201" s="116" t="s">
        <v>90</v>
      </c>
      <c r="AP201" s="116" t="s">
        <v>90</v>
      </c>
      <c r="AQ201" s="54">
        <f t="shared" si="17"/>
        <v>0</v>
      </c>
      <c r="AR201" s="54">
        <f>+L201+AE201-AJ201</f>
        <v>9373320</v>
      </c>
      <c r="AS201" s="56" t="s">
        <v>571</v>
      </c>
      <c r="AT201" s="114">
        <v>0</v>
      </c>
      <c r="AU201" s="56" t="s">
        <v>91</v>
      </c>
      <c r="AV201" s="114">
        <v>0</v>
      </c>
      <c r="AW201" s="56" t="s">
        <v>90</v>
      </c>
      <c r="AX201" s="247">
        <v>1420200</v>
      </c>
      <c r="AY201" s="58">
        <f t="shared" si="18"/>
        <v>7953120</v>
      </c>
      <c r="AZ201" s="112">
        <f t="shared" si="19"/>
        <v>0.15151515151515152</v>
      </c>
      <c r="BA201" s="159">
        <v>0.15151515151515152</v>
      </c>
      <c r="BB201" s="56" t="s">
        <v>90</v>
      </c>
      <c r="BC201" s="56" t="s">
        <v>149</v>
      </c>
      <c r="BD201" s="403" t="s">
        <v>6412</v>
      </c>
      <c r="BE201" s="51" t="s">
        <v>88</v>
      </c>
      <c r="BF201" s="51" t="s">
        <v>88</v>
      </c>
    </row>
    <row r="202" spans="2:58" x14ac:dyDescent="0.25">
      <c r="B202" s="51">
        <v>2026</v>
      </c>
      <c r="C202" s="51">
        <v>891780111</v>
      </c>
      <c r="D202" s="51" t="s">
        <v>79</v>
      </c>
      <c r="E202" s="161" t="s">
        <v>6411</v>
      </c>
      <c r="F202" s="56" t="s">
        <v>6410</v>
      </c>
      <c r="G202" s="56">
        <v>0</v>
      </c>
      <c r="H202" s="56" t="s">
        <v>82</v>
      </c>
      <c r="I202" s="51" t="s">
        <v>174</v>
      </c>
      <c r="J202" s="121" t="s">
        <v>84</v>
      </c>
      <c r="K202" s="54" t="s">
        <v>4046</v>
      </c>
      <c r="L202" s="114">
        <v>9373320</v>
      </c>
      <c r="M202" s="51" t="s">
        <v>86</v>
      </c>
      <c r="N202" s="109" t="s">
        <v>6409</v>
      </c>
      <c r="O202" s="109">
        <v>1079913722</v>
      </c>
      <c r="P202" s="109">
        <v>69</v>
      </c>
      <c r="Q202" s="120">
        <v>46036</v>
      </c>
      <c r="R202" s="109">
        <v>6818861280</v>
      </c>
      <c r="S202" s="114">
        <v>1263</v>
      </c>
      <c r="T202" s="120">
        <v>46042</v>
      </c>
      <c r="U202" s="114">
        <v>9373320</v>
      </c>
      <c r="V202" s="56" t="s">
        <v>88</v>
      </c>
      <c r="W202" s="114">
        <v>1082939683</v>
      </c>
      <c r="X202" s="161" t="s">
        <v>3375</v>
      </c>
      <c r="Y202" s="120">
        <v>46042</v>
      </c>
      <c r="Z202" s="120">
        <v>46069</v>
      </c>
      <c r="AA202" s="120" t="s">
        <v>90</v>
      </c>
      <c r="AB202" s="120">
        <v>46167</v>
      </c>
      <c r="AC202" s="54">
        <f t="shared" si="15"/>
        <v>98</v>
      </c>
      <c r="AD202" s="56">
        <v>0</v>
      </c>
      <c r="AE202" s="114">
        <v>0</v>
      </c>
      <c r="AF202" s="56">
        <v>0</v>
      </c>
      <c r="AG202" s="116" t="s">
        <v>90</v>
      </c>
      <c r="AH202" s="54">
        <f t="shared" si="16"/>
        <v>0</v>
      </c>
      <c r="AI202" s="56">
        <v>0</v>
      </c>
      <c r="AJ202" s="114">
        <v>0</v>
      </c>
      <c r="AK202" s="120" t="s">
        <v>90</v>
      </c>
      <c r="AL202" s="116" t="s">
        <v>90</v>
      </c>
      <c r="AM202" s="56">
        <v>0</v>
      </c>
      <c r="AN202" s="116" t="s">
        <v>90</v>
      </c>
      <c r="AO202" s="116" t="s">
        <v>90</v>
      </c>
      <c r="AP202" s="116" t="s">
        <v>90</v>
      </c>
      <c r="AQ202" s="54">
        <f t="shared" si="17"/>
        <v>0</v>
      </c>
      <c r="AR202" s="54">
        <f>+L202+AE202-AJ202</f>
        <v>9373320</v>
      </c>
      <c r="AS202" s="56" t="s">
        <v>571</v>
      </c>
      <c r="AT202" s="114">
        <v>0</v>
      </c>
      <c r="AU202" s="56" t="s">
        <v>91</v>
      </c>
      <c r="AV202" s="114">
        <v>0</v>
      </c>
      <c r="AW202" s="56" t="s">
        <v>90</v>
      </c>
      <c r="AX202" s="247">
        <v>1420200</v>
      </c>
      <c r="AY202" s="58">
        <f t="shared" si="18"/>
        <v>7953120</v>
      </c>
      <c r="AZ202" s="112">
        <f t="shared" si="19"/>
        <v>0.15151515151515152</v>
      </c>
      <c r="BA202" s="159">
        <v>0.15151515151515152</v>
      </c>
      <c r="BB202" s="56" t="s">
        <v>90</v>
      </c>
      <c r="BC202" s="56" t="s">
        <v>149</v>
      </c>
      <c r="BD202" s="403" t="s">
        <v>6408</v>
      </c>
      <c r="BE202" s="51" t="s">
        <v>88</v>
      </c>
      <c r="BF202" s="51" t="s">
        <v>88</v>
      </c>
    </row>
    <row r="203" spans="2:58" x14ac:dyDescent="0.25">
      <c r="B203" s="51">
        <v>2026</v>
      </c>
      <c r="C203" s="51">
        <v>891780111</v>
      </c>
      <c r="D203" s="51" t="s">
        <v>79</v>
      </c>
      <c r="E203" s="161" t="s">
        <v>6407</v>
      </c>
      <c r="F203" s="56" t="s">
        <v>6406</v>
      </c>
      <c r="G203" s="56">
        <v>0</v>
      </c>
      <c r="H203" s="56" t="s">
        <v>82</v>
      </c>
      <c r="I203" s="51" t="s">
        <v>174</v>
      </c>
      <c r="J203" s="121" t="s">
        <v>84</v>
      </c>
      <c r="K203" s="109" t="s">
        <v>4046</v>
      </c>
      <c r="L203" s="114">
        <v>9373320</v>
      </c>
      <c r="M203" s="51" t="s">
        <v>86</v>
      </c>
      <c r="N203" s="109" t="s">
        <v>6405</v>
      </c>
      <c r="O203" s="109">
        <v>8603071</v>
      </c>
      <c r="P203" s="109">
        <v>69</v>
      </c>
      <c r="Q203" s="120">
        <v>46036</v>
      </c>
      <c r="R203" s="109">
        <v>6818861280</v>
      </c>
      <c r="S203" s="114">
        <v>1261</v>
      </c>
      <c r="T203" s="120">
        <v>46042</v>
      </c>
      <c r="U203" s="114">
        <v>9373320</v>
      </c>
      <c r="V203" s="56" t="s">
        <v>88</v>
      </c>
      <c r="W203" s="114">
        <v>1082939683</v>
      </c>
      <c r="X203" s="161" t="s">
        <v>3375</v>
      </c>
      <c r="Y203" s="120">
        <v>46042</v>
      </c>
      <c r="Z203" s="120">
        <v>46069</v>
      </c>
      <c r="AA203" s="120" t="s">
        <v>90</v>
      </c>
      <c r="AB203" s="120">
        <v>46167</v>
      </c>
      <c r="AC203" s="54">
        <f t="shared" si="15"/>
        <v>98</v>
      </c>
      <c r="AD203" s="56">
        <v>0</v>
      </c>
      <c r="AE203" s="114">
        <v>0</v>
      </c>
      <c r="AF203" s="56">
        <v>0</v>
      </c>
      <c r="AG203" s="116" t="s">
        <v>90</v>
      </c>
      <c r="AH203" s="54">
        <f t="shared" si="16"/>
        <v>0</v>
      </c>
      <c r="AI203" s="56">
        <v>0</v>
      </c>
      <c r="AJ203" s="114">
        <v>0</v>
      </c>
      <c r="AK203" s="120" t="s">
        <v>90</v>
      </c>
      <c r="AL203" s="116" t="s">
        <v>90</v>
      </c>
      <c r="AM203" s="56">
        <v>0</v>
      </c>
      <c r="AN203" s="116" t="s">
        <v>90</v>
      </c>
      <c r="AO203" s="116" t="s">
        <v>90</v>
      </c>
      <c r="AP203" s="116" t="s">
        <v>90</v>
      </c>
      <c r="AQ203" s="54">
        <f t="shared" si="17"/>
        <v>0</v>
      </c>
      <c r="AR203" s="54">
        <f>+L203+AE203-AJ203</f>
        <v>9373320</v>
      </c>
      <c r="AS203" s="56" t="s">
        <v>571</v>
      </c>
      <c r="AT203" s="114">
        <v>0</v>
      </c>
      <c r="AU203" s="56" t="s">
        <v>91</v>
      </c>
      <c r="AV203" s="114">
        <v>0</v>
      </c>
      <c r="AW203" s="56" t="s">
        <v>90</v>
      </c>
      <c r="AX203" s="247">
        <v>0</v>
      </c>
      <c r="AY203" s="58">
        <f t="shared" si="18"/>
        <v>9373320</v>
      </c>
      <c r="AZ203" s="112">
        <f t="shared" si="19"/>
        <v>0</v>
      </c>
      <c r="BA203" s="159">
        <v>0</v>
      </c>
      <c r="BB203" s="56" t="s">
        <v>90</v>
      </c>
      <c r="BC203" s="56" t="s">
        <v>149</v>
      </c>
      <c r="BD203" s="403" t="s">
        <v>6404</v>
      </c>
      <c r="BE203" s="51" t="s">
        <v>88</v>
      </c>
      <c r="BF203" s="51" t="s">
        <v>88</v>
      </c>
    </row>
    <row r="204" spans="2:58" x14ac:dyDescent="0.25">
      <c r="B204" s="51">
        <v>2026</v>
      </c>
      <c r="C204" s="51">
        <v>891780111</v>
      </c>
      <c r="D204" s="51" t="s">
        <v>79</v>
      </c>
      <c r="E204" s="161" t="s">
        <v>6403</v>
      </c>
      <c r="F204" s="56" t="s">
        <v>6402</v>
      </c>
      <c r="G204" s="56">
        <v>0</v>
      </c>
      <c r="H204" s="56" t="s">
        <v>82</v>
      </c>
      <c r="I204" s="51" t="s">
        <v>83</v>
      </c>
      <c r="J204" s="121" t="s">
        <v>84</v>
      </c>
      <c r="K204" s="109" t="s">
        <v>6401</v>
      </c>
      <c r="L204" s="114">
        <v>12820500</v>
      </c>
      <c r="M204" s="51" t="s">
        <v>86</v>
      </c>
      <c r="N204" s="109" t="s">
        <v>6400</v>
      </c>
      <c r="O204" s="109">
        <v>1000883928</v>
      </c>
      <c r="P204" s="109">
        <v>207</v>
      </c>
      <c r="Q204" s="120">
        <v>46038</v>
      </c>
      <c r="R204" s="109">
        <v>923633360</v>
      </c>
      <c r="S204" s="114">
        <v>1240</v>
      </c>
      <c r="T204" s="120">
        <v>46042</v>
      </c>
      <c r="U204" s="114">
        <v>12820500</v>
      </c>
      <c r="V204" s="56" t="s">
        <v>88</v>
      </c>
      <c r="W204" s="114">
        <v>85155333</v>
      </c>
      <c r="X204" s="161" t="s">
        <v>1960</v>
      </c>
      <c r="Y204" s="120">
        <v>46042</v>
      </c>
      <c r="Z204" s="120">
        <v>46042</v>
      </c>
      <c r="AA204" s="120" t="s">
        <v>90</v>
      </c>
      <c r="AB204" s="120">
        <v>46172</v>
      </c>
      <c r="AC204" s="54">
        <f t="shared" si="15"/>
        <v>130</v>
      </c>
      <c r="AD204" s="56">
        <v>1</v>
      </c>
      <c r="AE204" s="114">
        <v>2849000</v>
      </c>
      <c r="AF204" s="56">
        <v>1</v>
      </c>
      <c r="AG204" s="116">
        <v>46203</v>
      </c>
      <c r="AH204" s="54">
        <f t="shared" si="16"/>
        <v>31</v>
      </c>
      <c r="AI204" s="56">
        <v>0</v>
      </c>
      <c r="AJ204" s="114">
        <v>0</v>
      </c>
      <c r="AK204" s="120" t="s">
        <v>90</v>
      </c>
      <c r="AL204" s="116" t="s">
        <v>90</v>
      </c>
      <c r="AM204" s="56">
        <v>0</v>
      </c>
      <c r="AN204" s="116" t="s">
        <v>90</v>
      </c>
      <c r="AO204" s="116" t="s">
        <v>90</v>
      </c>
      <c r="AP204" s="116" t="s">
        <v>90</v>
      </c>
      <c r="AQ204" s="54">
        <f t="shared" si="17"/>
        <v>0</v>
      </c>
      <c r="AR204" s="54">
        <f>+L204+AE204-AJ204</f>
        <v>15669500</v>
      </c>
      <c r="AS204" s="56" t="s">
        <v>88</v>
      </c>
      <c r="AT204" s="114">
        <v>12820500</v>
      </c>
      <c r="AU204" s="56" t="s">
        <v>91</v>
      </c>
      <c r="AV204" s="114">
        <v>0</v>
      </c>
      <c r="AW204" s="56" t="s">
        <v>90</v>
      </c>
      <c r="AX204" s="247">
        <v>7122500</v>
      </c>
      <c r="AY204" s="58">
        <f t="shared" si="18"/>
        <v>8547000</v>
      </c>
      <c r="AZ204" s="112">
        <f t="shared" si="19"/>
        <v>0.45454545454545453</v>
      </c>
      <c r="BA204" s="159">
        <v>0.55555555555555558</v>
      </c>
      <c r="BB204" s="56" t="s">
        <v>90</v>
      </c>
      <c r="BC204" s="56" t="s">
        <v>92</v>
      </c>
      <c r="BD204" s="403" t="s">
        <v>6399</v>
      </c>
      <c r="BE204" s="51" t="s">
        <v>88</v>
      </c>
      <c r="BF204" s="51" t="s">
        <v>88</v>
      </c>
    </row>
    <row r="205" spans="2:58" x14ac:dyDescent="0.25">
      <c r="B205" s="51">
        <v>2026</v>
      </c>
      <c r="C205" s="51">
        <v>891780111</v>
      </c>
      <c r="D205" s="51" t="s">
        <v>79</v>
      </c>
      <c r="E205" s="161" t="s">
        <v>6398</v>
      </c>
      <c r="F205" s="56" t="s">
        <v>6397</v>
      </c>
      <c r="G205" s="56">
        <v>0</v>
      </c>
      <c r="H205" s="56" t="s">
        <v>82</v>
      </c>
      <c r="I205" s="51" t="s">
        <v>83</v>
      </c>
      <c r="J205" s="121" t="s">
        <v>84</v>
      </c>
      <c r="K205" s="109" t="s">
        <v>6272</v>
      </c>
      <c r="L205" s="114">
        <v>14985000</v>
      </c>
      <c r="M205" s="51" t="s">
        <v>86</v>
      </c>
      <c r="N205" s="109" t="s">
        <v>6396</v>
      </c>
      <c r="O205" s="109">
        <v>1004371803</v>
      </c>
      <c r="P205" s="109">
        <v>207</v>
      </c>
      <c r="Q205" s="120">
        <v>46038</v>
      </c>
      <c r="R205" s="109">
        <v>923633360</v>
      </c>
      <c r="S205" s="114">
        <v>1239</v>
      </c>
      <c r="T205" s="120">
        <v>46042</v>
      </c>
      <c r="U205" s="114">
        <v>14985000</v>
      </c>
      <c r="V205" s="56" t="s">
        <v>88</v>
      </c>
      <c r="W205" s="114">
        <v>1072646524</v>
      </c>
      <c r="X205" s="161" t="s">
        <v>3795</v>
      </c>
      <c r="Y205" s="120">
        <v>46042</v>
      </c>
      <c r="Z205" s="120">
        <v>46042</v>
      </c>
      <c r="AA205" s="120" t="s">
        <v>90</v>
      </c>
      <c r="AB205" s="120">
        <v>46172</v>
      </c>
      <c r="AC205" s="54">
        <f t="shared" si="15"/>
        <v>130</v>
      </c>
      <c r="AD205" s="56">
        <v>1</v>
      </c>
      <c r="AE205" s="114">
        <v>3330000</v>
      </c>
      <c r="AF205" s="56">
        <v>1</v>
      </c>
      <c r="AG205" s="116">
        <v>46203</v>
      </c>
      <c r="AH205" s="54">
        <f t="shared" si="16"/>
        <v>31</v>
      </c>
      <c r="AI205" s="56">
        <v>0</v>
      </c>
      <c r="AJ205" s="114">
        <v>0</v>
      </c>
      <c r="AK205" s="120" t="s">
        <v>90</v>
      </c>
      <c r="AL205" s="116" t="s">
        <v>90</v>
      </c>
      <c r="AM205" s="56">
        <v>0</v>
      </c>
      <c r="AN205" s="116" t="s">
        <v>90</v>
      </c>
      <c r="AO205" s="116" t="s">
        <v>90</v>
      </c>
      <c r="AP205" s="116" t="s">
        <v>90</v>
      </c>
      <c r="AQ205" s="54">
        <f t="shared" si="17"/>
        <v>0</v>
      </c>
      <c r="AR205" s="54">
        <f>+L205+AE205-AJ205</f>
        <v>18315000</v>
      </c>
      <c r="AS205" s="56" t="s">
        <v>88</v>
      </c>
      <c r="AT205" s="114">
        <v>14985000</v>
      </c>
      <c r="AU205" s="56" t="s">
        <v>91</v>
      </c>
      <c r="AV205" s="114">
        <v>0</v>
      </c>
      <c r="AW205" s="56" t="s">
        <v>90</v>
      </c>
      <c r="AX205" s="247">
        <v>8325000</v>
      </c>
      <c r="AY205" s="58">
        <f t="shared" si="18"/>
        <v>9990000</v>
      </c>
      <c r="AZ205" s="112">
        <f t="shared" si="19"/>
        <v>0.45454545454545453</v>
      </c>
      <c r="BA205" s="159">
        <v>0.55555555555555558</v>
      </c>
      <c r="BB205" s="56" t="s">
        <v>90</v>
      </c>
      <c r="BC205" s="56" t="s">
        <v>92</v>
      </c>
      <c r="BD205" s="403" t="s">
        <v>6395</v>
      </c>
      <c r="BE205" s="51" t="s">
        <v>88</v>
      </c>
      <c r="BF205" s="51" t="s">
        <v>88</v>
      </c>
    </row>
    <row r="206" spans="2:58" x14ac:dyDescent="0.25">
      <c r="B206" s="51">
        <v>2026</v>
      </c>
      <c r="C206" s="51">
        <v>891780111</v>
      </c>
      <c r="D206" s="51" t="s">
        <v>79</v>
      </c>
      <c r="E206" s="161" t="s">
        <v>6394</v>
      </c>
      <c r="F206" s="56" t="s">
        <v>6393</v>
      </c>
      <c r="G206" s="56">
        <v>0</v>
      </c>
      <c r="H206" s="56" t="s">
        <v>82</v>
      </c>
      <c r="I206" s="51" t="s">
        <v>83</v>
      </c>
      <c r="J206" s="121" t="s">
        <v>84</v>
      </c>
      <c r="K206" s="109" t="s">
        <v>6272</v>
      </c>
      <c r="L206" s="114">
        <v>14985000</v>
      </c>
      <c r="M206" s="51" t="s">
        <v>86</v>
      </c>
      <c r="N206" s="109" t="s">
        <v>6392</v>
      </c>
      <c r="O206" s="109">
        <v>1004373006</v>
      </c>
      <c r="P206" s="109">
        <v>207</v>
      </c>
      <c r="Q206" s="120">
        <v>46038</v>
      </c>
      <c r="R206" s="109">
        <v>923633360</v>
      </c>
      <c r="S206" s="114">
        <v>1236</v>
      </c>
      <c r="T206" s="120">
        <v>46042</v>
      </c>
      <c r="U206" s="114">
        <v>14985000</v>
      </c>
      <c r="V206" s="56" t="s">
        <v>88</v>
      </c>
      <c r="W206" s="114">
        <v>1072646524</v>
      </c>
      <c r="X206" s="161" t="s">
        <v>3795</v>
      </c>
      <c r="Y206" s="120">
        <v>46042</v>
      </c>
      <c r="Z206" s="120">
        <v>46042</v>
      </c>
      <c r="AA206" s="120" t="s">
        <v>90</v>
      </c>
      <c r="AB206" s="120">
        <v>46172</v>
      </c>
      <c r="AC206" s="54">
        <f t="shared" si="15"/>
        <v>130</v>
      </c>
      <c r="AD206" s="56">
        <v>1</v>
      </c>
      <c r="AE206" s="114">
        <v>3330000</v>
      </c>
      <c r="AF206" s="56">
        <v>1</v>
      </c>
      <c r="AG206" s="116">
        <v>46203</v>
      </c>
      <c r="AH206" s="54">
        <f t="shared" si="16"/>
        <v>31</v>
      </c>
      <c r="AI206" s="56">
        <v>0</v>
      </c>
      <c r="AJ206" s="114">
        <v>0</v>
      </c>
      <c r="AK206" s="120" t="s">
        <v>90</v>
      </c>
      <c r="AL206" s="116" t="s">
        <v>90</v>
      </c>
      <c r="AM206" s="56">
        <v>0</v>
      </c>
      <c r="AN206" s="116" t="s">
        <v>90</v>
      </c>
      <c r="AO206" s="116" t="s">
        <v>90</v>
      </c>
      <c r="AP206" s="116" t="s">
        <v>90</v>
      </c>
      <c r="AQ206" s="54">
        <f t="shared" si="17"/>
        <v>0</v>
      </c>
      <c r="AR206" s="54">
        <f>+L206+AE206-AJ206</f>
        <v>18315000</v>
      </c>
      <c r="AS206" s="56" t="s">
        <v>88</v>
      </c>
      <c r="AT206" s="114">
        <v>14985000</v>
      </c>
      <c r="AU206" s="56" t="s">
        <v>91</v>
      </c>
      <c r="AV206" s="114">
        <v>0</v>
      </c>
      <c r="AW206" s="56" t="s">
        <v>90</v>
      </c>
      <c r="AX206" s="247">
        <v>8325000</v>
      </c>
      <c r="AY206" s="58">
        <f t="shared" si="18"/>
        <v>9990000</v>
      </c>
      <c r="AZ206" s="112">
        <f t="shared" si="19"/>
        <v>0.45454545454545453</v>
      </c>
      <c r="BA206" s="159">
        <v>0.55555555555555558</v>
      </c>
      <c r="BB206" s="56" t="s">
        <v>90</v>
      </c>
      <c r="BC206" s="56" t="s">
        <v>92</v>
      </c>
      <c r="BD206" s="403" t="s">
        <v>6391</v>
      </c>
      <c r="BE206" s="51" t="s">
        <v>88</v>
      </c>
      <c r="BF206" s="51" t="s">
        <v>88</v>
      </c>
    </row>
    <row r="207" spans="2:58" x14ac:dyDescent="0.25">
      <c r="B207" s="51">
        <v>2026</v>
      </c>
      <c r="C207" s="51">
        <v>891780111</v>
      </c>
      <c r="D207" s="51" t="s">
        <v>79</v>
      </c>
      <c r="E207" s="161" t="s">
        <v>6390</v>
      </c>
      <c r="F207" s="56" t="s">
        <v>6389</v>
      </c>
      <c r="G207" s="56">
        <v>0</v>
      </c>
      <c r="H207" s="56" t="s">
        <v>82</v>
      </c>
      <c r="I207" s="51" t="s">
        <v>83</v>
      </c>
      <c r="J207" s="121" t="s">
        <v>84</v>
      </c>
      <c r="K207" s="109" t="s">
        <v>6272</v>
      </c>
      <c r="L207" s="114">
        <v>14985000</v>
      </c>
      <c r="M207" s="51" t="s">
        <v>86</v>
      </c>
      <c r="N207" s="109" t="s">
        <v>6388</v>
      </c>
      <c r="O207" s="109">
        <v>1082956825</v>
      </c>
      <c r="P207" s="109">
        <v>207</v>
      </c>
      <c r="Q207" s="120">
        <v>46038</v>
      </c>
      <c r="R207" s="109">
        <v>923633360</v>
      </c>
      <c r="S207" s="114">
        <v>1238</v>
      </c>
      <c r="T207" s="120">
        <v>46042</v>
      </c>
      <c r="U207" s="114">
        <v>14985000</v>
      </c>
      <c r="V207" s="56" t="s">
        <v>88</v>
      </c>
      <c r="W207" s="114">
        <v>1072646524</v>
      </c>
      <c r="X207" s="161" t="s">
        <v>3795</v>
      </c>
      <c r="Y207" s="120">
        <v>46042</v>
      </c>
      <c r="Z207" s="120">
        <v>46042</v>
      </c>
      <c r="AA207" s="120" t="s">
        <v>90</v>
      </c>
      <c r="AB207" s="120">
        <v>46172</v>
      </c>
      <c r="AC207" s="54">
        <f t="shared" si="15"/>
        <v>130</v>
      </c>
      <c r="AD207" s="56">
        <v>1</v>
      </c>
      <c r="AE207" s="114">
        <v>3330000</v>
      </c>
      <c r="AF207" s="56">
        <v>1</v>
      </c>
      <c r="AG207" s="116">
        <v>46203</v>
      </c>
      <c r="AH207" s="54">
        <f t="shared" si="16"/>
        <v>31</v>
      </c>
      <c r="AI207" s="56">
        <v>0</v>
      </c>
      <c r="AJ207" s="114">
        <v>0</v>
      </c>
      <c r="AK207" s="120" t="s">
        <v>90</v>
      </c>
      <c r="AL207" s="116" t="s">
        <v>90</v>
      </c>
      <c r="AM207" s="56">
        <v>0</v>
      </c>
      <c r="AN207" s="116" t="s">
        <v>90</v>
      </c>
      <c r="AO207" s="116" t="s">
        <v>90</v>
      </c>
      <c r="AP207" s="116" t="s">
        <v>90</v>
      </c>
      <c r="AQ207" s="54">
        <f t="shared" si="17"/>
        <v>0</v>
      </c>
      <c r="AR207" s="54">
        <f>+L207+AE207-AJ207</f>
        <v>18315000</v>
      </c>
      <c r="AS207" s="56" t="s">
        <v>88</v>
      </c>
      <c r="AT207" s="114">
        <v>14985000</v>
      </c>
      <c r="AU207" s="56" t="s">
        <v>91</v>
      </c>
      <c r="AV207" s="114">
        <v>0</v>
      </c>
      <c r="AW207" s="56" t="s">
        <v>90</v>
      </c>
      <c r="AX207" s="247">
        <v>8325000</v>
      </c>
      <c r="AY207" s="58">
        <f t="shared" si="18"/>
        <v>9990000</v>
      </c>
      <c r="AZ207" s="112">
        <f t="shared" si="19"/>
        <v>0.45454545454545453</v>
      </c>
      <c r="BA207" s="159">
        <v>0.55555555555555558</v>
      </c>
      <c r="BB207" s="56" t="s">
        <v>90</v>
      </c>
      <c r="BC207" s="56" t="s">
        <v>92</v>
      </c>
      <c r="BD207" s="403" t="s">
        <v>6387</v>
      </c>
      <c r="BE207" s="51" t="s">
        <v>88</v>
      </c>
      <c r="BF207" s="51" t="s">
        <v>88</v>
      </c>
    </row>
    <row r="208" spans="2:58" x14ac:dyDescent="0.25">
      <c r="B208" s="51">
        <v>2026</v>
      </c>
      <c r="C208" s="51">
        <v>891780111</v>
      </c>
      <c r="D208" s="51" t="s">
        <v>79</v>
      </c>
      <c r="E208" s="161" t="s">
        <v>6386</v>
      </c>
      <c r="F208" s="56" t="s">
        <v>6385</v>
      </c>
      <c r="G208" s="56">
        <v>0</v>
      </c>
      <c r="H208" s="56" t="s">
        <v>82</v>
      </c>
      <c r="I208" s="51" t="s">
        <v>83</v>
      </c>
      <c r="J208" s="121" t="s">
        <v>84</v>
      </c>
      <c r="K208" s="109" t="s">
        <v>6384</v>
      </c>
      <c r="L208" s="114">
        <v>16483500</v>
      </c>
      <c r="M208" s="51" t="s">
        <v>86</v>
      </c>
      <c r="N208" s="109" t="s">
        <v>6383</v>
      </c>
      <c r="O208" s="109">
        <v>57444678</v>
      </c>
      <c r="P208" s="109">
        <v>207</v>
      </c>
      <c r="Q208" s="120">
        <v>46038</v>
      </c>
      <c r="R208" s="109">
        <v>923633360</v>
      </c>
      <c r="S208" s="114">
        <v>1237</v>
      </c>
      <c r="T208" s="120">
        <v>46042</v>
      </c>
      <c r="U208" s="114">
        <v>16483500</v>
      </c>
      <c r="V208" s="56" t="s">
        <v>88</v>
      </c>
      <c r="W208" s="114">
        <v>1072646524</v>
      </c>
      <c r="X208" s="161" t="s">
        <v>3795</v>
      </c>
      <c r="Y208" s="120">
        <v>46042</v>
      </c>
      <c r="Z208" s="120">
        <v>46042</v>
      </c>
      <c r="AA208" s="120" t="s">
        <v>90</v>
      </c>
      <c r="AB208" s="120">
        <v>46172</v>
      </c>
      <c r="AC208" s="54">
        <f t="shared" si="15"/>
        <v>130</v>
      </c>
      <c r="AD208" s="56">
        <v>1</v>
      </c>
      <c r="AE208" s="114">
        <v>3663000</v>
      </c>
      <c r="AF208" s="56">
        <v>1</v>
      </c>
      <c r="AG208" s="116">
        <v>46203</v>
      </c>
      <c r="AH208" s="54">
        <f t="shared" si="16"/>
        <v>31</v>
      </c>
      <c r="AI208" s="56">
        <v>0</v>
      </c>
      <c r="AJ208" s="114">
        <v>0</v>
      </c>
      <c r="AK208" s="120" t="s">
        <v>90</v>
      </c>
      <c r="AL208" s="116" t="s">
        <v>90</v>
      </c>
      <c r="AM208" s="56">
        <v>0</v>
      </c>
      <c r="AN208" s="116" t="s">
        <v>90</v>
      </c>
      <c r="AO208" s="116" t="s">
        <v>90</v>
      </c>
      <c r="AP208" s="116" t="s">
        <v>90</v>
      </c>
      <c r="AQ208" s="54">
        <f t="shared" si="17"/>
        <v>0</v>
      </c>
      <c r="AR208" s="54">
        <f>+L208+AE208-AJ208</f>
        <v>20146500</v>
      </c>
      <c r="AS208" s="56" t="s">
        <v>88</v>
      </c>
      <c r="AT208" s="114">
        <v>16483500</v>
      </c>
      <c r="AU208" s="56" t="s">
        <v>91</v>
      </c>
      <c r="AV208" s="114">
        <v>0</v>
      </c>
      <c r="AW208" s="56" t="s">
        <v>90</v>
      </c>
      <c r="AX208" s="247">
        <v>9157500</v>
      </c>
      <c r="AY208" s="58">
        <f t="shared" si="18"/>
        <v>10989000</v>
      </c>
      <c r="AZ208" s="112">
        <f t="shared" si="19"/>
        <v>0.45454545454545453</v>
      </c>
      <c r="BA208" s="159">
        <v>0.55555555555555558</v>
      </c>
      <c r="BB208" s="56" t="s">
        <v>90</v>
      </c>
      <c r="BC208" s="56" t="s">
        <v>92</v>
      </c>
      <c r="BD208" s="403" t="s">
        <v>6382</v>
      </c>
      <c r="BE208" s="51" t="s">
        <v>88</v>
      </c>
      <c r="BF208" s="51" t="s">
        <v>88</v>
      </c>
    </row>
    <row r="209" spans="2:58" x14ac:dyDescent="0.25">
      <c r="B209" s="51">
        <v>2026</v>
      </c>
      <c r="C209" s="51">
        <v>891780111</v>
      </c>
      <c r="D209" s="51" t="s">
        <v>79</v>
      </c>
      <c r="E209" s="161" t="s">
        <v>6381</v>
      </c>
      <c r="F209" s="56" t="s">
        <v>6380</v>
      </c>
      <c r="G209" s="56">
        <v>0</v>
      </c>
      <c r="H209" s="56" t="s">
        <v>82</v>
      </c>
      <c r="I209" s="51" t="s">
        <v>83</v>
      </c>
      <c r="J209" s="121" t="s">
        <v>84</v>
      </c>
      <c r="K209" s="109" t="s">
        <v>6379</v>
      </c>
      <c r="L209" s="114">
        <v>16483500</v>
      </c>
      <c r="M209" s="51" t="s">
        <v>86</v>
      </c>
      <c r="N209" s="109" t="s">
        <v>6378</v>
      </c>
      <c r="O209" s="109">
        <v>1083019793</v>
      </c>
      <c r="P209" s="109">
        <v>207</v>
      </c>
      <c r="Q209" s="120">
        <v>46038</v>
      </c>
      <c r="R209" s="109">
        <v>923633360</v>
      </c>
      <c r="S209" s="114">
        <v>1235</v>
      </c>
      <c r="T209" s="120">
        <v>46042</v>
      </c>
      <c r="U209" s="114">
        <v>16483500</v>
      </c>
      <c r="V209" s="56" t="s">
        <v>88</v>
      </c>
      <c r="W209" s="114">
        <v>1082939683</v>
      </c>
      <c r="X209" s="161" t="s">
        <v>3375</v>
      </c>
      <c r="Y209" s="120">
        <v>46042</v>
      </c>
      <c r="Z209" s="120">
        <v>46042</v>
      </c>
      <c r="AA209" s="120" t="s">
        <v>90</v>
      </c>
      <c r="AB209" s="120">
        <v>46157</v>
      </c>
      <c r="AC209" s="54">
        <f t="shared" si="15"/>
        <v>115</v>
      </c>
      <c r="AD209" s="56">
        <v>1</v>
      </c>
      <c r="AE209" s="114">
        <v>8000000</v>
      </c>
      <c r="AF209" s="56">
        <v>1</v>
      </c>
      <c r="AG209" s="116">
        <v>46219</v>
      </c>
      <c r="AH209" s="54">
        <f t="shared" si="16"/>
        <v>62</v>
      </c>
      <c r="AI209" s="56">
        <v>0</v>
      </c>
      <c r="AJ209" s="114">
        <v>0</v>
      </c>
      <c r="AK209" s="120" t="s">
        <v>90</v>
      </c>
      <c r="AL209" s="116" t="s">
        <v>90</v>
      </c>
      <c r="AM209" s="56">
        <v>0</v>
      </c>
      <c r="AN209" s="116" t="s">
        <v>90</v>
      </c>
      <c r="AO209" s="116" t="s">
        <v>90</v>
      </c>
      <c r="AP209" s="116" t="s">
        <v>90</v>
      </c>
      <c r="AQ209" s="54">
        <f t="shared" si="17"/>
        <v>0</v>
      </c>
      <c r="AR209" s="54">
        <f>+L209+AE209-AJ209</f>
        <v>24483500</v>
      </c>
      <c r="AS209" s="56" t="s">
        <v>88</v>
      </c>
      <c r="AT209" s="114">
        <v>16483500</v>
      </c>
      <c r="AU209" s="56" t="s">
        <v>91</v>
      </c>
      <c r="AV209" s="114">
        <v>0</v>
      </c>
      <c r="AW209" s="56" t="s">
        <v>90</v>
      </c>
      <c r="AX209" s="247">
        <v>14000000</v>
      </c>
      <c r="AY209" s="58">
        <f t="shared" si="18"/>
        <v>10483500</v>
      </c>
      <c r="AZ209" s="112">
        <f t="shared" si="19"/>
        <v>0.57181367043110665</v>
      </c>
      <c r="BA209" s="159">
        <v>0.60666727333393999</v>
      </c>
      <c r="BB209" s="56" t="s">
        <v>90</v>
      </c>
      <c r="BC209" s="56" t="s">
        <v>92</v>
      </c>
      <c r="BD209" s="403" t="s">
        <v>6377</v>
      </c>
      <c r="BE209" s="51" t="s">
        <v>88</v>
      </c>
      <c r="BF209" s="51" t="s">
        <v>88</v>
      </c>
    </row>
    <row r="210" spans="2:58" x14ac:dyDescent="0.25">
      <c r="B210" s="51">
        <v>2026</v>
      </c>
      <c r="C210" s="51">
        <v>891780111</v>
      </c>
      <c r="D210" s="51" t="s">
        <v>79</v>
      </c>
      <c r="E210" s="161" t="s">
        <v>6376</v>
      </c>
      <c r="F210" s="56" t="s">
        <v>6375</v>
      </c>
      <c r="G210" s="56">
        <v>0</v>
      </c>
      <c r="H210" s="56" t="s">
        <v>82</v>
      </c>
      <c r="I210" s="51" t="s">
        <v>83</v>
      </c>
      <c r="J210" s="121" t="s">
        <v>84</v>
      </c>
      <c r="K210" s="109" t="s">
        <v>6374</v>
      </c>
      <c r="L210" s="114">
        <v>18468000</v>
      </c>
      <c r="M210" s="51" t="s">
        <v>86</v>
      </c>
      <c r="N210" s="109" t="s">
        <v>6373</v>
      </c>
      <c r="O210" s="109">
        <v>1082845298</v>
      </c>
      <c r="P210" s="109">
        <v>207</v>
      </c>
      <c r="Q210" s="120">
        <v>46038</v>
      </c>
      <c r="R210" s="109">
        <v>923633360</v>
      </c>
      <c r="S210" s="114">
        <v>1232</v>
      </c>
      <c r="T210" s="120">
        <v>46042</v>
      </c>
      <c r="U210" s="114">
        <v>18468000</v>
      </c>
      <c r="V210" s="56" t="s">
        <v>88</v>
      </c>
      <c r="W210" s="114">
        <v>1192791759</v>
      </c>
      <c r="X210" s="161" t="s">
        <v>6347</v>
      </c>
      <c r="Y210" s="120">
        <v>46042</v>
      </c>
      <c r="Z210" s="120">
        <v>46042</v>
      </c>
      <c r="AA210" s="120" t="s">
        <v>90</v>
      </c>
      <c r="AB210" s="120">
        <v>46172</v>
      </c>
      <c r="AC210" s="54">
        <f t="shared" si="15"/>
        <v>130</v>
      </c>
      <c r="AD210" s="56">
        <v>0</v>
      </c>
      <c r="AE210" s="114">
        <v>0</v>
      </c>
      <c r="AF210" s="56">
        <v>0</v>
      </c>
      <c r="AG210" s="116" t="s">
        <v>90</v>
      </c>
      <c r="AH210" s="54">
        <f t="shared" si="16"/>
        <v>0</v>
      </c>
      <c r="AI210" s="56">
        <v>1</v>
      </c>
      <c r="AJ210" s="114">
        <v>17616000</v>
      </c>
      <c r="AK210" s="120">
        <v>46048</v>
      </c>
      <c r="AL210" s="116" t="s">
        <v>90</v>
      </c>
      <c r="AM210" s="56">
        <v>0</v>
      </c>
      <c r="AN210" s="116" t="s">
        <v>90</v>
      </c>
      <c r="AO210" s="116" t="s">
        <v>90</v>
      </c>
      <c r="AP210" s="116" t="s">
        <v>90</v>
      </c>
      <c r="AQ210" s="54">
        <f t="shared" si="17"/>
        <v>0</v>
      </c>
      <c r="AR210" s="54">
        <f>+L210+AE210-AJ210</f>
        <v>852000</v>
      </c>
      <c r="AS210" s="56" t="s">
        <v>88</v>
      </c>
      <c r="AT210" s="114">
        <v>18468000</v>
      </c>
      <c r="AU210" s="56" t="s">
        <v>91</v>
      </c>
      <c r="AV210" s="114">
        <v>0</v>
      </c>
      <c r="AW210" s="56" t="s">
        <v>90</v>
      </c>
      <c r="AX210" s="247">
        <v>852000</v>
      </c>
      <c r="AY210" s="58">
        <f t="shared" si="18"/>
        <v>0</v>
      </c>
      <c r="AZ210" s="112">
        <f t="shared" si="19"/>
        <v>1</v>
      </c>
      <c r="BA210" s="159">
        <v>1</v>
      </c>
      <c r="BB210" s="120">
        <v>46092</v>
      </c>
      <c r="BC210" s="56" t="s">
        <v>591</v>
      </c>
      <c r="BD210" s="403" t="s">
        <v>6372</v>
      </c>
      <c r="BE210" s="51" t="s">
        <v>88</v>
      </c>
      <c r="BF210" s="51" t="s">
        <v>88</v>
      </c>
    </row>
    <row r="211" spans="2:58" x14ac:dyDescent="0.25">
      <c r="B211" s="51">
        <v>2026</v>
      </c>
      <c r="C211" s="51">
        <v>891780111</v>
      </c>
      <c r="D211" s="51" t="s">
        <v>79</v>
      </c>
      <c r="E211" s="161" t="s">
        <v>6371</v>
      </c>
      <c r="F211" s="56" t="s">
        <v>6370</v>
      </c>
      <c r="G211" s="56">
        <v>0</v>
      </c>
      <c r="H211" s="56" t="s">
        <v>82</v>
      </c>
      <c r="I211" s="51" t="s">
        <v>83</v>
      </c>
      <c r="J211" s="121" t="s">
        <v>84</v>
      </c>
      <c r="K211" s="109" t="s">
        <v>6369</v>
      </c>
      <c r="L211" s="114">
        <v>16483500</v>
      </c>
      <c r="M211" s="51" t="s">
        <v>86</v>
      </c>
      <c r="N211" s="109" t="s">
        <v>6368</v>
      </c>
      <c r="O211" s="109">
        <v>1221970531</v>
      </c>
      <c r="P211" s="109">
        <v>207</v>
      </c>
      <c r="Q211" s="120">
        <v>46038</v>
      </c>
      <c r="R211" s="109">
        <v>923633360</v>
      </c>
      <c r="S211" s="114">
        <v>1231</v>
      </c>
      <c r="T211" s="120">
        <v>46042</v>
      </c>
      <c r="U211" s="114">
        <v>16483500</v>
      </c>
      <c r="V211" s="56" t="s">
        <v>88</v>
      </c>
      <c r="W211" s="114">
        <v>36723796</v>
      </c>
      <c r="X211" s="161" t="s">
        <v>2122</v>
      </c>
      <c r="Y211" s="120">
        <v>46042</v>
      </c>
      <c r="Z211" s="120">
        <v>46042</v>
      </c>
      <c r="AA211" s="120" t="s">
        <v>90</v>
      </c>
      <c r="AB211" s="120">
        <v>46172</v>
      </c>
      <c r="AC211" s="54">
        <f t="shared" si="15"/>
        <v>130</v>
      </c>
      <c r="AD211" s="56">
        <v>1</v>
      </c>
      <c r="AE211" s="114">
        <v>3663000</v>
      </c>
      <c r="AF211" s="56">
        <v>1</v>
      </c>
      <c r="AG211" s="116">
        <v>46203</v>
      </c>
      <c r="AH211" s="54">
        <f t="shared" si="16"/>
        <v>31</v>
      </c>
      <c r="AI211" s="56">
        <v>0</v>
      </c>
      <c r="AJ211" s="114">
        <v>0</v>
      </c>
      <c r="AK211" s="120" t="s">
        <v>90</v>
      </c>
      <c r="AL211" s="116" t="s">
        <v>90</v>
      </c>
      <c r="AM211" s="56">
        <v>0</v>
      </c>
      <c r="AN211" s="116" t="s">
        <v>90</v>
      </c>
      <c r="AO211" s="116" t="s">
        <v>90</v>
      </c>
      <c r="AP211" s="116" t="s">
        <v>90</v>
      </c>
      <c r="AQ211" s="54">
        <f t="shared" si="17"/>
        <v>0</v>
      </c>
      <c r="AR211" s="54">
        <f>+L211+AE211-AJ211</f>
        <v>20146500</v>
      </c>
      <c r="AS211" s="56" t="s">
        <v>88</v>
      </c>
      <c r="AT211" s="114">
        <v>16483500</v>
      </c>
      <c r="AU211" s="56" t="s">
        <v>91</v>
      </c>
      <c r="AV211" s="114">
        <v>0</v>
      </c>
      <c r="AW211" s="56" t="s">
        <v>90</v>
      </c>
      <c r="AX211" s="247">
        <v>9157500</v>
      </c>
      <c r="AY211" s="58">
        <f t="shared" si="18"/>
        <v>10989000</v>
      </c>
      <c r="AZ211" s="112">
        <f t="shared" si="19"/>
        <v>0.45454545454545453</v>
      </c>
      <c r="BA211" s="159">
        <v>0.55555555555555558</v>
      </c>
      <c r="BB211" s="56" t="s">
        <v>90</v>
      </c>
      <c r="BC211" s="56" t="s">
        <v>92</v>
      </c>
      <c r="BD211" s="403" t="s">
        <v>6367</v>
      </c>
      <c r="BE211" s="51" t="s">
        <v>88</v>
      </c>
      <c r="BF211" s="51" t="s">
        <v>88</v>
      </c>
    </row>
    <row r="212" spans="2:58" x14ac:dyDescent="0.25">
      <c r="B212" s="51">
        <v>2026</v>
      </c>
      <c r="C212" s="51">
        <v>891780111</v>
      </c>
      <c r="D212" s="51" t="s">
        <v>79</v>
      </c>
      <c r="E212" s="161" t="s">
        <v>6366</v>
      </c>
      <c r="F212" s="56" t="s">
        <v>6365</v>
      </c>
      <c r="G212" s="56">
        <v>0</v>
      </c>
      <c r="H212" s="56" t="s">
        <v>82</v>
      </c>
      <c r="I212" s="51" t="s">
        <v>83</v>
      </c>
      <c r="J212" s="121" t="s">
        <v>84</v>
      </c>
      <c r="K212" s="109" t="s">
        <v>6364</v>
      </c>
      <c r="L212" s="114">
        <v>12820500</v>
      </c>
      <c r="M212" s="51" t="s">
        <v>86</v>
      </c>
      <c r="N212" s="109" t="s">
        <v>6363</v>
      </c>
      <c r="O212" s="109">
        <v>84455915</v>
      </c>
      <c r="P212" s="109">
        <v>207</v>
      </c>
      <c r="Q212" s="120">
        <v>46038</v>
      </c>
      <c r="R212" s="109">
        <v>923633360</v>
      </c>
      <c r="S212" s="114">
        <v>1230</v>
      </c>
      <c r="T212" s="120">
        <v>46042</v>
      </c>
      <c r="U212" s="114">
        <v>12820500</v>
      </c>
      <c r="V212" s="56" t="s">
        <v>88</v>
      </c>
      <c r="W212" s="114">
        <v>84458088</v>
      </c>
      <c r="X212" s="161" t="s">
        <v>2498</v>
      </c>
      <c r="Y212" s="120">
        <v>46042</v>
      </c>
      <c r="Z212" s="120">
        <v>46042</v>
      </c>
      <c r="AA212" s="120" t="s">
        <v>90</v>
      </c>
      <c r="AB212" s="120">
        <v>46172</v>
      </c>
      <c r="AC212" s="54">
        <f t="shared" si="15"/>
        <v>130</v>
      </c>
      <c r="AD212" s="56">
        <v>1</v>
      </c>
      <c r="AE212" s="114">
        <v>2849000</v>
      </c>
      <c r="AF212" s="56">
        <v>1</v>
      </c>
      <c r="AG212" s="116">
        <v>46203</v>
      </c>
      <c r="AH212" s="54">
        <f t="shared" si="16"/>
        <v>31</v>
      </c>
      <c r="AI212" s="56">
        <v>0</v>
      </c>
      <c r="AJ212" s="114">
        <v>0</v>
      </c>
      <c r="AK212" s="120" t="s">
        <v>90</v>
      </c>
      <c r="AL212" s="116" t="s">
        <v>90</v>
      </c>
      <c r="AM212" s="56">
        <v>0</v>
      </c>
      <c r="AN212" s="116" t="s">
        <v>90</v>
      </c>
      <c r="AO212" s="116" t="s">
        <v>90</v>
      </c>
      <c r="AP212" s="116" t="s">
        <v>90</v>
      </c>
      <c r="AQ212" s="54">
        <f t="shared" si="17"/>
        <v>0</v>
      </c>
      <c r="AR212" s="54">
        <f>+L212+AE212-AJ212</f>
        <v>15669500</v>
      </c>
      <c r="AS212" s="56" t="s">
        <v>88</v>
      </c>
      <c r="AT212" s="114">
        <v>12820500</v>
      </c>
      <c r="AU212" s="56" t="s">
        <v>91</v>
      </c>
      <c r="AV212" s="114">
        <v>0</v>
      </c>
      <c r="AW212" s="56" t="s">
        <v>90</v>
      </c>
      <c r="AX212" s="247">
        <v>7122500</v>
      </c>
      <c r="AY212" s="58">
        <f t="shared" si="18"/>
        <v>8547000</v>
      </c>
      <c r="AZ212" s="112">
        <f t="shared" si="19"/>
        <v>0.45454545454545453</v>
      </c>
      <c r="BA212" s="159">
        <v>0.55555555555555558</v>
      </c>
      <c r="BB212" s="56" t="s">
        <v>90</v>
      </c>
      <c r="BC212" s="56" t="s">
        <v>92</v>
      </c>
      <c r="BD212" s="403" t="s">
        <v>6362</v>
      </c>
      <c r="BE212" s="51" t="s">
        <v>88</v>
      </c>
      <c r="BF212" s="51" t="s">
        <v>88</v>
      </c>
    </row>
    <row r="213" spans="2:58" x14ac:dyDescent="0.25">
      <c r="B213" s="51">
        <v>2026</v>
      </c>
      <c r="C213" s="51">
        <v>891780111</v>
      </c>
      <c r="D213" s="51" t="s">
        <v>79</v>
      </c>
      <c r="E213" s="161" t="s">
        <v>6361</v>
      </c>
      <c r="F213" s="56" t="s">
        <v>6360</v>
      </c>
      <c r="G213" s="56">
        <v>0</v>
      </c>
      <c r="H213" s="56" t="s">
        <v>82</v>
      </c>
      <c r="I213" s="51" t="s">
        <v>83</v>
      </c>
      <c r="J213" s="121" t="s">
        <v>84</v>
      </c>
      <c r="K213" s="109" t="s">
        <v>2124</v>
      </c>
      <c r="L213" s="114">
        <v>14985000</v>
      </c>
      <c r="M213" s="51" t="s">
        <v>86</v>
      </c>
      <c r="N213" s="109" t="s">
        <v>6359</v>
      </c>
      <c r="O213" s="109">
        <v>1005709255</v>
      </c>
      <c r="P213" s="109">
        <v>207</v>
      </c>
      <c r="Q213" s="120">
        <v>46038</v>
      </c>
      <c r="R213" s="109">
        <v>923633360</v>
      </c>
      <c r="S213" s="114">
        <v>1229</v>
      </c>
      <c r="T213" s="120">
        <v>46042</v>
      </c>
      <c r="U213" s="114">
        <v>14985000</v>
      </c>
      <c r="V213" s="56" t="s">
        <v>88</v>
      </c>
      <c r="W213" s="114">
        <v>36723796</v>
      </c>
      <c r="X213" s="161" t="s">
        <v>2122</v>
      </c>
      <c r="Y213" s="120">
        <v>46042</v>
      </c>
      <c r="Z213" s="120">
        <v>46042</v>
      </c>
      <c r="AA213" s="120" t="s">
        <v>90</v>
      </c>
      <c r="AB213" s="120">
        <v>46172</v>
      </c>
      <c r="AC213" s="54">
        <f t="shared" si="15"/>
        <v>130</v>
      </c>
      <c r="AD213" s="56">
        <v>0</v>
      </c>
      <c r="AE213" s="114">
        <v>0</v>
      </c>
      <c r="AF213" s="56">
        <v>0</v>
      </c>
      <c r="AG213" s="116" t="s">
        <v>90</v>
      </c>
      <c r="AH213" s="54">
        <f t="shared" si="16"/>
        <v>0</v>
      </c>
      <c r="AI213" s="56">
        <v>1</v>
      </c>
      <c r="AJ213" s="114">
        <v>14097000</v>
      </c>
      <c r="AK213" s="120">
        <v>46051</v>
      </c>
      <c r="AL213" s="116" t="s">
        <v>90</v>
      </c>
      <c r="AM213" s="56">
        <v>0</v>
      </c>
      <c r="AN213" s="116" t="s">
        <v>90</v>
      </c>
      <c r="AO213" s="116" t="s">
        <v>90</v>
      </c>
      <c r="AP213" s="116" t="s">
        <v>90</v>
      </c>
      <c r="AQ213" s="54">
        <f t="shared" si="17"/>
        <v>0</v>
      </c>
      <c r="AR213" s="54">
        <f>+L213+AE213-AJ213</f>
        <v>888000</v>
      </c>
      <c r="AS213" s="56" t="s">
        <v>88</v>
      </c>
      <c r="AT213" s="114">
        <v>14985000</v>
      </c>
      <c r="AU213" s="56" t="s">
        <v>91</v>
      </c>
      <c r="AV213" s="114">
        <v>0</v>
      </c>
      <c r="AW213" s="56" t="s">
        <v>90</v>
      </c>
      <c r="AX213" s="247">
        <v>888000</v>
      </c>
      <c r="AY213" s="58">
        <f t="shared" si="18"/>
        <v>0</v>
      </c>
      <c r="AZ213" s="112">
        <f t="shared" si="19"/>
        <v>1</v>
      </c>
      <c r="BA213" s="159">
        <v>0</v>
      </c>
      <c r="BB213" s="56" t="s">
        <v>90</v>
      </c>
      <c r="BC213" s="56" t="s">
        <v>149</v>
      </c>
      <c r="BD213" s="403" t="s">
        <v>6358</v>
      </c>
      <c r="BE213" s="51" t="s">
        <v>88</v>
      </c>
      <c r="BF213" s="51" t="s">
        <v>88</v>
      </c>
    </row>
    <row r="214" spans="2:58" x14ac:dyDescent="0.25">
      <c r="B214" s="51">
        <v>2026</v>
      </c>
      <c r="C214" s="51">
        <v>891780111</v>
      </c>
      <c r="D214" s="51" t="s">
        <v>79</v>
      </c>
      <c r="E214" s="161" t="s">
        <v>6357</v>
      </c>
      <c r="F214" s="56" t="s">
        <v>6356</v>
      </c>
      <c r="G214" s="56">
        <v>0</v>
      </c>
      <c r="H214" s="56" t="s">
        <v>82</v>
      </c>
      <c r="I214" s="51" t="s">
        <v>83</v>
      </c>
      <c r="J214" s="121" t="s">
        <v>84</v>
      </c>
      <c r="K214" s="109" t="s">
        <v>6355</v>
      </c>
      <c r="L214" s="114">
        <v>13531500</v>
      </c>
      <c r="M214" s="51" t="s">
        <v>86</v>
      </c>
      <c r="N214" s="109" t="s">
        <v>6354</v>
      </c>
      <c r="O214" s="109">
        <v>36562025</v>
      </c>
      <c r="P214" s="109">
        <v>207</v>
      </c>
      <c r="Q214" s="120">
        <v>46038</v>
      </c>
      <c r="R214" s="109">
        <v>923633360</v>
      </c>
      <c r="S214" s="114">
        <v>1234</v>
      </c>
      <c r="T214" s="120">
        <v>46042</v>
      </c>
      <c r="U214" s="114">
        <v>13531500</v>
      </c>
      <c r="V214" s="56" t="s">
        <v>88</v>
      </c>
      <c r="W214" s="114">
        <v>36669284</v>
      </c>
      <c r="X214" s="161" t="s">
        <v>6353</v>
      </c>
      <c r="Y214" s="120">
        <v>46042</v>
      </c>
      <c r="Z214" s="120">
        <v>46042</v>
      </c>
      <c r="AA214" s="120" t="s">
        <v>90</v>
      </c>
      <c r="AB214" s="120">
        <v>46172</v>
      </c>
      <c r="AC214" s="54">
        <f t="shared" si="15"/>
        <v>130</v>
      </c>
      <c r="AD214" s="56">
        <v>1</v>
      </c>
      <c r="AE214" s="114">
        <v>3007000</v>
      </c>
      <c r="AF214" s="56">
        <v>1</v>
      </c>
      <c r="AG214" s="116">
        <v>46203</v>
      </c>
      <c r="AH214" s="54">
        <f t="shared" si="16"/>
        <v>31</v>
      </c>
      <c r="AI214" s="56">
        <v>0</v>
      </c>
      <c r="AJ214" s="114">
        <v>0</v>
      </c>
      <c r="AK214" s="120" t="s">
        <v>90</v>
      </c>
      <c r="AL214" s="116" t="s">
        <v>90</v>
      </c>
      <c r="AM214" s="56">
        <v>0</v>
      </c>
      <c r="AN214" s="116" t="s">
        <v>90</v>
      </c>
      <c r="AO214" s="116" t="s">
        <v>90</v>
      </c>
      <c r="AP214" s="116" t="s">
        <v>90</v>
      </c>
      <c r="AQ214" s="54">
        <f t="shared" si="17"/>
        <v>0</v>
      </c>
      <c r="AR214" s="54">
        <f>+L214+AE214-AJ214</f>
        <v>16538500</v>
      </c>
      <c r="AS214" s="56" t="s">
        <v>88</v>
      </c>
      <c r="AT214" s="114">
        <v>13531300</v>
      </c>
      <c r="AU214" s="56" t="s">
        <v>91</v>
      </c>
      <c r="AV214" s="114">
        <v>0</v>
      </c>
      <c r="AW214" s="56" t="s">
        <v>90</v>
      </c>
      <c r="AX214" s="247">
        <v>7517500</v>
      </c>
      <c r="AY214" s="58">
        <f t="shared" si="18"/>
        <v>9021000</v>
      </c>
      <c r="AZ214" s="112">
        <f t="shared" si="19"/>
        <v>0.45454545454545453</v>
      </c>
      <c r="BA214" s="159">
        <v>0.55555555555555558</v>
      </c>
      <c r="BB214" s="56" t="s">
        <v>90</v>
      </c>
      <c r="BC214" s="56" t="s">
        <v>92</v>
      </c>
      <c r="BD214" s="403" t="s">
        <v>6352</v>
      </c>
      <c r="BE214" s="51" t="s">
        <v>88</v>
      </c>
      <c r="BF214" s="51" t="s">
        <v>88</v>
      </c>
    </row>
    <row r="215" spans="2:58" x14ac:dyDescent="0.25">
      <c r="B215" s="51">
        <v>2026</v>
      </c>
      <c r="C215" s="51">
        <v>891780111</v>
      </c>
      <c r="D215" s="51" t="s">
        <v>79</v>
      </c>
      <c r="E215" s="161" t="s">
        <v>6351</v>
      </c>
      <c r="F215" s="56" t="s">
        <v>6350</v>
      </c>
      <c r="G215" s="56">
        <v>0</v>
      </c>
      <c r="H215" s="56" t="s">
        <v>82</v>
      </c>
      <c r="I215" s="51" t="s">
        <v>83</v>
      </c>
      <c r="J215" s="121" t="s">
        <v>84</v>
      </c>
      <c r="K215" s="109" t="s">
        <v>6349</v>
      </c>
      <c r="L215" s="114">
        <v>16483500</v>
      </c>
      <c r="M215" s="51" t="s">
        <v>86</v>
      </c>
      <c r="N215" s="109" t="s">
        <v>6348</v>
      </c>
      <c r="O215" s="109">
        <v>1004354575</v>
      </c>
      <c r="P215" s="109">
        <v>207</v>
      </c>
      <c r="Q215" s="120">
        <v>46038</v>
      </c>
      <c r="R215" s="109">
        <v>923633360</v>
      </c>
      <c r="S215" s="114">
        <v>1233</v>
      </c>
      <c r="T215" s="120">
        <v>46042</v>
      </c>
      <c r="U215" s="114">
        <v>16483500</v>
      </c>
      <c r="V215" s="56" t="s">
        <v>88</v>
      </c>
      <c r="W215" s="114">
        <v>1192791759</v>
      </c>
      <c r="X215" s="161" t="s">
        <v>6347</v>
      </c>
      <c r="Y215" s="120">
        <v>46042</v>
      </c>
      <c r="Z215" s="120">
        <v>46042</v>
      </c>
      <c r="AA215" s="120" t="s">
        <v>90</v>
      </c>
      <c r="AB215" s="120">
        <v>46172</v>
      </c>
      <c r="AC215" s="54">
        <f t="shared" si="15"/>
        <v>130</v>
      </c>
      <c r="AD215" s="56">
        <v>1</v>
      </c>
      <c r="AE215" s="114">
        <v>1831500</v>
      </c>
      <c r="AF215" s="56">
        <v>1</v>
      </c>
      <c r="AG215" s="116">
        <v>46203</v>
      </c>
      <c r="AH215" s="54">
        <f t="shared" si="16"/>
        <v>31</v>
      </c>
      <c r="AI215" s="56">
        <v>0</v>
      </c>
      <c r="AJ215" s="114">
        <v>0</v>
      </c>
      <c r="AK215" s="120" t="s">
        <v>90</v>
      </c>
      <c r="AL215" s="116" t="s">
        <v>90</v>
      </c>
      <c r="AM215" s="56">
        <v>0</v>
      </c>
      <c r="AN215" s="116" t="s">
        <v>90</v>
      </c>
      <c r="AO215" s="116" t="s">
        <v>90</v>
      </c>
      <c r="AP215" s="116" t="s">
        <v>90</v>
      </c>
      <c r="AQ215" s="54">
        <f t="shared" si="17"/>
        <v>0</v>
      </c>
      <c r="AR215" s="54">
        <f>+L215+AE215-AJ215</f>
        <v>18315000</v>
      </c>
      <c r="AS215" s="56" t="s">
        <v>88</v>
      </c>
      <c r="AT215" s="114">
        <v>16483500</v>
      </c>
      <c r="AU215" s="56" t="s">
        <v>91</v>
      </c>
      <c r="AV215" s="114">
        <v>0</v>
      </c>
      <c r="AW215" s="56" t="s">
        <v>90</v>
      </c>
      <c r="AX215" s="247">
        <v>9157500</v>
      </c>
      <c r="AY215" s="58">
        <f t="shared" si="18"/>
        <v>9157500</v>
      </c>
      <c r="AZ215" s="112">
        <f t="shared" si="19"/>
        <v>0.5</v>
      </c>
      <c r="BA215" s="159">
        <v>0.55555555555555558</v>
      </c>
      <c r="BB215" s="56" t="s">
        <v>90</v>
      </c>
      <c r="BC215" s="56" t="s">
        <v>92</v>
      </c>
      <c r="BD215" s="403" t="s">
        <v>6346</v>
      </c>
      <c r="BE215" s="51" t="s">
        <v>88</v>
      </c>
      <c r="BF215" s="51" t="s">
        <v>88</v>
      </c>
    </row>
    <row r="216" spans="2:58" x14ac:dyDescent="0.25">
      <c r="B216" s="51">
        <v>2026</v>
      </c>
      <c r="C216" s="51">
        <v>891780111</v>
      </c>
      <c r="D216" s="51" t="s">
        <v>79</v>
      </c>
      <c r="E216" s="161" t="s">
        <v>6345</v>
      </c>
      <c r="F216" s="56" t="s">
        <v>6344</v>
      </c>
      <c r="G216" s="56">
        <v>0</v>
      </c>
      <c r="H216" s="56" t="s">
        <v>82</v>
      </c>
      <c r="I216" s="51" t="s">
        <v>174</v>
      </c>
      <c r="J216" s="121" t="s">
        <v>84</v>
      </c>
      <c r="K216" s="54" t="s">
        <v>3760</v>
      </c>
      <c r="L216" s="114">
        <v>9373320</v>
      </c>
      <c r="M216" s="51" t="s">
        <v>86</v>
      </c>
      <c r="N216" s="109" t="s">
        <v>6343</v>
      </c>
      <c r="O216" s="109">
        <v>1081761053</v>
      </c>
      <c r="P216" s="109">
        <v>69</v>
      </c>
      <c r="Q216" s="120">
        <v>46036</v>
      </c>
      <c r="R216" s="109">
        <v>6818861280</v>
      </c>
      <c r="S216" s="114">
        <v>1245</v>
      </c>
      <c r="T216" s="120">
        <v>46042</v>
      </c>
      <c r="U216" s="114">
        <v>9373320</v>
      </c>
      <c r="V216" s="56" t="s">
        <v>88</v>
      </c>
      <c r="W216" s="114">
        <v>1082939683</v>
      </c>
      <c r="X216" s="161" t="s">
        <v>3375</v>
      </c>
      <c r="Y216" s="120">
        <v>46042</v>
      </c>
      <c r="Z216" s="120">
        <v>46069</v>
      </c>
      <c r="AA216" s="120" t="s">
        <v>90</v>
      </c>
      <c r="AB216" s="120">
        <v>46167</v>
      </c>
      <c r="AC216" s="54">
        <f t="shared" si="15"/>
        <v>98</v>
      </c>
      <c r="AD216" s="56">
        <v>0</v>
      </c>
      <c r="AE216" s="114">
        <v>0</v>
      </c>
      <c r="AF216" s="56">
        <v>0</v>
      </c>
      <c r="AG216" s="116" t="s">
        <v>90</v>
      </c>
      <c r="AH216" s="54">
        <f t="shared" si="16"/>
        <v>0</v>
      </c>
      <c r="AI216" s="56">
        <v>0</v>
      </c>
      <c r="AJ216" s="114">
        <v>0</v>
      </c>
      <c r="AK216" s="120" t="s">
        <v>90</v>
      </c>
      <c r="AL216" s="116" t="s">
        <v>90</v>
      </c>
      <c r="AM216" s="56">
        <v>0</v>
      </c>
      <c r="AN216" s="116" t="s">
        <v>90</v>
      </c>
      <c r="AO216" s="116" t="s">
        <v>90</v>
      </c>
      <c r="AP216" s="116" t="s">
        <v>90</v>
      </c>
      <c r="AQ216" s="54">
        <f t="shared" si="17"/>
        <v>0</v>
      </c>
      <c r="AR216" s="54">
        <f>+L216+AE216-AJ216</f>
        <v>9373320</v>
      </c>
      <c r="AS216" s="56" t="s">
        <v>571</v>
      </c>
      <c r="AT216" s="114">
        <v>0</v>
      </c>
      <c r="AU216" s="56" t="s">
        <v>91</v>
      </c>
      <c r="AV216" s="114">
        <v>0</v>
      </c>
      <c r="AW216" s="56" t="s">
        <v>90</v>
      </c>
      <c r="AX216" s="247">
        <v>1420200</v>
      </c>
      <c r="AY216" s="58">
        <f t="shared" si="18"/>
        <v>7953120</v>
      </c>
      <c r="AZ216" s="112">
        <f t="shared" si="19"/>
        <v>0.15151515151515152</v>
      </c>
      <c r="BA216" s="159">
        <v>0.15151515151515152</v>
      </c>
      <c r="BB216" s="56" t="s">
        <v>90</v>
      </c>
      <c r="BC216" s="56" t="s">
        <v>92</v>
      </c>
      <c r="BD216" s="403" t="s">
        <v>6342</v>
      </c>
      <c r="BE216" s="51" t="s">
        <v>88</v>
      </c>
      <c r="BF216" s="51" t="s">
        <v>88</v>
      </c>
    </row>
    <row r="217" spans="2:58" x14ac:dyDescent="0.25">
      <c r="B217" s="51">
        <v>2026</v>
      </c>
      <c r="C217" s="51">
        <v>891780111</v>
      </c>
      <c r="D217" s="51" t="s">
        <v>79</v>
      </c>
      <c r="E217" s="161" t="s">
        <v>6341</v>
      </c>
      <c r="F217" s="56" t="s">
        <v>6340</v>
      </c>
      <c r="G217" s="56">
        <v>0</v>
      </c>
      <c r="H217" s="56" t="s">
        <v>82</v>
      </c>
      <c r="I217" s="51" t="s">
        <v>174</v>
      </c>
      <c r="J217" s="121" t="s">
        <v>84</v>
      </c>
      <c r="K217" s="109" t="s">
        <v>4004</v>
      </c>
      <c r="L217" s="114">
        <v>9373320</v>
      </c>
      <c r="M217" s="51" t="s">
        <v>86</v>
      </c>
      <c r="N217" s="109" t="s">
        <v>6339</v>
      </c>
      <c r="O217" s="109">
        <v>1129542237</v>
      </c>
      <c r="P217" s="109">
        <v>69</v>
      </c>
      <c r="Q217" s="120">
        <v>46036</v>
      </c>
      <c r="R217" s="109">
        <v>6818861280</v>
      </c>
      <c r="S217" s="114">
        <v>1250</v>
      </c>
      <c r="T217" s="120">
        <v>46042</v>
      </c>
      <c r="U217" s="114">
        <v>9373320</v>
      </c>
      <c r="V217" s="56" t="s">
        <v>88</v>
      </c>
      <c r="W217" s="114">
        <v>1082939683</v>
      </c>
      <c r="X217" s="161" t="s">
        <v>3375</v>
      </c>
      <c r="Y217" s="120">
        <v>46042</v>
      </c>
      <c r="Z217" s="120">
        <v>46069</v>
      </c>
      <c r="AA217" s="120" t="s">
        <v>90</v>
      </c>
      <c r="AB217" s="120">
        <v>46167</v>
      </c>
      <c r="AC217" s="54">
        <f t="shared" si="15"/>
        <v>98</v>
      </c>
      <c r="AD217" s="56">
        <v>0</v>
      </c>
      <c r="AE217" s="114">
        <v>0</v>
      </c>
      <c r="AF217" s="56">
        <v>0</v>
      </c>
      <c r="AG217" s="116" t="s">
        <v>90</v>
      </c>
      <c r="AH217" s="54">
        <f t="shared" si="16"/>
        <v>0</v>
      </c>
      <c r="AI217" s="56">
        <v>0</v>
      </c>
      <c r="AJ217" s="114">
        <v>0</v>
      </c>
      <c r="AK217" s="120" t="s">
        <v>90</v>
      </c>
      <c r="AL217" s="116" t="s">
        <v>90</v>
      </c>
      <c r="AM217" s="56">
        <v>0</v>
      </c>
      <c r="AN217" s="116" t="s">
        <v>90</v>
      </c>
      <c r="AO217" s="116" t="s">
        <v>90</v>
      </c>
      <c r="AP217" s="116" t="s">
        <v>90</v>
      </c>
      <c r="AQ217" s="54">
        <f t="shared" si="17"/>
        <v>0</v>
      </c>
      <c r="AR217" s="54">
        <f>+L217+AE217-AJ217</f>
        <v>9373320</v>
      </c>
      <c r="AS217" s="56" t="s">
        <v>571</v>
      </c>
      <c r="AT217" s="114">
        <v>0</v>
      </c>
      <c r="AU217" s="56" t="s">
        <v>91</v>
      </c>
      <c r="AV217" s="114">
        <v>0</v>
      </c>
      <c r="AW217" s="56" t="s">
        <v>90</v>
      </c>
      <c r="AX217" s="247">
        <v>1420200</v>
      </c>
      <c r="AY217" s="58">
        <f t="shared" si="18"/>
        <v>7953120</v>
      </c>
      <c r="AZ217" s="112">
        <f t="shared" si="19"/>
        <v>0.15151515151515152</v>
      </c>
      <c r="BA217" s="159">
        <v>0.15151515151515152</v>
      </c>
      <c r="BB217" s="56" t="s">
        <v>90</v>
      </c>
      <c r="BC217" s="56" t="s">
        <v>92</v>
      </c>
      <c r="BD217" s="403" t="s">
        <v>6338</v>
      </c>
      <c r="BE217" s="51" t="s">
        <v>88</v>
      </c>
      <c r="BF217" s="51" t="s">
        <v>88</v>
      </c>
    </row>
    <row r="218" spans="2:58" x14ac:dyDescent="0.25">
      <c r="B218" s="51">
        <v>2026</v>
      </c>
      <c r="C218" s="51">
        <v>891780111</v>
      </c>
      <c r="D218" s="51" t="s">
        <v>79</v>
      </c>
      <c r="E218" s="161" t="s">
        <v>6337</v>
      </c>
      <c r="F218" s="56" t="s">
        <v>6336</v>
      </c>
      <c r="G218" s="56">
        <v>0</v>
      </c>
      <c r="H218" s="56" t="s">
        <v>82</v>
      </c>
      <c r="I218" s="51" t="s">
        <v>174</v>
      </c>
      <c r="J218" s="121" t="s">
        <v>84</v>
      </c>
      <c r="K218" s="109" t="s">
        <v>4036</v>
      </c>
      <c r="L218" s="114">
        <v>9373320</v>
      </c>
      <c r="M218" s="51" t="s">
        <v>86</v>
      </c>
      <c r="N218" s="109" t="s">
        <v>6335</v>
      </c>
      <c r="O218" s="109">
        <v>1044390865</v>
      </c>
      <c r="P218" s="109">
        <v>69</v>
      </c>
      <c r="Q218" s="120">
        <v>46036</v>
      </c>
      <c r="R218" s="109">
        <v>6818861280</v>
      </c>
      <c r="S218" s="114">
        <v>1249</v>
      </c>
      <c r="T218" s="120">
        <v>46042</v>
      </c>
      <c r="U218" s="114">
        <v>9373320</v>
      </c>
      <c r="V218" s="56" t="s">
        <v>88</v>
      </c>
      <c r="W218" s="114">
        <v>1082939683</v>
      </c>
      <c r="X218" s="161" t="s">
        <v>3375</v>
      </c>
      <c r="Y218" s="120">
        <v>46042</v>
      </c>
      <c r="Z218" s="120">
        <v>46069</v>
      </c>
      <c r="AA218" s="120" t="s">
        <v>90</v>
      </c>
      <c r="AB218" s="120">
        <v>46167</v>
      </c>
      <c r="AC218" s="54">
        <f t="shared" si="15"/>
        <v>98</v>
      </c>
      <c r="AD218" s="56">
        <v>0</v>
      </c>
      <c r="AE218" s="114">
        <v>0</v>
      </c>
      <c r="AF218" s="56">
        <v>0</v>
      </c>
      <c r="AG218" s="116" t="s">
        <v>90</v>
      </c>
      <c r="AH218" s="54">
        <f t="shared" si="16"/>
        <v>0</v>
      </c>
      <c r="AI218" s="56">
        <v>0</v>
      </c>
      <c r="AJ218" s="114">
        <v>0</v>
      </c>
      <c r="AK218" s="120" t="s">
        <v>90</v>
      </c>
      <c r="AL218" s="116" t="s">
        <v>90</v>
      </c>
      <c r="AM218" s="56">
        <v>0</v>
      </c>
      <c r="AN218" s="116" t="s">
        <v>90</v>
      </c>
      <c r="AO218" s="116" t="s">
        <v>90</v>
      </c>
      <c r="AP218" s="116" t="s">
        <v>90</v>
      </c>
      <c r="AQ218" s="54">
        <f t="shared" si="17"/>
        <v>0</v>
      </c>
      <c r="AR218" s="54">
        <f>+L218+AE218-AJ218</f>
        <v>9373320</v>
      </c>
      <c r="AS218" s="56" t="s">
        <v>571</v>
      </c>
      <c r="AT218" s="114">
        <v>0</v>
      </c>
      <c r="AU218" s="56" t="s">
        <v>91</v>
      </c>
      <c r="AV218" s="114">
        <v>0</v>
      </c>
      <c r="AW218" s="56" t="s">
        <v>90</v>
      </c>
      <c r="AX218" s="247">
        <v>1420200</v>
      </c>
      <c r="AY218" s="58">
        <f t="shared" si="18"/>
        <v>7953120</v>
      </c>
      <c r="AZ218" s="112">
        <f t="shared" si="19"/>
        <v>0.15151515151515152</v>
      </c>
      <c r="BA218" s="159">
        <v>0.15151515151515152</v>
      </c>
      <c r="BB218" s="56" t="s">
        <v>90</v>
      </c>
      <c r="BC218" s="56" t="s">
        <v>92</v>
      </c>
      <c r="BD218" s="403" t="s">
        <v>6334</v>
      </c>
      <c r="BE218" s="51" t="s">
        <v>88</v>
      </c>
      <c r="BF218" s="51" t="s">
        <v>88</v>
      </c>
    </row>
    <row r="219" spans="2:58" x14ac:dyDescent="0.25">
      <c r="B219" s="51">
        <v>2026</v>
      </c>
      <c r="C219" s="51">
        <v>891780111</v>
      </c>
      <c r="D219" s="51" t="s">
        <v>79</v>
      </c>
      <c r="E219" s="161" t="s">
        <v>6333</v>
      </c>
      <c r="F219" s="56" t="s">
        <v>6332</v>
      </c>
      <c r="G219" s="56">
        <v>0</v>
      </c>
      <c r="H219" s="56" t="s">
        <v>82</v>
      </c>
      <c r="I219" s="51" t="s">
        <v>174</v>
      </c>
      <c r="J219" s="121" t="s">
        <v>84</v>
      </c>
      <c r="K219" s="109" t="s">
        <v>4046</v>
      </c>
      <c r="L219" s="114">
        <v>9373320</v>
      </c>
      <c r="M219" s="51" t="s">
        <v>86</v>
      </c>
      <c r="N219" s="109" t="s">
        <v>6331</v>
      </c>
      <c r="O219" s="109">
        <v>1082044888</v>
      </c>
      <c r="P219" s="109">
        <v>69</v>
      </c>
      <c r="Q219" s="120">
        <v>46036</v>
      </c>
      <c r="R219" s="109">
        <v>6818861280</v>
      </c>
      <c r="S219" s="114">
        <v>1248</v>
      </c>
      <c r="T219" s="120">
        <v>46042</v>
      </c>
      <c r="U219" s="114">
        <v>9373320</v>
      </c>
      <c r="V219" s="56" t="s">
        <v>88</v>
      </c>
      <c r="W219" s="114">
        <v>1082939683</v>
      </c>
      <c r="X219" s="161" t="s">
        <v>3375</v>
      </c>
      <c r="Y219" s="120">
        <v>46042</v>
      </c>
      <c r="Z219" s="120">
        <v>46069</v>
      </c>
      <c r="AA219" s="120" t="s">
        <v>90</v>
      </c>
      <c r="AB219" s="120">
        <v>46167</v>
      </c>
      <c r="AC219" s="54">
        <f t="shared" si="15"/>
        <v>98</v>
      </c>
      <c r="AD219" s="56">
        <v>0</v>
      </c>
      <c r="AE219" s="114">
        <v>0</v>
      </c>
      <c r="AF219" s="56">
        <v>0</v>
      </c>
      <c r="AG219" s="116" t="s">
        <v>90</v>
      </c>
      <c r="AH219" s="54">
        <f t="shared" si="16"/>
        <v>0</v>
      </c>
      <c r="AI219" s="56">
        <v>0</v>
      </c>
      <c r="AJ219" s="114">
        <v>0</v>
      </c>
      <c r="AK219" s="120" t="s">
        <v>90</v>
      </c>
      <c r="AL219" s="116" t="s">
        <v>90</v>
      </c>
      <c r="AM219" s="56">
        <v>0</v>
      </c>
      <c r="AN219" s="116" t="s">
        <v>90</v>
      </c>
      <c r="AO219" s="116" t="s">
        <v>90</v>
      </c>
      <c r="AP219" s="116" t="s">
        <v>90</v>
      </c>
      <c r="AQ219" s="54">
        <f t="shared" si="17"/>
        <v>0</v>
      </c>
      <c r="AR219" s="54">
        <f>+L219+AE219-AJ219</f>
        <v>9373320</v>
      </c>
      <c r="AS219" s="56" t="s">
        <v>571</v>
      </c>
      <c r="AT219" s="114">
        <v>0</v>
      </c>
      <c r="AU219" s="56" t="s">
        <v>91</v>
      </c>
      <c r="AV219" s="114">
        <v>0</v>
      </c>
      <c r="AW219" s="56" t="s">
        <v>90</v>
      </c>
      <c r="AX219" s="247">
        <v>1420200</v>
      </c>
      <c r="AY219" s="58">
        <f t="shared" si="18"/>
        <v>7953120</v>
      </c>
      <c r="AZ219" s="112">
        <f t="shared" si="19"/>
        <v>0.15151515151515152</v>
      </c>
      <c r="BA219" s="159">
        <v>0.15151515151515152</v>
      </c>
      <c r="BB219" s="56" t="s">
        <v>90</v>
      </c>
      <c r="BC219" s="56" t="s">
        <v>92</v>
      </c>
      <c r="BD219" s="403" t="s">
        <v>6330</v>
      </c>
      <c r="BE219" s="51" t="s">
        <v>88</v>
      </c>
      <c r="BF219" s="51" t="s">
        <v>88</v>
      </c>
    </row>
    <row r="220" spans="2:58" x14ac:dyDescent="0.25">
      <c r="B220" s="51">
        <v>2026</v>
      </c>
      <c r="C220" s="51">
        <v>891780111</v>
      </c>
      <c r="D220" s="51" t="s">
        <v>79</v>
      </c>
      <c r="E220" s="161" t="s">
        <v>6329</v>
      </c>
      <c r="F220" s="56" t="s">
        <v>6328</v>
      </c>
      <c r="G220" s="56">
        <v>0</v>
      </c>
      <c r="H220" s="56" t="s">
        <v>82</v>
      </c>
      <c r="I220" s="51" t="s">
        <v>174</v>
      </c>
      <c r="J220" s="121" t="s">
        <v>84</v>
      </c>
      <c r="K220" s="109" t="s">
        <v>4036</v>
      </c>
      <c r="L220" s="114">
        <v>9373320</v>
      </c>
      <c r="M220" s="51" t="s">
        <v>86</v>
      </c>
      <c r="N220" s="109" t="s">
        <v>6327</v>
      </c>
      <c r="O220" s="109">
        <v>1082900434</v>
      </c>
      <c r="P220" s="109">
        <v>69</v>
      </c>
      <c r="Q220" s="120">
        <v>46036</v>
      </c>
      <c r="R220" s="109">
        <v>6818861280</v>
      </c>
      <c r="S220" s="114">
        <v>1247</v>
      </c>
      <c r="T220" s="120">
        <v>46042</v>
      </c>
      <c r="U220" s="114">
        <v>9373320</v>
      </c>
      <c r="V220" s="56" t="s">
        <v>88</v>
      </c>
      <c r="W220" s="114">
        <v>1082939683</v>
      </c>
      <c r="X220" s="161" t="s">
        <v>3375</v>
      </c>
      <c r="Y220" s="120">
        <v>46042</v>
      </c>
      <c r="Z220" s="120">
        <v>46069</v>
      </c>
      <c r="AA220" s="120" t="s">
        <v>90</v>
      </c>
      <c r="AB220" s="120">
        <v>46167</v>
      </c>
      <c r="AC220" s="54">
        <f t="shared" si="15"/>
        <v>98</v>
      </c>
      <c r="AD220" s="56">
        <v>0</v>
      </c>
      <c r="AE220" s="114">
        <v>0</v>
      </c>
      <c r="AF220" s="56">
        <v>0</v>
      </c>
      <c r="AG220" s="116" t="s">
        <v>90</v>
      </c>
      <c r="AH220" s="54">
        <f t="shared" si="16"/>
        <v>0</v>
      </c>
      <c r="AI220" s="56">
        <v>0</v>
      </c>
      <c r="AJ220" s="114">
        <v>0</v>
      </c>
      <c r="AK220" s="120" t="s">
        <v>90</v>
      </c>
      <c r="AL220" s="116" t="s">
        <v>90</v>
      </c>
      <c r="AM220" s="56">
        <v>0</v>
      </c>
      <c r="AN220" s="116" t="s">
        <v>90</v>
      </c>
      <c r="AO220" s="116" t="s">
        <v>90</v>
      </c>
      <c r="AP220" s="116" t="s">
        <v>90</v>
      </c>
      <c r="AQ220" s="54">
        <f t="shared" si="17"/>
        <v>0</v>
      </c>
      <c r="AR220" s="54">
        <f>+L220+AE220-AJ220</f>
        <v>9373320</v>
      </c>
      <c r="AS220" s="56" t="s">
        <v>571</v>
      </c>
      <c r="AT220" s="114">
        <v>0</v>
      </c>
      <c r="AU220" s="56" t="s">
        <v>91</v>
      </c>
      <c r="AV220" s="114">
        <v>0</v>
      </c>
      <c r="AW220" s="56" t="s">
        <v>90</v>
      </c>
      <c r="AX220" s="247">
        <v>1420200</v>
      </c>
      <c r="AY220" s="58">
        <f t="shared" si="18"/>
        <v>7953120</v>
      </c>
      <c r="AZ220" s="112">
        <f t="shared" si="19"/>
        <v>0.15151515151515152</v>
      </c>
      <c r="BA220" s="159">
        <v>0.15151515151515152</v>
      </c>
      <c r="BB220" s="56" t="s">
        <v>90</v>
      </c>
      <c r="BC220" s="56" t="s">
        <v>92</v>
      </c>
      <c r="BD220" s="403" t="s">
        <v>6326</v>
      </c>
      <c r="BE220" s="51" t="s">
        <v>88</v>
      </c>
      <c r="BF220" s="51" t="s">
        <v>88</v>
      </c>
    </row>
    <row r="221" spans="2:58" x14ac:dyDescent="0.25">
      <c r="B221" s="51">
        <v>2026</v>
      </c>
      <c r="C221" s="51">
        <v>891780111</v>
      </c>
      <c r="D221" s="51" t="s">
        <v>79</v>
      </c>
      <c r="E221" s="161" t="s">
        <v>6325</v>
      </c>
      <c r="F221" s="56" t="s">
        <v>6324</v>
      </c>
      <c r="G221" s="56">
        <v>0</v>
      </c>
      <c r="H221" s="56" t="s">
        <v>82</v>
      </c>
      <c r="I221" s="51" t="s">
        <v>174</v>
      </c>
      <c r="J221" s="121" t="s">
        <v>84</v>
      </c>
      <c r="K221" s="54" t="s">
        <v>4036</v>
      </c>
      <c r="L221" s="114">
        <v>9373320</v>
      </c>
      <c r="M221" s="51" t="s">
        <v>86</v>
      </c>
      <c r="N221" s="109" t="s">
        <v>6323</v>
      </c>
      <c r="O221" s="109">
        <v>1006574197</v>
      </c>
      <c r="P221" s="109">
        <v>69</v>
      </c>
      <c r="Q221" s="120">
        <v>46036</v>
      </c>
      <c r="R221" s="109">
        <v>6818861280</v>
      </c>
      <c r="S221" s="114">
        <v>1246</v>
      </c>
      <c r="T221" s="120">
        <v>46042</v>
      </c>
      <c r="U221" s="114">
        <v>9373320</v>
      </c>
      <c r="V221" s="56" t="s">
        <v>88</v>
      </c>
      <c r="W221" s="114">
        <v>1082939683</v>
      </c>
      <c r="X221" s="161" t="s">
        <v>3375</v>
      </c>
      <c r="Y221" s="120">
        <v>46042</v>
      </c>
      <c r="Z221" s="120">
        <v>46069</v>
      </c>
      <c r="AA221" s="120" t="s">
        <v>90</v>
      </c>
      <c r="AB221" s="120">
        <v>46167</v>
      </c>
      <c r="AC221" s="54">
        <f t="shared" si="15"/>
        <v>98</v>
      </c>
      <c r="AD221" s="56">
        <v>0</v>
      </c>
      <c r="AE221" s="114">
        <v>0</v>
      </c>
      <c r="AF221" s="56">
        <v>0</v>
      </c>
      <c r="AG221" s="116" t="s">
        <v>90</v>
      </c>
      <c r="AH221" s="54">
        <f t="shared" si="16"/>
        <v>0</v>
      </c>
      <c r="AI221" s="56">
        <v>0</v>
      </c>
      <c r="AJ221" s="114">
        <v>0</v>
      </c>
      <c r="AK221" s="120" t="s">
        <v>90</v>
      </c>
      <c r="AL221" s="116" t="s">
        <v>90</v>
      </c>
      <c r="AM221" s="56">
        <v>0</v>
      </c>
      <c r="AN221" s="116" t="s">
        <v>90</v>
      </c>
      <c r="AO221" s="116" t="s">
        <v>90</v>
      </c>
      <c r="AP221" s="116" t="s">
        <v>90</v>
      </c>
      <c r="AQ221" s="54">
        <f t="shared" si="17"/>
        <v>0</v>
      </c>
      <c r="AR221" s="54">
        <f>+L221+AE221-AJ221</f>
        <v>9373320</v>
      </c>
      <c r="AS221" s="56" t="s">
        <v>571</v>
      </c>
      <c r="AT221" s="114">
        <v>0</v>
      </c>
      <c r="AU221" s="56" t="s">
        <v>91</v>
      </c>
      <c r="AV221" s="114">
        <v>0</v>
      </c>
      <c r="AW221" s="56" t="s">
        <v>90</v>
      </c>
      <c r="AX221" s="247">
        <v>1420200</v>
      </c>
      <c r="AY221" s="58">
        <f t="shared" si="18"/>
        <v>7953120</v>
      </c>
      <c r="AZ221" s="112">
        <f t="shared" si="19"/>
        <v>0.15151515151515152</v>
      </c>
      <c r="BA221" s="159">
        <v>0.15151515151515152</v>
      </c>
      <c r="BB221" s="56" t="s">
        <v>90</v>
      </c>
      <c r="BC221" s="56" t="s">
        <v>92</v>
      </c>
      <c r="BD221" s="403" t="s">
        <v>6322</v>
      </c>
      <c r="BE221" s="51" t="s">
        <v>88</v>
      </c>
      <c r="BF221" s="51" t="s">
        <v>88</v>
      </c>
    </row>
    <row r="222" spans="2:58" x14ac:dyDescent="0.25">
      <c r="B222" s="51">
        <v>2026</v>
      </c>
      <c r="C222" s="51">
        <v>891780111</v>
      </c>
      <c r="D222" s="51" t="s">
        <v>79</v>
      </c>
      <c r="E222" s="161" t="s">
        <v>6321</v>
      </c>
      <c r="F222" s="56" t="s">
        <v>6320</v>
      </c>
      <c r="G222" s="56">
        <v>0</v>
      </c>
      <c r="H222" s="56" t="s">
        <v>82</v>
      </c>
      <c r="I222" s="51" t="s">
        <v>174</v>
      </c>
      <c r="J222" s="121" t="s">
        <v>84</v>
      </c>
      <c r="K222" s="109" t="s">
        <v>3760</v>
      </c>
      <c r="L222" s="114">
        <v>9373320</v>
      </c>
      <c r="M222" s="51" t="s">
        <v>86</v>
      </c>
      <c r="N222" s="109" t="s">
        <v>6319</v>
      </c>
      <c r="O222" s="109">
        <v>8799815</v>
      </c>
      <c r="P222" s="109">
        <v>69</v>
      </c>
      <c r="Q222" s="120">
        <v>46036</v>
      </c>
      <c r="R222" s="109">
        <v>6818861280</v>
      </c>
      <c r="S222" s="114">
        <v>1244</v>
      </c>
      <c r="T222" s="120">
        <v>46042</v>
      </c>
      <c r="U222" s="114">
        <v>9373320</v>
      </c>
      <c r="V222" s="56" t="s">
        <v>88</v>
      </c>
      <c r="W222" s="114">
        <v>1082939683</v>
      </c>
      <c r="X222" s="161" t="s">
        <v>3375</v>
      </c>
      <c r="Y222" s="120">
        <v>46042</v>
      </c>
      <c r="Z222" s="120">
        <v>46069</v>
      </c>
      <c r="AA222" s="120" t="s">
        <v>90</v>
      </c>
      <c r="AB222" s="120">
        <v>46167</v>
      </c>
      <c r="AC222" s="54">
        <f t="shared" si="15"/>
        <v>98</v>
      </c>
      <c r="AD222" s="56">
        <v>0</v>
      </c>
      <c r="AE222" s="114">
        <v>0</v>
      </c>
      <c r="AF222" s="56">
        <v>0</v>
      </c>
      <c r="AG222" s="116" t="s">
        <v>90</v>
      </c>
      <c r="AH222" s="54">
        <f t="shared" si="16"/>
        <v>0</v>
      </c>
      <c r="AI222" s="56">
        <v>0</v>
      </c>
      <c r="AJ222" s="114">
        <v>0</v>
      </c>
      <c r="AK222" s="120" t="s">
        <v>90</v>
      </c>
      <c r="AL222" s="116" t="s">
        <v>90</v>
      </c>
      <c r="AM222" s="56">
        <v>0</v>
      </c>
      <c r="AN222" s="116" t="s">
        <v>90</v>
      </c>
      <c r="AO222" s="116" t="s">
        <v>90</v>
      </c>
      <c r="AP222" s="116" t="s">
        <v>90</v>
      </c>
      <c r="AQ222" s="54">
        <f t="shared" si="17"/>
        <v>0</v>
      </c>
      <c r="AR222" s="54">
        <f>+L222+AE222-AJ222</f>
        <v>9373320</v>
      </c>
      <c r="AS222" s="56" t="s">
        <v>571</v>
      </c>
      <c r="AT222" s="114">
        <v>0</v>
      </c>
      <c r="AU222" s="56" t="s">
        <v>91</v>
      </c>
      <c r="AV222" s="114">
        <v>0</v>
      </c>
      <c r="AW222" s="56" t="s">
        <v>90</v>
      </c>
      <c r="AX222" s="247">
        <v>1420200</v>
      </c>
      <c r="AY222" s="58">
        <f t="shared" si="18"/>
        <v>7953120</v>
      </c>
      <c r="AZ222" s="112">
        <f t="shared" si="19"/>
        <v>0.15151515151515152</v>
      </c>
      <c r="BA222" s="159">
        <v>0.15151515151515152</v>
      </c>
      <c r="BB222" s="56" t="s">
        <v>90</v>
      </c>
      <c r="BC222" s="56" t="s">
        <v>92</v>
      </c>
      <c r="BD222" s="403" t="s">
        <v>6318</v>
      </c>
      <c r="BE222" s="51" t="s">
        <v>88</v>
      </c>
      <c r="BF222" s="51" t="s">
        <v>88</v>
      </c>
    </row>
    <row r="223" spans="2:58" x14ac:dyDescent="0.25">
      <c r="B223" s="51">
        <v>2026</v>
      </c>
      <c r="C223" s="51">
        <v>891780111</v>
      </c>
      <c r="D223" s="51" t="s">
        <v>79</v>
      </c>
      <c r="E223" s="532" t="s">
        <v>6317</v>
      </c>
      <c r="F223" s="56" t="s">
        <v>6316</v>
      </c>
      <c r="G223" s="56">
        <v>0</v>
      </c>
      <c r="H223" s="56" t="s">
        <v>82</v>
      </c>
      <c r="I223" s="51" t="s">
        <v>174</v>
      </c>
      <c r="J223" s="121" t="s">
        <v>84</v>
      </c>
      <c r="K223" s="109" t="s">
        <v>6315</v>
      </c>
      <c r="L223" s="114">
        <v>380520046</v>
      </c>
      <c r="M223" s="51" t="s">
        <v>86</v>
      </c>
      <c r="N223" s="109" t="s">
        <v>573</v>
      </c>
      <c r="O223" s="109">
        <v>900845290</v>
      </c>
      <c r="P223" s="109">
        <v>108</v>
      </c>
      <c r="Q223" s="120">
        <v>46037</v>
      </c>
      <c r="R223" s="109">
        <v>380520046</v>
      </c>
      <c r="S223" s="114">
        <v>1224</v>
      </c>
      <c r="T223" s="120">
        <v>46042</v>
      </c>
      <c r="U223" s="114">
        <v>380520046</v>
      </c>
      <c r="V223" s="56" t="s">
        <v>88</v>
      </c>
      <c r="W223" s="114">
        <v>1082888504</v>
      </c>
      <c r="X223" s="161" t="s">
        <v>2096</v>
      </c>
      <c r="Y223" s="120">
        <v>46042</v>
      </c>
      <c r="Z223" s="120">
        <v>46043</v>
      </c>
      <c r="AA223" s="120">
        <v>46043</v>
      </c>
      <c r="AB223" s="120">
        <v>46111</v>
      </c>
      <c r="AC223" s="54">
        <f t="shared" si="15"/>
        <v>68</v>
      </c>
      <c r="AD223" s="56">
        <v>0</v>
      </c>
      <c r="AE223" s="114">
        <v>0</v>
      </c>
      <c r="AF223" s="56">
        <v>0</v>
      </c>
      <c r="AG223" s="116" t="s">
        <v>90</v>
      </c>
      <c r="AH223" s="54">
        <f t="shared" si="16"/>
        <v>0</v>
      </c>
      <c r="AI223" s="56">
        <v>0</v>
      </c>
      <c r="AJ223" s="114">
        <v>0</v>
      </c>
      <c r="AK223" s="120" t="s">
        <v>90</v>
      </c>
      <c r="AL223" s="116" t="s">
        <v>90</v>
      </c>
      <c r="AM223" s="56">
        <v>0</v>
      </c>
      <c r="AN223" s="116" t="s">
        <v>90</v>
      </c>
      <c r="AO223" s="116" t="s">
        <v>90</v>
      </c>
      <c r="AP223" s="116" t="s">
        <v>90</v>
      </c>
      <c r="AQ223" s="54">
        <f t="shared" si="17"/>
        <v>0</v>
      </c>
      <c r="AR223" s="54">
        <f>+L223+AE223-AJ223</f>
        <v>380520046</v>
      </c>
      <c r="AS223" s="56" t="s">
        <v>571</v>
      </c>
      <c r="AT223" s="114">
        <v>0</v>
      </c>
      <c r="AU223" s="56" t="s">
        <v>88</v>
      </c>
      <c r="AV223" s="114">
        <v>190260023</v>
      </c>
      <c r="AW223" s="56" t="s">
        <v>90</v>
      </c>
      <c r="AX223" s="114">
        <v>0</v>
      </c>
      <c r="AY223" s="58">
        <f t="shared" si="18"/>
        <v>380520046</v>
      </c>
      <c r="AZ223" s="112">
        <f t="shared" si="19"/>
        <v>0</v>
      </c>
      <c r="BA223" s="159">
        <v>0</v>
      </c>
      <c r="BB223" s="56" t="s">
        <v>90</v>
      </c>
      <c r="BC223" s="56" t="s">
        <v>92</v>
      </c>
      <c r="BD223" s="403" t="s">
        <v>6314</v>
      </c>
      <c r="BE223" s="51" t="s">
        <v>88</v>
      </c>
      <c r="BF223" s="51" t="s">
        <v>88</v>
      </c>
    </row>
    <row r="224" spans="2:58" x14ac:dyDescent="0.25">
      <c r="B224" s="51">
        <v>2026</v>
      </c>
      <c r="C224" s="51">
        <v>891780111</v>
      </c>
      <c r="D224" s="51" t="s">
        <v>79</v>
      </c>
      <c r="E224" s="161" t="s">
        <v>6313</v>
      </c>
      <c r="F224" s="56" t="s">
        <v>6312</v>
      </c>
      <c r="G224" s="56">
        <v>0</v>
      </c>
      <c r="H224" s="56" t="s">
        <v>82</v>
      </c>
      <c r="I224" s="51" t="s">
        <v>174</v>
      </c>
      <c r="J224" s="121" t="s">
        <v>84</v>
      </c>
      <c r="K224" s="109" t="s">
        <v>6311</v>
      </c>
      <c r="L224" s="114">
        <v>25288704</v>
      </c>
      <c r="M224" s="51" t="s">
        <v>86</v>
      </c>
      <c r="N224" s="109" t="s">
        <v>6310</v>
      </c>
      <c r="O224" s="109">
        <v>93123401</v>
      </c>
      <c r="P224" s="109">
        <v>174</v>
      </c>
      <c r="Q224" s="120">
        <v>46038</v>
      </c>
      <c r="R224" s="109">
        <v>675262388</v>
      </c>
      <c r="S224" s="114">
        <v>1220</v>
      </c>
      <c r="T224" s="120">
        <v>46042</v>
      </c>
      <c r="U224" s="114">
        <v>25288704</v>
      </c>
      <c r="V224" s="56" t="s">
        <v>88</v>
      </c>
      <c r="W224" s="114">
        <v>85472020</v>
      </c>
      <c r="X224" s="161" t="s">
        <v>1978</v>
      </c>
      <c r="Y224" s="120">
        <v>46042</v>
      </c>
      <c r="Z224" s="120">
        <v>46055</v>
      </c>
      <c r="AA224" s="120" t="s">
        <v>90</v>
      </c>
      <c r="AB224" s="120">
        <v>46173</v>
      </c>
      <c r="AC224" s="54">
        <f t="shared" si="15"/>
        <v>118</v>
      </c>
      <c r="AD224" s="56">
        <v>0</v>
      </c>
      <c r="AE224" s="114">
        <v>0</v>
      </c>
      <c r="AF224" s="56">
        <v>0</v>
      </c>
      <c r="AG224" s="116" t="s">
        <v>90</v>
      </c>
      <c r="AH224" s="54">
        <f t="shared" si="16"/>
        <v>0</v>
      </c>
      <c r="AI224" s="56">
        <v>0</v>
      </c>
      <c r="AJ224" s="114">
        <v>0</v>
      </c>
      <c r="AK224" s="120" t="s">
        <v>90</v>
      </c>
      <c r="AL224" s="116" t="s">
        <v>90</v>
      </c>
      <c r="AM224" s="56">
        <v>0</v>
      </c>
      <c r="AN224" s="116" t="s">
        <v>90</v>
      </c>
      <c r="AO224" s="116" t="s">
        <v>90</v>
      </c>
      <c r="AP224" s="116" t="s">
        <v>90</v>
      </c>
      <c r="AQ224" s="54">
        <f t="shared" si="17"/>
        <v>0</v>
      </c>
      <c r="AR224" s="54">
        <f>+L224+AE224-AJ224</f>
        <v>25288704</v>
      </c>
      <c r="AS224" s="56" t="s">
        <v>571</v>
      </c>
      <c r="AT224" s="114">
        <v>0</v>
      </c>
      <c r="AU224" s="56" t="s">
        <v>91</v>
      </c>
      <c r="AV224" s="114">
        <v>0</v>
      </c>
      <c r="AW224" s="56" t="s">
        <v>90</v>
      </c>
      <c r="AX224" s="247">
        <v>6322176</v>
      </c>
      <c r="AY224" s="58">
        <f t="shared" si="18"/>
        <v>18966528</v>
      </c>
      <c r="AZ224" s="112">
        <f t="shared" si="19"/>
        <v>0.25</v>
      </c>
      <c r="BA224" s="159">
        <v>0.25</v>
      </c>
      <c r="BB224" s="56" t="s">
        <v>90</v>
      </c>
      <c r="BC224" s="56" t="s">
        <v>92</v>
      </c>
      <c r="BD224" s="403" t="s">
        <v>6309</v>
      </c>
      <c r="BE224" s="51" t="s">
        <v>88</v>
      </c>
      <c r="BF224" s="51" t="s">
        <v>88</v>
      </c>
    </row>
    <row r="225" spans="2:58" x14ac:dyDescent="0.25">
      <c r="B225" s="51">
        <v>2026</v>
      </c>
      <c r="C225" s="51">
        <v>891780111</v>
      </c>
      <c r="D225" s="51" t="s">
        <v>79</v>
      </c>
      <c r="E225" s="161" t="s">
        <v>6308</v>
      </c>
      <c r="F225" s="56" t="s">
        <v>6307</v>
      </c>
      <c r="G225" s="56">
        <v>0</v>
      </c>
      <c r="H225" s="56" t="s">
        <v>82</v>
      </c>
      <c r="I225" s="51" t="s">
        <v>174</v>
      </c>
      <c r="J225" s="121" t="s">
        <v>84</v>
      </c>
      <c r="K225" s="109" t="s">
        <v>6306</v>
      </c>
      <c r="L225" s="114">
        <v>25288704</v>
      </c>
      <c r="M225" s="51" t="s">
        <v>86</v>
      </c>
      <c r="N225" s="109" t="s">
        <v>6305</v>
      </c>
      <c r="O225" s="109">
        <v>1082958308</v>
      </c>
      <c r="P225" s="109">
        <v>174</v>
      </c>
      <c r="Q225" s="120">
        <v>46038</v>
      </c>
      <c r="R225" s="109">
        <v>675262388</v>
      </c>
      <c r="S225" s="114">
        <v>1223</v>
      </c>
      <c r="T225" s="120">
        <v>46042</v>
      </c>
      <c r="U225" s="114">
        <v>25288704</v>
      </c>
      <c r="V225" s="56" t="s">
        <v>88</v>
      </c>
      <c r="W225" s="114">
        <v>85472020</v>
      </c>
      <c r="X225" s="161" t="s">
        <v>1978</v>
      </c>
      <c r="Y225" s="120">
        <v>46042</v>
      </c>
      <c r="Z225" s="120">
        <v>46055</v>
      </c>
      <c r="AA225" s="120" t="s">
        <v>90</v>
      </c>
      <c r="AB225" s="120">
        <v>46356</v>
      </c>
      <c r="AC225" s="54">
        <f t="shared" si="15"/>
        <v>301</v>
      </c>
      <c r="AD225" s="56">
        <v>0</v>
      </c>
      <c r="AE225" s="114">
        <v>0</v>
      </c>
      <c r="AF225" s="56">
        <v>0</v>
      </c>
      <c r="AG225" s="116" t="s">
        <v>90</v>
      </c>
      <c r="AH225" s="54">
        <f t="shared" si="16"/>
        <v>0</v>
      </c>
      <c r="AI225" s="56">
        <v>0</v>
      </c>
      <c r="AJ225" s="114">
        <v>0</v>
      </c>
      <c r="AK225" s="120" t="s">
        <v>90</v>
      </c>
      <c r="AL225" s="116" t="s">
        <v>90</v>
      </c>
      <c r="AM225" s="56">
        <v>0</v>
      </c>
      <c r="AN225" s="116" t="s">
        <v>90</v>
      </c>
      <c r="AO225" s="116" t="s">
        <v>90</v>
      </c>
      <c r="AP225" s="116" t="s">
        <v>90</v>
      </c>
      <c r="AQ225" s="54">
        <f t="shared" si="17"/>
        <v>0</v>
      </c>
      <c r="AR225" s="54">
        <f>+L225+AE225-AJ225</f>
        <v>25288704</v>
      </c>
      <c r="AS225" s="56" t="s">
        <v>571</v>
      </c>
      <c r="AT225" s="114">
        <v>0</v>
      </c>
      <c r="AU225" s="56" t="s">
        <v>91</v>
      </c>
      <c r="AV225" s="114">
        <v>0</v>
      </c>
      <c r="AW225" s="56" t="s">
        <v>90</v>
      </c>
      <c r="AX225" s="247">
        <v>0</v>
      </c>
      <c r="AY225" s="58">
        <f t="shared" si="18"/>
        <v>25288704</v>
      </c>
      <c r="AZ225" s="112">
        <f t="shared" si="19"/>
        <v>0</v>
      </c>
      <c r="BA225" s="159">
        <v>0</v>
      </c>
      <c r="BB225" s="56" t="s">
        <v>90</v>
      </c>
      <c r="BC225" s="56" t="s">
        <v>92</v>
      </c>
      <c r="BD225" s="403" t="s">
        <v>6304</v>
      </c>
      <c r="BE225" s="51" t="s">
        <v>88</v>
      </c>
      <c r="BF225" s="51" t="s">
        <v>88</v>
      </c>
    </row>
    <row r="226" spans="2:58" x14ac:dyDescent="0.25">
      <c r="B226" s="51">
        <v>2026</v>
      </c>
      <c r="C226" s="51">
        <v>891780111</v>
      </c>
      <c r="D226" s="51" t="s">
        <v>79</v>
      </c>
      <c r="E226" s="161" t="s">
        <v>6303</v>
      </c>
      <c r="F226" s="56" t="s">
        <v>6302</v>
      </c>
      <c r="G226" s="56">
        <v>0</v>
      </c>
      <c r="H226" s="56" t="s">
        <v>82</v>
      </c>
      <c r="I226" s="51" t="s">
        <v>174</v>
      </c>
      <c r="J226" s="121" t="s">
        <v>84</v>
      </c>
      <c r="K226" s="109" t="s">
        <v>5184</v>
      </c>
      <c r="L226" s="114">
        <v>27500000</v>
      </c>
      <c r="M226" s="51" t="s">
        <v>86</v>
      </c>
      <c r="N226" s="109" t="s">
        <v>6301</v>
      </c>
      <c r="O226" s="109">
        <v>1082957435</v>
      </c>
      <c r="P226" s="109">
        <v>177</v>
      </c>
      <c r="Q226" s="120">
        <v>46038</v>
      </c>
      <c r="R226" s="109">
        <v>266200000</v>
      </c>
      <c r="S226" s="114">
        <v>1219</v>
      </c>
      <c r="T226" s="120">
        <v>46042</v>
      </c>
      <c r="U226" s="109">
        <v>266200000</v>
      </c>
      <c r="V226" s="56" t="s">
        <v>88</v>
      </c>
      <c r="W226" s="114">
        <v>85155333</v>
      </c>
      <c r="X226" s="161" t="s">
        <v>1960</v>
      </c>
      <c r="Y226" s="120">
        <v>46042</v>
      </c>
      <c r="Z226" s="120">
        <v>46042</v>
      </c>
      <c r="AA226" s="120" t="s">
        <v>90</v>
      </c>
      <c r="AB226" s="120">
        <v>46193</v>
      </c>
      <c r="AC226" s="54">
        <f t="shared" si="15"/>
        <v>151</v>
      </c>
      <c r="AD226" s="56">
        <v>0</v>
      </c>
      <c r="AE226" s="114">
        <v>0</v>
      </c>
      <c r="AF226" s="56">
        <v>0</v>
      </c>
      <c r="AG226" s="116" t="s">
        <v>90</v>
      </c>
      <c r="AH226" s="54">
        <f t="shared" si="16"/>
        <v>0</v>
      </c>
      <c r="AI226" s="56">
        <v>0</v>
      </c>
      <c r="AJ226" s="114">
        <v>0</v>
      </c>
      <c r="AK226" s="120" t="s">
        <v>90</v>
      </c>
      <c r="AL226" s="116" t="s">
        <v>90</v>
      </c>
      <c r="AM226" s="56">
        <v>0</v>
      </c>
      <c r="AN226" s="116" t="s">
        <v>90</v>
      </c>
      <c r="AO226" s="116" t="s">
        <v>90</v>
      </c>
      <c r="AP226" s="116" t="s">
        <v>90</v>
      </c>
      <c r="AQ226" s="54">
        <f t="shared" si="17"/>
        <v>0</v>
      </c>
      <c r="AR226" s="54">
        <f>+L226+AE226-AJ226</f>
        <v>27500000</v>
      </c>
      <c r="AS226" s="56" t="s">
        <v>571</v>
      </c>
      <c r="AT226" s="114">
        <v>0</v>
      </c>
      <c r="AU226" s="56" t="s">
        <v>91</v>
      </c>
      <c r="AV226" s="114">
        <v>0</v>
      </c>
      <c r="AW226" s="56" t="s">
        <v>90</v>
      </c>
      <c r="AX226" s="247">
        <v>11000000</v>
      </c>
      <c r="AY226" s="58">
        <f t="shared" si="18"/>
        <v>16500000</v>
      </c>
      <c r="AZ226" s="112">
        <f t="shared" si="19"/>
        <v>0.4</v>
      </c>
      <c r="BA226" s="159">
        <v>0.4</v>
      </c>
      <c r="BB226" s="56" t="s">
        <v>90</v>
      </c>
      <c r="BC226" s="56" t="s">
        <v>92</v>
      </c>
      <c r="BD226" s="403" t="s">
        <v>6300</v>
      </c>
      <c r="BE226" s="51" t="s">
        <v>88</v>
      </c>
      <c r="BF226" s="51" t="s">
        <v>88</v>
      </c>
    </row>
    <row r="227" spans="2:58" x14ac:dyDescent="0.25">
      <c r="B227" s="51">
        <v>2026</v>
      </c>
      <c r="C227" s="51">
        <v>891780111</v>
      </c>
      <c r="D227" s="51" t="s">
        <v>79</v>
      </c>
      <c r="E227" s="161" t="s">
        <v>6299</v>
      </c>
      <c r="F227" s="56" t="s">
        <v>6298</v>
      </c>
      <c r="G227" s="56">
        <v>0</v>
      </c>
      <c r="H227" s="56" t="s">
        <v>82</v>
      </c>
      <c r="I227" s="51" t="s">
        <v>174</v>
      </c>
      <c r="J227" s="121" t="s">
        <v>84</v>
      </c>
      <c r="K227" s="109" t="s">
        <v>6297</v>
      </c>
      <c r="L227" s="114">
        <v>14078278</v>
      </c>
      <c r="M227" s="51" t="s">
        <v>86</v>
      </c>
      <c r="N227" s="109" t="s">
        <v>6296</v>
      </c>
      <c r="O227" s="109">
        <v>36560284</v>
      </c>
      <c r="P227" s="109">
        <v>174</v>
      </c>
      <c r="Q227" s="120">
        <v>46038</v>
      </c>
      <c r="R227" s="109">
        <v>675262388</v>
      </c>
      <c r="S227" s="114">
        <v>1218</v>
      </c>
      <c r="T227" s="120">
        <v>46042</v>
      </c>
      <c r="U227" s="114">
        <v>14078278</v>
      </c>
      <c r="V227" s="56" t="s">
        <v>88</v>
      </c>
      <c r="W227" s="114">
        <v>85472020</v>
      </c>
      <c r="X227" s="161" t="s">
        <v>1978</v>
      </c>
      <c r="Y227" s="120">
        <v>46042</v>
      </c>
      <c r="Z227" s="120">
        <v>46055</v>
      </c>
      <c r="AA227" s="120" t="s">
        <v>90</v>
      </c>
      <c r="AB227" s="120">
        <v>46173</v>
      </c>
      <c r="AC227" s="54">
        <f t="shared" si="15"/>
        <v>118</v>
      </c>
      <c r="AD227" s="56">
        <v>0</v>
      </c>
      <c r="AE227" s="114">
        <v>0</v>
      </c>
      <c r="AF227" s="56">
        <v>0</v>
      </c>
      <c r="AG227" s="116" t="s">
        <v>90</v>
      </c>
      <c r="AH227" s="54">
        <f t="shared" si="16"/>
        <v>0</v>
      </c>
      <c r="AI227" s="56">
        <v>0</v>
      </c>
      <c r="AJ227" s="114">
        <v>0</v>
      </c>
      <c r="AK227" s="120" t="s">
        <v>90</v>
      </c>
      <c r="AL227" s="116" t="s">
        <v>90</v>
      </c>
      <c r="AM227" s="56">
        <v>0</v>
      </c>
      <c r="AN227" s="116" t="s">
        <v>90</v>
      </c>
      <c r="AO227" s="116" t="s">
        <v>90</v>
      </c>
      <c r="AP227" s="116" t="s">
        <v>90</v>
      </c>
      <c r="AQ227" s="54">
        <f t="shared" si="17"/>
        <v>0</v>
      </c>
      <c r="AR227" s="54">
        <f>+L227+AE227-AJ227</f>
        <v>14078278</v>
      </c>
      <c r="AS227" s="56" t="s">
        <v>571</v>
      </c>
      <c r="AT227" s="114">
        <v>0</v>
      </c>
      <c r="AU227" s="56" t="s">
        <v>91</v>
      </c>
      <c r="AV227" s="114">
        <v>0</v>
      </c>
      <c r="AW227" s="56" t="s">
        <v>90</v>
      </c>
      <c r="AX227" s="247">
        <v>3519570</v>
      </c>
      <c r="AY227" s="58">
        <f t="shared" si="18"/>
        <v>10558708</v>
      </c>
      <c r="AZ227" s="112">
        <f t="shared" si="19"/>
        <v>0.25000003551570726</v>
      </c>
      <c r="BA227" s="159">
        <v>0.25000003551570726</v>
      </c>
      <c r="BB227" s="56" t="s">
        <v>90</v>
      </c>
      <c r="BC227" s="56" t="s">
        <v>92</v>
      </c>
      <c r="BD227" s="403" t="s">
        <v>6295</v>
      </c>
      <c r="BE227" s="51" t="s">
        <v>88</v>
      </c>
      <c r="BF227" s="51" t="s">
        <v>88</v>
      </c>
    </row>
    <row r="228" spans="2:58" x14ac:dyDescent="0.25">
      <c r="B228" s="51">
        <v>2026</v>
      </c>
      <c r="C228" s="51">
        <v>891780111</v>
      </c>
      <c r="D228" s="51" t="s">
        <v>79</v>
      </c>
      <c r="E228" s="161" t="s">
        <v>6294</v>
      </c>
      <c r="F228" s="56" t="s">
        <v>6293</v>
      </c>
      <c r="G228" s="56">
        <v>0</v>
      </c>
      <c r="H228" s="56" t="s">
        <v>82</v>
      </c>
      <c r="I228" s="51" t="s">
        <v>174</v>
      </c>
      <c r="J228" s="121" t="s">
        <v>84</v>
      </c>
      <c r="K228" s="109" t="s">
        <v>6292</v>
      </c>
      <c r="L228" s="114">
        <v>23602790</v>
      </c>
      <c r="M228" s="51" t="s">
        <v>86</v>
      </c>
      <c r="N228" s="109" t="s">
        <v>6291</v>
      </c>
      <c r="O228" s="109">
        <v>1082872242</v>
      </c>
      <c r="P228" s="109">
        <v>174</v>
      </c>
      <c r="Q228" s="120">
        <v>46038</v>
      </c>
      <c r="R228" s="109">
        <v>675262388</v>
      </c>
      <c r="S228" s="114">
        <v>1222</v>
      </c>
      <c r="T228" s="120">
        <v>46042</v>
      </c>
      <c r="U228" s="114">
        <v>23602790</v>
      </c>
      <c r="V228" s="56" t="s">
        <v>88</v>
      </c>
      <c r="W228" s="114">
        <v>85472020</v>
      </c>
      <c r="X228" s="161" t="s">
        <v>1978</v>
      </c>
      <c r="Y228" s="120">
        <v>46042</v>
      </c>
      <c r="Z228" s="120">
        <v>46055</v>
      </c>
      <c r="AA228" s="120" t="s">
        <v>90</v>
      </c>
      <c r="AB228" s="120">
        <v>46356</v>
      </c>
      <c r="AC228" s="54">
        <f t="shared" si="15"/>
        <v>301</v>
      </c>
      <c r="AD228" s="56">
        <v>0</v>
      </c>
      <c r="AE228" s="114">
        <v>0</v>
      </c>
      <c r="AF228" s="56">
        <v>0</v>
      </c>
      <c r="AG228" s="116" t="s">
        <v>90</v>
      </c>
      <c r="AH228" s="54">
        <f t="shared" si="16"/>
        <v>0</v>
      </c>
      <c r="AI228" s="56">
        <v>0</v>
      </c>
      <c r="AJ228" s="114">
        <v>0</v>
      </c>
      <c r="AK228" s="120" t="s">
        <v>90</v>
      </c>
      <c r="AL228" s="116" t="s">
        <v>90</v>
      </c>
      <c r="AM228" s="56">
        <v>0</v>
      </c>
      <c r="AN228" s="116" t="s">
        <v>90</v>
      </c>
      <c r="AO228" s="116" t="s">
        <v>90</v>
      </c>
      <c r="AP228" s="116" t="s">
        <v>90</v>
      </c>
      <c r="AQ228" s="54">
        <f t="shared" si="17"/>
        <v>0</v>
      </c>
      <c r="AR228" s="54">
        <f>+L228+AE228-AJ228</f>
        <v>23602790</v>
      </c>
      <c r="AS228" s="56" t="s">
        <v>571</v>
      </c>
      <c r="AT228" s="114">
        <v>0</v>
      </c>
      <c r="AU228" s="56" t="s">
        <v>91</v>
      </c>
      <c r="AV228" s="114">
        <v>0</v>
      </c>
      <c r="AW228" s="56" t="s">
        <v>90</v>
      </c>
      <c r="AX228" s="247">
        <v>4720540</v>
      </c>
      <c r="AY228" s="58">
        <f t="shared" si="18"/>
        <v>18882250</v>
      </c>
      <c r="AZ228" s="112">
        <f t="shared" si="19"/>
        <v>0.19999923737829298</v>
      </c>
      <c r="BA228" s="159">
        <v>0.19999923737829298</v>
      </c>
      <c r="BB228" s="56" t="s">
        <v>90</v>
      </c>
      <c r="BC228" s="56" t="s">
        <v>92</v>
      </c>
      <c r="BD228" s="403" t="s">
        <v>6290</v>
      </c>
      <c r="BE228" s="51" t="s">
        <v>88</v>
      </c>
      <c r="BF228" s="51" t="s">
        <v>88</v>
      </c>
    </row>
    <row r="229" spans="2:58" x14ac:dyDescent="0.25">
      <c r="B229" s="51">
        <v>2026</v>
      </c>
      <c r="C229" s="51">
        <v>891780111</v>
      </c>
      <c r="D229" s="51" t="s">
        <v>79</v>
      </c>
      <c r="E229" s="161" t="s">
        <v>6289</v>
      </c>
      <c r="F229" s="56" t="s">
        <v>6288</v>
      </c>
      <c r="G229" s="56">
        <v>0</v>
      </c>
      <c r="H229" s="56" t="s">
        <v>82</v>
      </c>
      <c r="I229" s="51" t="s">
        <v>83</v>
      </c>
      <c r="J229" s="121" t="s">
        <v>84</v>
      </c>
      <c r="K229" s="109" t="s">
        <v>6287</v>
      </c>
      <c r="L229" s="114">
        <v>5697000</v>
      </c>
      <c r="M229" s="51" t="s">
        <v>86</v>
      </c>
      <c r="N229" s="109" t="s">
        <v>6286</v>
      </c>
      <c r="O229" s="109">
        <v>1098748884</v>
      </c>
      <c r="P229" s="109">
        <v>207</v>
      </c>
      <c r="Q229" s="120">
        <v>46038</v>
      </c>
      <c r="R229" s="109">
        <v>923633360</v>
      </c>
      <c r="S229" s="114">
        <v>1217</v>
      </c>
      <c r="T229" s="120">
        <v>46042</v>
      </c>
      <c r="U229" s="114">
        <v>5697000</v>
      </c>
      <c r="V229" s="56" t="s">
        <v>88</v>
      </c>
      <c r="W229" s="114">
        <v>1082939683</v>
      </c>
      <c r="X229" s="161" t="s">
        <v>3375</v>
      </c>
      <c r="Y229" s="120">
        <v>46042</v>
      </c>
      <c r="Z229" s="120">
        <v>46042</v>
      </c>
      <c r="AA229" s="120" t="s">
        <v>90</v>
      </c>
      <c r="AB229" s="120">
        <v>46172</v>
      </c>
      <c r="AC229" s="54">
        <f t="shared" si="15"/>
        <v>130</v>
      </c>
      <c r="AD229" s="56">
        <v>1</v>
      </c>
      <c r="AE229" s="114">
        <v>1266000</v>
      </c>
      <c r="AF229" s="56">
        <v>1</v>
      </c>
      <c r="AG229" s="116">
        <v>46203</v>
      </c>
      <c r="AH229" s="54">
        <f t="shared" si="16"/>
        <v>31</v>
      </c>
      <c r="AI229" s="56">
        <v>0</v>
      </c>
      <c r="AJ229" s="114">
        <v>0</v>
      </c>
      <c r="AK229" s="120" t="s">
        <v>90</v>
      </c>
      <c r="AL229" s="116" t="s">
        <v>90</v>
      </c>
      <c r="AM229" s="56">
        <v>0</v>
      </c>
      <c r="AN229" s="116" t="s">
        <v>90</v>
      </c>
      <c r="AO229" s="116" t="s">
        <v>90</v>
      </c>
      <c r="AP229" s="116" t="s">
        <v>90</v>
      </c>
      <c r="AQ229" s="54">
        <f t="shared" si="17"/>
        <v>0</v>
      </c>
      <c r="AR229" s="54">
        <f>+L229+AE229-AJ229</f>
        <v>6963000</v>
      </c>
      <c r="AS229" s="56" t="s">
        <v>88</v>
      </c>
      <c r="AT229" s="114">
        <v>5970000</v>
      </c>
      <c r="AU229" s="56" t="s">
        <v>91</v>
      </c>
      <c r="AV229" s="114">
        <v>0</v>
      </c>
      <c r="AW229" s="56" t="s">
        <v>90</v>
      </c>
      <c r="AX229" s="247">
        <v>3165000</v>
      </c>
      <c r="AY229" s="58">
        <f t="shared" si="18"/>
        <v>3798000</v>
      </c>
      <c r="AZ229" s="112">
        <f t="shared" si="19"/>
        <v>0.45454545454545453</v>
      </c>
      <c r="BA229" s="159">
        <v>0.55555555555555558</v>
      </c>
      <c r="BB229" s="56" t="s">
        <v>90</v>
      </c>
      <c r="BC229" s="56" t="s">
        <v>92</v>
      </c>
      <c r="BD229" s="403" t="s">
        <v>6285</v>
      </c>
      <c r="BE229" s="51" t="s">
        <v>88</v>
      </c>
      <c r="BF229" s="51" t="s">
        <v>88</v>
      </c>
    </row>
    <row r="230" spans="2:58" x14ac:dyDescent="0.25">
      <c r="B230" s="51">
        <v>2026</v>
      </c>
      <c r="C230" s="51">
        <v>891780111</v>
      </c>
      <c r="D230" s="51" t="s">
        <v>79</v>
      </c>
      <c r="E230" s="161" t="s">
        <v>6284</v>
      </c>
      <c r="F230" s="56" t="s">
        <v>6283</v>
      </c>
      <c r="G230" s="56">
        <v>0</v>
      </c>
      <c r="H230" s="56" t="s">
        <v>82</v>
      </c>
      <c r="I230" s="51" t="s">
        <v>83</v>
      </c>
      <c r="J230" s="121" t="s">
        <v>84</v>
      </c>
      <c r="K230" s="109" t="s">
        <v>6282</v>
      </c>
      <c r="L230" s="409">
        <v>14500000</v>
      </c>
      <c r="M230" s="51" t="s">
        <v>86</v>
      </c>
      <c r="N230" s="109" t="s">
        <v>6281</v>
      </c>
      <c r="O230" s="109">
        <v>1083029427</v>
      </c>
      <c r="P230" s="109">
        <v>207</v>
      </c>
      <c r="Q230" s="120">
        <v>46036</v>
      </c>
      <c r="R230" s="109">
        <v>923633360</v>
      </c>
      <c r="S230" s="109">
        <v>1221</v>
      </c>
      <c r="T230" s="120">
        <v>46042</v>
      </c>
      <c r="U230" s="114">
        <v>14500000</v>
      </c>
      <c r="V230" s="56" t="s">
        <v>88</v>
      </c>
      <c r="W230" s="114">
        <v>85155333</v>
      </c>
      <c r="X230" s="161" t="s">
        <v>1960</v>
      </c>
      <c r="Y230" s="120">
        <v>46042</v>
      </c>
      <c r="Z230" s="120">
        <v>46042</v>
      </c>
      <c r="AA230" s="120" t="s">
        <v>90</v>
      </c>
      <c r="AB230" s="120">
        <v>46172</v>
      </c>
      <c r="AC230" s="54">
        <f t="shared" si="15"/>
        <v>130</v>
      </c>
      <c r="AD230" s="56">
        <v>0</v>
      </c>
      <c r="AE230" s="114">
        <v>0</v>
      </c>
      <c r="AF230" s="56">
        <v>0</v>
      </c>
      <c r="AG230" s="116" t="s">
        <v>90</v>
      </c>
      <c r="AH230" s="54">
        <f t="shared" si="16"/>
        <v>0</v>
      </c>
      <c r="AI230" s="56">
        <v>0</v>
      </c>
      <c r="AJ230" s="114">
        <v>0</v>
      </c>
      <c r="AK230" s="120" t="s">
        <v>90</v>
      </c>
      <c r="AL230" s="116" t="s">
        <v>90</v>
      </c>
      <c r="AM230" s="56">
        <v>0</v>
      </c>
      <c r="AN230" s="116" t="s">
        <v>90</v>
      </c>
      <c r="AO230" s="116" t="s">
        <v>90</v>
      </c>
      <c r="AP230" s="116" t="s">
        <v>90</v>
      </c>
      <c r="AQ230" s="54">
        <f t="shared" si="17"/>
        <v>0</v>
      </c>
      <c r="AR230" s="54">
        <f>+L230+AE230-AJ230</f>
        <v>14500000</v>
      </c>
      <c r="AS230" s="56" t="s">
        <v>88</v>
      </c>
      <c r="AT230" s="114">
        <v>14500000</v>
      </c>
      <c r="AU230" s="56" t="s">
        <v>91</v>
      </c>
      <c r="AV230" s="114">
        <v>0</v>
      </c>
      <c r="AW230" s="56" t="s">
        <v>90</v>
      </c>
      <c r="AX230" s="247">
        <v>8500000</v>
      </c>
      <c r="AY230" s="58">
        <f t="shared" si="18"/>
        <v>6000000</v>
      </c>
      <c r="AZ230" s="112">
        <f t="shared" si="19"/>
        <v>0.58620689655172409</v>
      </c>
      <c r="BA230" s="159">
        <v>0.58620689655172409</v>
      </c>
      <c r="BB230" s="56" t="s">
        <v>90</v>
      </c>
      <c r="BC230" s="56" t="s">
        <v>92</v>
      </c>
      <c r="BD230" s="403" t="s">
        <v>6280</v>
      </c>
      <c r="BE230" s="51" t="s">
        <v>88</v>
      </c>
      <c r="BF230" s="51" t="s">
        <v>88</v>
      </c>
    </row>
    <row r="231" spans="2:58" x14ac:dyDescent="0.25">
      <c r="B231" s="51">
        <v>2026</v>
      </c>
      <c r="C231" s="51">
        <v>891780111</v>
      </c>
      <c r="D231" s="51" t="s">
        <v>79</v>
      </c>
      <c r="E231" s="161" t="s">
        <v>6279</v>
      </c>
      <c r="F231" s="56" t="s">
        <v>6278</v>
      </c>
      <c r="G231" s="56">
        <v>0</v>
      </c>
      <c r="H231" s="56" t="s">
        <v>82</v>
      </c>
      <c r="I231" s="51" t="s">
        <v>83</v>
      </c>
      <c r="J231" s="121" t="s">
        <v>84</v>
      </c>
      <c r="K231" s="109" t="s">
        <v>6277</v>
      </c>
      <c r="L231" s="114">
        <v>13531500</v>
      </c>
      <c r="M231" s="51" t="s">
        <v>86</v>
      </c>
      <c r="N231" s="109" t="s">
        <v>6276</v>
      </c>
      <c r="O231" s="109">
        <v>1082920511</v>
      </c>
      <c r="P231" s="109">
        <v>207</v>
      </c>
      <c r="Q231" s="120">
        <v>46036</v>
      </c>
      <c r="R231" s="109">
        <v>923633360</v>
      </c>
      <c r="S231" s="109">
        <v>1394</v>
      </c>
      <c r="T231" s="120">
        <v>46043</v>
      </c>
      <c r="U231" s="114">
        <v>13531500</v>
      </c>
      <c r="V231" s="56" t="s">
        <v>88</v>
      </c>
      <c r="W231" s="114">
        <v>1082939683</v>
      </c>
      <c r="X231" s="161" t="s">
        <v>3375</v>
      </c>
      <c r="Y231" s="120">
        <v>46043</v>
      </c>
      <c r="Z231" s="120">
        <v>46043</v>
      </c>
      <c r="AA231" s="120" t="s">
        <v>90</v>
      </c>
      <c r="AB231" s="120">
        <v>46172</v>
      </c>
      <c r="AC231" s="54">
        <f t="shared" si="15"/>
        <v>129</v>
      </c>
      <c r="AD231" s="56">
        <v>1</v>
      </c>
      <c r="AE231" s="114">
        <v>3007000</v>
      </c>
      <c r="AF231" s="56">
        <v>1</v>
      </c>
      <c r="AG231" s="116">
        <v>46203</v>
      </c>
      <c r="AH231" s="54">
        <f t="shared" si="16"/>
        <v>31</v>
      </c>
      <c r="AI231" s="56">
        <v>0</v>
      </c>
      <c r="AJ231" s="114">
        <v>0</v>
      </c>
      <c r="AK231" s="120" t="s">
        <v>90</v>
      </c>
      <c r="AL231" s="116" t="s">
        <v>90</v>
      </c>
      <c r="AM231" s="56">
        <v>0</v>
      </c>
      <c r="AN231" s="116" t="s">
        <v>90</v>
      </c>
      <c r="AO231" s="116" t="s">
        <v>90</v>
      </c>
      <c r="AP231" s="116" t="s">
        <v>90</v>
      </c>
      <c r="AQ231" s="54">
        <f t="shared" si="17"/>
        <v>0</v>
      </c>
      <c r="AR231" s="54">
        <f>+L231+AE231-AJ231</f>
        <v>16538500</v>
      </c>
      <c r="AS231" s="56" t="s">
        <v>88</v>
      </c>
      <c r="AT231" s="114">
        <v>13531500</v>
      </c>
      <c r="AU231" s="56" t="s">
        <v>91</v>
      </c>
      <c r="AV231" s="114">
        <v>0</v>
      </c>
      <c r="AW231" s="56" t="s">
        <v>90</v>
      </c>
      <c r="AX231" s="247">
        <v>7517500</v>
      </c>
      <c r="AY231" s="58">
        <f t="shared" si="18"/>
        <v>9021000</v>
      </c>
      <c r="AZ231" s="112">
        <f t="shared" si="19"/>
        <v>0.45454545454545453</v>
      </c>
      <c r="BA231" s="159">
        <v>0.55555555555555558</v>
      </c>
      <c r="BB231" s="56" t="s">
        <v>90</v>
      </c>
      <c r="BC231" s="56" t="s">
        <v>92</v>
      </c>
      <c r="BD231" s="403" t="s">
        <v>6275</v>
      </c>
      <c r="BE231" s="51" t="s">
        <v>88</v>
      </c>
      <c r="BF231" s="51" t="s">
        <v>88</v>
      </c>
    </row>
    <row r="232" spans="2:58" x14ac:dyDescent="0.25">
      <c r="B232" s="51">
        <v>2026</v>
      </c>
      <c r="C232" s="51">
        <v>891780111</v>
      </c>
      <c r="D232" s="51" t="s">
        <v>79</v>
      </c>
      <c r="E232" s="161" t="s">
        <v>6274</v>
      </c>
      <c r="F232" s="56" t="s">
        <v>6273</v>
      </c>
      <c r="G232" s="56">
        <v>0</v>
      </c>
      <c r="H232" s="56" t="s">
        <v>82</v>
      </c>
      <c r="I232" s="51" t="s">
        <v>83</v>
      </c>
      <c r="J232" s="121" t="s">
        <v>84</v>
      </c>
      <c r="K232" s="109" t="s">
        <v>6272</v>
      </c>
      <c r="L232" s="114">
        <v>14985000</v>
      </c>
      <c r="M232" s="51" t="s">
        <v>86</v>
      </c>
      <c r="N232" s="109" t="s">
        <v>6271</v>
      </c>
      <c r="O232" s="109">
        <v>1083040130</v>
      </c>
      <c r="P232" s="109">
        <v>207</v>
      </c>
      <c r="Q232" s="120">
        <v>46036</v>
      </c>
      <c r="R232" s="109">
        <v>923633360</v>
      </c>
      <c r="S232" s="114">
        <v>1393</v>
      </c>
      <c r="T232" s="120">
        <v>46043</v>
      </c>
      <c r="U232" s="114">
        <v>14985000</v>
      </c>
      <c r="V232" s="56" t="s">
        <v>88</v>
      </c>
      <c r="W232" s="114">
        <v>1072646524</v>
      </c>
      <c r="X232" s="161" t="s">
        <v>3795</v>
      </c>
      <c r="Y232" s="120">
        <v>46043</v>
      </c>
      <c r="Z232" s="120">
        <v>46043</v>
      </c>
      <c r="AA232" s="120" t="s">
        <v>90</v>
      </c>
      <c r="AB232" s="120">
        <v>46172</v>
      </c>
      <c r="AC232" s="54">
        <f t="shared" si="15"/>
        <v>129</v>
      </c>
      <c r="AD232" s="56">
        <v>1</v>
      </c>
      <c r="AE232" s="114">
        <v>3330000</v>
      </c>
      <c r="AF232" s="56">
        <v>1</v>
      </c>
      <c r="AG232" s="116">
        <v>46203</v>
      </c>
      <c r="AH232" s="54">
        <f t="shared" si="16"/>
        <v>31</v>
      </c>
      <c r="AI232" s="56">
        <v>0</v>
      </c>
      <c r="AJ232" s="114">
        <v>0</v>
      </c>
      <c r="AK232" s="120" t="s">
        <v>90</v>
      </c>
      <c r="AL232" s="116" t="s">
        <v>90</v>
      </c>
      <c r="AM232" s="56">
        <v>0</v>
      </c>
      <c r="AN232" s="116" t="s">
        <v>90</v>
      </c>
      <c r="AO232" s="116" t="s">
        <v>90</v>
      </c>
      <c r="AP232" s="116" t="s">
        <v>90</v>
      </c>
      <c r="AQ232" s="54">
        <f t="shared" si="17"/>
        <v>0</v>
      </c>
      <c r="AR232" s="54">
        <f>+L232+AE232-AJ232</f>
        <v>18315000</v>
      </c>
      <c r="AS232" s="56" t="s">
        <v>88</v>
      </c>
      <c r="AT232" s="114">
        <v>14985000</v>
      </c>
      <c r="AU232" s="56" t="s">
        <v>91</v>
      </c>
      <c r="AV232" s="114">
        <v>0</v>
      </c>
      <c r="AW232" s="56" t="s">
        <v>90</v>
      </c>
      <c r="AX232" s="247">
        <v>8325000</v>
      </c>
      <c r="AY232" s="58">
        <f t="shared" si="18"/>
        <v>9990000</v>
      </c>
      <c r="AZ232" s="112">
        <f t="shared" si="19"/>
        <v>0.45454545454545453</v>
      </c>
      <c r="BA232" s="159">
        <v>0.55555555555555558</v>
      </c>
      <c r="BB232" s="56" t="s">
        <v>90</v>
      </c>
      <c r="BC232" s="56" t="s">
        <v>92</v>
      </c>
      <c r="BD232" s="403" t="s">
        <v>6270</v>
      </c>
      <c r="BE232" s="51" t="s">
        <v>88</v>
      </c>
      <c r="BF232" s="51" t="s">
        <v>88</v>
      </c>
    </row>
    <row r="233" spans="2:58" x14ac:dyDescent="0.25">
      <c r="B233" s="51">
        <v>2026</v>
      </c>
      <c r="C233" s="51">
        <v>891780111</v>
      </c>
      <c r="D233" s="51" t="s">
        <v>79</v>
      </c>
      <c r="E233" s="161" t="s">
        <v>6269</v>
      </c>
      <c r="F233" s="56" t="s">
        <v>6268</v>
      </c>
      <c r="G233" s="56">
        <v>0</v>
      </c>
      <c r="H233" s="56" t="s">
        <v>82</v>
      </c>
      <c r="I233" s="51" t="s">
        <v>83</v>
      </c>
      <c r="J233" s="121" t="s">
        <v>84</v>
      </c>
      <c r="K233" s="109" t="s">
        <v>6267</v>
      </c>
      <c r="L233" s="114">
        <v>13531500</v>
      </c>
      <c r="M233" s="51" t="s">
        <v>86</v>
      </c>
      <c r="N233" s="109" t="s">
        <v>6266</v>
      </c>
      <c r="O233" s="109">
        <v>1082990692</v>
      </c>
      <c r="P233" s="109">
        <v>207</v>
      </c>
      <c r="Q233" s="120">
        <v>46036</v>
      </c>
      <c r="R233" s="109">
        <v>923633360</v>
      </c>
      <c r="S233" s="114">
        <v>1392</v>
      </c>
      <c r="T233" s="120">
        <v>46043</v>
      </c>
      <c r="U233" s="114">
        <v>13531500</v>
      </c>
      <c r="V233" s="56" t="s">
        <v>88</v>
      </c>
      <c r="W233" s="114">
        <v>1082939683</v>
      </c>
      <c r="X233" s="161" t="s">
        <v>3375</v>
      </c>
      <c r="Y233" s="120">
        <v>46043</v>
      </c>
      <c r="Z233" s="120">
        <v>46043</v>
      </c>
      <c r="AA233" s="120" t="s">
        <v>90</v>
      </c>
      <c r="AB233" s="120">
        <v>46172</v>
      </c>
      <c r="AC233" s="54">
        <f t="shared" si="15"/>
        <v>129</v>
      </c>
      <c r="AD233" s="56">
        <v>1</v>
      </c>
      <c r="AE233" s="114">
        <v>3007000</v>
      </c>
      <c r="AF233" s="56">
        <v>1</v>
      </c>
      <c r="AG233" s="116">
        <v>46203</v>
      </c>
      <c r="AH233" s="54">
        <f t="shared" si="16"/>
        <v>31</v>
      </c>
      <c r="AI233" s="56">
        <v>0</v>
      </c>
      <c r="AJ233" s="114">
        <v>0</v>
      </c>
      <c r="AK233" s="120" t="s">
        <v>90</v>
      </c>
      <c r="AL233" s="116" t="s">
        <v>90</v>
      </c>
      <c r="AM233" s="56">
        <v>0</v>
      </c>
      <c r="AN233" s="116" t="s">
        <v>90</v>
      </c>
      <c r="AO233" s="116" t="s">
        <v>90</v>
      </c>
      <c r="AP233" s="116" t="s">
        <v>90</v>
      </c>
      <c r="AQ233" s="54">
        <f t="shared" si="17"/>
        <v>0</v>
      </c>
      <c r="AR233" s="54">
        <f>+L233+AE233-AJ233</f>
        <v>16538500</v>
      </c>
      <c r="AS233" s="56" t="s">
        <v>88</v>
      </c>
      <c r="AT233" s="114">
        <v>13531500</v>
      </c>
      <c r="AU233" s="56" t="s">
        <v>91</v>
      </c>
      <c r="AV233" s="114">
        <v>0</v>
      </c>
      <c r="AW233" s="56" t="s">
        <v>90</v>
      </c>
      <c r="AX233" s="247">
        <v>7517500</v>
      </c>
      <c r="AY233" s="58">
        <f t="shared" si="18"/>
        <v>9021000</v>
      </c>
      <c r="AZ233" s="112">
        <f t="shared" si="19"/>
        <v>0.45454545454545453</v>
      </c>
      <c r="BA233" s="159">
        <v>0.55555555555555558</v>
      </c>
      <c r="BB233" s="56" t="s">
        <v>90</v>
      </c>
      <c r="BC233" s="56" t="s">
        <v>92</v>
      </c>
      <c r="BD233" s="403" t="s">
        <v>6265</v>
      </c>
      <c r="BE233" s="51" t="s">
        <v>88</v>
      </c>
      <c r="BF233" s="51" t="s">
        <v>88</v>
      </c>
    </row>
    <row r="234" spans="2:58" x14ac:dyDescent="0.25">
      <c r="B234" s="51">
        <v>2026</v>
      </c>
      <c r="C234" s="51">
        <v>891780111</v>
      </c>
      <c r="D234" s="51" t="s">
        <v>79</v>
      </c>
      <c r="E234" s="161" t="s">
        <v>6264</v>
      </c>
      <c r="F234" s="56" t="s">
        <v>6263</v>
      </c>
      <c r="G234" s="56">
        <v>0</v>
      </c>
      <c r="H234" s="56" t="s">
        <v>82</v>
      </c>
      <c r="I234" s="51" t="s">
        <v>83</v>
      </c>
      <c r="J234" s="121" t="s">
        <v>84</v>
      </c>
      <c r="K234" s="109" t="s">
        <v>6262</v>
      </c>
      <c r="L234" s="114">
        <v>18990000</v>
      </c>
      <c r="M234" s="51" t="s">
        <v>86</v>
      </c>
      <c r="N234" s="109" t="s">
        <v>6261</v>
      </c>
      <c r="O234" s="109">
        <v>1140877757</v>
      </c>
      <c r="P234" s="109">
        <v>207</v>
      </c>
      <c r="Q234" s="120">
        <v>46036</v>
      </c>
      <c r="R234" s="109">
        <v>923633360</v>
      </c>
      <c r="S234" s="114">
        <v>1391</v>
      </c>
      <c r="T234" s="120">
        <v>46043</v>
      </c>
      <c r="U234" s="114">
        <v>18990000</v>
      </c>
      <c r="V234" s="56" t="s">
        <v>88</v>
      </c>
      <c r="W234" s="114">
        <v>1082939683</v>
      </c>
      <c r="X234" s="161" t="s">
        <v>3375</v>
      </c>
      <c r="Y234" s="120">
        <v>46043</v>
      </c>
      <c r="Z234" s="120">
        <v>46043</v>
      </c>
      <c r="AA234" s="120" t="s">
        <v>90</v>
      </c>
      <c r="AB234" s="120">
        <v>46172</v>
      </c>
      <c r="AC234" s="54">
        <f t="shared" si="15"/>
        <v>129</v>
      </c>
      <c r="AD234" s="56">
        <v>1</v>
      </c>
      <c r="AE234" s="114">
        <v>4220000</v>
      </c>
      <c r="AF234" s="56">
        <v>1</v>
      </c>
      <c r="AG234" s="116">
        <v>46203</v>
      </c>
      <c r="AH234" s="54">
        <f t="shared" si="16"/>
        <v>31</v>
      </c>
      <c r="AI234" s="56">
        <v>0</v>
      </c>
      <c r="AJ234" s="114">
        <v>0</v>
      </c>
      <c r="AK234" s="120" t="s">
        <v>90</v>
      </c>
      <c r="AL234" s="116" t="s">
        <v>90</v>
      </c>
      <c r="AM234" s="56">
        <v>0</v>
      </c>
      <c r="AN234" s="116" t="s">
        <v>90</v>
      </c>
      <c r="AO234" s="116" t="s">
        <v>90</v>
      </c>
      <c r="AP234" s="116" t="s">
        <v>90</v>
      </c>
      <c r="AQ234" s="54">
        <f t="shared" si="17"/>
        <v>0</v>
      </c>
      <c r="AR234" s="54">
        <f>+L234+AE234-AJ234</f>
        <v>23210000</v>
      </c>
      <c r="AS234" s="56" t="s">
        <v>88</v>
      </c>
      <c r="AT234" s="114">
        <v>18990000</v>
      </c>
      <c r="AU234" s="56" t="s">
        <v>91</v>
      </c>
      <c r="AV234" s="114">
        <v>0</v>
      </c>
      <c r="AW234" s="56" t="s">
        <v>90</v>
      </c>
      <c r="AX234" s="247">
        <v>10550000</v>
      </c>
      <c r="AY234" s="58">
        <f t="shared" si="18"/>
        <v>12660000</v>
      </c>
      <c r="AZ234" s="112">
        <f t="shared" si="19"/>
        <v>0.45454545454545453</v>
      </c>
      <c r="BA234" s="159">
        <v>0.55555555555555558</v>
      </c>
      <c r="BB234" s="56" t="s">
        <v>90</v>
      </c>
      <c r="BC234" s="56" t="s">
        <v>92</v>
      </c>
      <c r="BD234" s="403" t="s">
        <v>6260</v>
      </c>
      <c r="BE234" s="51" t="s">
        <v>88</v>
      </c>
      <c r="BF234" s="51" t="s">
        <v>88</v>
      </c>
    </row>
    <row r="235" spans="2:58" ht="14.45" customHeight="1" x14ac:dyDescent="0.25">
      <c r="B235" s="51">
        <v>2026</v>
      </c>
      <c r="C235" s="51">
        <v>891780111</v>
      </c>
      <c r="D235" s="51" t="s">
        <v>79</v>
      </c>
      <c r="E235" s="161" t="s">
        <v>6259</v>
      </c>
      <c r="F235" s="56" t="s">
        <v>6258</v>
      </c>
      <c r="G235" s="56">
        <v>0</v>
      </c>
      <c r="H235" s="56" t="s">
        <v>82</v>
      </c>
      <c r="I235" s="51" t="s">
        <v>83</v>
      </c>
      <c r="J235" s="121" t="s">
        <v>84</v>
      </c>
      <c r="K235" s="109" t="s">
        <v>6257</v>
      </c>
      <c r="L235" s="114">
        <v>13531500</v>
      </c>
      <c r="M235" s="51" t="s">
        <v>86</v>
      </c>
      <c r="N235" s="109" t="s">
        <v>6256</v>
      </c>
      <c r="O235" s="109">
        <v>1083028189</v>
      </c>
      <c r="P235" s="109">
        <v>207</v>
      </c>
      <c r="Q235" s="120">
        <v>46036</v>
      </c>
      <c r="R235" s="109">
        <v>923633360</v>
      </c>
      <c r="S235" s="114">
        <v>1390</v>
      </c>
      <c r="T235" s="120">
        <v>46043</v>
      </c>
      <c r="U235" s="114">
        <v>13531500</v>
      </c>
      <c r="V235" s="56" t="s">
        <v>88</v>
      </c>
      <c r="W235" s="114">
        <v>1082939683</v>
      </c>
      <c r="X235" s="161" t="s">
        <v>3375</v>
      </c>
      <c r="Y235" s="120">
        <v>46043</v>
      </c>
      <c r="Z235" s="120">
        <v>46043</v>
      </c>
      <c r="AA235" s="120" t="s">
        <v>90</v>
      </c>
      <c r="AB235" s="120">
        <v>46172</v>
      </c>
      <c r="AC235" s="54">
        <f t="shared" si="15"/>
        <v>129</v>
      </c>
      <c r="AD235" s="56">
        <v>1</v>
      </c>
      <c r="AE235" s="114">
        <v>3007000</v>
      </c>
      <c r="AF235" s="56">
        <v>1</v>
      </c>
      <c r="AG235" s="116">
        <v>46203</v>
      </c>
      <c r="AH235" s="54">
        <f t="shared" si="16"/>
        <v>31</v>
      </c>
      <c r="AI235" s="56">
        <v>0</v>
      </c>
      <c r="AJ235" s="114">
        <v>0</v>
      </c>
      <c r="AK235" s="120" t="s">
        <v>90</v>
      </c>
      <c r="AL235" s="116" t="s">
        <v>90</v>
      </c>
      <c r="AM235" s="56">
        <v>0</v>
      </c>
      <c r="AN235" s="116" t="s">
        <v>90</v>
      </c>
      <c r="AO235" s="116" t="s">
        <v>90</v>
      </c>
      <c r="AP235" s="116" t="s">
        <v>90</v>
      </c>
      <c r="AQ235" s="54">
        <f t="shared" si="17"/>
        <v>0</v>
      </c>
      <c r="AR235" s="54">
        <f>+L235+AE235-AJ235</f>
        <v>16538500</v>
      </c>
      <c r="AS235" s="56" t="s">
        <v>88</v>
      </c>
      <c r="AT235" s="114">
        <v>13531500</v>
      </c>
      <c r="AU235" s="56" t="s">
        <v>91</v>
      </c>
      <c r="AV235" s="114">
        <v>0</v>
      </c>
      <c r="AW235" s="56" t="s">
        <v>90</v>
      </c>
      <c r="AX235" s="247">
        <v>7517500</v>
      </c>
      <c r="AY235" s="58">
        <f t="shared" si="18"/>
        <v>9021000</v>
      </c>
      <c r="AZ235" s="112">
        <f t="shared" si="19"/>
        <v>0.45454545454545453</v>
      </c>
      <c r="BA235" s="159">
        <v>0.55555555555555558</v>
      </c>
      <c r="BB235" s="56" t="s">
        <v>90</v>
      </c>
      <c r="BC235" s="56" t="s">
        <v>92</v>
      </c>
      <c r="BD235" s="403" t="s">
        <v>6255</v>
      </c>
      <c r="BE235" s="51" t="s">
        <v>88</v>
      </c>
      <c r="BF235" s="51" t="s">
        <v>88</v>
      </c>
    </row>
    <row r="236" spans="2:58" x14ac:dyDescent="0.25">
      <c r="B236" s="51">
        <v>2026</v>
      </c>
      <c r="C236" s="51">
        <v>891780111</v>
      </c>
      <c r="D236" s="51" t="s">
        <v>79</v>
      </c>
      <c r="E236" s="161" t="s">
        <v>6254</v>
      </c>
      <c r="F236" s="56" t="s">
        <v>6253</v>
      </c>
      <c r="G236" s="56">
        <v>0</v>
      </c>
      <c r="H236" s="56" t="s">
        <v>82</v>
      </c>
      <c r="I236" s="51" t="s">
        <v>174</v>
      </c>
      <c r="J236" s="121" t="s">
        <v>84</v>
      </c>
      <c r="K236" s="109" t="s">
        <v>3760</v>
      </c>
      <c r="L236" s="114">
        <v>9373320</v>
      </c>
      <c r="M236" s="51" t="s">
        <v>86</v>
      </c>
      <c r="N236" s="109" t="s">
        <v>6252</v>
      </c>
      <c r="O236" s="109">
        <v>1121300696</v>
      </c>
      <c r="P236" s="109">
        <v>69</v>
      </c>
      <c r="Q236" s="120">
        <v>46036</v>
      </c>
      <c r="R236" s="109">
        <v>6818861280</v>
      </c>
      <c r="S236" s="114">
        <v>1389</v>
      </c>
      <c r="T236" s="120">
        <v>46043</v>
      </c>
      <c r="U236" s="114">
        <v>9373320</v>
      </c>
      <c r="V236" s="56" t="s">
        <v>88</v>
      </c>
      <c r="W236" s="114">
        <v>1082939683</v>
      </c>
      <c r="X236" s="161" t="s">
        <v>3375</v>
      </c>
      <c r="Y236" s="120">
        <v>46043</v>
      </c>
      <c r="Z236" s="120">
        <v>46069</v>
      </c>
      <c r="AA236" s="120" t="s">
        <v>90</v>
      </c>
      <c r="AB236" s="120">
        <v>46167</v>
      </c>
      <c r="AC236" s="54">
        <f t="shared" si="15"/>
        <v>98</v>
      </c>
      <c r="AD236" s="56">
        <v>0</v>
      </c>
      <c r="AE236" s="114">
        <v>0</v>
      </c>
      <c r="AF236" s="56">
        <v>0</v>
      </c>
      <c r="AG236" s="116" t="s">
        <v>90</v>
      </c>
      <c r="AH236" s="54">
        <f t="shared" si="16"/>
        <v>0</v>
      </c>
      <c r="AI236" s="56">
        <v>0</v>
      </c>
      <c r="AJ236" s="114">
        <v>0</v>
      </c>
      <c r="AK236" s="120" t="s">
        <v>90</v>
      </c>
      <c r="AL236" s="116" t="s">
        <v>90</v>
      </c>
      <c r="AM236" s="56">
        <v>0</v>
      </c>
      <c r="AN236" s="116" t="s">
        <v>90</v>
      </c>
      <c r="AO236" s="116" t="s">
        <v>90</v>
      </c>
      <c r="AP236" s="116" t="s">
        <v>90</v>
      </c>
      <c r="AQ236" s="54">
        <f t="shared" si="17"/>
        <v>0</v>
      </c>
      <c r="AR236" s="54">
        <f>+L236+AE236-AJ236</f>
        <v>9373320</v>
      </c>
      <c r="AS236" s="56" t="s">
        <v>571</v>
      </c>
      <c r="AT236" s="114">
        <v>0</v>
      </c>
      <c r="AU236" s="56" t="s">
        <v>91</v>
      </c>
      <c r="AV236" s="114">
        <v>0</v>
      </c>
      <c r="AW236" s="56" t="s">
        <v>90</v>
      </c>
      <c r="AX236" s="247">
        <v>1420200</v>
      </c>
      <c r="AY236" s="58">
        <f t="shared" si="18"/>
        <v>7953120</v>
      </c>
      <c r="AZ236" s="112">
        <f t="shared" si="19"/>
        <v>0.15151515151515152</v>
      </c>
      <c r="BA236" s="159">
        <v>0.15151515151515152</v>
      </c>
      <c r="BB236" s="56" t="s">
        <v>90</v>
      </c>
      <c r="BC236" s="56" t="s">
        <v>149</v>
      </c>
      <c r="BD236" s="403" t="s">
        <v>6251</v>
      </c>
      <c r="BE236" s="51" t="s">
        <v>88</v>
      </c>
      <c r="BF236" s="51" t="s">
        <v>88</v>
      </c>
    </row>
    <row r="237" spans="2:58" x14ac:dyDescent="0.25">
      <c r="B237" s="51">
        <v>2026</v>
      </c>
      <c r="C237" s="51">
        <v>891780111</v>
      </c>
      <c r="D237" s="51" t="s">
        <v>79</v>
      </c>
      <c r="E237" s="161" t="s">
        <v>6250</v>
      </c>
      <c r="F237" s="56" t="s">
        <v>6249</v>
      </c>
      <c r="G237" s="56">
        <v>0</v>
      </c>
      <c r="H237" s="56" t="s">
        <v>82</v>
      </c>
      <c r="I237" s="51" t="s">
        <v>174</v>
      </c>
      <c r="J237" s="121" t="s">
        <v>84</v>
      </c>
      <c r="K237" s="109" t="s">
        <v>4046</v>
      </c>
      <c r="L237" s="114">
        <v>9373320</v>
      </c>
      <c r="M237" s="51" t="s">
        <v>86</v>
      </c>
      <c r="N237" s="109" t="s">
        <v>6248</v>
      </c>
      <c r="O237" s="109">
        <v>17974320</v>
      </c>
      <c r="P237" s="109">
        <v>69</v>
      </c>
      <c r="Q237" s="120">
        <v>46036</v>
      </c>
      <c r="R237" s="109">
        <v>6818861280</v>
      </c>
      <c r="S237" s="114">
        <v>1395</v>
      </c>
      <c r="T237" s="120">
        <v>46043</v>
      </c>
      <c r="U237" s="114">
        <v>9373320</v>
      </c>
      <c r="V237" s="56" t="s">
        <v>88</v>
      </c>
      <c r="W237" s="114">
        <v>1082939683</v>
      </c>
      <c r="X237" s="161" t="s">
        <v>3375</v>
      </c>
      <c r="Y237" s="120">
        <v>46043</v>
      </c>
      <c r="Z237" s="120">
        <v>46069</v>
      </c>
      <c r="AA237" s="120" t="s">
        <v>90</v>
      </c>
      <c r="AB237" s="120">
        <v>46167</v>
      </c>
      <c r="AC237" s="54">
        <f t="shared" si="15"/>
        <v>98</v>
      </c>
      <c r="AD237" s="56">
        <v>0</v>
      </c>
      <c r="AE237" s="114">
        <v>0</v>
      </c>
      <c r="AF237" s="56">
        <v>0</v>
      </c>
      <c r="AG237" s="116" t="s">
        <v>90</v>
      </c>
      <c r="AH237" s="54">
        <f t="shared" si="16"/>
        <v>0</v>
      </c>
      <c r="AI237" s="56">
        <v>0</v>
      </c>
      <c r="AJ237" s="114">
        <v>0</v>
      </c>
      <c r="AK237" s="120" t="s">
        <v>90</v>
      </c>
      <c r="AL237" s="116" t="s">
        <v>90</v>
      </c>
      <c r="AM237" s="56">
        <v>0</v>
      </c>
      <c r="AN237" s="116" t="s">
        <v>90</v>
      </c>
      <c r="AO237" s="116" t="s">
        <v>90</v>
      </c>
      <c r="AP237" s="116" t="s">
        <v>90</v>
      </c>
      <c r="AQ237" s="54">
        <f t="shared" si="17"/>
        <v>0</v>
      </c>
      <c r="AR237" s="54">
        <f>+L237+AE237-AJ237</f>
        <v>9373320</v>
      </c>
      <c r="AS237" s="56" t="s">
        <v>571</v>
      </c>
      <c r="AT237" s="114">
        <v>0</v>
      </c>
      <c r="AU237" s="56" t="s">
        <v>91</v>
      </c>
      <c r="AV237" s="114">
        <v>0</v>
      </c>
      <c r="AW237" s="56" t="s">
        <v>90</v>
      </c>
      <c r="AX237" s="247">
        <v>1420200</v>
      </c>
      <c r="AY237" s="58">
        <f t="shared" si="18"/>
        <v>7953120</v>
      </c>
      <c r="AZ237" s="112">
        <f t="shared" si="19"/>
        <v>0.15151515151515152</v>
      </c>
      <c r="BA237" s="159">
        <v>0.15151515151515152</v>
      </c>
      <c r="BB237" s="56" t="s">
        <v>90</v>
      </c>
      <c r="BC237" s="56" t="s">
        <v>149</v>
      </c>
      <c r="BD237" s="403" t="s">
        <v>6247</v>
      </c>
      <c r="BE237" s="51" t="s">
        <v>88</v>
      </c>
      <c r="BF237" s="51" t="s">
        <v>88</v>
      </c>
    </row>
    <row r="238" spans="2:58" x14ac:dyDescent="0.25">
      <c r="B238" s="51">
        <v>2026</v>
      </c>
      <c r="C238" s="51">
        <v>891780111</v>
      </c>
      <c r="D238" s="51" t="s">
        <v>79</v>
      </c>
      <c r="E238" s="161" t="s">
        <v>6246</v>
      </c>
      <c r="F238" s="56" t="s">
        <v>6245</v>
      </c>
      <c r="G238" s="56">
        <v>0</v>
      </c>
      <c r="H238" s="56" t="s">
        <v>82</v>
      </c>
      <c r="I238" s="51" t="s">
        <v>174</v>
      </c>
      <c r="J238" s="121" t="s">
        <v>84</v>
      </c>
      <c r="K238" s="109" t="s">
        <v>3760</v>
      </c>
      <c r="L238" s="114">
        <v>9373320</v>
      </c>
      <c r="M238" s="51" t="s">
        <v>86</v>
      </c>
      <c r="N238" s="109" t="s">
        <v>6244</v>
      </c>
      <c r="O238" s="109">
        <v>40931966</v>
      </c>
      <c r="P238" s="109">
        <v>69</v>
      </c>
      <c r="Q238" s="120">
        <v>46036</v>
      </c>
      <c r="R238" s="109">
        <v>6818861280</v>
      </c>
      <c r="S238" s="114">
        <v>1402</v>
      </c>
      <c r="T238" s="120">
        <v>46043</v>
      </c>
      <c r="U238" s="114">
        <v>9373320</v>
      </c>
      <c r="V238" s="56" t="s">
        <v>88</v>
      </c>
      <c r="W238" s="114">
        <v>1082939683</v>
      </c>
      <c r="X238" s="161" t="s">
        <v>3375</v>
      </c>
      <c r="Y238" s="120">
        <v>46043</v>
      </c>
      <c r="Z238" s="120">
        <v>46069</v>
      </c>
      <c r="AA238" s="120" t="s">
        <v>90</v>
      </c>
      <c r="AB238" s="120">
        <v>46167</v>
      </c>
      <c r="AC238" s="54">
        <f t="shared" si="15"/>
        <v>98</v>
      </c>
      <c r="AD238" s="56">
        <v>0</v>
      </c>
      <c r="AE238" s="114">
        <v>0</v>
      </c>
      <c r="AF238" s="56">
        <v>0</v>
      </c>
      <c r="AG238" s="116" t="s">
        <v>90</v>
      </c>
      <c r="AH238" s="54">
        <f t="shared" si="16"/>
        <v>0</v>
      </c>
      <c r="AI238" s="56">
        <v>0</v>
      </c>
      <c r="AJ238" s="114">
        <v>0</v>
      </c>
      <c r="AK238" s="120" t="s">
        <v>90</v>
      </c>
      <c r="AL238" s="116" t="s">
        <v>90</v>
      </c>
      <c r="AM238" s="56">
        <v>0</v>
      </c>
      <c r="AN238" s="116" t="s">
        <v>90</v>
      </c>
      <c r="AO238" s="116" t="s">
        <v>90</v>
      </c>
      <c r="AP238" s="116" t="s">
        <v>90</v>
      </c>
      <c r="AQ238" s="54">
        <f t="shared" si="17"/>
        <v>0</v>
      </c>
      <c r="AR238" s="54">
        <f>+L238+AE238-AJ238</f>
        <v>9373320</v>
      </c>
      <c r="AS238" s="56" t="s">
        <v>571</v>
      </c>
      <c r="AT238" s="114">
        <v>0</v>
      </c>
      <c r="AU238" s="56" t="s">
        <v>91</v>
      </c>
      <c r="AV238" s="114">
        <v>0</v>
      </c>
      <c r="AW238" s="56" t="s">
        <v>90</v>
      </c>
      <c r="AX238" s="247">
        <v>1420200</v>
      </c>
      <c r="AY238" s="58">
        <f t="shared" si="18"/>
        <v>7953120</v>
      </c>
      <c r="AZ238" s="112">
        <f t="shared" si="19"/>
        <v>0.15151515151515152</v>
      </c>
      <c r="BA238" s="159">
        <v>0.15151515151515152</v>
      </c>
      <c r="BB238" s="56" t="s">
        <v>90</v>
      </c>
      <c r="BC238" s="56" t="s">
        <v>149</v>
      </c>
      <c r="BD238" s="403" t="s">
        <v>6243</v>
      </c>
      <c r="BE238" s="51" t="s">
        <v>88</v>
      </c>
      <c r="BF238" s="51" t="s">
        <v>88</v>
      </c>
    </row>
    <row r="239" spans="2:58" x14ac:dyDescent="0.25">
      <c r="B239" s="51">
        <v>2026</v>
      </c>
      <c r="C239" s="51">
        <v>891780111</v>
      </c>
      <c r="D239" s="51" t="s">
        <v>79</v>
      </c>
      <c r="E239" s="161" t="s">
        <v>6242</v>
      </c>
      <c r="F239" s="56" t="s">
        <v>6241</v>
      </c>
      <c r="G239" s="56">
        <v>0</v>
      </c>
      <c r="H239" s="56" t="s">
        <v>82</v>
      </c>
      <c r="I239" s="51" t="s">
        <v>174</v>
      </c>
      <c r="J239" s="121" t="s">
        <v>84</v>
      </c>
      <c r="K239" s="109" t="s">
        <v>4046</v>
      </c>
      <c r="L239" s="114">
        <v>9373320</v>
      </c>
      <c r="M239" s="51" t="s">
        <v>86</v>
      </c>
      <c r="N239" s="109" t="s">
        <v>6240</v>
      </c>
      <c r="O239" s="109">
        <v>84103247</v>
      </c>
      <c r="P239" s="109">
        <v>69</v>
      </c>
      <c r="Q239" s="120">
        <v>46036</v>
      </c>
      <c r="R239" s="109">
        <v>6818861280</v>
      </c>
      <c r="S239" s="114">
        <v>1403</v>
      </c>
      <c r="T239" s="120">
        <v>46043</v>
      </c>
      <c r="U239" s="114">
        <v>9373320</v>
      </c>
      <c r="V239" s="56" t="s">
        <v>88</v>
      </c>
      <c r="W239" s="114">
        <v>1082939683</v>
      </c>
      <c r="X239" s="161" t="s">
        <v>3375</v>
      </c>
      <c r="Y239" s="120">
        <v>46043</v>
      </c>
      <c r="Z239" s="120">
        <v>46069</v>
      </c>
      <c r="AA239" s="120" t="s">
        <v>90</v>
      </c>
      <c r="AB239" s="120">
        <v>46167</v>
      </c>
      <c r="AC239" s="54">
        <f t="shared" si="15"/>
        <v>98</v>
      </c>
      <c r="AD239" s="56">
        <v>0</v>
      </c>
      <c r="AE239" s="114">
        <v>0</v>
      </c>
      <c r="AF239" s="56">
        <v>0</v>
      </c>
      <c r="AG239" s="116" t="s">
        <v>90</v>
      </c>
      <c r="AH239" s="54">
        <f t="shared" si="16"/>
        <v>0</v>
      </c>
      <c r="AI239" s="56">
        <v>0</v>
      </c>
      <c r="AJ239" s="114">
        <v>0</v>
      </c>
      <c r="AK239" s="120" t="s">
        <v>90</v>
      </c>
      <c r="AL239" s="116" t="s">
        <v>90</v>
      </c>
      <c r="AM239" s="56">
        <v>0</v>
      </c>
      <c r="AN239" s="116" t="s">
        <v>90</v>
      </c>
      <c r="AO239" s="116" t="s">
        <v>90</v>
      </c>
      <c r="AP239" s="116" t="s">
        <v>90</v>
      </c>
      <c r="AQ239" s="54">
        <f t="shared" si="17"/>
        <v>0</v>
      </c>
      <c r="AR239" s="54">
        <f>+L239+AE239-AJ239</f>
        <v>9373320</v>
      </c>
      <c r="AS239" s="56" t="s">
        <v>571</v>
      </c>
      <c r="AT239" s="114">
        <v>0</v>
      </c>
      <c r="AU239" s="56" t="s">
        <v>91</v>
      </c>
      <c r="AV239" s="114">
        <v>0</v>
      </c>
      <c r="AW239" s="56" t="s">
        <v>90</v>
      </c>
      <c r="AX239" s="247">
        <v>1420200</v>
      </c>
      <c r="AY239" s="58">
        <f t="shared" si="18"/>
        <v>7953120</v>
      </c>
      <c r="AZ239" s="112">
        <f t="shared" si="19"/>
        <v>0.15151515151515152</v>
      </c>
      <c r="BA239" s="159">
        <v>0.15151515151515152</v>
      </c>
      <c r="BB239" s="56" t="s">
        <v>90</v>
      </c>
      <c r="BC239" s="56" t="s">
        <v>149</v>
      </c>
      <c r="BD239" s="403" t="s">
        <v>6239</v>
      </c>
      <c r="BE239" s="51" t="s">
        <v>88</v>
      </c>
      <c r="BF239" s="51" t="s">
        <v>88</v>
      </c>
    </row>
    <row r="240" spans="2:58" x14ac:dyDescent="0.25">
      <c r="B240" s="51">
        <v>2026</v>
      </c>
      <c r="C240" s="51">
        <v>891780111</v>
      </c>
      <c r="D240" s="51" t="s">
        <v>79</v>
      </c>
      <c r="E240" s="161" t="s">
        <v>6238</v>
      </c>
      <c r="F240" s="56" t="s">
        <v>6237</v>
      </c>
      <c r="G240" s="56">
        <v>0</v>
      </c>
      <c r="H240" s="56" t="s">
        <v>82</v>
      </c>
      <c r="I240" s="51" t="s">
        <v>174</v>
      </c>
      <c r="J240" s="121" t="s">
        <v>84</v>
      </c>
      <c r="K240" s="109" t="s">
        <v>6204</v>
      </c>
      <c r="L240" s="114">
        <v>13886400</v>
      </c>
      <c r="M240" s="51" t="s">
        <v>86</v>
      </c>
      <c r="N240" s="109" t="s">
        <v>6236</v>
      </c>
      <c r="O240" s="109">
        <v>1082875088</v>
      </c>
      <c r="P240" s="109">
        <v>69</v>
      </c>
      <c r="Q240" s="120">
        <v>46036</v>
      </c>
      <c r="R240" s="109">
        <v>6818861280</v>
      </c>
      <c r="S240" s="114">
        <v>1401</v>
      </c>
      <c r="T240" s="120">
        <v>46043</v>
      </c>
      <c r="U240" s="114">
        <v>13886400</v>
      </c>
      <c r="V240" s="56" t="s">
        <v>88</v>
      </c>
      <c r="W240" s="114">
        <v>1082939683</v>
      </c>
      <c r="X240" s="161" t="s">
        <v>3375</v>
      </c>
      <c r="Y240" s="120">
        <v>46043</v>
      </c>
      <c r="Z240" s="120">
        <v>46069</v>
      </c>
      <c r="AA240" s="120" t="s">
        <v>90</v>
      </c>
      <c r="AB240" s="120">
        <v>46167</v>
      </c>
      <c r="AC240" s="54">
        <f t="shared" si="15"/>
        <v>98</v>
      </c>
      <c r="AD240" s="56">
        <v>0</v>
      </c>
      <c r="AE240" s="114">
        <v>0</v>
      </c>
      <c r="AF240" s="56">
        <v>0</v>
      </c>
      <c r="AG240" s="116" t="s">
        <v>90</v>
      </c>
      <c r="AH240" s="54">
        <f t="shared" si="16"/>
        <v>0</v>
      </c>
      <c r="AI240" s="56">
        <v>0</v>
      </c>
      <c r="AJ240" s="114">
        <v>0</v>
      </c>
      <c r="AK240" s="120" t="s">
        <v>90</v>
      </c>
      <c r="AL240" s="116" t="s">
        <v>90</v>
      </c>
      <c r="AM240" s="56">
        <v>0</v>
      </c>
      <c r="AN240" s="116" t="s">
        <v>90</v>
      </c>
      <c r="AO240" s="116" t="s">
        <v>90</v>
      </c>
      <c r="AP240" s="116" t="s">
        <v>90</v>
      </c>
      <c r="AQ240" s="54">
        <f t="shared" si="17"/>
        <v>0</v>
      </c>
      <c r="AR240" s="54">
        <f>+L240+AE240-AJ240</f>
        <v>13886400</v>
      </c>
      <c r="AS240" s="56" t="s">
        <v>571</v>
      </c>
      <c r="AT240" s="114">
        <v>0</v>
      </c>
      <c r="AU240" s="56" t="s">
        <v>91</v>
      </c>
      <c r="AV240" s="114">
        <v>0</v>
      </c>
      <c r="AW240" s="56" t="s">
        <v>90</v>
      </c>
      <c r="AX240" s="247">
        <v>2104000</v>
      </c>
      <c r="AY240" s="58">
        <f t="shared" si="18"/>
        <v>11782400</v>
      </c>
      <c r="AZ240" s="112">
        <f t="shared" si="19"/>
        <v>0.15151515151515152</v>
      </c>
      <c r="BA240" s="159">
        <v>0.15151515151515152</v>
      </c>
      <c r="BB240" s="56" t="s">
        <v>90</v>
      </c>
      <c r="BC240" s="56" t="s">
        <v>149</v>
      </c>
      <c r="BD240" s="403" t="s">
        <v>6235</v>
      </c>
      <c r="BE240" s="51" t="s">
        <v>88</v>
      </c>
      <c r="BF240" s="51" t="s">
        <v>88</v>
      </c>
    </row>
    <row r="241" spans="2:58" x14ac:dyDescent="0.25">
      <c r="B241" s="51">
        <v>2026</v>
      </c>
      <c r="C241" s="51">
        <v>891780111</v>
      </c>
      <c r="D241" s="51" t="s">
        <v>79</v>
      </c>
      <c r="E241" s="161" t="s">
        <v>6234</v>
      </c>
      <c r="F241" s="56" t="s">
        <v>6233</v>
      </c>
      <c r="G241" s="56">
        <v>0</v>
      </c>
      <c r="H241" s="56" t="s">
        <v>82</v>
      </c>
      <c r="I241" s="51" t="s">
        <v>174</v>
      </c>
      <c r="J241" s="121" t="s">
        <v>84</v>
      </c>
      <c r="K241" s="109" t="s">
        <v>6204</v>
      </c>
      <c r="L241" s="114">
        <v>13886400</v>
      </c>
      <c r="M241" s="51" t="s">
        <v>86</v>
      </c>
      <c r="N241" s="109" t="s">
        <v>6232</v>
      </c>
      <c r="O241" s="109">
        <v>7141490</v>
      </c>
      <c r="P241" s="109">
        <v>69</v>
      </c>
      <c r="Q241" s="120">
        <v>46036</v>
      </c>
      <c r="R241" s="109">
        <v>6818861280</v>
      </c>
      <c r="S241" s="114">
        <v>1400</v>
      </c>
      <c r="T241" s="120">
        <v>46043</v>
      </c>
      <c r="U241" s="114">
        <v>13886400</v>
      </c>
      <c r="V241" s="56" t="s">
        <v>88</v>
      </c>
      <c r="W241" s="114">
        <v>1082939683</v>
      </c>
      <c r="X241" s="161" t="s">
        <v>3375</v>
      </c>
      <c r="Y241" s="120">
        <v>46043</v>
      </c>
      <c r="Z241" s="120">
        <v>46069</v>
      </c>
      <c r="AA241" s="120" t="s">
        <v>90</v>
      </c>
      <c r="AB241" s="120">
        <v>46167</v>
      </c>
      <c r="AC241" s="54">
        <f t="shared" si="15"/>
        <v>98</v>
      </c>
      <c r="AD241" s="56">
        <v>0</v>
      </c>
      <c r="AE241" s="114">
        <v>0</v>
      </c>
      <c r="AF241" s="56">
        <v>0</v>
      </c>
      <c r="AG241" s="116" t="s">
        <v>90</v>
      </c>
      <c r="AH241" s="54">
        <f t="shared" si="16"/>
        <v>0</v>
      </c>
      <c r="AI241" s="56">
        <v>0</v>
      </c>
      <c r="AJ241" s="114">
        <v>0</v>
      </c>
      <c r="AK241" s="120" t="s">
        <v>90</v>
      </c>
      <c r="AL241" s="116" t="s">
        <v>90</v>
      </c>
      <c r="AM241" s="56">
        <v>0</v>
      </c>
      <c r="AN241" s="116" t="s">
        <v>90</v>
      </c>
      <c r="AO241" s="116" t="s">
        <v>90</v>
      </c>
      <c r="AP241" s="116" t="s">
        <v>90</v>
      </c>
      <c r="AQ241" s="54">
        <f t="shared" si="17"/>
        <v>0</v>
      </c>
      <c r="AR241" s="54">
        <f>+L241+AE241-AJ241</f>
        <v>13886400</v>
      </c>
      <c r="AS241" s="56" t="s">
        <v>571</v>
      </c>
      <c r="AT241" s="114">
        <v>0</v>
      </c>
      <c r="AU241" s="56" t="s">
        <v>91</v>
      </c>
      <c r="AV241" s="114">
        <v>0</v>
      </c>
      <c r="AW241" s="56" t="s">
        <v>90</v>
      </c>
      <c r="AX241" s="247">
        <v>2104000</v>
      </c>
      <c r="AY241" s="58">
        <f t="shared" si="18"/>
        <v>11782400</v>
      </c>
      <c r="AZ241" s="112">
        <f t="shared" si="19"/>
        <v>0.15151515151515152</v>
      </c>
      <c r="BA241" s="159">
        <v>0.15151515151515152</v>
      </c>
      <c r="BB241" s="56" t="s">
        <v>90</v>
      </c>
      <c r="BC241" s="56" t="s">
        <v>149</v>
      </c>
      <c r="BD241" s="403" t="s">
        <v>6231</v>
      </c>
      <c r="BE241" s="51" t="s">
        <v>88</v>
      </c>
      <c r="BF241" s="51" t="s">
        <v>88</v>
      </c>
    </row>
    <row r="242" spans="2:58" x14ac:dyDescent="0.25">
      <c r="B242" s="51">
        <v>2026</v>
      </c>
      <c r="C242" s="51">
        <v>891780111</v>
      </c>
      <c r="D242" s="51" t="s">
        <v>79</v>
      </c>
      <c r="E242" s="161" t="s">
        <v>6230</v>
      </c>
      <c r="F242" s="56" t="s">
        <v>6229</v>
      </c>
      <c r="G242" s="56">
        <v>0</v>
      </c>
      <c r="H242" s="56" t="s">
        <v>82</v>
      </c>
      <c r="I242" s="51" t="s">
        <v>174</v>
      </c>
      <c r="J242" s="121" t="s">
        <v>84</v>
      </c>
      <c r="K242" s="109" t="s">
        <v>6204</v>
      </c>
      <c r="L242" s="114">
        <v>13886400</v>
      </c>
      <c r="M242" s="51" t="s">
        <v>86</v>
      </c>
      <c r="N242" s="109" t="s">
        <v>6228</v>
      </c>
      <c r="O242" s="109">
        <v>1140817466</v>
      </c>
      <c r="P242" s="109">
        <v>69</v>
      </c>
      <c r="Q242" s="120">
        <v>46036</v>
      </c>
      <c r="R242" s="109">
        <v>6818861280</v>
      </c>
      <c r="S242" s="114">
        <v>1399</v>
      </c>
      <c r="T242" s="120">
        <v>46043</v>
      </c>
      <c r="U242" s="114">
        <v>13886400</v>
      </c>
      <c r="V242" s="56" t="s">
        <v>88</v>
      </c>
      <c r="W242" s="114">
        <v>1082939683</v>
      </c>
      <c r="X242" s="161" t="s">
        <v>3375</v>
      </c>
      <c r="Y242" s="120">
        <v>46043</v>
      </c>
      <c r="Z242" s="120">
        <v>46069</v>
      </c>
      <c r="AA242" s="120" t="s">
        <v>90</v>
      </c>
      <c r="AB242" s="120">
        <v>46167</v>
      </c>
      <c r="AC242" s="54">
        <f t="shared" si="15"/>
        <v>98</v>
      </c>
      <c r="AD242" s="56">
        <v>0</v>
      </c>
      <c r="AE242" s="114">
        <v>0</v>
      </c>
      <c r="AF242" s="56">
        <v>0</v>
      </c>
      <c r="AG242" s="116" t="s">
        <v>90</v>
      </c>
      <c r="AH242" s="54">
        <f t="shared" si="16"/>
        <v>0</v>
      </c>
      <c r="AI242" s="56">
        <v>0</v>
      </c>
      <c r="AJ242" s="114">
        <v>0</v>
      </c>
      <c r="AK242" s="120" t="s">
        <v>90</v>
      </c>
      <c r="AL242" s="116" t="s">
        <v>90</v>
      </c>
      <c r="AM242" s="56">
        <v>0</v>
      </c>
      <c r="AN242" s="116" t="s">
        <v>90</v>
      </c>
      <c r="AO242" s="116" t="s">
        <v>90</v>
      </c>
      <c r="AP242" s="116" t="s">
        <v>90</v>
      </c>
      <c r="AQ242" s="54">
        <f t="shared" si="17"/>
        <v>0</v>
      </c>
      <c r="AR242" s="54">
        <f>+L242+AE242-AJ242</f>
        <v>13886400</v>
      </c>
      <c r="AS242" s="56" t="s">
        <v>571</v>
      </c>
      <c r="AT242" s="114">
        <v>0</v>
      </c>
      <c r="AU242" s="56" t="s">
        <v>91</v>
      </c>
      <c r="AV242" s="114">
        <v>0</v>
      </c>
      <c r="AW242" s="56" t="s">
        <v>90</v>
      </c>
      <c r="AX242" s="247">
        <v>2104000</v>
      </c>
      <c r="AY242" s="58">
        <f t="shared" si="18"/>
        <v>11782400</v>
      </c>
      <c r="AZ242" s="112">
        <f t="shared" si="19"/>
        <v>0.15151515151515152</v>
      </c>
      <c r="BA242" s="159">
        <v>0.15151515151515152</v>
      </c>
      <c r="BB242" s="56" t="s">
        <v>90</v>
      </c>
      <c r="BC242" s="56" t="s">
        <v>149</v>
      </c>
      <c r="BD242" s="403" t="s">
        <v>6227</v>
      </c>
      <c r="BE242" s="51" t="s">
        <v>88</v>
      </c>
      <c r="BF242" s="51" t="s">
        <v>88</v>
      </c>
    </row>
    <row r="243" spans="2:58" x14ac:dyDescent="0.25">
      <c r="B243" s="51">
        <v>2026</v>
      </c>
      <c r="C243" s="51">
        <v>891780111</v>
      </c>
      <c r="D243" s="51" t="s">
        <v>79</v>
      </c>
      <c r="E243" s="161" t="s">
        <v>6226</v>
      </c>
      <c r="F243" s="56" t="s">
        <v>6225</v>
      </c>
      <c r="G243" s="56">
        <v>0</v>
      </c>
      <c r="H243" s="56" t="s">
        <v>82</v>
      </c>
      <c r="I243" s="51" t="s">
        <v>174</v>
      </c>
      <c r="J243" s="121" t="s">
        <v>84</v>
      </c>
      <c r="K243" s="109" t="s">
        <v>6204</v>
      </c>
      <c r="L243" s="114">
        <v>13886400</v>
      </c>
      <c r="M243" s="51" t="s">
        <v>86</v>
      </c>
      <c r="N243" s="109" t="s">
        <v>6224</v>
      </c>
      <c r="O243" s="109">
        <v>84450957</v>
      </c>
      <c r="P243" s="109">
        <v>69</v>
      </c>
      <c r="Q243" s="120">
        <v>46036</v>
      </c>
      <c r="R243" s="109">
        <v>6818861280</v>
      </c>
      <c r="S243" s="114">
        <v>1398</v>
      </c>
      <c r="T243" s="120">
        <v>46043</v>
      </c>
      <c r="U243" s="114">
        <v>13886400</v>
      </c>
      <c r="V243" s="56" t="s">
        <v>88</v>
      </c>
      <c r="W243" s="114">
        <v>1082939683</v>
      </c>
      <c r="X243" s="161" t="s">
        <v>3375</v>
      </c>
      <c r="Y243" s="120">
        <v>46043</v>
      </c>
      <c r="Z243" s="120">
        <v>46069</v>
      </c>
      <c r="AA243" s="120" t="s">
        <v>90</v>
      </c>
      <c r="AB243" s="120">
        <v>46167</v>
      </c>
      <c r="AC243" s="54">
        <f t="shared" si="15"/>
        <v>98</v>
      </c>
      <c r="AD243" s="56">
        <v>0</v>
      </c>
      <c r="AE243" s="114">
        <v>0</v>
      </c>
      <c r="AF243" s="56">
        <v>0</v>
      </c>
      <c r="AG243" s="116" t="s">
        <v>90</v>
      </c>
      <c r="AH243" s="54">
        <f t="shared" si="16"/>
        <v>0</v>
      </c>
      <c r="AI243" s="56">
        <v>0</v>
      </c>
      <c r="AJ243" s="114">
        <v>0</v>
      </c>
      <c r="AK243" s="120" t="s">
        <v>90</v>
      </c>
      <c r="AL243" s="116" t="s">
        <v>90</v>
      </c>
      <c r="AM243" s="56">
        <v>0</v>
      </c>
      <c r="AN243" s="116" t="s">
        <v>90</v>
      </c>
      <c r="AO243" s="116" t="s">
        <v>90</v>
      </c>
      <c r="AP243" s="116" t="s">
        <v>90</v>
      </c>
      <c r="AQ243" s="54">
        <f t="shared" si="17"/>
        <v>0</v>
      </c>
      <c r="AR243" s="54">
        <f>+L243+AE243-AJ243</f>
        <v>13886400</v>
      </c>
      <c r="AS243" s="56" t="s">
        <v>571</v>
      </c>
      <c r="AT243" s="114">
        <v>0</v>
      </c>
      <c r="AU243" s="56" t="s">
        <v>91</v>
      </c>
      <c r="AV243" s="114">
        <v>0</v>
      </c>
      <c r="AW243" s="56" t="s">
        <v>90</v>
      </c>
      <c r="AX243" s="247">
        <v>2104000</v>
      </c>
      <c r="AY243" s="58">
        <f t="shared" si="18"/>
        <v>11782400</v>
      </c>
      <c r="AZ243" s="112">
        <f t="shared" si="19"/>
        <v>0.15151515151515152</v>
      </c>
      <c r="BA243" s="159">
        <v>0.15151515151515152</v>
      </c>
      <c r="BB243" s="56" t="s">
        <v>90</v>
      </c>
      <c r="BC243" s="56" t="s">
        <v>149</v>
      </c>
      <c r="BD243" s="403" t="s">
        <v>6223</v>
      </c>
      <c r="BE243" s="51" t="s">
        <v>88</v>
      </c>
      <c r="BF243" s="51" t="s">
        <v>88</v>
      </c>
    </row>
    <row r="244" spans="2:58" x14ac:dyDescent="0.25">
      <c r="B244" s="51">
        <v>2026</v>
      </c>
      <c r="C244" s="51">
        <v>891780111</v>
      </c>
      <c r="D244" s="51" t="s">
        <v>79</v>
      </c>
      <c r="E244" s="161" t="s">
        <v>6222</v>
      </c>
      <c r="F244" s="56" t="s">
        <v>6221</v>
      </c>
      <c r="G244" s="56">
        <v>0</v>
      </c>
      <c r="H244" s="56" t="s">
        <v>82</v>
      </c>
      <c r="I244" s="51" t="s">
        <v>174</v>
      </c>
      <c r="J244" s="121" t="s">
        <v>84</v>
      </c>
      <c r="K244" s="109" t="s">
        <v>6204</v>
      </c>
      <c r="L244" s="114">
        <v>13886400</v>
      </c>
      <c r="M244" s="51" t="s">
        <v>86</v>
      </c>
      <c r="N244" s="109" t="s">
        <v>6220</v>
      </c>
      <c r="O244" s="109">
        <v>84457892</v>
      </c>
      <c r="P244" s="109">
        <v>69</v>
      </c>
      <c r="Q244" s="120">
        <v>46036</v>
      </c>
      <c r="R244" s="109">
        <v>6818861280</v>
      </c>
      <c r="S244" s="114">
        <v>1397</v>
      </c>
      <c r="T244" s="120">
        <v>46043</v>
      </c>
      <c r="U244" s="114">
        <v>13886400</v>
      </c>
      <c r="V244" s="56" t="s">
        <v>88</v>
      </c>
      <c r="W244" s="114">
        <v>1082939683</v>
      </c>
      <c r="X244" s="161" t="s">
        <v>3375</v>
      </c>
      <c r="Y244" s="120">
        <v>46043</v>
      </c>
      <c r="Z244" s="120">
        <v>46069</v>
      </c>
      <c r="AA244" s="120" t="s">
        <v>90</v>
      </c>
      <c r="AB244" s="120">
        <v>46167</v>
      </c>
      <c r="AC244" s="54">
        <f t="shared" si="15"/>
        <v>98</v>
      </c>
      <c r="AD244" s="56">
        <v>0</v>
      </c>
      <c r="AE244" s="114">
        <v>0</v>
      </c>
      <c r="AF244" s="56">
        <v>0</v>
      </c>
      <c r="AG244" s="116" t="s">
        <v>90</v>
      </c>
      <c r="AH244" s="54">
        <f t="shared" si="16"/>
        <v>0</v>
      </c>
      <c r="AI244" s="56">
        <v>0</v>
      </c>
      <c r="AJ244" s="114">
        <v>0</v>
      </c>
      <c r="AK244" s="120" t="s">
        <v>90</v>
      </c>
      <c r="AL244" s="116" t="s">
        <v>90</v>
      </c>
      <c r="AM244" s="56">
        <v>0</v>
      </c>
      <c r="AN244" s="116" t="s">
        <v>90</v>
      </c>
      <c r="AO244" s="116" t="s">
        <v>90</v>
      </c>
      <c r="AP244" s="116" t="s">
        <v>90</v>
      </c>
      <c r="AQ244" s="54">
        <f t="shared" si="17"/>
        <v>0</v>
      </c>
      <c r="AR244" s="54">
        <f>+L244+AE244-AJ244</f>
        <v>13886400</v>
      </c>
      <c r="AS244" s="56" t="s">
        <v>571</v>
      </c>
      <c r="AT244" s="114">
        <v>0</v>
      </c>
      <c r="AU244" s="56" t="s">
        <v>91</v>
      </c>
      <c r="AV244" s="114">
        <v>0</v>
      </c>
      <c r="AW244" s="56" t="s">
        <v>90</v>
      </c>
      <c r="AX244" s="247">
        <v>2104000</v>
      </c>
      <c r="AY244" s="58">
        <f t="shared" si="18"/>
        <v>11782400</v>
      </c>
      <c r="AZ244" s="112">
        <f t="shared" si="19"/>
        <v>0.15151515151515152</v>
      </c>
      <c r="BA244" s="159">
        <v>0.15151515151515152</v>
      </c>
      <c r="BB244" s="56" t="s">
        <v>90</v>
      </c>
      <c r="BC244" s="56" t="s">
        <v>149</v>
      </c>
      <c r="BD244" s="403" t="s">
        <v>6219</v>
      </c>
      <c r="BE244" s="51" t="s">
        <v>88</v>
      </c>
      <c r="BF244" s="51" t="s">
        <v>88</v>
      </c>
    </row>
    <row r="245" spans="2:58" x14ac:dyDescent="0.25">
      <c r="B245" s="51">
        <v>2026</v>
      </c>
      <c r="C245" s="51">
        <v>891780111</v>
      </c>
      <c r="D245" s="51" t="s">
        <v>79</v>
      </c>
      <c r="E245" s="161" t="s">
        <v>6218</v>
      </c>
      <c r="F245" s="56" t="s">
        <v>6217</v>
      </c>
      <c r="G245" s="56">
        <v>0</v>
      </c>
      <c r="H245" s="56" t="s">
        <v>82</v>
      </c>
      <c r="I245" s="51" t="s">
        <v>174</v>
      </c>
      <c r="J245" s="121" t="s">
        <v>84</v>
      </c>
      <c r="K245" s="109" t="s">
        <v>6204</v>
      </c>
      <c r="L245" s="114">
        <v>13886400</v>
      </c>
      <c r="M245" s="51" t="s">
        <v>86</v>
      </c>
      <c r="N245" s="109" t="s">
        <v>6216</v>
      </c>
      <c r="O245" s="109">
        <v>1049028132</v>
      </c>
      <c r="P245" s="109">
        <v>69</v>
      </c>
      <c r="Q245" s="120">
        <v>46036</v>
      </c>
      <c r="R245" s="109">
        <v>6818861280</v>
      </c>
      <c r="S245" s="114">
        <v>1396</v>
      </c>
      <c r="T245" s="120">
        <v>46043</v>
      </c>
      <c r="U245" s="114">
        <v>13886400</v>
      </c>
      <c r="V245" s="56" t="s">
        <v>88</v>
      </c>
      <c r="W245" s="114">
        <v>1082939683</v>
      </c>
      <c r="X245" s="161" t="s">
        <v>3375</v>
      </c>
      <c r="Y245" s="120">
        <v>46043</v>
      </c>
      <c r="Z245" s="120">
        <v>46069</v>
      </c>
      <c r="AA245" s="120" t="s">
        <v>90</v>
      </c>
      <c r="AB245" s="120">
        <v>46167</v>
      </c>
      <c r="AC245" s="54">
        <f t="shared" si="15"/>
        <v>98</v>
      </c>
      <c r="AD245" s="56">
        <v>0</v>
      </c>
      <c r="AE245" s="114">
        <v>0</v>
      </c>
      <c r="AF245" s="56">
        <v>0</v>
      </c>
      <c r="AG245" s="116" t="s">
        <v>90</v>
      </c>
      <c r="AH245" s="54">
        <f t="shared" si="16"/>
        <v>0</v>
      </c>
      <c r="AI245" s="56">
        <v>0</v>
      </c>
      <c r="AJ245" s="114">
        <v>0</v>
      </c>
      <c r="AK245" s="120" t="s">
        <v>90</v>
      </c>
      <c r="AL245" s="116" t="s">
        <v>90</v>
      </c>
      <c r="AM245" s="56">
        <v>0</v>
      </c>
      <c r="AN245" s="116" t="s">
        <v>90</v>
      </c>
      <c r="AO245" s="116" t="s">
        <v>90</v>
      </c>
      <c r="AP245" s="116" t="s">
        <v>90</v>
      </c>
      <c r="AQ245" s="54">
        <f t="shared" si="17"/>
        <v>0</v>
      </c>
      <c r="AR245" s="54">
        <f>+L245+AE245-AJ245</f>
        <v>13886400</v>
      </c>
      <c r="AS245" s="56" t="s">
        <v>571</v>
      </c>
      <c r="AT245" s="114">
        <v>0</v>
      </c>
      <c r="AU245" s="56" t="s">
        <v>91</v>
      </c>
      <c r="AV245" s="114">
        <v>0</v>
      </c>
      <c r="AW245" s="56" t="s">
        <v>90</v>
      </c>
      <c r="AX245" s="247">
        <v>2104000</v>
      </c>
      <c r="AY245" s="58">
        <f t="shared" si="18"/>
        <v>11782400</v>
      </c>
      <c r="AZ245" s="112">
        <f t="shared" si="19"/>
        <v>0.15151515151515152</v>
      </c>
      <c r="BA245" s="159">
        <v>0.15151515151515152</v>
      </c>
      <c r="BB245" s="56" t="s">
        <v>90</v>
      </c>
      <c r="BC245" s="56" t="s">
        <v>149</v>
      </c>
      <c r="BD245" s="403" t="s">
        <v>6215</v>
      </c>
      <c r="BE245" s="51" t="s">
        <v>88</v>
      </c>
      <c r="BF245" s="51" t="s">
        <v>88</v>
      </c>
    </row>
    <row r="246" spans="2:58" x14ac:dyDescent="0.25">
      <c r="B246" s="51">
        <v>2026</v>
      </c>
      <c r="C246" s="51">
        <v>891780111</v>
      </c>
      <c r="D246" s="51" t="s">
        <v>79</v>
      </c>
      <c r="E246" s="161" t="s">
        <v>6214</v>
      </c>
      <c r="F246" s="56" t="s">
        <v>6213</v>
      </c>
      <c r="G246" s="56">
        <v>0</v>
      </c>
      <c r="H246" s="56" t="s">
        <v>82</v>
      </c>
      <c r="I246" s="51" t="s">
        <v>174</v>
      </c>
      <c r="J246" s="121" t="s">
        <v>84</v>
      </c>
      <c r="K246" s="109" t="s">
        <v>6204</v>
      </c>
      <c r="L246" s="114">
        <v>13886400</v>
      </c>
      <c r="M246" s="51" t="s">
        <v>86</v>
      </c>
      <c r="N246" s="109" t="s">
        <v>6212</v>
      </c>
      <c r="O246" s="109">
        <v>19790884</v>
      </c>
      <c r="P246" s="109">
        <v>69</v>
      </c>
      <c r="Q246" s="120">
        <v>46036</v>
      </c>
      <c r="R246" s="109">
        <v>6818861280</v>
      </c>
      <c r="S246" s="114">
        <v>1405</v>
      </c>
      <c r="T246" s="120">
        <v>46043</v>
      </c>
      <c r="U246" s="114">
        <v>13886400</v>
      </c>
      <c r="V246" s="56" t="s">
        <v>88</v>
      </c>
      <c r="W246" s="114">
        <v>1082939683</v>
      </c>
      <c r="X246" s="161" t="s">
        <v>3375</v>
      </c>
      <c r="Y246" s="120">
        <v>46043</v>
      </c>
      <c r="Z246" s="120">
        <v>46069</v>
      </c>
      <c r="AA246" s="120" t="s">
        <v>90</v>
      </c>
      <c r="AB246" s="120">
        <v>46167</v>
      </c>
      <c r="AC246" s="54">
        <f t="shared" si="15"/>
        <v>98</v>
      </c>
      <c r="AD246" s="56">
        <v>0</v>
      </c>
      <c r="AE246" s="114">
        <v>0</v>
      </c>
      <c r="AF246" s="56">
        <v>0</v>
      </c>
      <c r="AG246" s="116" t="s">
        <v>90</v>
      </c>
      <c r="AH246" s="54">
        <f t="shared" si="16"/>
        <v>0</v>
      </c>
      <c r="AI246" s="56">
        <v>0</v>
      </c>
      <c r="AJ246" s="114">
        <v>0</v>
      </c>
      <c r="AK246" s="120" t="s">
        <v>90</v>
      </c>
      <c r="AL246" s="116" t="s">
        <v>90</v>
      </c>
      <c r="AM246" s="56">
        <v>0</v>
      </c>
      <c r="AN246" s="116" t="s">
        <v>90</v>
      </c>
      <c r="AO246" s="116" t="s">
        <v>90</v>
      </c>
      <c r="AP246" s="116" t="s">
        <v>90</v>
      </c>
      <c r="AQ246" s="54">
        <f t="shared" si="17"/>
        <v>0</v>
      </c>
      <c r="AR246" s="54">
        <f>+L246+AE246-AJ246</f>
        <v>13886400</v>
      </c>
      <c r="AS246" s="56" t="s">
        <v>571</v>
      </c>
      <c r="AT246" s="114">
        <v>0</v>
      </c>
      <c r="AU246" s="56" t="s">
        <v>91</v>
      </c>
      <c r="AV246" s="114">
        <v>0</v>
      </c>
      <c r="AW246" s="56" t="s">
        <v>90</v>
      </c>
      <c r="AX246" s="247">
        <v>2104000</v>
      </c>
      <c r="AY246" s="58">
        <f t="shared" si="18"/>
        <v>11782400</v>
      </c>
      <c r="AZ246" s="112">
        <f t="shared" si="19"/>
        <v>0.15151515151515152</v>
      </c>
      <c r="BA246" s="159">
        <v>0.15151515151515152</v>
      </c>
      <c r="BB246" s="56" t="s">
        <v>90</v>
      </c>
      <c r="BC246" s="56" t="s">
        <v>149</v>
      </c>
      <c r="BD246" s="403" t="s">
        <v>6211</v>
      </c>
      <c r="BE246" s="51" t="s">
        <v>88</v>
      </c>
      <c r="BF246" s="51" t="s">
        <v>88</v>
      </c>
    </row>
    <row r="247" spans="2:58" x14ac:dyDescent="0.25">
      <c r="B247" s="51">
        <v>2026</v>
      </c>
      <c r="C247" s="51">
        <v>891780111</v>
      </c>
      <c r="D247" s="51" t="s">
        <v>79</v>
      </c>
      <c r="E247" s="161" t="s">
        <v>6210</v>
      </c>
      <c r="F247" s="56" t="s">
        <v>6209</v>
      </c>
      <c r="G247" s="56">
        <v>0</v>
      </c>
      <c r="H247" s="56" t="s">
        <v>82</v>
      </c>
      <c r="I247" s="51" t="s">
        <v>174</v>
      </c>
      <c r="J247" s="121" t="s">
        <v>84</v>
      </c>
      <c r="K247" s="109" t="s">
        <v>6204</v>
      </c>
      <c r="L247" s="114">
        <v>13886400</v>
      </c>
      <c r="M247" s="51" t="s">
        <v>86</v>
      </c>
      <c r="N247" s="109" t="s">
        <v>6208</v>
      </c>
      <c r="O247" s="109">
        <v>1082962936</v>
      </c>
      <c r="P247" s="109">
        <v>69</v>
      </c>
      <c r="Q247" s="120">
        <v>46036</v>
      </c>
      <c r="R247" s="109">
        <v>6818861280</v>
      </c>
      <c r="S247" s="114">
        <v>1404</v>
      </c>
      <c r="T247" s="120">
        <v>46043</v>
      </c>
      <c r="U247" s="114">
        <v>13886400</v>
      </c>
      <c r="V247" s="56" t="s">
        <v>88</v>
      </c>
      <c r="W247" s="114">
        <v>1082939683</v>
      </c>
      <c r="X247" s="161" t="s">
        <v>3375</v>
      </c>
      <c r="Y247" s="120">
        <v>46043</v>
      </c>
      <c r="Z247" s="120">
        <v>46069</v>
      </c>
      <c r="AA247" s="120" t="s">
        <v>90</v>
      </c>
      <c r="AB247" s="120">
        <v>46167</v>
      </c>
      <c r="AC247" s="54">
        <f t="shared" si="15"/>
        <v>98</v>
      </c>
      <c r="AD247" s="56">
        <v>0</v>
      </c>
      <c r="AE247" s="114">
        <v>0</v>
      </c>
      <c r="AF247" s="56">
        <v>0</v>
      </c>
      <c r="AG247" s="116" t="s">
        <v>90</v>
      </c>
      <c r="AH247" s="54">
        <f t="shared" si="16"/>
        <v>0</v>
      </c>
      <c r="AI247" s="56">
        <v>0</v>
      </c>
      <c r="AJ247" s="114">
        <v>0</v>
      </c>
      <c r="AK247" s="120" t="s">
        <v>90</v>
      </c>
      <c r="AL247" s="116" t="s">
        <v>90</v>
      </c>
      <c r="AM247" s="56">
        <v>0</v>
      </c>
      <c r="AN247" s="116" t="s">
        <v>90</v>
      </c>
      <c r="AO247" s="116" t="s">
        <v>90</v>
      </c>
      <c r="AP247" s="116" t="s">
        <v>90</v>
      </c>
      <c r="AQ247" s="54">
        <f t="shared" si="17"/>
        <v>0</v>
      </c>
      <c r="AR247" s="54">
        <f>+L247+AE247-AJ247</f>
        <v>13886400</v>
      </c>
      <c r="AS247" s="56" t="s">
        <v>571</v>
      </c>
      <c r="AT247" s="114">
        <v>0</v>
      </c>
      <c r="AU247" s="56" t="s">
        <v>91</v>
      </c>
      <c r="AV247" s="114">
        <v>0</v>
      </c>
      <c r="AW247" s="56" t="s">
        <v>90</v>
      </c>
      <c r="AX247" s="247">
        <v>2104000</v>
      </c>
      <c r="AY247" s="58">
        <f t="shared" si="18"/>
        <v>11782400</v>
      </c>
      <c r="AZ247" s="112">
        <f t="shared" si="19"/>
        <v>0.15151515151515152</v>
      </c>
      <c r="BA247" s="159">
        <v>0.15151515151515152</v>
      </c>
      <c r="BB247" s="56" t="s">
        <v>90</v>
      </c>
      <c r="BC247" s="56" t="s">
        <v>149</v>
      </c>
      <c r="BD247" s="403" t="s">
        <v>6207</v>
      </c>
      <c r="BE247" s="51" t="s">
        <v>88</v>
      </c>
      <c r="BF247" s="51" t="s">
        <v>88</v>
      </c>
    </row>
    <row r="248" spans="2:58" x14ac:dyDescent="0.25">
      <c r="B248" s="51">
        <v>2026</v>
      </c>
      <c r="C248" s="51">
        <v>891780111</v>
      </c>
      <c r="D248" s="51" t="s">
        <v>79</v>
      </c>
      <c r="E248" s="161" t="s">
        <v>6206</v>
      </c>
      <c r="F248" s="56" t="s">
        <v>6205</v>
      </c>
      <c r="G248" s="56">
        <v>0</v>
      </c>
      <c r="H248" s="56" t="s">
        <v>82</v>
      </c>
      <c r="I248" s="51" t="s">
        <v>174</v>
      </c>
      <c r="J248" s="121" t="s">
        <v>84</v>
      </c>
      <c r="K248" s="109" t="s">
        <v>6204</v>
      </c>
      <c r="L248" s="114">
        <v>13886400</v>
      </c>
      <c r="M248" s="51" t="s">
        <v>86</v>
      </c>
      <c r="N248" s="109" t="s">
        <v>6203</v>
      </c>
      <c r="O248" s="109">
        <v>1082958389</v>
      </c>
      <c r="P248" s="109">
        <v>69</v>
      </c>
      <c r="Q248" s="120">
        <v>46036</v>
      </c>
      <c r="R248" s="109">
        <v>6818861280</v>
      </c>
      <c r="S248" s="114">
        <v>1411</v>
      </c>
      <c r="T248" s="120">
        <v>46043</v>
      </c>
      <c r="U248" s="114">
        <v>13886400</v>
      </c>
      <c r="V248" s="56" t="s">
        <v>88</v>
      </c>
      <c r="W248" s="114">
        <v>1082939683</v>
      </c>
      <c r="X248" s="161" t="s">
        <v>3375</v>
      </c>
      <c r="Y248" s="120">
        <v>46043</v>
      </c>
      <c r="Z248" s="120">
        <v>46069</v>
      </c>
      <c r="AA248" s="120" t="s">
        <v>90</v>
      </c>
      <c r="AB248" s="120">
        <v>46167</v>
      </c>
      <c r="AC248" s="54">
        <f t="shared" si="15"/>
        <v>98</v>
      </c>
      <c r="AD248" s="56">
        <v>0</v>
      </c>
      <c r="AE248" s="114">
        <v>0</v>
      </c>
      <c r="AF248" s="56">
        <v>0</v>
      </c>
      <c r="AG248" s="116" t="s">
        <v>90</v>
      </c>
      <c r="AH248" s="54">
        <f t="shared" si="16"/>
        <v>0</v>
      </c>
      <c r="AI248" s="56">
        <v>0</v>
      </c>
      <c r="AJ248" s="114">
        <v>0</v>
      </c>
      <c r="AK248" s="120" t="s">
        <v>90</v>
      </c>
      <c r="AL248" s="116" t="s">
        <v>90</v>
      </c>
      <c r="AM248" s="56">
        <v>0</v>
      </c>
      <c r="AN248" s="116" t="s">
        <v>90</v>
      </c>
      <c r="AO248" s="116" t="s">
        <v>90</v>
      </c>
      <c r="AP248" s="116" t="s">
        <v>90</v>
      </c>
      <c r="AQ248" s="54">
        <f t="shared" si="17"/>
        <v>0</v>
      </c>
      <c r="AR248" s="54">
        <f>+L248+AE248-AJ248</f>
        <v>13886400</v>
      </c>
      <c r="AS248" s="56" t="s">
        <v>571</v>
      </c>
      <c r="AT248" s="114">
        <v>0</v>
      </c>
      <c r="AU248" s="56" t="s">
        <v>91</v>
      </c>
      <c r="AV248" s="114">
        <v>0</v>
      </c>
      <c r="AW248" s="56" t="s">
        <v>90</v>
      </c>
      <c r="AX248" s="247">
        <v>2104000</v>
      </c>
      <c r="AY248" s="58">
        <f t="shared" si="18"/>
        <v>11782400</v>
      </c>
      <c r="AZ248" s="112">
        <f t="shared" si="19"/>
        <v>0.15151515151515152</v>
      </c>
      <c r="BA248" s="159">
        <v>0.15151515151515152</v>
      </c>
      <c r="BB248" s="56" t="s">
        <v>90</v>
      </c>
      <c r="BC248" s="56" t="s">
        <v>149</v>
      </c>
      <c r="BD248" s="403" t="s">
        <v>6202</v>
      </c>
      <c r="BE248" s="51" t="s">
        <v>88</v>
      </c>
      <c r="BF248" s="51" t="s">
        <v>88</v>
      </c>
    </row>
    <row r="249" spans="2:58" x14ac:dyDescent="0.25">
      <c r="B249" s="51">
        <v>2026</v>
      </c>
      <c r="C249" s="51">
        <v>891780111</v>
      </c>
      <c r="D249" s="51" t="s">
        <v>79</v>
      </c>
      <c r="E249" s="161" t="s">
        <v>6201</v>
      </c>
      <c r="F249" s="56" t="s">
        <v>6200</v>
      </c>
      <c r="G249" s="56">
        <v>0</v>
      </c>
      <c r="H249" s="56" t="s">
        <v>82</v>
      </c>
      <c r="I249" s="51" t="s">
        <v>174</v>
      </c>
      <c r="J249" s="121" t="s">
        <v>84</v>
      </c>
      <c r="K249" s="109" t="s">
        <v>4046</v>
      </c>
      <c r="L249" s="114">
        <v>9373320</v>
      </c>
      <c r="M249" s="51" t="s">
        <v>86</v>
      </c>
      <c r="N249" s="109" t="s">
        <v>6199</v>
      </c>
      <c r="O249" s="109">
        <v>1082046180</v>
      </c>
      <c r="P249" s="109">
        <v>69</v>
      </c>
      <c r="Q249" s="120">
        <v>46036</v>
      </c>
      <c r="R249" s="109">
        <v>6818861280</v>
      </c>
      <c r="S249" s="114">
        <v>1414</v>
      </c>
      <c r="T249" s="120">
        <v>46043</v>
      </c>
      <c r="U249" s="114">
        <v>9373320</v>
      </c>
      <c r="V249" s="56" t="s">
        <v>88</v>
      </c>
      <c r="W249" s="114">
        <v>1082939683</v>
      </c>
      <c r="X249" s="161" t="s">
        <v>3375</v>
      </c>
      <c r="Y249" s="120">
        <v>46043</v>
      </c>
      <c r="Z249" s="120">
        <v>46069</v>
      </c>
      <c r="AA249" s="120" t="s">
        <v>90</v>
      </c>
      <c r="AB249" s="120">
        <v>46167</v>
      </c>
      <c r="AC249" s="54">
        <f t="shared" si="15"/>
        <v>98</v>
      </c>
      <c r="AD249" s="56">
        <v>0</v>
      </c>
      <c r="AE249" s="114">
        <v>0</v>
      </c>
      <c r="AF249" s="56">
        <v>0</v>
      </c>
      <c r="AG249" s="116" t="s">
        <v>90</v>
      </c>
      <c r="AH249" s="54">
        <f t="shared" si="16"/>
        <v>0</v>
      </c>
      <c r="AI249" s="56">
        <v>0</v>
      </c>
      <c r="AJ249" s="114">
        <v>0</v>
      </c>
      <c r="AK249" s="120" t="s">
        <v>90</v>
      </c>
      <c r="AL249" s="116" t="s">
        <v>90</v>
      </c>
      <c r="AM249" s="56">
        <v>0</v>
      </c>
      <c r="AN249" s="116" t="s">
        <v>90</v>
      </c>
      <c r="AO249" s="116" t="s">
        <v>90</v>
      </c>
      <c r="AP249" s="116" t="s">
        <v>90</v>
      </c>
      <c r="AQ249" s="54">
        <f t="shared" si="17"/>
        <v>0</v>
      </c>
      <c r="AR249" s="54">
        <f>+L249+AE249-AJ249</f>
        <v>9373320</v>
      </c>
      <c r="AS249" s="56" t="s">
        <v>571</v>
      </c>
      <c r="AT249" s="114">
        <v>0</v>
      </c>
      <c r="AU249" s="56" t="s">
        <v>91</v>
      </c>
      <c r="AV249" s="114">
        <v>0</v>
      </c>
      <c r="AW249" s="56" t="s">
        <v>90</v>
      </c>
      <c r="AX249" s="247">
        <v>1420200</v>
      </c>
      <c r="AY249" s="58">
        <f t="shared" si="18"/>
        <v>7953120</v>
      </c>
      <c r="AZ249" s="112">
        <f t="shared" si="19"/>
        <v>0.15151515151515152</v>
      </c>
      <c r="BA249" s="159">
        <v>0.15151515151515152</v>
      </c>
      <c r="BB249" s="56" t="s">
        <v>90</v>
      </c>
      <c r="BC249" s="56" t="s">
        <v>149</v>
      </c>
      <c r="BD249" s="403" t="s">
        <v>6198</v>
      </c>
      <c r="BE249" s="51" t="s">
        <v>88</v>
      </c>
      <c r="BF249" s="51" t="s">
        <v>88</v>
      </c>
    </row>
    <row r="250" spans="2:58" x14ac:dyDescent="0.25">
      <c r="B250" s="51">
        <v>2026</v>
      </c>
      <c r="C250" s="51">
        <v>891780111</v>
      </c>
      <c r="D250" s="51" t="s">
        <v>79</v>
      </c>
      <c r="E250" s="161" t="s">
        <v>6197</v>
      </c>
      <c r="F250" s="56" t="s">
        <v>6196</v>
      </c>
      <c r="G250" s="56">
        <v>0</v>
      </c>
      <c r="H250" s="56" t="s">
        <v>82</v>
      </c>
      <c r="I250" s="51" t="s">
        <v>174</v>
      </c>
      <c r="J250" s="121" t="s">
        <v>84</v>
      </c>
      <c r="K250" s="109" t="s">
        <v>4046</v>
      </c>
      <c r="L250" s="114">
        <v>9373320</v>
      </c>
      <c r="M250" s="51" t="s">
        <v>86</v>
      </c>
      <c r="N250" s="109" t="s">
        <v>6195</v>
      </c>
      <c r="O250" s="109">
        <v>19619205</v>
      </c>
      <c r="P250" s="109">
        <v>69</v>
      </c>
      <c r="Q250" s="120">
        <v>46036</v>
      </c>
      <c r="R250" s="109">
        <v>6818861280</v>
      </c>
      <c r="S250" s="114">
        <v>1409</v>
      </c>
      <c r="T250" s="120">
        <v>46043</v>
      </c>
      <c r="U250" s="114">
        <v>9373320</v>
      </c>
      <c r="V250" s="56" t="s">
        <v>88</v>
      </c>
      <c r="W250" s="114">
        <v>1082939683</v>
      </c>
      <c r="X250" s="161" t="s">
        <v>3375</v>
      </c>
      <c r="Y250" s="120">
        <v>46043</v>
      </c>
      <c r="Z250" s="120">
        <v>46069</v>
      </c>
      <c r="AA250" s="120" t="s">
        <v>90</v>
      </c>
      <c r="AB250" s="120">
        <v>46167</v>
      </c>
      <c r="AC250" s="54">
        <f t="shared" si="15"/>
        <v>98</v>
      </c>
      <c r="AD250" s="56">
        <v>0</v>
      </c>
      <c r="AE250" s="114">
        <v>0</v>
      </c>
      <c r="AF250" s="56">
        <v>0</v>
      </c>
      <c r="AG250" s="116" t="s">
        <v>90</v>
      </c>
      <c r="AH250" s="54">
        <f t="shared" si="16"/>
        <v>0</v>
      </c>
      <c r="AI250" s="56">
        <v>0</v>
      </c>
      <c r="AJ250" s="114">
        <v>0</v>
      </c>
      <c r="AK250" s="120" t="s">
        <v>90</v>
      </c>
      <c r="AL250" s="116" t="s">
        <v>90</v>
      </c>
      <c r="AM250" s="56">
        <v>0</v>
      </c>
      <c r="AN250" s="116" t="s">
        <v>90</v>
      </c>
      <c r="AO250" s="116" t="s">
        <v>90</v>
      </c>
      <c r="AP250" s="116" t="s">
        <v>90</v>
      </c>
      <c r="AQ250" s="54">
        <f t="shared" si="17"/>
        <v>0</v>
      </c>
      <c r="AR250" s="54">
        <f>+L250+AE250-AJ250</f>
        <v>9373320</v>
      </c>
      <c r="AS250" s="56" t="s">
        <v>571</v>
      </c>
      <c r="AT250" s="114">
        <v>0</v>
      </c>
      <c r="AU250" s="56" t="s">
        <v>91</v>
      </c>
      <c r="AV250" s="114">
        <v>0</v>
      </c>
      <c r="AW250" s="56" t="s">
        <v>90</v>
      </c>
      <c r="AX250" s="247">
        <v>1420200</v>
      </c>
      <c r="AY250" s="58">
        <f t="shared" si="18"/>
        <v>7953120</v>
      </c>
      <c r="AZ250" s="112">
        <f t="shared" si="19"/>
        <v>0.15151515151515152</v>
      </c>
      <c r="BA250" s="159">
        <v>0.15151515151515152</v>
      </c>
      <c r="BB250" s="56" t="s">
        <v>90</v>
      </c>
      <c r="BC250" s="56" t="s">
        <v>149</v>
      </c>
      <c r="BD250" s="403" t="s">
        <v>6194</v>
      </c>
      <c r="BE250" s="51" t="s">
        <v>88</v>
      </c>
      <c r="BF250" s="51" t="s">
        <v>88</v>
      </c>
    </row>
    <row r="251" spans="2:58" x14ac:dyDescent="0.25">
      <c r="B251" s="51">
        <v>2026</v>
      </c>
      <c r="C251" s="51">
        <v>891780111</v>
      </c>
      <c r="D251" s="51" t="s">
        <v>79</v>
      </c>
      <c r="E251" s="161" t="s">
        <v>6193</v>
      </c>
      <c r="F251" s="56" t="s">
        <v>6192</v>
      </c>
      <c r="G251" s="56">
        <v>0</v>
      </c>
      <c r="H251" s="56" t="s">
        <v>82</v>
      </c>
      <c r="I251" s="51" t="s">
        <v>174</v>
      </c>
      <c r="J251" s="121" t="s">
        <v>84</v>
      </c>
      <c r="K251" s="109" t="s">
        <v>3507</v>
      </c>
      <c r="L251" s="114">
        <v>9373320</v>
      </c>
      <c r="M251" s="51" t="s">
        <v>86</v>
      </c>
      <c r="N251" s="109" t="s">
        <v>6191</v>
      </c>
      <c r="O251" s="109">
        <v>1079933492</v>
      </c>
      <c r="P251" s="109">
        <v>69</v>
      </c>
      <c r="Q251" s="120">
        <v>46036</v>
      </c>
      <c r="R251" s="109">
        <v>6818861280</v>
      </c>
      <c r="S251" s="114">
        <v>1408</v>
      </c>
      <c r="T251" s="120">
        <v>46043</v>
      </c>
      <c r="U251" s="114">
        <v>9373320</v>
      </c>
      <c r="V251" s="56" t="s">
        <v>88</v>
      </c>
      <c r="W251" s="114">
        <v>1082939683</v>
      </c>
      <c r="X251" s="161" t="s">
        <v>3375</v>
      </c>
      <c r="Y251" s="120">
        <v>46043</v>
      </c>
      <c r="Z251" s="120">
        <v>46069</v>
      </c>
      <c r="AA251" s="120" t="s">
        <v>90</v>
      </c>
      <c r="AB251" s="120">
        <v>46167</v>
      </c>
      <c r="AC251" s="54">
        <f t="shared" si="15"/>
        <v>98</v>
      </c>
      <c r="AD251" s="56">
        <v>0</v>
      </c>
      <c r="AE251" s="114">
        <v>0</v>
      </c>
      <c r="AF251" s="56">
        <v>0</v>
      </c>
      <c r="AG251" s="116" t="s">
        <v>90</v>
      </c>
      <c r="AH251" s="54">
        <f t="shared" si="16"/>
        <v>0</v>
      </c>
      <c r="AI251" s="56">
        <v>0</v>
      </c>
      <c r="AJ251" s="114">
        <v>0</v>
      </c>
      <c r="AK251" s="120" t="s">
        <v>90</v>
      </c>
      <c r="AL251" s="116" t="s">
        <v>90</v>
      </c>
      <c r="AM251" s="56">
        <v>0</v>
      </c>
      <c r="AN251" s="116" t="s">
        <v>90</v>
      </c>
      <c r="AO251" s="116" t="s">
        <v>90</v>
      </c>
      <c r="AP251" s="116" t="s">
        <v>90</v>
      </c>
      <c r="AQ251" s="54">
        <f t="shared" si="17"/>
        <v>0</v>
      </c>
      <c r="AR251" s="54">
        <f>+L251+AE251-AJ251</f>
        <v>9373320</v>
      </c>
      <c r="AS251" s="56" t="s">
        <v>571</v>
      </c>
      <c r="AT251" s="114">
        <v>0</v>
      </c>
      <c r="AU251" s="56" t="s">
        <v>91</v>
      </c>
      <c r="AV251" s="114">
        <v>0</v>
      </c>
      <c r="AW251" s="56" t="s">
        <v>90</v>
      </c>
      <c r="AX251" s="247">
        <v>1420200</v>
      </c>
      <c r="AY251" s="58">
        <f t="shared" si="18"/>
        <v>7953120</v>
      </c>
      <c r="AZ251" s="112">
        <f t="shared" si="19"/>
        <v>0.15151515151515152</v>
      </c>
      <c r="BA251" s="159">
        <v>0.15151515151515152</v>
      </c>
      <c r="BB251" s="56" t="s">
        <v>90</v>
      </c>
      <c r="BC251" s="56" t="s">
        <v>149</v>
      </c>
      <c r="BD251" s="403" t="s">
        <v>6190</v>
      </c>
      <c r="BE251" s="51" t="s">
        <v>88</v>
      </c>
      <c r="BF251" s="51" t="s">
        <v>88</v>
      </c>
    </row>
    <row r="252" spans="2:58" x14ac:dyDescent="0.25">
      <c r="B252" s="51">
        <v>2026</v>
      </c>
      <c r="C252" s="51">
        <v>891780111</v>
      </c>
      <c r="D252" s="51" t="s">
        <v>79</v>
      </c>
      <c r="E252" s="161" t="s">
        <v>6189</v>
      </c>
      <c r="F252" s="56" t="s">
        <v>6188</v>
      </c>
      <c r="G252" s="56">
        <v>0</v>
      </c>
      <c r="H252" s="56" t="s">
        <v>82</v>
      </c>
      <c r="I252" s="51" t="s">
        <v>174</v>
      </c>
      <c r="J252" s="121" t="s">
        <v>84</v>
      </c>
      <c r="K252" s="109" t="s">
        <v>3507</v>
      </c>
      <c r="L252" s="114">
        <v>9373320</v>
      </c>
      <c r="M252" s="51" t="s">
        <v>86</v>
      </c>
      <c r="N252" s="109" t="s">
        <v>6187</v>
      </c>
      <c r="O252" s="109">
        <v>19588449</v>
      </c>
      <c r="P252" s="109">
        <v>69</v>
      </c>
      <c r="Q252" s="120">
        <v>46036</v>
      </c>
      <c r="R252" s="109">
        <v>6818861280</v>
      </c>
      <c r="S252" s="114">
        <v>1415</v>
      </c>
      <c r="T252" s="120">
        <v>46043</v>
      </c>
      <c r="U252" s="114">
        <v>9373320</v>
      </c>
      <c r="V252" s="56" t="s">
        <v>88</v>
      </c>
      <c r="W252" s="114">
        <v>1082939683</v>
      </c>
      <c r="X252" s="161" t="s">
        <v>3375</v>
      </c>
      <c r="Y252" s="120">
        <v>46043</v>
      </c>
      <c r="Z252" s="120">
        <v>46069</v>
      </c>
      <c r="AA252" s="120" t="s">
        <v>90</v>
      </c>
      <c r="AB252" s="120">
        <v>46167</v>
      </c>
      <c r="AC252" s="54">
        <f t="shared" si="15"/>
        <v>98</v>
      </c>
      <c r="AD252" s="56">
        <v>0</v>
      </c>
      <c r="AE252" s="114">
        <v>0</v>
      </c>
      <c r="AF252" s="56">
        <v>0</v>
      </c>
      <c r="AG252" s="116" t="s">
        <v>90</v>
      </c>
      <c r="AH252" s="54">
        <f t="shared" si="16"/>
        <v>0</v>
      </c>
      <c r="AI252" s="56">
        <v>0</v>
      </c>
      <c r="AJ252" s="114">
        <v>0</v>
      </c>
      <c r="AK252" s="120" t="s">
        <v>90</v>
      </c>
      <c r="AL252" s="116" t="s">
        <v>90</v>
      </c>
      <c r="AM252" s="56">
        <v>0</v>
      </c>
      <c r="AN252" s="116" t="s">
        <v>90</v>
      </c>
      <c r="AO252" s="116" t="s">
        <v>90</v>
      </c>
      <c r="AP252" s="116" t="s">
        <v>90</v>
      </c>
      <c r="AQ252" s="54">
        <f t="shared" si="17"/>
        <v>0</v>
      </c>
      <c r="AR252" s="54">
        <f>+L252+AE252-AJ252</f>
        <v>9373320</v>
      </c>
      <c r="AS252" s="56" t="s">
        <v>571</v>
      </c>
      <c r="AT252" s="114">
        <v>0</v>
      </c>
      <c r="AU252" s="56" t="s">
        <v>91</v>
      </c>
      <c r="AV252" s="114">
        <v>0</v>
      </c>
      <c r="AW252" s="56" t="s">
        <v>90</v>
      </c>
      <c r="AX252" s="247">
        <v>1420200</v>
      </c>
      <c r="AY252" s="58">
        <f t="shared" si="18"/>
        <v>7953120</v>
      </c>
      <c r="AZ252" s="112">
        <f t="shared" si="19"/>
        <v>0.15151515151515152</v>
      </c>
      <c r="BA252" s="159">
        <v>0.15151515151515152</v>
      </c>
      <c r="BB252" s="56" t="s">
        <v>90</v>
      </c>
      <c r="BC252" s="56" t="s">
        <v>149</v>
      </c>
      <c r="BD252" s="403" t="s">
        <v>6186</v>
      </c>
      <c r="BE252" s="51" t="s">
        <v>88</v>
      </c>
      <c r="BF252" s="51" t="s">
        <v>88</v>
      </c>
    </row>
    <row r="253" spans="2:58" x14ac:dyDescent="0.25">
      <c r="B253" s="51">
        <v>2026</v>
      </c>
      <c r="C253" s="51">
        <v>891780111</v>
      </c>
      <c r="D253" s="51" t="s">
        <v>79</v>
      </c>
      <c r="E253" s="161" t="s">
        <v>6185</v>
      </c>
      <c r="F253" s="56" t="s">
        <v>6184</v>
      </c>
      <c r="G253" s="56">
        <v>0</v>
      </c>
      <c r="H253" s="56" t="s">
        <v>82</v>
      </c>
      <c r="I253" s="51" t="s">
        <v>174</v>
      </c>
      <c r="J253" s="121" t="s">
        <v>84</v>
      </c>
      <c r="K253" s="109" t="s">
        <v>3507</v>
      </c>
      <c r="L253" s="114">
        <v>9373320</v>
      </c>
      <c r="M253" s="51" t="s">
        <v>86</v>
      </c>
      <c r="N253" s="109" t="s">
        <v>6183</v>
      </c>
      <c r="O253" s="109">
        <v>1001889633</v>
      </c>
      <c r="P253" s="109">
        <v>69</v>
      </c>
      <c r="Q253" s="120">
        <v>46036</v>
      </c>
      <c r="R253" s="109">
        <v>6818861280</v>
      </c>
      <c r="S253" s="114">
        <v>1407</v>
      </c>
      <c r="T253" s="120">
        <v>46043</v>
      </c>
      <c r="U253" s="114">
        <v>9373320</v>
      </c>
      <c r="V253" s="56" t="s">
        <v>88</v>
      </c>
      <c r="W253" s="114">
        <v>1082939683</v>
      </c>
      <c r="X253" s="161" t="s">
        <v>3375</v>
      </c>
      <c r="Y253" s="120">
        <v>46043</v>
      </c>
      <c r="Z253" s="120">
        <v>46069</v>
      </c>
      <c r="AA253" s="120" t="s">
        <v>90</v>
      </c>
      <c r="AB253" s="120">
        <v>46167</v>
      </c>
      <c r="AC253" s="54">
        <f t="shared" si="15"/>
        <v>98</v>
      </c>
      <c r="AD253" s="56">
        <v>0</v>
      </c>
      <c r="AE253" s="114">
        <v>0</v>
      </c>
      <c r="AF253" s="56">
        <v>0</v>
      </c>
      <c r="AG253" s="116" t="s">
        <v>90</v>
      </c>
      <c r="AH253" s="54">
        <f t="shared" si="16"/>
        <v>0</v>
      </c>
      <c r="AI253" s="56">
        <v>0</v>
      </c>
      <c r="AJ253" s="114">
        <v>0</v>
      </c>
      <c r="AK253" s="120" t="s">
        <v>90</v>
      </c>
      <c r="AL253" s="116" t="s">
        <v>90</v>
      </c>
      <c r="AM253" s="56">
        <v>0</v>
      </c>
      <c r="AN253" s="116" t="s">
        <v>90</v>
      </c>
      <c r="AO253" s="116" t="s">
        <v>90</v>
      </c>
      <c r="AP253" s="116" t="s">
        <v>90</v>
      </c>
      <c r="AQ253" s="54">
        <f t="shared" si="17"/>
        <v>0</v>
      </c>
      <c r="AR253" s="54">
        <f>+L253+AE253-AJ253</f>
        <v>9373320</v>
      </c>
      <c r="AS253" s="56" t="s">
        <v>571</v>
      </c>
      <c r="AT253" s="114">
        <v>0</v>
      </c>
      <c r="AU253" s="56" t="s">
        <v>91</v>
      </c>
      <c r="AV253" s="114">
        <v>0</v>
      </c>
      <c r="AW253" s="56" t="s">
        <v>90</v>
      </c>
      <c r="AX253" s="247">
        <v>1420200</v>
      </c>
      <c r="AY253" s="58">
        <f t="shared" si="18"/>
        <v>7953120</v>
      </c>
      <c r="AZ253" s="112">
        <f t="shared" si="19"/>
        <v>0.15151515151515152</v>
      </c>
      <c r="BA253" s="159">
        <v>0.15151515151515152</v>
      </c>
      <c r="BB253" s="56" t="s">
        <v>90</v>
      </c>
      <c r="BC253" s="56" t="s">
        <v>149</v>
      </c>
      <c r="BD253" s="403" t="s">
        <v>6182</v>
      </c>
      <c r="BE253" s="51" t="s">
        <v>88</v>
      </c>
      <c r="BF253" s="51" t="s">
        <v>88</v>
      </c>
    </row>
    <row r="254" spans="2:58" x14ac:dyDescent="0.25">
      <c r="B254" s="51">
        <v>2026</v>
      </c>
      <c r="C254" s="51">
        <v>891780111</v>
      </c>
      <c r="D254" s="51" t="s">
        <v>79</v>
      </c>
      <c r="E254" s="161" t="s">
        <v>6181</v>
      </c>
      <c r="F254" s="56" t="s">
        <v>6180</v>
      </c>
      <c r="G254" s="56">
        <v>0</v>
      </c>
      <c r="H254" s="56" t="s">
        <v>82</v>
      </c>
      <c r="I254" s="51" t="s">
        <v>174</v>
      </c>
      <c r="J254" s="121" t="s">
        <v>84</v>
      </c>
      <c r="K254" s="109" t="s">
        <v>3507</v>
      </c>
      <c r="L254" s="114">
        <v>9373320</v>
      </c>
      <c r="M254" s="51" t="s">
        <v>86</v>
      </c>
      <c r="N254" s="109" t="s">
        <v>6179</v>
      </c>
      <c r="O254" s="109">
        <v>72312834</v>
      </c>
      <c r="P254" s="109">
        <v>69</v>
      </c>
      <c r="Q254" s="120">
        <v>46036</v>
      </c>
      <c r="R254" s="109">
        <v>6818861280</v>
      </c>
      <c r="S254" s="114">
        <v>1406</v>
      </c>
      <c r="T254" s="120">
        <v>46043</v>
      </c>
      <c r="U254" s="114">
        <v>9373320</v>
      </c>
      <c r="V254" s="56" t="s">
        <v>88</v>
      </c>
      <c r="W254" s="114">
        <v>1082939683</v>
      </c>
      <c r="X254" s="161" t="s">
        <v>3375</v>
      </c>
      <c r="Y254" s="120">
        <v>46043</v>
      </c>
      <c r="Z254" s="120">
        <v>46069</v>
      </c>
      <c r="AA254" s="120" t="s">
        <v>90</v>
      </c>
      <c r="AB254" s="120">
        <v>46167</v>
      </c>
      <c r="AC254" s="54">
        <f t="shared" si="15"/>
        <v>98</v>
      </c>
      <c r="AD254" s="56">
        <v>0</v>
      </c>
      <c r="AE254" s="114">
        <v>0</v>
      </c>
      <c r="AF254" s="56">
        <v>0</v>
      </c>
      <c r="AG254" s="116" t="s">
        <v>90</v>
      </c>
      <c r="AH254" s="54">
        <f t="shared" si="16"/>
        <v>0</v>
      </c>
      <c r="AI254" s="56">
        <v>0</v>
      </c>
      <c r="AJ254" s="114">
        <v>0</v>
      </c>
      <c r="AK254" s="120" t="s">
        <v>90</v>
      </c>
      <c r="AL254" s="116" t="s">
        <v>90</v>
      </c>
      <c r="AM254" s="56">
        <v>0</v>
      </c>
      <c r="AN254" s="116" t="s">
        <v>90</v>
      </c>
      <c r="AO254" s="116" t="s">
        <v>90</v>
      </c>
      <c r="AP254" s="116" t="s">
        <v>90</v>
      </c>
      <c r="AQ254" s="54">
        <f t="shared" si="17"/>
        <v>0</v>
      </c>
      <c r="AR254" s="54">
        <f>+L254+AE254-AJ254</f>
        <v>9373320</v>
      </c>
      <c r="AS254" s="56" t="s">
        <v>571</v>
      </c>
      <c r="AT254" s="114">
        <v>0</v>
      </c>
      <c r="AU254" s="56" t="s">
        <v>91</v>
      </c>
      <c r="AV254" s="114">
        <v>0</v>
      </c>
      <c r="AW254" s="56" t="s">
        <v>90</v>
      </c>
      <c r="AX254" s="247">
        <v>1420200</v>
      </c>
      <c r="AY254" s="58">
        <f t="shared" si="18"/>
        <v>7953120</v>
      </c>
      <c r="AZ254" s="112">
        <f t="shared" si="19"/>
        <v>0.15151515151515152</v>
      </c>
      <c r="BA254" s="159">
        <v>0.15151515151515152</v>
      </c>
      <c r="BB254" s="56" t="s">
        <v>90</v>
      </c>
      <c r="BC254" s="56" t="s">
        <v>149</v>
      </c>
      <c r="BD254" s="403" t="s">
        <v>6178</v>
      </c>
      <c r="BE254" s="51" t="s">
        <v>88</v>
      </c>
      <c r="BF254" s="51" t="s">
        <v>88</v>
      </c>
    </row>
    <row r="255" spans="2:58" x14ac:dyDescent="0.25">
      <c r="B255" s="51">
        <v>2026</v>
      </c>
      <c r="C255" s="51">
        <v>891780111</v>
      </c>
      <c r="D255" s="51" t="s">
        <v>79</v>
      </c>
      <c r="E255" s="161" t="s">
        <v>6177</v>
      </c>
      <c r="F255" s="56" t="s">
        <v>6176</v>
      </c>
      <c r="G255" s="56">
        <v>0</v>
      </c>
      <c r="H255" s="56" t="s">
        <v>82</v>
      </c>
      <c r="I255" s="51" t="s">
        <v>174</v>
      </c>
      <c r="J255" s="121" t="s">
        <v>84</v>
      </c>
      <c r="K255" s="109" t="s">
        <v>6175</v>
      </c>
      <c r="L255" s="114">
        <v>9373320</v>
      </c>
      <c r="M255" s="51" t="s">
        <v>86</v>
      </c>
      <c r="N255" s="109" t="s">
        <v>6174</v>
      </c>
      <c r="O255" s="109">
        <v>9878212</v>
      </c>
      <c r="P255" s="109">
        <v>69</v>
      </c>
      <c r="Q255" s="120">
        <v>46036</v>
      </c>
      <c r="R255" s="109">
        <v>6818861280</v>
      </c>
      <c r="S255" s="114">
        <v>1413</v>
      </c>
      <c r="T255" s="120">
        <v>46043</v>
      </c>
      <c r="U255" s="114">
        <v>9373320</v>
      </c>
      <c r="V255" s="56" t="s">
        <v>88</v>
      </c>
      <c r="W255" s="114">
        <v>1082939683</v>
      </c>
      <c r="X255" s="161" t="s">
        <v>3375</v>
      </c>
      <c r="Y255" s="120">
        <v>46043</v>
      </c>
      <c r="Z255" s="120">
        <v>46069</v>
      </c>
      <c r="AA255" s="120" t="s">
        <v>90</v>
      </c>
      <c r="AB255" s="120">
        <v>46167</v>
      </c>
      <c r="AC255" s="54">
        <f t="shared" si="15"/>
        <v>98</v>
      </c>
      <c r="AD255" s="56">
        <v>0</v>
      </c>
      <c r="AE255" s="114">
        <v>0</v>
      </c>
      <c r="AF255" s="56">
        <v>0</v>
      </c>
      <c r="AG255" s="116" t="s">
        <v>90</v>
      </c>
      <c r="AH255" s="54">
        <f t="shared" si="16"/>
        <v>0</v>
      </c>
      <c r="AI255" s="56">
        <v>0</v>
      </c>
      <c r="AJ255" s="114">
        <v>0</v>
      </c>
      <c r="AK255" s="120" t="s">
        <v>90</v>
      </c>
      <c r="AL255" s="116" t="s">
        <v>90</v>
      </c>
      <c r="AM255" s="56">
        <v>0</v>
      </c>
      <c r="AN255" s="116" t="s">
        <v>90</v>
      </c>
      <c r="AO255" s="116" t="s">
        <v>90</v>
      </c>
      <c r="AP255" s="116" t="s">
        <v>90</v>
      </c>
      <c r="AQ255" s="54">
        <f t="shared" si="17"/>
        <v>0</v>
      </c>
      <c r="AR255" s="54">
        <f>+L255+AE255-AJ255</f>
        <v>9373320</v>
      </c>
      <c r="AS255" s="56" t="s">
        <v>571</v>
      </c>
      <c r="AT255" s="114">
        <v>0</v>
      </c>
      <c r="AU255" s="56" t="s">
        <v>91</v>
      </c>
      <c r="AV255" s="114">
        <v>0</v>
      </c>
      <c r="AW255" s="56" t="s">
        <v>90</v>
      </c>
      <c r="AX255" s="247">
        <v>1420200</v>
      </c>
      <c r="AY255" s="58">
        <f t="shared" si="18"/>
        <v>7953120</v>
      </c>
      <c r="AZ255" s="112">
        <f t="shared" si="19"/>
        <v>0.15151515151515152</v>
      </c>
      <c r="BA255" s="159">
        <v>0.15151515151515152</v>
      </c>
      <c r="BB255" s="56" t="s">
        <v>90</v>
      </c>
      <c r="BC255" s="56" t="s">
        <v>149</v>
      </c>
      <c r="BD255" s="403" t="s">
        <v>6173</v>
      </c>
      <c r="BE255" s="51" t="s">
        <v>88</v>
      </c>
      <c r="BF255" s="51" t="s">
        <v>88</v>
      </c>
    </row>
    <row r="256" spans="2:58" ht="14.45" customHeight="1" x14ac:dyDescent="0.25">
      <c r="B256" s="51">
        <v>2026</v>
      </c>
      <c r="C256" s="51">
        <v>891780111</v>
      </c>
      <c r="D256" s="51" t="s">
        <v>79</v>
      </c>
      <c r="E256" s="161" t="s">
        <v>6172</v>
      </c>
      <c r="F256" s="56" t="s">
        <v>6171</v>
      </c>
      <c r="G256" s="56">
        <v>0</v>
      </c>
      <c r="H256" s="56" t="s">
        <v>82</v>
      </c>
      <c r="I256" s="51" t="s">
        <v>174</v>
      </c>
      <c r="J256" s="121" t="s">
        <v>84</v>
      </c>
      <c r="K256" s="109" t="s">
        <v>3507</v>
      </c>
      <c r="L256" s="114">
        <v>9373320</v>
      </c>
      <c r="M256" s="51" t="s">
        <v>86</v>
      </c>
      <c r="N256" s="109" t="s">
        <v>6170</v>
      </c>
      <c r="O256" s="109">
        <v>1082044166</v>
      </c>
      <c r="P256" s="109">
        <v>69</v>
      </c>
      <c r="Q256" s="120">
        <v>46036</v>
      </c>
      <c r="R256" s="109">
        <v>6818861280</v>
      </c>
      <c r="S256" s="114">
        <v>1412</v>
      </c>
      <c r="T256" s="120">
        <v>46043</v>
      </c>
      <c r="U256" s="114">
        <v>9373320</v>
      </c>
      <c r="V256" s="56" t="s">
        <v>88</v>
      </c>
      <c r="W256" s="114">
        <v>1082939683</v>
      </c>
      <c r="X256" s="161" t="s">
        <v>3375</v>
      </c>
      <c r="Y256" s="120">
        <v>46043</v>
      </c>
      <c r="Z256" s="120">
        <v>46069</v>
      </c>
      <c r="AA256" s="120" t="s">
        <v>90</v>
      </c>
      <c r="AB256" s="120">
        <v>46167</v>
      </c>
      <c r="AC256" s="54">
        <f t="shared" si="15"/>
        <v>98</v>
      </c>
      <c r="AD256" s="56">
        <v>0</v>
      </c>
      <c r="AE256" s="114">
        <v>0</v>
      </c>
      <c r="AF256" s="56">
        <v>0</v>
      </c>
      <c r="AG256" s="116" t="s">
        <v>90</v>
      </c>
      <c r="AH256" s="54">
        <f t="shared" si="16"/>
        <v>0</v>
      </c>
      <c r="AI256" s="56">
        <v>0</v>
      </c>
      <c r="AJ256" s="114">
        <v>0</v>
      </c>
      <c r="AK256" s="120" t="s">
        <v>90</v>
      </c>
      <c r="AL256" s="116" t="s">
        <v>90</v>
      </c>
      <c r="AM256" s="56">
        <v>0</v>
      </c>
      <c r="AN256" s="116" t="s">
        <v>90</v>
      </c>
      <c r="AO256" s="116" t="s">
        <v>90</v>
      </c>
      <c r="AP256" s="116" t="s">
        <v>90</v>
      </c>
      <c r="AQ256" s="54">
        <f t="shared" si="17"/>
        <v>0</v>
      </c>
      <c r="AR256" s="54">
        <f>+L256+AE256-AJ256</f>
        <v>9373320</v>
      </c>
      <c r="AS256" s="56" t="s">
        <v>571</v>
      </c>
      <c r="AT256" s="114">
        <v>0</v>
      </c>
      <c r="AU256" s="56" t="s">
        <v>91</v>
      </c>
      <c r="AV256" s="114">
        <v>0</v>
      </c>
      <c r="AW256" s="56" t="s">
        <v>90</v>
      </c>
      <c r="AX256" s="247">
        <v>1420200</v>
      </c>
      <c r="AY256" s="58">
        <f t="shared" si="18"/>
        <v>7953120</v>
      </c>
      <c r="AZ256" s="112">
        <f t="shared" si="19"/>
        <v>0.15151515151515152</v>
      </c>
      <c r="BA256" s="159">
        <v>0.15151515151515152</v>
      </c>
      <c r="BB256" s="56" t="s">
        <v>90</v>
      </c>
      <c r="BC256" s="56" t="s">
        <v>149</v>
      </c>
      <c r="BD256" s="403" t="s">
        <v>6169</v>
      </c>
      <c r="BE256" s="51" t="s">
        <v>88</v>
      </c>
      <c r="BF256" s="51" t="s">
        <v>88</v>
      </c>
    </row>
    <row r="257" spans="2:58" ht="14.45" customHeight="1" x14ac:dyDescent="0.25">
      <c r="B257" s="51">
        <v>2026</v>
      </c>
      <c r="C257" s="51">
        <v>891780111</v>
      </c>
      <c r="D257" s="51" t="s">
        <v>79</v>
      </c>
      <c r="E257" s="161" t="s">
        <v>6168</v>
      </c>
      <c r="F257" s="56" t="s">
        <v>6167</v>
      </c>
      <c r="G257" s="56">
        <v>0</v>
      </c>
      <c r="H257" s="56" t="s">
        <v>82</v>
      </c>
      <c r="I257" s="51" t="s">
        <v>174</v>
      </c>
      <c r="J257" s="121" t="s">
        <v>84</v>
      </c>
      <c r="K257" s="109" t="s">
        <v>3526</v>
      </c>
      <c r="L257" s="114">
        <v>9373320</v>
      </c>
      <c r="M257" s="51" t="s">
        <v>86</v>
      </c>
      <c r="N257" s="109" t="s">
        <v>6166</v>
      </c>
      <c r="O257" s="109">
        <v>1007162924</v>
      </c>
      <c r="P257" s="109">
        <v>69</v>
      </c>
      <c r="Q257" s="120">
        <v>46036</v>
      </c>
      <c r="R257" s="109">
        <v>6818861280</v>
      </c>
      <c r="S257" s="114">
        <v>1410</v>
      </c>
      <c r="T257" s="120">
        <v>46043</v>
      </c>
      <c r="U257" s="114">
        <v>9373320</v>
      </c>
      <c r="V257" s="56" t="s">
        <v>88</v>
      </c>
      <c r="W257" s="114">
        <v>1082939683</v>
      </c>
      <c r="X257" s="161" t="s">
        <v>3375</v>
      </c>
      <c r="Y257" s="120">
        <v>46043</v>
      </c>
      <c r="Z257" s="120">
        <v>46069</v>
      </c>
      <c r="AA257" s="120" t="s">
        <v>90</v>
      </c>
      <c r="AB257" s="120">
        <v>46167</v>
      </c>
      <c r="AC257" s="54">
        <f t="shared" si="15"/>
        <v>98</v>
      </c>
      <c r="AD257" s="56">
        <v>0</v>
      </c>
      <c r="AE257" s="114">
        <v>0</v>
      </c>
      <c r="AF257" s="56">
        <v>0</v>
      </c>
      <c r="AG257" s="116" t="s">
        <v>90</v>
      </c>
      <c r="AH257" s="54">
        <f t="shared" si="16"/>
        <v>0</v>
      </c>
      <c r="AI257" s="56">
        <v>0</v>
      </c>
      <c r="AJ257" s="114">
        <v>0</v>
      </c>
      <c r="AK257" s="120" t="s">
        <v>90</v>
      </c>
      <c r="AL257" s="116" t="s">
        <v>90</v>
      </c>
      <c r="AM257" s="56">
        <v>0</v>
      </c>
      <c r="AN257" s="116" t="s">
        <v>90</v>
      </c>
      <c r="AO257" s="116" t="s">
        <v>90</v>
      </c>
      <c r="AP257" s="116" t="s">
        <v>90</v>
      </c>
      <c r="AQ257" s="54">
        <f t="shared" si="17"/>
        <v>0</v>
      </c>
      <c r="AR257" s="54">
        <f>+L257+AE257-AJ257</f>
        <v>9373320</v>
      </c>
      <c r="AS257" s="56" t="s">
        <v>571</v>
      </c>
      <c r="AT257" s="114">
        <v>0</v>
      </c>
      <c r="AU257" s="56" t="s">
        <v>91</v>
      </c>
      <c r="AV257" s="114">
        <v>0</v>
      </c>
      <c r="AW257" s="56" t="s">
        <v>90</v>
      </c>
      <c r="AX257" s="247">
        <v>1420200</v>
      </c>
      <c r="AY257" s="58">
        <f t="shared" si="18"/>
        <v>7953120</v>
      </c>
      <c r="AZ257" s="112">
        <f t="shared" si="19"/>
        <v>0.15151515151515152</v>
      </c>
      <c r="BA257" s="159">
        <v>0.15151515151515152</v>
      </c>
      <c r="BB257" s="56" t="s">
        <v>90</v>
      </c>
      <c r="BC257" s="56" t="s">
        <v>149</v>
      </c>
      <c r="BD257" s="403" t="s">
        <v>6165</v>
      </c>
      <c r="BE257" s="51" t="s">
        <v>88</v>
      </c>
      <c r="BF257" s="51" t="s">
        <v>88</v>
      </c>
    </row>
    <row r="258" spans="2:58" x14ac:dyDescent="0.25">
      <c r="B258" s="51">
        <v>2026</v>
      </c>
      <c r="C258" s="51">
        <v>891780111</v>
      </c>
      <c r="D258" s="51" t="s">
        <v>79</v>
      </c>
      <c r="E258" s="161" t="s">
        <v>6164</v>
      </c>
      <c r="F258" s="56" t="s">
        <v>6163</v>
      </c>
      <c r="G258" s="56">
        <v>0</v>
      </c>
      <c r="H258" s="56" t="s">
        <v>82</v>
      </c>
      <c r="I258" s="51" t="s">
        <v>174</v>
      </c>
      <c r="J258" s="121" t="s">
        <v>84</v>
      </c>
      <c r="K258" s="109" t="s">
        <v>3507</v>
      </c>
      <c r="L258" s="114">
        <v>9373320</v>
      </c>
      <c r="M258" s="51" t="s">
        <v>86</v>
      </c>
      <c r="N258" s="109" t="s">
        <v>6162</v>
      </c>
      <c r="O258" s="109">
        <v>72229551</v>
      </c>
      <c r="P258" s="109">
        <v>69</v>
      </c>
      <c r="Q258" s="120">
        <v>46036</v>
      </c>
      <c r="R258" s="109">
        <v>6818861280</v>
      </c>
      <c r="S258" s="114">
        <v>1435</v>
      </c>
      <c r="T258" s="120">
        <v>46043</v>
      </c>
      <c r="U258" s="114">
        <v>9373320</v>
      </c>
      <c r="V258" s="56" t="s">
        <v>88</v>
      </c>
      <c r="W258" s="114">
        <v>1082939683</v>
      </c>
      <c r="X258" s="161" t="s">
        <v>3375</v>
      </c>
      <c r="Y258" s="120">
        <v>46043</v>
      </c>
      <c r="Z258" s="120">
        <v>46069</v>
      </c>
      <c r="AA258" s="120" t="s">
        <v>90</v>
      </c>
      <c r="AB258" s="120">
        <v>46167</v>
      </c>
      <c r="AC258" s="54">
        <f t="shared" si="15"/>
        <v>98</v>
      </c>
      <c r="AD258" s="56">
        <v>0</v>
      </c>
      <c r="AE258" s="114">
        <v>0</v>
      </c>
      <c r="AF258" s="56">
        <v>0</v>
      </c>
      <c r="AG258" s="116" t="s">
        <v>90</v>
      </c>
      <c r="AH258" s="54">
        <f t="shared" si="16"/>
        <v>0</v>
      </c>
      <c r="AI258" s="56">
        <v>0</v>
      </c>
      <c r="AJ258" s="114">
        <v>0</v>
      </c>
      <c r="AK258" s="120" t="s">
        <v>90</v>
      </c>
      <c r="AL258" s="116" t="s">
        <v>90</v>
      </c>
      <c r="AM258" s="56">
        <v>0</v>
      </c>
      <c r="AN258" s="116" t="s">
        <v>90</v>
      </c>
      <c r="AO258" s="116" t="s">
        <v>90</v>
      </c>
      <c r="AP258" s="116" t="s">
        <v>90</v>
      </c>
      <c r="AQ258" s="54">
        <f t="shared" si="17"/>
        <v>0</v>
      </c>
      <c r="AR258" s="54">
        <f>+L258+AE258-AJ258</f>
        <v>9373320</v>
      </c>
      <c r="AS258" s="56" t="s">
        <v>571</v>
      </c>
      <c r="AT258" s="114">
        <v>0</v>
      </c>
      <c r="AU258" s="56" t="s">
        <v>91</v>
      </c>
      <c r="AV258" s="114">
        <v>0</v>
      </c>
      <c r="AW258" s="56" t="s">
        <v>90</v>
      </c>
      <c r="AX258" s="247">
        <v>0</v>
      </c>
      <c r="AY258" s="58">
        <f t="shared" si="18"/>
        <v>9373320</v>
      </c>
      <c r="AZ258" s="112">
        <f t="shared" si="19"/>
        <v>0</v>
      </c>
      <c r="BA258" s="159">
        <v>0</v>
      </c>
      <c r="BB258" s="56" t="s">
        <v>90</v>
      </c>
      <c r="BC258" s="56" t="s">
        <v>149</v>
      </c>
      <c r="BD258" s="403" t="s">
        <v>6161</v>
      </c>
      <c r="BE258" s="51" t="s">
        <v>88</v>
      </c>
      <c r="BF258" s="51" t="s">
        <v>88</v>
      </c>
    </row>
    <row r="259" spans="2:58" x14ac:dyDescent="0.25">
      <c r="B259" s="51">
        <v>2026</v>
      </c>
      <c r="C259" s="51">
        <v>891780111</v>
      </c>
      <c r="D259" s="51" t="s">
        <v>79</v>
      </c>
      <c r="E259" s="161" t="s">
        <v>6160</v>
      </c>
      <c r="F259" s="56" t="s">
        <v>6159</v>
      </c>
      <c r="G259" s="56">
        <v>0</v>
      </c>
      <c r="H259" s="56" t="s">
        <v>82</v>
      </c>
      <c r="I259" s="51" t="s">
        <v>174</v>
      </c>
      <c r="J259" s="121" t="s">
        <v>84</v>
      </c>
      <c r="K259" s="109" t="s">
        <v>3507</v>
      </c>
      <c r="L259" s="114">
        <v>9373320</v>
      </c>
      <c r="M259" s="51" t="s">
        <v>86</v>
      </c>
      <c r="N259" s="109" t="s">
        <v>6158</v>
      </c>
      <c r="O259" s="109">
        <v>1128124474</v>
      </c>
      <c r="P259" s="109">
        <v>69</v>
      </c>
      <c r="Q259" s="120">
        <v>46036</v>
      </c>
      <c r="R259" s="109">
        <v>6818861280</v>
      </c>
      <c r="S259" s="114">
        <v>1434</v>
      </c>
      <c r="T259" s="120">
        <v>46043</v>
      </c>
      <c r="U259" s="114">
        <v>9373320</v>
      </c>
      <c r="V259" s="56" t="s">
        <v>88</v>
      </c>
      <c r="W259" s="114">
        <v>1082939683</v>
      </c>
      <c r="X259" s="161" t="s">
        <v>3375</v>
      </c>
      <c r="Y259" s="120">
        <v>46043</v>
      </c>
      <c r="Z259" s="120">
        <v>46069</v>
      </c>
      <c r="AA259" s="120" t="s">
        <v>90</v>
      </c>
      <c r="AB259" s="120">
        <v>46167</v>
      </c>
      <c r="AC259" s="54">
        <f t="shared" si="15"/>
        <v>98</v>
      </c>
      <c r="AD259" s="56">
        <v>0</v>
      </c>
      <c r="AE259" s="114">
        <v>0</v>
      </c>
      <c r="AF259" s="56">
        <v>0</v>
      </c>
      <c r="AG259" s="116" t="s">
        <v>90</v>
      </c>
      <c r="AH259" s="54">
        <f t="shared" si="16"/>
        <v>0</v>
      </c>
      <c r="AI259" s="56">
        <v>0</v>
      </c>
      <c r="AJ259" s="114">
        <v>0</v>
      </c>
      <c r="AK259" s="120" t="s">
        <v>90</v>
      </c>
      <c r="AL259" s="116" t="s">
        <v>90</v>
      </c>
      <c r="AM259" s="56">
        <v>0</v>
      </c>
      <c r="AN259" s="116" t="s">
        <v>90</v>
      </c>
      <c r="AO259" s="116" t="s">
        <v>90</v>
      </c>
      <c r="AP259" s="116" t="s">
        <v>90</v>
      </c>
      <c r="AQ259" s="54">
        <f t="shared" si="17"/>
        <v>0</v>
      </c>
      <c r="AR259" s="54">
        <f>+L259+AE259-AJ259</f>
        <v>9373320</v>
      </c>
      <c r="AS259" s="56" t="s">
        <v>571</v>
      </c>
      <c r="AT259" s="114">
        <v>0</v>
      </c>
      <c r="AU259" s="56" t="s">
        <v>91</v>
      </c>
      <c r="AV259" s="114">
        <v>0</v>
      </c>
      <c r="AW259" s="56" t="s">
        <v>90</v>
      </c>
      <c r="AX259" s="247">
        <v>1420200</v>
      </c>
      <c r="AY259" s="58">
        <f t="shared" si="18"/>
        <v>7953120</v>
      </c>
      <c r="AZ259" s="112">
        <f t="shared" si="19"/>
        <v>0.15151515151515152</v>
      </c>
      <c r="BA259" s="159">
        <v>0.15151515151515152</v>
      </c>
      <c r="BB259" s="56" t="s">
        <v>90</v>
      </c>
      <c r="BC259" s="56" t="s">
        <v>149</v>
      </c>
      <c r="BD259" s="403" t="s">
        <v>6157</v>
      </c>
      <c r="BE259" s="51" t="s">
        <v>88</v>
      </c>
      <c r="BF259" s="51" t="s">
        <v>88</v>
      </c>
    </row>
    <row r="260" spans="2:58" x14ac:dyDescent="0.25">
      <c r="B260" s="51">
        <v>2026</v>
      </c>
      <c r="C260" s="51">
        <v>891780111</v>
      </c>
      <c r="D260" s="51" t="s">
        <v>79</v>
      </c>
      <c r="E260" s="161" t="s">
        <v>6156</v>
      </c>
      <c r="F260" s="56" t="s">
        <v>6155</v>
      </c>
      <c r="G260" s="56">
        <v>0</v>
      </c>
      <c r="H260" s="56" t="s">
        <v>82</v>
      </c>
      <c r="I260" s="51" t="s">
        <v>174</v>
      </c>
      <c r="J260" s="121" t="s">
        <v>84</v>
      </c>
      <c r="K260" s="109" t="s">
        <v>3507</v>
      </c>
      <c r="L260" s="114">
        <v>9373320</v>
      </c>
      <c r="M260" s="51" t="s">
        <v>86</v>
      </c>
      <c r="N260" s="109" t="s">
        <v>6154</v>
      </c>
      <c r="O260" s="109">
        <v>1128126468</v>
      </c>
      <c r="P260" s="109">
        <v>69</v>
      </c>
      <c r="Q260" s="120">
        <v>46036</v>
      </c>
      <c r="R260" s="109">
        <v>6818861280</v>
      </c>
      <c r="S260" s="114">
        <v>1433</v>
      </c>
      <c r="T260" s="120">
        <v>46043</v>
      </c>
      <c r="U260" s="114">
        <v>9373320</v>
      </c>
      <c r="V260" s="56" t="s">
        <v>88</v>
      </c>
      <c r="W260" s="114">
        <v>1082939683</v>
      </c>
      <c r="X260" s="161" t="s">
        <v>3375</v>
      </c>
      <c r="Y260" s="120">
        <v>46043</v>
      </c>
      <c r="Z260" s="120">
        <v>46069</v>
      </c>
      <c r="AA260" s="120" t="s">
        <v>90</v>
      </c>
      <c r="AB260" s="120">
        <v>46167</v>
      </c>
      <c r="AC260" s="54">
        <f t="shared" si="15"/>
        <v>98</v>
      </c>
      <c r="AD260" s="56">
        <v>0</v>
      </c>
      <c r="AE260" s="114">
        <v>0</v>
      </c>
      <c r="AF260" s="56">
        <v>0</v>
      </c>
      <c r="AG260" s="116" t="s">
        <v>90</v>
      </c>
      <c r="AH260" s="54">
        <f t="shared" si="16"/>
        <v>0</v>
      </c>
      <c r="AI260" s="56">
        <v>0</v>
      </c>
      <c r="AJ260" s="114">
        <v>0</v>
      </c>
      <c r="AK260" s="120" t="s">
        <v>90</v>
      </c>
      <c r="AL260" s="116" t="s">
        <v>90</v>
      </c>
      <c r="AM260" s="56">
        <v>0</v>
      </c>
      <c r="AN260" s="116" t="s">
        <v>90</v>
      </c>
      <c r="AO260" s="116" t="s">
        <v>90</v>
      </c>
      <c r="AP260" s="116" t="s">
        <v>90</v>
      </c>
      <c r="AQ260" s="54">
        <f t="shared" si="17"/>
        <v>0</v>
      </c>
      <c r="AR260" s="54">
        <f>+L260+AE260-AJ260</f>
        <v>9373320</v>
      </c>
      <c r="AS260" s="56" t="s">
        <v>571</v>
      </c>
      <c r="AT260" s="114">
        <v>0</v>
      </c>
      <c r="AU260" s="56" t="s">
        <v>91</v>
      </c>
      <c r="AV260" s="114">
        <v>0</v>
      </c>
      <c r="AW260" s="56" t="s">
        <v>90</v>
      </c>
      <c r="AX260" s="247">
        <v>1420200</v>
      </c>
      <c r="AY260" s="58">
        <f t="shared" si="18"/>
        <v>7953120</v>
      </c>
      <c r="AZ260" s="112">
        <f t="shared" si="19"/>
        <v>0.15151515151515152</v>
      </c>
      <c r="BA260" s="159">
        <v>0.15151515151515152</v>
      </c>
      <c r="BB260" s="56" t="s">
        <v>90</v>
      </c>
      <c r="BC260" s="56" t="s">
        <v>149</v>
      </c>
      <c r="BD260" s="403" t="s">
        <v>6153</v>
      </c>
      <c r="BE260" s="51" t="s">
        <v>88</v>
      </c>
      <c r="BF260" s="51" t="s">
        <v>88</v>
      </c>
    </row>
    <row r="261" spans="2:58" ht="14.45" customHeight="1" x14ac:dyDescent="0.25">
      <c r="B261" s="51">
        <v>2026</v>
      </c>
      <c r="C261" s="51">
        <v>891780111</v>
      </c>
      <c r="D261" s="51" t="s">
        <v>79</v>
      </c>
      <c r="E261" s="161" t="s">
        <v>6152</v>
      </c>
      <c r="F261" s="56" t="s">
        <v>6151</v>
      </c>
      <c r="G261" s="56">
        <v>0</v>
      </c>
      <c r="H261" s="56" t="s">
        <v>82</v>
      </c>
      <c r="I261" s="51" t="s">
        <v>174</v>
      </c>
      <c r="J261" s="121" t="s">
        <v>84</v>
      </c>
      <c r="K261" s="109" t="s">
        <v>3507</v>
      </c>
      <c r="L261" s="114">
        <v>9373320</v>
      </c>
      <c r="M261" s="51" t="s">
        <v>86</v>
      </c>
      <c r="N261" s="109" t="s">
        <v>6150</v>
      </c>
      <c r="O261" s="109">
        <v>5055453</v>
      </c>
      <c r="P261" s="109">
        <v>69</v>
      </c>
      <c r="Q261" s="120">
        <v>46036</v>
      </c>
      <c r="R261" s="109">
        <v>6818861280</v>
      </c>
      <c r="S261" s="114">
        <v>1432</v>
      </c>
      <c r="T261" s="120">
        <v>46043</v>
      </c>
      <c r="U261" s="114">
        <v>9373320</v>
      </c>
      <c r="V261" s="56" t="s">
        <v>88</v>
      </c>
      <c r="W261" s="114">
        <v>1082939683</v>
      </c>
      <c r="X261" s="161" t="s">
        <v>3375</v>
      </c>
      <c r="Y261" s="120">
        <v>46043</v>
      </c>
      <c r="Z261" s="120">
        <v>46069</v>
      </c>
      <c r="AA261" s="120" t="s">
        <v>90</v>
      </c>
      <c r="AB261" s="120">
        <v>46167</v>
      </c>
      <c r="AC261" s="54">
        <f t="shared" si="15"/>
        <v>98</v>
      </c>
      <c r="AD261" s="56">
        <v>0</v>
      </c>
      <c r="AE261" s="114">
        <v>0</v>
      </c>
      <c r="AF261" s="56">
        <v>0</v>
      </c>
      <c r="AG261" s="116" t="s">
        <v>90</v>
      </c>
      <c r="AH261" s="54">
        <f t="shared" si="16"/>
        <v>0</v>
      </c>
      <c r="AI261" s="56">
        <v>0</v>
      </c>
      <c r="AJ261" s="114">
        <v>0</v>
      </c>
      <c r="AK261" s="120" t="s">
        <v>90</v>
      </c>
      <c r="AL261" s="116" t="s">
        <v>90</v>
      </c>
      <c r="AM261" s="56">
        <v>0</v>
      </c>
      <c r="AN261" s="116" t="s">
        <v>90</v>
      </c>
      <c r="AO261" s="116" t="s">
        <v>90</v>
      </c>
      <c r="AP261" s="116" t="s">
        <v>90</v>
      </c>
      <c r="AQ261" s="54">
        <f t="shared" si="17"/>
        <v>0</v>
      </c>
      <c r="AR261" s="54">
        <f>+L261+AE261-AJ261</f>
        <v>9373320</v>
      </c>
      <c r="AS261" s="56" t="s">
        <v>571</v>
      </c>
      <c r="AT261" s="114">
        <v>0</v>
      </c>
      <c r="AU261" s="56" t="s">
        <v>91</v>
      </c>
      <c r="AV261" s="114">
        <v>0</v>
      </c>
      <c r="AW261" s="56" t="s">
        <v>90</v>
      </c>
      <c r="AX261" s="247">
        <v>1420200</v>
      </c>
      <c r="AY261" s="58">
        <f t="shared" si="18"/>
        <v>7953120</v>
      </c>
      <c r="AZ261" s="112">
        <f t="shared" si="19"/>
        <v>0.15151515151515152</v>
      </c>
      <c r="BA261" s="159">
        <v>0.15151515151515152</v>
      </c>
      <c r="BB261" s="56" t="s">
        <v>90</v>
      </c>
      <c r="BC261" s="56" t="s">
        <v>149</v>
      </c>
      <c r="BD261" s="403" t="s">
        <v>6149</v>
      </c>
      <c r="BE261" s="51" t="s">
        <v>88</v>
      </c>
      <c r="BF261" s="51" t="s">
        <v>88</v>
      </c>
    </row>
    <row r="262" spans="2:58" ht="14.45" customHeight="1" x14ac:dyDescent="0.25">
      <c r="B262" s="51">
        <v>2026</v>
      </c>
      <c r="C262" s="51">
        <v>891780111</v>
      </c>
      <c r="D262" s="51" t="s">
        <v>79</v>
      </c>
      <c r="E262" s="161" t="s">
        <v>6148</v>
      </c>
      <c r="F262" s="56" t="s">
        <v>6147</v>
      </c>
      <c r="G262" s="56">
        <v>0</v>
      </c>
      <c r="H262" s="56" t="s">
        <v>82</v>
      </c>
      <c r="I262" s="51" t="s">
        <v>174</v>
      </c>
      <c r="J262" s="121" t="s">
        <v>84</v>
      </c>
      <c r="K262" s="109" t="s">
        <v>3507</v>
      </c>
      <c r="L262" s="114">
        <v>9373320</v>
      </c>
      <c r="M262" s="51" t="s">
        <v>86</v>
      </c>
      <c r="N262" s="109" t="s">
        <v>6146</v>
      </c>
      <c r="O262" s="109">
        <v>84008934</v>
      </c>
      <c r="P262" s="109">
        <v>69</v>
      </c>
      <c r="Q262" s="120">
        <v>46036</v>
      </c>
      <c r="R262" s="109">
        <v>6818861280</v>
      </c>
      <c r="S262" s="114">
        <v>1431</v>
      </c>
      <c r="T262" s="120">
        <v>46043</v>
      </c>
      <c r="U262" s="114">
        <v>9373320</v>
      </c>
      <c r="V262" s="56" t="s">
        <v>88</v>
      </c>
      <c r="W262" s="114">
        <v>1082939683</v>
      </c>
      <c r="X262" s="161" t="s">
        <v>3375</v>
      </c>
      <c r="Y262" s="120">
        <v>46043</v>
      </c>
      <c r="Z262" s="120">
        <v>46069</v>
      </c>
      <c r="AA262" s="120" t="s">
        <v>90</v>
      </c>
      <c r="AB262" s="120">
        <v>46167</v>
      </c>
      <c r="AC262" s="54">
        <f t="shared" si="15"/>
        <v>98</v>
      </c>
      <c r="AD262" s="56">
        <v>0</v>
      </c>
      <c r="AE262" s="114">
        <v>0</v>
      </c>
      <c r="AF262" s="56">
        <v>0</v>
      </c>
      <c r="AG262" s="116" t="s">
        <v>90</v>
      </c>
      <c r="AH262" s="54">
        <f t="shared" si="16"/>
        <v>0</v>
      </c>
      <c r="AI262" s="56">
        <v>0</v>
      </c>
      <c r="AJ262" s="114">
        <v>0</v>
      </c>
      <c r="AK262" s="120" t="s">
        <v>90</v>
      </c>
      <c r="AL262" s="116" t="s">
        <v>90</v>
      </c>
      <c r="AM262" s="56">
        <v>0</v>
      </c>
      <c r="AN262" s="116" t="s">
        <v>90</v>
      </c>
      <c r="AO262" s="116" t="s">
        <v>90</v>
      </c>
      <c r="AP262" s="116" t="s">
        <v>90</v>
      </c>
      <c r="AQ262" s="54">
        <f t="shared" si="17"/>
        <v>0</v>
      </c>
      <c r="AR262" s="54">
        <f>+L262+AE262-AJ262</f>
        <v>9373320</v>
      </c>
      <c r="AS262" s="56" t="s">
        <v>571</v>
      </c>
      <c r="AT262" s="114">
        <v>0</v>
      </c>
      <c r="AU262" s="56" t="s">
        <v>91</v>
      </c>
      <c r="AV262" s="114">
        <v>0</v>
      </c>
      <c r="AW262" s="56" t="s">
        <v>90</v>
      </c>
      <c r="AX262" s="247">
        <v>1420200</v>
      </c>
      <c r="AY262" s="58">
        <f t="shared" si="18"/>
        <v>7953120</v>
      </c>
      <c r="AZ262" s="112">
        <f t="shared" si="19"/>
        <v>0.15151515151515152</v>
      </c>
      <c r="BA262" s="159">
        <v>0.15151515151515152</v>
      </c>
      <c r="BB262" s="56" t="s">
        <v>90</v>
      </c>
      <c r="BC262" s="56" t="s">
        <v>149</v>
      </c>
      <c r="BD262" s="403" t="s">
        <v>6145</v>
      </c>
      <c r="BE262" s="51" t="s">
        <v>88</v>
      </c>
      <c r="BF262" s="51" t="s">
        <v>88</v>
      </c>
    </row>
    <row r="263" spans="2:58" ht="14.45" customHeight="1" x14ac:dyDescent="0.25">
      <c r="B263" s="51">
        <v>2026</v>
      </c>
      <c r="C263" s="51">
        <v>891780111</v>
      </c>
      <c r="D263" s="51" t="s">
        <v>79</v>
      </c>
      <c r="E263" s="161" t="s">
        <v>6144</v>
      </c>
      <c r="F263" s="56" t="s">
        <v>6143</v>
      </c>
      <c r="G263" s="56">
        <v>0</v>
      </c>
      <c r="H263" s="56" t="s">
        <v>82</v>
      </c>
      <c r="I263" s="51" t="s">
        <v>174</v>
      </c>
      <c r="J263" s="121" t="s">
        <v>84</v>
      </c>
      <c r="K263" s="54" t="s">
        <v>4135</v>
      </c>
      <c r="L263" s="114">
        <v>9373320</v>
      </c>
      <c r="M263" s="51" t="s">
        <v>86</v>
      </c>
      <c r="N263" s="109" t="s">
        <v>6142</v>
      </c>
      <c r="O263" s="109">
        <v>26984720</v>
      </c>
      <c r="P263" s="109">
        <v>69</v>
      </c>
      <c r="Q263" s="120">
        <v>46036</v>
      </c>
      <c r="R263" s="109">
        <v>6818861280</v>
      </c>
      <c r="S263" s="114">
        <v>1430</v>
      </c>
      <c r="T263" s="120">
        <v>46043</v>
      </c>
      <c r="U263" s="114">
        <v>9373320</v>
      </c>
      <c r="V263" s="56" t="s">
        <v>88</v>
      </c>
      <c r="W263" s="114">
        <v>1082939683</v>
      </c>
      <c r="X263" s="161" t="s">
        <v>3375</v>
      </c>
      <c r="Y263" s="120">
        <v>46043</v>
      </c>
      <c r="Z263" s="120">
        <v>46069</v>
      </c>
      <c r="AA263" s="120" t="s">
        <v>90</v>
      </c>
      <c r="AB263" s="120">
        <v>46167</v>
      </c>
      <c r="AC263" s="54">
        <f t="shared" si="15"/>
        <v>98</v>
      </c>
      <c r="AD263" s="56">
        <v>0</v>
      </c>
      <c r="AE263" s="114">
        <v>0</v>
      </c>
      <c r="AF263" s="56">
        <v>0</v>
      </c>
      <c r="AG263" s="116" t="s">
        <v>90</v>
      </c>
      <c r="AH263" s="54">
        <f t="shared" si="16"/>
        <v>0</v>
      </c>
      <c r="AI263" s="56">
        <v>0</v>
      </c>
      <c r="AJ263" s="114">
        <v>0</v>
      </c>
      <c r="AK263" s="120" t="s">
        <v>90</v>
      </c>
      <c r="AL263" s="116" t="s">
        <v>90</v>
      </c>
      <c r="AM263" s="56">
        <v>0</v>
      </c>
      <c r="AN263" s="116" t="s">
        <v>90</v>
      </c>
      <c r="AO263" s="116" t="s">
        <v>90</v>
      </c>
      <c r="AP263" s="116" t="s">
        <v>90</v>
      </c>
      <c r="AQ263" s="54">
        <f t="shared" si="17"/>
        <v>0</v>
      </c>
      <c r="AR263" s="54">
        <f>+L263+AE263-AJ263</f>
        <v>9373320</v>
      </c>
      <c r="AS263" s="56" t="s">
        <v>571</v>
      </c>
      <c r="AT263" s="114">
        <v>0</v>
      </c>
      <c r="AU263" s="56" t="s">
        <v>91</v>
      </c>
      <c r="AV263" s="114">
        <v>0</v>
      </c>
      <c r="AW263" s="56" t="s">
        <v>90</v>
      </c>
      <c r="AX263" s="247">
        <v>1420200</v>
      </c>
      <c r="AY263" s="58">
        <f t="shared" si="18"/>
        <v>7953120</v>
      </c>
      <c r="AZ263" s="112">
        <f t="shared" si="19"/>
        <v>0.15151515151515152</v>
      </c>
      <c r="BA263" s="159">
        <v>0.15151515151515152</v>
      </c>
      <c r="BB263" s="56" t="s">
        <v>90</v>
      </c>
      <c r="BC263" s="56" t="s">
        <v>149</v>
      </c>
      <c r="BD263" s="403" t="s">
        <v>6141</v>
      </c>
      <c r="BE263" s="51" t="s">
        <v>88</v>
      </c>
      <c r="BF263" s="51" t="s">
        <v>88</v>
      </c>
    </row>
    <row r="264" spans="2:58" ht="14.45" customHeight="1" x14ac:dyDescent="0.25">
      <c r="B264" s="51">
        <v>2026</v>
      </c>
      <c r="C264" s="51">
        <v>891780111</v>
      </c>
      <c r="D264" s="51" t="s">
        <v>79</v>
      </c>
      <c r="E264" s="161" t="s">
        <v>6140</v>
      </c>
      <c r="F264" s="56" t="s">
        <v>6139</v>
      </c>
      <c r="G264" s="56">
        <v>0</v>
      </c>
      <c r="H264" s="56" t="s">
        <v>82</v>
      </c>
      <c r="I264" s="51" t="s">
        <v>174</v>
      </c>
      <c r="J264" s="121" t="s">
        <v>84</v>
      </c>
      <c r="K264" s="109" t="s">
        <v>4135</v>
      </c>
      <c r="L264" s="114">
        <v>9373320</v>
      </c>
      <c r="M264" s="51" t="s">
        <v>86</v>
      </c>
      <c r="N264" s="109" t="s">
        <v>6138</v>
      </c>
      <c r="O264" s="109">
        <v>1006734917</v>
      </c>
      <c r="P264" s="109">
        <v>69</v>
      </c>
      <c r="Q264" s="120">
        <v>46036</v>
      </c>
      <c r="R264" s="109">
        <v>6818861280</v>
      </c>
      <c r="S264" s="114">
        <v>1429</v>
      </c>
      <c r="T264" s="120">
        <v>46043</v>
      </c>
      <c r="U264" s="114">
        <v>9373320</v>
      </c>
      <c r="V264" s="56" t="s">
        <v>88</v>
      </c>
      <c r="W264" s="114">
        <v>1082939683</v>
      </c>
      <c r="X264" s="161" t="s">
        <v>3375</v>
      </c>
      <c r="Y264" s="120">
        <v>46043</v>
      </c>
      <c r="Z264" s="120">
        <v>46069</v>
      </c>
      <c r="AA264" s="120" t="s">
        <v>90</v>
      </c>
      <c r="AB264" s="120">
        <v>46167</v>
      </c>
      <c r="AC264" s="54">
        <f t="shared" ref="AC264:AC327" si="20">+IF(AA264="1800-01-01",AB264-Z264,AB264-AA264)</f>
        <v>98</v>
      </c>
      <c r="AD264" s="56">
        <v>0</v>
      </c>
      <c r="AE264" s="114">
        <v>0</v>
      </c>
      <c r="AF264" s="56">
        <v>0</v>
      </c>
      <c r="AG264" s="116" t="s">
        <v>90</v>
      </c>
      <c r="AH264" s="54">
        <f t="shared" ref="AH264:AH327" si="21">+IF(AG264="1800-01-01",0,AG264-AB264)</f>
        <v>0</v>
      </c>
      <c r="AI264" s="56">
        <v>0</v>
      </c>
      <c r="AJ264" s="114">
        <v>0</v>
      </c>
      <c r="AK264" s="120" t="s">
        <v>90</v>
      </c>
      <c r="AL264" s="116" t="s">
        <v>90</v>
      </c>
      <c r="AM264" s="56">
        <v>0</v>
      </c>
      <c r="AN264" s="116" t="s">
        <v>90</v>
      </c>
      <c r="AO264" s="116" t="s">
        <v>90</v>
      </c>
      <c r="AP264" s="116" t="s">
        <v>90</v>
      </c>
      <c r="AQ264" s="54">
        <f t="shared" ref="AQ264:AQ327" si="22">+IF(AN264="1800-01-01",0,AO264-AN264)</f>
        <v>0</v>
      </c>
      <c r="AR264" s="54">
        <f>+L264+AE264-AJ264</f>
        <v>9373320</v>
      </c>
      <c r="AS264" s="56" t="s">
        <v>571</v>
      </c>
      <c r="AT264" s="114">
        <v>0</v>
      </c>
      <c r="AU264" s="56" t="s">
        <v>91</v>
      </c>
      <c r="AV264" s="114">
        <v>0</v>
      </c>
      <c r="AW264" s="56" t="s">
        <v>90</v>
      </c>
      <c r="AX264" s="247">
        <v>0</v>
      </c>
      <c r="AY264" s="58">
        <f t="shared" ref="AY264:AY327" si="23">AR264-AX264</f>
        <v>9373320</v>
      </c>
      <c r="AZ264" s="112">
        <f t="shared" ref="AZ264:AZ327" si="24">+IFERROR(AX264/AR264,"_")</f>
        <v>0</v>
      </c>
      <c r="BA264" s="159">
        <v>0</v>
      </c>
      <c r="BB264" s="56" t="s">
        <v>90</v>
      </c>
      <c r="BC264" s="56" t="s">
        <v>149</v>
      </c>
      <c r="BD264" s="403" t="s">
        <v>6137</v>
      </c>
      <c r="BE264" s="51" t="s">
        <v>88</v>
      </c>
      <c r="BF264" s="51" t="s">
        <v>88</v>
      </c>
    </row>
    <row r="265" spans="2:58" ht="14.45" customHeight="1" x14ac:dyDescent="0.25">
      <c r="B265" s="51">
        <v>2026</v>
      </c>
      <c r="C265" s="51">
        <v>891780111</v>
      </c>
      <c r="D265" s="51" t="s">
        <v>79</v>
      </c>
      <c r="E265" s="161" t="s">
        <v>6136</v>
      </c>
      <c r="F265" s="56" t="s">
        <v>6135</v>
      </c>
      <c r="G265" s="56">
        <v>0</v>
      </c>
      <c r="H265" s="56" t="s">
        <v>82</v>
      </c>
      <c r="I265" s="51" t="s">
        <v>174</v>
      </c>
      <c r="J265" s="121" t="s">
        <v>84</v>
      </c>
      <c r="K265" s="54" t="s">
        <v>3507</v>
      </c>
      <c r="L265" s="114">
        <v>9373320</v>
      </c>
      <c r="M265" s="51" t="s">
        <v>86</v>
      </c>
      <c r="N265" s="109" t="s">
        <v>6134</v>
      </c>
      <c r="O265" s="109">
        <v>5056365</v>
      </c>
      <c r="P265" s="109">
        <v>69</v>
      </c>
      <c r="Q265" s="120">
        <v>46036</v>
      </c>
      <c r="R265" s="109">
        <v>6818861280</v>
      </c>
      <c r="S265" s="114">
        <v>1428</v>
      </c>
      <c r="T265" s="120">
        <v>46043</v>
      </c>
      <c r="U265" s="114">
        <v>9373320</v>
      </c>
      <c r="V265" s="56" t="s">
        <v>88</v>
      </c>
      <c r="W265" s="114">
        <v>1082939683</v>
      </c>
      <c r="X265" s="161" t="s">
        <v>3375</v>
      </c>
      <c r="Y265" s="120">
        <v>46043</v>
      </c>
      <c r="Z265" s="120">
        <v>46069</v>
      </c>
      <c r="AA265" s="120" t="s">
        <v>90</v>
      </c>
      <c r="AB265" s="120">
        <v>46167</v>
      </c>
      <c r="AC265" s="54">
        <f t="shared" si="20"/>
        <v>98</v>
      </c>
      <c r="AD265" s="56">
        <v>0</v>
      </c>
      <c r="AE265" s="114">
        <v>0</v>
      </c>
      <c r="AF265" s="56">
        <v>0</v>
      </c>
      <c r="AG265" s="116" t="s">
        <v>90</v>
      </c>
      <c r="AH265" s="54">
        <f t="shared" si="21"/>
        <v>0</v>
      </c>
      <c r="AI265" s="56">
        <v>0</v>
      </c>
      <c r="AJ265" s="114">
        <v>0</v>
      </c>
      <c r="AK265" s="120" t="s">
        <v>90</v>
      </c>
      <c r="AL265" s="116" t="s">
        <v>90</v>
      </c>
      <c r="AM265" s="56">
        <v>0</v>
      </c>
      <c r="AN265" s="116" t="s">
        <v>90</v>
      </c>
      <c r="AO265" s="116" t="s">
        <v>90</v>
      </c>
      <c r="AP265" s="116" t="s">
        <v>90</v>
      </c>
      <c r="AQ265" s="54">
        <f t="shared" si="22"/>
        <v>0</v>
      </c>
      <c r="AR265" s="54">
        <f>+L265+AE265-AJ265</f>
        <v>9373320</v>
      </c>
      <c r="AS265" s="56" t="s">
        <v>571</v>
      </c>
      <c r="AT265" s="114">
        <v>0</v>
      </c>
      <c r="AU265" s="56" t="s">
        <v>91</v>
      </c>
      <c r="AV265" s="114">
        <v>0</v>
      </c>
      <c r="AW265" s="56" t="s">
        <v>90</v>
      </c>
      <c r="AX265" s="247">
        <v>1420200</v>
      </c>
      <c r="AY265" s="58">
        <f t="shared" si="23"/>
        <v>7953120</v>
      </c>
      <c r="AZ265" s="112">
        <f t="shared" si="24"/>
        <v>0.15151515151515152</v>
      </c>
      <c r="BA265" s="159">
        <v>0.15151515151515152</v>
      </c>
      <c r="BB265" s="56" t="s">
        <v>90</v>
      </c>
      <c r="BC265" s="56" t="s">
        <v>149</v>
      </c>
      <c r="BD265" s="403" t="s">
        <v>6133</v>
      </c>
      <c r="BE265" s="51" t="s">
        <v>88</v>
      </c>
      <c r="BF265" s="51" t="s">
        <v>88</v>
      </c>
    </row>
    <row r="266" spans="2:58" ht="14.45" customHeight="1" x14ac:dyDescent="0.25">
      <c r="B266" s="51">
        <v>2026</v>
      </c>
      <c r="C266" s="51">
        <v>891780111</v>
      </c>
      <c r="D266" s="51" t="s">
        <v>79</v>
      </c>
      <c r="E266" s="161" t="s">
        <v>6132</v>
      </c>
      <c r="F266" s="56" t="s">
        <v>6131</v>
      </c>
      <c r="G266" s="56">
        <v>0</v>
      </c>
      <c r="H266" s="56" t="s">
        <v>82</v>
      </c>
      <c r="I266" s="51" t="s">
        <v>174</v>
      </c>
      <c r="J266" s="121" t="s">
        <v>84</v>
      </c>
      <c r="K266" s="109" t="s">
        <v>3507</v>
      </c>
      <c r="L266" s="114">
        <v>9373320</v>
      </c>
      <c r="M266" s="51" t="s">
        <v>86</v>
      </c>
      <c r="N266" s="109" t="s">
        <v>6130</v>
      </c>
      <c r="O266" s="109">
        <v>17815307</v>
      </c>
      <c r="P266" s="109">
        <v>69</v>
      </c>
      <c r="Q266" s="120">
        <v>46036</v>
      </c>
      <c r="R266" s="109">
        <v>6818861280</v>
      </c>
      <c r="S266" s="114">
        <v>1427</v>
      </c>
      <c r="T266" s="120">
        <v>46043</v>
      </c>
      <c r="U266" s="114">
        <v>9373320</v>
      </c>
      <c r="V266" s="56" t="s">
        <v>88</v>
      </c>
      <c r="W266" s="114">
        <v>1082939683</v>
      </c>
      <c r="X266" s="161" t="s">
        <v>3375</v>
      </c>
      <c r="Y266" s="120">
        <v>46043</v>
      </c>
      <c r="Z266" s="120">
        <v>46069</v>
      </c>
      <c r="AA266" s="120" t="s">
        <v>90</v>
      </c>
      <c r="AB266" s="120">
        <v>46167</v>
      </c>
      <c r="AC266" s="54">
        <f t="shared" si="20"/>
        <v>98</v>
      </c>
      <c r="AD266" s="56">
        <v>0</v>
      </c>
      <c r="AE266" s="114">
        <v>0</v>
      </c>
      <c r="AF266" s="56">
        <v>0</v>
      </c>
      <c r="AG266" s="116" t="s">
        <v>90</v>
      </c>
      <c r="AH266" s="54">
        <f t="shared" si="21"/>
        <v>0</v>
      </c>
      <c r="AI266" s="56">
        <v>0</v>
      </c>
      <c r="AJ266" s="114">
        <v>0</v>
      </c>
      <c r="AK266" s="120" t="s">
        <v>90</v>
      </c>
      <c r="AL266" s="116" t="s">
        <v>90</v>
      </c>
      <c r="AM266" s="56">
        <v>0</v>
      </c>
      <c r="AN266" s="116" t="s">
        <v>90</v>
      </c>
      <c r="AO266" s="116" t="s">
        <v>90</v>
      </c>
      <c r="AP266" s="116" t="s">
        <v>90</v>
      </c>
      <c r="AQ266" s="54">
        <f t="shared" si="22"/>
        <v>0</v>
      </c>
      <c r="AR266" s="54">
        <f>+L266+AE266-AJ266</f>
        <v>9373320</v>
      </c>
      <c r="AS266" s="56" t="s">
        <v>571</v>
      </c>
      <c r="AT266" s="114">
        <v>0</v>
      </c>
      <c r="AU266" s="56" t="s">
        <v>91</v>
      </c>
      <c r="AV266" s="114">
        <v>0</v>
      </c>
      <c r="AW266" s="56" t="s">
        <v>90</v>
      </c>
      <c r="AX266" s="247">
        <v>1420200</v>
      </c>
      <c r="AY266" s="58">
        <f t="shared" si="23"/>
        <v>7953120</v>
      </c>
      <c r="AZ266" s="112">
        <f t="shared" si="24"/>
        <v>0.15151515151515152</v>
      </c>
      <c r="BA266" s="159">
        <v>0.15151515151515152</v>
      </c>
      <c r="BB266" s="56" t="s">
        <v>90</v>
      </c>
      <c r="BC266" s="56" t="s">
        <v>149</v>
      </c>
      <c r="BD266" s="403" t="s">
        <v>6129</v>
      </c>
      <c r="BE266" s="51" t="s">
        <v>88</v>
      </c>
      <c r="BF266" s="51" t="s">
        <v>88</v>
      </c>
    </row>
    <row r="267" spans="2:58" ht="14.45" customHeight="1" x14ac:dyDescent="0.25">
      <c r="B267" s="51">
        <v>2026</v>
      </c>
      <c r="C267" s="51">
        <v>891780111</v>
      </c>
      <c r="D267" s="51" t="s">
        <v>79</v>
      </c>
      <c r="E267" s="161" t="s">
        <v>6128</v>
      </c>
      <c r="F267" s="56" t="s">
        <v>6127</v>
      </c>
      <c r="G267" s="56">
        <v>0</v>
      </c>
      <c r="H267" s="56" t="s">
        <v>82</v>
      </c>
      <c r="I267" s="51" t="s">
        <v>174</v>
      </c>
      <c r="J267" s="121" t="s">
        <v>84</v>
      </c>
      <c r="K267" s="109" t="s">
        <v>4135</v>
      </c>
      <c r="L267" s="114">
        <v>9373320</v>
      </c>
      <c r="M267" s="51" t="s">
        <v>86</v>
      </c>
      <c r="N267" s="109" t="s">
        <v>6126</v>
      </c>
      <c r="O267" s="109">
        <v>26988689</v>
      </c>
      <c r="P267" s="109">
        <v>69</v>
      </c>
      <c r="Q267" s="120">
        <v>46036</v>
      </c>
      <c r="R267" s="109">
        <v>6818861280</v>
      </c>
      <c r="S267" s="114">
        <v>1426</v>
      </c>
      <c r="T267" s="120">
        <v>46043</v>
      </c>
      <c r="U267" s="114">
        <v>9373320</v>
      </c>
      <c r="V267" s="56" t="s">
        <v>88</v>
      </c>
      <c r="W267" s="114">
        <v>1082939683</v>
      </c>
      <c r="X267" s="161" t="s">
        <v>3375</v>
      </c>
      <c r="Y267" s="120">
        <v>46043</v>
      </c>
      <c r="Z267" s="120">
        <v>46069</v>
      </c>
      <c r="AA267" s="120" t="s">
        <v>90</v>
      </c>
      <c r="AB267" s="120">
        <v>46167</v>
      </c>
      <c r="AC267" s="54">
        <f t="shared" si="20"/>
        <v>98</v>
      </c>
      <c r="AD267" s="56">
        <v>0</v>
      </c>
      <c r="AE267" s="114">
        <v>0</v>
      </c>
      <c r="AF267" s="56">
        <v>0</v>
      </c>
      <c r="AG267" s="116" t="s">
        <v>90</v>
      </c>
      <c r="AH267" s="54">
        <f t="shared" si="21"/>
        <v>0</v>
      </c>
      <c r="AI267" s="56">
        <v>0</v>
      </c>
      <c r="AJ267" s="114">
        <v>0</v>
      </c>
      <c r="AK267" s="120" t="s">
        <v>90</v>
      </c>
      <c r="AL267" s="116" t="s">
        <v>90</v>
      </c>
      <c r="AM267" s="56">
        <v>0</v>
      </c>
      <c r="AN267" s="116" t="s">
        <v>90</v>
      </c>
      <c r="AO267" s="116" t="s">
        <v>90</v>
      </c>
      <c r="AP267" s="116" t="s">
        <v>90</v>
      </c>
      <c r="AQ267" s="54">
        <f t="shared" si="22"/>
        <v>0</v>
      </c>
      <c r="AR267" s="54">
        <f>+L267+AE267-AJ267</f>
        <v>9373320</v>
      </c>
      <c r="AS267" s="56" t="s">
        <v>571</v>
      </c>
      <c r="AT267" s="114">
        <v>0</v>
      </c>
      <c r="AU267" s="56" t="s">
        <v>91</v>
      </c>
      <c r="AV267" s="114">
        <v>0</v>
      </c>
      <c r="AW267" s="56" t="s">
        <v>90</v>
      </c>
      <c r="AX267" s="247">
        <v>1420200</v>
      </c>
      <c r="AY267" s="58">
        <f t="shared" si="23"/>
        <v>7953120</v>
      </c>
      <c r="AZ267" s="112">
        <f t="shared" si="24"/>
        <v>0.15151515151515152</v>
      </c>
      <c r="BA267" s="159">
        <v>0.15151515151515152</v>
      </c>
      <c r="BB267" s="56" t="s">
        <v>90</v>
      </c>
      <c r="BC267" s="56" t="s">
        <v>149</v>
      </c>
      <c r="BD267" s="403" t="s">
        <v>6125</v>
      </c>
      <c r="BE267" s="51" t="s">
        <v>88</v>
      </c>
      <c r="BF267" s="51" t="s">
        <v>88</v>
      </c>
    </row>
    <row r="268" spans="2:58" ht="14.45" customHeight="1" x14ac:dyDescent="0.25">
      <c r="B268" s="51">
        <v>2026</v>
      </c>
      <c r="C268" s="51">
        <v>891780111</v>
      </c>
      <c r="D268" s="51" t="s">
        <v>79</v>
      </c>
      <c r="E268" s="161" t="s">
        <v>6124</v>
      </c>
      <c r="F268" s="56" t="s">
        <v>6123</v>
      </c>
      <c r="G268" s="56">
        <v>0</v>
      </c>
      <c r="H268" s="56" t="s">
        <v>82</v>
      </c>
      <c r="I268" s="51" t="s">
        <v>174</v>
      </c>
      <c r="J268" s="121" t="s">
        <v>84</v>
      </c>
      <c r="K268" s="109" t="s">
        <v>3507</v>
      </c>
      <c r="L268" s="114">
        <v>9373320</v>
      </c>
      <c r="M268" s="51" t="s">
        <v>86</v>
      </c>
      <c r="N268" s="109" t="s">
        <v>6122</v>
      </c>
      <c r="O268" s="109">
        <v>1124001955</v>
      </c>
      <c r="P268" s="109">
        <v>69</v>
      </c>
      <c r="Q268" s="120">
        <v>46036</v>
      </c>
      <c r="R268" s="109">
        <v>6818861280</v>
      </c>
      <c r="S268" s="114">
        <v>1461</v>
      </c>
      <c r="T268" s="120">
        <v>46043</v>
      </c>
      <c r="U268" s="114">
        <v>9373320</v>
      </c>
      <c r="V268" s="56" t="s">
        <v>88</v>
      </c>
      <c r="W268" s="114">
        <v>1082939683</v>
      </c>
      <c r="X268" s="161" t="s">
        <v>3375</v>
      </c>
      <c r="Y268" s="120">
        <v>46043</v>
      </c>
      <c r="Z268" s="120">
        <v>46069</v>
      </c>
      <c r="AA268" s="120" t="s">
        <v>90</v>
      </c>
      <c r="AB268" s="120">
        <v>46167</v>
      </c>
      <c r="AC268" s="54">
        <f t="shared" si="20"/>
        <v>98</v>
      </c>
      <c r="AD268" s="56">
        <v>0</v>
      </c>
      <c r="AE268" s="114">
        <v>0</v>
      </c>
      <c r="AF268" s="56">
        <v>0</v>
      </c>
      <c r="AG268" s="116" t="s">
        <v>90</v>
      </c>
      <c r="AH268" s="54">
        <f t="shared" si="21"/>
        <v>0</v>
      </c>
      <c r="AI268" s="56">
        <v>0</v>
      </c>
      <c r="AJ268" s="114">
        <v>0</v>
      </c>
      <c r="AK268" s="120" t="s">
        <v>90</v>
      </c>
      <c r="AL268" s="116" t="s">
        <v>90</v>
      </c>
      <c r="AM268" s="56">
        <v>0</v>
      </c>
      <c r="AN268" s="116" t="s">
        <v>90</v>
      </c>
      <c r="AO268" s="116" t="s">
        <v>90</v>
      </c>
      <c r="AP268" s="116" t="s">
        <v>90</v>
      </c>
      <c r="AQ268" s="54">
        <f t="shared" si="22"/>
        <v>0</v>
      </c>
      <c r="AR268" s="54">
        <f>+L268+AE268-AJ268</f>
        <v>9373320</v>
      </c>
      <c r="AS268" s="56" t="s">
        <v>571</v>
      </c>
      <c r="AT268" s="114">
        <v>0</v>
      </c>
      <c r="AU268" s="56" t="s">
        <v>91</v>
      </c>
      <c r="AV268" s="114">
        <v>0</v>
      </c>
      <c r="AW268" s="56" t="s">
        <v>90</v>
      </c>
      <c r="AX268" s="247">
        <v>0</v>
      </c>
      <c r="AY268" s="58">
        <f t="shared" si="23"/>
        <v>9373320</v>
      </c>
      <c r="AZ268" s="112">
        <f t="shared" si="24"/>
        <v>0</v>
      </c>
      <c r="BA268" s="159">
        <v>0</v>
      </c>
      <c r="BB268" s="56" t="s">
        <v>90</v>
      </c>
      <c r="BC268" s="56" t="s">
        <v>149</v>
      </c>
      <c r="BD268" s="403" t="s">
        <v>6121</v>
      </c>
      <c r="BE268" s="51" t="s">
        <v>88</v>
      </c>
      <c r="BF268" s="51" t="s">
        <v>88</v>
      </c>
    </row>
    <row r="269" spans="2:58" ht="14.45" customHeight="1" x14ac:dyDescent="0.25">
      <c r="B269" s="51">
        <v>2026</v>
      </c>
      <c r="C269" s="51">
        <v>891780111</v>
      </c>
      <c r="D269" s="51" t="s">
        <v>79</v>
      </c>
      <c r="E269" s="161" t="s">
        <v>6120</v>
      </c>
      <c r="F269" s="56" t="s">
        <v>6119</v>
      </c>
      <c r="G269" s="56">
        <v>0</v>
      </c>
      <c r="H269" s="56" t="s">
        <v>82</v>
      </c>
      <c r="I269" s="51" t="s">
        <v>174</v>
      </c>
      <c r="J269" s="121" t="s">
        <v>84</v>
      </c>
      <c r="K269" s="109" t="s">
        <v>3507</v>
      </c>
      <c r="L269" s="114">
        <v>9373320</v>
      </c>
      <c r="M269" s="51" t="s">
        <v>86</v>
      </c>
      <c r="N269" s="109" t="s">
        <v>6118</v>
      </c>
      <c r="O269" s="109">
        <v>19595384</v>
      </c>
      <c r="P269" s="109">
        <v>69</v>
      </c>
      <c r="Q269" s="120">
        <v>46036</v>
      </c>
      <c r="R269" s="109">
        <v>6818861280</v>
      </c>
      <c r="S269" s="114">
        <v>1460</v>
      </c>
      <c r="T269" s="120">
        <v>46043</v>
      </c>
      <c r="U269" s="114">
        <v>9373320</v>
      </c>
      <c r="V269" s="56" t="s">
        <v>88</v>
      </c>
      <c r="W269" s="114">
        <v>1082939683</v>
      </c>
      <c r="X269" s="161" t="s">
        <v>3375</v>
      </c>
      <c r="Y269" s="120">
        <v>46043</v>
      </c>
      <c r="Z269" s="120">
        <v>46069</v>
      </c>
      <c r="AA269" s="120" t="s">
        <v>90</v>
      </c>
      <c r="AB269" s="120">
        <v>46167</v>
      </c>
      <c r="AC269" s="54">
        <f t="shared" si="20"/>
        <v>98</v>
      </c>
      <c r="AD269" s="56">
        <v>0</v>
      </c>
      <c r="AE269" s="114">
        <v>0</v>
      </c>
      <c r="AF269" s="56">
        <v>0</v>
      </c>
      <c r="AG269" s="116" t="s">
        <v>90</v>
      </c>
      <c r="AH269" s="54">
        <f t="shared" si="21"/>
        <v>0</v>
      </c>
      <c r="AI269" s="56">
        <v>0</v>
      </c>
      <c r="AJ269" s="114">
        <v>0</v>
      </c>
      <c r="AK269" s="120" t="s">
        <v>90</v>
      </c>
      <c r="AL269" s="116" t="s">
        <v>90</v>
      </c>
      <c r="AM269" s="56">
        <v>0</v>
      </c>
      <c r="AN269" s="116" t="s">
        <v>90</v>
      </c>
      <c r="AO269" s="116" t="s">
        <v>90</v>
      </c>
      <c r="AP269" s="116" t="s">
        <v>90</v>
      </c>
      <c r="AQ269" s="54">
        <f t="shared" si="22"/>
        <v>0</v>
      </c>
      <c r="AR269" s="54">
        <f>+L269+AE269-AJ269</f>
        <v>9373320</v>
      </c>
      <c r="AS269" s="56" t="s">
        <v>571</v>
      </c>
      <c r="AT269" s="114">
        <v>0</v>
      </c>
      <c r="AU269" s="56" t="s">
        <v>91</v>
      </c>
      <c r="AV269" s="114">
        <v>0</v>
      </c>
      <c r="AW269" s="56" t="s">
        <v>90</v>
      </c>
      <c r="AX269" s="247">
        <v>1420200</v>
      </c>
      <c r="AY269" s="58">
        <f t="shared" si="23"/>
        <v>7953120</v>
      </c>
      <c r="AZ269" s="112">
        <f t="shared" si="24"/>
        <v>0.15151515151515152</v>
      </c>
      <c r="BA269" s="159">
        <v>0.15151515151515152</v>
      </c>
      <c r="BB269" s="56" t="s">
        <v>90</v>
      </c>
      <c r="BC269" s="56" t="s">
        <v>149</v>
      </c>
      <c r="BD269" s="403" t="s">
        <v>6117</v>
      </c>
      <c r="BE269" s="51" t="s">
        <v>88</v>
      </c>
      <c r="BF269" s="51" t="s">
        <v>88</v>
      </c>
    </row>
    <row r="270" spans="2:58" ht="14.45" customHeight="1" x14ac:dyDescent="0.25">
      <c r="B270" s="51">
        <v>2026</v>
      </c>
      <c r="C270" s="51">
        <v>891780111</v>
      </c>
      <c r="D270" s="51" t="s">
        <v>79</v>
      </c>
      <c r="E270" s="161" t="s">
        <v>6116</v>
      </c>
      <c r="F270" s="56" t="s">
        <v>6115</v>
      </c>
      <c r="G270" s="56">
        <v>0</v>
      </c>
      <c r="H270" s="56" t="s">
        <v>82</v>
      </c>
      <c r="I270" s="51" t="s">
        <v>174</v>
      </c>
      <c r="J270" s="121" t="s">
        <v>84</v>
      </c>
      <c r="K270" s="109" t="s">
        <v>4135</v>
      </c>
      <c r="L270" s="114">
        <v>9373320</v>
      </c>
      <c r="M270" s="51" t="s">
        <v>86</v>
      </c>
      <c r="N270" s="109" t="s">
        <v>6114</v>
      </c>
      <c r="O270" s="109">
        <v>1065652539</v>
      </c>
      <c r="P270" s="109">
        <v>69</v>
      </c>
      <c r="Q270" s="120">
        <v>46036</v>
      </c>
      <c r="R270" s="109">
        <v>6818861280</v>
      </c>
      <c r="S270" s="114">
        <v>1459</v>
      </c>
      <c r="T270" s="120">
        <v>46043</v>
      </c>
      <c r="U270" s="114">
        <v>9373320</v>
      </c>
      <c r="V270" s="56" t="s">
        <v>88</v>
      </c>
      <c r="W270" s="114">
        <v>1082939683</v>
      </c>
      <c r="X270" s="161" t="s">
        <v>3375</v>
      </c>
      <c r="Y270" s="120">
        <v>46043</v>
      </c>
      <c r="Z270" s="120">
        <v>46069</v>
      </c>
      <c r="AA270" s="120" t="s">
        <v>90</v>
      </c>
      <c r="AB270" s="120">
        <v>46167</v>
      </c>
      <c r="AC270" s="54">
        <f t="shared" si="20"/>
        <v>98</v>
      </c>
      <c r="AD270" s="56">
        <v>0</v>
      </c>
      <c r="AE270" s="114">
        <v>0</v>
      </c>
      <c r="AF270" s="56">
        <v>0</v>
      </c>
      <c r="AG270" s="116" t="s">
        <v>90</v>
      </c>
      <c r="AH270" s="54">
        <f t="shared" si="21"/>
        <v>0</v>
      </c>
      <c r="AI270" s="56">
        <v>0</v>
      </c>
      <c r="AJ270" s="114">
        <v>0</v>
      </c>
      <c r="AK270" s="120" t="s">
        <v>90</v>
      </c>
      <c r="AL270" s="116" t="s">
        <v>90</v>
      </c>
      <c r="AM270" s="56">
        <v>0</v>
      </c>
      <c r="AN270" s="116" t="s">
        <v>90</v>
      </c>
      <c r="AO270" s="116" t="s">
        <v>90</v>
      </c>
      <c r="AP270" s="116" t="s">
        <v>90</v>
      </c>
      <c r="AQ270" s="54">
        <f t="shared" si="22"/>
        <v>0</v>
      </c>
      <c r="AR270" s="54">
        <f>+L270+AE270-AJ270</f>
        <v>9373320</v>
      </c>
      <c r="AS270" s="56" t="s">
        <v>571</v>
      </c>
      <c r="AT270" s="114">
        <v>0</v>
      </c>
      <c r="AU270" s="56" t="s">
        <v>91</v>
      </c>
      <c r="AV270" s="114">
        <v>0</v>
      </c>
      <c r="AW270" s="56" t="s">
        <v>90</v>
      </c>
      <c r="AX270" s="247">
        <v>1420200</v>
      </c>
      <c r="AY270" s="58">
        <f t="shared" si="23"/>
        <v>7953120</v>
      </c>
      <c r="AZ270" s="112">
        <f t="shared" si="24"/>
        <v>0.15151515151515152</v>
      </c>
      <c r="BA270" s="159">
        <v>0.15151515151515152</v>
      </c>
      <c r="BB270" s="56" t="s">
        <v>90</v>
      </c>
      <c r="BC270" s="56" t="s">
        <v>149</v>
      </c>
      <c r="BD270" s="403" t="s">
        <v>6113</v>
      </c>
      <c r="BE270" s="51" t="s">
        <v>88</v>
      </c>
      <c r="BF270" s="51" t="s">
        <v>88</v>
      </c>
    </row>
    <row r="271" spans="2:58" ht="14.45" customHeight="1" x14ac:dyDescent="0.25">
      <c r="B271" s="51">
        <v>2026</v>
      </c>
      <c r="C271" s="51">
        <v>891780111</v>
      </c>
      <c r="D271" s="51" t="s">
        <v>79</v>
      </c>
      <c r="E271" s="161" t="s">
        <v>6112</v>
      </c>
      <c r="F271" s="56" t="s">
        <v>6111</v>
      </c>
      <c r="G271" s="56">
        <v>0</v>
      </c>
      <c r="H271" s="56" t="s">
        <v>82</v>
      </c>
      <c r="I271" s="51" t="s">
        <v>174</v>
      </c>
      <c r="J271" s="121" t="s">
        <v>84</v>
      </c>
      <c r="K271" s="109" t="s">
        <v>3507</v>
      </c>
      <c r="L271" s="114">
        <v>9373320</v>
      </c>
      <c r="M271" s="51" t="s">
        <v>86</v>
      </c>
      <c r="N271" s="109" t="s">
        <v>6110</v>
      </c>
      <c r="O271" s="109">
        <v>17957311</v>
      </c>
      <c r="P271" s="109">
        <v>69</v>
      </c>
      <c r="Q271" s="120">
        <v>46036</v>
      </c>
      <c r="R271" s="109">
        <v>6818861280</v>
      </c>
      <c r="S271" s="114">
        <v>1456</v>
      </c>
      <c r="T271" s="120">
        <v>46043</v>
      </c>
      <c r="U271" s="114">
        <v>9373320</v>
      </c>
      <c r="V271" s="56" t="s">
        <v>88</v>
      </c>
      <c r="W271" s="114">
        <v>1082939683</v>
      </c>
      <c r="X271" s="161" t="s">
        <v>3375</v>
      </c>
      <c r="Y271" s="120">
        <v>46043</v>
      </c>
      <c r="Z271" s="120">
        <v>46069</v>
      </c>
      <c r="AA271" s="120" t="s">
        <v>90</v>
      </c>
      <c r="AB271" s="120">
        <v>46167</v>
      </c>
      <c r="AC271" s="54">
        <f t="shared" si="20"/>
        <v>98</v>
      </c>
      <c r="AD271" s="56">
        <v>0</v>
      </c>
      <c r="AE271" s="114">
        <v>0</v>
      </c>
      <c r="AF271" s="56">
        <v>0</v>
      </c>
      <c r="AG271" s="116" t="s">
        <v>90</v>
      </c>
      <c r="AH271" s="54">
        <f t="shared" si="21"/>
        <v>0</v>
      </c>
      <c r="AI271" s="56">
        <v>0</v>
      </c>
      <c r="AJ271" s="114">
        <v>0</v>
      </c>
      <c r="AK271" s="120" t="s">
        <v>90</v>
      </c>
      <c r="AL271" s="116" t="s">
        <v>90</v>
      </c>
      <c r="AM271" s="56">
        <v>0</v>
      </c>
      <c r="AN271" s="116" t="s">
        <v>90</v>
      </c>
      <c r="AO271" s="116" t="s">
        <v>90</v>
      </c>
      <c r="AP271" s="116" t="s">
        <v>90</v>
      </c>
      <c r="AQ271" s="54">
        <f t="shared" si="22"/>
        <v>0</v>
      </c>
      <c r="AR271" s="54">
        <f>+L271+AE271-AJ271</f>
        <v>9373320</v>
      </c>
      <c r="AS271" s="56" t="s">
        <v>571</v>
      </c>
      <c r="AT271" s="114">
        <v>0</v>
      </c>
      <c r="AU271" s="56" t="s">
        <v>91</v>
      </c>
      <c r="AV271" s="114">
        <v>0</v>
      </c>
      <c r="AW271" s="56" t="s">
        <v>90</v>
      </c>
      <c r="AX271" s="247">
        <v>1420200</v>
      </c>
      <c r="AY271" s="58">
        <f t="shared" si="23"/>
        <v>7953120</v>
      </c>
      <c r="AZ271" s="112">
        <f t="shared" si="24"/>
        <v>0.15151515151515152</v>
      </c>
      <c r="BA271" s="159">
        <v>0.15151515151515152</v>
      </c>
      <c r="BB271" s="56" t="s">
        <v>90</v>
      </c>
      <c r="BC271" s="56" t="s">
        <v>149</v>
      </c>
      <c r="BD271" s="403" t="s">
        <v>6109</v>
      </c>
      <c r="BE271" s="51" t="s">
        <v>88</v>
      </c>
      <c r="BF271" s="51" t="s">
        <v>88</v>
      </c>
    </row>
    <row r="272" spans="2:58" x14ac:dyDescent="0.25">
      <c r="B272" s="51">
        <v>2026</v>
      </c>
      <c r="C272" s="51">
        <v>891780111</v>
      </c>
      <c r="D272" s="51" t="s">
        <v>79</v>
      </c>
      <c r="E272" s="161" t="s">
        <v>6108</v>
      </c>
      <c r="F272" s="56" t="s">
        <v>6107</v>
      </c>
      <c r="G272" s="56">
        <v>0</v>
      </c>
      <c r="H272" s="56" t="s">
        <v>82</v>
      </c>
      <c r="I272" s="51" t="s">
        <v>174</v>
      </c>
      <c r="J272" s="121" t="s">
        <v>84</v>
      </c>
      <c r="K272" s="109" t="s">
        <v>4135</v>
      </c>
      <c r="L272" s="114">
        <v>9373320</v>
      </c>
      <c r="M272" s="51" t="s">
        <v>86</v>
      </c>
      <c r="N272" s="109" t="s">
        <v>6106</v>
      </c>
      <c r="O272" s="109">
        <v>17955098</v>
      </c>
      <c r="P272" s="109">
        <v>69</v>
      </c>
      <c r="Q272" s="120">
        <v>46036</v>
      </c>
      <c r="R272" s="109">
        <v>6818861280</v>
      </c>
      <c r="S272" s="114">
        <v>1455</v>
      </c>
      <c r="T272" s="120">
        <v>46043</v>
      </c>
      <c r="U272" s="114">
        <v>9373320</v>
      </c>
      <c r="V272" s="56" t="s">
        <v>88</v>
      </c>
      <c r="W272" s="114">
        <v>1082939683</v>
      </c>
      <c r="X272" s="161" t="s">
        <v>3375</v>
      </c>
      <c r="Y272" s="120">
        <v>46043</v>
      </c>
      <c r="Z272" s="120">
        <v>46069</v>
      </c>
      <c r="AA272" s="120" t="s">
        <v>90</v>
      </c>
      <c r="AB272" s="120">
        <v>46167</v>
      </c>
      <c r="AC272" s="54">
        <f t="shared" si="20"/>
        <v>98</v>
      </c>
      <c r="AD272" s="56">
        <v>0</v>
      </c>
      <c r="AE272" s="114">
        <v>0</v>
      </c>
      <c r="AF272" s="56">
        <v>0</v>
      </c>
      <c r="AG272" s="116" t="s">
        <v>90</v>
      </c>
      <c r="AH272" s="54">
        <f t="shared" si="21"/>
        <v>0</v>
      </c>
      <c r="AI272" s="56">
        <v>0</v>
      </c>
      <c r="AJ272" s="114">
        <v>0</v>
      </c>
      <c r="AK272" s="120" t="s">
        <v>90</v>
      </c>
      <c r="AL272" s="116" t="s">
        <v>90</v>
      </c>
      <c r="AM272" s="56">
        <v>0</v>
      </c>
      <c r="AN272" s="116" t="s">
        <v>90</v>
      </c>
      <c r="AO272" s="116" t="s">
        <v>90</v>
      </c>
      <c r="AP272" s="116" t="s">
        <v>90</v>
      </c>
      <c r="AQ272" s="54">
        <f t="shared" si="22"/>
        <v>0</v>
      </c>
      <c r="AR272" s="54">
        <f>+L272+AE272-AJ272</f>
        <v>9373320</v>
      </c>
      <c r="AS272" s="56" t="s">
        <v>571</v>
      </c>
      <c r="AT272" s="114">
        <v>0</v>
      </c>
      <c r="AU272" s="56" t="s">
        <v>91</v>
      </c>
      <c r="AV272" s="114">
        <v>0</v>
      </c>
      <c r="AW272" s="56" t="s">
        <v>90</v>
      </c>
      <c r="AX272" s="247">
        <v>1420200</v>
      </c>
      <c r="AY272" s="58">
        <f t="shared" si="23"/>
        <v>7953120</v>
      </c>
      <c r="AZ272" s="112">
        <f t="shared" si="24"/>
        <v>0.15151515151515152</v>
      </c>
      <c r="BA272" s="159">
        <v>0.15151515151515152</v>
      </c>
      <c r="BB272" s="56" t="s">
        <v>90</v>
      </c>
      <c r="BC272" s="56" t="s">
        <v>149</v>
      </c>
      <c r="BD272" s="403" t="s">
        <v>6105</v>
      </c>
      <c r="BE272" s="51" t="s">
        <v>88</v>
      </c>
      <c r="BF272" s="51" t="s">
        <v>88</v>
      </c>
    </row>
    <row r="273" spans="2:58" ht="14.45" customHeight="1" x14ac:dyDescent="0.25">
      <c r="B273" s="51">
        <v>2026</v>
      </c>
      <c r="C273" s="51">
        <v>891780111</v>
      </c>
      <c r="D273" s="51" t="s">
        <v>79</v>
      </c>
      <c r="E273" s="161" t="s">
        <v>6104</v>
      </c>
      <c r="F273" s="56" t="s">
        <v>6103</v>
      </c>
      <c r="G273" s="56">
        <v>0</v>
      </c>
      <c r="H273" s="56" t="s">
        <v>82</v>
      </c>
      <c r="I273" s="51" t="s">
        <v>174</v>
      </c>
      <c r="J273" s="121" t="s">
        <v>84</v>
      </c>
      <c r="K273" s="109" t="s">
        <v>3507</v>
      </c>
      <c r="L273" s="114">
        <v>9373320</v>
      </c>
      <c r="M273" s="51" t="s">
        <v>86</v>
      </c>
      <c r="N273" s="109" t="s">
        <v>6102</v>
      </c>
      <c r="O273" s="109">
        <v>17955385</v>
      </c>
      <c r="P273" s="109">
        <v>69</v>
      </c>
      <c r="Q273" s="120">
        <v>46036</v>
      </c>
      <c r="R273" s="109">
        <v>6818861280</v>
      </c>
      <c r="S273" s="114">
        <v>1458</v>
      </c>
      <c r="T273" s="120">
        <v>46043</v>
      </c>
      <c r="U273" s="114">
        <v>9373320</v>
      </c>
      <c r="V273" s="56" t="s">
        <v>88</v>
      </c>
      <c r="W273" s="114">
        <v>1082939683</v>
      </c>
      <c r="X273" s="161" t="s">
        <v>3375</v>
      </c>
      <c r="Y273" s="120">
        <v>46043</v>
      </c>
      <c r="Z273" s="120">
        <v>46069</v>
      </c>
      <c r="AA273" s="120" t="s">
        <v>90</v>
      </c>
      <c r="AB273" s="120">
        <v>46167</v>
      </c>
      <c r="AC273" s="54">
        <f t="shared" si="20"/>
        <v>98</v>
      </c>
      <c r="AD273" s="56">
        <v>0</v>
      </c>
      <c r="AE273" s="114">
        <v>0</v>
      </c>
      <c r="AF273" s="56">
        <v>0</v>
      </c>
      <c r="AG273" s="116" t="s">
        <v>90</v>
      </c>
      <c r="AH273" s="54">
        <f t="shared" si="21"/>
        <v>0</v>
      </c>
      <c r="AI273" s="56">
        <v>0</v>
      </c>
      <c r="AJ273" s="114">
        <v>0</v>
      </c>
      <c r="AK273" s="120" t="s">
        <v>90</v>
      </c>
      <c r="AL273" s="116" t="s">
        <v>90</v>
      </c>
      <c r="AM273" s="56">
        <v>0</v>
      </c>
      <c r="AN273" s="116" t="s">
        <v>90</v>
      </c>
      <c r="AO273" s="116" t="s">
        <v>90</v>
      </c>
      <c r="AP273" s="116" t="s">
        <v>90</v>
      </c>
      <c r="AQ273" s="54">
        <f t="shared" si="22"/>
        <v>0</v>
      </c>
      <c r="AR273" s="54">
        <f>+L273+AE273-AJ273</f>
        <v>9373320</v>
      </c>
      <c r="AS273" s="56" t="s">
        <v>571</v>
      </c>
      <c r="AT273" s="114">
        <v>0</v>
      </c>
      <c r="AU273" s="56" t="s">
        <v>91</v>
      </c>
      <c r="AV273" s="114">
        <v>0</v>
      </c>
      <c r="AW273" s="56" t="s">
        <v>90</v>
      </c>
      <c r="AX273" s="247">
        <v>1420200</v>
      </c>
      <c r="AY273" s="58">
        <f t="shared" si="23"/>
        <v>7953120</v>
      </c>
      <c r="AZ273" s="112">
        <f t="shared" si="24"/>
        <v>0.15151515151515152</v>
      </c>
      <c r="BA273" s="159">
        <v>0.15151515151515152</v>
      </c>
      <c r="BB273" s="56" t="s">
        <v>90</v>
      </c>
      <c r="BC273" s="56" t="s">
        <v>149</v>
      </c>
      <c r="BD273" s="403" t="s">
        <v>6101</v>
      </c>
      <c r="BE273" s="51" t="s">
        <v>88</v>
      </c>
      <c r="BF273" s="51" t="s">
        <v>88</v>
      </c>
    </row>
    <row r="274" spans="2:58" ht="14.45" customHeight="1" x14ac:dyDescent="0.25">
      <c r="B274" s="51">
        <v>2026</v>
      </c>
      <c r="C274" s="51">
        <v>891780111</v>
      </c>
      <c r="D274" s="51" t="s">
        <v>79</v>
      </c>
      <c r="E274" s="161" t="s">
        <v>6100</v>
      </c>
      <c r="F274" s="56" t="s">
        <v>6099</v>
      </c>
      <c r="G274" s="56">
        <v>0</v>
      </c>
      <c r="H274" s="56" t="s">
        <v>82</v>
      </c>
      <c r="I274" s="51" t="s">
        <v>174</v>
      </c>
      <c r="J274" s="121" t="s">
        <v>84</v>
      </c>
      <c r="K274" s="109" t="s">
        <v>3507</v>
      </c>
      <c r="L274" s="114">
        <v>9373320</v>
      </c>
      <c r="M274" s="51" t="s">
        <v>86</v>
      </c>
      <c r="N274" s="109" t="s">
        <v>6098</v>
      </c>
      <c r="O274" s="109">
        <v>17955660</v>
      </c>
      <c r="P274" s="109">
        <v>69</v>
      </c>
      <c r="Q274" s="120">
        <v>46036</v>
      </c>
      <c r="R274" s="109">
        <v>6818861280</v>
      </c>
      <c r="S274" s="114">
        <v>1454</v>
      </c>
      <c r="T274" s="120">
        <v>46043</v>
      </c>
      <c r="U274" s="114">
        <v>9373320</v>
      </c>
      <c r="V274" s="56" t="s">
        <v>88</v>
      </c>
      <c r="W274" s="114">
        <v>1082939683</v>
      </c>
      <c r="X274" s="161" t="s">
        <v>3375</v>
      </c>
      <c r="Y274" s="120">
        <v>46043</v>
      </c>
      <c r="Z274" s="120">
        <v>46069</v>
      </c>
      <c r="AA274" s="120" t="s">
        <v>90</v>
      </c>
      <c r="AB274" s="120">
        <v>46167</v>
      </c>
      <c r="AC274" s="54">
        <f t="shared" si="20"/>
        <v>98</v>
      </c>
      <c r="AD274" s="56">
        <v>0</v>
      </c>
      <c r="AE274" s="114">
        <v>0</v>
      </c>
      <c r="AF274" s="56">
        <v>0</v>
      </c>
      <c r="AG274" s="116" t="s">
        <v>90</v>
      </c>
      <c r="AH274" s="54">
        <f t="shared" si="21"/>
        <v>0</v>
      </c>
      <c r="AI274" s="56">
        <v>0</v>
      </c>
      <c r="AJ274" s="114">
        <v>0</v>
      </c>
      <c r="AK274" s="120" t="s">
        <v>90</v>
      </c>
      <c r="AL274" s="116" t="s">
        <v>90</v>
      </c>
      <c r="AM274" s="56">
        <v>0</v>
      </c>
      <c r="AN274" s="116" t="s">
        <v>90</v>
      </c>
      <c r="AO274" s="116" t="s">
        <v>90</v>
      </c>
      <c r="AP274" s="116" t="s">
        <v>90</v>
      </c>
      <c r="AQ274" s="54">
        <f t="shared" si="22"/>
        <v>0</v>
      </c>
      <c r="AR274" s="54">
        <f>+L274+AE274-AJ274</f>
        <v>9373320</v>
      </c>
      <c r="AS274" s="56" t="s">
        <v>571</v>
      </c>
      <c r="AT274" s="114">
        <v>0</v>
      </c>
      <c r="AU274" s="56" t="s">
        <v>91</v>
      </c>
      <c r="AV274" s="114">
        <v>0</v>
      </c>
      <c r="AW274" s="56" t="s">
        <v>90</v>
      </c>
      <c r="AX274" s="247">
        <v>1420200</v>
      </c>
      <c r="AY274" s="58">
        <f t="shared" si="23"/>
        <v>7953120</v>
      </c>
      <c r="AZ274" s="112">
        <f t="shared" si="24"/>
        <v>0.15151515151515152</v>
      </c>
      <c r="BA274" s="159">
        <v>0.15151515151515152</v>
      </c>
      <c r="BB274" s="56" t="s">
        <v>90</v>
      </c>
      <c r="BC274" s="56" t="s">
        <v>149</v>
      </c>
      <c r="BD274" s="403" t="s">
        <v>6097</v>
      </c>
      <c r="BE274" s="51" t="s">
        <v>88</v>
      </c>
      <c r="BF274" s="51" t="s">
        <v>88</v>
      </c>
    </row>
    <row r="275" spans="2:58" ht="14.45" customHeight="1" x14ac:dyDescent="0.25">
      <c r="B275" s="51">
        <v>2026</v>
      </c>
      <c r="C275" s="51">
        <v>891780111</v>
      </c>
      <c r="D275" s="51" t="s">
        <v>79</v>
      </c>
      <c r="E275" s="161" t="s">
        <v>6096</v>
      </c>
      <c r="F275" s="56" t="s">
        <v>6095</v>
      </c>
      <c r="G275" s="56">
        <v>0</v>
      </c>
      <c r="H275" s="56" t="s">
        <v>82</v>
      </c>
      <c r="I275" s="51" t="s">
        <v>174</v>
      </c>
      <c r="J275" s="121" t="s">
        <v>84</v>
      </c>
      <c r="K275" s="109" t="s">
        <v>4135</v>
      </c>
      <c r="L275" s="114">
        <v>9373320</v>
      </c>
      <c r="M275" s="51" t="s">
        <v>86</v>
      </c>
      <c r="N275" s="109" t="s">
        <v>6094</v>
      </c>
      <c r="O275" s="109">
        <v>1010084661</v>
      </c>
      <c r="P275" s="109">
        <v>69</v>
      </c>
      <c r="Q275" s="120">
        <v>46036</v>
      </c>
      <c r="R275" s="109">
        <v>6818861280</v>
      </c>
      <c r="S275" s="114">
        <v>1457</v>
      </c>
      <c r="T275" s="120">
        <v>46043</v>
      </c>
      <c r="U275" s="114">
        <v>9373320</v>
      </c>
      <c r="V275" s="56" t="s">
        <v>88</v>
      </c>
      <c r="W275" s="114">
        <v>1082939683</v>
      </c>
      <c r="X275" s="161" t="s">
        <v>3375</v>
      </c>
      <c r="Y275" s="120">
        <v>46043</v>
      </c>
      <c r="Z275" s="120">
        <v>46069</v>
      </c>
      <c r="AA275" s="120" t="s">
        <v>90</v>
      </c>
      <c r="AB275" s="120">
        <v>46167</v>
      </c>
      <c r="AC275" s="54">
        <f t="shared" si="20"/>
        <v>98</v>
      </c>
      <c r="AD275" s="56">
        <v>0</v>
      </c>
      <c r="AE275" s="114">
        <v>0</v>
      </c>
      <c r="AF275" s="56">
        <v>0</v>
      </c>
      <c r="AG275" s="116" t="s">
        <v>90</v>
      </c>
      <c r="AH275" s="54">
        <f t="shared" si="21"/>
        <v>0</v>
      </c>
      <c r="AI275" s="56">
        <v>0</v>
      </c>
      <c r="AJ275" s="114">
        <v>0</v>
      </c>
      <c r="AK275" s="120" t="s">
        <v>90</v>
      </c>
      <c r="AL275" s="116" t="s">
        <v>90</v>
      </c>
      <c r="AM275" s="56">
        <v>0</v>
      </c>
      <c r="AN275" s="116" t="s">
        <v>90</v>
      </c>
      <c r="AO275" s="116" t="s">
        <v>90</v>
      </c>
      <c r="AP275" s="116" t="s">
        <v>90</v>
      </c>
      <c r="AQ275" s="54">
        <f t="shared" si="22"/>
        <v>0</v>
      </c>
      <c r="AR275" s="54">
        <f>+L275+AE275-AJ275</f>
        <v>9373320</v>
      </c>
      <c r="AS275" s="56" t="s">
        <v>571</v>
      </c>
      <c r="AT275" s="114">
        <v>0</v>
      </c>
      <c r="AU275" s="56" t="s">
        <v>91</v>
      </c>
      <c r="AV275" s="114">
        <v>0</v>
      </c>
      <c r="AW275" s="56" t="s">
        <v>90</v>
      </c>
      <c r="AX275" s="247">
        <v>1420200</v>
      </c>
      <c r="AY275" s="58">
        <f t="shared" si="23"/>
        <v>7953120</v>
      </c>
      <c r="AZ275" s="112">
        <f t="shared" si="24"/>
        <v>0.15151515151515152</v>
      </c>
      <c r="BA275" s="159">
        <v>0.15151515151515152</v>
      </c>
      <c r="BB275" s="56" t="s">
        <v>90</v>
      </c>
      <c r="BC275" s="56" t="s">
        <v>149</v>
      </c>
      <c r="BD275" s="403" t="s">
        <v>6093</v>
      </c>
      <c r="BE275" s="51" t="s">
        <v>88</v>
      </c>
      <c r="BF275" s="51" t="s">
        <v>88</v>
      </c>
    </row>
    <row r="276" spans="2:58" ht="14.45" customHeight="1" x14ac:dyDescent="0.25">
      <c r="B276" s="51">
        <v>2026</v>
      </c>
      <c r="C276" s="51">
        <v>891780111</v>
      </c>
      <c r="D276" s="51" t="s">
        <v>79</v>
      </c>
      <c r="E276" s="161" t="s">
        <v>6092</v>
      </c>
      <c r="F276" s="56" t="s">
        <v>6091</v>
      </c>
      <c r="G276" s="56">
        <v>0</v>
      </c>
      <c r="H276" s="56" t="s">
        <v>82</v>
      </c>
      <c r="I276" s="51" t="s">
        <v>174</v>
      </c>
      <c r="J276" s="121" t="s">
        <v>84</v>
      </c>
      <c r="K276" s="109" t="s">
        <v>3507</v>
      </c>
      <c r="L276" s="114">
        <v>9373320</v>
      </c>
      <c r="M276" s="51" t="s">
        <v>86</v>
      </c>
      <c r="N276" s="109" t="s">
        <v>6090</v>
      </c>
      <c r="O276" s="109">
        <v>1122814301</v>
      </c>
      <c r="P276" s="109">
        <v>69</v>
      </c>
      <c r="Q276" s="120">
        <v>46036</v>
      </c>
      <c r="R276" s="109">
        <v>6818861280</v>
      </c>
      <c r="S276" s="114">
        <v>1453</v>
      </c>
      <c r="T276" s="120">
        <v>46043</v>
      </c>
      <c r="U276" s="114">
        <v>9373320</v>
      </c>
      <c r="V276" s="56" t="s">
        <v>88</v>
      </c>
      <c r="W276" s="114">
        <v>1082939683</v>
      </c>
      <c r="X276" s="161" t="s">
        <v>3375</v>
      </c>
      <c r="Y276" s="120">
        <v>46043</v>
      </c>
      <c r="Z276" s="120">
        <v>46069</v>
      </c>
      <c r="AA276" s="120" t="s">
        <v>90</v>
      </c>
      <c r="AB276" s="120">
        <v>46167</v>
      </c>
      <c r="AC276" s="54">
        <f t="shared" si="20"/>
        <v>98</v>
      </c>
      <c r="AD276" s="56">
        <v>0</v>
      </c>
      <c r="AE276" s="114">
        <v>0</v>
      </c>
      <c r="AF276" s="56">
        <v>0</v>
      </c>
      <c r="AG276" s="116" t="s">
        <v>90</v>
      </c>
      <c r="AH276" s="54">
        <f t="shared" si="21"/>
        <v>0</v>
      </c>
      <c r="AI276" s="56">
        <v>0</v>
      </c>
      <c r="AJ276" s="114">
        <v>0</v>
      </c>
      <c r="AK276" s="120" t="s">
        <v>90</v>
      </c>
      <c r="AL276" s="116" t="s">
        <v>90</v>
      </c>
      <c r="AM276" s="56">
        <v>0</v>
      </c>
      <c r="AN276" s="116" t="s">
        <v>90</v>
      </c>
      <c r="AO276" s="116" t="s">
        <v>90</v>
      </c>
      <c r="AP276" s="116" t="s">
        <v>90</v>
      </c>
      <c r="AQ276" s="54">
        <f t="shared" si="22"/>
        <v>0</v>
      </c>
      <c r="AR276" s="54">
        <f>+L276+AE276-AJ276</f>
        <v>9373320</v>
      </c>
      <c r="AS276" s="56" t="s">
        <v>571</v>
      </c>
      <c r="AT276" s="114">
        <v>0</v>
      </c>
      <c r="AU276" s="56" t="s">
        <v>91</v>
      </c>
      <c r="AV276" s="114">
        <v>0</v>
      </c>
      <c r="AW276" s="56" t="s">
        <v>90</v>
      </c>
      <c r="AX276" s="247">
        <v>1420200</v>
      </c>
      <c r="AY276" s="58">
        <f t="shared" si="23"/>
        <v>7953120</v>
      </c>
      <c r="AZ276" s="112">
        <f t="shared" si="24"/>
        <v>0.15151515151515152</v>
      </c>
      <c r="BA276" s="159">
        <v>0.15151515151515152</v>
      </c>
      <c r="BB276" s="56" t="s">
        <v>90</v>
      </c>
      <c r="BC276" s="56" t="s">
        <v>149</v>
      </c>
      <c r="BD276" s="403" t="s">
        <v>6089</v>
      </c>
      <c r="BE276" s="51" t="s">
        <v>88</v>
      </c>
      <c r="BF276" s="51" t="s">
        <v>88</v>
      </c>
    </row>
    <row r="277" spans="2:58" ht="14.45" customHeight="1" x14ac:dyDescent="0.25">
      <c r="B277" s="51">
        <v>2026</v>
      </c>
      <c r="C277" s="51">
        <v>891780111</v>
      </c>
      <c r="D277" s="51" t="s">
        <v>79</v>
      </c>
      <c r="E277" s="161" t="s">
        <v>6088</v>
      </c>
      <c r="F277" s="56" t="s">
        <v>6087</v>
      </c>
      <c r="G277" s="56">
        <v>0</v>
      </c>
      <c r="H277" s="56" t="s">
        <v>82</v>
      </c>
      <c r="I277" s="51" t="s">
        <v>174</v>
      </c>
      <c r="J277" s="121" t="s">
        <v>84</v>
      </c>
      <c r="K277" s="109" t="s">
        <v>3507</v>
      </c>
      <c r="L277" s="114">
        <v>9373320</v>
      </c>
      <c r="M277" s="51" t="s">
        <v>86</v>
      </c>
      <c r="N277" s="109" t="s">
        <v>6086</v>
      </c>
      <c r="O277" s="109">
        <v>1122814904</v>
      </c>
      <c r="P277" s="109">
        <v>69</v>
      </c>
      <c r="Q277" s="120">
        <v>46036</v>
      </c>
      <c r="R277" s="109">
        <v>6818861280</v>
      </c>
      <c r="S277" s="114">
        <v>1452</v>
      </c>
      <c r="T277" s="120">
        <v>46043</v>
      </c>
      <c r="U277" s="114">
        <v>9373320</v>
      </c>
      <c r="V277" s="56" t="s">
        <v>88</v>
      </c>
      <c r="W277" s="114">
        <v>1082939683</v>
      </c>
      <c r="X277" s="161" t="s">
        <v>3375</v>
      </c>
      <c r="Y277" s="120">
        <v>46043</v>
      </c>
      <c r="Z277" s="120">
        <v>46069</v>
      </c>
      <c r="AA277" s="120" t="s">
        <v>90</v>
      </c>
      <c r="AB277" s="120">
        <v>46167</v>
      </c>
      <c r="AC277" s="54">
        <f t="shared" si="20"/>
        <v>98</v>
      </c>
      <c r="AD277" s="56">
        <v>0</v>
      </c>
      <c r="AE277" s="114">
        <v>0</v>
      </c>
      <c r="AF277" s="56">
        <v>0</v>
      </c>
      <c r="AG277" s="116" t="s">
        <v>90</v>
      </c>
      <c r="AH277" s="54">
        <f t="shared" si="21"/>
        <v>0</v>
      </c>
      <c r="AI277" s="56">
        <v>0</v>
      </c>
      <c r="AJ277" s="114">
        <v>0</v>
      </c>
      <c r="AK277" s="120" t="s">
        <v>90</v>
      </c>
      <c r="AL277" s="116" t="s">
        <v>90</v>
      </c>
      <c r="AM277" s="56">
        <v>0</v>
      </c>
      <c r="AN277" s="116" t="s">
        <v>90</v>
      </c>
      <c r="AO277" s="116" t="s">
        <v>90</v>
      </c>
      <c r="AP277" s="116" t="s">
        <v>90</v>
      </c>
      <c r="AQ277" s="54">
        <f t="shared" si="22"/>
        <v>0</v>
      </c>
      <c r="AR277" s="54">
        <f>+L277+AE277-AJ277</f>
        <v>9373320</v>
      </c>
      <c r="AS277" s="56" t="s">
        <v>571</v>
      </c>
      <c r="AT277" s="114">
        <v>0</v>
      </c>
      <c r="AU277" s="56" t="s">
        <v>91</v>
      </c>
      <c r="AV277" s="114">
        <v>0</v>
      </c>
      <c r="AW277" s="56" t="s">
        <v>90</v>
      </c>
      <c r="AX277" s="247">
        <v>1420200</v>
      </c>
      <c r="AY277" s="58">
        <f t="shared" si="23"/>
        <v>7953120</v>
      </c>
      <c r="AZ277" s="112">
        <f t="shared" si="24"/>
        <v>0.15151515151515152</v>
      </c>
      <c r="BA277" s="159">
        <v>0.15151515151515152</v>
      </c>
      <c r="BB277" s="56" t="s">
        <v>90</v>
      </c>
      <c r="BC277" s="56" t="s">
        <v>149</v>
      </c>
      <c r="BD277" s="403" t="s">
        <v>6085</v>
      </c>
      <c r="BE277" s="51" t="s">
        <v>88</v>
      </c>
      <c r="BF277" s="51" t="s">
        <v>88</v>
      </c>
    </row>
    <row r="278" spans="2:58" ht="14.45" customHeight="1" x14ac:dyDescent="0.25">
      <c r="B278" s="51">
        <v>2026</v>
      </c>
      <c r="C278" s="51">
        <v>891780111</v>
      </c>
      <c r="D278" s="51" t="s">
        <v>79</v>
      </c>
      <c r="E278" s="161" t="s">
        <v>6084</v>
      </c>
      <c r="F278" s="56" t="s">
        <v>6083</v>
      </c>
      <c r="G278" s="56">
        <v>0</v>
      </c>
      <c r="H278" s="56" t="s">
        <v>82</v>
      </c>
      <c r="I278" s="51" t="s">
        <v>174</v>
      </c>
      <c r="J278" s="121" t="s">
        <v>84</v>
      </c>
      <c r="K278" s="109" t="s">
        <v>6058</v>
      </c>
      <c r="L278" s="114">
        <v>13886400</v>
      </c>
      <c r="M278" s="51" t="s">
        <v>86</v>
      </c>
      <c r="N278" s="109" t="s">
        <v>6082</v>
      </c>
      <c r="O278" s="109">
        <v>39049458</v>
      </c>
      <c r="P278" s="109">
        <v>69</v>
      </c>
      <c r="Q278" s="120">
        <v>46036</v>
      </c>
      <c r="R278" s="109">
        <v>6818861280</v>
      </c>
      <c r="S278" s="114">
        <v>1481</v>
      </c>
      <c r="T278" s="120">
        <v>46043</v>
      </c>
      <c r="U278" s="114">
        <v>13886400</v>
      </c>
      <c r="V278" s="56" t="s">
        <v>88</v>
      </c>
      <c r="W278" s="114">
        <v>1082939683</v>
      </c>
      <c r="X278" s="161" t="s">
        <v>3375</v>
      </c>
      <c r="Y278" s="120">
        <v>46043</v>
      </c>
      <c r="Z278" s="120">
        <v>46069</v>
      </c>
      <c r="AA278" s="120" t="s">
        <v>90</v>
      </c>
      <c r="AB278" s="120">
        <v>46167</v>
      </c>
      <c r="AC278" s="54">
        <f t="shared" si="20"/>
        <v>98</v>
      </c>
      <c r="AD278" s="56">
        <v>0</v>
      </c>
      <c r="AE278" s="114">
        <v>0</v>
      </c>
      <c r="AF278" s="56">
        <v>0</v>
      </c>
      <c r="AG278" s="116" t="s">
        <v>90</v>
      </c>
      <c r="AH278" s="54">
        <f t="shared" si="21"/>
        <v>0</v>
      </c>
      <c r="AI278" s="56">
        <v>0</v>
      </c>
      <c r="AJ278" s="114">
        <v>0</v>
      </c>
      <c r="AK278" s="120" t="s">
        <v>90</v>
      </c>
      <c r="AL278" s="116" t="s">
        <v>90</v>
      </c>
      <c r="AM278" s="56">
        <v>0</v>
      </c>
      <c r="AN278" s="116" t="s">
        <v>90</v>
      </c>
      <c r="AO278" s="116" t="s">
        <v>90</v>
      </c>
      <c r="AP278" s="116" t="s">
        <v>90</v>
      </c>
      <c r="AQ278" s="54">
        <f t="shared" si="22"/>
        <v>0</v>
      </c>
      <c r="AR278" s="54">
        <f>+L278+AE278-AJ278</f>
        <v>13886400</v>
      </c>
      <c r="AS278" s="56" t="s">
        <v>571</v>
      </c>
      <c r="AT278" s="114">
        <v>0</v>
      </c>
      <c r="AU278" s="56" t="s">
        <v>91</v>
      </c>
      <c r="AV278" s="114">
        <v>0</v>
      </c>
      <c r="AW278" s="56" t="s">
        <v>90</v>
      </c>
      <c r="AX278" s="247">
        <v>2104000</v>
      </c>
      <c r="AY278" s="58">
        <f t="shared" si="23"/>
        <v>11782400</v>
      </c>
      <c r="AZ278" s="112">
        <f t="shared" si="24"/>
        <v>0.15151515151515152</v>
      </c>
      <c r="BA278" s="159">
        <v>0.15151515151515152</v>
      </c>
      <c r="BB278" s="56" t="s">
        <v>90</v>
      </c>
      <c r="BC278" s="56" t="s">
        <v>149</v>
      </c>
      <c r="BD278" s="403" t="s">
        <v>6081</v>
      </c>
      <c r="BE278" s="51" t="s">
        <v>88</v>
      </c>
      <c r="BF278" s="51" t="s">
        <v>88</v>
      </c>
    </row>
    <row r="279" spans="2:58" ht="14.45" customHeight="1" x14ac:dyDescent="0.25">
      <c r="B279" s="51">
        <v>2026</v>
      </c>
      <c r="C279" s="51">
        <v>891780111</v>
      </c>
      <c r="D279" s="51" t="s">
        <v>79</v>
      </c>
      <c r="E279" s="161" t="s">
        <v>6080</v>
      </c>
      <c r="F279" s="56" t="s">
        <v>6079</v>
      </c>
      <c r="G279" s="56">
        <v>0</v>
      </c>
      <c r="H279" s="56" t="s">
        <v>82</v>
      </c>
      <c r="I279" s="51" t="s">
        <v>174</v>
      </c>
      <c r="J279" s="121" t="s">
        <v>84</v>
      </c>
      <c r="K279" s="109" t="s">
        <v>6058</v>
      </c>
      <c r="L279" s="114">
        <v>13886400</v>
      </c>
      <c r="M279" s="51" t="s">
        <v>86</v>
      </c>
      <c r="N279" s="109" t="s">
        <v>6078</v>
      </c>
      <c r="O279" s="109">
        <v>1082946248</v>
      </c>
      <c r="P279" s="109">
        <v>69</v>
      </c>
      <c r="Q279" s="120">
        <v>46036</v>
      </c>
      <c r="R279" s="109">
        <v>6818861280</v>
      </c>
      <c r="S279" s="114">
        <v>1476</v>
      </c>
      <c r="T279" s="120">
        <v>46043</v>
      </c>
      <c r="U279" s="114">
        <v>13886400</v>
      </c>
      <c r="V279" s="56" t="s">
        <v>88</v>
      </c>
      <c r="W279" s="114">
        <v>1082939683</v>
      </c>
      <c r="X279" s="161" t="s">
        <v>3375</v>
      </c>
      <c r="Y279" s="120">
        <v>46043</v>
      </c>
      <c r="Z279" s="120">
        <v>46069</v>
      </c>
      <c r="AA279" s="120" t="s">
        <v>90</v>
      </c>
      <c r="AB279" s="120">
        <v>46167</v>
      </c>
      <c r="AC279" s="54">
        <f t="shared" si="20"/>
        <v>98</v>
      </c>
      <c r="AD279" s="56">
        <v>0</v>
      </c>
      <c r="AE279" s="114">
        <v>0</v>
      </c>
      <c r="AF279" s="56">
        <v>0</v>
      </c>
      <c r="AG279" s="116" t="s">
        <v>90</v>
      </c>
      <c r="AH279" s="54">
        <f t="shared" si="21"/>
        <v>0</v>
      </c>
      <c r="AI279" s="56">
        <v>0</v>
      </c>
      <c r="AJ279" s="114">
        <v>0</v>
      </c>
      <c r="AK279" s="120" t="s">
        <v>90</v>
      </c>
      <c r="AL279" s="116" t="s">
        <v>90</v>
      </c>
      <c r="AM279" s="56">
        <v>0</v>
      </c>
      <c r="AN279" s="116" t="s">
        <v>90</v>
      </c>
      <c r="AO279" s="116" t="s">
        <v>90</v>
      </c>
      <c r="AP279" s="116" t="s">
        <v>90</v>
      </c>
      <c r="AQ279" s="54">
        <f t="shared" si="22"/>
        <v>0</v>
      </c>
      <c r="AR279" s="54">
        <f>+L279+AE279-AJ279</f>
        <v>13886400</v>
      </c>
      <c r="AS279" s="56" t="s">
        <v>571</v>
      </c>
      <c r="AT279" s="114">
        <v>0</v>
      </c>
      <c r="AU279" s="56" t="s">
        <v>91</v>
      </c>
      <c r="AV279" s="114">
        <v>0</v>
      </c>
      <c r="AW279" s="56" t="s">
        <v>90</v>
      </c>
      <c r="AX279" s="247">
        <v>2104000</v>
      </c>
      <c r="AY279" s="58">
        <f t="shared" si="23"/>
        <v>11782400</v>
      </c>
      <c r="AZ279" s="112">
        <f t="shared" si="24"/>
        <v>0.15151515151515152</v>
      </c>
      <c r="BA279" s="159">
        <v>0.15151515151515152</v>
      </c>
      <c r="BB279" s="56" t="s">
        <v>90</v>
      </c>
      <c r="BC279" s="56" t="s">
        <v>149</v>
      </c>
      <c r="BD279" s="403" t="s">
        <v>6077</v>
      </c>
      <c r="BE279" s="51" t="s">
        <v>88</v>
      </c>
      <c r="BF279" s="51" t="s">
        <v>88</v>
      </c>
    </row>
    <row r="280" spans="2:58" ht="14.45" customHeight="1" x14ac:dyDescent="0.25">
      <c r="B280" s="51">
        <v>2026</v>
      </c>
      <c r="C280" s="51">
        <v>891780111</v>
      </c>
      <c r="D280" s="51" t="s">
        <v>79</v>
      </c>
      <c r="E280" s="161" t="s">
        <v>6076</v>
      </c>
      <c r="F280" s="56" t="s">
        <v>6075</v>
      </c>
      <c r="G280" s="56">
        <v>0</v>
      </c>
      <c r="H280" s="56" t="s">
        <v>82</v>
      </c>
      <c r="I280" s="51" t="s">
        <v>174</v>
      </c>
      <c r="J280" s="121" t="s">
        <v>84</v>
      </c>
      <c r="K280" s="109" t="s">
        <v>6058</v>
      </c>
      <c r="L280" s="114">
        <v>13886400</v>
      </c>
      <c r="M280" s="51" t="s">
        <v>86</v>
      </c>
      <c r="N280" s="109" t="s">
        <v>6074</v>
      </c>
      <c r="O280" s="109">
        <v>1085228308</v>
      </c>
      <c r="P280" s="109">
        <v>69</v>
      </c>
      <c r="Q280" s="120">
        <v>46036</v>
      </c>
      <c r="R280" s="109">
        <v>6818861280</v>
      </c>
      <c r="S280" s="114">
        <v>1475</v>
      </c>
      <c r="T280" s="120">
        <v>46043</v>
      </c>
      <c r="U280" s="114">
        <v>13886400</v>
      </c>
      <c r="V280" s="56" t="s">
        <v>88</v>
      </c>
      <c r="W280" s="114">
        <v>1082939683</v>
      </c>
      <c r="X280" s="161" t="s">
        <v>3375</v>
      </c>
      <c r="Y280" s="120">
        <v>46043</v>
      </c>
      <c r="Z280" s="120">
        <v>46069</v>
      </c>
      <c r="AA280" s="120" t="s">
        <v>90</v>
      </c>
      <c r="AB280" s="120">
        <v>46167</v>
      </c>
      <c r="AC280" s="54">
        <f t="shared" si="20"/>
        <v>98</v>
      </c>
      <c r="AD280" s="56">
        <v>0</v>
      </c>
      <c r="AE280" s="114">
        <v>0</v>
      </c>
      <c r="AF280" s="56">
        <v>0</v>
      </c>
      <c r="AG280" s="116" t="s">
        <v>90</v>
      </c>
      <c r="AH280" s="54">
        <f t="shared" si="21"/>
        <v>0</v>
      </c>
      <c r="AI280" s="56">
        <v>0</v>
      </c>
      <c r="AJ280" s="114">
        <v>0</v>
      </c>
      <c r="AK280" s="120" t="s">
        <v>90</v>
      </c>
      <c r="AL280" s="116" t="s">
        <v>90</v>
      </c>
      <c r="AM280" s="56">
        <v>0</v>
      </c>
      <c r="AN280" s="116" t="s">
        <v>90</v>
      </c>
      <c r="AO280" s="116" t="s">
        <v>90</v>
      </c>
      <c r="AP280" s="116" t="s">
        <v>90</v>
      </c>
      <c r="AQ280" s="54">
        <f t="shared" si="22"/>
        <v>0</v>
      </c>
      <c r="AR280" s="54">
        <f>+L280+AE280-AJ280</f>
        <v>13886400</v>
      </c>
      <c r="AS280" s="56" t="s">
        <v>571</v>
      </c>
      <c r="AT280" s="114">
        <v>0</v>
      </c>
      <c r="AU280" s="56" t="s">
        <v>91</v>
      </c>
      <c r="AV280" s="114">
        <v>0</v>
      </c>
      <c r="AW280" s="56" t="s">
        <v>90</v>
      </c>
      <c r="AX280" s="247">
        <v>2104000</v>
      </c>
      <c r="AY280" s="58">
        <f t="shared" si="23"/>
        <v>11782400</v>
      </c>
      <c r="AZ280" s="112">
        <f t="shared" si="24"/>
        <v>0.15151515151515152</v>
      </c>
      <c r="BA280" s="159">
        <v>0.15151515151515152</v>
      </c>
      <c r="BB280" s="56" t="s">
        <v>90</v>
      </c>
      <c r="BC280" s="56" t="s">
        <v>149</v>
      </c>
      <c r="BD280" s="403" t="s">
        <v>6073</v>
      </c>
      <c r="BE280" s="51" t="s">
        <v>88</v>
      </c>
      <c r="BF280" s="51" t="s">
        <v>88</v>
      </c>
    </row>
    <row r="281" spans="2:58" ht="14.45" customHeight="1" x14ac:dyDescent="0.25">
      <c r="B281" s="51">
        <v>2026</v>
      </c>
      <c r="C281" s="51">
        <v>891780111</v>
      </c>
      <c r="D281" s="51" t="s">
        <v>79</v>
      </c>
      <c r="E281" s="161" t="s">
        <v>6072</v>
      </c>
      <c r="F281" s="56" t="s">
        <v>6071</v>
      </c>
      <c r="G281" s="56">
        <v>0</v>
      </c>
      <c r="H281" s="56" t="s">
        <v>82</v>
      </c>
      <c r="I281" s="51" t="s">
        <v>174</v>
      </c>
      <c r="J281" s="121" t="s">
        <v>84</v>
      </c>
      <c r="K281" s="109" t="s">
        <v>4046</v>
      </c>
      <c r="L281" s="114">
        <v>9373320</v>
      </c>
      <c r="M281" s="51" t="s">
        <v>86</v>
      </c>
      <c r="N281" s="109" t="s">
        <v>6070</v>
      </c>
      <c r="O281" s="109">
        <v>1081827016</v>
      </c>
      <c r="P281" s="109">
        <v>69</v>
      </c>
      <c r="Q281" s="120">
        <v>46036</v>
      </c>
      <c r="R281" s="109">
        <v>6818861280</v>
      </c>
      <c r="S281" s="114">
        <v>1479</v>
      </c>
      <c r="T281" s="120">
        <v>46043</v>
      </c>
      <c r="U281" s="114">
        <v>9373320</v>
      </c>
      <c r="V281" s="56" t="s">
        <v>88</v>
      </c>
      <c r="W281" s="114">
        <v>1082939683</v>
      </c>
      <c r="X281" s="161" t="s">
        <v>3375</v>
      </c>
      <c r="Y281" s="120">
        <v>46043</v>
      </c>
      <c r="Z281" s="120">
        <v>46069</v>
      </c>
      <c r="AA281" s="120" t="s">
        <v>90</v>
      </c>
      <c r="AB281" s="120">
        <v>46167</v>
      </c>
      <c r="AC281" s="54">
        <f t="shared" si="20"/>
        <v>98</v>
      </c>
      <c r="AD281" s="56">
        <v>0</v>
      </c>
      <c r="AE281" s="114">
        <v>0</v>
      </c>
      <c r="AF281" s="56">
        <v>0</v>
      </c>
      <c r="AG281" s="116" t="s">
        <v>90</v>
      </c>
      <c r="AH281" s="54">
        <f t="shared" si="21"/>
        <v>0</v>
      </c>
      <c r="AI281" s="56">
        <v>0</v>
      </c>
      <c r="AJ281" s="114">
        <v>0</v>
      </c>
      <c r="AK281" s="120" t="s">
        <v>90</v>
      </c>
      <c r="AL281" s="116" t="s">
        <v>90</v>
      </c>
      <c r="AM281" s="56">
        <v>0</v>
      </c>
      <c r="AN281" s="116" t="s">
        <v>90</v>
      </c>
      <c r="AO281" s="116" t="s">
        <v>90</v>
      </c>
      <c r="AP281" s="116" t="s">
        <v>90</v>
      </c>
      <c r="AQ281" s="54">
        <f t="shared" si="22"/>
        <v>0</v>
      </c>
      <c r="AR281" s="54">
        <f>+L281+AE281-AJ281</f>
        <v>9373320</v>
      </c>
      <c r="AS281" s="56" t="s">
        <v>571</v>
      </c>
      <c r="AT281" s="114">
        <v>0</v>
      </c>
      <c r="AU281" s="56" t="s">
        <v>91</v>
      </c>
      <c r="AV281" s="114">
        <v>0</v>
      </c>
      <c r="AW281" s="56" t="s">
        <v>90</v>
      </c>
      <c r="AX281" s="247">
        <v>1420200</v>
      </c>
      <c r="AY281" s="58">
        <f t="shared" si="23"/>
        <v>7953120</v>
      </c>
      <c r="AZ281" s="112">
        <f t="shared" si="24"/>
        <v>0.15151515151515152</v>
      </c>
      <c r="BA281" s="159">
        <v>0.15151515151515152</v>
      </c>
      <c r="BB281" s="56" t="s">
        <v>90</v>
      </c>
      <c r="BC281" s="56" t="s">
        <v>149</v>
      </c>
      <c r="BD281" s="403" t="s">
        <v>6069</v>
      </c>
      <c r="BE281" s="51" t="s">
        <v>88</v>
      </c>
      <c r="BF281" s="51" t="s">
        <v>88</v>
      </c>
    </row>
    <row r="282" spans="2:58" ht="14.45" customHeight="1" x14ac:dyDescent="0.25">
      <c r="B282" s="51">
        <v>2026</v>
      </c>
      <c r="C282" s="51">
        <v>891780111</v>
      </c>
      <c r="D282" s="51" t="s">
        <v>79</v>
      </c>
      <c r="E282" s="161" t="s">
        <v>6068</v>
      </c>
      <c r="F282" s="56" t="s">
        <v>6067</v>
      </c>
      <c r="G282" s="56">
        <v>0</v>
      </c>
      <c r="H282" s="56" t="s">
        <v>82</v>
      </c>
      <c r="I282" s="51" t="s">
        <v>174</v>
      </c>
      <c r="J282" s="121" t="s">
        <v>84</v>
      </c>
      <c r="K282" s="109" t="s">
        <v>6058</v>
      </c>
      <c r="L282" s="114">
        <v>13886400</v>
      </c>
      <c r="M282" s="51" t="s">
        <v>86</v>
      </c>
      <c r="N282" s="109" t="s">
        <v>6066</v>
      </c>
      <c r="O282" s="109">
        <v>36725122</v>
      </c>
      <c r="P282" s="109">
        <v>69</v>
      </c>
      <c r="Q282" s="120">
        <v>46036</v>
      </c>
      <c r="R282" s="109">
        <v>6818861280</v>
      </c>
      <c r="S282" s="114">
        <v>1474</v>
      </c>
      <c r="T282" s="120">
        <v>46043</v>
      </c>
      <c r="U282" s="114">
        <v>13886400</v>
      </c>
      <c r="V282" s="56" t="s">
        <v>88</v>
      </c>
      <c r="W282" s="114">
        <v>1082939683</v>
      </c>
      <c r="X282" s="161" t="s">
        <v>3375</v>
      </c>
      <c r="Y282" s="120">
        <v>46043</v>
      </c>
      <c r="Z282" s="120">
        <v>46069</v>
      </c>
      <c r="AA282" s="120" t="s">
        <v>90</v>
      </c>
      <c r="AB282" s="120">
        <v>46167</v>
      </c>
      <c r="AC282" s="54">
        <f t="shared" si="20"/>
        <v>98</v>
      </c>
      <c r="AD282" s="56">
        <v>0</v>
      </c>
      <c r="AE282" s="114">
        <v>0</v>
      </c>
      <c r="AF282" s="56">
        <v>0</v>
      </c>
      <c r="AG282" s="116" t="s">
        <v>90</v>
      </c>
      <c r="AH282" s="54">
        <f t="shared" si="21"/>
        <v>0</v>
      </c>
      <c r="AI282" s="56">
        <v>0</v>
      </c>
      <c r="AJ282" s="114">
        <v>0</v>
      </c>
      <c r="AK282" s="120" t="s">
        <v>90</v>
      </c>
      <c r="AL282" s="116" t="s">
        <v>90</v>
      </c>
      <c r="AM282" s="56">
        <v>0</v>
      </c>
      <c r="AN282" s="116" t="s">
        <v>90</v>
      </c>
      <c r="AO282" s="116" t="s">
        <v>90</v>
      </c>
      <c r="AP282" s="116" t="s">
        <v>90</v>
      </c>
      <c r="AQ282" s="54">
        <f t="shared" si="22"/>
        <v>0</v>
      </c>
      <c r="AR282" s="54">
        <f>+L282+AE282-AJ282</f>
        <v>13886400</v>
      </c>
      <c r="AS282" s="56" t="s">
        <v>571</v>
      </c>
      <c r="AT282" s="114">
        <v>0</v>
      </c>
      <c r="AU282" s="56" t="s">
        <v>91</v>
      </c>
      <c r="AV282" s="114">
        <v>0</v>
      </c>
      <c r="AW282" s="56" t="s">
        <v>90</v>
      </c>
      <c r="AX282" s="247">
        <v>2104000</v>
      </c>
      <c r="AY282" s="58">
        <f t="shared" si="23"/>
        <v>11782400</v>
      </c>
      <c r="AZ282" s="112">
        <f t="shared" si="24"/>
        <v>0.15151515151515152</v>
      </c>
      <c r="BA282" s="159">
        <v>0.15151515151515152</v>
      </c>
      <c r="BB282" s="56" t="s">
        <v>90</v>
      </c>
      <c r="BC282" s="56" t="s">
        <v>149</v>
      </c>
      <c r="BD282" s="403" t="s">
        <v>6065</v>
      </c>
      <c r="BE282" s="51" t="s">
        <v>88</v>
      </c>
      <c r="BF282" s="51" t="s">
        <v>88</v>
      </c>
    </row>
    <row r="283" spans="2:58" ht="14.45" customHeight="1" x14ac:dyDescent="0.25">
      <c r="B283" s="51">
        <v>2026</v>
      </c>
      <c r="C283" s="51">
        <v>891780111</v>
      </c>
      <c r="D283" s="51" t="s">
        <v>79</v>
      </c>
      <c r="E283" s="161" t="s">
        <v>6064</v>
      </c>
      <c r="F283" s="56" t="s">
        <v>6063</v>
      </c>
      <c r="G283" s="56">
        <v>0</v>
      </c>
      <c r="H283" s="56" t="s">
        <v>82</v>
      </c>
      <c r="I283" s="51" t="s">
        <v>174</v>
      </c>
      <c r="J283" s="121" t="s">
        <v>84</v>
      </c>
      <c r="K283" s="109" t="s">
        <v>6058</v>
      </c>
      <c r="L283" s="114">
        <v>13886400</v>
      </c>
      <c r="M283" s="51" t="s">
        <v>86</v>
      </c>
      <c r="N283" s="109" t="s">
        <v>6062</v>
      </c>
      <c r="O283" s="109">
        <v>85467015</v>
      </c>
      <c r="P283" s="109">
        <v>69</v>
      </c>
      <c r="Q283" s="120">
        <v>46036</v>
      </c>
      <c r="R283" s="109">
        <v>6818861280</v>
      </c>
      <c r="S283" s="114">
        <v>1480</v>
      </c>
      <c r="T283" s="120">
        <v>46043</v>
      </c>
      <c r="U283" s="114">
        <v>13886400</v>
      </c>
      <c r="V283" s="56" t="s">
        <v>88</v>
      </c>
      <c r="W283" s="114">
        <v>1082939683</v>
      </c>
      <c r="X283" s="161" t="s">
        <v>3375</v>
      </c>
      <c r="Y283" s="120">
        <v>46043</v>
      </c>
      <c r="Z283" s="120">
        <v>46069</v>
      </c>
      <c r="AA283" s="120" t="s">
        <v>90</v>
      </c>
      <c r="AB283" s="120">
        <v>46167</v>
      </c>
      <c r="AC283" s="54">
        <f t="shared" si="20"/>
        <v>98</v>
      </c>
      <c r="AD283" s="56">
        <v>0</v>
      </c>
      <c r="AE283" s="114">
        <v>0</v>
      </c>
      <c r="AF283" s="56">
        <v>0</v>
      </c>
      <c r="AG283" s="116" t="s">
        <v>90</v>
      </c>
      <c r="AH283" s="54">
        <f t="shared" si="21"/>
        <v>0</v>
      </c>
      <c r="AI283" s="56">
        <v>0</v>
      </c>
      <c r="AJ283" s="114">
        <v>0</v>
      </c>
      <c r="AK283" s="120" t="s">
        <v>90</v>
      </c>
      <c r="AL283" s="116" t="s">
        <v>90</v>
      </c>
      <c r="AM283" s="56">
        <v>0</v>
      </c>
      <c r="AN283" s="116" t="s">
        <v>90</v>
      </c>
      <c r="AO283" s="116" t="s">
        <v>90</v>
      </c>
      <c r="AP283" s="116" t="s">
        <v>90</v>
      </c>
      <c r="AQ283" s="54">
        <f t="shared" si="22"/>
        <v>0</v>
      </c>
      <c r="AR283" s="54">
        <f>+L283+AE283-AJ283</f>
        <v>13886400</v>
      </c>
      <c r="AS283" s="56" t="s">
        <v>571</v>
      </c>
      <c r="AT283" s="114">
        <v>0</v>
      </c>
      <c r="AU283" s="56" t="s">
        <v>91</v>
      </c>
      <c r="AV283" s="114">
        <v>0</v>
      </c>
      <c r="AW283" s="56" t="s">
        <v>90</v>
      </c>
      <c r="AX283" s="247">
        <v>2104000</v>
      </c>
      <c r="AY283" s="58">
        <f t="shared" si="23"/>
        <v>11782400</v>
      </c>
      <c r="AZ283" s="112">
        <f t="shared" si="24"/>
        <v>0.15151515151515152</v>
      </c>
      <c r="BA283" s="159">
        <v>0.15151515151515152</v>
      </c>
      <c r="BB283" s="56" t="s">
        <v>90</v>
      </c>
      <c r="BC283" s="56" t="s">
        <v>149</v>
      </c>
      <c r="BD283" s="403" t="s">
        <v>6061</v>
      </c>
      <c r="BE283" s="51" t="s">
        <v>88</v>
      </c>
      <c r="BF283" s="51" t="s">
        <v>88</v>
      </c>
    </row>
    <row r="284" spans="2:58" ht="14.45" customHeight="1" x14ac:dyDescent="0.25">
      <c r="B284" s="51">
        <v>2026</v>
      </c>
      <c r="C284" s="51">
        <v>891780111</v>
      </c>
      <c r="D284" s="51" t="s">
        <v>79</v>
      </c>
      <c r="E284" s="161" t="s">
        <v>6060</v>
      </c>
      <c r="F284" s="56" t="s">
        <v>6059</v>
      </c>
      <c r="G284" s="56">
        <v>0</v>
      </c>
      <c r="H284" s="56" t="s">
        <v>82</v>
      </c>
      <c r="I284" s="51" t="s">
        <v>174</v>
      </c>
      <c r="J284" s="121" t="s">
        <v>84</v>
      </c>
      <c r="K284" s="109" t="s">
        <v>6058</v>
      </c>
      <c r="L284" s="114">
        <v>13886400</v>
      </c>
      <c r="M284" s="51" t="s">
        <v>86</v>
      </c>
      <c r="N284" s="109" t="s">
        <v>6057</v>
      </c>
      <c r="O284" s="109">
        <v>1065828566</v>
      </c>
      <c r="P284" s="109">
        <v>69</v>
      </c>
      <c r="Q284" s="120">
        <v>46036</v>
      </c>
      <c r="R284" s="109">
        <v>6818861280</v>
      </c>
      <c r="S284" s="114">
        <v>1473</v>
      </c>
      <c r="T284" s="120">
        <v>46043</v>
      </c>
      <c r="U284" s="114">
        <v>13886400</v>
      </c>
      <c r="V284" s="56" t="s">
        <v>88</v>
      </c>
      <c r="W284" s="114">
        <v>1082939683</v>
      </c>
      <c r="X284" s="161" t="s">
        <v>3375</v>
      </c>
      <c r="Y284" s="120">
        <v>46043</v>
      </c>
      <c r="Z284" s="120">
        <v>46069</v>
      </c>
      <c r="AA284" s="120" t="s">
        <v>90</v>
      </c>
      <c r="AB284" s="120">
        <v>46167</v>
      </c>
      <c r="AC284" s="54">
        <f t="shared" si="20"/>
        <v>98</v>
      </c>
      <c r="AD284" s="56">
        <v>0</v>
      </c>
      <c r="AE284" s="114">
        <v>0</v>
      </c>
      <c r="AF284" s="56">
        <v>0</v>
      </c>
      <c r="AG284" s="116" t="s">
        <v>90</v>
      </c>
      <c r="AH284" s="54">
        <f t="shared" si="21"/>
        <v>0</v>
      </c>
      <c r="AI284" s="56">
        <v>0</v>
      </c>
      <c r="AJ284" s="114">
        <v>0</v>
      </c>
      <c r="AK284" s="120" t="s">
        <v>90</v>
      </c>
      <c r="AL284" s="116" t="s">
        <v>90</v>
      </c>
      <c r="AM284" s="56">
        <v>0</v>
      </c>
      <c r="AN284" s="116" t="s">
        <v>90</v>
      </c>
      <c r="AO284" s="116" t="s">
        <v>90</v>
      </c>
      <c r="AP284" s="116" t="s">
        <v>90</v>
      </c>
      <c r="AQ284" s="54">
        <f t="shared" si="22"/>
        <v>0</v>
      </c>
      <c r="AR284" s="54">
        <f>+L284+AE284-AJ284</f>
        <v>13886400</v>
      </c>
      <c r="AS284" s="56" t="s">
        <v>571</v>
      </c>
      <c r="AT284" s="114">
        <v>0</v>
      </c>
      <c r="AU284" s="56" t="s">
        <v>91</v>
      </c>
      <c r="AV284" s="114">
        <v>0</v>
      </c>
      <c r="AW284" s="56" t="s">
        <v>90</v>
      </c>
      <c r="AX284" s="247">
        <v>2104000</v>
      </c>
      <c r="AY284" s="58">
        <f t="shared" si="23"/>
        <v>11782400</v>
      </c>
      <c r="AZ284" s="112">
        <f t="shared" si="24"/>
        <v>0.15151515151515152</v>
      </c>
      <c r="BA284" s="159">
        <v>0.15151515151515152</v>
      </c>
      <c r="BB284" s="56" t="s">
        <v>90</v>
      </c>
      <c r="BC284" s="56" t="s">
        <v>149</v>
      </c>
      <c r="BD284" s="403" t="s">
        <v>6056</v>
      </c>
      <c r="BE284" s="51" t="s">
        <v>88</v>
      </c>
      <c r="BF284" s="51" t="s">
        <v>88</v>
      </c>
    </row>
    <row r="285" spans="2:58" ht="14.45" customHeight="1" x14ac:dyDescent="0.25">
      <c r="B285" s="51">
        <v>2026</v>
      </c>
      <c r="C285" s="51">
        <v>891780111</v>
      </c>
      <c r="D285" s="51" t="s">
        <v>79</v>
      </c>
      <c r="E285" s="161" t="s">
        <v>6055</v>
      </c>
      <c r="F285" s="56" t="s">
        <v>6054</v>
      </c>
      <c r="G285" s="56">
        <v>0</v>
      </c>
      <c r="H285" s="56" t="s">
        <v>82</v>
      </c>
      <c r="I285" s="51" t="s">
        <v>174</v>
      </c>
      <c r="J285" s="121" t="s">
        <v>84</v>
      </c>
      <c r="K285" s="109" t="s">
        <v>4046</v>
      </c>
      <c r="L285" s="114">
        <v>9373320</v>
      </c>
      <c r="M285" s="51" t="s">
        <v>86</v>
      </c>
      <c r="N285" s="109" t="s">
        <v>6053</v>
      </c>
      <c r="O285" s="109">
        <v>1084736974</v>
      </c>
      <c r="P285" s="109">
        <v>69</v>
      </c>
      <c r="Q285" s="120">
        <v>46036</v>
      </c>
      <c r="R285" s="109">
        <v>6818861280</v>
      </c>
      <c r="S285" s="114">
        <v>1478</v>
      </c>
      <c r="T285" s="120">
        <v>46043</v>
      </c>
      <c r="U285" s="114">
        <v>9373320</v>
      </c>
      <c r="V285" s="56" t="s">
        <v>88</v>
      </c>
      <c r="W285" s="114">
        <v>1082939683</v>
      </c>
      <c r="X285" s="161" t="s">
        <v>3375</v>
      </c>
      <c r="Y285" s="120">
        <v>46043</v>
      </c>
      <c r="Z285" s="120">
        <v>46069</v>
      </c>
      <c r="AA285" s="120" t="s">
        <v>90</v>
      </c>
      <c r="AB285" s="120">
        <v>46167</v>
      </c>
      <c r="AC285" s="54">
        <f t="shared" si="20"/>
        <v>98</v>
      </c>
      <c r="AD285" s="56">
        <v>0</v>
      </c>
      <c r="AE285" s="114">
        <v>0</v>
      </c>
      <c r="AF285" s="56">
        <v>0</v>
      </c>
      <c r="AG285" s="116" t="s">
        <v>90</v>
      </c>
      <c r="AH285" s="54">
        <f t="shared" si="21"/>
        <v>0</v>
      </c>
      <c r="AI285" s="56">
        <v>0</v>
      </c>
      <c r="AJ285" s="114">
        <v>0</v>
      </c>
      <c r="AK285" s="120" t="s">
        <v>90</v>
      </c>
      <c r="AL285" s="116" t="s">
        <v>90</v>
      </c>
      <c r="AM285" s="56">
        <v>0</v>
      </c>
      <c r="AN285" s="116" t="s">
        <v>90</v>
      </c>
      <c r="AO285" s="116" t="s">
        <v>90</v>
      </c>
      <c r="AP285" s="116" t="s">
        <v>90</v>
      </c>
      <c r="AQ285" s="54">
        <f t="shared" si="22"/>
        <v>0</v>
      </c>
      <c r="AR285" s="54">
        <f>+L285+AE285-AJ285</f>
        <v>9373320</v>
      </c>
      <c r="AS285" s="56" t="s">
        <v>571</v>
      </c>
      <c r="AT285" s="114">
        <v>0</v>
      </c>
      <c r="AU285" s="56" t="s">
        <v>91</v>
      </c>
      <c r="AV285" s="114">
        <v>0</v>
      </c>
      <c r="AW285" s="56" t="s">
        <v>90</v>
      </c>
      <c r="AX285" s="247">
        <v>1420200</v>
      </c>
      <c r="AY285" s="58">
        <f t="shared" si="23"/>
        <v>7953120</v>
      </c>
      <c r="AZ285" s="112">
        <f t="shared" si="24"/>
        <v>0.15151515151515152</v>
      </c>
      <c r="BA285" s="159">
        <v>0.15151515151515152</v>
      </c>
      <c r="BB285" s="56" t="s">
        <v>90</v>
      </c>
      <c r="BC285" s="56" t="s">
        <v>149</v>
      </c>
      <c r="BD285" s="403" t="s">
        <v>6052</v>
      </c>
      <c r="BE285" s="51" t="s">
        <v>88</v>
      </c>
      <c r="BF285" s="51" t="s">
        <v>88</v>
      </c>
    </row>
    <row r="286" spans="2:58" ht="14.45" customHeight="1" x14ac:dyDescent="0.25">
      <c r="B286" s="51">
        <v>2026</v>
      </c>
      <c r="C286" s="51">
        <v>891780111</v>
      </c>
      <c r="D286" s="51" t="s">
        <v>79</v>
      </c>
      <c r="E286" s="161" t="s">
        <v>6051</v>
      </c>
      <c r="F286" s="56" t="s">
        <v>6050</v>
      </c>
      <c r="G286" s="56">
        <v>0</v>
      </c>
      <c r="H286" s="56" t="s">
        <v>82</v>
      </c>
      <c r="I286" s="51" t="s">
        <v>174</v>
      </c>
      <c r="J286" s="121" t="s">
        <v>84</v>
      </c>
      <c r="K286" s="109" t="s">
        <v>4036</v>
      </c>
      <c r="L286" s="114">
        <v>9373320</v>
      </c>
      <c r="M286" s="51" t="s">
        <v>86</v>
      </c>
      <c r="N286" s="109" t="s">
        <v>6049</v>
      </c>
      <c r="O286" s="109">
        <v>1084791760</v>
      </c>
      <c r="P286" s="109">
        <v>69</v>
      </c>
      <c r="Q286" s="120">
        <v>46036</v>
      </c>
      <c r="R286" s="109">
        <v>6818861280</v>
      </c>
      <c r="S286" s="114">
        <v>1477</v>
      </c>
      <c r="T286" s="120">
        <v>46043</v>
      </c>
      <c r="U286" s="114">
        <v>9373320</v>
      </c>
      <c r="V286" s="56" t="s">
        <v>88</v>
      </c>
      <c r="W286" s="114">
        <v>1082939683</v>
      </c>
      <c r="X286" s="161" t="s">
        <v>3375</v>
      </c>
      <c r="Y286" s="120">
        <v>46043</v>
      </c>
      <c r="Z286" s="120">
        <v>46069</v>
      </c>
      <c r="AA286" s="120" t="s">
        <v>90</v>
      </c>
      <c r="AB286" s="120">
        <v>46167</v>
      </c>
      <c r="AC286" s="54">
        <f t="shared" si="20"/>
        <v>98</v>
      </c>
      <c r="AD286" s="56">
        <v>0</v>
      </c>
      <c r="AE286" s="114">
        <v>0</v>
      </c>
      <c r="AF286" s="56">
        <v>0</v>
      </c>
      <c r="AG286" s="116" t="s">
        <v>90</v>
      </c>
      <c r="AH286" s="54">
        <f t="shared" si="21"/>
        <v>0</v>
      </c>
      <c r="AI286" s="56">
        <v>0</v>
      </c>
      <c r="AJ286" s="114">
        <v>0</v>
      </c>
      <c r="AK286" s="120" t="s">
        <v>90</v>
      </c>
      <c r="AL286" s="116" t="s">
        <v>90</v>
      </c>
      <c r="AM286" s="56">
        <v>0</v>
      </c>
      <c r="AN286" s="116" t="s">
        <v>90</v>
      </c>
      <c r="AO286" s="116" t="s">
        <v>90</v>
      </c>
      <c r="AP286" s="116" t="s">
        <v>90</v>
      </c>
      <c r="AQ286" s="54">
        <f t="shared" si="22"/>
        <v>0</v>
      </c>
      <c r="AR286" s="54">
        <f>+L286+AE286-AJ286</f>
        <v>9373320</v>
      </c>
      <c r="AS286" s="56" t="s">
        <v>571</v>
      </c>
      <c r="AT286" s="114">
        <v>0</v>
      </c>
      <c r="AU286" s="56" t="s">
        <v>91</v>
      </c>
      <c r="AV286" s="114">
        <v>0</v>
      </c>
      <c r="AW286" s="56" t="s">
        <v>90</v>
      </c>
      <c r="AX286" s="247">
        <v>1420200</v>
      </c>
      <c r="AY286" s="58">
        <f t="shared" si="23"/>
        <v>7953120</v>
      </c>
      <c r="AZ286" s="112">
        <f t="shared" si="24"/>
        <v>0.15151515151515152</v>
      </c>
      <c r="BA286" s="159">
        <v>0.15151515151515152</v>
      </c>
      <c r="BB286" s="56" t="s">
        <v>90</v>
      </c>
      <c r="BC286" s="56" t="s">
        <v>149</v>
      </c>
      <c r="BD286" s="403" t="s">
        <v>6048</v>
      </c>
      <c r="BE286" s="51" t="s">
        <v>88</v>
      </c>
      <c r="BF286" s="51" t="s">
        <v>88</v>
      </c>
    </row>
    <row r="287" spans="2:58" ht="14.45" customHeight="1" x14ac:dyDescent="0.25">
      <c r="B287" s="51">
        <v>2026</v>
      </c>
      <c r="C287" s="51">
        <v>891780111</v>
      </c>
      <c r="D287" s="51" t="s">
        <v>79</v>
      </c>
      <c r="E287" s="161" t="s">
        <v>6047</v>
      </c>
      <c r="F287" s="56" t="s">
        <v>6046</v>
      </c>
      <c r="G287" s="56">
        <v>0</v>
      </c>
      <c r="H287" s="56" t="s">
        <v>82</v>
      </c>
      <c r="I287" s="51" t="s">
        <v>174</v>
      </c>
      <c r="J287" s="121" t="s">
        <v>84</v>
      </c>
      <c r="K287" s="109" t="s">
        <v>3760</v>
      </c>
      <c r="L287" s="114">
        <v>9373320</v>
      </c>
      <c r="M287" s="51" t="s">
        <v>86</v>
      </c>
      <c r="N287" s="109" t="s">
        <v>6045</v>
      </c>
      <c r="O287" s="109">
        <v>1083030326</v>
      </c>
      <c r="P287" s="109">
        <v>69</v>
      </c>
      <c r="Q287" s="120">
        <v>46036</v>
      </c>
      <c r="R287" s="109">
        <v>6818861280</v>
      </c>
      <c r="S287" s="114">
        <v>1472</v>
      </c>
      <c r="T287" s="120">
        <v>46043</v>
      </c>
      <c r="U287" s="114">
        <v>9373320</v>
      </c>
      <c r="V287" s="56" t="s">
        <v>88</v>
      </c>
      <c r="W287" s="114">
        <v>1082939683</v>
      </c>
      <c r="X287" s="161" t="s">
        <v>3375</v>
      </c>
      <c r="Y287" s="120">
        <v>46043</v>
      </c>
      <c r="Z287" s="120">
        <v>46069</v>
      </c>
      <c r="AA287" s="120" t="s">
        <v>90</v>
      </c>
      <c r="AB287" s="120">
        <v>46167</v>
      </c>
      <c r="AC287" s="54">
        <f t="shared" si="20"/>
        <v>98</v>
      </c>
      <c r="AD287" s="56">
        <v>0</v>
      </c>
      <c r="AE287" s="114">
        <v>0</v>
      </c>
      <c r="AF287" s="56">
        <v>0</v>
      </c>
      <c r="AG287" s="116" t="s">
        <v>90</v>
      </c>
      <c r="AH287" s="54">
        <f t="shared" si="21"/>
        <v>0</v>
      </c>
      <c r="AI287" s="56">
        <v>0</v>
      </c>
      <c r="AJ287" s="114">
        <v>0</v>
      </c>
      <c r="AK287" s="120" t="s">
        <v>90</v>
      </c>
      <c r="AL287" s="116" t="s">
        <v>90</v>
      </c>
      <c r="AM287" s="56">
        <v>0</v>
      </c>
      <c r="AN287" s="116" t="s">
        <v>90</v>
      </c>
      <c r="AO287" s="116" t="s">
        <v>90</v>
      </c>
      <c r="AP287" s="116" t="s">
        <v>90</v>
      </c>
      <c r="AQ287" s="54">
        <f t="shared" si="22"/>
        <v>0</v>
      </c>
      <c r="AR287" s="54">
        <f>+L287+AE287-AJ287</f>
        <v>9373320</v>
      </c>
      <c r="AS287" s="56" t="s">
        <v>571</v>
      </c>
      <c r="AT287" s="114">
        <v>0</v>
      </c>
      <c r="AU287" s="56" t="s">
        <v>91</v>
      </c>
      <c r="AV287" s="114">
        <v>0</v>
      </c>
      <c r="AW287" s="56" t="s">
        <v>90</v>
      </c>
      <c r="AX287" s="247">
        <v>1420200</v>
      </c>
      <c r="AY287" s="58">
        <f t="shared" si="23"/>
        <v>7953120</v>
      </c>
      <c r="AZ287" s="112">
        <f t="shared" si="24"/>
        <v>0.15151515151515152</v>
      </c>
      <c r="BA287" s="159">
        <v>0.15151515151515152</v>
      </c>
      <c r="BB287" s="56" t="s">
        <v>90</v>
      </c>
      <c r="BC287" s="56" t="s">
        <v>149</v>
      </c>
      <c r="BD287" s="403" t="s">
        <v>6044</v>
      </c>
      <c r="BE287" s="51" t="s">
        <v>88</v>
      </c>
      <c r="BF287" s="51" t="s">
        <v>88</v>
      </c>
    </row>
    <row r="288" spans="2:58" ht="14.45" customHeight="1" x14ac:dyDescent="0.25">
      <c r="B288" s="51">
        <v>2026</v>
      </c>
      <c r="C288" s="51">
        <v>891780111</v>
      </c>
      <c r="D288" s="51" t="s">
        <v>79</v>
      </c>
      <c r="E288" s="161" t="s">
        <v>6043</v>
      </c>
      <c r="F288" s="56" t="s">
        <v>6042</v>
      </c>
      <c r="G288" s="56">
        <v>0</v>
      </c>
      <c r="H288" s="56" t="s">
        <v>82</v>
      </c>
      <c r="I288" s="51" t="s">
        <v>174</v>
      </c>
      <c r="J288" s="121" t="s">
        <v>84</v>
      </c>
      <c r="K288" s="109" t="s">
        <v>3507</v>
      </c>
      <c r="L288" s="114">
        <v>9373320</v>
      </c>
      <c r="M288" s="51" t="s">
        <v>86</v>
      </c>
      <c r="N288" s="109" t="s">
        <v>6041</v>
      </c>
      <c r="O288" s="109">
        <v>1081795709</v>
      </c>
      <c r="P288" s="109">
        <v>69</v>
      </c>
      <c r="Q288" s="120">
        <v>46036</v>
      </c>
      <c r="R288" s="109">
        <v>6818861280</v>
      </c>
      <c r="S288" s="114">
        <v>1487</v>
      </c>
      <c r="T288" s="120">
        <v>46043</v>
      </c>
      <c r="U288" s="114">
        <v>9373320</v>
      </c>
      <c r="V288" s="56" t="s">
        <v>88</v>
      </c>
      <c r="W288" s="114">
        <v>1082939683</v>
      </c>
      <c r="X288" s="161" t="s">
        <v>3375</v>
      </c>
      <c r="Y288" s="120">
        <v>46043</v>
      </c>
      <c r="Z288" s="120">
        <v>46069</v>
      </c>
      <c r="AA288" s="120" t="s">
        <v>90</v>
      </c>
      <c r="AB288" s="120">
        <v>46167</v>
      </c>
      <c r="AC288" s="54">
        <f t="shared" si="20"/>
        <v>98</v>
      </c>
      <c r="AD288" s="56">
        <v>0</v>
      </c>
      <c r="AE288" s="114">
        <v>0</v>
      </c>
      <c r="AF288" s="56">
        <v>0</v>
      </c>
      <c r="AG288" s="116" t="s">
        <v>90</v>
      </c>
      <c r="AH288" s="54">
        <f t="shared" si="21"/>
        <v>0</v>
      </c>
      <c r="AI288" s="56">
        <v>0</v>
      </c>
      <c r="AJ288" s="114">
        <v>0</v>
      </c>
      <c r="AK288" s="120" t="s">
        <v>90</v>
      </c>
      <c r="AL288" s="116" t="s">
        <v>90</v>
      </c>
      <c r="AM288" s="56">
        <v>0</v>
      </c>
      <c r="AN288" s="116" t="s">
        <v>90</v>
      </c>
      <c r="AO288" s="116" t="s">
        <v>90</v>
      </c>
      <c r="AP288" s="116" t="s">
        <v>90</v>
      </c>
      <c r="AQ288" s="54">
        <f t="shared" si="22"/>
        <v>0</v>
      </c>
      <c r="AR288" s="54">
        <f>+L288+AE288-AJ288</f>
        <v>9373320</v>
      </c>
      <c r="AS288" s="56" t="s">
        <v>571</v>
      </c>
      <c r="AT288" s="114">
        <v>0</v>
      </c>
      <c r="AU288" s="56" t="s">
        <v>91</v>
      </c>
      <c r="AV288" s="114">
        <v>0</v>
      </c>
      <c r="AW288" s="56" t="s">
        <v>90</v>
      </c>
      <c r="AX288" s="247">
        <v>1420200</v>
      </c>
      <c r="AY288" s="58">
        <f t="shared" si="23"/>
        <v>7953120</v>
      </c>
      <c r="AZ288" s="112">
        <f t="shared" si="24"/>
        <v>0.15151515151515152</v>
      </c>
      <c r="BA288" s="159">
        <v>0.15151515151515152</v>
      </c>
      <c r="BB288" s="56" t="s">
        <v>90</v>
      </c>
      <c r="BC288" s="56" t="s">
        <v>149</v>
      </c>
      <c r="BD288" s="403" t="s">
        <v>6040</v>
      </c>
      <c r="BE288" s="51" t="s">
        <v>88</v>
      </c>
      <c r="BF288" s="51" t="s">
        <v>88</v>
      </c>
    </row>
    <row r="289" spans="2:58" ht="14.45" customHeight="1" x14ac:dyDescent="0.25">
      <c r="B289" s="51">
        <v>2026</v>
      </c>
      <c r="C289" s="51">
        <v>891780111</v>
      </c>
      <c r="D289" s="51" t="s">
        <v>79</v>
      </c>
      <c r="E289" s="161" t="s">
        <v>6039</v>
      </c>
      <c r="F289" s="56" t="s">
        <v>6038</v>
      </c>
      <c r="G289" s="56">
        <v>0</v>
      </c>
      <c r="H289" s="56" t="s">
        <v>82</v>
      </c>
      <c r="I289" s="51" t="s">
        <v>174</v>
      </c>
      <c r="J289" s="121" t="s">
        <v>84</v>
      </c>
      <c r="K289" s="109" t="s">
        <v>3507</v>
      </c>
      <c r="L289" s="114">
        <v>9373320</v>
      </c>
      <c r="M289" s="51" t="s">
        <v>86</v>
      </c>
      <c r="N289" s="109" t="s">
        <v>6037</v>
      </c>
      <c r="O289" s="109">
        <v>19618519</v>
      </c>
      <c r="P289" s="109">
        <v>69</v>
      </c>
      <c r="Q289" s="120">
        <v>46036</v>
      </c>
      <c r="R289" s="109">
        <v>6818861280</v>
      </c>
      <c r="S289" s="114">
        <v>1486</v>
      </c>
      <c r="T289" s="120">
        <v>46043</v>
      </c>
      <c r="U289" s="114">
        <v>9373320</v>
      </c>
      <c r="V289" s="56" t="s">
        <v>88</v>
      </c>
      <c r="W289" s="114">
        <v>1082939683</v>
      </c>
      <c r="X289" s="161" t="s">
        <v>3375</v>
      </c>
      <c r="Y289" s="120">
        <v>46043</v>
      </c>
      <c r="Z289" s="120">
        <v>46069</v>
      </c>
      <c r="AA289" s="120" t="s">
        <v>90</v>
      </c>
      <c r="AB289" s="120">
        <v>46167</v>
      </c>
      <c r="AC289" s="54">
        <f t="shared" si="20"/>
        <v>98</v>
      </c>
      <c r="AD289" s="56">
        <v>0</v>
      </c>
      <c r="AE289" s="114">
        <v>0</v>
      </c>
      <c r="AF289" s="56">
        <v>0</v>
      </c>
      <c r="AG289" s="116" t="s">
        <v>90</v>
      </c>
      <c r="AH289" s="54">
        <f t="shared" si="21"/>
        <v>0</v>
      </c>
      <c r="AI289" s="56">
        <v>0</v>
      </c>
      <c r="AJ289" s="114">
        <v>0</v>
      </c>
      <c r="AK289" s="120" t="s">
        <v>90</v>
      </c>
      <c r="AL289" s="116" t="s">
        <v>90</v>
      </c>
      <c r="AM289" s="56">
        <v>0</v>
      </c>
      <c r="AN289" s="116" t="s">
        <v>90</v>
      </c>
      <c r="AO289" s="116" t="s">
        <v>90</v>
      </c>
      <c r="AP289" s="116" t="s">
        <v>90</v>
      </c>
      <c r="AQ289" s="54">
        <f t="shared" si="22"/>
        <v>0</v>
      </c>
      <c r="AR289" s="54">
        <f>+L289+AE289-AJ289</f>
        <v>9373320</v>
      </c>
      <c r="AS289" s="56" t="s">
        <v>571</v>
      </c>
      <c r="AT289" s="114">
        <v>0</v>
      </c>
      <c r="AU289" s="56" t="s">
        <v>91</v>
      </c>
      <c r="AV289" s="114">
        <v>0</v>
      </c>
      <c r="AW289" s="56" t="s">
        <v>90</v>
      </c>
      <c r="AX289" s="247">
        <v>0</v>
      </c>
      <c r="AY289" s="58">
        <f t="shared" si="23"/>
        <v>9373320</v>
      </c>
      <c r="AZ289" s="112">
        <f t="shared" si="24"/>
        <v>0</v>
      </c>
      <c r="BA289" s="159">
        <v>0</v>
      </c>
      <c r="BB289" s="56" t="s">
        <v>90</v>
      </c>
      <c r="BC289" s="56" t="s">
        <v>149</v>
      </c>
      <c r="BD289" s="403" t="s">
        <v>6036</v>
      </c>
      <c r="BE289" s="51" t="s">
        <v>88</v>
      </c>
      <c r="BF289" s="51" t="s">
        <v>88</v>
      </c>
    </row>
    <row r="290" spans="2:58" ht="14.45" customHeight="1" x14ac:dyDescent="0.25">
      <c r="B290" s="51">
        <v>2026</v>
      </c>
      <c r="C290" s="51">
        <v>891780111</v>
      </c>
      <c r="D290" s="51" t="s">
        <v>79</v>
      </c>
      <c r="E290" s="161" t="s">
        <v>6035</v>
      </c>
      <c r="F290" s="56" t="s">
        <v>6034</v>
      </c>
      <c r="G290" s="56">
        <v>0</v>
      </c>
      <c r="H290" s="56" t="s">
        <v>82</v>
      </c>
      <c r="I290" s="51" t="s">
        <v>174</v>
      </c>
      <c r="J290" s="121" t="s">
        <v>84</v>
      </c>
      <c r="K290" s="109" t="s">
        <v>3507</v>
      </c>
      <c r="L290" s="114">
        <v>9373320</v>
      </c>
      <c r="M290" s="51" t="s">
        <v>86</v>
      </c>
      <c r="N290" s="109" t="s">
        <v>6033</v>
      </c>
      <c r="O290" s="109">
        <v>1081821312</v>
      </c>
      <c r="P290" s="109">
        <v>69</v>
      </c>
      <c r="Q290" s="120">
        <v>46036</v>
      </c>
      <c r="R290" s="109">
        <v>6818861280</v>
      </c>
      <c r="S290" s="114">
        <v>1485</v>
      </c>
      <c r="T290" s="120">
        <v>46043</v>
      </c>
      <c r="U290" s="114">
        <v>9373320</v>
      </c>
      <c r="V290" s="56" t="s">
        <v>88</v>
      </c>
      <c r="W290" s="114">
        <v>1082939683</v>
      </c>
      <c r="X290" s="161" t="s">
        <v>3375</v>
      </c>
      <c r="Y290" s="120">
        <v>46043</v>
      </c>
      <c r="Z290" s="120">
        <v>46069</v>
      </c>
      <c r="AA290" s="120" t="s">
        <v>90</v>
      </c>
      <c r="AB290" s="120">
        <v>46167</v>
      </c>
      <c r="AC290" s="54">
        <f t="shared" si="20"/>
        <v>98</v>
      </c>
      <c r="AD290" s="56">
        <v>0</v>
      </c>
      <c r="AE290" s="114">
        <v>0</v>
      </c>
      <c r="AF290" s="56">
        <v>0</v>
      </c>
      <c r="AG290" s="116" t="s">
        <v>90</v>
      </c>
      <c r="AH290" s="54">
        <f t="shared" si="21"/>
        <v>0</v>
      </c>
      <c r="AI290" s="56">
        <v>0</v>
      </c>
      <c r="AJ290" s="114">
        <v>0</v>
      </c>
      <c r="AK290" s="120" t="s">
        <v>90</v>
      </c>
      <c r="AL290" s="116" t="s">
        <v>90</v>
      </c>
      <c r="AM290" s="56">
        <v>0</v>
      </c>
      <c r="AN290" s="116" t="s">
        <v>90</v>
      </c>
      <c r="AO290" s="116" t="s">
        <v>90</v>
      </c>
      <c r="AP290" s="116" t="s">
        <v>90</v>
      </c>
      <c r="AQ290" s="54">
        <f t="shared" si="22"/>
        <v>0</v>
      </c>
      <c r="AR290" s="54">
        <f>+L290+AE290-AJ290</f>
        <v>9373320</v>
      </c>
      <c r="AS290" s="56" t="s">
        <v>571</v>
      </c>
      <c r="AT290" s="114">
        <v>0</v>
      </c>
      <c r="AU290" s="56" t="s">
        <v>91</v>
      </c>
      <c r="AV290" s="114">
        <v>0</v>
      </c>
      <c r="AW290" s="56" t="s">
        <v>90</v>
      </c>
      <c r="AX290" s="247">
        <v>1420200</v>
      </c>
      <c r="AY290" s="58">
        <f t="shared" si="23"/>
        <v>7953120</v>
      </c>
      <c r="AZ290" s="112">
        <f t="shared" si="24"/>
        <v>0.15151515151515152</v>
      </c>
      <c r="BA290" s="159">
        <v>0.15151515151515152</v>
      </c>
      <c r="BB290" s="56" t="s">
        <v>90</v>
      </c>
      <c r="BC290" s="56" t="s">
        <v>149</v>
      </c>
      <c r="BD290" s="403" t="s">
        <v>6032</v>
      </c>
      <c r="BE290" s="51" t="s">
        <v>88</v>
      </c>
      <c r="BF290" s="51" t="s">
        <v>88</v>
      </c>
    </row>
    <row r="291" spans="2:58" ht="14.45" customHeight="1" x14ac:dyDescent="0.25">
      <c r="B291" s="51">
        <v>2026</v>
      </c>
      <c r="C291" s="51">
        <v>891780111</v>
      </c>
      <c r="D291" s="51" t="s">
        <v>79</v>
      </c>
      <c r="E291" s="161" t="s">
        <v>6031</v>
      </c>
      <c r="F291" s="56" t="s">
        <v>6030</v>
      </c>
      <c r="G291" s="56">
        <v>0</v>
      </c>
      <c r="H291" s="56" t="s">
        <v>82</v>
      </c>
      <c r="I291" s="51" t="s">
        <v>174</v>
      </c>
      <c r="J291" s="121" t="s">
        <v>84</v>
      </c>
      <c r="K291" s="109" t="s">
        <v>3507</v>
      </c>
      <c r="L291" s="114">
        <v>9373320</v>
      </c>
      <c r="M291" s="51" t="s">
        <v>86</v>
      </c>
      <c r="N291" s="109" t="s">
        <v>6029</v>
      </c>
      <c r="O291" s="109">
        <v>85164267</v>
      </c>
      <c r="P291" s="109">
        <v>69</v>
      </c>
      <c r="Q291" s="120">
        <v>46036</v>
      </c>
      <c r="R291" s="109">
        <v>6818861280</v>
      </c>
      <c r="S291" s="114">
        <v>1484</v>
      </c>
      <c r="T291" s="120">
        <v>46043</v>
      </c>
      <c r="U291" s="114">
        <v>9373320</v>
      </c>
      <c r="V291" s="56" t="s">
        <v>88</v>
      </c>
      <c r="W291" s="114">
        <v>1082939683</v>
      </c>
      <c r="X291" s="161" t="s">
        <v>3375</v>
      </c>
      <c r="Y291" s="120">
        <v>46043</v>
      </c>
      <c r="Z291" s="120">
        <v>46069</v>
      </c>
      <c r="AA291" s="120" t="s">
        <v>90</v>
      </c>
      <c r="AB291" s="120">
        <v>46167</v>
      </c>
      <c r="AC291" s="54">
        <f t="shared" si="20"/>
        <v>98</v>
      </c>
      <c r="AD291" s="56">
        <v>0</v>
      </c>
      <c r="AE291" s="114">
        <v>0</v>
      </c>
      <c r="AF291" s="56">
        <v>0</v>
      </c>
      <c r="AG291" s="116" t="s">
        <v>90</v>
      </c>
      <c r="AH291" s="54">
        <f t="shared" si="21"/>
        <v>0</v>
      </c>
      <c r="AI291" s="56">
        <v>0</v>
      </c>
      <c r="AJ291" s="114">
        <v>0</v>
      </c>
      <c r="AK291" s="120" t="s">
        <v>90</v>
      </c>
      <c r="AL291" s="116" t="s">
        <v>90</v>
      </c>
      <c r="AM291" s="56">
        <v>0</v>
      </c>
      <c r="AN291" s="116" t="s">
        <v>90</v>
      </c>
      <c r="AO291" s="116" t="s">
        <v>90</v>
      </c>
      <c r="AP291" s="116" t="s">
        <v>90</v>
      </c>
      <c r="AQ291" s="54">
        <f t="shared" si="22"/>
        <v>0</v>
      </c>
      <c r="AR291" s="54">
        <f>+L291+AE291-AJ291</f>
        <v>9373320</v>
      </c>
      <c r="AS291" s="56" t="s">
        <v>571</v>
      </c>
      <c r="AT291" s="114">
        <v>0</v>
      </c>
      <c r="AU291" s="56" t="s">
        <v>91</v>
      </c>
      <c r="AV291" s="114">
        <v>0</v>
      </c>
      <c r="AW291" s="56" t="s">
        <v>90</v>
      </c>
      <c r="AX291" s="247">
        <v>1420200</v>
      </c>
      <c r="AY291" s="58">
        <f t="shared" si="23"/>
        <v>7953120</v>
      </c>
      <c r="AZ291" s="112">
        <f t="shared" si="24"/>
        <v>0.15151515151515152</v>
      </c>
      <c r="BA291" s="159">
        <v>0.15151515151515152</v>
      </c>
      <c r="BB291" s="56" t="s">
        <v>90</v>
      </c>
      <c r="BC291" s="56" t="s">
        <v>149</v>
      </c>
      <c r="BD291" s="403" t="s">
        <v>6028</v>
      </c>
      <c r="BE291" s="51" t="s">
        <v>88</v>
      </c>
      <c r="BF291" s="51" t="s">
        <v>88</v>
      </c>
    </row>
    <row r="292" spans="2:58" ht="14.45" customHeight="1" x14ac:dyDescent="0.25">
      <c r="B292" s="51">
        <v>2026</v>
      </c>
      <c r="C292" s="51">
        <v>891780111</v>
      </c>
      <c r="D292" s="51" t="s">
        <v>79</v>
      </c>
      <c r="E292" s="161" t="s">
        <v>6027</v>
      </c>
      <c r="F292" s="56" t="s">
        <v>6026</v>
      </c>
      <c r="G292" s="56">
        <v>0</v>
      </c>
      <c r="H292" s="56" t="s">
        <v>82</v>
      </c>
      <c r="I292" s="51" t="s">
        <v>174</v>
      </c>
      <c r="J292" s="121" t="s">
        <v>84</v>
      </c>
      <c r="K292" s="109" t="s">
        <v>3507</v>
      </c>
      <c r="L292" s="114">
        <v>9373320</v>
      </c>
      <c r="M292" s="51" t="s">
        <v>86</v>
      </c>
      <c r="N292" s="109" t="s">
        <v>6025</v>
      </c>
      <c r="O292" s="109">
        <v>85168462</v>
      </c>
      <c r="P292" s="109">
        <v>69</v>
      </c>
      <c r="Q292" s="120">
        <v>46036</v>
      </c>
      <c r="R292" s="109">
        <v>6818861280</v>
      </c>
      <c r="S292" s="114">
        <v>1483</v>
      </c>
      <c r="T292" s="120">
        <v>46043</v>
      </c>
      <c r="U292" s="114">
        <v>9373320</v>
      </c>
      <c r="V292" s="56" t="s">
        <v>88</v>
      </c>
      <c r="W292" s="114">
        <v>1082939683</v>
      </c>
      <c r="X292" s="161" t="s">
        <v>3375</v>
      </c>
      <c r="Y292" s="120">
        <v>46043</v>
      </c>
      <c r="Z292" s="120">
        <v>46069</v>
      </c>
      <c r="AA292" s="120" t="s">
        <v>90</v>
      </c>
      <c r="AB292" s="120">
        <v>46167</v>
      </c>
      <c r="AC292" s="54">
        <f t="shared" si="20"/>
        <v>98</v>
      </c>
      <c r="AD292" s="56">
        <v>0</v>
      </c>
      <c r="AE292" s="114">
        <v>0</v>
      </c>
      <c r="AF292" s="56">
        <v>0</v>
      </c>
      <c r="AG292" s="116" t="s">
        <v>90</v>
      </c>
      <c r="AH292" s="54">
        <f t="shared" si="21"/>
        <v>0</v>
      </c>
      <c r="AI292" s="56">
        <v>0</v>
      </c>
      <c r="AJ292" s="114">
        <v>0</v>
      </c>
      <c r="AK292" s="120" t="s">
        <v>90</v>
      </c>
      <c r="AL292" s="116" t="s">
        <v>90</v>
      </c>
      <c r="AM292" s="56">
        <v>0</v>
      </c>
      <c r="AN292" s="116" t="s">
        <v>90</v>
      </c>
      <c r="AO292" s="116" t="s">
        <v>90</v>
      </c>
      <c r="AP292" s="116" t="s">
        <v>90</v>
      </c>
      <c r="AQ292" s="54">
        <f t="shared" si="22"/>
        <v>0</v>
      </c>
      <c r="AR292" s="54">
        <f>+L292+AE292-AJ292</f>
        <v>9373320</v>
      </c>
      <c r="AS292" s="56" t="s">
        <v>571</v>
      </c>
      <c r="AT292" s="114">
        <v>0</v>
      </c>
      <c r="AU292" s="56" t="s">
        <v>91</v>
      </c>
      <c r="AV292" s="114">
        <v>0</v>
      </c>
      <c r="AW292" s="56" t="s">
        <v>90</v>
      </c>
      <c r="AX292" s="247">
        <v>1420200</v>
      </c>
      <c r="AY292" s="58">
        <f t="shared" si="23"/>
        <v>7953120</v>
      </c>
      <c r="AZ292" s="112">
        <f t="shared" si="24"/>
        <v>0.15151515151515152</v>
      </c>
      <c r="BA292" s="159">
        <v>0.15151515151515152</v>
      </c>
      <c r="BB292" s="56" t="s">
        <v>90</v>
      </c>
      <c r="BC292" s="56" t="s">
        <v>149</v>
      </c>
      <c r="BD292" s="403" t="s">
        <v>6024</v>
      </c>
      <c r="BE292" s="51" t="s">
        <v>88</v>
      </c>
      <c r="BF292" s="51" t="s">
        <v>88</v>
      </c>
    </row>
    <row r="293" spans="2:58" ht="14.45" customHeight="1" x14ac:dyDescent="0.25">
      <c r="B293" s="51">
        <v>2026</v>
      </c>
      <c r="C293" s="51">
        <v>891780111</v>
      </c>
      <c r="D293" s="51" t="s">
        <v>79</v>
      </c>
      <c r="E293" s="161" t="s">
        <v>6023</v>
      </c>
      <c r="F293" s="56" t="s">
        <v>6022</v>
      </c>
      <c r="G293" s="56">
        <v>0</v>
      </c>
      <c r="H293" s="56" t="s">
        <v>82</v>
      </c>
      <c r="I293" s="51" t="s">
        <v>174</v>
      </c>
      <c r="J293" s="121" t="s">
        <v>84</v>
      </c>
      <c r="K293" s="109" t="s">
        <v>3526</v>
      </c>
      <c r="L293" s="114">
        <v>9373320</v>
      </c>
      <c r="M293" s="51" t="s">
        <v>86</v>
      </c>
      <c r="N293" s="109" t="s">
        <v>6021</v>
      </c>
      <c r="O293" s="109">
        <v>53179095</v>
      </c>
      <c r="P293" s="109">
        <v>69</v>
      </c>
      <c r="Q293" s="120">
        <v>46036</v>
      </c>
      <c r="R293" s="109">
        <v>6818861280</v>
      </c>
      <c r="S293" s="114">
        <v>1489</v>
      </c>
      <c r="T293" s="120">
        <v>46043</v>
      </c>
      <c r="U293" s="114">
        <v>9373320</v>
      </c>
      <c r="V293" s="56" t="s">
        <v>88</v>
      </c>
      <c r="W293" s="114">
        <v>1082939683</v>
      </c>
      <c r="X293" s="161" t="s">
        <v>3375</v>
      </c>
      <c r="Y293" s="120">
        <v>46043</v>
      </c>
      <c r="Z293" s="120">
        <v>46069</v>
      </c>
      <c r="AA293" s="120" t="s">
        <v>90</v>
      </c>
      <c r="AB293" s="120">
        <v>46167</v>
      </c>
      <c r="AC293" s="54">
        <f t="shared" si="20"/>
        <v>98</v>
      </c>
      <c r="AD293" s="56">
        <v>0</v>
      </c>
      <c r="AE293" s="114">
        <v>0</v>
      </c>
      <c r="AF293" s="56">
        <v>0</v>
      </c>
      <c r="AG293" s="116" t="s">
        <v>90</v>
      </c>
      <c r="AH293" s="54">
        <f t="shared" si="21"/>
        <v>0</v>
      </c>
      <c r="AI293" s="56">
        <v>0</v>
      </c>
      <c r="AJ293" s="114">
        <v>0</v>
      </c>
      <c r="AK293" s="120" t="s">
        <v>90</v>
      </c>
      <c r="AL293" s="116" t="s">
        <v>90</v>
      </c>
      <c r="AM293" s="56">
        <v>0</v>
      </c>
      <c r="AN293" s="116" t="s">
        <v>90</v>
      </c>
      <c r="AO293" s="116" t="s">
        <v>90</v>
      </c>
      <c r="AP293" s="116" t="s">
        <v>90</v>
      </c>
      <c r="AQ293" s="54">
        <f t="shared" si="22"/>
        <v>0</v>
      </c>
      <c r="AR293" s="54">
        <f>+L293+AE293-AJ293</f>
        <v>9373320</v>
      </c>
      <c r="AS293" s="56" t="s">
        <v>571</v>
      </c>
      <c r="AT293" s="114">
        <v>0</v>
      </c>
      <c r="AU293" s="56" t="s">
        <v>91</v>
      </c>
      <c r="AV293" s="114">
        <v>0</v>
      </c>
      <c r="AW293" s="56" t="s">
        <v>90</v>
      </c>
      <c r="AX293" s="247">
        <v>1420200</v>
      </c>
      <c r="AY293" s="58">
        <f t="shared" si="23"/>
        <v>7953120</v>
      </c>
      <c r="AZ293" s="112">
        <f t="shared" si="24"/>
        <v>0.15151515151515152</v>
      </c>
      <c r="BA293" s="159">
        <v>0.15151515151515152</v>
      </c>
      <c r="BB293" s="56" t="s">
        <v>90</v>
      </c>
      <c r="BC293" s="56" t="s">
        <v>149</v>
      </c>
      <c r="BD293" s="403" t="s">
        <v>6020</v>
      </c>
      <c r="BE293" s="51" t="s">
        <v>88</v>
      </c>
      <c r="BF293" s="51" t="s">
        <v>88</v>
      </c>
    </row>
    <row r="294" spans="2:58" ht="14.45" customHeight="1" x14ac:dyDescent="0.25">
      <c r="B294" s="51">
        <v>2026</v>
      </c>
      <c r="C294" s="51">
        <v>891780111</v>
      </c>
      <c r="D294" s="51" t="s">
        <v>79</v>
      </c>
      <c r="E294" s="161" t="s">
        <v>6019</v>
      </c>
      <c r="F294" s="56" t="s">
        <v>6018</v>
      </c>
      <c r="G294" s="56">
        <v>0</v>
      </c>
      <c r="H294" s="56" t="s">
        <v>82</v>
      </c>
      <c r="I294" s="51" t="s">
        <v>174</v>
      </c>
      <c r="J294" s="121" t="s">
        <v>84</v>
      </c>
      <c r="K294" s="109" t="s">
        <v>3507</v>
      </c>
      <c r="L294" s="114">
        <v>9373320</v>
      </c>
      <c r="M294" s="51" t="s">
        <v>86</v>
      </c>
      <c r="N294" s="109" t="s">
        <v>6017</v>
      </c>
      <c r="O294" s="109">
        <v>19790795</v>
      </c>
      <c r="P294" s="109">
        <v>69</v>
      </c>
      <c r="Q294" s="120">
        <v>46036</v>
      </c>
      <c r="R294" s="109">
        <v>6818861280</v>
      </c>
      <c r="S294" s="114">
        <v>1482</v>
      </c>
      <c r="T294" s="120">
        <v>46043</v>
      </c>
      <c r="U294" s="114">
        <v>9373320</v>
      </c>
      <c r="V294" s="56" t="s">
        <v>88</v>
      </c>
      <c r="W294" s="114">
        <v>1082939683</v>
      </c>
      <c r="X294" s="161" t="s">
        <v>3375</v>
      </c>
      <c r="Y294" s="120">
        <v>46043</v>
      </c>
      <c r="Z294" s="120">
        <v>46069</v>
      </c>
      <c r="AA294" s="120" t="s">
        <v>90</v>
      </c>
      <c r="AB294" s="120">
        <v>46167</v>
      </c>
      <c r="AC294" s="54">
        <f t="shared" si="20"/>
        <v>98</v>
      </c>
      <c r="AD294" s="56">
        <v>0</v>
      </c>
      <c r="AE294" s="114">
        <v>0</v>
      </c>
      <c r="AF294" s="56">
        <v>0</v>
      </c>
      <c r="AG294" s="116" t="s">
        <v>90</v>
      </c>
      <c r="AH294" s="54">
        <f t="shared" si="21"/>
        <v>0</v>
      </c>
      <c r="AI294" s="56">
        <v>0</v>
      </c>
      <c r="AJ294" s="114">
        <v>0</v>
      </c>
      <c r="AK294" s="120" t="s">
        <v>90</v>
      </c>
      <c r="AL294" s="116" t="s">
        <v>90</v>
      </c>
      <c r="AM294" s="56">
        <v>0</v>
      </c>
      <c r="AN294" s="116" t="s">
        <v>90</v>
      </c>
      <c r="AO294" s="116" t="s">
        <v>90</v>
      </c>
      <c r="AP294" s="116" t="s">
        <v>90</v>
      </c>
      <c r="AQ294" s="54">
        <f t="shared" si="22"/>
        <v>0</v>
      </c>
      <c r="AR294" s="54">
        <f>+L294+AE294-AJ294</f>
        <v>9373320</v>
      </c>
      <c r="AS294" s="56" t="s">
        <v>571</v>
      </c>
      <c r="AT294" s="114">
        <v>0</v>
      </c>
      <c r="AU294" s="56" t="s">
        <v>91</v>
      </c>
      <c r="AV294" s="114">
        <v>0</v>
      </c>
      <c r="AW294" s="56" t="s">
        <v>90</v>
      </c>
      <c r="AX294" s="247">
        <v>1420200</v>
      </c>
      <c r="AY294" s="58">
        <f t="shared" si="23"/>
        <v>7953120</v>
      </c>
      <c r="AZ294" s="112">
        <f t="shared" si="24"/>
        <v>0.15151515151515152</v>
      </c>
      <c r="BA294" s="159">
        <v>0.15151515151515152</v>
      </c>
      <c r="BB294" s="56" t="s">
        <v>90</v>
      </c>
      <c r="BC294" s="56" t="s">
        <v>149</v>
      </c>
      <c r="BD294" s="403" t="s">
        <v>6016</v>
      </c>
      <c r="BE294" s="51" t="s">
        <v>88</v>
      </c>
      <c r="BF294" s="51" t="s">
        <v>88</v>
      </c>
    </row>
    <row r="295" spans="2:58" ht="14.45" customHeight="1" x14ac:dyDescent="0.25">
      <c r="B295" s="51">
        <v>2026</v>
      </c>
      <c r="C295" s="51">
        <v>891780111</v>
      </c>
      <c r="D295" s="51" t="s">
        <v>79</v>
      </c>
      <c r="E295" s="161" t="s">
        <v>6015</v>
      </c>
      <c r="F295" s="56" t="s">
        <v>6014</v>
      </c>
      <c r="G295" s="56">
        <v>0</v>
      </c>
      <c r="H295" s="56" t="s">
        <v>82</v>
      </c>
      <c r="I295" s="51" t="s">
        <v>174</v>
      </c>
      <c r="J295" s="121" t="s">
        <v>84</v>
      </c>
      <c r="K295" s="109" t="s">
        <v>3507</v>
      </c>
      <c r="L295" s="114">
        <v>9373320</v>
      </c>
      <c r="M295" s="51" t="s">
        <v>86</v>
      </c>
      <c r="N295" s="109" t="s">
        <v>6013</v>
      </c>
      <c r="O295" s="109">
        <v>1049565749</v>
      </c>
      <c r="P295" s="109">
        <v>69</v>
      </c>
      <c r="Q295" s="120">
        <v>46036</v>
      </c>
      <c r="R295" s="109">
        <v>6818861280</v>
      </c>
      <c r="S295" s="114">
        <v>1491</v>
      </c>
      <c r="T295" s="120">
        <v>46043</v>
      </c>
      <c r="U295" s="114">
        <v>9373320</v>
      </c>
      <c r="V295" s="56" t="s">
        <v>88</v>
      </c>
      <c r="W295" s="114">
        <v>1082939683</v>
      </c>
      <c r="X295" s="161" t="s">
        <v>3375</v>
      </c>
      <c r="Y295" s="120">
        <v>46043</v>
      </c>
      <c r="Z295" s="120">
        <v>46069</v>
      </c>
      <c r="AA295" s="120" t="s">
        <v>90</v>
      </c>
      <c r="AB295" s="120">
        <v>46167</v>
      </c>
      <c r="AC295" s="54">
        <f t="shared" si="20"/>
        <v>98</v>
      </c>
      <c r="AD295" s="56">
        <v>0</v>
      </c>
      <c r="AE295" s="114">
        <v>0</v>
      </c>
      <c r="AF295" s="56">
        <v>0</v>
      </c>
      <c r="AG295" s="116" t="s">
        <v>90</v>
      </c>
      <c r="AH295" s="54">
        <f t="shared" si="21"/>
        <v>0</v>
      </c>
      <c r="AI295" s="56">
        <v>0</v>
      </c>
      <c r="AJ295" s="114">
        <v>0</v>
      </c>
      <c r="AK295" s="120" t="s">
        <v>90</v>
      </c>
      <c r="AL295" s="116" t="s">
        <v>90</v>
      </c>
      <c r="AM295" s="56">
        <v>0</v>
      </c>
      <c r="AN295" s="116" t="s">
        <v>90</v>
      </c>
      <c r="AO295" s="116" t="s">
        <v>90</v>
      </c>
      <c r="AP295" s="116" t="s">
        <v>90</v>
      </c>
      <c r="AQ295" s="54">
        <f t="shared" si="22"/>
        <v>0</v>
      </c>
      <c r="AR295" s="54">
        <f>+L295+AE295-AJ295</f>
        <v>9373320</v>
      </c>
      <c r="AS295" s="56" t="s">
        <v>571</v>
      </c>
      <c r="AT295" s="114">
        <v>0</v>
      </c>
      <c r="AU295" s="56" t="s">
        <v>91</v>
      </c>
      <c r="AV295" s="114">
        <v>0</v>
      </c>
      <c r="AW295" s="56" t="s">
        <v>90</v>
      </c>
      <c r="AX295" s="247">
        <v>1420200</v>
      </c>
      <c r="AY295" s="58">
        <f t="shared" si="23"/>
        <v>7953120</v>
      </c>
      <c r="AZ295" s="112">
        <f t="shared" si="24"/>
        <v>0.15151515151515152</v>
      </c>
      <c r="BA295" s="159">
        <v>0.15151515151515152</v>
      </c>
      <c r="BB295" s="56" t="s">
        <v>90</v>
      </c>
      <c r="BC295" s="56" t="s">
        <v>149</v>
      </c>
      <c r="BD295" s="403" t="s">
        <v>6012</v>
      </c>
      <c r="BE295" s="51" t="s">
        <v>88</v>
      </c>
      <c r="BF295" s="51" t="s">
        <v>88</v>
      </c>
    </row>
    <row r="296" spans="2:58" ht="14.45" customHeight="1" x14ac:dyDescent="0.25">
      <c r="B296" s="51">
        <v>2026</v>
      </c>
      <c r="C296" s="51">
        <v>891780111</v>
      </c>
      <c r="D296" s="51" t="s">
        <v>79</v>
      </c>
      <c r="E296" s="161" t="s">
        <v>6011</v>
      </c>
      <c r="F296" s="56" t="s">
        <v>6010</v>
      </c>
      <c r="G296" s="56">
        <v>0</v>
      </c>
      <c r="H296" s="56" t="s">
        <v>82</v>
      </c>
      <c r="I296" s="51" t="s">
        <v>174</v>
      </c>
      <c r="J296" s="121" t="s">
        <v>84</v>
      </c>
      <c r="K296" s="109" t="s">
        <v>3760</v>
      </c>
      <c r="L296" s="114">
        <v>9373320</v>
      </c>
      <c r="M296" s="51" t="s">
        <v>86</v>
      </c>
      <c r="N296" s="109" t="s">
        <v>6009</v>
      </c>
      <c r="O296" s="109">
        <v>1044392553</v>
      </c>
      <c r="P296" s="109">
        <v>69</v>
      </c>
      <c r="Q296" s="120">
        <v>46036</v>
      </c>
      <c r="R296" s="109">
        <v>6818861280</v>
      </c>
      <c r="S296" s="114">
        <v>1490</v>
      </c>
      <c r="T296" s="120">
        <v>46043</v>
      </c>
      <c r="U296" s="114">
        <v>9373320</v>
      </c>
      <c r="V296" s="56" t="s">
        <v>88</v>
      </c>
      <c r="W296" s="114">
        <v>1082939683</v>
      </c>
      <c r="X296" s="161" t="s">
        <v>3375</v>
      </c>
      <c r="Y296" s="120">
        <v>46043</v>
      </c>
      <c r="Z296" s="120">
        <v>46069</v>
      </c>
      <c r="AA296" s="120" t="s">
        <v>90</v>
      </c>
      <c r="AB296" s="120">
        <v>46167</v>
      </c>
      <c r="AC296" s="54">
        <f t="shared" si="20"/>
        <v>98</v>
      </c>
      <c r="AD296" s="56">
        <v>0</v>
      </c>
      <c r="AE296" s="114">
        <v>0</v>
      </c>
      <c r="AF296" s="56">
        <v>0</v>
      </c>
      <c r="AG296" s="116" t="s">
        <v>90</v>
      </c>
      <c r="AH296" s="54">
        <f t="shared" si="21"/>
        <v>0</v>
      </c>
      <c r="AI296" s="56">
        <v>0</v>
      </c>
      <c r="AJ296" s="114">
        <v>0</v>
      </c>
      <c r="AK296" s="120" t="s">
        <v>90</v>
      </c>
      <c r="AL296" s="116" t="s">
        <v>90</v>
      </c>
      <c r="AM296" s="56">
        <v>0</v>
      </c>
      <c r="AN296" s="116" t="s">
        <v>90</v>
      </c>
      <c r="AO296" s="116" t="s">
        <v>90</v>
      </c>
      <c r="AP296" s="116" t="s">
        <v>90</v>
      </c>
      <c r="AQ296" s="54">
        <f t="shared" si="22"/>
        <v>0</v>
      </c>
      <c r="AR296" s="54">
        <f>+L296+AE296-AJ296</f>
        <v>9373320</v>
      </c>
      <c r="AS296" s="56" t="s">
        <v>571</v>
      </c>
      <c r="AT296" s="114">
        <v>0</v>
      </c>
      <c r="AU296" s="56" t="s">
        <v>91</v>
      </c>
      <c r="AV296" s="114">
        <v>0</v>
      </c>
      <c r="AW296" s="56" t="s">
        <v>90</v>
      </c>
      <c r="AX296" s="247">
        <v>1420200</v>
      </c>
      <c r="AY296" s="58">
        <f t="shared" si="23"/>
        <v>7953120</v>
      </c>
      <c r="AZ296" s="112">
        <f t="shared" si="24"/>
        <v>0.15151515151515152</v>
      </c>
      <c r="BA296" s="159">
        <v>0.15151515151515152</v>
      </c>
      <c r="BB296" s="56" t="s">
        <v>90</v>
      </c>
      <c r="BC296" s="56" t="s">
        <v>149</v>
      </c>
      <c r="BD296" s="403" t="s">
        <v>6008</v>
      </c>
      <c r="BE296" s="51" t="s">
        <v>88</v>
      </c>
      <c r="BF296" s="51" t="s">
        <v>88</v>
      </c>
    </row>
    <row r="297" spans="2:58" ht="14.45" customHeight="1" x14ac:dyDescent="0.25">
      <c r="B297" s="51">
        <v>2026</v>
      </c>
      <c r="C297" s="51">
        <v>891780111</v>
      </c>
      <c r="D297" s="51" t="s">
        <v>79</v>
      </c>
      <c r="E297" s="161" t="s">
        <v>6007</v>
      </c>
      <c r="F297" s="56" t="s">
        <v>6006</v>
      </c>
      <c r="G297" s="56">
        <v>0</v>
      </c>
      <c r="H297" s="56" t="s">
        <v>82</v>
      </c>
      <c r="I297" s="51" t="s">
        <v>174</v>
      </c>
      <c r="J297" s="121" t="s">
        <v>84</v>
      </c>
      <c r="K297" s="109" t="s">
        <v>3526</v>
      </c>
      <c r="L297" s="114">
        <v>9373320</v>
      </c>
      <c r="M297" s="51" t="s">
        <v>86</v>
      </c>
      <c r="N297" s="109" t="s">
        <v>6005</v>
      </c>
      <c r="O297" s="109">
        <v>1046266927</v>
      </c>
      <c r="P297" s="109">
        <v>69</v>
      </c>
      <c r="Q297" s="120">
        <v>46036</v>
      </c>
      <c r="R297" s="109">
        <v>6818861280</v>
      </c>
      <c r="S297" s="114">
        <v>1488</v>
      </c>
      <c r="T297" s="120">
        <v>46043</v>
      </c>
      <c r="U297" s="114">
        <v>9373320</v>
      </c>
      <c r="V297" s="56" t="s">
        <v>88</v>
      </c>
      <c r="W297" s="114">
        <v>1082939683</v>
      </c>
      <c r="X297" s="161" t="s">
        <v>3375</v>
      </c>
      <c r="Y297" s="120">
        <v>46043</v>
      </c>
      <c r="Z297" s="120">
        <v>46069</v>
      </c>
      <c r="AA297" s="120" t="s">
        <v>90</v>
      </c>
      <c r="AB297" s="120">
        <v>46167</v>
      </c>
      <c r="AC297" s="54">
        <f t="shared" si="20"/>
        <v>98</v>
      </c>
      <c r="AD297" s="56">
        <v>0</v>
      </c>
      <c r="AE297" s="114">
        <v>0</v>
      </c>
      <c r="AF297" s="56">
        <v>0</v>
      </c>
      <c r="AG297" s="116" t="s">
        <v>90</v>
      </c>
      <c r="AH297" s="54">
        <f t="shared" si="21"/>
        <v>0</v>
      </c>
      <c r="AI297" s="56">
        <v>0</v>
      </c>
      <c r="AJ297" s="114">
        <v>0</v>
      </c>
      <c r="AK297" s="120" t="s">
        <v>90</v>
      </c>
      <c r="AL297" s="116" t="s">
        <v>90</v>
      </c>
      <c r="AM297" s="56">
        <v>0</v>
      </c>
      <c r="AN297" s="116" t="s">
        <v>90</v>
      </c>
      <c r="AO297" s="116" t="s">
        <v>90</v>
      </c>
      <c r="AP297" s="116" t="s">
        <v>90</v>
      </c>
      <c r="AQ297" s="54">
        <f t="shared" si="22"/>
        <v>0</v>
      </c>
      <c r="AR297" s="54">
        <f>+L297+AE297-AJ297</f>
        <v>9373320</v>
      </c>
      <c r="AS297" s="56" t="s">
        <v>571</v>
      </c>
      <c r="AT297" s="114">
        <v>0</v>
      </c>
      <c r="AU297" s="56" t="s">
        <v>91</v>
      </c>
      <c r="AV297" s="114">
        <v>0</v>
      </c>
      <c r="AW297" s="56" t="s">
        <v>90</v>
      </c>
      <c r="AX297" s="247">
        <v>1420200</v>
      </c>
      <c r="AY297" s="58">
        <f t="shared" si="23"/>
        <v>7953120</v>
      </c>
      <c r="AZ297" s="112">
        <f t="shared" si="24"/>
        <v>0.15151515151515152</v>
      </c>
      <c r="BA297" s="159">
        <v>0.15151515151515152</v>
      </c>
      <c r="BB297" s="56" t="s">
        <v>90</v>
      </c>
      <c r="BC297" s="56" t="s">
        <v>149</v>
      </c>
      <c r="BD297" s="403" t="s">
        <v>6004</v>
      </c>
      <c r="BE297" s="51" t="s">
        <v>88</v>
      </c>
      <c r="BF297" s="51" t="s">
        <v>88</v>
      </c>
    </row>
    <row r="298" spans="2:58" ht="14.45" customHeight="1" x14ac:dyDescent="0.25">
      <c r="B298" s="51">
        <v>2026</v>
      </c>
      <c r="C298" s="51">
        <v>891780111</v>
      </c>
      <c r="D298" s="51" t="s">
        <v>79</v>
      </c>
      <c r="E298" s="161" t="s">
        <v>6003</v>
      </c>
      <c r="F298" s="56" t="s">
        <v>6002</v>
      </c>
      <c r="G298" s="56">
        <v>0</v>
      </c>
      <c r="H298" s="56" t="s">
        <v>82</v>
      </c>
      <c r="I298" s="51" t="s">
        <v>174</v>
      </c>
      <c r="J298" s="121" t="s">
        <v>84</v>
      </c>
      <c r="K298" s="109" t="s">
        <v>3526</v>
      </c>
      <c r="L298" s="114">
        <v>9373320</v>
      </c>
      <c r="M298" s="51" t="s">
        <v>86</v>
      </c>
      <c r="N298" s="109" t="s">
        <v>6001</v>
      </c>
      <c r="O298" s="109">
        <v>1044394546</v>
      </c>
      <c r="P298" s="109">
        <v>69</v>
      </c>
      <c r="Q298" s="120">
        <v>46036</v>
      </c>
      <c r="R298" s="109">
        <v>6818861280</v>
      </c>
      <c r="S298" s="114">
        <v>1506</v>
      </c>
      <c r="T298" s="120">
        <v>46043</v>
      </c>
      <c r="U298" s="114">
        <v>9373320</v>
      </c>
      <c r="V298" s="56" t="s">
        <v>88</v>
      </c>
      <c r="W298" s="114">
        <v>1082939683</v>
      </c>
      <c r="X298" s="161" t="s">
        <v>3375</v>
      </c>
      <c r="Y298" s="120">
        <v>46043</v>
      </c>
      <c r="Z298" s="120">
        <v>46069</v>
      </c>
      <c r="AA298" s="120" t="s">
        <v>90</v>
      </c>
      <c r="AB298" s="120">
        <v>46167</v>
      </c>
      <c r="AC298" s="54">
        <f t="shared" si="20"/>
        <v>98</v>
      </c>
      <c r="AD298" s="56">
        <v>0</v>
      </c>
      <c r="AE298" s="114">
        <v>0</v>
      </c>
      <c r="AF298" s="56">
        <v>0</v>
      </c>
      <c r="AG298" s="116" t="s">
        <v>90</v>
      </c>
      <c r="AH298" s="54">
        <f t="shared" si="21"/>
        <v>0</v>
      </c>
      <c r="AI298" s="56">
        <v>0</v>
      </c>
      <c r="AJ298" s="114">
        <v>0</v>
      </c>
      <c r="AK298" s="120" t="s">
        <v>90</v>
      </c>
      <c r="AL298" s="116" t="s">
        <v>90</v>
      </c>
      <c r="AM298" s="56">
        <v>0</v>
      </c>
      <c r="AN298" s="116" t="s">
        <v>90</v>
      </c>
      <c r="AO298" s="116" t="s">
        <v>90</v>
      </c>
      <c r="AP298" s="116" t="s">
        <v>90</v>
      </c>
      <c r="AQ298" s="54">
        <f t="shared" si="22"/>
        <v>0</v>
      </c>
      <c r="AR298" s="54">
        <f>+L298+AE298-AJ298</f>
        <v>9373320</v>
      </c>
      <c r="AS298" s="56" t="s">
        <v>571</v>
      </c>
      <c r="AT298" s="114">
        <v>0</v>
      </c>
      <c r="AU298" s="56" t="s">
        <v>91</v>
      </c>
      <c r="AV298" s="114">
        <v>0</v>
      </c>
      <c r="AW298" s="56" t="s">
        <v>90</v>
      </c>
      <c r="AX298" s="247">
        <v>1420200</v>
      </c>
      <c r="AY298" s="58">
        <f t="shared" si="23"/>
        <v>7953120</v>
      </c>
      <c r="AZ298" s="112">
        <f t="shared" si="24"/>
        <v>0.15151515151515152</v>
      </c>
      <c r="BA298" s="159">
        <v>0.15151515151515152</v>
      </c>
      <c r="BB298" s="56" t="s">
        <v>90</v>
      </c>
      <c r="BC298" s="56" t="s">
        <v>149</v>
      </c>
      <c r="BD298" s="403" t="s">
        <v>6000</v>
      </c>
      <c r="BE298" s="51" t="s">
        <v>88</v>
      </c>
      <c r="BF298" s="51" t="s">
        <v>88</v>
      </c>
    </row>
    <row r="299" spans="2:58" ht="14.45" customHeight="1" x14ac:dyDescent="0.25">
      <c r="B299" s="51">
        <v>2026</v>
      </c>
      <c r="C299" s="51">
        <v>891780111</v>
      </c>
      <c r="D299" s="51" t="s">
        <v>79</v>
      </c>
      <c r="E299" s="161" t="s">
        <v>5999</v>
      </c>
      <c r="F299" s="56" t="s">
        <v>5998</v>
      </c>
      <c r="G299" s="56">
        <v>0</v>
      </c>
      <c r="H299" s="56" t="s">
        <v>82</v>
      </c>
      <c r="I299" s="51" t="s">
        <v>174</v>
      </c>
      <c r="J299" s="121" t="s">
        <v>84</v>
      </c>
      <c r="K299" s="109" t="s">
        <v>3507</v>
      </c>
      <c r="L299" s="114">
        <v>9373320</v>
      </c>
      <c r="M299" s="51" t="s">
        <v>86</v>
      </c>
      <c r="N299" s="109" t="s">
        <v>5997</v>
      </c>
      <c r="O299" s="109">
        <v>1193514729</v>
      </c>
      <c r="P299" s="109">
        <v>69</v>
      </c>
      <c r="Q299" s="120">
        <v>46036</v>
      </c>
      <c r="R299" s="109">
        <v>6818861280</v>
      </c>
      <c r="S299" s="114">
        <v>1505</v>
      </c>
      <c r="T299" s="120">
        <v>46043</v>
      </c>
      <c r="U299" s="114">
        <v>9373320</v>
      </c>
      <c r="V299" s="56" t="s">
        <v>88</v>
      </c>
      <c r="W299" s="114">
        <v>1082939683</v>
      </c>
      <c r="X299" s="161" t="s">
        <v>3375</v>
      </c>
      <c r="Y299" s="120">
        <v>46043</v>
      </c>
      <c r="Z299" s="120">
        <v>46069</v>
      </c>
      <c r="AA299" s="120" t="s">
        <v>90</v>
      </c>
      <c r="AB299" s="120">
        <v>46167</v>
      </c>
      <c r="AC299" s="54">
        <f t="shared" si="20"/>
        <v>98</v>
      </c>
      <c r="AD299" s="56">
        <v>0</v>
      </c>
      <c r="AE299" s="114">
        <v>0</v>
      </c>
      <c r="AF299" s="56">
        <v>0</v>
      </c>
      <c r="AG299" s="116" t="s">
        <v>90</v>
      </c>
      <c r="AH299" s="54">
        <f t="shared" si="21"/>
        <v>0</v>
      </c>
      <c r="AI299" s="56">
        <v>0</v>
      </c>
      <c r="AJ299" s="114">
        <v>0</v>
      </c>
      <c r="AK299" s="120" t="s">
        <v>90</v>
      </c>
      <c r="AL299" s="116" t="s">
        <v>90</v>
      </c>
      <c r="AM299" s="56">
        <v>0</v>
      </c>
      <c r="AN299" s="116" t="s">
        <v>90</v>
      </c>
      <c r="AO299" s="116" t="s">
        <v>90</v>
      </c>
      <c r="AP299" s="116" t="s">
        <v>90</v>
      </c>
      <c r="AQ299" s="54">
        <f t="shared" si="22"/>
        <v>0</v>
      </c>
      <c r="AR299" s="54">
        <f>+L299+AE299-AJ299</f>
        <v>9373320</v>
      </c>
      <c r="AS299" s="56" t="s">
        <v>571</v>
      </c>
      <c r="AT299" s="114">
        <v>0</v>
      </c>
      <c r="AU299" s="56" t="s">
        <v>91</v>
      </c>
      <c r="AV299" s="114">
        <v>0</v>
      </c>
      <c r="AW299" s="56" t="s">
        <v>90</v>
      </c>
      <c r="AX299" s="247">
        <v>0</v>
      </c>
      <c r="AY299" s="58">
        <f t="shared" si="23"/>
        <v>9373320</v>
      </c>
      <c r="AZ299" s="112">
        <f t="shared" si="24"/>
        <v>0</v>
      </c>
      <c r="BA299" s="159">
        <v>0</v>
      </c>
      <c r="BB299" s="56" t="s">
        <v>90</v>
      </c>
      <c r="BC299" s="56" t="s">
        <v>149</v>
      </c>
      <c r="BD299" s="403" t="s">
        <v>5996</v>
      </c>
      <c r="BE299" s="51" t="s">
        <v>88</v>
      </c>
      <c r="BF299" s="51" t="s">
        <v>88</v>
      </c>
    </row>
    <row r="300" spans="2:58" ht="14.45" customHeight="1" x14ac:dyDescent="0.25">
      <c r="B300" s="51">
        <v>2026</v>
      </c>
      <c r="C300" s="51">
        <v>891780111</v>
      </c>
      <c r="D300" s="51" t="s">
        <v>79</v>
      </c>
      <c r="E300" s="161" t="s">
        <v>5995</v>
      </c>
      <c r="F300" s="56" t="s">
        <v>5994</v>
      </c>
      <c r="G300" s="56">
        <v>0</v>
      </c>
      <c r="H300" s="56" t="s">
        <v>82</v>
      </c>
      <c r="I300" s="51" t="s">
        <v>174</v>
      </c>
      <c r="J300" s="121" t="s">
        <v>84</v>
      </c>
      <c r="K300" s="109" t="s">
        <v>4135</v>
      </c>
      <c r="L300" s="114">
        <v>9373320</v>
      </c>
      <c r="M300" s="51" t="s">
        <v>86</v>
      </c>
      <c r="N300" s="109" t="s">
        <v>5993</v>
      </c>
      <c r="O300" s="109">
        <v>22699280</v>
      </c>
      <c r="P300" s="109">
        <v>69</v>
      </c>
      <c r="Q300" s="120">
        <v>46036</v>
      </c>
      <c r="R300" s="109">
        <v>6818861280</v>
      </c>
      <c r="S300" s="114">
        <v>1513</v>
      </c>
      <c r="T300" s="120">
        <v>46043</v>
      </c>
      <c r="U300" s="114">
        <v>9373320</v>
      </c>
      <c r="V300" s="56" t="s">
        <v>88</v>
      </c>
      <c r="W300" s="114">
        <v>1082939683</v>
      </c>
      <c r="X300" s="161" t="s">
        <v>3375</v>
      </c>
      <c r="Y300" s="120">
        <v>46043</v>
      </c>
      <c r="Z300" s="120">
        <v>46069</v>
      </c>
      <c r="AA300" s="120" t="s">
        <v>90</v>
      </c>
      <c r="AB300" s="120">
        <v>46167</v>
      </c>
      <c r="AC300" s="54">
        <f t="shared" si="20"/>
        <v>98</v>
      </c>
      <c r="AD300" s="56">
        <v>0</v>
      </c>
      <c r="AE300" s="114">
        <v>0</v>
      </c>
      <c r="AF300" s="56">
        <v>0</v>
      </c>
      <c r="AG300" s="116" t="s">
        <v>90</v>
      </c>
      <c r="AH300" s="54">
        <f t="shared" si="21"/>
        <v>0</v>
      </c>
      <c r="AI300" s="56">
        <v>0</v>
      </c>
      <c r="AJ300" s="114">
        <v>0</v>
      </c>
      <c r="AK300" s="120" t="s">
        <v>90</v>
      </c>
      <c r="AL300" s="116" t="s">
        <v>90</v>
      </c>
      <c r="AM300" s="56">
        <v>0</v>
      </c>
      <c r="AN300" s="116" t="s">
        <v>90</v>
      </c>
      <c r="AO300" s="116" t="s">
        <v>90</v>
      </c>
      <c r="AP300" s="116" t="s">
        <v>90</v>
      </c>
      <c r="AQ300" s="54">
        <f t="shared" si="22"/>
        <v>0</v>
      </c>
      <c r="AR300" s="54">
        <f>+L300+AE300-AJ300</f>
        <v>9373320</v>
      </c>
      <c r="AS300" s="56" t="s">
        <v>571</v>
      </c>
      <c r="AT300" s="114">
        <v>0</v>
      </c>
      <c r="AU300" s="56" t="s">
        <v>91</v>
      </c>
      <c r="AV300" s="114">
        <v>0</v>
      </c>
      <c r="AW300" s="56" t="s">
        <v>90</v>
      </c>
      <c r="AX300" s="247">
        <v>1420200</v>
      </c>
      <c r="AY300" s="58">
        <f t="shared" si="23"/>
        <v>7953120</v>
      </c>
      <c r="AZ300" s="112">
        <f t="shared" si="24"/>
        <v>0.15151515151515152</v>
      </c>
      <c r="BA300" s="159">
        <v>0.15151515151515152</v>
      </c>
      <c r="BB300" s="56" t="s">
        <v>90</v>
      </c>
      <c r="BC300" s="56" t="s">
        <v>149</v>
      </c>
      <c r="BD300" s="403" t="s">
        <v>5992</v>
      </c>
      <c r="BE300" s="51" t="s">
        <v>88</v>
      </c>
      <c r="BF300" s="51" t="s">
        <v>88</v>
      </c>
    </row>
    <row r="301" spans="2:58" ht="14.45" customHeight="1" x14ac:dyDescent="0.25">
      <c r="B301" s="51">
        <v>2026</v>
      </c>
      <c r="C301" s="51">
        <v>891780111</v>
      </c>
      <c r="D301" s="51" t="s">
        <v>79</v>
      </c>
      <c r="E301" s="161" t="s">
        <v>5991</v>
      </c>
      <c r="F301" s="56" t="s">
        <v>5990</v>
      </c>
      <c r="G301" s="56">
        <v>0</v>
      </c>
      <c r="H301" s="56" t="s">
        <v>82</v>
      </c>
      <c r="I301" s="51" t="s">
        <v>174</v>
      </c>
      <c r="J301" s="121" t="s">
        <v>84</v>
      </c>
      <c r="K301" s="109" t="s">
        <v>5235</v>
      </c>
      <c r="L301" s="114">
        <v>9373320</v>
      </c>
      <c r="M301" s="51" t="s">
        <v>86</v>
      </c>
      <c r="N301" s="109" t="s">
        <v>5989</v>
      </c>
      <c r="O301" s="109">
        <v>1047048127</v>
      </c>
      <c r="P301" s="109">
        <v>69</v>
      </c>
      <c r="Q301" s="120">
        <v>46036</v>
      </c>
      <c r="R301" s="109">
        <v>6818861280</v>
      </c>
      <c r="S301" s="114">
        <v>1504</v>
      </c>
      <c r="T301" s="120">
        <v>46043</v>
      </c>
      <c r="U301" s="114">
        <v>9373320</v>
      </c>
      <c r="V301" s="56" t="s">
        <v>88</v>
      </c>
      <c r="W301" s="114">
        <v>1082939683</v>
      </c>
      <c r="X301" s="161" t="s">
        <v>3375</v>
      </c>
      <c r="Y301" s="120">
        <v>46043</v>
      </c>
      <c r="Z301" s="120">
        <v>46069</v>
      </c>
      <c r="AA301" s="120" t="s">
        <v>90</v>
      </c>
      <c r="AB301" s="120">
        <v>46167</v>
      </c>
      <c r="AC301" s="54">
        <f t="shared" si="20"/>
        <v>98</v>
      </c>
      <c r="AD301" s="56">
        <v>0</v>
      </c>
      <c r="AE301" s="114">
        <v>0</v>
      </c>
      <c r="AF301" s="56">
        <v>0</v>
      </c>
      <c r="AG301" s="116" t="s">
        <v>90</v>
      </c>
      <c r="AH301" s="54">
        <f t="shared" si="21"/>
        <v>0</v>
      </c>
      <c r="AI301" s="56">
        <v>0</v>
      </c>
      <c r="AJ301" s="114">
        <v>0</v>
      </c>
      <c r="AK301" s="120" t="s">
        <v>90</v>
      </c>
      <c r="AL301" s="116" t="s">
        <v>90</v>
      </c>
      <c r="AM301" s="56">
        <v>0</v>
      </c>
      <c r="AN301" s="116" t="s">
        <v>90</v>
      </c>
      <c r="AO301" s="116" t="s">
        <v>90</v>
      </c>
      <c r="AP301" s="116" t="s">
        <v>90</v>
      </c>
      <c r="AQ301" s="54">
        <f t="shared" si="22"/>
        <v>0</v>
      </c>
      <c r="AR301" s="54">
        <f>+L301+AE301-AJ301</f>
        <v>9373320</v>
      </c>
      <c r="AS301" s="56" t="s">
        <v>571</v>
      </c>
      <c r="AT301" s="114">
        <v>0</v>
      </c>
      <c r="AU301" s="56" t="s">
        <v>91</v>
      </c>
      <c r="AV301" s="114">
        <v>0</v>
      </c>
      <c r="AW301" s="56" t="s">
        <v>90</v>
      </c>
      <c r="AX301" s="247">
        <v>1420200</v>
      </c>
      <c r="AY301" s="58">
        <f t="shared" si="23"/>
        <v>7953120</v>
      </c>
      <c r="AZ301" s="112">
        <f t="shared" si="24"/>
        <v>0.15151515151515152</v>
      </c>
      <c r="BA301" s="159">
        <v>0.15151515151515152</v>
      </c>
      <c r="BB301" s="56" t="s">
        <v>90</v>
      </c>
      <c r="BC301" s="56" t="s">
        <v>149</v>
      </c>
      <c r="BD301" s="403" t="s">
        <v>5988</v>
      </c>
      <c r="BE301" s="51" t="s">
        <v>88</v>
      </c>
      <c r="BF301" s="51" t="s">
        <v>88</v>
      </c>
    </row>
    <row r="302" spans="2:58" ht="14.45" customHeight="1" x14ac:dyDescent="0.25">
      <c r="B302" s="51">
        <v>2026</v>
      </c>
      <c r="C302" s="51">
        <v>891780111</v>
      </c>
      <c r="D302" s="51" t="s">
        <v>79</v>
      </c>
      <c r="E302" s="161" t="s">
        <v>5987</v>
      </c>
      <c r="F302" s="56" t="s">
        <v>5986</v>
      </c>
      <c r="G302" s="56">
        <v>0</v>
      </c>
      <c r="H302" s="56" t="s">
        <v>82</v>
      </c>
      <c r="I302" s="51" t="s">
        <v>174</v>
      </c>
      <c r="J302" s="121" t="s">
        <v>84</v>
      </c>
      <c r="K302" s="109" t="s">
        <v>3507</v>
      </c>
      <c r="L302" s="114">
        <v>9373320</v>
      </c>
      <c r="M302" s="51" t="s">
        <v>86</v>
      </c>
      <c r="N302" s="109" t="s">
        <v>5985</v>
      </c>
      <c r="O302" s="109">
        <v>72274349</v>
      </c>
      <c r="P302" s="109">
        <v>69</v>
      </c>
      <c r="Q302" s="120">
        <v>46036</v>
      </c>
      <c r="R302" s="109">
        <v>6818861280</v>
      </c>
      <c r="S302" s="114">
        <v>1512</v>
      </c>
      <c r="T302" s="120">
        <v>46043</v>
      </c>
      <c r="U302" s="114">
        <v>9373320</v>
      </c>
      <c r="V302" s="56" t="s">
        <v>88</v>
      </c>
      <c r="W302" s="114">
        <v>1082939683</v>
      </c>
      <c r="X302" s="161" t="s">
        <v>3375</v>
      </c>
      <c r="Y302" s="120">
        <v>46043</v>
      </c>
      <c r="Z302" s="120">
        <v>46069</v>
      </c>
      <c r="AA302" s="120" t="s">
        <v>90</v>
      </c>
      <c r="AB302" s="120">
        <v>46167</v>
      </c>
      <c r="AC302" s="54">
        <f t="shared" si="20"/>
        <v>98</v>
      </c>
      <c r="AD302" s="56">
        <v>0</v>
      </c>
      <c r="AE302" s="114">
        <v>0</v>
      </c>
      <c r="AF302" s="56">
        <v>0</v>
      </c>
      <c r="AG302" s="116" t="s">
        <v>90</v>
      </c>
      <c r="AH302" s="54">
        <f t="shared" si="21"/>
        <v>0</v>
      </c>
      <c r="AI302" s="56">
        <v>0</v>
      </c>
      <c r="AJ302" s="114">
        <v>0</v>
      </c>
      <c r="AK302" s="120" t="s">
        <v>90</v>
      </c>
      <c r="AL302" s="116" t="s">
        <v>90</v>
      </c>
      <c r="AM302" s="56">
        <v>0</v>
      </c>
      <c r="AN302" s="116" t="s">
        <v>90</v>
      </c>
      <c r="AO302" s="116" t="s">
        <v>90</v>
      </c>
      <c r="AP302" s="116" t="s">
        <v>90</v>
      </c>
      <c r="AQ302" s="54">
        <f t="shared" si="22"/>
        <v>0</v>
      </c>
      <c r="AR302" s="54">
        <f>+L302+AE302-AJ302</f>
        <v>9373320</v>
      </c>
      <c r="AS302" s="56" t="s">
        <v>571</v>
      </c>
      <c r="AT302" s="114">
        <v>0</v>
      </c>
      <c r="AU302" s="56" t="s">
        <v>91</v>
      </c>
      <c r="AV302" s="114">
        <v>0</v>
      </c>
      <c r="AW302" s="56" t="s">
        <v>90</v>
      </c>
      <c r="AX302" s="247">
        <v>1420200</v>
      </c>
      <c r="AY302" s="58">
        <f t="shared" si="23"/>
        <v>7953120</v>
      </c>
      <c r="AZ302" s="112">
        <f t="shared" si="24"/>
        <v>0.15151515151515152</v>
      </c>
      <c r="BA302" s="159">
        <v>0.15151515151515152</v>
      </c>
      <c r="BB302" s="56" t="s">
        <v>90</v>
      </c>
      <c r="BC302" s="56" t="s">
        <v>149</v>
      </c>
      <c r="BD302" s="403" t="s">
        <v>5984</v>
      </c>
      <c r="BE302" s="51" t="s">
        <v>88</v>
      </c>
      <c r="BF302" s="51" t="s">
        <v>88</v>
      </c>
    </row>
    <row r="303" spans="2:58" x14ac:dyDescent="0.25">
      <c r="B303" s="51">
        <v>2026</v>
      </c>
      <c r="C303" s="51">
        <v>891780111</v>
      </c>
      <c r="D303" s="51" t="s">
        <v>79</v>
      </c>
      <c r="E303" s="161" t="s">
        <v>5983</v>
      </c>
      <c r="F303" s="56" t="s">
        <v>5982</v>
      </c>
      <c r="G303" s="56">
        <v>0</v>
      </c>
      <c r="H303" s="56" t="s">
        <v>82</v>
      </c>
      <c r="I303" s="51" t="s">
        <v>174</v>
      </c>
      <c r="J303" s="121" t="s">
        <v>84</v>
      </c>
      <c r="K303" s="109" t="s">
        <v>3507</v>
      </c>
      <c r="L303" s="114">
        <v>9373320</v>
      </c>
      <c r="M303" s="51" t="s">
        <v>86</v>
      </c>
      <c r="N303" s="109" t="s">
        <v>5981</v>
      </c>
      <c r="O303" s="109">
        <v>10878043</v>
      </c>
      <c r="P303" s="109">
        <v>69</v>
      </c>
      <c r="Q303" s="120">
        <v>46036</v>
      </c>
      <c r="R303" s="109">
        <v>6818861280</v>
      </c>
      <c r="S303" s="114">
        <v>1511</v>
      </c>
      <c r="T303" s="120">
        <v>46043</v>
      </c>
      <c r="U303" s="114">
        <v>9373320</v>
      </c>
      <c r="V303" s="56" t="s">
        <v>88</v>
      </c>
      <c r="W303" s="114">
        <v>1082939683</v>
      </c>
      <c r="X303" s="161" t="s">
        <v>3375</v>
      </c>
      <c r="Y303" s="120">
        <v>46043</v>
      </c>
      <c r="Z303" s="120">
        <v>46069</v>
      </c>
      <c r="AA303" s="120" t="s">
        <v>90</v>
      </c>
      <c r="AB303" s="120">
        <v>46167</v>
      </c>
      <c r="AC303" s="54">
        <f t="shared" si="20"/>
        <v>98</v>
      </c>
      <c r="AD303" s="56">
        <v>0</v>
      </c>
      <c r="AE303" s="114">
        <v>0</v>
      </c>
      <c r="AF303" s="56">
        <v>0</v>
      </c>
      <c r="AG303" s="116" t="s">
        <v>90</v>
      </c>
      <c r="AH303" s="54">
        <f t="shared" si="21"/>
        <v>0</v>
      </c>
      <c r="AI303" s="56">
        <v>0</v>
      </c>
      <c r="AJ303" s="114">
        <v>0</v>
      </c>
      <c r="AK303" s="120" t="s">
        <v>90</v>
      </c>
      <c r="AL303" s="116" t="s">
        <v>90</v>
      </c>
      <c r="AM303" s="56">
        <v>0</v>
      </c>
      <c r="AN303" s="116" t="s">
        <v>90</v>
      </c>
      <c r="AO303" s="116" t="s">
        <v>90</v>
      </c>
      <c r="AP303" s="116" t="s">
        <v>90</v>
      </c>
      <c r="AQ303" s="54">
        <f t="shared" si="22"/>
        <v>0</v>
      </c>
      <c r="AR303" s="54">
        <f>+L303+AE303-AJ303</f>
        <v>9373320</v>
      </c>
      <c r="AS303" s="56" t="s">
        <v>571</v>
      </c>
      <c r="AT303" s="114">
        <v>0</v>
      </c>
      <c r="AU303" s="56" t="s">
        <v>91</v>
      </c>
      <c r="AV303" s="114">
        <v>0</v>
      </c>
      <c r="AW303" s="56" t="s">
        <v>90</v>
      </c>
      <c r="AX303" s="247">
        <v>0</v>
      </c>
      <c r="AY303" s="58">
        <f t="shared" si="23"/>
        <v>9373320</v>
      </c>
      <c r="AZ303" s="112">
        <f t="shared" si="24"/>
        <v>0</v>
      </c>
      <c r="BA303" s="159">
        <v>0</v>
      </c>
      <c r="BB303" s="56" t="s">
        <v>90</v>
      </c>
      <c r="BC303" s="56" t="s">
        <v>149</v>
      </c>
      <c r="BD303" s="403" t="s">
        <v>5980</v>
      </c>
      <c r="BE303" s="51" t="s">
        <v>88</v>
      </c>
      <c r="BF303" s="51" t="s">
        <v>88</v>
      </c>
    </row>
    <row r="304" spans="2:58" ht="14.45" customHeight="1" x14ac:dyDescent="0.25">
      <c r="B304" s="51">
        <v>2026</v>
      </c>
      <c r="C304" s="51">
        <v>891780111</v>
      </c>
      <c r="D304" s="51" t="s">
        <v>79</v>
      </c>
      <c r="E304" s="161" t="s">
        <v>5979</v>
      </c>
      <c r="F304" s="56" t="s">
        <v>5978</v>
      </c>
      <c r="G304" s="56">
        <v>0</v>
      </c>
      <c r="H304" s="56" t="s">
        <v>82</v>
      </c>
      <c r="I304" s="51" t="s">
        <v>174</v>
      </c>
      <c r="J304" s="121" t="s">
        <v>84</v>
      </c>
      <c r="K304" s="109" t="s">
        <v>3507</v>
      </c>
      <c r="L304" s="114">
        <v>9373320</v>
      </c>
      <c r="M304" s="51" t="s">
        <v>86</v>
      </c>
      <c r="N304" s="109" t="s">
        <v>5977</v>
      </c>
      <c r="O304" s="109">
        <v>1104377644</v>
      </c>
      <c r="P304" s="109">
        <v>69</v>
      </c>
      <c r="Q304" s="120">
        <v>46036</v>
      </c>
      <c r="R304" s="109">
        <v>6818861280</v>
      </c>
      <c r="S304" s="114">
        <v>1510</v>
      </c>
      <c r="T304" s="120">
        <v>46043</v>
      </c>
      <c r="U304" s="114">
        <v>9373320</v>
      </c>
      <c r="V304" s="56" t="s">
        <v>88</v>
      </c>
      <c r="W304" s="114">
        <v>1082939683</v>
      </c>
      <c r="X304" s="161" t="s">
        <v>3375</v>
      </c>
      <c r="Y304" s="120">
        <v>46043</v>
      </c>
      <c r="Z304" s="120">
        <v>46069</v>
      </c>
      <c r="AA304" s="120" t="s">
        <v>90</v>
      </c>
      <c r="AB304" s="120">
        <v>46167</v>
      </c>
      <c r="AC304" s="54">
        <f t="shared" si="20"/>
        <v>98</v>
      </c>
      <c r="AD304" s="56">
        <v>0</v>
      </c>
      <c r="AE304" s="114">
        <v>0</v>
      </c>
      <c r="AF304" s="56">
        <v>0</v>
      </c>
      <c r="AG304" s="116" t="s">
        <v>90</v>
      </c>
      <c r="AH304" s="54">
        <f t="shared" si="21"/>
        <v>0</v>
      </c>
      <c r="AI304" s="56">
        <v>0</v>
      </c>
      <c r="AJ304" s="114">
        <v>0</v>
      </c>
      <c r="AK304" s="120" t="s">
        <v>90</v>
      </c>
      <c r="AL304" s="116" t="s">
        <v>90</v>
      </c>
      <c r="AM304" s="56">
        <v>0</v>
      </c>
      <c r="AN304" s="116" t="s">
        <v>90</v>
      </c>
      <c r="AO304" s="116" t="s">
        <v>90</v>
      </c>
      <c r="AP304" s="116" t="s">
        <v>90</v>
      </c>
      <c r="AQ304" s="54">
        <f t="shared" si="22"/>
        <v>0</v>
      </c>
      <c r="AR304" s="54">
        <f>+L304+AE304-AJ304</f>
        <v>9373320</v>
      </c>
      <c r="AS304" s="56" t="s">
        <v>571</v>
      </c>
      <c r="AT304" s="114">
        <v>0</v>
      </c>
      <c r="AU304" s="56" t="s">
        <v>91</v>
      </c>
      <c r="AV304" s="114">
        <v>0</v>
      </c>
      <c r="AW304" s="56" t="s">
        <v>90</v>
      </c>
      <c r="AX304" s="247">
        <v>1420200</v>
      </c>
      <c r="AY304" s="58">
        <f t="shared" si="23"/>
        <v>7953120</v>
      </c>
      <c r="AZ304" s="112">
        <f t="shared" si="24"/>
        <v>0.15151515151515152</v>
      </c>
      <c r="BA304" s="159">
        <v>0.15151515151515152</v>
      </c>
      <c r="BB304" s="56" t="s">
        <v>90</v>
      </c>
      <c r="BC304" s="56" t="s">
        <v>149</v>
      </c>
      <c r="BD304" s="403" t="s">
        <v>5976</v>
      </c>
      <c r="BE304" s="51" t="s">
        <v>88</v>
      </c>
      <c r="BF304" s="51" t="s">
        <v>88</v>
      </c>
    </row>
    <row r="305" spans="2:58" ht="14.45" customHeight="1" x14ac:dyDescent="0.25">
      <c r="B305" s="51">
        <v>2026</v>
      </c>
      <c r="C305" s="51">
        <v>891780111</v>
      </c>
      <c r="D305" s="51" t="s">
        <v>79</v>
      </c>
      <c r="E305" s="161" t="s">
        <v>5975</v>
      </c>
      <c r="F305" s="56" t="s">
        <v>5974</v>
      </c>
      <c r="G305" s="56">
        <v>0</v>
      </c>
      <c r="H305" s="56" t="s">
        <v>82</v>
      </c>
      <c r="I305" s="51" t="s">
        <v>174</v>
      </c>
      <c r="J305" s="121" t="s">
        <v>84</v>
      </c>
      <c r="K305" s="109" t="s">
        <v>3507</v>
      </c>
      <c r="L305" s="114">
        <v>9373320</v>
      </c>
      <c r="M305" s="51" t="s">
        <v>86</v>
      </c>
      <c r="N305" s="109" t="s">
        <v>5973</v>
      </c>
      <c r="O305" s="109">
        <v>19790877</v>
      </c>
      <c r="P305" s="109">
        <v>69</v>
      </c>
      <c r="Q305" s="120">
        <v>46036</v>
      </c>
      <c r="R305" s="109">
        <v>6818861280</v>
      </c>
      <c r="S305" s="114">
        <v>1509</v>
      </c>
      <c r="T305" s="120">
        <v>46043</v>
      </c>
      <c r="U305" s="114">
        <v>9373320</v>
      </c>
      <c r="V305" s="56" t="s">
        <v>88</v>
      </c>
      <c r="W305" s="114">
        <v>1082939683</v>
      </c>
      <c r="X305" s="161" t="s">
        <v>3375</v>
      </c>
      <c r="Y305" s="120">
        <v>46043</v>
      </c>
      <c r="Z305" s="120">
        <v>46069</v>
      </c>
      <c r="AA305" s="120" t="s">
        <v>90</v>
      </c>
      <c r="AB305" s="120">
        <v>46167</v>
      </c>
      <c r="AC305" s="54">
        <f t="shared" si="20"/>
        <v>98</v>
      </c>
      <c r="AD305" s="56">
        <v>0</v>
      </c>
      <c r="AE305" s="114">
        <v>0</v>
      </c>
      <c r="AF305" s="56">
        <v>0</v>
      </c>
      <c r="AG305" s="116" t="s">
        <v>90</v>
      </c>
      <c r="AH305" s="54">
        <f t="shared" si="21"/>
        <v>0</v>
      </c>
      <c r="AI305" s="56">
        <v>0</v>
      </c>
      <c r="AJ305" s="114">
        <v>0</v>
      </c>
      <c r="AK305" s="120" t="s">
        <v>90</v>
      </c>
      <c r="AL305" s="116" t="s">
        <v>90</v>
      </c>
      <c r="AM305" s="56">
        <v>0</v>
      </c>
      <c r="AN305" s="116" t="s">
        <v>90</v>
      </c>
      <c r="AO305" s="116" t="s">
        <v>90</v>
      </c>
      <c r="AP305" s="116" t="s">
        <v>90</v>
      </c>
      <c r="AQ305" s="54">
        <f t="shared" si="22"/>
        <v>0</v>
      </c>
      <c r="AR305" s="54">
        <f>+L305+AE305-AJ305</f>
        <v>9373320</v>
      </c>
      <c r="AS305" s="56" t="s">
        <v>571</v>
      </c>
      <c r="AT305" s="114">
        <v>0</v>
      </c>
      <c r="AU305" s="56" t="s">
        <v>91</v>
      </c>
      <c r="AV305" s="114">
        <v>0</v>
      </c>
      <c r="AW305" s="56" t="s">
        <v>90</v>
      </c>
      <c r="AX305" s="247">
        <v>1420200</v>
      </c>
      <c r="AY305" s="58">
        <f t="shared" si="23"/>
        <v>7953120</v>
      </c>
      <c r="AZ305" s="112">
        <f t="shared" si="24"/>
        <v>0.15151515151515152</v>
      </c>
      <c r="BA305" s="159">
        <v>0.15151515151515152</v>
      </c>
      <c r="BB305" s="56" t="s">
        <v>90</v>
      </c>
      <c r="BC305" s="56" t="s">
        <v>149</v>
      </c>
      <c r="BD305" s="403" t="s">
        <v>5972</v>
      </c>
      <c r="BE305" s="51" t="s">
        <v>88</v>
      </c>
      <c r="BF305" s="51" t="s">
        <v>88</v>
      </c>
    </row>
    <row r="306" spans="2:58" ht="14.45" customHeight="1" x14ac:dyDescent="0.25">
      <c r="B306" s="51">
        <v>2026</v>
      </c>
      <c r="C306" s="51">
        <v>891780111</v>
      </c>
      <c r="D306" s="51" t="s">
        <v>79</v>
      </c>
      <c r="E306" s="161" t="s">
        <v>5971</v>
      </c>
      <c r="F306" s="56" t="s">
        <v>5970</v>
      </c>
      <c r="G306" s="56">
        <v>0</v>
      </c>
      <c r="H306" s="56" t="s">
        <v>82</v>
      </c>
      <c r="I306" s="51" t="s">
        <v>174</v>
      </c>
      <c r="J306" s="121" t="s">
        <v>84</v>
      </c>
      <c r="K306" s="109" t="s">
        <v>3507</v>
      </c>
      <c r="L306" s="114">
        <v>9373320</v>
      </c>
      <c r="M306" s="51" t="s">
        <v>86</v>
      </c>
      <c r="N306" s="109" t="s">
        <v>5969</v>
      </c>
      <c r="O306" s="109">
        <v>1007274889</v>
      </c>
      <c r="P306" s="109">
        <v>69</v>
      </c>
      <c r="Q306" s="120">
        <v>46036</v>
      </c>
      <c r="R306" s="109">
        <v>6818861280</v>
      </c>
      <c r="S306" s="114">
        <v>1508</v>
      </c>
      <c r="T306" s="120">
        <v>46043</v>
      </c>
      <c r="U306" s="114">
        <v>9373320</v>
      </c>
      <c r="V306" s="56" t="s">
        <v>88</v>
      </c>
      <c r="W306" s="114">
        <v>1082939683</v>
      </c>
      <c r="X306" s="161" t="s">
        <v>3375</v>
      </c>
      <c r="Y306" s="120">
        <v>46043</v>
      </c>
      <c r="Z306" s="120">
        <v>46069</v>
      </c>
      <c r="AA306" s="120" t="s">
        <v>90</v>
      </c>
      <c r="AB306" s="120">
        <v>46167</v>
      </c>
      <c r="AC306" s="54">
        <f t="shared" si="20"/>
        <v>98</v>
      </c>
      <c r="AD306" s="56">
        <v>0</v>
      </c>
      <c r="AE306" s="114">
        <v>0</v>
      </c>
      <c r="AF306" s="56">
        <v>0</v>
      </c>
      <c r="AG306" s="116" t="s">
        <v>90</v>
      </c>
      <c r="AH306" s="54">
        <f t="shared" si="21"/>
        <v>0</v>
      </c>
      <c r="AI306" s="56">
        <v>0</v>
      </c>
      <c r="AJ306" s="114">
        <v>0</v>
      </c>
      <c r="AK306" s="120" t="s">
        <v>90</v>
      </c>
      <c r="AL306" s="116" t="s">
        <v>90</v>
      </c>
      <c r="AM306" s="56">
        <v>0</v>
      </c>
      <c r="AN306" s="116" t="s">
        <v>90</v>
      </c>
      <c r="AO306" s="116" t="s">
        <v>90</v>
      </c>
      <c r="AP306" s="116" t="s">
        <v>90</v>
      </c>
      <c r="AQ306" s="54">
        <f t="shared" si="22"/>
        <v>0</v>
      </c>
      <c r="AR306" s="54">
        <f>+L306+AE306-AJ306</f>
        <v>9373320</v>
      </c>
      <c r="AS306" s="56" t="s">
        <v>571</v>
      </c>
      <c r="AT306" s="114">
        <v>0</v>
      </c>
      <c r="AU306" s="56" t="s">
        <v>91</v>
      </c>
      <c r="AV306" s="114">
        <v>0</v>
      </c>
      <c r="AW306" s="56" t="s">
        <v>90</v>
      </c>
      <c r="AX306" s="247">
        <v>0</v>
      </c>
      <c r="AY306" s="58">
        <f t="shared" si="23"/>
        <v>9373320</v>
      </c>
      <c r="AZ306" s="112">
        <f t="shared" si="24"/>
        <v>0</v>
      </c>
      <c r="BA306" s="159">
        <v>0</v>
      </c>
      <c r="BB306" s="56" t="s">
        <v>90</v>
      </c>
      <c r="BC306" s="56" t="s">
        <v>149</v>
      </c>
      <c r="BD306" s="403" t="s">
        <v>5968</v>
      </c>
      <c r="BE306" s="51" t="s">
        <v>88</v>
      </c>
      <c r="BF306" s="51" t="s">
        <v>88</v>
      </c>
    </row>
    <row r="307" spans="2:58" ht="14.45" customHeight="1" x14ac:dyDescent="0.25">
      <c r="B307" s="51">
        <v>2026</v>
      </c>
      <c r="C307" s="51">
        <v>891780111</v>
      </c>
      <c r="D307" s="51" t="s">
        <v>79</v>
      </c>
      <c r="E307" s="161" t="s">
        <v>5967</v>
      </c>
      <c r="F307" s="56" t="s">
        <v>5966</v>
      </c>
      <c r="G307" s="56">
        <v>0</v>
      </c>
      <c r="H307" s="56" t="s">
        <v>82</v>
      </c>
      <c r="I307" s="51" t="s">
        <v>174</v>
      </c>
      <c r="J307" s="121" t="s">
        <v>84</v>
      </c>
      <c r="K307" s="109" t="s">
        <v>4135</v>
      </c>
      <c r="L307" s="114">
        <v>9373320</v>
      </c>
      <c r="M307" s="51" t="s">
        <v>86</v>
      </c>
      <c r="N307" s="109" t="s">
        <v>5965</v>
      </c>
      <c r="O307" s="109">
        <v>1052952542</v>
      </c>
      <c r="P307" s="109">
        <v>69</v>
      </c>
      <c r="Q307" s="120">
        <v>46036</v>
      </c>
      <c r="R307" s="109">
        <v>6818861280</v>
      </c>
      <c r="S307" s="114">
        <v>1507</v>
      </c>
      <c r="T307" s="120">
        <v>46043</v>
      </c>
      <c r="U307" s="114">
        <v>9373320</v>
      </c>
      <c r="V307" s="56" t="s">
        <v>88</v>
      </c>
      <c r="W307" s="114">
        <v>1082939683</v>
      </c>
      <c r="X307" s="161" t="s">
        <v>3375</v>
      </c>
      <c r="Y307" s="120">
        <v>46043</v>
      </c>
      <c r="Z307" s="120">
        <v>46069</v>
      </c>
      <c r="AA307" s="120" t="s">
        <v>90</v>
      </c>
      <c r="AB307" s="120">
        <v>46167</v>
      </c>
      <c r="AC307" s="54">
        <f t="shared" si="20"/>
        <v>98</v>
      </c>
      <c r="AD307" s="56">
        <v>0</v>
      </c>
      <c r="AE307" s="114">
        <v>0</v>
      </c>
      <c r="AF307" s="56">
        <v>0</v>
      </c>
      <c r="AG307" s="116" t="s">
        <v>90</v>
      </c>
      <c r="AH307" s="54">
        <f t="shared" si="21"/>
        <v>0</v>
      </c>
      <c r="AI307" s="56">
        <v>0</v>
      </c>
      <c r="AJ307" s="114">
        <v>0</v>
      </c>
      <c r="AK307" s="120" t="s">
        <v>90</v>
      </c>
      <c r="AL307" s="116" t="s">
        <v>90</v>
      </c>
      <c r="AM307" s="56">
        <v>0</v>
      </c>
      <c r="AN307" s="116" t="s">
        <v>90</v>
      </c>
      <c r="AO307" s="116" t="s">
        <v>90</v>
      </c>
      <c r="AP307" s="116" t="s">
        <v>90</v>
      </c>
      <c r="AQ307" s="54">
        <f t="shared" si="22"/>
        <v>0</v>
      </c>
      <c r="AR307" s="54">
        <f>+L307+AE307-AJ307</f>
        <v>9373320</v>
      </c>
      <c r="AS307" s="56" t="s">
        <v>571</v>
      </c>
      <c r="AT307" s="114">
        <v>0</v>
      </c>
      <c r="AU307" s="56" t="s">
        <v>91</v>
      </c>
      <c r="AV307" s="114">
        <v>0</v>
      </c>
      <c r="AW307" s="56" t="s">
        <v>90</v>
      </c>
      <c r="AX307" s="247">
        <v>1420200</v>
      </c>
      <c r="AY307" s="58">
        <f t="shared" si="23"/>
        <v>7953120</v>
      </c>
      <c r="AZ307" s="112">
        <f t="shared" si="24"/>
        <v>0.15151515151515152</v>
      </c>
      <c r="BA307" s="159">
        <v>0.15151515151515152</v>
      </c>
      <c r="BB307" s="56" t="s">
        <v>90</v>
      </c>
      <c r="BC307" s="56" t="s">
        <v>149</v>
      </c>
      <c r="BD307" s="403" t="s">
        <v>5964</v>
      </c>
      <c r="BE307" s="51" t="s">
        <v>88</v>
      </c>
      <c r="BF307" s="51" t="s">
        <v>88</v>
      </c>
    </row>
    <row r="308" spans="2:58" ht="14.45" customHeight="1" x14ac:dyDescent="0.25">
      <c r="B308" s="51">
        <v>2026</v>
      </c>
      <c r="C308" s="51">
        <v>891780111</v>
      </c>
      <c r="D308" s="51" t="s">
        <v>79</v>
      </c>
      <c r="E308" s="161" t="s">
        <v>5963</v>
      </c>
      <c r="F308" s="56" t="s">
        <v>5962</v>
      </c>
      <c r="G308" s="56">
        <v>0</v>
      </c>
      <c r="H308" s="56" t="s">
        <v>82</v>
      </c>
      <c r="I308" s="51" t="s">
        <v>83</v>
      </c>
      <c r="J308" s="121" t="s">
        <v>84</v>
      </c>
      <c r="K308" s="109" t="s">
        <v>5961</v>
      </c>
      <c r="L308" s="114">
        <v>18990000</v>
      </c>
      <c r="M308" s="51" t="s">
        <v>86</v>
      </c>
      <c r="N308" s="109" t="s">
        <v>5960</v>
      </c>
      <c r="O308" s="109">
        <v>55223407</v>
      </c>
      <c r="P308" s="109">
        <v>207</v>
      </c>
      <c r="Q308" s="120">
        <v>46036</v>
      </c>
      <c r="R308" s="109">
        <v>923633360</v>
      </c>
      <c r="S308" s="114">
        <v>1514</v>
      </c>
      <c r="T308" s="120">
        <v>46043</v>
      </c>
      <c r="U308" s="114">
        <v>18990000</v>
      </c>
      <c r="V308" s="56" t="s">
        <v>88</v>
      </c>
      <c r="W308" s="114">
        <v>1082939683</v>
      </c>
      <c r="X308" s="161" t="s">
        <v>3375</v>
      </c>
      <c r="Y308" s="120">
        <v>46043</v>
      </c>
      <c r="Z308" s="120">
        <v>46043</v>
      </c>
      <c r="AA308" s="120" t="s">
        <v>90</v>
      </c>
      <c r="AB308" s="120">
        <v>46172</v>
      </c>
      <c r="AC308" s="54">
        <f t="shared" si="20"/>
        <v>129</v>
      </c>
      <c r="AD308" s="56">
        <v>1</v>
      </c>
      <c r="AE308" s="114">
        <v>4220000</v>
      </c>
      <c r="AF308" s="56">
        <v>1</v>
      </c>
      <c r="AG308" s="116">
        <v>46203</v>
      </c>
      <c r="AH308" s="54">
        <f t="shared" si="21"/>
        <v>31</v>
      </c>
      <c r="AI308" s="56">
        <v>0</v>
      </c>
      <c r="AJ308" s="114">
        <v>0</v>
      </c>
      <c r="AK308" s="120" t="s">
        <v>90</v>
      </c>
      <c r="AL308" s="116" t="s">
        <v>90</v>
      </c>
      <c r="AM308" s="56">
        <v>0</v>
      </c>
      <c r="AN308" s="116" t="s">
        <v>90</v>
      </c>
      <c r="AO308" s="116" t="s">
        <v>90</v>
      </c>
      <c r="AP308" s="116" t="s">
        <v>90</v>
      </c>
      <c r="AQ308" s="54">
        <f t="shared" si="22"/>
        <v>0</v>
      </c>
      <c r="AR308" s="54">
        <f>+L308+AE308-AJ308</f>
        <v>23210000</v>
      </c>
      <c r="AS308" s="56" t="s">
        <v>88</v>
      </c>
      <c r="AT308" s="114">
        <v>18990000</v>
      </c>
      <c r="AU308" s="56" t="s">
        <v>91</v>
      </c>
      <c r="AV308" s="114">
        <v>0</v>
      </c>
      <c r="AW308" s="56" t="s">
        <v>90</v>
      </c>
      <c r="AX308" s="247">
        <v>10550000</v>
      </c>
      <c r="AY308" s="58">
        <f t="shared" si="23"/>
        <v>12660000</v>
      </c>
      <c r="AZ308" s="112">
        <f t="shared" si="24"/>
        <v>0.45454545454545453</v>
      </c>
      <c r="BA308" s="159">
        <v>0.55555555555555558</v>
      </c>
      <c r="BB308" s="56" t="s">
        <v>90</v>
      </c>
      <c r="BC308" s="56" t="s">
        <v>92</v>
      </c>
      <c r="BD308" s="403" t="s">
        <v>5959</v>
      </c>
      <c r="BE308" s="51" t="s">
        <v>88</v>
      </c>
      <c r="BF308" s="51" t="s">
        <v>88</v>
      </c>
    </row>
    <row r="309" spans="2:58" ht="14.45" customHeight="1" x14ac:dyDescent="0.25">
      <c r="B309" s="51">
        <v>2026</v>
      </c>
      <c r="C309" s="51">
        <v>891780111</v>
      </c>
      <c r="D309" s="51" t="s">
        <v>79</v>
      </c>
      <c r="E309" s="161" t="s">
        <v>5958</v>
      </c>
      <c r="F309" s="56" t="s">
        <v>5957</v>
      </c>
      <c r="G309" s="56">
        <v>0</v>
      </c>
      <c r="H309" s="56" t="s">
        <v>82</v>
      </c>
      <c r="I309" s="51" t="s">
        <v>174</v>
      </c>
      <c r="J309" s="121" t="s">
        <v>84</v>
      </c>
      <c r="K309" s="109" t="s">
        <v>3507</v>
      </c>
      <c r="L309" s="114">
        <v>9373320</v>
      </c>
      <c r="M309" s="51" t="s">
        <v>86</v>
      </c>
      <c r="N309" s="109" t="s">
        <v>5956</v>
      </c>
      <c r="O309" s="109">
        <v>1100011338</v>
      </c>
      <c r="P309" s="109">
        <v>69</v>
      </c>
      <c r="Q309" s="120">
        <v>46036</v>
      </c>
      <c r="R309" s="109">
        <v>6818861280</v>
      </c>
      <c r="S309" s="114">
        <v>1523</v>
      </c>
      <c r="T309" s="120">
        <v>46043</v>
      </c>
      <c r="U309" s="114">
        <v>9373320</v>
      </c>
      <c r="V309" s="56" t="s">
        <v>88</v>
      </c>
      <c r="W309" s="114">
        <v>1082939683</v>
      </c>
      <c r="X309" s="161" t="s">
        <v>3375</v>
      </c>
      <c r="Y309" s="120">
        <v>46043</v>
      </c>
      <c r="Z309" s="120">
        <v>46069</v>
      </c>
      <c r="AA309" s="120" t="s">
        <v>90</v>
      </c>
      <c r="AB309" s="120">
        <v>46167</v>
      </c>
      <c r="AC309" s="54">
        <f t="shared" si="20"/>
        <v>98</v>
      </c>
      <c r="AD309" s="56">
        <v>0</v>
      </c>
      <c r="AE309" s="114">
        <v>0</v>
      </c>
      <c r="AF309" s="56">
        <v>0</v>
      </c>
      <c r="AG309" s="116" t="s">
        <v>90</v>
      </c>
      <c r="AH309" s="54">
        <f t="shared" si="21"/>
        <v>0</v>
      </c>
      <c r="AI309" s="56">
        <v>0</v>
      </c>
      <c r="AJ309" s="114">
        <v>0</v>
      </c>
      <c r="AK309" s="120" t="s">
        <v>90</v>
      </c>
      <c r="AL309" s="116" t="s">
        <v>90</v>
      </c>
      <c r="AM309" s="56">
        <v>0</v>
      </c>
      <c r="AN309" s="116" t="s">
        <v>90</v>
      </c>
      <c r="AO309" s="116" t="s">
        <v>90</v>
      </c>
      <c r="AP309" s="116" t="s">
        <v>90</v>
      </c>
      <c r="AQ309" s="54">
        <f t="shared" si="22"/>
        <v>0</v>
      </c>
      <c r="AR309" s="54">
        <f>+L309+AE309-AJ309</f>
        <v>9373320</v>
      </c>
      <c r="AS309" s="56" t="s">
        <v>571</v>
      </c>
      <c r="AT309" s="114">
        <v>0</v>
      </c>
      <c r="AU309" s="56" t="s">
        <v>91</v>
      </c>
      <c r="AV309" s="114">
        <v>0</v>
      </c>
      <c r="AW309" s="56" t="s">
        <v>90</v>
      </c>
      <c r="AX309" s="247">
        <v>1420200</v>
      </c>
      <c r="AY309" s="58">
        <f t="shared" si="23"/>
        <v>7953120</v>
      </c>
      <c r="AZ309" s="112">
        <f t="shared" si="24"/>
        <v>0.15151515151515152</v>
      </c>
      <c r="BA309" s="159">
        <v>0.15151515151515152</v>
      </c>
      <c r="BB309" s="56" t="s">
        <v>90</v>
      </c>
      <c r="BC309" s="56" t="s">
        <v>149</v>
      </c>
      <c r="BD309" s="403" t="s">
        <v>5955</v>
      </c>
      <c r="BE309" s="51" t="s">
        <v>88</v>
      </c>
      <c r="BF309" s="51" t="s">
        <v>88</v>
      </c>
    </row>
    <row r="310" spans="2:58" ht="14.45" customHeight="1" x14ac:dyDescent="0.25">
      <c r="B310" s="51">
        <v>2026</v>
      </c>
      <c r="C310" s="51">
        <v>891780111</v>
      </c>
      <c r="D310" s="51" t="s">
        <v>79</v>
      </c>
      <c r="E310" s="161" t="s">
        <v>5954</v>
      </c>
      <c r="F310" s="56" t="s">
        <v>5953</v>
      </c>
      <c r="G310" s="56">
        <v>0</v>
      </c>
      <c r="H310" s="56" t="s">
        <v>82</v>
      </c>
      <c r="I310" s="51" t="s">
        <v>174</v>
      </c>
      <c r="J310" s="121" t="s">
        <v>84</v>
      </c>
      <c r="K310" s="109" t="s">
        <v>3507</v>
      </c>
      <c r="L310" s="114">
        <v>9373320</v>
      </c>
      <c r="M310" s="51" t="s">
        <v>86</v>
      </c>
      <c r="N310" s="109" t="s">
        <v>5952</v>
      </c>
      <c r="O310" s="109">
        <v>12584970</v>
      </c>
      <c r="P310" s="109">
        <v>69</v>
      </c>
      <c r="Q310" s="120">
        <v>46036</v>
      </c>
      <c r="R310" s="109">
        <v>6818861280</v>
      </c>
      <c r="S310" s="114">
        <v>1522</v>
      </c>
      <c r="T310" s="120">
        <v>46043</v>
      </c>
      <c r="U310" s="114">
        <v>9373320</v>
      </c>
      <c r="V310" s="56" t="s">
        <v>88</v>
      </c>
      <c r="W310" s="114">
        <v>1082939683</v>
      </c>
      <c r="X310" s="161" t="s">
        <v>3375</v>
      </c>
      <c r="Y310" s="120">
        <v>46043</v>
      </c>
      <c r="Z310" s="120">
        <v>46069</v>
      </c>
      <c r="AA310" s="120" t="s">
        <v>90</v>
      </c>
      <c r="AB310" s="120">
        <v>46167</v>
      </c>
      <c r="AC310" s="54">
        <f t="shared" si="20"/>
        <v>98</v>
      </c>
      <c r="AD310" s="56">
        <v>0</v>
      </c>
      <c r="AE310" s="114">
        <v>0</v>
      </c>
      <c r="AF310" s="56">
        <v>0</v>
      </c>
      <c r="AG310" s="116" t="s">
        <v>90</v>
      </c>
      <c r="AH310" s="54">
        <f t="shared" si="21"/>
        <v>0</v>
      </c>
      <c r="AI310" s="56">
        <v>0</v>
      </c>
      <c r="AJ310" s="114">
        <v>0</v>
      </c>
      <c r="AK310" s="120" t="s">
        <v>90</v>
      </c>
      <c r="AL310" s="116" t="s">
        <v>90</v>
      </c>
      <c r="AM310" s="56">
        <v>0</v>
      </c>
      <c r="AN310" s="116" t="s">
        <v>90</v>
      </c>
      <c r="AO310" s="116" t="s">
        <v>90</v>
      </c>
      <c r="AP310" s="116" t="s">
        <v>90</v>
      </c>
      <c r="AQ310" s="54">
        <f t="shared" si="22"/>
        <v>0</v>
      </c>
      <c r="AR310" s="54">
        <f>+L310+AE310-AJ310</f>
        <v>9373320</v>
      </c>
      <c r="AS310" s="56" t="s">
        <v>571</v>
      </c>
      <c r="AT310" s="114">
        <v>0</v>
      </c>
      <c r="AU310" s="56" t="s">
        <v>91</v>
      </c>
      <c r="AV310" s="114">
        <v>0</v>
      </c>
      <c r="AW310" s="56" t="s">
        <v>90</v>
      </c>
      <c r="AX310" s="247">
        <v>1420200</v>
      </c>
      <c r="AY310" s="58">
        <f t="shared" si="23"/>
        <v>7953120</v>
      </c>
      <c r="AZ310" s="112">
        <f t="shared" si="24"/>
        <v>0.15151515151515152</v>
      </c>
      <c r="BA310" s="159">
        <v>0.15151515151515152</v>
      </c>
      <c r="BB310" s="56" t="s">
        <v>90</v>
      </c>
      <c r="BC310" s="56" t="s">
        <v>149</v>
      </c>
      <c r="BD310" s="403" t="s">
        <v>5951</v>
      </c>
      <c r="BE310" s="51" t="s">
        <v>88</v>
      </c>
      <c r="BF310" s="51" t="s">
        <v>88</v>
      </c>
    </row>
    <row r="311" spans="2:58" ht="14.45" customHeight="1" x14ac:dyDescent="0.25">
      <c r="B311" s="51">
        <v>2026</v>
      </c>
      <c r="C311" s="51">
        <v>891780111</v>
      </c>
      <c r="D311" s="51" t="s">
        <v>79</v>
      </c>
      <c r="E311" s="161" t="s">
        <v>5950</v>
      </c>
      <c r="F311" s="56" t="s">
        <v>5949</v>
      </c>
      <c r="G311" s="56">
        <v>0</v>
      </c>
      <c r="H311" s="56" t="s">
        <v>82</v>
      </c>
      <c r="I311" s="51" t="s">
        <v>174</v>
      </c>
      <c r="J311" s="121" t="s">
        <v>84</v>
      </c>
      <c r="K311" s="109" t="s">
        <v>3507</v>
      </c>
      <c r="L311" s="114">
        <v>9373320</v>
      </c>
      <c r="M311" s="51" t="s">
        <v>86</v>
      </c>
      <c r="N311" s="109" t="s">
        <v>5948</v>
      </c>
      <c r="O311" s="109">
        <v>23109560</v>
      </c>
      <c r="P311" s="109">
        <v>69</v>
      </c>
      <c r="Q311" s="120">
        <v>46036</v>
      </c>
      <c r="R311" s="109">
        <v>6818861280</v>
      </c>
      <c r="S311" s="114">
        <v>1521</v>
      </c>
      <c r="T311" s="120">
        <v>46043</v>
      </c>
      <c r="U311" s="114">
        <v>9373320</v>
      </c>
      <c r="V311" s="56" t="s">
        <v>88</v>
      </c>
      <c r="W311" s="114">
        <v>1082939683</v>
      </c>
      <c r="X311" s="161" t="s">
        <v>3375</v>
      </c>
      <c r="Y311" s="120">
        <v>46043</v>
      </c>
      <c r="Z311" s="120">
        <v>46069</v>
      </c>
      <c r="AA311" s="120" t="s">
        <v>90</v>
      </c>
      <c r="AB311" s="120">
        <v>46167</v>
      </c>
      <c r="AC311" s="54">
        <f t="shared" si="20"/>
        <v>98</v>
      </c>
      <c r="AD311" s="56">
        <v>0</v>
      </c>
      <c r="AE311" s="114">
        <v>0</v>
      </c>
      <c r="AF311" s="56">
        <v>0</v>
      </c>
      <c r="AG311" s="116" t="s">
        <v>90</v>
      </c>
      <c r="AH311" s="54">
        <f t="shared" si="21"/>
        <v>0</v>
      </c>
      <c r="AI311" s="56">
        <v>0</v>
      </c>
      <c r="AJ311" s="114">
        <v>0</v>
      </c>
      <c r="AK311" s="120" t="s">
        <v>90</v>
      </c>
      <c r="AL311" s="116" t="s">
        <v>90</v>
      </c>
      <c r="AM311" s="56">
        <v>0</v>
      </c>
      <c r="AN311" s="116" t="s">
        <v>90</v>
      </c>
      <c r="AO311" s="116" t="s">
        <v>90</v>
      </c>
      <c r="AP311" s="116" t="s">
        <v>90</v>
      </c>
      <c r="AQ311" s="54">
        <f t="shared" si="22"/>
        <v>0</v>
      </c>
      <c r="AR311" s="54">
        <f>+L311+AE311-AJ311</f>
        <v>9373320</v>
      </c>
      <c r="AS311" s="56" t="s">
        <v>571</v>
      </c>
      <c r="AT311" s="114">
        <v>0</v>
      </c>
      <c r="AU311" s="56" t="s">
        <v>91</v>
      </c>
      <c r="AV311" s="114">
        <v>0</v>
      </c>
      <c r="AW311" s="56" t="s">
        <v>90</v>
      </c>
      <c r="AX311" s="247">
        <v>1420200</v>
      </c>
      <c r="AY311" s="58">
        <f t="shared" si="23"/>
        <v>7953120</v>
      </c>
      <c r="AZ311" s="112">
        <f t="shared" si="24"/>
        <v>0.15151515151515152</v>
      </c>
      <c r="BA311" s="159">
        <v>0.15151515151515152</v>
      </c>
      <c r="BB311" s="56" t="s">
        <v>90</v>
      </c>
      <c r="BC311" s="56" t="s">
        <v>149</v>
      </c>
      <c r="BD311" s="403" t="s">
        <v>5947</v>
      </c>
      <c r="BE311" s="51" t="s">
        <v>88</v>
      </c>
      <c r="BF311" s="51" t="s">
        <v>88</v>
      </c>
    </row>
    <row r="312" spans="2:58" ht="14.45" customHeight="1" x14ac:dyDescent="0.25">
      <c r="B312" s="51">
        <v>2026</v>
      </c>
      <c r="C312" s="51">
        <v>891780111</v>
      </c>
      <c r="D312" s="51" t="s">
        <v>79</v>
      </c>
      <c r="E312" s="161" t="s">
        <v>5946</v>
      </c>
      <c r="F312" s="56" t="s">
        <v>5945</v>
      </c>
      <c r="G312" s="56">
        <v>0</v>
      </c>
      <c r="H312" s="56" t="s">
        <v>82</v>
      </c>
      <c r="I312" s="51" t="s">
        <v>174</v>
      </c>
      <c r="J312" s="121" t="s">
        <v>84</v>
      </c>
      <c r="K312" s="109" t="s">
        <v>3507</v>
      </c>
      <c r="L312" s="114">
        <v>9373320</v>
      </c>
      <c r="M312" s="51" t="s">
        <v>86</v>
      </c>
      <c r="N312" s="109" t="s">
        <v>4114</v>
      </c>
      <c r="O312" s="109">
        <v>19594555</v>
      </c>
      <c r="P312" s="109">
        <v>69</v>
      </c>
      <c r="Q312" s="120">
        <v>46036</v>
      </c>
      <c r="R312" s="109">
        <v>6818861280</v>
      </c>
      <c r="S312" s="114">
        <v>1520</v>
      </c>
      <c r="T312" s="120">
        <v>46043</v>
      </c>
      <c r="U312" s="114">
        <v>9373320</v>
      </c>
      <c r="V312" s="56" t="s">
        <v>88</v>
      </c>
      <c r="W312" s="114">
        <v>1082939683</v>
      </c>
      <c r="X312" s="161" t="s">
        <v>3375</v>
      </c>
      <c r="Y312" s="120">
        <v>46043</v>
      </c>
      <c r="Z312" s="120">
        <v>46069</v>
      </c>
      <c r="AA312" s="120" t="s">
        <v>90</v>
      </c>
      <c r="AB312" s="120">
        <v>46167</v>
      </c>
      <c r="AC312" s="54">
        <f t="shared" si="20"/>
        <v>98</v>
      </c>
      <c r="AD312" s="56">
        <v>0</v>
      </c>
      <c r="AE312" s="114">
        <v>0</v>
      </c>
      <c r="AF312" s="56">
        <v>0</v>
      </c>
      <c r="AG312" s="116" t="s">
        <v>90</v>
      </c>
      <c r="AH312" s="54">
        <f t="shared" si="21"/>
        <v>0</v>
      </c>
      <c r="AI312" s="56">
        <v>0</v>
      </c>
      <c r="AJ312" s="114">
        <v>0</v>
      </c>
      <c r="AK312" s="120" t="s">
        <v>90</v>
      </c>
      <c r="AL312" s="116" t="s">
        <v>90</v>
      </c>
      <c r="AM312" s="56">
        <v>0</v>
      </c>
      <c r="AN312" s="116" t="s">
        <v>90</v>
      </c>
      <c r="AO312" s="116" t="s">
        <v>90</v>
      </c>
      <c r="AP312" s="116" t="s">
        <v>90</v>
      </c>
      <c r="AQ312" s="54">
        <f t="shared" si="22"/>
        <v>0</v>
      </c>
      <c r="AR312" s="54">
        <f>+L312+AE312-AJ312</f>
        <v>9373320</v>
      </c>
      <c r="AS312" s="56" t="s">
        <v>571</v>
      </c>
      <c r="AT312" s="114">
        <v>0</v>
      </c>
      <c r="AU312" s="56" t="s">
        <v>91</v>
      </c>
      <c r="AV312" s="114">
        <v>0</v>
      </c>
      <c r="AW312" s="56" t="s">
        <v>90</v>
      </c>
      <c r="AX312" s="247">
        <v>1420200</v>
      </c>
      <c r="AY312" s="58">
        <f t="shared" si="23"/>
        <v>7953120</v>
      </c>
      <c r="AZ312" s="112">
        <f t="shared" si="24"/>
        <v>0.15151515151515152</v>
      </c>
      <c r="BA312" s="159">
        <v>0.15151515151515152</v>
      </c>
      <c r="BB312" s="56" t="s">
        <v>90</v>
      </c>
      <c r="BC312" s="56" t="s">
        <v>149</v>
      </c>
      <c r="BD312" s="403" t="s">
        <v>5944</v>
      </c>
      <c r="BE312" s="51" t="s">
        <v>88</v>
      </c>
      <c r="BF312" s="51" t="s">
        <v>88</v>
      </c>
    </row>
    <row r="313" spans="2:58" ht="14.45" customHeight="1" x14ac:dyDescent="0.25">
      <c r="B313" s="51">
        <v>2026</v>
      </c>
      <c r="C313" s="51">
        <v>891780111</v>
      </c>
      <c r="D313" s="51" t="s">
        <v>79</v>
      </c>
      <c r="E313" s="161" t="s">
        <v>5943</v>
      </c>
      <c r="F313" s="56" t="s">
        <v>5942</v>
      </c>
      <c r="G313" s="56">
        <v>0</v>
      </c>
      <c r="H313" s="56" t="s">
        <v>82</v>
      </c>
      <c r="I313" s="51" t="s">
        <v>174</v>
      </c>
      <c r="J313" s="121" t="s">
        <v>84</v>
      </c>
      <c r="K313" s="109" t="s">
        <v>3507</v>
      </c>
      <c r="L313" s="114">
        <v>9373320</v>
      </c>
      <c r="M313" s="51" t="s">
        <v>86</v>
      </c>
      <c r="N313" s="109" t="s">
        <v>5941</v>
      </c>
      <c r="O313" s="109">
        <v>7635764</v>
      </c>
      <c r="P313" s="109">
        <v>69</v>
      </c>
      <c r="Q313" s="120">
        <v>46036</v>
      </c>
      <c r="R313" s="109">
        <v>6818861280</v>
      </c>
      <c r="S313" s="114">
        <v>1519</v>
      </c>
      <c r="T313" s="120">
        <v>46043</v>
      </c>
      <c r="U313" s="114">
        <v>9373320</v>
      </c>
      <c r="V313" s="56" t="s">
        <v>88</v>
      </c>
      <c r="W313" s="114">
        <v>1082939683</v>
      </c>
      <c r="X313" s="161" t="s">
        <v>3375</v>
      </c>
      <c r="Y313" s="120">
        <v>46043</v>
      </c>
      <c r="Z313" s="120">
        <v>46069</v>
      </c>
      <c r="AA313" s="120" t="s">
        <v>90</v>
      </c>
      <c r="AB313" s="120">
        <v>46167</v>
      </c>
      <c r="AC313" s="54">
        <f t="shared" si="20"/>
        <v>98</v>
      </c>
      <c r="AD313" s="56">
        <v>0</v>
      </c>
      <c r="AE313" s="114">
        <v>0</v>
      </c>
      <c r="AF313" s="56">
        <v>0</v>
      </c>
      <c r="AG313" s="116" t="s">
        <v>90</v>
      </c>
      <c r="AH313" s="54">
        <f t="shared" si="21"/>
        <v>0</v>
      </c>
      <c r="AI313" s="56">
        <v>0</v>
      </c>
      <c r="AJ313" s="114">
        <v>0</v>
      </c>
      <c r="AK313" s="120" t="s">
        <v>90</v>
      </c>
      <c r="AL313" s="116" t="s">
        <v>90</v>
      </c>
      <c r="AM313" s="56">
        <v>0</v>
      </c>
      <c r="AN313" s="116" t="s">
        <v>90</v>
      </c>
      <c r="AO313" s="116" t="s">
        <v>90</v>
      </c>
      <c r="AP313" s="116" t="s">
        <v>90</v>
      </c>
      <c r="AQ313" s="54">
        <f t="shared" si="22"/>
        <v>0</v>
      </c>
      <c r="AR313" s="54">
        <f>+L313+AE313-AJ313</f>
        <v>9373320</v>
      </c>
      <c r="AS313" s="56" t="s">
        <v>571</v>
      </c>
      <c r="AT313" s="114">
        <v>0</v>
      </c>
      <c r="AU313" s="56" t="s">
        <v>91</v>
      </c>
      <c r="AV313" s="114">
        <v>0</v>
      </c>
      <c r="AW313" s="56" t="s">
        <v>90</v>
      </c>
      <c r="AX313" s="247">
        <v>1420200</v>
      </c>
      <c r="AY313" s="58">
        <f t="shared" si="23"/>
        <v>7953120</v>
      </c>
      <c r="AZ313" s="112">
        <f t="shared" si="24"/>
        <v>0.15151515151515152</v>
      </c>
      <c r="BA313" s="159">
        <v>0.15151515151515152</v>
      </c>
      <c r="BB313" s="56" t="s">
        <v>90</v>
      </c>
      <c r="BC313" s="56" t="s">
        <v>149</v>
      </c>
      <c r="BD313" s="403" t="s">
        <v>5940</v>
      </c>
      <c r="BE313" s="51" t="s">
        <v>88</v>
      </c>
      <c r="BF313" s="51" t="s">
        <v>88</v>
      </c>
    </row>
    <row r="314" spans="2:58" ht="14.45" customHeight="1" x14ac:dyDescent="0.25">
      <c r="B314" s="51">
        <v>2026</v>
      </c>
      <c r="C314" s="51">
        <v>891780111</v>
      </c>
      <c r="D314" s="51" t="s">
        <v>79</v>
      </c>
      <c r="E314" s="161" t="s">
        <v>5939</v>
      </c>
      <c r="F314" s="56" t="s">
        <v>5938</v>
      </c>
      <c r="G314" s="56">
        <v>0</v>
      </c>
      <c r="H314" s="56" t="s">
        <v>82</v>
      </c>
      <c r="I314" s="51" t="s">
        <v>174</v>
      </c>
      <c r="J314" s="121" t="s">
        <v>84</v>
      </c>
      <c r="K314" s="109" t="s">
        <v>3507</v>
      </c>
      <c r="L314" s="114">
        <v>9373320</v>
      </c>
      <c r="M314" s="51" t="s">
        <v>86</v>
      </c>
      <c r="N314" s="109" t="s">
        <v>5937</v>
      </c>
      <c r="O314" s="109">
        <v>85444286</v>
      </c>
      <c r="P314" s="109">
        <v>69</v>
      </c>
      <c r="Q314" s="120">
        <v>46036</v>
      </c>
      <c r="R314" s="109">
        <v>6818861280</v>
      </c>
      <c r="S314" s="114">
        <v>1518</v>
      </c>
      <c r="T314" s="120">
        <v>46043</v>
      </c>
      <c r="U314" s="114">
        <v>9373320</v>
      </c>
      <c r="V314" s="56" t="s">
        <v>88</v>
      </c>
      <c r="W314" s="114">
        <v>1082939683</v>
      </c>
      <c r="X314" s="161" t="s">
        <v>3375</v>
      </c>
      <c r="Y314" s="120">
        <v>46043</v>
      </c>
      <c r="Z314" s="120">
        <v>46069</v>
      </c>
      <c r="AA314" s="120" t="s">
        <v>90</v>
      </c>
      <c r="AB314" s="120">
        <v>46167</v>
      </c>
      <c r="AC314" s="54">
        <f t="shared" si="20"/>
        <v>98</v>
      </c>
      <c r="AD314" s="56">
        <v>0</v>
      </c>
      <c r="AE314" s="114">
        <v>0</v>
      </c>
      <c r="AF314" s="56">
        <v>0</v>
      </c>
      <c r="AG314" s="116" t="s">
        <v>90</v>
      </c>
      <c r="AH314" s="54">
        <f t="shared" si="21"/>
        <v>0</v>
      </c>
      <c r="AI314" s="56">
        <v>0</v>
      </c>
      <c r="AJ314" s="114">
        <v>0</v>
      </c>
      <c r="AK314" s="120" t="s">
        <v>90</v>
      </c>
      <c r="AL314" s="116" t="s">
        <v>90</v>
      </c>
      <c r="AM314" s="56">
        <v>0</v>
      </c>
      <c r="AN314" s="116" t="s">
        <v>90</v>
      </c>
      <c r="AO314" s="116" t="s">
        <v>90</v>
      </c>
      <c r="AP314" s="116" t="s">
        <v>90</v>
      </c>
      <c r="AQ314" s="54">
        <f t="shared" si="22"/>
        <v>0</v>
      </c>
      <c r="AR314" s="54">
        <f>+L314+AE314-AJ314</f>
        <v>9373320</v>
      </c>
      <c r="AS314" s="56" t="s">
        <v>571</v>
      </c>
      <c r="AT314" s="114">
        <v>0</v>
      </c>
      <c r="AU314" s="56" t="s">
        <v>91</v>
      </c>
      <c r="AV314" s="114">
        <v>0</v>
      </c>
      <c r="AW314" s="56" t="s">
        <v>90</v>
      </c>
      <c r="AX314" s="247">
        <v>1420200</v>
      </c>
      <c r="AY314" s="58">
        <f t="shared" si="23"/>
        <v>7953120</v>
      </c>
      <c r="AZ314" s="112">
        <f t="shared" si="24"/>
        <v>0.15151515151515152</v>
      </c>
      <c r="BA314" s="159">
        <v>0.15151515151515152</v>
      </c>
      <c r="BB314" s="56" t="s">
        <v>90</v>
      </c>
      <c r="BC314" s="56" t="s">
        <v>149</v>
      </c>
      <c r="BD314" s="403" t="s">
        <v>5936</v>
      </c>
      <c r="BE314" s="51" t="s">
        <v>88</v>
      </c>
      <c r="BF314" s="51" t="s">
        <v>88</v>
      </c>
    </row>
    <row r="315" spans="2:58" ht="14.45" customHeight="1" x14ac:dyDescent="0.25">
      <c r="B315" s="51">
        <v>2026</v>
      </c>
      <c r="C315" s="51">
        <v>891780111</v>
      </c>
      <c r="D315" s="51" t="s">
        <v>79</v>
      </c>
      <c r="E315" s="161" t="s">
        <v>5935</v>
      </c>
      <c r="F315" s="56" t="s">
        <v>5934</v>
      </c>
      <c r="G315" s="56">
        <v>0</v>
      </c>
      <c r="H315" s="56" t="s">
        <v>82</v>
      </c>
      <c r="I315" s="51" t="s">
        <v>174</v>
      </c>
      <c r="J315" s="121" t="s">
        <v>84</v>
      </c>
      <c r="K315" s="109" t="s">
        <v>3507</v>
      </c>
      <c r="L315" s="114">
        <v>9373320</v>
      </c>
      <c r="M315" s="51" t="s">
        <v>86</v>
      </c>
      <c r="N315" s="109" t="s">
        <v>5933</v>
      </c>
      <c r="O315" s="109">
        <v>1081789152</v>
      </c>
      <c r="P315" s="109">
        <v>69</v>
      </c>
      <c r="Q315" s="120">
        <v>46036</v>
      </c>
      <c r="R315" s="109">
        <v>6818861280</v>
      </c>
      <c r="S315" s="114">
        <v>1517</v>
      </c>
      <c r="T315" s="120">
        <v>46043</v>
      </c>
      <c r="U315" s="114">
        <v>9373320</v>
      </c>
      <c r="V315" s="56" t="s">
        <v>88</v>
      </c>
      <c r="W315" s="114">
        <v>1082939683</v>
      </c>
      <c r="X315" s="161" t="s">
        <v>3375</v>
      </c>
      <c r="Y315" s="120">
        <v>46043</v>
      </c>
      <c r="Z315" s="120">
        <v>46069</v>
      </c>
      <c r="AA315" s="120" t="s">
        <v>90</v>
      </c>
      <c r="AB315" s="120">
        <v>46167</v>
      </c>
      <c r="AC315" s="54">
        <f t="shared" si="20"/>
        <v>98</v>
      </c>
      <c r="AD315" s="56">
        <v>0</v>
      </c>
      <c r="AE315" s="114">
        <v>0</v>
      </c>
      <c r="AF315" s="56">
        <v>0</v>
      </c>
      <c r="AG315" s="116" t="s">
        <v>90</v>
      </c>
      <c r="AH315" s="54">
        <f t="shared" si="21"/>
        <v>0</v>
      </c>
      <c r="AI315" s="56">
        <v>0</v>
      </c>
      <c r="AJ315" s="114">
        <v>0</v>
      </c>
      <c r="AK315" s="120" t="s">
        <v>90</v>
      </c>
      <c r="AL315" s="116" t="s">
        <v>90</v>
      </c>
      <c r="AM315" s="56">
        <v>0</v>
      </c>
      <c r="AN315" s="116" t="s">
        <v>90</v>
      </c>
      <c r="AO315" s="116" t="s">
        <v>90</v>
      </c>
      <c r="AP315" s="116" t="s">
        <v>90</v>
      </c>
      <c r="AQ315" s="54">
        <f t="shared" si="22"/>
        <v>0</v>
      </c>
      <c r="AR315" s="54">
        <f>+L315+AE315-AJ315</f>
        <v>9373320</v>
      </c>
      <c r="AS315" s="56" t="s">
        <v>571</v>
      </c>
      <c r="AT315" s="114">
        <v>0</v>
      </c>
      <c r="AU315" s="56" t="s">
        <v>91</v>
      </c>
      <c r="AV315" s="114">
        <v>0</v>
      </c>
      <c r="AW315" s="56" t="s">
        <v>90</v>
      </c>
      <c r="AX315" s="247">
        <v>1420200</v>
      </c>
      <c r="AY315" s="58">
        <f t="shared" si="23"/>
        <v>7953120</v>
      </c>
      <c r="AZ315" s="112">
        <f t="shared" si="24"/>
        <v>0.15151515151515152</v>
      </c>
      <c r="BA315" s="159">
        <v>0.15151515151515152</v>
      </c>
      <c r="BB315" s="56" t="s">
        <v>90</v>
      </c>
      <c r="BC315" s="56" t="s">
        <v>149</v>
      </c>
      <c r="BD315" s="403" t="s">
        <v>5932</v>
      </c>
      <c r="BE315" s="51" t="s">
        <v>88</v>
      </c>
      <c r="BF315" s="51" t="s">
        <v>88</v>
      </c>
    </row>
    <row r="316" spans="2:58" ht="14.45" customHeight="1" x14ac:dyDescent="0.25">
      <c r="B316" s="51">
        <v>2026</v>
      </c>
      <c r="C316" s="51">
        <v>891780111</v>
      </c>
      <c r="D316" s="51" t="s">
        <v>79</v>
      </c>
      <c r="E316" s="161" t="s">
        <v>5931</v>
      </c>
      <c r="F316" s="56" t="s">
        <v>5930</v>
      </c>
      <c r="G316" s="56">
        <v>0</v>
      </c>
      <c r="H316" s="56" t="s">
        <v>82</v>
      </c>
      <c r="I316" s="51" t="s">
        <v>174</v>
      </c>
      <c r="J316" s="121" t="s">
        <v>84</v>
      </c>
      <c r="K316" s="109" t="s">
        <v>3507</v>
      </c>
      <c r="L316" s="114">
        <v>9373320</v>
      </c>
      <c r="M316" s="51" t="s">
        <v>86</v>
      </c>
      <c r="N316" s="109" t="s">
        <v>5929</v>
      </c>
      <c r="O316" s="109">
        <v>73541412</v>
      </c>
      <c r="P316" s="109">
        <v>69</v>
      </c>
      <c r="Q316" s="120">
        <v>46036</v>
      </c>
      <c r="R316" s="109">
        <v>6818861280</v>
      </c>
      <c r="S316" s="114">
        <v>1516</v>
      </c>
      <c r="T316" s="120">
        <v>46043</v>
      </c>
      <c r="U316" s="114">
        <v>9373320</v>
      </c>
      <c r="V316" s="56" t="s">
        <v>88</v>
      </c>
      <c r="W316" s="114">
        <v>1082939683</v>
      </c>
      <c r="X316" s="161" t="s">
        <v>3375</v>
      </c>
      <c r="Y316" s="120">
        <v>46043</v>
      </c>
      <c r="Z316" s="120">
        <v>46069</v>
      </c>
      <c r="AA316" s="120" t="s">
        <v>90</v>
      </c>
      <c r="AB316" s="120">
        <v>46167</v>
      </c>
      <c r="AC316" s="54">
        <f t="shared" si="20"/>
        <v>98</v>
      </c>
      <c r="AD316" s="56">
        <v>0</v>
      </c>
      <c r="AE316" s="114">
        <v>0</v>
      </c>
      <c r="AF316" s="56">
        <v>0</v>
      </c>
      <c r="AG316" s="116" t="s">
        <v>90</v>
      </c>
      <c r="AH316" s="54">
        <f t="shared" si="21"/>
        <v>0</v>
      </c>
      <c r="AI316" s="56">
        <v>0</v>
      </c>
      <c r="AJ316" s="114">
        <v>0</v>
      </c>
      <c r="AK316" s="120" t="s">
        <v>90</v>
      </c>
      <c r="AL316" s="116" t="s">
        <v>90</v>
      </c>
      <c r="AM316" s="56">
        <v>0</v>
      </c>
      <c r="AN316" s="116" t="s">
        <v>90</v>
      </c>
      <c r="AO316" s="116" t="s">
        <v>90</v>
      </c>
      <c r="AP316" s="116" t="s">
        <v>90</v>
      </c>
      <c r="AQ316" s="54">
        <f t="shared" si="22"/>
        <v>0</v>
      </c>
      <c r="AR316" s="54">
        <f>+L316+AE316-AJ316</f>
        <v>9373320</v>
      </c>
      <c r="AS316" s="56" t="s">
        <v>571</v>
      </c>
      <c r="AT316" s="114">
        <v>0</v>
      </c>
      <c r="AU316" s="56" t="s">
        <v>91</v>
      </c>
      <c r="AV316" s="114">
        <v>0</v>
      </c>
      <c r="AW316" s="56" t="s">
        <v>90</v>
      </c>
      <c r="AX316" s="247">
        <v>1420200</v>
      </c>
      <c r="AY316" s="58">
        <f t="shared" si="23"/>
        <v>7953120</v>
      </c>
      <c r="AZ316" s="112">
        <f t="shared" si="24"/>
        <v>0.15151515151515152</v>
      </c>
      <c r="BA316" s="159">
        <v>0.15151515151515152</v>
      </c>
      <c r="BB316" s="56" t="s">
        <v>90</v>
      </c>
      <c r="BC316" s="56" t="s">
        <v>149</v>
      </c>
      <c r="BD316" s="403" t="s">
        <v>5928</v>
      </c>
      <c r="BE316" s="51" t="s">
        <v>88</v>
      </c>
      <c r="BF316" s="51" t="s">
        <v>88</v>
      </c>
    </row>
    <row r="317" spans="2:58" x14ac:dyDescent="0.25">
      <c r="B317" s="51">
        <v>2026</v>
      </c>
      <c r="C317" s="51">
        <v>891780111</v>
      </c>
      <c r="D317" s="51" t="s">
        <v>79</v>
      </c>
      <c r="E317" s="161" t="s">
        <v>5927</v>
      </c>
      <c r="F317" s="56" t="s">
        <v>5926</v>
      </c>
      <c r="G317" s="56">
        <v>0</v>
      </c>
      <c r="H317" s="56" t="s">
        <v>82</v>
      </c>
      <c r="I317" s="51" t="s">
        <v>174</v>
      </c>
      <c r="J317" s="121" t="s">
        <v>84</v>
      </c>
      <c r="K317" s="109" t="s">
        <v>3507</v>
      </c>
      <c r="L317" s="114">
        <v>9373320</v>
      </c>
      <c r="M317" s="51" t="s">
        <v>86</v>
      </c>
      <c r="N317" s="109" t="s">
        <v>5925</v>
      </c>
      <c r="O317" s="109">
        <v>19598700</v>
      </c>
      <c r="P317" s="109">
        <v>69</v>
      </c>
      <c r="Q317" s="120">
        <v>46036</v>
      </c>
      <c r="R317" s="109">
        <v>6818861280</v>
      </c>
      <c r="S317" s="114">
        <v>1515</v>
      </c>
      <c r="T317" s="120">
        <v>46043</v>
      </c>
      <c r="U317" s="114">
        <v>9373320</v>
      </c>
      <c r="V317" s="56" t="s">
        <v>88</v>
      </c>
      <c r="W317" s="114">
        <v>1082939683</v>
      </c>
      <c r="X317" s="161" t="s">
        <v>3375</v>
      </c>
      <c r="Y317" s="120">
        <v>46043</v>
      </c>
      <c r="Z317" s="120">
        <v>46069</v>
      </c>
      <c r="AA317" s="120" t="s">
        <v>90</v>
      </c>
      <c r="AB317" s="120">
        <v>46167</v>
      </c>
      <c r="AC317" s="54">
        <f t="shared" si="20"/>
        <v>98</v>
      </c>
      <c r="AD317" s="56">
        <v>0</v>
      </c>
      <c r="AE317" s="114">
        <v>0</v>
      </c>
      <c r="AF317" s="56">
        <v>0</v>
      </c>
      <c r="AG317" s="116" t="s">
        <v>90</v>
      </c>
      <c r="AH317" s="54">
        <f t="shared" si="21"/>
        <v>0</v>
      </c>
      <c r="AI317" s="56">
        <v>0</v>
      </c>
      <c r="AJ317" s="114">
        <v>0</v>
      </c>
      <c r="AK317" s="120" t="s">
        <v>90</v>
      </c>
      <c r="AL317" s="116" t="s">
        <v>90</v>
      </c>
      <c r="AM317" s="56">
        <v>0</v>
      </c>
      <c r="AN317" s="116" t="s">
        <v>90</v>
      </c>
      <c r="AO317" s="116" t="s">
        <v>90</v>
      </c>
      <c r="AP317" s="116" t="s">
        <v>90</v>
      </c>
      <c r="AQ317" s="54">
        <f t="shared" si="22"/>
        <v>0</v>
      </c>
      <c r="AR317" s="54">
        <f>+L317+AE317-AJ317</f>
        <v>9373320</v>
      </c>
      <c r="AS317" s="56" t="s">
        <v>571</v>
      </c>
      <c r="AT317" s="114">
        <v>0</v>
      </c>
      <c r="AU317" s="56" t="s">
        <v>91</v>
      </c>
      <c r="AV317" s="114">
        <v>0</v>
      </c>
      <c r="AW317" s="56" t="s">
        <v>90</v>
      </c>
      <c r="AX317" s="247">
        <v>1420200</v>
      </c>
      <c r="AY317" s="58">
        <f t="shared" si="23"/>
        <v>7953120</v>
      </c>
      <c r="AZ317" s="112">
        <f t="shared" si="24"/>
        <v>0.15151515151515152</v>
      </c>
      <c r="BA317" s="159">
        <v>0.15151515151515152</v>
      </c>
      <c r="BB317" s="56" t="s">
        <v>90</v>
      </c>
      <c r="BC317" s="56" t="s">
        <v>149</v>
      </c>
      <c r="BD317" s="403" t="s">
        <v>5924</v>
      </c>
      <c r="BE317" s="51" t="s">
        <v>88</v>
      </c>
      <c r="BF317" s="51" t="s">
        <v>88</v>
      </c>
    </row>
    <row r="318" spans="2:58" x14ac:dyDescent="0.25">
      <c r="B318" s="51">
        <v>2026</v>
      </c>
      <c r="C318" s="51">
        <v>891780111</v>
      </c>
      <c r="D318" s="51" t="s">
        <v>79</v>
      </c>
      <c r="E318" s="161" t="s">
        <v>5923</v>
      </c>
      <c r="F318" s="56" t="s">
        <v>5922</v>
      </c>
      <c r="G318" s="56">
        <v>0</v>
      </c>
      <c r="H318" s="56" t="s">
        <v>82</v>
      </c>
      <c r="I318" s="51" t="s">
        <v>83</v>
      </c>
      <c r="J318" s="121" t="s">
        <v>84</v>
      </c>
      <c r="K318" s="109" t="s">
        <v>5921</v>
      </c>
      <c r="L318" s="114">
        <v>5697000</v>
      </c>
      <c r="M318" s="51" t="s">
        <v>86</v>
      </c>
      <c r="N318" s="109" t="s">
        <v>5920</v>
      </c>
      <c r="O318" s="109">
        <v>1079938053</v>
      </c>
      <c r="P318" s="109">
        <v>207</v>
      </c>
      <c r="Q318" s="120">
        <v>46038</v>
      </c>
      <c r="R318" s="109">
        <v>923633360</v>
      </c>
      <c r="S318" s="114">
        <v>1538</v>
      </c>
      <c r="T318" s="120">
        <v>46043</v>
      </c>
      <c r="U318" s="114">
        <v>5697000</v>
      </c>
      <c r="V318" s="56" t="s">
        <v>88</v>
      </c>
      <c r="W318" s="114">
        <v>1082939683</v>
      </c>
      <c r="X318" s="161" t="s">
        <v>3375</v>
      </c>
      <c r="Y318" s="120">
        <v>46043</v>
      </c>
      <c r="Z318" s="120">
        <v>46043</v>
      </c>
      <c r="AA318" s="120" t="s">
        <v>90</v>
      </c>
      <c r="AB318" s="120">
        <v>46172</v>
      </c>
      <c r="AC318" s="54">
        <f t="shared" si="20"/>
        <v>129</v>
      </c>
      <c r="AD318" s="56">
        <v>1</v>
      </c>
      <c r="AE318" s="114">
        <v>1266000</v>
      </c>
      <c r="AF318" s="56">
        <v>1</v>
      </c>
      <c r="AG318" s="116">
        <v>46203</v>
      </c>
      <c r="AH318" s="54">
        <f t="shared" si="21"/>
        <v>31</v>
      </c>
      <c r="AI318" s="56">
        <v>0</v>
      </c>
      <c r="AJ318" s="114">
        <v>0</v>
      </c>
      <c r="AK318" s="120" t="s">
        <v>90</v>
      </c>
      <c r="AL318" s="116" t="s">
        <v>90</v>
      </c>
      <c r="AM318" s="56">
        <v>0</v>
      </c>
      <c r="AN318" s="116" t="s">
        <v>90</v>
      </c>
      <c r="AO318" s="116" t="s">
        <v>90</v>
      </c>
      <c r="AP318" s="116" t="s">
        <v>90</v>
      </c>
      <c r="AQ318" s="54">
        <f t="shared" si="22"/>
        <v>0</v>
      </c>
      <c r="AR318" s="54">
        <f>+L318+AE318-AJ318</f>
        <v>6963000</v>
      </c>
      <c r="AS318" s="56" t="s">
        <v>88</v>
      </c>
      <c r="AT318" s="114">
        <v>5697000</v>
      </c>
      <c r="AU318" s="56" t="s">
        <v>91</v>
      </c>
      <c r="AV318" s="114">
        <v>0</v>
      </c>
      <c r="AW318" s="56" t="s">
        <v>90</v>
      </c>
      <c r="AX318" s="247">
        <v>3165000</v>
      </c>
      <c r="AY318" s="58">
        <f t="shared" si="23"/>
        <v>3798000</v>
      </c>
      <c r="AZ318" s="112">
        <f t="shared" si="24"/>
        <v>0.45454545454545453</v>
      </c>
      <c r="BA318" s="159">
        <v>0.55555555555555558</v>
      </c>
      <c r="BB318" s="56" t="s">
        <v>90</v>
      </c>
      <c r="BC318" s="56" t="s">
        <v>149</v>
      </c>
      <c r="BD318" s="403" t="s">
        <v>5919</v>
      </c>
      <c r="BE318" s="51" t="s">
        <v>88</v>
      </c>
      <c r="BF318" s="51" t="s">
        <v>88</v>
      </c>
    </row>
    <row r="319" spans="2:58" x14ac:dyDescent="0.25">
      <c r="B319" s="51">
        <v>2026</v>
      </c>
      <c r="C319" s="51">
        <v>891780111</v>
      </c>
      <c r="D319" s="51" t="s">
        <v>79</v>
      </c>
      <c r="E319" s="161" t="s">
        <v>5918</v>
      </c>
      <c r="F319" s="56" t="s">
        <v>5917</v>
      </c>
      <c r="G319" s="56">
        <v>0</v>
      </c>
      <c r="H319" s="56" t="s">
        <v>82</v>
      </c>
      <c r="I319" s="51" t="s">
        <v>83</v>
      </c>
      <c r="J319" s="121" t="s">
        <v>84</v>
      </c>
      <c r="K319" s="109" t="s">
        <v>5916</v>
      </c>
      <c r="L319" s="114">
        <v>28485000</v>
      </c>
      <c r="M319" s="51" t="s">
        <v>86</v>
      </c>
      <c r="N319" s="109" t="s">
        <v>5915</v>
      </c>
      <c r="O319" s="109">
        <v>39046824</v>
      </c>
      <c r="P319" s="109">
        <v>207</v>
      </c>
      <c r="Q319" s="120">
        <v>46038</v>
      </c>
      <c r="R319" s="109">
        <v>923633360</v>
      </c>
      <c r="S319" s="114">
        <v>1537</v>
      </c>
      <c r="T319" s="120">
        <v>46043</v>
      </c>
      <c r="U319" s="114">
        <v>28485000</v>
      </c>
      <c r="V319" s="56" t="s">
        <v>88</v>
      </c>
      <c r="W319" s="114">
        <v>1082939683</v>
      </c>
      <c r="X319" s="161" t="s">
        <v>3375</v>
      </c>
      <c r="Y319" s="120">
        <v>46043</v>
      </c>
      <c r="Z319" s="120">
        <v>46043</v>
      </c>
      <c r="AA319" s="120" t="s">
        <v>90</v>
      </c>
      <c r="AB319" s="120">
        <v>46172</v>
      </c>
      <c r="AC319" s="54">
        <f t="shared" si="20"/>
        <v>129</v>
      </c>
      <c r="AD319" s="56">
        <v>1</v>
      </c>
      <c r="AE319" s="114">
        <v>6330000</v>
      </c>
      <c r="AF319" s="56">
        <v>1</v>
      </c>
      <c r="AG319" s="116">
        <v>46203</v>
      </c>
      <c r="AH319" s="54">
        <f t="shared" si="21"/>
        <v>31</v>
      </c>
      <c r="AI319" s="56">
        <v>0</v>
      </c>
      <c r="AJ319" s="114">
        <v>0</v>
      </c>
      <c r="AK319" s="120" t="s">
        <v>90</v>
      </c>
      <c r="AL319" s="116" t="s">
        <v>90</v>
      </c>
      <c r="AM319" s="56">
        <v>0</v>
      </c>
      <c r="AN319" s="116" t="s">
        <v>90</v>
      </c>
      <c r="AO319" s="116" t="s">
        <v>90</v>
      </c>
      <c r="AP319" s="116" t="s">
        <v>90</v>
      </c>
      <c r="AQ319" s="54">
        <f t="shared" si="22"/>
        <v>0</v>
      </c>
      <c r="AR319" s="54">
        <f>+L319+AE319-AJ319</f>
        <v>34815000</v>
      </c>
      <c r="AS319" s="56" t="s">
        <v>88</v>
      </c>
      <c r="AT319" s="114">
        <v>28485000</v>
      </c>
      <c r="AU319" s="56" t="s">
        <v>91</v>
      </c>
      <c r="AV319" s="114">
        <v>0</v>
      </c>
      <c r="AW319" s="56" t="s">
        <v>90</v>
      </c>
      <c r="AX319" s="247">
        <v>15825000</v>
      </c>
      <c r="AY319" s="58">
        <f t="shared" si="23"/>
        <v>18990000</v>
      </c>
      <c r="AZ319" s="112">
        <f t="shared" si="24"/>
        <v>0.45454545454545453</v>
      </c>
      <c r="BA319" s="159">
        <v>0.55555555555555558</v>
      </c>
      <c r="BB319" s="56" t="s">
        <v>90</v>
      </c>
      <c r="BC319" s="56" t="s">
        <v>92</v>
      </c>
      <c r="BD319" s="403" t="s">
        <v>5914</v>
      </c>
      <c r="BE319" s="51" t="s">
        <v>88</v>
      </c>
      <c r="BF319" s="51" t="s">
        <v>88</v>
      </c>
    </row>
    <row r="320" spans="2:58" x14ac:dyDescent="0.25">
      <c r="B320" s="51">
        <v>2026</v>
      </c>
      <c r="C320" s="51">
        <v>891780111</v>
      </c>
      <c r="D320" s="51" t="s">
        <v>79</v>
      </c>
      <c r="E320" s="161" t="s">
        <v>5913</v>
      </c>
      <c r="F320" s="56" t="s">
        <v>5912</v>
      </c>
      <c r="G320" s="56">
        <v>0</v>
      </c>
      <c r="H320" s="56" t="s">
        <v>82</v>
      </c>
      <c r="I320" s="51" t="s">
        <v>174</v>
      </c>
      <c r="J320" s="121" t="s">
        <v>84</v>
      </c>
      <c r="K320" s="109" t="s">
        <v>5911</v>
      </c>
      <c r="L320" s="114">
        <v>13171200</v>
      </c>
      <c r="M320" s="51" t="s">
        <v>86</v>
      </c>
      <c r="N320" s="109" t="s">
        <v>5910</v>
      </c>
      <c r="O320" s="109">
        <v>1095701829</v>
      </c>
      <c r="P320" s="109">
        <v>174</v>
      </c>
      <c r="Q320" s="120">
        <v>46038</v>
      </c>
      <c r="R320" s="109">
        <v>675262388</v>
      </c>
      <c r="S320" s="114">
        <v>1536</v>
      </c>
      <c r="T320" s="120">
        <v>46043</v>
      </c>
      <c r="U320" s="114">
        <v>13171200</v>
      </c>
      <c r="V320" s="56" t="s">
        <v>88</v>
      </c>
      <c r="W320" s="114">
        <v>85472020</v>
      </c>
      <c r="X320" s="161" t="s">
        <v>1978</v>
      </c>
      <c r="Y320" s="120">
        <v>46043</v>
      </c>
      <c r="Z320" s="120">
        <v>46055</v>
      </c>
      <c r="AA320" s="120" t="s">
        <v>90</v>
      </c>
      <c r="AB320" s="120">
        <v>46173</v>
      </c>
      <c r="AC320" s="54">
        <f t="shared" si="20"/>
        <v>118</v>
      </c>
      <c r="AD320" s="56">
        <v>0</v>
      </c>
      <c r="AE320" s="114">
        <v>0</v>
      </c>
      <c r="AF320" s="56">
        <v>0</v>
      </c>
      <c r="AG320" s="116" t="s">
        <v>90</v>
      </c>
      <c r="AH320" s="54">
        <f t="shared" si="21"/>
        <v>0</v>
      </c>
      <c r="AI320" s="56">
        <v>0</v>
      </c>
      <c r="AJ320" s="114">
        <v>0</v>
      </c>
      <c r="AK320" s="120" t="s">
        <v>90</v>
      </c>
      <c r="AL320" s="116" t="s">
        <v>90</v>
      </c>
      <c r="AM320" s="56">
        <v>0</v>
      </c>
      <c r="AN320" s="116" t="s">
        <v>90</v>
      </c>
      <c r="AO320" s="116" t="s">
        <v>90</v>
      </c>
      <c r="AP320" s="116" t="s">
        <v>90</v>
      </c>
      <c r="AQ320" s="54">
        <f t="shared" si="22"/>
        <v>0</v>
      </c>
      <c r="AR320" s="54">
        <f>+L320+AE320-AJ320</f>
        <v>13171200</v>
      </c>
      <c r="AS320" s="56" t="s">
        <v>571</v>
      </c>
      <c r="AT320" s="114">
        <v>0</v>
      </c>
      <c r="AU320" s="56" t="s">
        <v>91</v>
      </c>
      <c r="AV320" s="114">
        <v>0</v>
      </c>
      <c r="AW320" s="56" t="s">
        <v>90</v>
      </c>
      <c r="AX320" s="247">
        <v>0</v>
      </c>
      <c r="AY320" s="58">
        <f t="shared" si="23"/>
        <v>13171200</v>
      </c>
      <c r="AZ320" s="112">
        <f t="shared" si="24"/>
        <v>0</v>
      </c>
      <c r="BA320" s="159">
        <v>0</v>
      </c>
      <c r="BB320" s="56" t="s">
        <v>90</v>
      </c>
      <c r="BC320" s="56" t="s">
        <v>149</v>
      </c>
      <c r="BD320" s="403" t="s">
        <v>5909</v>
      </c>
      <c r="BE320" s="51" t="s">
        <v>88</v>
      </c>
      <c r="BF320" s="51" t="s">
        <v>88</v>
      </c>
    </row>
    <row r="321" spans="2:58" ht="14.45" customHeight="1" x14ac:dyDescent="0.25">
      <c r="B321" s="51">
        <v>2026</v>
      </c>
      <c r="C321" s="51">
        <v>891780111</v>
      </c>
      <c r="D321" s="51" t="s">
        <v>79</v>
      </c>
      <c r="E321" s="161" t="s">
        <v>5908</v>
      </c>
      <c r="F321" s="56" t="s">
        <v>5907</v>
      </c>
      <c r="G321" s="56">
        <v>0</v>
      </c>
      <c r="H321" s="56" t="s">
        <v>82</v>
      </c>
      <c r="I321" s="51" t="s">
        <v>174</v>
      </c>
      <c r="J321" s="121" t="s">
        <v>84</v>
      </c>
      <c r="K321" s="109" t="s">
        <v>5906</v>
      </c>
      <c r="L321" s="114">
        <v>28098560</v>
      </c>
      <c r="M321" s="51" t="s">
        <v>86</v>
      </c>
      <c r="N321" s="109" t="s">
        <v>5905</v>
      </c>
      <c r="O321" s="109">
        <v>1018467742</v>
      </c>
      <c r="P321" s="109">
        <v>174</v>
      </c>
      <c r="Q321" s="120">
        <v>46038</v>
      </c>
      <c r="R321" s="109">
        <v>675262388</v>
      </c>
      <c r="S321" s="114">
        <v>1535</v>
      </c>
      <c r="T321" s="120">
        <v>46043</v>
      </c>
      <c r="U321" s="114">
        <v>28098560</v>
      </c>
      <c r="V321" s="56" t="s">
        <v>88</v>
      </c>
      <c r="W321" s="114">
        <v>85472020</v>
      </c>
      <c r="X321" s="161" t="s">
        <v>1978</v>
      </c>
      <c r="Y321" s="120">
        <v>46043</v>
      </c>
      <c r="Z321" s="120">
        <v>46055</v>
      </c>
      <c r="AA321" s="120" t="s">
        <v>90</v>
      </c>
      <c r="AB321" s="120">
        <v>46173</v>
      </c>
      <c r="AC321" s="54">
        <f t="shared" si="20"/>
        <v>118</v>
      </c>
      <c r="AD321" s="56">
        <v>0</v>
      </c>
      <c r="AE321" s="114">
        <v>0</v>
      </c>
      <c r="AF321" s="56">
        <v>0</v>
      </c>
      <c r="AG321" s="116" t="s">
        <v>90</v>
      </c>
      <c r="AH321" s="54">
        <f t="shared" si="21"/>
        <v>0</v>
      </c>
      <c r="AI321" s="56">
        <v>0</v>
      </c>
      <c r="AJ321" s="114">
        <v>0</v>
      </c>
      <c r="AK321" s="120" t="s">
        <v>90</v>
      </c>
      <c r="AL321" s="116" t="s">
        <v>90</v>
      </c>
      <c r="AM321" s="56">
        <v>0</v>
      </c>
      <c r="AN321" s="116" t="s">
        <v>90</v>
      </c>
      <c r="AO321" s="116" t="s">
        <v>90</v>
      </c>
      <c r="AP321" s="116" t="s">
        <v>90</v>
      </c>
      <c r="AQ321" s="54">
        <f t="shared" si="22"/>
        <v>0</v>
      </c>
      <c r="AR321" s="54">
        <f>+L321+AE321-AJ321</f>
        <v>28098560</v>
      </c>
      <c r="AS321" s="56" t="s">
        <v>571</v>
      </c>
      <c r="AT321" s="114">
        <v>0</v>
      </c>
      <c r="AU321" s="56" t="s">
        <v>91</v>
      </c>
      <c r="AV321" s="114">
        <v>0</v>
      </c>
      <c r="AW321" s="56" t="s">
        <v>90</v>
      </c>
      <c r="AX321" s="247">
        <v>7024640</v>
      </c>
      <c r="AY321" s="58">
        <f t="shared" si="23"/>
        <v>21073920</v>
      </c>
      <c r="AZ321" s="112">
        <f t="shared" si="24"/>
        <v>0.25</v>
      </c>
      <c r="BA321" s="159">
        <v>0.25</v>
      </c>
      <c r="BB321" s="56" t="s">
        <v>90</v>
      </c>
      <c r="BC321" s="56" t="s">
        <v>149</v>
      </c>
      <c r="BD321" s="403" t="s">
        <v>5904</v>
      </c>
      <c r="BE321" s="51" t="s">
        <v>88</v>
      </c>
      <c r="BF321" s="51" t="s">
        <v>88</v>
      </c>
    </row>
    <row r="322" spans="2:58" ht="14.45" customHeight="1" x14ac:dyDescent="0.25">
      <c r="B322" s="51">
        <v>2026</v>
      </c>
      <c r="C322" s="51">
        <v>891780111</v>
      </c>
      <c r="D322" s="51" t="s">
        <v>79</v>
      </c>
      <c r="E322" s="161" t="s">
        <v>5903</v>
      </c>
      <c r="F322" s="56" t="s">
        <v>5902</v>
      </c>
      <c r="G322" s="56">
        <v>0</v>
      </c>
      <c r="H322" s="56" t="s">
        <v>82</v>
      </c>
      <c r="I322" s="51" t="s">
        <v>174</v>
      </c>
      <c r="J322" s="121" t="s">
        <v>84</v>
      </c>
      <c r="K322" s="109" t="s">
        <v>5901</v>
      </c>
      <c r="L322" s="114">
        <v>19668992</v>
      </c>
      <c r="M322" s="51" t="s">
        <v>86</v>
      </c>
      <c r="N322" s="109" t="s">
        <v>5900</v>
      </c>
      <c r="O322" s="109">
        <v>1014250456</v>
      </c>
      <c r="P322" s="109">
        <v>174</v>
      </c>
      <c r="Q322" s="120">
        <v>46038</v>
      </c>
      <c r="R322" s="109">
        <v>675262388</v>
      </c>
      <c r="S322" s="114">
        <v>1534</v>
      </c>
      <c r="T322" s="120">
        <v>46043</v>
      </c>
      <c r="U322" s="114">
        <v>19668992</v>
      </c>
      <c r="V322" s="56" t="s">
        <v>88</v>
      </c>
      <c r="W322" s="114">
        <v>85472020</v>
      </c>
      <c r="X322" s="161" t="s">
        <v>1978</v>
      </c>
      <c r="Y322" s="120">
        <v>46043</v>
      </c>
      <c r="Z322" s="120">
        <v>46055</v>
      </c>
      <c r="AA322" s="120" t="s">
        <v>90</v>
      </c>
      <c r="AB322" s="120">
        <v>46173</v>
      </c>
      <c r="AC322" s="54">
        <f t="shared" si="20"/>
        <v>118</v>
      </c>
      <c r="AD322" s="56">
        <v>0</v>
      </c>
      <c r="AE322" s="114">
        <v>0</v>
      </c>
      <c r="AF322" s="56">
        <v>0</v>
      </c>
      <c r="AG322" s="116" t="s">
        <v>90</v>
      </c>
      <c r="AH322" s="54">
        <f t="shared" si="21"/>
        <v>0</v>
      </c>
      <c r="AI322" s="56">
        <v>0</v>
      </c>
      <c r="AJ322" s="114">
        <v>0</v>
      </c>
      <c r="AK322" s="120" t="s">
        <v>90</v>
      </c>
      <c r="AL322" s="116" t="s">
        <v>90</v>
      </c>
      <c r="AM322" s="56">
        <v>0</v>
      </c>
      <c r="AN322" s="116" t="s">
        <v>90</v>
      </c>
      <c r="AO322" s="116" t="s">
        <v>90</v>
      </c>
      <c r="AP322" s="116" t="s">
        <v>90</v>
      </c>
      <c r="AQ322" s="54">
        <f t="shared" si="22"/>
        <v>0</v>
      </c>
      <c r="AR322" s="54">
        <f>+L322+AE322-AJ322</f>
        <v>19668992</v>
      </c>
      <c r="AS322" s="56" t="s">
        <v>571</v>
      </c>
      <c r="AT322" s="114">
        <v>0</v>
      </c>
      <c r="AU322" s="56" t="s">
        <v>91</v>
      </c>
      <c r="AV322" s="114">
        <v>0</v>
      </c>
      <c r="AW322" s="56" t="s">
        <v>90</v>
      </c>
      <c r="AX322" s="247">
        <v>4917248</v>
      </c>
      <c r="AY322" s="58">
        <f t="shared" si="23"/>
        <v>14751744</v>
      </c>
      <c r="AZ322" s="112">
        <f t="shared" si="24"/>
        <v>0.25</v>
      </c>
      <c r="BA322" s="159">
        <v>0.25</v>
      </c>
      <c r="BB322" s="56" t="s">
        <v>90</v>
      </c>
      <c r="BC322" s="56" t="s">
        <v>149</v>
      </c>
      <c r="BD322" s="403" t="s">
        <v>5899</v>
      </c>
      <c r="BE322" s="51" t="s">
        <v>88</v>
      </c>
      <c r="BF322" s="51" t="s">
        <v>88</v>
      </c>
    </row>
    <row r="323" spans="2:58" x14ac:dyDescent="0.25">
      <c r="B323" s="51">
        <v>2026</v>
      </c>
      <c r="C323" s="51">
        <v>891780111</v>
      </c>
      <c r="D323" s="51" t="s">
        <v>79</v>
      </c>
      <c r="E323" s="161" t="s">
        <v>5898</v>
      </c>
      <c r="F323" s="56" t="s">
        <v>5897</v>
      </c>
      <c r="G323" s="56">
        <v>0</v>
      </c>
      <c r="H323" s="56" t="s">
        <v>82</v>
      </c>
      <c r="I323" s="51" t="s">
        <v>174</v>
      </c>
      <c r="J323" s="121" t="s">
        <v>84</v>
      </c>
      <c r="K323" s="109" t="s">
        <v>5896</v>
      </c>
      <c r="L323" s="114">
        <v>14078278</v>
      </c>
      <c r="M323" s="51" t="s">
        <v>86</v>
      </c>
      <c r="N323" s="109" t="s">
        <v>5895</v>
      </c>
      <c r="O323" s="109">
        <v>85465209</v>
      </c>
      <c r="P323" s="109">
        <v>174</v>
      </c>
      <c r="Q323" s="120">
        <v>46038</v>
      </c>
      <c r="R323" s="109">
        <v>675262388</v>
      </c>
      <c r="S323" s="114">
        <v>1533</v>
      </c>
      <c r="T323" s="120">
        <v>46043</v>
      </c>
      <c r="U323" s="114">
        <v>14078278</v>
      </c>
      <c r="V323" s="56" t="s">
        <v>88</v>
      </c>
      <c r="W323" s="114">
        <v>85472020</v>
      </c>
      <c r="X323" s="161" t="s">
        <v>1978</v>
      </c>
      <c r="Y323" s="120">
        <v>46043</v>
      </c>
      <c r="Z323" s="120">
        <v>46055</v>
      </c>
      <c r="AA323" s="120" t="s">
        <v>90</v>
      </c>
      <c r="AB323" s="120">
        <v>46173</v>
      </c>
      <c r="AC323" s="54">
        <f t="shared" si="20"/>
        <v>118</v>
      </c>
      <c r="AD323" s="56">
        <v>0</v>
      </c>
      <c r="AE323" s="114">
        <v>0</v>
      </c>
      <c r="AF323" s="56">
        <v>0</v>
      </c>
      <c r="AG323" s="116" t="s">
        <v>90</v>
      </c>
      <c r="AH323" s="54">
        <f t="shared" si="21"/>
        <v>0</v>
      </c>
      <c r="AI323" s="56">
        <v>0</v>
      </c>
      <c r="AJ323" s="114">
        <v>0</v>
      </c>
      <c r="AK323" s="120" t="s">
        <v>90</v>
      </c>
      <c r="AL323" s="116" t="s">
        <v>90</v>
      </c>
      <c r="AM323" s="56">
        <v>0</v>
      </c>
      <c r="AN323" s="116" t="s">
        <v>90</v>
      </c>
      <c r="AO323" s="116" t="s">
        <v>90</v>
      </c>
      <c r="AP323" s="116" t="s">
        <v>90</v>
      </c>
      <c r="AQ323" s="54">
        <f t="shared" si="22"/>
        <v>0</v>
      </c>
      <c r="AR323" s="54">
        <f>+L323+AE323-AJ323</f>
        <v>14078278</v>
      </c>
      <c r="AS323" s="56" t="s">
        <v>571</v>
      </c>
      <c r="AT323" s="114">
        <v>0</v>
      </c>
      <c r="AU323" s="56" t="s">
        <v>91</v>
      </c>
      <c r="AV323" s="114">
        <v>0</v>
      </c>
      <c r="AW323" s="56" t="s">
        <v>90</v>
      </c>
      <c r="AX323" s="247">
        <v>3519570</v>
      </c>
      <c r="AY323" s="58">
        <f t="shared" si="23"/>
        <v>10558708</v>
      </c>
      <c r="AZ323" s="112">
        <f t="shared" si="24"/>
        <v>0.25000003551570726</v>
      </c>
      <c r="BA323" s="159">
        <v>0.25000003551570726</v>
      </c>
      <c r="BB323" s="56" t="s">
        <v>90</v>
      </c>
      <c r="BC323" s="56" t="s">
        <v>149</v>
      </c>
      <c r="BD323" s="403" t="s">
        <v>5894</v>
      </c>
      <c r="BE323" s="51" t="s">
        <v>88</v>
      </c>
      <c r="BF323" s="51" t="s">
        <v>88</v>
      </c>
    </row>
    <row r="324" spans="2:58" x14ac:dyDescent="0.25">
      <c r="B324" s="51">
        <v>2026</v>
      </c>
      <c r="C324" s="51">
        <v>891780111</v>
      </c>
      <c r="D324" s="51" t="s">
        <v>79</v>
      </c>
      <c r="E324" s="161" t="s">
        <v>5893</v>
      </c>
      <c r="F324" s="56" t="s">
        <v>5892</v>
      </c>
      <c r="G324" s="56">
        <v>0</v>
      </c>
      <c r="H324" s="56" t="s">
        <v>82</v>
      </c>
      <c r="I324" s="51" t="s">
        <v>174</v>
      </c>
      <c r="J324" s="121" t="s">
        <v>84</v>
      </c>
      <c r="K324" s="109" t="s">
        <v>5878</v>
      </c>
      <c r="L324" s="114">
        <v>9373320</v>
      </c>
      <c r="M324" s="51" t="s">
        <v>86</v>
      </c>
      <c r="N324" s="109" t="s">
        <v>5891</v>
      </c>
      <c r="O324" s="109">
        <v>72288076</v>
      </c>
      <c r="P324" s="109">
        <v>69</v>
      </c>
      <c r="Q324" s="120">
        <v>46036</v>
      </c>
      <c r="R324" s="109">
        <v>6818861280</v>
      </c>
      <c r="S324" s="114">
        <v>1541</v>
      </c>
      <c r="T324" s="120">
        <v>46043</v>
      </c>
      <c r="U324" s="114">
        <v>9373320</v>
      </c>
      <c r="V324" s="56" t="s">
        <v>88</v>
      </c>
      <c r="W324" s="114">
        <v>1082939683</v>
      </c>
      <c r="X324" s="161" t="s">
        <v>3375</v>
      </c>
      <c r="Y324" s="120">
        <v>46043</v>
      </c>
      <c r="Z324" s="120">
        <v>46069</v>
      </c>
      <c r="AA324" s="120" t="s">
        <v>90</v>
      </c>
      <c r="AB324" s="120">
        <v>46167</v>
      </c>
      <c r="AC324" s="54">
        <f t="shared" si="20"/>
        <v>98</v>
      </c>
      <c r="AD324" s="56">
        <v>0</v>
      </c>
      <c r="AE324" s="114">
        <v>0</v>
      </c>
      <c r="AF324" s="56">
        <v>0</v>
      </c>
      <c r="AG324" s="116" t="s">
        <v>90</v>
      </c>
      <c r="AH324" s="54">
        <f t="shared" si="21"/>
        <v>0</v>
      </c>
      <c r="AI324" s="56">
        <v>0</v>
      </c>
      <c r="AJ324" s="114">
        <v>0</v>
      </c>
      <c r="AK324" s="120" t="s">
        <v>90</v>
      </c>
      <c r="AL324" s="116" t="s">
        <v>90</v>
      </c>
      <c r="AM324" s="56">
        <v>0</v>
      </c>
      <c r="AN324" s="116" t="s">
        <v>90</v>
      </c>
      <c r="AO324" s="116" t="s">
        <v>90</v>
      </c>
      <c r="AP324" s="116" t="s">
        <v>90</v>
      </c>
      <c r="AQ324" s="54">
        <f t="shared" si="22"/>
        <v>0</v>
      </c>
      <c r="AR324" s="54">
        <f>+L324+AE324-AJ324</f>
        <v>9373320</v>
      </c>
      <c r="AS324" s="56" t="s">
        <v>571</v>
      </c>
      <c r="AT324" s="114">
        <v>0</v>
      </c>
      <c r="AU324" s="56" t="s">
        <v>91</v>
      </c>
      <c r="AV324" s="114">
        <v>0</v>
      </c>
      <c r="AW324" s="56" t="s">
        <v>90</v>
      </c>
      <c r="AX324" s="247">
        <v>1420200</v>
      </c>
      <c r="AY324" s="58">
        <f t="shared" si="23"/>
        <v>7953120</v>
      </c>
      <c r="AZ324" s="112">
        <f t="shared" si="24"/>
        <v>0.15151515151515152</v>
      </c>
      <c r="BA324" s="159">
        <v>0.15151515151515152</v>
      </c>
      <c r="BB324" s="56" t="s">
        <v>90</v>
      </c>
      <c r="BC324" s="56" t="s">
        <v>149</v>
      </c>
      <c r="BD324" s="403" t="s">
        <v>5890</v>
      </c>
      <c r="BE324" s="51" t="s">
        <v>88</v>
      </c>
      <c r="BF324" s="51" t="s">
        <v>88</v>
      </c>
    </row>
    <row r="325" spans="2:58" x14ac:dyDescent="0.25">
      <c r="B325" s="51">
        <v>2026</v>
      </c>
      <c r="C325" s="51">
        <v>891780111</v>
      </c>
      <c r="D325" s="51" t="s">
        <v>79</v>
      </c>
      <c r="E325" s="161" t="s">
        <v>5889</v>
      </c>
      <c r="F325" s="56" t="s">
        <v>5888</v>
      </c>
      <c r="G325" s="56">
        <v>0</v>
      </c>
      <c r="H325" s="56" t="s">
        <v>82</v>
      </c>
      <c r="I325" s="51" t="s">
        <v>174</v>
      </c>
      <c r="J325" s="121" t="s">
        <v>84</v>
      </c>
      <c r="K325" s="410" t="s">
        <v>5887</v>
      </c>
      <c r="L325" s="114">
        <v>9373320</v>
      </c>
      <c r="M325" s="51" t="s">
        <v>86</v>
      </c>
      <c r="N325" s="109" t="s">
        <v>5886</v>
      </c>
      <c r="O325" s="109">
        <v>1041890420</v>
      </c>
      <c r="P325" s="109">
        <v>69</v>
      </c>
      <c r="Q325" s="120">
        <v>46036</v>
      </c>
      <c r="R325" s="109">
        <v>6818861280</v>
      </c>
      <c r="S325" s="114">
        <v>1540</v>
      </c>
      <c r="T325" s="120">
        <v>46043</v>
      </c>
      <c r="U325" s="114">
        <v>9373320</v>
      </c>
      <c r="V325" s="56" t="s">
        <v>88</v>
      </c>
      <c r="W325" s="114">
        <v>1082939683</v>
      </c>
      <c r="X325" s="161" t="s">
        <v>3375</v>
      </c>
      <c r="Y325" s="120">
        <v>46043</v>
      </c>
      <c r="Z325" s="120">
        <v>46069</v>
      </c>
      <c r="AA325" s="120" t="s">
        <v>90</v>
      </c>
      <c r="AB325" s="120">
        <v>46167</v>
      </c>
      <c r="AC325" s="54">
        <f t="shared" si="20"/>
        <v>98</v>
      </c>
      <c r="AD325" s="56">
        <v>0</v>
      </c>
      <c r="AE325" s="114">
        <v>0</v>
      </c>
      <c r="AF325" s="56">
        <v>0</v>
      </c>
      <c r="AG325" s="116" t="s">
        <v>90</v>
      </c>
      <c r="AH325" s="54">
        <f t="shared" si="21"/>
        <v>0</v>
      </c>
      <c r="AI325" s="56">
        <v>0</v>
      </c>
      <c r="AJ325" s="114">
        <v>0</v>
      </c>
      <c r="AK325" s="120" t="s">
        <v>90</v>
      </c>
      <c r="AL325" s="116" t="s">
        <v>90</v>
      </c>
      <c r="AM325" s="56">
        <v>0</v>
      </c>
      <c r="AN325" s="116" t="s">
        <v>90</v>
      </c>
      <c r="AO325" s="116" t="s">
        <v>90</v>
      </c>
      <c r="AP325" s="116" t="s">
        <v>90</v>
      </c>
      <c r="AQ325" s="54">
        <f t="shared" si="22"/>
        <v>0</v>
      </c>
      <c r="AR325" s="54">
        <f>+L325+AE325-AJ325</f>
        <v>9373320</v>
      </c>
      <c r="AS325" s="56" t="s">
        <v>571</v>
      </c>
      <c r="AT325" s="114">
        <v>0</v>
      </c>
      <c r="AU325" s="56" t="s">
        <v>91</v>
      </c>
      <c r="AV325" s="114">
        <v>0</v>
      </c>
      <c r="AW325" s="56" t="s">
        <v>90</v>
      </c>
      <c r="AX325" s="247">
        <v>1420200</v>
      </c>
      <c r="AY325" s="58">
        <f t="shared" si="23"/>
        <v>7953120</v>
      </c>
      <c r="AZ325" s="112">
        <f t="shared" si="24"/>
        <v>0.15151515151515152</v>
      </c>
      <c r="BA325" s="159">
        <v>0.15151515151515152</v>
      </c>
      <c r="BB325" s="56" t="s">
        <v>90</v>
      </c>
      <c r="BC325" s="56" t="s">
        <v>149</v>
      </c>
      <c r="BD325" s="403" t="s">
        <v>5885</v>
      </c>
      <c r="BE325" s="51" t="s">
        <v>88</v>
      </c>
      <c r="BF325" s="51" t="s">
        <v>88</v>
      </c>
    </row>
    <row r="326" spans="2:58" x14ac:dyDescent="0.25">
      <c r="B326" s="51">
        <v>2026</v>
      </c>
      <c r="C326" s="51">
        <v>891780111</v>
      </c>
      <c r="D326" s="51" t="s">
        <v>79</v>
      </c>
      <c r="E326" s="161" t="s">
        <v>5884</v>
      </c>
      <c r="F326" s="56" t="s">
        <v>5883</v>
      </c>
      <c r="G326" s="56">
        <v>0</v>
      </c>
      <c r="H326" s="56" t="s">
        <v>82</v>
      </c>
      <c r="I326" s="51" t="s">
        <v>174</v>
      </c>
      <c r="J326" s="121" t="s">
        <v>84</v>
      </c>
      <c r="K326" s="109" t="s">
        <v>5878</v>
      </c>
      <c r="L326" s="114">
        <v>9373320</v>
      </c>
      <c r="M326" s="51" t="s">
        <v>86</v>
      </c>
      <c r="N326" s="109" t="s">
        <v>5882</v>
      </c>
      <c r="O326" s="109">
        <v>1047348476</v>
      </c>
      <c r="P326" s="109">
        <v>69</v>
      </c>
      <c r="Q326" s="120">
        <v>46036</v>
      </c>
      <c r="R326" s="109">
        <v>6818861280</v>
      </c>
      <c r="S326" s="114">
        <v>1542</v>
      </c>
      <c r="T326" s="120">
        <v>46043</v>
      </c>
      <c r="U326" s="114">
        <v>9373320</v>
      </c>
      <c r="V326" s="56" t="s">
        <v>88</v>
      </c>
      <c r="W326" s="114">
        <v>1082939683</v>
      </c>
      <c r="X326" s="161" t="s">
        <v>3375</v>
      </c>
      <c r="Y326" s="120">
        <v>46043</v>
      </c>
      <c r="Z326" s="120">
        <v>46069</v>
      </c>
      <c r="AA326" s="120" t="s">
        <v>90</v>
      </c>
      <c r="AB326" s="120">
        <v>46167</v>
      </c>
      <c r="AC326" s="54">
        <f t="shared" si="20"/>
        <v>98</v>
      </c>
      <c r="AD326" s="56">
        <v>0</v>
      </c>
      <c r="AE326" s="114">
        <v>0</v>
      </c>
      <c r="AF326" s="56">
        <v>0</v>
      </c>
      <c r="AG326" s="116" t="s">
        <v>90</v>
      </c>
      <c r="AH326" s="54">
        <f t="shared" si="21"/>
        <v>0</v>
      </c>
      <c r="AI326" s="56">
        <v>0</v>
      </c>
      <c r="AJ326" s="114">
        <v>0</v>
      </c>
      <c r="AK326" s="120" t="s">
        <v>90</v>
      </c>
      <c r="AL326" s="116" t="s">
        <v>90</v>
      </c>
      <c r="AM326" s="56">
        <v>0</v>
      </c>
      <c r="AN326" s="116" t="s">
        <v>90</v>
      </c>
      <c r="AO326" s="116" t="s">
        <v>90</v>
      </c>
      <c r="AP326" s="116" t="s">
        <v>90</v>
      </c>
      <c r="AQ326" s="54">
        <f t="shared" si="22"/>
        <v>0</v>
      </c>
      <c r="AR326" s="54">
        <f>+L326+AE326-AJ326</f>
        <v>9373320</v>
      </c>
      <c r="AS326" s="56" t="s">
        <v>571</v>
      </c>
      <c r="AT326" s="114">
        <v>0</v>
      </c>
      <c r="AU326" s="56" t="s">
        <v>91</v>
      </c>
      <c r="AV326" s="114">
        <v>0</v>
      </c>
      <c r="AW326" s="56" t="s">
        <v>90</v>
      </c>
      <c r="AX326" s="247">
        <v>1420200</v>
      </c>
      <c r="AY326" s="58">
        <f t="shared" si="23"/>
        <v>7953120</v>
      </c>
      <c r="AZ326" s="112">
        <f t="shared" si="24"/>
        <v>0.15151515151515152</v>
      </c>
      <c r="BA326" s="159">
        <v>0.15151515151515152</v>
      </c>
      <c r="BB326" s="56" t="s">
        <v>90</v>
      </c>
      <c r="BC326" s="56" t="s">
        <v>149</v>
      </c>
      <c r="BD326" s="403" t="s">
        <v>5881</v>
      </c>
      <c r="BE326" s="51" t="s">
        <v>88</v>
      </c>
      <c r="BF326" s="51" t="s">
        <v>88</v>
      </c>
    </row>
    <row r="327" spans="2:58" x14ac:dyDescent="0.25">
      <c r="B327" s="51">
        <v>2026</v>
      </c>
      <c r="C327" s="51">
        <v>891780111</v>
      </c>
      <c r="D327" s="51" t="s">
        <v>79</v>
      </c>
      <c r="E327" s="161" t="s">
        <v>5880</v>
      </c>
      <c r="F327" s="56" t="s">
        <v>5879</v>
      </c>
      <c r="G327" s="56">
        <v>0</v>
      </c>
      <c r="H327" s="56" t="s">
        <v>82</v>
      </c>
      <c r="I327" s="51" t="s">
        <v>174</v>
      </c>
      <c r="J327" s="121" t="s">
        <v>84</v>
      </c>
      <c r="K327" s="109" t="s">
        <v>5878</v>
      </c>
      <c r="L327" s="114">
        <v>9373320</v>
      </c>
      <c r="M327" s="51" t="s">
        <v>86</v>
      </c>
      <c r="N327" s="109" t="s">
        <v>5877</v>
      </c>
      <c r="O327" s="109">
        <v>72311390</v>
      </c>
      <c r="P327" s="109">
        <v>69</v>
      </c>
      <c r="Q327" s="120">
        <v>46036</v>
      </c>
      <c r="R327" s="109">
        <v>6818861280</v>
      </c>
      <c r="S327" s="114">
        <v>1539</v>
      </c>
      <c r="T327" s="120">
        <v>46043</v>
      </c>
      <c r="U327" s="114">
        <v>9373320</v>
      </c>
      <c r="V327" s="56" t="s">
        <v>88</v>
      </c>
      <c r="W327" s="114">
        <v>1082939683</v>
      </c>
      <c r="X327" s="161" t="s">
        <v>3375</v>
      </c>
      <c r="Y327" s="120">
        <v>46043</v>
      </c>
      <c r="Z327" s="120">
        <v>46069</v>
      </c>
      <c r="AA327" s="120" t="s">
        <v>90</v>
      </c>
      <c r="AB327" s="120">
        <v>46167</v>
      </c>
      <c r="AC327" s="54">
        <f t="shared" si="20"/>
        <v>98</v>
      </c>
      <c r="AD327" s="56">
        <v>0</v>
      </c>
      <c r="AE327" s="114">
        <v>0</v>
      </c>
      <c r="AF327" s="56">
        <v>0</v>
      </c>
      <c r="AG327" s="116" t="s">
        <v>90</v>
      </c>
      <c r="AH327" s="54">
        <f t="shared" si="21"/>
        <v>0</v>
      </c>
      <c r="AI327" s="56">
        <v>0</v>
      </c>
      <c r="AJ327" s="114">
        <v>0</v>
      </c>
      <c r="AK327" s="120" t="s">
        <v>90</v>
      </c>
      <c r="AL327" s="116" t="s">
        <v>90</v>
      </c>
      <c r="AM327" s="56">
        <v>0</v>
      </c>
      <c r="AN327" s="116" t="s">
        <v>90</v>
      </c>
      <c r="AO327" s="116" t="s">
        <v>90</v>
      </c>
      <c r="AP327" s="116" t="s">
        <v>90</v>
      </c>
      <c r="AQ327" s="54">
        <f t="shared" si="22"/>
        <v>0</v>
      </c>
      <c r="AR327" s="54">
        <f>+L327+AE327-AJ327</f>
        <v>9373320</v>
      </c>
      <c r="AS327" s="56" t="s">
        <v>571</v>
      </c>
      <c r="AT327" s="114">
        <v>0</v>
      </c>
      <c r="AU327" s="56" t="s">
        <v>91</v>
      </c>
      <c r="AV327" s="114">
        <v>0</v>
      </c>
      <c r="AW327" s="56" t="s">
        <v>90</v>
      </c>
      <c r="AX327" s="247">
        <v>1420200</v>
      </c>
      <c r="AY327" s="58">
        <f t="shared" si="23"/>
        <v>7953120</v>
      </c>
      <c r="AZ327" s="112">
        <f t="shared" si="24"/>
        <v>0.15151515151515152</v>
      </c>
      <c r="BA327" s="159">
        <v>0.15151515151515152</v>
      </c>
      <c r="BB327" s="56" t="s">
        <v>90</v>
      </c>
      <c r="BC327" s="56" t="s">
        <v>149</v>
      </c>
      <c r="BD327" s="403" t="s">
        <v>5876</v>
      </c>
      <c r="BE327" s="51" t="s">
        <v>88</v>
      </c>
      <c r="BF327" s="51" t="s">
        <v>88</v>
      </c>
    </row>
    <row r="328" spans="2:58" x14ac:dyDescent="0.25">
      <c r="B328" s="51">
        <v>2026</v>
      </c>
      <c r="C328" s="51">
        <v>891780111</v>
      </c>
      <c r="D328" s="51" t="s">
        <v>79</v>
      </c>
      <c r="E328" s="161" t="s">
        <v>5875</v>
      </c>
      <c r="F328" s="56" t="s">
        <v>5874</v>
      </c>
      <c r="G328" s="56">
        <v>0</v>
      </c>
      <c r="H328" s="56" t="s">
        <v>82</v>
      </c>
      <c r="I328" s="51" t="s">
        <v>174</v>
      </c>
      <c r="J328" s="121" t="s">
        <v>84</v>
      </c>
      <c r="K328" s="109" t="s">
        <v>3526</v>
      </c>
      <c r="L328" s="114">
        <v>9373320</v>
      </c>
      <c r="M328" s="51" t="s">
        <v>86</v>
      </c>
      <c r="N328" s="109" t="s">
        <v>5873</v>
      </c>
      <c r="O328" s="109">
        <v>1052093082</v>
      </c>
      <c r="P328" s="109">
        <v>69</v>
      </c>
      <c r="Q328" s="120">
        <v>46036</v>
      </c>
      <c r="R328" s="109">
        <v>6818861280</v>
      </c>
      <c r="S328" s="114">
        <v>1531</v>
      </c>
      <c r="T328" s="120">
        <v>46043</v>
      </c>
      <c r="U328" s="114">
        <v>9373320</v>
      </c>
      <c r="V328" s="56" t="s">
        <v>88</v>
      </c>
      <c r="W328" s="114">
        <v>1082939683</v>
      </c>
      <c r="X328" s="161" t="s">
        <v>3375</v>
      </c>
      <c r="Y328" s="120">
        <v>46043</v>
      </c>
      <c r="Z328" s="120">
        <v>46069</v>
      </c>
      <c r="AA328" s="120" t="s">
        <v>90</v>
      </c>
      <c r="AB328" s="120">
        <v>46167</v>
      </c>
      <c r="AC328" s="54">
        <f t="shared" ref="AC328:AC391" si="25">+IF(AA328="1800-01-01",AB328-Z328,AB328-AA328)</f>
        <v>98</v>
      </c>
      <c r="AD328" s="56">
        <v>0</v>
      </c>
      <c r="AE328" s="114">
        <v>0</v>
      </c>
      <c r="AF328" s="56">
        <v>0</v>
      </c>
      <c r="AG328" s="116" t="s">
        <v>90</v>
      </c>
      <c r="AH328" s="54">
        <f t="shared" ref="AH328:AH391" si="26">+IF(AG328="1800-01-01",0,AG328-AB328)</f>
        <v>0</v>
      </c>
      <c r="AI328" s="56">
        <v>0</v>
      </c>
      <c r="AJ328" s="114">
        <v>0</v>
      </c>
      <c r="AK328" s="120" t="s">
        <v>90</v>
      </c>
      <c r="AL328" s="116" t="s">
        <v>90</v>
      </c>
      <c r="AM328" s="56">
        <v>0</v>
      </c>
      <c r="AN328" s="116" t="s">
        <v>90</v>
      </c>
      <c r="AO328" s="116" t="s">
        <v>90</v>
      </c>
      <c r="AP328" s="116" t="s">
        <v>90</v>
      </c>
      <c r="AQ328" s="54">
        <f t="shared" ref="AQ328:AQ391" si="27">+IF(AN328="1800-01-01",0,AO328-AN328)</f>
        <v>0</v>
      </c>
      <c r="AR328" s="54">
        <f>+L328+AE328-AJ328</f>
        <v>9373320</v>
      </c>
      <c r="AS328" s="56" t="s">
        <v>571</v>
      </c>
      <c r="AT328" s="114">
        <v>0</v>
      </c>
      <c r="AU328" s="56" t="s">
        <v>91</v>
      </c>
      <c r="AV328" s="114">
        <v>0</v>
      </c>
      <c r="AW328" s="56" t="s">
        <v>90</v>
      </c>
      <c r="AX328" s="247">
        <v>1420200</v>
      </c>
      <c r="AY328" s="58">
        <f t="shared" ref="AY328:AY391" si="28">AR328-AX328</f>
        <v>7953120</v>
      </c>
      <c r="AZ328" s="112">
        <f t="shared" ref="AZ328:AZ391" si="29">+IFERROR(AX328/AR328,"_")</f>
        <v>0.15151515151515152</v>
      </c>
      <c r="BA328" s="159">
        <v>0.15151515151515152</v>
      </c>
      <c r="BB328" s="56" t="s">
        <v>90</v>
      </c>
      <c r="BC328" s="56" t="s">
        <v>149</v>
      </c>
      <c r="BD328" s="403" t="s">
        <v>5872</v>
      </c>
      <c r="BE328" s="51" t="s">
        <v>88</v>
      </c>
      <c r="BF328" s="51" t="s">
        <v>88</v>
      </c>
    </row>
    <row r="329" spans="2:58" x14ac:dyDescent="0.25">
      <c r="B329" s="51">
        <v>2026</v>
      </c>
      <c r="C329" s="51">
        <v>891780111</v>
      </c>
      <c r="D329" s="51" t="s">
        <v>79</v>
      </c>
      <c r="E329" s="161" t="s">
        <v>5871</v>
      </c>
      <c r="F329" s="56" t="s">
        <v>5870</v>
      </c>
      <c r="G329" s="56">
        <v>0</v>
      </c>
      <c r="H329" s="56" t="s">
        <v>82</v>
      </c>
      <c r="I329" s="51" t="s">
        <v>174</v>
      </c>
      <c r="J329" s="121" t="s">
        <v>84</v>
      </c>
      <c r="K329" s="109" t="s">
        <v>4755</v>
      </c>
      <c r="L329" s="114">
        <v>9373320</v>
      </c>
      <c r="M329" s="51" t="s">
        <v>86</v>
      </c>
      <c r="N329" s="109" t="s">
        <v>5869</v>
      </c>
      <c r="O329" s="109">
        <v>33272462</v>
      </c>
      <c r="P329" s="109">
        <v>69</v>
      </c>
      <c r="Q329" s="120">
        <v>46036</v>
      </c>
      <c r="R329" s="109">
        <v>6818861280</v>
      </c>
      <c r="S329" s="114">
        <v>1546</v>
      </c>
      <c r="T329" s="120">
        <v>46043</v>
      </c>
      <c r="U329" s="114">
        <v>9373320</v>
      </c>
      <c r="V329" s="56" t="s">
        <v>88</v>
      </c>
      <c r="W329" s="114">
        <v>1082939683</v>
      </c>
      <c r="X329" s="161" t="s">
        <v>3375</v>
      </c>
      <c r="Y329" s="120">
        <v>46043</v>
      </c>
      <c r="Z329" s="120">
        <v>46069</v>
      </c>
      <c r="AA329" s="120" t="s">
        <v>90</v>
      </c>
      <c r="AB329" s="120">
        <v>46167</v>
      </c>
      <c r="AC329" s="54">
        <f t="shared" si="25"/>
        <v>98</v>
      </c>
      <c r="AD329" s="56">
        <v>0</v>
      </c>
      <c r="AE329" s="114">
        <v>0</v>
      </c>
      <c r="AF329" s="56">
        <v>0</v>
      </c>
      <c r="AG329" s="116" t="s">
        <v>90</v>
      </c>
      <c r="AH329" s="54">
        <f t="shared" si="26"/>
        <v>0</v>
      </c>
      <c r="AI329" s="56">
        <v>0</v>
      </c>
      <c r="AJ329" s="114">
        <v>0</v>
      </c>
      <c r="AK329" s="120" t="s">
        <v>90</v>
      </c>
      <c r="AL329" s="116" t="s">
        <v>90</v>
      </c>
      <c r="AM329" s="56">
        <v>0</v>
      </c>
      <c r="AN329" s="116" t="s">
        <v>90</v>
      </c>
      <c r="AO329" s="116" t="s">
        <v>90</v>
      </c>
      <c r="AP329" s="116" t="s">
        <v>90</v>
      </c>
      <c r="AQ329" s="54">
        <f t="shared" si="27"/>
        <v>0</v>
      </c>
      <c r="AR329" s="54">
        <f>+L329+AE329-AJ329</f>
        <v>9373320</v>
      </c>
      <c r="AS329" s="56" t="s">
        <v>571</v>
      </c>
      <c r="AT329" s="114">
        <v>0</v>
      </c>
      <c r="AU329" s="56" t="s">
        <v>91</v>
      </c>
      <c r="AV329" s="114">
        <v>0</v>
      </c>
      <c r="AW329" s="56" t="s">
        <v>90</v>
      </c>
      <c r="AX329" s="247">
        <v>0</v>
      </c>
      <c r="AY329" s="58">
        <f t="shared" si="28"/>
        <v>9373320</v>
      </c>
      <c r="AZ329" s="112">
        <f t="shared" si="29"/>
        <v>0</v>
      </c>
      <c r="BA329" s="159">
        <v>0</v>
      </c>
      <c r="BB329" s="56" t="s">
        <v>90</v>
      </c>
      <c r="BC329" s="56" t="s">
        <v>149</v>
      </c>
      <c r="BD329" s="403" t="s">
        <v>5868</v>
      </c>
      <c r="BE329" s="51" t="s">
        <v>88</v>
      </c>
      <c r="BF329" s="51" t="s">
        <v>88</v>
      </c>
    </row>
    <row r="330" spans="2:58" x14ac:dyDescent="0.25">
      <c r="B330" s="51">
        <v>2026</v>
      </c>
      <c r="C330" s="51">
        <v>891780111</v>
      </c>
      <c r="D330" s="51" t="s">
        <v>79</v>
      </c>
      <c r="E330" s="161" t="s">
        <v>5867</v>
      </c>
      <c r="F330" s="56" t="s">
        <v>5866</v>
      </c>
      <c r="G330" s="56">
        <v>0</v>
      </c>
      <c r="H330" s="56" t="s">
        <v>82</v>
      </c>
      <c r="I330" s="51" t="s">
        <v>174</v>
      </c>
      <c r="J330" s="121" t="s">
        <v>84</v>
      </c>
      <c r="K330" s="109" t="s">
        <v>3526</v>
      </c>
      <c r="L330" s="114">
        <v>9373320</v>
      </c>
      <c r="M330" s="51" t="s">
        <v>86</v>
      </c>
      <c r="N330" s="109" t="s">
        <v>5865</v>
      </c>
      <c r="O330" s="109">
        <v>1052097438</v>
      </c>
      <c r="P330" s="109">
        <v>69</v>
      </c>
      <c r="Q330" s="120">
        <v>46036</v>
      </c>
      <c r="R330" s="109">
        <v>6818861280</v>
      </c>
      <c r="S330" s="114">
        <v>1530</v>
      </c>
      <c r="T330" s="120">
        <v>46043</v>
      </c>
      <c r="U330" s="114">
        <v>9373320</v>
      </c>
      <c r="V330" s="56" t="s">
        <v>88</v>
      </c>
      <c r="W330" s="114">
        <v>1082939683</v>
      </c>
      <c r="X330" s="161" t="s">
        <v>3375</v>
      </c>
      <c r="Y330" s="120">
        <v>46043</v>
      </c>
      <c r="Z330" s="120">
        <v>46069</v>
      </c>
      <c r="AA330" s="120" t="s">
        <v>90</v>
      </c>
      <c r="AB330" s="120">
        <v>46167</v>
      </c>
      <c r="AC330" s="54">
        <f t="shared" si="25"/>
        <v>98</v>
      </c>
      <c r="AD330" s="56">
        <v>0</v>
      </c>
      <c r="AE330" s="114">
        <v>0</v>
      </c>
      <c r="AF330" s="56">
        <v>0</v>
      </c>
      <c r="AG330" s="116" t="s">
        <v>90</v>
      </c>
      <c r="AH330" s="54">
        <f t="shared" si="26"/>
        <v>0</v>
      </c>
      <c r="AI330" s="56">
        <v>0</v>
      </c>
      <c r="AJ330" s="114">
        <v>0</v>
      </c>
      <c r="AK330" s="120" t="s">
        <v>90</v>
      </c>
      <c r="AL330" s="116" t="s">
        <v>90</v>
      </c>
      <c r="AM330" s="56">
        <v>0</v>
      </c>
      <c r="AN330" s="116" t="s">
        <v>90</v>
      </c>
      <c r="AO330" s="116" t="s">
        <v>90</v>
      </c>
      <c r="AP330" s="116" t="s">
        <v>90</v>
      </c>
      <c r="AQ330" s="54">
        <f t="shared" si="27"/>
        <v>0</v>
      </c>
      <c r="AR330" s="54">
        <f>+L330+AE330-AJ330</f>
        <v>9373320</v>
      </c>
      <c r="AS330" s="56" t="s">
        <v>571</v>
      </c>
      <c r="AT330" s="114">
        <v>0</v>
      </c>
      <c r="AU330" s="56" t="s">
        <v>91</v>
      </c>
      <c r="AV330" s="114">
        <v>0</v>
      </c>
      <c r="AW330" s="56" t="s">
        <v>90</v>
      </c>
      <c r="AX330" s="247">
        <v>1420200</v>
      </c>
      <c r="AY330" s="58">
        <f t="shared" si="28"/>
        <v>7953120</v>
      </c>
      <c r="AZ330" s="112">
        <f t="shared" si="29"/>
        <v>0.15151515151515152</v>
      </c>
      <c r="BA330" s="159">
        <v>0.15151515151515152</v>
      </c>
      <c r="BB330" s="56" t="s">
        <v>90</v>
      </c>
      <c r="BC330" s="56" t="s">
        <v>149</v>
      </c>
      <c r="BD330" s="403" t="s">
        <v>5864</v>
      </c>
      <c r="BE330" s="51" t="s">
        <v>88</v>
      </c>
      <c r="BF330" s="51" t="s">
        <v>88</v>
      </c>
    </row>
    <row r="331" spans="2:58" x14ac:dyDescent="0.25">
      <c r="B331" s="51">
        <v>2026</v>
      </c>
      <c r="C331" s="51">
        <v>891780111</v>
      </c>
      <c r="D331" s="51" t="s">
        <v>79</v>
      </c>
      <c r="E331" s="161" t="s">
        <v>5863</v>
      </c>
      <c r="F331" s="56" t="s">
        <v>5862</v>
      </c>
      <c r="G331" s="56">
        <v>0</v>
      </c>
      <c r="H331" s="56" t="s">
        <v>82</v>
      </c>
      <c r="I331" s="51" t="s">
        <v>174</v>
      </c>
      <c r="J331" s="121" t="s">
        <v>84</v>
      </c>
      <c r="K331" s="109" t="s">
        <v>4135</v>
      </c>
      <c r="L331" s="114">
        <v>9373320</v>
      </c>
      <c r="M331" s="51" t="s">
        <v>86</v>
      </c>
      <c r="N331" s="109" t="s">
        <v>5861</v>
      </c>
      <c r="O331" s="109">
        <v>72020082</v>
      </c>
      <c r="P331" s="109">
        <v>69</v>
      </c>
      <c r="Q331" s="120">
        <v>46036</v>
      </c>
      <c r="R331" s="109">
        <v>6818861280</v>
      </c>
      <c r="S331" s="114">
        <v>1524</v>
      </c>
      <c r="T331" s="120">
        <v>46043</v>
      </c>
      <c r="U331" s="114">
        <v>9373320</v>
      </c>
      <c r="V331" s="56" t="s">
        <v>88</v>
      </c>
      <c r="W331" s="114">
        <v>1082939683</v>
      </c>
      <c r="X331" s="161" t="s">
        <v>3375</v>
      </c>
      <c r="Y331" s="120">
        <v>46043</v>
      </c>
      <c r="Z331" s="120">
        <v>46069</v>
      </c>
      <c r="AA331" s="120" t="s">
        <v>90</v>
      </c>
      <c r="AB331" s="120">
        <v>46167</v>
      </c>
      <c r="AC331" s="54">
        <f t="shared" si="25"/>
        <v>98</v>
      </c>
      <c r="AD331" s="56">
        <v>0</v>
      </c>
      <c r="AE331" s="114">
        <v>0</v>
      </c>
      <c r="AF331" s="56">
        <v>0</v>
      </c>
      <c r="AG331" s="116" t="s">
        <v>90</v>
      </c>
      <c r="AH331" s="54">
        <f t="shared" si="26"/>
        <v>0</v>
      </c>
      <c r="AI331" s="56">
        <v>0</v>
      </c>
      <c r="AJ331" s="114">
        <v>0</v>
      </c>
      <c r="AK331" s="120" t="s">
        <v>90</v>
      </c>
      <c r="AL331" s="116" t="s">
        <v>90</v>
      </c>
      <c r="AM331" s="56">
        <v>0</v>
      </c>
      <c r="AN331" s="116" t="s">
        <v>90</v>
      </c>
      <c r="AO331" s="116" t="s">
        <v>90</v>
      </c>
      <c r="AP331" s="116" t="s">
        <v>90</v>
      </c>
      <c r="AQ331" s="54">
        <f t="shared" si="27"/>
        <v>0</v>
      </c>
      <c r="AR331" s="54">
        <f>+L331+AE331-AJ331</f>
        <v>9373320</v>
      </c>
      <c r="AS331" s="56" t="s">
        <v>571</v>
      </c>
      <c r="AT331" s="114">
        <v>0</v>
      </c>
      <c r="AU331" s="56" t="s">
        <v>91</v>
      </c>
      <c r="AV331" s="114">
        <v>0</v>
      </c>
      <c r="AW331" s="56" t="s">
        <v>90</v>
      </c>
      <c r="AX331" s="247">
        <v>1420200</v>
      </c>
      <c r="AY331" s="58">
        <f t="shared" si="28"/>
        <v>7953120</v>
      </c>
      <c r="AZ331" s="112">
        <f t="shared" si="29"/>
        <v>0.15151515151515152</v>
      </c>
      <c r="BA331" s="159">
        <v>0.15151515151515152</v>
      </c>
      <c r="BB331" s="56" t="s">
        <v>90</v>
      </c>
      <c r="BC331" s="56" t="s">
        <v>149</v>
      </c>
      <c r="BD331" s="403" t="s">
        <v>5860</v>
      </c>
      <c r="BE331" s="51" t="s">
        <v>88</v>
      </c>
      <c r="BF331" s="51" t="s">
        <v>88</v>
      </c>
    </row>
    <row r="332" spans="2:58" x14ac:dyDescent="0.25">
      <c r="B332" s="51">
        <v>2026</v>
      </c>
      <c r="C332" s="51">
        <v>891780111</v>
      </c>
      <c r="D332" s="51" t="s">
        <v>79</v>
      </c>
      <c r="E332" s="161" t="s">
        <v>5859</v>
      </c>
      <c r="F332" s="56" t="s">
        <v>5858</v>
      </c>
      <c r="G332" s="56">
        <v>0</v>
      </c>
      <c r="H332" s="56" t="s">
        <v>82</v>
      </c>
      <c r="I332" s="51" t="s">
        <v>174</v>
      </c>
      <c r="J332" s="121" t="s">
        <v>84</v>
      </c>
      <c r="K332" s="109" t="s">
        <v>3526</v>
      </c>
      <c r="L332" s="114">
        <v>9373320</v>
      </c>
      <c r="M332" s="51" t="s">
        <v>86</v>
      </c>
      <c r="N332" s="109" t="s">
        <v>5857</v>
      </c>
      <c r="O332" s="109">
        <v>1043010479</v>
      </c>
      <c r="P332" s="109">
        <v>69</v>
      </c>
      <c r="Q332" s="120">
        <v>46036</v>
      </c>
      <c r="R332" s="109">
        <v>6818861280</v>
      </c>
      <c r="S332" s="114">
        <v>1529</v>
      </c>
      <c r="T332" s="120">
        <v>46043</v>
      </c>
      <c r="U332" s="114">
        <v>9373320</v>
      </c>
      <c r="V332" s="56" t="s">
        <v>88</v>
      </c>
      <c r="W332" s="114">
        <v>1082939683</v>
      </c>
      <c r="X332" s="161" t="s">
        <v>3375</v>
      </c>
      <c r="Y332" s="120">
        <v>46043</v>
      </c>
      <c r="Z332" s="120">
        <v>46069</v>
      </c>
      <c r="AA332" s="120" t="s">
        <v>90</v>
      </c>
      <c r="AB332" s="120">
        <v>46167</v>
      </c>
      <c r="AC332" s="54">
        <f t="shared" si="25"/>
        <v>98</v>
      </c>
      <c r="AD332" s="56">
        <v>0</v>
      </c>
      <c r="AE332" s="114">
        <v>0</v>
      </c>
      <c r="AF332" s="56">
        <v>0</v>
      </c>
      <c r="AG332" s="116" t="s">
        <v>90</v>
      </c>
      <c r="AH332" s="54">
        <f t="shared" si="26"/>
        <v>0</v>
      </c>
      <c r="AI332" s="56">
        <v>0</v>
      </c>
      <c r="AJ332" s="114">
        <v>0</v>
      </c>
      <c r="AK332" s="120" t="s">
        <v>90</v>
      </c>
      <c r="AL332" s="116" t="s">
        <v>90</v>
      </c>
      <c r="AM332" s="56">
        <v>0</v>
      </c>
      <c r="AN332" s="116" t="s">
        <v>90</v>
      </c>
      <c r="AO332" s="116" t="s">
        <v>90</v>
      </c>
      <c r="AP332" s="116" t="s">
        <v>90</v>
      </c>
      <c r="AQ332" s="54">
        <f t="shared" si="27"/>
        <v>0</v>
      </c>
      <c r="AR332" s="54">
        <f>+L332+AE332-AJ332</f>
        <v>9373320</v>
      </c>
      <c r="AS332" s="56" t="s">
        <v>571</v>
      </c>
      <c r="AT332" s="114">
        <v>0</v>
      </c>
      <c r="AU332" s="56" t="s">
        <v>91</v>
      </c>
      <c r="AV332" s="114">
        <v>0</v>
      </c>
      <c r="AW332" s="56" t="s">
        <v>90</v>
      </c>
      <c r="AX332" s="247">
        <v>1420200</v>
      </c>
      <c r="AY332" s="58">
        <f t="shared" si="28"/>
        <v>7953120</v>
      </c>
      <c r="AZ332" s="112">
        <f t="shared" si="29"/>
        <v>0.15151515151515152</v>
      </c>
      <c r="BA332" s="159">
        <v>0.15151515151515152</v>
      </c>
      <c r="BB332" s="56" t="s">
        <v>90</v>
      </c>
      <c r="BC332" s="56" t="s">
        <v>149</v>
      </c>
      <c r="BD332" s="403" t="s">
        <v>5856</v>
      </c>
      <c r="BE332" s="51" t="s">
        <v>88</v>
      </c>
      <c r="BF332" s="51" t="s">
        <v>88</v>
      </c>
    </row>
    <row r="333" spans="2:58" x14ac:dyDescent="0.25">
      <c r="B333" s="51">
        <v>2026</v>
      </c>
      <c r="C333" s="51">
        <v>891780111</v>
      </c>
      <c r="D333" s="51" t="s">
        <v>79</v>
      </c>
      <c r="E333" s="161" t="s">
        <v>5855</v>
      </c>
      <c r="F333" s="56" t="s">
        <v>5854</v>
      </c>
      <c r="G333" s="56">
        <v>0</v>
      </c>
      <c r="H333" s="56" t="s">
        <v>82</v>
      </c>
      <c r="I333" s="51" t="s">
        <v>174</v>
      </c>
      <c r="J333" s="121" t="s">
        <v>84</v>
      </c>
      <c r="K333" s="109" t="s">
        <v>3526</v>
      </c>
      <c r="L333" s="114">
        <v>9373320</v>
      </c>
      <c r="M333" s="51" t="s">
        <v>86</v>
      </c>
      <c r="N333" s="109" t="s">
        <v>5853</v>
      </c>
      <c r="O333" s="109">
        <v>72304550</v>
      </c>
      <c r="P333" s="109">
        <v>69</v>
      </c>
      <c r="Q333" s="120">
        <v>46036</v>
      </c>
      <c r="R333" s="109">
        <v>6818861280</v>
      </c>
      <c r="S333" s="114">
        <v>1528</v>
      </c>
      <c r="T333" s="120">
        <v>46043</v>
      </c>
      <c r="U333" s="114">
        <v>9373320</v>
      </c>
      <c r="V333" s="56" t="s">
        <v>88</v>
      </c>
      <c r="W333" s="114">
        <v>1082939683</v>
      </c>
      <c r="X333" s="161" t="s">
        <v>3375</v>
      </c>
      <c r="Y333" s="120">
        <v>46043</v>
      </c>
      <c r="Z333" s="120">
        <v>46069</v>
      </c>
      <c r="AA333" s="120" t="s">
        <v>90</v>
      </c>
      <c r="AB333" s="120">
        <v>46167</v>
      </c>
      <c r="AC333" s="54">
        <f t="shared" si="25"/>
        <v>98</v>
      </c>
      <c r="AD333" s="56">
        <v>0</v>
      </c>
      <c r="AE333" s="114">
        <v>0</v>
      </c>
      <c r="AF333" s="56">
        <v>0</v>
      </c>
      <c r="AG333" s="116" t="s">
        <v>90</v>
      </c>
      <c r="AH333" s="54">
        <f t="shared" si="26"/>
        <v>0</v>
      </c>
      <c r="AI333" s="56">
        <v>0</v>
      </c>
      <c r="AJ333" s="114">
        <v>0</v>
      </c>
      <c r="AK333" s="120" t="s">
        <v>90</v>
      </c>
      <c r="AL333" s="116" t="s">
        <v>90</v>
      </c>
      <c r="AM333" s="56">
        <v>0</v>
      </c>
      <c r="AN333" s="116" t="s">
        <v>90</v>
      </c>
      <c r="AO333" s="116" t="s">
        <v>90</v>
      </c>
      <c r="AP333" s="116" t="s">
        <v>90</v>
      </c>
      <c r="AQ333" s="54">
        <f t="shared" si="27"/>
        <v>0</v>
      </c>
      <c r="AR333" s="54">
        <f>+L333+AE333-AJ333</f>
        <v>9373320</v>
      </c>
      <c r="AS333" s="56" t="s">
        <v>571</v>
      </c>
      <c r="AT333" s="114">
        <v>0</v>
      </c>
      <c r="AU333" s="56" t="s">
        <v>91</v>
      </c>
      <c r="AV333" s="114">
        <v>0</v>
      </c>
      <c r="AW333" s="56" t="s">
        <v>90</v>
      </c>
      <c r="AX333" s="247">
        <v>1420200</v>
      </c>
      <c r="AY333" s="58">
        <f t="shared" si="28"/>
        <v>7953120</v>
      </c>
      <c r="AZ333" s="112">
        <f t="shared" si="29"/>
        <v>0.15151515151515152</v>
      </c>
      <c r="BA333" s="159">
        <v>0.15151515151515152</v>
      </c>
      <c r="BB333" s="56" t="s">
        <v>90</v>
      </c>
      <c r="BC333" s="56" t="s">
        <v>149</v>
      </c>
      <c r="BD333" s="403" t="s">
        <v>5852</v>
      </c>
      <c r="BE333" s="51" t="s">
        <v>88</v>
      </c>
      <c r="BF333" s="51" t="s">
        <v>88</v>
      </c>
    </row>
    <row r="334" spans="2:58" x14ac:dyDescent="0.25">
      <c r="B334" s="51">
        <v>2026</v>
      </c>
      <c r="C334" s="51">
        <v>891780111</v>
      </c>
      <c r="D334" s="51" t="s">
        <v>79</v>
      </c>
      <c r="E334" s="161" t="s">
        <v>5851</v>
      </c>
      <c r="F334" s="56" t="s">
        <v>5850</v>
      </c>
      <c r="G334" s="56">
        <v>0</v>
      </c>
      <c r="H334" s="56" t="s">
        <v>82</v>
      </c>
      <c r="I334" s="51" t="s">
        <v>174</v>
      </c>
      <c r="J334" s="121" t="s">
        <v>84</v>
      </c>
      <c r="K334" s="109" t="s">
        <v>4135</v>
      </c>
      <c r="L334" s="114">
        <v>9373320</v>
      </c>
      <c r="M334" s="51" t="s">
        <v>86</v>
      </c>
      <c r="N334" s="109" t="s">
        <v>5849</v>
      </c>
      <c r="O334" s="109">
        <v>1124052585</v>
      </c>
      <c r="P334" s="109">
        <v>69</v>
      </c>
      <c r="Q334" s="120">
        <v>46036</v>
      </c>
      <c r="R334" s="109">
        <v>6818861280</v>
      </c>
      <c r="S334" s="114">
        <v>1532</v>
      </c>
      <c r="T334" s="120">
        <v>46043</v>
      </c>
      <c r="U334" s="114">
        <v>9373320</v>
      </c>
      <c r="V334" s="56" t="s">
        <v>88</v>
      </c>
      <c r="W334" s="114">
        <v>1082939683</v>
      </c>
      <c r="X334" s="161" t="s">
        <v>3375</v>
      </c>
      <c r="Y334" s="120">
        <v>46043</v>
      </c>
      <c r="Z334" s="120">
        <v>46069</v>
      </c>
      <c r="AA334" s="120" t="s">
        <v>90</v>
      </c>
      <c r="AB334" s="120">
        <v>46167</v>
      </c>
      <c r="AC334" s="54">
        <f t="shared" si="25"/>
        <v>98</v>
      </c>
      <c r="AD334" s="56">
        <v>0</v>
      </c>
      <c r="AE334" s="114">
        <v>0</v>
      </c>
      <c r="AF334" s="56">
        <v>0</v>
      </c>
      <c r="AG334" s="116" t="s">
        <v>90</v>
      </c>
      <c r="AH334" s="54">
        <f t="shared" si="26"/>
        <v>0</v>
      </c>
      <c r="AI334" s="56">
        <v>0</v>
      </c>
      <c r="AJ334" s="114">
        <v>0</v>
      </c>
      <c r="AK334" s="120" t="s">
        <v>90</v>
      </c>
      <c r="AL334" s="116" t="s">
        <v>90</v>
      </c>
      <c r="AM334" s="56">
        <v>0</v>
      </c>
      <c r="AN334" s="116" t="s">
        <v>90</v>
      </c>
      <c r="AO334" s="116" t="s">
        <v>90</v>
      </c>
      <c r="AP334" s="116" t="s">
        <v>90</v>
      </c>
      <c r="AQ334" s="54">
        <f t="shared" si="27"/>
        <v>0</v>
      </c>
      <c r="AR334" s="54">
        <f>+L334+AE334-AJ334</f>
        <v>9373320</v>
      </c>
      <c r="AS334" s="56" t="s">
        <v>571</v>
      </c>
      <c r="AT334" s="114">
        <v>0</v>
      </c>
      <c r="AU334" s="56" t="s">
        <v>91</v>
      </c>
      <c r="AV334" s="114">
        <v>0</v>
      </c>
      <c r="AW334" s="56" t="s">
        <v>90</v>
      </c>
      <c r="AX334" s="247">
        <v>1420200</v>
      </c>
      <c r="AY334" s="58">
        <f t="shared" si="28"/>
        <v>7953120</v>
      </c>
      <c r="AZ334" s="112">
        <f t="shared" si="29"/>
        <v>0.15151515151515152</v>
      </c>
      <c r="BA334" s="159">
        <v>0.15151515151515152</v>
      </c>
      <c r="BB334" s="56" t="s">
        <v>90</v>
      </c>
      <c r="BC334" s="56" t="s">
        <v>149</v>
      </c>
      <c r="BD334" s="403" t="s">
        <v>5848</v>
      </c>
      <c r="BE334" s="51" t="s">
        <v>88</v>
      </c>
      <c r="BF334" s="51" t="s">
        <v>88</v>
      </c>
    </row>
    <row r="335" spans="2:58" ht="15.75" customHeight="1" x14ac:dyDescent="0.25">
      <c r="B335" s="51">
        <v>2026</v>
      </c>
      <c r="C335" s="51">
        <v>891780111</v>
      </c>
      <c r="D335" s="51" t="s">
        <v>79</v>
      </c>
      <c r="E335" s="161" t="s">
        <v>5847</v>
      </c>
      <c r="F335" s="56" t="s">
        <v>5846</v>
      </c>
      <c r="G335" s="56">
        <v>0</v>
      </c>
      <c r="H335" s="56" t="s">
        <v>82</v>
      </c>
      <c r="I335" s="51" t="s">
        <v>174</v>
      </c>
      <c r="J335" s="121" t="s">
        <v>84</v>
      </c>
      <c r="K335" s="54" t="s">
        <v>3526</v>
      </c>
      <c r="L335" s="114">
        <v>9373320</v>
      </c>
      <c r="M335" s="51" t="s">
        <v>86</v>
      </c>
      <c r="N335" s="109" t="s">
        <v>5845</v>
      </c>
      <c r="O335" s="109">
        <v>84096661</v>
      </c>
      <c r="P335" s="109">
        <v>69</v>
      </c>
      <c r="Q335" s="120">
        <v>46036</v>
      </c>
      <c r="R335" s="109">
        <v>6818861280</v>
      </c>
      <c r="S335" s="114">
        <v>1527</v>
      </c>
      <c r="T335" s="120">
        <v>46043</v>
      </c>
      <c r="U335" s="114">
        <v>9373320</v>
      </c>
      <c r="V335" s="56" t="s">
        <v>88</v>
      </c>
      <c r="W335" s="114">
        <v>1082939683</v>
      </c>
      <c r="X335" s="161" t="s">
        <v>3375</v>
      </c>
      <c r="Y335" s="120">
        <v>46043</v>
      </c>
      <c r="Z335" s="120">
        <v>46069</v>
      </c>
      <c r="AA335" s="120" t="s">
        <v>90</v>
      </c>
      <c r="AB335" s="120">
        <v>46167</v>
      </c>
      <c r="AC335" s="54">
        <f t="shared" si="25"/>
        <v>98</v>
      </c>
      <c r="AD335" s="56">
        <v>0</v>
      </c>
      <c r="AE335" s="114">
        <v>0</v>
      </c>
      <c r="AF335" s="56">
        <v>0</v>
      </c>
      <c r="AG335" s="116" t="s">
        <v>90</v>
      </c>
      <c r="AH335" s="54">
        <f t="shared" si="26"/>
        <v>0</v>
      </c>
      <c r="AI335" s="56">
        <v>0</v>
      </c>
      <c r="AJ335" s="114">
        <v>0</v>
      </c>
      <c r="AK335" s="120" t="s">
        <v>90</v>
      </c>
      <c r="AL335" s="116" t="s">
        <v>90</v>
      </c>
      <c r="AM335" s="56">
        <v>0</v>
      </c>
      <c r="AN335" s="116" t="s">
        <v>90</v>
      </c>
      <c r="AO335" s="116" t="s">
        <v>90</v>
      </c>
      <c r="AP335" s="116" t="s">
        <v>90</v>
      </c>
      <c r="AQ335" s="54">
        <f t="shared" si="27"/>
        <v>0</v>
      </c>
      <c r="AR335" s="54">
        <f>+L335+AE335-AJ335</f>
        <v>9373320</v>
      </c>
      <c r="AS335" s="56" t="s">
        <v>571</v>
      </c>
      <c r="AT335" s="114">
        <v>0</v>
      </c>
      <c r="AU335" s="56" t="s">
        <v>91</v>
      </c>
      <c r="AV335" s="114">
        <v>0</v>
      </c>
      <c r="AW335" s="56" t="s">
        <v>90</v>
      </c>
      <c r="AX335" s="247">
        <v>1420200</v>
      </c>
      <c r="AY335" s="58">
        <f t="shared" si="28"/>
        <v>7953120</v>
      </c>
      <c r="AZ335" s="112">
        <f t="shared" si="29"/>
        <v>0.15151515151515152</v>
      </c>
      <c r="BA335" s="159">
        <v>0.15151515151515152</v>
      </c>
      <c r="BB335" s="56" t="s">
        <v>90</v>
      </c>
      <c r="BC335" s="56" t="s">
        <v>149</v>
      </c>
      <c r="BD335" s="403" t="s">
        <v>5844</v>
      </c>
      <c r="BE335" s="51" t="s">
        <v>88</v>
      </c>
      <c r="BF335" s="51" t="s">
        <v>88</v>
      </c>
    </row>
    <row r="336" spans="2:58" x14ac:dyDescent="0.25">
      <c r="B336" s="51">
        <v>2026</v>
      </c>
      <c r="C336" s="51">
        <v>891780111</v>
      </c>
      <c r="D336" s="51" t="s">
        <v>79</v>
      </c>
      <c r="E336" s="161" t="s">
        <v>5843</v>
      </c>
      <c r="F336" s="56" t="s">
        <v>5842</v>
      </c>
      <c r="G336" s="56">
        <v>0</v>
      </c>
      <c r="H336" s="56" t="s">
        <v>82</v>
      </c>
      <c r="I336" s="51" t="s">
        <v>174</v>
      </c>
      <c r="J336" s="121" t="s">
        <v>84</v>
      </c>
      <c r="K336" s="109" t="s">
        <v>4755</v>
      </c>
      <c r="L336" s="114">
        <v>9373320</v>
      </c>
      <c r="M336" s="51" t="s">
        <v>86</v>
      </c>
      <c r="N336" s="109" t="s">
        <v>5841</v>
      </c>
      <c r="O336" s="109">
        <v>39058016</v>
      </c>
      <c r="P336" s="109">
        <v>69</v>
      </c>
      <c r="Q336" s="120">
        <v>46036</v>
      </c>
      <c r="R336" s="109">
        <v>6818861280</v>
      </c>
      <c r="S336" s="114">
        <v>1526</v>
      </c>
      <c r="T336" s="120">
        <v>46043</v>
      </c>
      <c r="U336" s="114">
        <v>9373320</v>
      </c>
      <c r="V336" s="56" t="s">
        <v>88</v>
      </c>
      <c r="W336" s="114">
        <v>1082939683</v>
      </c>
      <c r="X336" s="161" t="s">
        <v>3375</v>
      </c>
      <c r="Y336" s="120">
        <v>46043</v>
      </c>
      <c r="Z336" s="120">
        <v>46069</v>
      </c>
      <c r="AA336" s="120" t="s">
        <v>90</v>
      </c>
      <c r="AB336" s="120">
        <v>46167</v>
      </c>
      <c r="AC336" s="54">
        <f t="shared" si="25"/>
        <v>98</v>
      </c>
      <c r="AD336" s="56">
        <v>0</v>
      </c>
      <c r="AE336" s="114">
        <v>0</v>
      </c>
      <c r="AF336" s="56">
        <v>0</v>
      </c>
      <c r="AG336" s="116" t="s">
        <v>90</v>
      </c>
      <c r="AH336" s="54">
        <f t="shared" si="26"/>
        <v>0</v>
      </c>
      <c r="AI336" s="56">
        <v>0</v>
      </c>
      <c r="AJ336" s="114">
        <v>0</v>
      </c>
      <c r="AK336" s="120" t="s">
        <v>90</v>
      </c>
      <c r="AL336" s="116" t="s">
        <v>90</v>
      </c>
      <c r="AM336" s="56">
        <v>0</v>
      </c>
      <c r="AN336" s="116" t="s">
        <v>90</v>
      </c>
      <c r="AO336" s="116" t="s">
        <v>90</v>
      </c>
      <c r="AP336" s="116" t="s">
        <v>90</v>
      </c>
      <c r="AQ336" s="54">
        <f t="shared" si="27"/>
        <v>0</v>
      </c>
      <c r="AR336" s="54">
        <f>+L336+AE336-AJ336</f>
        <v>9373320</v>
      </c>
      <c r="AS336" s="56" t="s">
        <v>571</v>
      </c>
      <c r="AT336" s="114">
        <v>0</v>
      </c>
      <c r="AU336" s="56" t="s">
        <v>91</v>
      </c>
      <c r="AV336" s="114">
        <v>0</v>
      </c>
      <c r="AW336" s="56" t="s">
        <v>90</v>
      </c>
      <c r="AX336" s="247">
        <v>1420200</v>
      </c>
      <c r="AY336" s="58">
        <f t="shared" si="28"/>
        <v>7953120</v>
      </c>
      <c r="AZ336" s="112">
        <f t="shared" si="29"/>
        <v>0.15151515151515152</v>
      </c>
      <c r="BA336" s="159">
        <v>0.15151515151515152</v>
      </c>
      <c r="BB336" s="56" t="s">
        <v>90</v>
      </c>
      <c r="BC336" s="56" t="s">
        <v>149</v>
      </c>
      <c r="BD336" s="403" t="s">
        <v>5840</v>
      </c>
      <c r="BE336" s="51" t="s">
        <v>88</v>
      </c>
      <c r="BF336" s="51" t="s">
        <v>88</v>
      </c>
    </row>
    <row r="337" spans="2:58" x14ac:dyDescent="0.25">
      <c r="B337" s="51">
        <v>2026</v>
      </c>
      <c r="C337" s="51">
        <v>891780111</v>
      </c>
      <c r="D337" s="51" t="s">
        <v>79</v>
      </c>
      <c r="E337" s="161" t="s">
        <v>5839</v>
      </c>
      <c r="F337" s="56" t="s">
        <v>5838</v>
      </c>
      <c r="G337" s="56">
        <v>0</v>
      </c>
      <c r="H337" s="56" t="s">
        <v>82</v>
      </c>
      <c r="I337" s="51" t="s">
        <v>174</v>
      </c>
      <c r="J337" s="121" t="s">
        <v>84</v>
      </c>
      <c r="K337" s="109" t="s">
        <v>5837</v>
      </c>
      <c r="L337" s="114">
        <v>32400000</v>
      </c>
      <c r="M337" s="51" t="s">
        <v>86</v>
      </c>
      <c r="N337" s="109" t="s">
        <v>5836</v>
      </c>
      <c r="O337" s="109">
        <v>33378209</v>
      </c>
      <c r="P337" s="109">
        <v>68</v>
      </c>
      <c r="Q337" s="120">
        <v>46036</v>
      </c>
      <c r="R337" s="109">
        <v>396667544</v>
      </c>
      <c r="S337" s="114">
        <v>1525</v>
      </c>
      <c r="T337" s="120">
        <v>46043</v>
      </c>
      <c r="U337" s="114">
        <v>32400000</v>
      </c>
      <c r="V337" s="56" t="s">
        <v>88</v>
      </c>
      <c r="W337" s="114">
        <v>1082939683</v>
      </c>
      <c r="X337" s="161" t="s">
        <v>3375</v>
      </c>
      <c r="Y337" s="120">
        <v>46043</v>
      </c>
      <c r="Z337" s="120">
        <v>46043</v>
      </c>
      <c r="AA337" s="120" t="s">
        <v>90</v>
      </c>
      <c r="AB337" s="120">
        <v>46203</v>
      </c>
      <c r="AC337" s="54">
        <f t="shared" si="25"/>
        <v>160</v>
      </c>
      <c r="AD337" s="56">
        <v>0</v>
      </c>
      <c r="AE337" s="114">
        <v>0</v>
      </c>
      <c r="AF337" s="56">
        <v>0</v>
      </c>
      <c r="AG337" s="116" t="s">
        <v>90</v>
      </c>
      <c r="AH337" s="54">
        <f t="shared" si="26"/>
        <v>0</v>
      </c>
      <c r="AI337" s="56">
        <v>0</v>
      </c>
      <c r="AJ337" s="114">
        <v>0</v>
      </c>
      <c r="AK337" s="120" t="s">
        <v>90</v>
      </c>
      <c r="AL337" s="116" t="s">
        <v>90</v>
      </c>
      <c r="AM337" s="56">
        <v>0</v>
      </c>
      <c r="AN337" s="116" t="s">
        <v>90</v>
      </c>
      <c r="AO337" s="116" t="s">
        <v>90</v>
      </c>
      <c r="AP337" s="116" t="s">
        <v>90</v>
      </c>
      <c r="AQ337" s="54">
        <f t="shared" si="27"/>
        <v>0</v>
      </c>
      <c r="AR337" s="54">
        <f>+L337+AE337-AJ337</f>
        <v>32400000</v>
      </c>
      <c r="AS337" s="56" t="s">
        <v>571</v>
      </c>
      <c r="AT337" s="114">
        <v>0</v>
      </c>
      <c r="AU337" s="56" t="s">
        <v>91</v>
      </c>
      <c r="AV337" s="114">
        <v>0</v>
      </c>
      <c r="AW337" s="56" t="s">
        <v>90</v>
      </c>
      <c r="AX337" s="247">
        <v>0</v>
      </c>
      <c r="AY337" s="58">
        <f t="shared" si="28"/>
        <v>32400000</v>
      </c>
      <c r="AZ337" s="112">
        <f t="shared" si="29"/>
        <v>0</v>
      </c>
      <c r="BA337" s="159">
        <v>0</v>
      </c>
      <c r="BB337" s="56" t="s">
        <v>90</v>
      </c>
      <c r="BC337" s="56" t="s">
        <v>92</v>
      </c>
      <c r="BD337" s="403" t="s">
        <v>5835</v>
      </c>
      <c r="BE337" s="51" t="s">
        <v>88</v>
      </c>
      <c r="BF337" s="51" t="s">
        <v>88</v>
      </c>
    </row>
    <row r="338" spans="2:58" x14ac:dyDescent="0.25">
      <c r="B338" s="51">
        <v>2026</v>
      </c>
      <c r="C338" s="51">
        <v>891780111</v>
      </c>
      <c r="D338" s="51" t="s">
        <v>79</v>
      </c>
      <c r="E338" s="161" t="s">
        <v>5834</v>
      </c>
      <c r="F338" s="56" t="s">
        <v>5833</v>
      </c>
      <c r="G338" s="56">
        <v>0</v>
      </c>
      <c r="H338" s="56" t="s">
        <v>82</v>
      </c>
      <c r="I338" s="51" t="s">
        <v>174</v>
      </c>
      <c r="J338" s="121" t="s">
        <v>84</v>
      </c>
      <c r="K338" s="109" t="s">
        <v>5832</v>
      </c>
      <c r="L338" s="114">
        <v>14078278</v>
      </c>
      <c r="M338" s="51" t="s">
        <v>86</v>
      </c>
      <c r="N338" s="109" t="s">
        <v>5831</v>
      </c>
      <c r="O338" s="109">
        <v>1082998091</v>
      </c>
      <c r="P338" s="109">
        <v>174</v>
      </c>
      <c r="Q338" s="120">
        <v>46038</v>
      </c>
      <c r="R338" s="109">
        <v>675262388</v>
      </c>
      <c r="S338" s="114">
        <v>1419</v>
      </c>
      <c r="T338" s="120">
        <v>46043</v>
      </c>
      <c r="U338" s="114">
        <v>14078278</v>
      </c>
      <c r="V338" s="56" t="s">
        <v>88</v>
      </c>
      <c r="W338" s="114">
        <v>85472020</v>
      </c>
      <c r="X338" s="161" t="s">
        <v>1978</v>
      </c>
      <c r="Y338" s="120">
        <v>46043</v>
      </c>
      <c r="Z338" s="120">
        <v>46055</v>
      </c>
      <c r="AA338" s="120" t="s">
        <v>90</v>
      </c>
      <c r="AB338" s="120">
        <v>46173</v>
      </c>
      <c r="AC338" s="54">
        <f t="shared" si="25"/>
        <v>118</v>
      </c>
      <c r="AD338" s="56">
        <v>0</v>
      </c>
      <c r="AE338" s="114">
        <v>0</v>
      </c>
      <c r="AF338" s="56">
        <v>0</v>
      </c>
      <c r="AG338" s="116" t="s">
        <v>90</v>
      </c>
      <c r="AH338" s="54">
        <f t="shared" si="26"/>
        <v>0</v>
      </c>
      <c r="AI338" s="56">
        <v>0</v>
      </c>
      <c r="AJ338" s="114">
        <v>0</v>
      </c>
      <c r="AK338" s="120" t="s">
        <v>90</v>
      </c>
      <c r="AL338" s="116" t="s">
        <v>90</v>
      </c>
      <c r="AM338" s="56">
        <v>0</v>
      </c>
      <c r="AN338" s="116" t="s">
        <v>90</v>
      </c>
      <c r="AO338" s="116" t="s">
        <v>90</v>
      </c>
      <c r="AP338" s="116" t="s">
        <v>90</v>
      </c>
      <c r="AQ338" s="54">
        <f t="shared" si="27"/>
        <v>0</v>
      </c>
      <c r="AR338" s="54">
        <f>+L338+AE338-AJ338</f>
        <v>14078278</v>
      </c>
      <c r="AS338" s="56" t="s">
        <v>571</v>
      </c>
      <c r="AT338" s="114">
        <v>0</v>
      </c>
      <c r="AU338" s="56" t="s">
        <v>91</v>
      </c>
      <c r="AV338" s="114">
        <v>0</v>
      </c>
      <c r="AW338" s="56" t="s">
        <v>90</v>
      </c>
      <c r="AX338" s="247">
        <v>3519570</v>
      </c>
      <c r="AY338" s="58">
        <f t="shared" si="28"/>
        <v>10558708</v>
      </c>
      <c r="AZ338" s="112">
        <f t="shared" si="29"/>
        <v>0.25000003551570726</v>
      </c>
      <c r="BA338" s="159">
        <v>0.25000003551570726</v>
      </c>
      <c r="BB338" s="56" t="s">
        <v>90</v>
      </c>
      <c r="BC338" s="56" t="s">
        <v>149</v>
      </c>
      <c r="BD338" s="403" t="s">
        <v>5830</v>
      </c>
      <c r="BE338" s="51" t="s">
        <v>88</v>
      </c>
      <c r="BF338" s="51" t="s">
        <v>88</v>
      </c>
    </row>
    <row r="339" spans="2:58" x14ac:dyDescent="0.25">
      <c r="B339" s="51">
        <v>2026</v>
      </c>
      <c r="C339" s="51">
        <v>891780111</v>
      </c>
      <c r="D339" s="51" t="s">
        <v>79</v>
      </c>
      <c r="E339" s="161" t="s">
        <v>5829</v>
      </c>
      <c r="F339" s="56" t="s">
        <v>5828</v>
      </c>
      <c r="G339" s="56">
        <v>0</v>
      </c>
      <c r="H339" s="56" t="s">
        <v>82</v>
      </c>
      <c r="I339" s="51" t="s">
        <v>174</v>
      </c>
      <c r="J339" s="121" t="s">
        <v>84</v>
      </c>
      <c r="K339" s="109" t="s">
        <v>3507</v>
      </c>
      <c r="L339" s="114">
        <v>9373320</v>
      </c>
      <c r="M339" s="51" t="s">
        <v>86</v>
      </c>
      <c r="N339" s="109" t="s">
        <v>5827</v>
      </c>
      <c r="O339" s="109">
        <v>1192812197</v>
      </c>
      <c r="P339" s="109">
        <v>69</v>
      </c>
      <c r="Q339" s="120">
        <v>46036</v>
      </c>
      <c r="R339" s="109">
        <v>6818861280</v>
      </c>
      <c r="S339" s="114">
        <v>1416</v>
      </c>
      <c r="T339" s="120">
        <v>46043</v>
      </c>
      <c r="U339" s="114">
        <v>9373320</v>
      </c>
      <c r="V339" s="56" t="s">
        <v>88</v>
      </c>
      <c r="W339" s="114">
        <v>1082939683</v>
      </c>
      <c r="X339" s="161" t="s">
        <v>3375</v>
      </c>
      <c r="Y339" s="120">
        <v>46043</v>
      </c>
      <c r="Z339" s="120">
        <v>46069</v>
      </c>
      <c r="AA339" s="120" t="s">
        <v>90</v>
      </c>
      <c r="AB339" s="120">
        <v>46167</v>
      </c>
      <c r="AC339" s="54">
        <f t="shared" si="25"/>
        <v>98</v>
      </c>
      <c r="AD339" s="56">
        <v>0</v>
      </c>
      <c r="AE339" s="114">
        <v>0</v>
      </c>
      <c r="AF339" s="56">
        <v>0</v>
      </c>
      <c r="AG339" s="116" t="s">
        <v>90</v>
      </c>
      <c r="AH339" s="54">
        <f t="shared" si="26"/>
        <v>0</v>
      </c>
      <c r="AI339" s="56">
        <v>0</v>
      </c>
      <c r="AJ339" s="114">
        <v>0</v>
      </c>
      <c r="AK339" s="120" t="s">
        <v>90</v>
      </c>
      <c r="AL339" s="116" t="s">
        <v>90</v>
      </c>
      <c r="AM339" s="56">
        <v>0</v>
      </c>
      <c r="AN339" s="116" t="s">
        <v>90</v>
      </c>
      <c r="AO339" s="116" t="s">
        <v>90</v>
      </c>
      <c r="AP339" s="116" t="s">
        <v>90</v>
      </c>
      <c r="AQ339" s="54">
        <f t="shared" si="27"/>
        <v>0</v>
      </c>
      <c r="AR339" s="54">
        <f>+L339+AE339-AJ339</f>
        <v>9373320</v>
      </c>
      <c r="AS339" s="56" t="s">
        <v>571</v>
      </c>
      <c r="AT339" s="114">
        <v>0</v>
      </c>
      <c r="AU339" s="56" t="s">
        <v>91</v>
      </c>
      <c r="AV339" s="114">
        <v>0</v>
      </c>
      <c r="AW339" s="56" t="s">
        <v>90</v>
      </c>
      <c r="AX339" s="247">
        <v>1420200</v>
      </c>
      <c r="AY339" s="58">
        <f t="shared" si="28"/>
        <v>7953120</v>
      </c>
      <c r="AZ339" s="112">
        <f t="shared" si="29"/>
        <v>0.15151515151515152</v>
      </c>
      <c r="BA339" s="159">
        <v>0.15151515151515152</v>
      </c>
      <c r="BB339" s="56" t="s">
        <v>90</v>
      </c>
      <c r="BC339" s="56" t="s">
        <v>149</v>
      </c>
      <c r="BD339" s="403" t="s">
        <v>5826</v>
      </c>
      <c r="BE339" s="51" t="s">
        <v>88</v>
      </c>
      <c r="BF339" s="51" t="s">
        <v>88</v>
      </c>
    </row>
    <row r="340" spans="2:58" x14ac:dyDescent="0.25">
      <c r="B340" s="51">
        <v>2026</v>
      </c>
      <c r="C340" s="51">
        <v>891780111</v>
      </c>
      <c r="D340" s="51" t="s">
        <v>79</v>
      </c>
      <c r="E340" s="161" t="s">
        <v>5825</v>
      </c>
      <c r="F340" s="56" t="s">
        <v>5824</v>
      </c>
      <c r="G340" s="56">
        <v>0</v>
      </c>
      <c r="H340" s="56" t="s">
        <v>82</v>
      </c>
      <c r="I340" s="51" t="s">
        <v>174</v>
      </c>
      <c r="J340" s="121" t="s">
        <v>84</v>
      </c>
      <c r="K340" s="109" t="s">
        <v>4755</v>
      </c>
      <c r="L340" s="114">
        <v>9373320</v>
      </c>
      <c r="M340" s="51" t="s">
        <v>86</v>
      </c>
      <c r="N340" s="109" t="s">
        <v>5823</v>
      </c>
      <c r="O340" s="109">
        <v>73125539</v>
      </c>
      <c r="P340" s="109">
        <v>69</v>
      </c>
      <c r="Q340" s="120">
        <v>46036</v>
      </c>
      <c r="R340" s="109">
        <v>6818861280</v>
      </c>
      <c r="S340" s="114">
        <v>1420</v>
      </c>
      <c r="T340" s="120">
        <v>46043</v>
      </c>
      <c r="U340" s="114">
        <v>9373320</v>
      </c>
      <c r="V340" s="56" t="s">
        <v>88</v>
      </c>
      <c r="W340" s="114">
        <v>1082939683</v>
      </c>
      <c r="X340" s="161" t="s">
        <v>3375</v>
      </c>
      <c r="Y340" s="120">
        <v>46043</v>
      </c>
      <c r="Z340" s="120">
        <v>46069</v>
      </c>
      <c r="AA340" s="120" t="s">
        <v>90</v>
      </c>
      <c r="AB340" s="120">
        <v>46167</v>
      </c>
      <c r="AC340" s="54">
        <f t="shared" si="25"/>
        <v>98</v>
      </c>
      <c r="AD340" s="56">
        <v>0</v>
      </c>
      <c r="AE340" s="114">
        <v>0</v>
      </c>
      <c r="AF340" s="56">
        <v>0</v>
      </c>
      <c r="AG340" s="116" t="s">
        <v>90</v>
      </c>
      <c r="AH340" s="54">
        <f t="shared" si="26"/>
        <v>0</v>
      </c>
      <c r="AI340" s="56">
        <v>0</v>
      </c>
      <c r="AJ340" s="114">
        <v>0</v>
      </c>
      <c r="AK340" s="120" t="s">
        <v>90</v>
      </c>
      <c r="AL340" s="116" t="s">
        <v>90</v>
      </c>
      <c r="AM340" s="56">
        <v>0</v>
      </c>
      <c r="AN340" s="116" t="s">
        <v>90</v>
      </c>
      <c r="AO340" s="116" t="s">
        <v>90</v>
      </c>
      <c r="AP340" s="116" t="s">
        <v>90</v>
      </c>
      <c r="AQ340" s="54">
        <f t="shared" si="27"/>
        <v>0</v>
      </c>
      <c r="AR340" s="54">
        <f>+L340+AE340-AJ340</f>
        <v>9373320</v>
      </c>
      <c r="AS340" s="56" t="s">
        <v>571</v>
      </c>
      <c r="AT340" s="114">
        <v>0</v>
      </c>
      <c r="AU340" s="56" t="s">
        <v>91</v>
      </c>
      <c r="AV340" s="114">
        <v>0</v>
      </c>
      <c r="AW340" s="56" t="s">
        <v>90</v>
      </c>
      <c r="AX340" s="247">
        <v>1420200</v>
      </c>
      <c r="AY340" s="58">
        <f t="shared" si="28"/>
        <v>7953120</v>
      </c>
      <c r="AZ340" s="112">
        <f t="shared" si="29"/>
        <v>0.15151515151515152</v>
      </c>
      <c r="BA340" s="159">
        <v>0.15151515151515152</v>
      </c>
      <c r="BB340" s="56" t="s">
        <v>90</v>
      </c>
      <c r="BC340" s="56" t="s">
        <v>149</v>
      </c>
      <c r="BD340" s="403" t="s">
        <v>5822</v>
      </c>
      <c r="BE340" s="51" t="s">
        <v>88</v>
      </c>
      <c r="BF340" s="51" t="s">
        <v>88</v>
      </c>
    </row>
    <row r="341" spans="2:58" x14ac:dyDescent="0.25">
      <c r="B341" s="51">
        <v>2026</v>
      </c>
      <c r="C341" s="51">
        <v>891780111</v>
      </c>
      <c r="D341" s="51" t="s">
        <v>79</v>
      </c>
      <c r="E341" s="161" t="s">
        <v>5821</v>
      </c>
      <c r="F341" s="56" t="s">
        <v>5820</v>
      </c>
      <c r="G341" s="56">
        <v>0</v>
      </c>
      <c r="H341" s="56" t="s">
        <v>82</v>
      </c>
      <c r="I341" s="51" t="s">
        <v>174</v>
      </c>
      <c r="J341" s="121" t="s">
        <v>84</v>
      </c>
      <c r="K341" s="109" t="s">
        <v>3526</v>
      </c>
      <c r="L341" s="114">
        <v>9373320</v>
      </c>
      <c r="M341" s="51" t="s">
        <v>86</v>
      </c>
      <c r="N341" s="109" t="s">
        <v>5819</v>
      </c>
      <c r="O341" s="109">
        <v>72357014</v>
      </c>
      <c r="P341" s="109">
        <v>69</v>
      </c>
      <c r="Q341" s="120">
        <v>46036</v>
      </c>
      <c r="R341" s="109">
        <v>6818861280</v>
      </c>
      <c r="S341" s="114">
        <v>1421</v>
      </c>
      <c r="T341" s="120">
        <v>46043</v>
      </c>
      <c r="U341" s="114">
        <v>9373320</v>
      </c>
      <c r="V341" s="56" t="s">
        <v>88</v>
      </c>
      <c r="W341" s="114">
        <v>1082939683</v>
      </c>
      <c r="X341" s="161" t="s">
        <v>3375</v>
      </c>
      <c r="Y341" s="120">
        <v>46043</v>
      </c>
      <c r="Z341" s="120">
        <v>46069</v>
      </c>
      <c r="AA341" s="120" t="s">
        <v>90</v>
      </c>
      <c r="AB341" s="120">
        <v>46167</v>
      </c>
      <c r="AC341" s="54">
        <f t="shared" si="25"/>
        <v>98</v>
      </c>
      <c r="AD341" s="56">
        <v>0</v>
      </c>
      <c r="AE341" s="114">
        <v>0</v>
      </c>
      <c r="AF341" s="56">
        <v>0</v>
      </c>
      <c r="AG341" s="116" t="s">
        <v>90</v>
      </c>
      <c r="AH341" s="54">
        <f t="shared" si="26"/>
        <v>0</v>
      </c>
      <c r="AI341" s="56">
        <v>0</v>
      </c>
      <c r="AJ341" s="114">
        <v>0</v>
      </c>
      <c r="AK341" s="120" t="s">
        <v>90</v>
      </c>
      <c r="AL341" s="116" t="s">
        <v>90</v>
      </c>
      <c r="AM341" s="56">
        <v>0</v>
      </c>
      <c r="AN341" s="116" t="s">
        <v>90</v>
      </c>
      <c r="AO341" s="116" t="s">
        <v>90</v>
      </c>
      <c r="AP341" s="116" t="s">
        <v>90</v>
      </c>
      <c r="AQ341" s="54">
        <f t="shared" si="27"/>
        <v>0</v>
      </c>
      <c r="AR341" s="54">
        <f>+L341+AE341-AJ341</f>
        <v>9373320</v>
      </c>
      <c r="AS341" s="56" t="s">
        <v>571</v>
      </c>
      <c r="AT341" s="114">
        <v>0</v>
      </c>
      <c r="AU341" s="56" t="s">
        <v>91</v>
      </c>
      <c r="AV341" s="114">
        <v>0</v>
      </c>
      <c r="AW341" s="56" t="s">
        <v>90</v>
      </c>
      <c r="AX341" s="247">
        <v>1420200</v>
      </c>
      <c r="AY341" s="58">
        <f t="shared" si="28"/>
        <v>7953120</v>
      </c>
      <c r="AZ341" s="112">
        <f t="shared" si="29"/>
        <v>0.15151515151515152</v>
      </c>
      <c r="BA341" s="159">
        <v>0.15151515151515152</v>
      </c>
      <c r="BB341" s="56" t="s">
        <v>90</v>
      </c>
      <c r="BC341" s="56" t="s">
        <v>149</v>
      </c>
      <c r="BD341" s="403" t="s">
        <v>5818</v>
      </c>
      <c r="BE341" s="51" t="s">
        <v>88</v>
      </c>
      <c r="BF341" s="51" t="s">
        <v>88</v>
      </c>
    </row>
    <row r="342" spans="2:58" x14ac:dyDescent="0.25">
      <c r="B342" s="51">
        <v>2026</v>
      </c>
      <c r="C342" s="51">
        <v>891780111</v>
      </c>
      <c r="D342" s="51" t="s">
        <v>79</v>
      </c>
      <c r="E342" s="161" t="s">
        <v>5817</v>
      </c>
      <c r="F342" s="56" t="s">
        <v>5816</v>
      </c>
      <c r="G342" s="56">
        <v>0</v>
      </c>
      <c r="H342" s="56" t="s">
        <v>82</v>
      </c>
      <c r="I342" s="51" t="s">
        <v>174</v>
      </c>
      <c r="J342" s="121" t="s">
        <v>84</v>
      </c>
      <c r="K342" s="109" t="s">
        <v>3507</v>
      </c>
      <c r="L342" s="114">
        <v>9373320</v>
      </c>
      <c r="M342" s="51" t="s">
        <v>86</v>
      </c>
      <c r="N342" s="109" t="s">
        <v>5815</v>
      </c>
      <c r="O342" s="109">
        <v>1052994544</v>
      </c>
      <c r="P342" s="109">
        <v>69</v>
      </c>
      <c r="Q342" s="120">
        <v>46036</v>
      </c>
      <c r="R342" s="109">
        <v>6818861280</v>
      </c>
      <c r="S342" s="114">
        <v>1417</v>
      </c>
      <c r="T342" s="120">
        <v>46043</v>
      </c>
      <c r="U342" s="114">
        <v>9373320</v>
      </c>
      <c r="V342" s="56" t="s">
        <v>88</v>
      </c>
      <c r="W342" s="114">
        <v>1082939683</v>
      </c>
      <c r="X342" s="161" t="s">
        <v>3375</v>
      </c>
      <c r="Y342" s="120">
        <v>46043</v>
      </c>
      <c r="Z342" s="120">
        <v>46069</v>
      </c>
      <c r="AA342" s="120" t="s">
        <v>90</v>
      </c>
      <c r="AB342" s="120">
        <v>46167</v>
      </c>
      <c r="AC342" s="54">
        <f t="shared" si="25"/>
        <v>98</v>
      </c>
      <c r="AD342" s="56">
        <v>0</v>
      </c>
      <c r="AE342" s="114">
        <v>0</v>
      </c>
      <c r="AF342" s="56">
        <v>0</v>
      </c>
      <c r="AG342" s="116" t="s">
        <v>90</v>
      </c>
      <c r="AH342" s="54">
        <f t="shared" si="26"/>
        <v>0</v>
      </c>
      <c r="AI342" s="56">
        <v>0</v>
      </c>
      <c r="AJ342" s="114">
        <v>0</v>
      </c>
      <c r="AK342" s="120" t="s">
        <v>90</v>
      </c>
      <c r="AL342" s="116" t="s">
        <v>90</v>
      </c>
      <c r="AM342" s="56">
        <v>0</v>
      </c>
      <c r="AN342" s="116" t="s">
        <v>90</v>
      </c>
      <c r="AO342" s="116" t="s">
        <v>90</v>
      </c>
      <c r="AP342" s="116" t="s">
        <v>90</v>
      </c>
      <c r="AQ342" s="54">
        <f t="shared" si="27"/>
        <v>0</v>
      </c>
      <c r="AR342" s="54">
        <f>+L342+AE342-AJ342</f>
        <v>9373320</v>
      </c>
      <c r="AS342" s="56" t="s">
        <v>571</v>
      </c>
      <c r="AT342" s="114">
        <v>0</v>
      </c>
      <c r="AU342" s="56" t="s">
        <v>91</v>
      </c>
      <c r="AV342" s="114">
        <v>0</v>
      </c>
      <c r="AW342" s="56" t="s">
        <v>90</v>
      </c>
      <c r="AX342" s="247">
        <v>1420200</v>
      </c>
      <c r="AY342" s="58">
        <f t="shared" si="28"/>
        <v>7953120</v>
      </c>
      <c r="AZ342" s="112">
        <f t="shared" si="29"/>
        <v>0.15151515151515152</v>
      </c>
      <c r="BA342" s="159">
        <v>0.15151515151515152</v>
      </c>
      <c r="BB342" s="56" t="s">
        <v>90</v>
      </c>
      <c r="BC342" s="56" t="s">
        <v>149</v>
      </c>
      <c r="BD342" s="403" t="s">
        <v>5814</v>
      </c>
      <c r="BE342" s="51" t="s">
        <v>88</v>
      </c>
      <c r="BF342" s="51" t="s">
        <v>88</v>
      </c>
    </row>
    <row r="343" spans="2:58" x14ac:dyDescent="0.25">
      <c r="B343" s="51">
        <v>2026</v>
      </c>
      <c r="C343" s="51">
        <v>891780111</v>
      </c>
      <c r="D343" s="51" t="s">
        <v>79</v>
      </c>
      <c r="E343" s="161" t="s">
        <v>5813</v>
      </c>
      <c r="F343" s="56" t="s">
        <v>5812</v>
      </c>
      <c r="G343" s="56">
        <v>0</v>
      </c>
      <c r="H343" s="56" t="s">
        <v>82</v>
      </c>
      <c r="I343" s="51" t="s">
        <v>174</v>
      </c>
      <c r="J343" s="121" t="s">
        <v>84</v>
      </c>
      <c r="K343" s="109" t="s">
        <v>3507</v>
      </c>
      <c r="L343" s="114">
        <v>9373320</v>
      </c>
      <c r="M343" s="51" t="s">
        <v>86</v>
      </c>
      <c r="N343" s="109" t="s">
        <v>5811</v>
      </c>
      <c r="O343" s="109">
        <v>3730858</v>
      </c>
      <c r="P343" s="109">
        <v>69</v>
      </c>
      <c r="Q343" s="120">
        <v>46036</v>
      </c>
      <c r="R343" s="109">
        <v>6818861280</v>
      </c>
      <c r="S343" s="114">
        <v>1418</v>
      </c>
      <c r="T343" s="120">
        <v>46043</v>
      </c>
      <c r="U343" s="114">
        <v>9373320</v>
      </c>
      <c r="V343" s="56" t="s">
        <v>88</v>
      </c>
      <c r="W343" s="114">
        <v>1082939683</v>
      </c>
      <c r="X343" s="161" t="s">
        <v>3375</v>
      </c>
      <c r="Y343" s="120">
        <v>46043</v>
      </c>
      <c r="Z343" s="120">
        <v>46069</v>
      </c>
      <c r="AA343" s="120" t="s">
        <v>90</v>
      </c>
      <c r="AB343" s="120">
        <v>46167</v>
      </c>
      <c r="AC343" s="54">
        <f t="shared" si="25"/>
        <v>98</v>
      </c>
      <c r="AD343" s="56">
        <v>0</v>
      </c>
      <c r="AE343" s="114">
        <v>0</v>
      </c>
      <c r="AF343" s="56">
        <v>0</v>
      </c>
      <c r="AG343" s="116" t="s">
        <v>90</v>
      </c>
      <c r="AH343" s="54">
        <f t="shared" si="26"/>
        <v>0</v>
      </c>
      <c r="AI343" s="56">
        <v>0</v>
      </c>
      <c r="AJ343" s="114">
        <v>0</v>
      </c>
      <c r="AK343" s="120" t="s">
        <v>90</v>
      </c>
      <c r="AL343" s="116" t="s">
        <v>90</v>
      </c>
      <c r="AM343" s="56">
        <v>0</v>
      </c>
      <c r="AN343" s="116" t="s">
        <v>90</v>
      </c>
      <c r="AO343" s="116" t="s">
        <v>90</v>
      </c>
      <c r="AP343" s="116" t="s">
        <v>90</v>
      </c>
      <c r="AQ343" s="54">
        <f t="shared" si="27"/>
        <v>0</v>
      </c>
      <c r="AR343" s="54">
        <f>+L343+AE343-AJ343</f>
        <v>9373320</v>
      </c>
      <c r="AS343" s="56" t="s">
        <v>571</v>
      </c>
      <c r="AT343" s="114">
        <v>0</v>
      </c>
      <c r="AU343" s="56" t="s">
        <v>91</v>
      </c>
      <c r="AV343" s="114">
        <v>0</v>
      </c>
      <c r="AW343" s="56" t="s">
        <v>90</v>
      </c>
      <c r="AX343" s="247">
        <v>1420200</v>
      </c>
      <c r="AY343" s="58">
        <f t="shared" si="28"/>
        <v>7953120</v>
      </c>
      <c r="AZ343" s="112">
        <f t="shared" si="29"/>
        <v>0.15151515151515152</v>
      </c>
      <c r="BA343" s="159">
        <v>0.15151515151515152</v>
      </c>
      <c r="BB343" s="56" t="s">
        <v>90</v>
      </c>
      <c r="BC343" s="56" t="s">
        <v>149</v>
      </c>
      <c r="BD343" s="403" t="s">
        <v>5810</v>
      </c>
      <c r="BE343" s="51" t="s">
        <v>88</v>
      </c>
      <c r="BF343" s="51" t="s">
        <v>88</v>
      </c>
    </row>
    <row r="344" spans="2:58" x14ac:dyDescent="0.25">
      <c r="B344" s="51">
        <v>2026</v>
      </c>
      <c r="C344" s="51">
        <v>891780111</v>
      </c>
      <c r="D344" s="51" t="s">
        <v>79</v>
      </c>
      <c r="E344" s="161" t="s">
        <v>5809</v>
      </c>
      <c r="F344" s="56" t="s">
        <v>5808</v>
      </c>
      <c r="G344" s="56">
        <v>0</v>
      </c>
      <c r="H344" s="56" t="s">
        <v>82</v>
      </c>
      <c r="I344" s="51" t="s">
        <v>174</v>
      </c>
      <c r="J344" s="121" t="s">
        <v>84</v>
      </c>
      <c r="K344" s="109" t="s">
        <v>3760</v>
      </c>
      <c r="L344" s="114">
        <v>9373320</v>
      </c>
      <c r="M344" s="51" t="s">
        <v>86</v>
      </c>
      <c r="N344" s="109" t="s">
        <v>5807</v>
      </c>
      <c r="O344" s="109">
        <v>1128107114</v>
      </c>
      <c r="P344" s="109">
        <v>69</v>
      </c>
      <c r="Q344" s="120">
        <v>46036</v>
      </c>
      <c r="R344" s="109">
        <v>6818861280</v>
      </c>
      <c r="S344" s="114">
        <v>2701</v>
      </c>
      <c r="T344" s="120">
        <v>46048</v>
      </c>
      <c r="U344" s="114">
        <v>9373320</v>
      </c>
      <c r="V344" s="56" t="s">
        <v>88</v>
      </c>
      <c r="W344" s="114">
        <v>1082939683</v>
      </c>
      <c r="X344" s="161" t="s">
        <v>3375</v>
      </c>
      <c r="Y344" s="120">
        <v>46043</v>
      </c>
      <c r="Z344" s="120">
        <v>46069</v>
      </c>
      <c r="AA344" s="120" t="s">
        <v>90</v>
      </c>
      <c r="AB344" s="120">
        <v>46167</v>
      </c>
      <c r="AC344" s="54">
        <f t="shared" si="25"/>
        <v>98</v>
      </c>
      <c r="AD344" s="56">
        <v>0</v>
      </c>
      <c r="AE344" s="114">
        <v>0</v>
      </c>
      <c r="AF344" s="56">
        <v>0</v>
      </c>
      <c r="AG344" s="116" t="s">
        <v>90</v>
      </c>
      <c r="AH344" s="54">
        <f t="shared" si="26"/>
        <v>0</v>
      </c>
      <c r="AI344" s="56">
        <v>0</v>
      </c>
      <c r="AJ344" s="114">
        <v>0</v>
      </c>
      <c r="AK344" s="120" t="s">
        <v>90</v>
      </c>
      <c r="AL344" s="116" t="s">
        <v>90</v>
      </c>
      <c r="AM344" s="56">
        <v>0</v>
      </c>
      <c r="AN344" s="116" t="s">
        <v>90</v>
      </c>
      <c r="AO344" s="116" t="s">
        <v>90</v>
      </c>
      <c r="AP344" s="116" t="s">
        <v>90</v>
      </c>
      <c r="AQ344" s="54">
        <f t="shared" si="27"/>
        <v>0</v>
      </c>
      <c r="AR344" s="54">
        <f>+L344+AE344-AJ344</f>
        <v>9373320</v>
      </c>
      <c r="AS344" s="56" t="s">
        <v>571</v>
      </c>
      <c r="AT344" s="114">
        <v>0</v>
      </c>
      <c r="AU344" s="56" t="s">
        <v>91</v>
      </c>
      <c r="AV344" s="114">
        <v>0</v>
      </c>
      <c r="AW344" s="56" t="s">
        <v>90</v>
      </c>
      <c r="AX344" s="247">
        <v>1420200</v>
      </c>
      <c r="AY344" s="58">
        <f t="shared" si="28"/>
        <v>7953120</v>
      </c>
      <c r="AZ344" s="112">
        <f t="shared" si="29"/>
        <v>0.15151515151515152</v>
      </c>
      <c r="BA344" s="159">
        <v>0.15151515151515152</v>
      </c>
      <c r="BB344" s="56" t="s">
        <v>90</v>
      </c>
      <c r="BC344" s="56" t="s">
        <v>149</v>
      </c>
      <c r="BD344" s="403" t="s">
        <v>5806</v>
      </c>
      <c r="BE344" s="51" t="s">
        <v>88</v>
      </c>
      <c r="BF344" s="51" t="s">
        <v>88</v>
      </c>
    </row>
    <row r="345" spans="2:58" x14ac:dyDescent="0.25">
      <c r="B345" s="51">
        <v>2026</v>
      </c>
      <c r="C345" s="51">
        <v>891780111</v>
      </c>
      <c r="D345" s="51" t="s">
        <v>79</v>
      </c>
      <c r="E345" s="161" t="s">
        <v>5805</v>
      </c>
      <c r="F345" s="56" t="s">
        <v>5804</v>
      </c>
      <c r="G345" s="56">
        <v>0</v>
      </c>
      <c r="H345" s="56" t="s">
        <v>82</v>
      </c>
      <c r="I345" s="51" t="s">
        <v>174</v>
      </c>
      <c r="J345" s="121" t="s">
        <v>84</v>
      </c>
      <c r="K345" s="109" t="s">
        <v>3526</v>
      </c>
      <c r="L345" s="114">
        <v>9373320</v>
      </c>
      <c r="M345" s="51" t="s">
        <v>86</v>
      </c>
      <c r="N345" s="109" t="s">
        <v>5803</v>
      </c>
      <c r="O345" s="109">
        <v>1140828590</v>
      </c>
      <c r="P345" s="109">
        <v>69</v>
      </c>
      <c r="Q345" s="120">
        <v>46036</v>
      </c>
      <c r="R345" s="109">
        <v>6818861280</v>
      </c>
      <c r="S345" s="114">
        <v>1423</v>
      </c>
      <c r="T345" s="120">
        <v>46043</v>
      </c>
      <c r="U345" s="114">
        <v>9373320</v>
      </c>
      <c r="V345" s="56" t="s">
        <v>88</v>
      </c>
      <c r="W345" s="114">
        <v>1082939683</v>
      </c>
      <c r="X345" s="161" t="s">
        <v>3375</v>
      </c>
      <c r="Y345" s="120">
        <v>46043</v>
      </c>
      <c r="Z345" s="120">
        <v>46069</v>
      </c>
      <c r="AA345" s="120" t="s">
        <v>90</v>
      </c>
      <c r="AB345" s="120">
        <v>46167</v>
      </c>
      <c r="AC345" s="54">
        <f t="shared" si="25"/>
        <v>98</v>
      </c>
      <c r="AD345" s="56">
        <v>0</v>
      </c>
      <c r="AE345" s="114">
        <v>0</v>
      </c>
      <c r="AF345" s="56">
        <v>0</v>
      </c>
      <c r="AG345" s="116" t="s">
        <v>90</v>
      </c>
      <c r="AH345" s="54">
        <f t="shared" si="26"/>
        <v>0</v>
      </c>
      <c r="AI345" s="56">
        <v>0</v>
      </c>
      <c r="AJ345" s="114">
        <v>0</v>
      </c>
      <c r="AK345" s="120" t="s">
        <v>90</v>
      </c>
      <c r="AL345" s="116" t="s">
        <v>90</v>
      </c>
      <c r="AM345" s="56">
        <v>0</v>
      </c>
      <c r="AN345" s="116" t="s">
        <v>90</v>
      </c>
      <c r="AO345" s="116" t="s">
        <v>90</v>
      </c>
      <c r="AP345" s="116" t="s">
        <v>90</v>
      </c>
      <c r="AQ345" s="54">
        <f t="shared" si="27"/>
        <v>0</v>
      </c>
      <c r="AR345" s="54">
        <f>+L345+AE345-AJ345</f>
        <v>9373320</v>
      </c>
      <c r="AS345" s="56" t="s">
        <v>571</v>
      </c>
      <c r="AT345" s="114">
        <v>0</v>
      </c>
      <c r="AU345" s="56" t="s">
        <v>91</v>
      </c>
      <c r="AV345" s="114">
        <v>0</v>
      </c>
      <c r="AW345" s="56" t="s">
        <v>90</v>
      </c>
      <c r="AX345" s="247">
        <v>1420200</v>
      </c>
      <c r="AY345" s="58">
        <f t="shared" si="28"/>
        <v>7953120</v>
      </c>
      <c r="AZ345" s="112">
        <f t="shared" si="29"/>
        <v>0.15151515151515152</v>
      </c>
      <c r="BA345" s="159">
        <v>0.15151515151515152</v>
      </c>
      <c r="BB345" s="56" t="s">
        <v>90</v>
      </c>
      <c r="BC345" s="56" t="s">
        <v>149</v>
      </c>
      <c r="BD345" s="403" t="s">
        <v>5802</v>
      </c>
      <c r="BE345" s="51" t="s">
        <v>88</v>
      </c>
      <c r="BF345" s="51" t="s">
        <v>88</v>
      </c>
    </row>
    <row r="346" spans="2:58" x14ac:dyDescent="0.25">
      <c r="B346" s="51">
        <v>2026</v>
      </c>
      <c r="C346" s="51">
        <v>891780111</v>
      </c>
      <c r="D346" s="51" t="s">
        <v>79</v>
      </c>
      <c r="E346" s="161" t="s">
        <v>5801</v>
      </c>
      <c r="F346" s="56" t="s">
        <v>5800</v>
      </c>
      <c r="G346" s="56">
        <v>0</v>
      </c>
      <c r="H346" s="56" t="s">
        <v>82</v>
      </c>
      <c r="I346" s="51" t="s">
        <v>174</v>
      </c>
      <c r="J346" s="121" t="s">
        <v>84</v>
      </c>
      <c r="K346" s="109" t="s">
        <v>3526</v>
      </c>
      <c r="L346" s="114">
        <v>9373320</v>
      </c>
      <c r="M346" s="51" t="s">
        <v>86</v>
      </c>
      <c r="N346" s="109" t="s">
        <v>5799</v>
      </c>
      <c r="O346" s="109">
        <v>1043003633</v>
      </c>
      <c r="P346" s="109">
        <v>69</v>
      </c>
      <c r="Q346" s="120">
        <v>46036</v>
      </c>
      <c r="R346" s="109">
        <v>6818861280</v>
      </c>
      <c r="S346" s="114">
        <v>1424</v>
      </c>
      <c r="T346" s="120">
        <v>46043</v>
      </c>
      <c r="U346" s="114">
        <v>9373320</v>
      </c>
      <c r="V346" s="56" t="s">
        <v>88</v>
      </c>
      <c r="W346" s="114">
        <v>1082939683</v>
      </c>
      <c r="X346" s="161" t="s">
        <v>3375</v>
      </c>
      <c r="Y346" s="120">
        <v>46043</v>
      </c>
      <c r="Z346" s="120">
        <v>46069</v>
      </c>
      <c r="AA346" s="120" t="s">
        <v>90</v>
      </c>
      <c r="AB346" s="120">
        <v>46167</v>
      </c>
      <c r="AC346" s="54">
        <f t="shared" si="25"/>
        <v>98</v>
      </c>
      <c r="AD346" s="56">
        <v>0</v>
      </c>
      <c r="AE346" s="114">
        <v>0</v>
      </c>
      <c r="AF346" s="56">
        <v>0</v>
      </c>
      <c r="AG346" s="116" t="s">
        <v>90</v>
      </c>
      <c r="AH346" s="54">
        <f t="shared" si="26"/>
        <v>0</v>
      </c>
      <c r="AI346" s="56">
        <v>0</v>
      </c>
      <c r="AJ346" s="114">
        <v>0</v>
      </c>
      <c r="AK346" s="120" t="s">
        <v>90</v>
      </c>
      <c r="AL346" s="116" t="s">
        <v>90</v>
      </c>
      <c r="AM346" s="56">
        <v>0</v>
      </c>
      <c r="AN346" s="116" t="s">
        <v>90</v>
      </c>
      <c r="AO346" s="116" t="s">
        <v>90</v>
      </c>
      <c r="AP346" s="116" t="s">
        <v>90</v>
      </c>
      <c r="AQ346" s="54">
        <f t="shared" si="27"/>
        <v>0</v>
      </c>
      <c r="AR346" s="54">
        <f>+L346+AE346-AJ346</f>
        <v>9373320</v>
      </c>
      <c r="AS346" s="56" t="s">
        <v>571</v>
      </c>
      <c r="AT346" s="114">
        <v>0</v>
      </c>
      <c r="AU346" s="56" t="s">
        <v>91</v>
      </c>
      <c r="AV346" s="114">
        <v>0</v>
      </c>
      <c r="AW346" s="56" t="s">
        <v>90</v>
      </c>
      <c r="AX346" s="247">
        <v>1420200</v>
      </c>
      <c r="AY346" s="58">
        <f t="shared" si="28"/>
        <v>7953120</v>
      </c>
      <c r="AZ346" s="112">
        <f t="shared" si="29"/>
        <v>0.15151515151515152</v>
      </c>
      <c r="BA346" s="159">
        <v>0.15151515151515152</v>
      </c>
      <c r="BB346" s="56" t="s">
        <v>90</v>
      </c>
      <c r="BC346" s="56" t="s">
        <v>149</v>
      </c>
      <c r="BD346" s="403" t="s">
        <v>5798</v>
      </c>
      <c r="BE346" s="51" t="s">
        <v>88</v>
      </c>
      <c r="BF346" s="51" t="s">
        <v>88</v>
      </c>
    </row>
    <row r="347" spans="2:58" x14ac:dyDescent="0.25">
      <c r="B347" s="51">
        <v>2026</v>
      </c>
      <c r="C347" s="51">
        <v>891780111</v>
      </c>
      <c r="D347" s="51" t="s">
        <v>79</v>
      </c>
      <c r="E347" s="161" t="s">
        <v>5797</v>
      </c>
      <c r="F347" s="56" t="s">
        <v>5796</v>
      </c>
      <c r="G347" s="56">
        <v>0</v>
      </c>
      <c r="H347" s="56" t="s">
        <v>82</v>
      </c>
      <c r="I347" s="51" t="s">
        <v>174</v>
      </c>
      <c r="J347" s="121" t="s">
        <v>84</v>
      </c>
      <c r="K347" s="109" t="s">
        <v>3526</v>
      </c>
      <c r="L347" s="114">
        <v>9373320</v>
      </c>
      <c r="M347" s="51" t="s">
        <v>86</v>
      </c>
      <c r="N347" s="109" t="s">
        <v>5795</v>
      </c>
      <c r="O347" s="109">
        <v>1042976679</v>
      </c>
      <c r="P347" s="109">
        <v>69</v>
      </c>
      <c r="Q347" s="120">
        <v>46036</v>
      </c>
      <c r="R347" s="109">
        <v>6818861280</v>
      </c>
      <c r="S347" s="114">
        <v>1425</v>
      </c>
      <c r="T347" s="120">
        <v>46043</v>
      </c>
      <c r="U347" s="114">
        <v>9373320</v>
      </c>
      <c r="V347" s="56" t="s">
        <v>88</v>
      </c>
      <c r="W347" s="114">
        <v>1082939683</v>
      </c>
      <c r="X347" s="161" t="s">
        <v>3375</v>
      </c>
      <c r="Y347" s="120">
        <v>46043</v>
      </c>
      <c r="Z347" s="120">
        <v>46069</v>
      </c>
      <c r="AA347" s="120" t="s">
        <v>90</v>
      </c>
      <c r="AB347" s="120">
        <v>46167</v>
      </c>
      <c r="AC347" s="54">
        <f t="shared" si="25"/>
        <v>98</v>
      </c>
      <c r="AD347" s="56">
        <v>0</v>
      </c>
      <c r="AE347" s="114">
        <v>0</v>
      </c>
      <c r="AF347" s="56">
        <v>0</v>
      </c>
      <c r="AG347" s="116" t="s">
        <v>90</v>
      </c>
      <c r="AH347" s="54">
        <f t="shared" si="26"/>
        <v>0</v>
      </c>
      <c r="AI347" s="56">
        <v>0</v>
      </c>
      <c r="AJ347" s="114">
        <v>0</v>
      </c>
      <c r="AK347" s="120" t="s">
        <v>90</v>
      </c>
      <c r="AL347" s="116" t="s">
        <v>90</v>
      </c>
      <c r="AM347" s="56">
        <v>0</v>
      </c>
      <c r="AN347" s="116" t="s">
        <v>90</v>
      </c>
      <c r="AO347" s="116" t="s">
        <v>90</v>
      </c>
      <c r="AP347" s="116" t="s">
        <v>90</v>
      </c>
      <c r="AQ347" s="54">
        <f t="shared" si="27"/>
        <v>0</v>
      </c>
      <c r="AR347" s="54">
        <f>+L347+AE347-AJ347</f>
        <v>9373320</v>
      </c>
      <c r="AS347" s="56" t="s">
        <v>571</v>
      </c>
      <c r="AT347" s="114">
        <v>0</v>
      </c>
      <c r="AU347" s="56" t="s">
        <v>91</v>
      </c>
      <c r="AV347" s="114">
        <v>0</v>
      </c>
      <c r="AW347" s="56" t="s">
        <v>90</v>
      </c>
      <c r="AX347" s="247">
        <v>1420200</v>
      </c>
      <c r="AY347" s="58">
        <f t="shared" si="28"/>
        <v>7953120</v>
      </c>
      <c r="AZ347" s="112">
        <f t="shared" si="29"/>
        <v>0.15151515151515152</v>
      </c>
      <c r="BA347" s="159">
        <v>0.15151515151515152</v>
      </c>
      <c r="BB347" s="56" t="s">
        <v>90</v>
      </c>
      <c r="BC347" s="56" t="s">
        <v>149</v>
      </c>
      <c r="BD347" s="403" t="s">
        <v>5794</v>
      </c>
      <c r="BE347" s="51" t="s">
        <v>88</v>
      </c>
      <c r="BF347" s="51" t="s">
        <v>88</v>
      </c>
    </row>
    <row r="348" spans="2:58" x14ac:dyDescent="0.25">
      <c r="B348" s="51">
        <v>2026</v>
      </c>
      <c r="C348" s="51">
        <v>891780111</v>
      </c>
      <c r="D348" s="51" t="s">
        <v>79</v>
      </c>
      <c r="E348" s="161" t="s">
        <v>5793</v>
      </c>
      <c r="F348" s="56" t="s">
        <v>5792</v>
      </c>
      <c r="G348" s="56">
        <v>0</v>
      </c>
      <c r="H348" s="56" t="s">
        <v>82</v>
      </c>
      <c r="I348" s="51" t="s">
        <v>174</v>
      </c>
      <c r="J348" s="121" t="s">
        <v>84</v>
      </c>
      <c r="K348" s="109" t="s">
        <v>3507</v>
      </c>
      <c r="L348" s="114">
        <v>9373320</v>
      </c>
      <c r="M348" s="51" t="s">
        <v>86</v>
      </c>
      <c r="N348" s="109" t="s">
        <v>5791</v>
      </c>
      <c r="O348" s="109">
        <v>1042452783</v>
      </c>
      <c r="P348" s="109">
        <v>69</v>
      </c>
      <c r="Q348" s="120">
        <v>46036</v>
      </c>
      <c r="R348" s="109">
        <v>6818861280</v>
      </c>
      <c r="S348" s="114">
        <v>1462</v>
      </c>
      <c r="T348" s="120">
        <v>46043</v>
      </c>
      <c r="U348" s="114">
        <v>9373320</v>
      </c>
      <c r="V348" s="56" t="s">
        <v>88</v>
      </c>
      <c r="W348" s="114">
        <v>1082939683</v>
      </c>
      <c r="X348" s="161" t="s">
        <v>3375</v>
      </c>
      <c r="Y348" s="120">
        <v>46043</v>
      </c>
      <c r="Z348" s="120">
        <v>46069</v>
      </c>
      <c r="AA348" s="120" t="s">
        <v>90</v>
      </c>
      <c r="AB348" s="120">
        <v>46167</v>
      </c>
      <c r="AC348" s="54">
        <f t="shared" si="25"/>
        <v>98</v>
      </c>
      <c r="AD348" s="56">
        <v>0</v>
      </c>
      <c r="AE348" s="114">
        <v>0</v>
      </c>
      <c r="AF348" s="56">
        <v>0</v>
      </c>
      <c r="AG348" s="116" t="s">
        <v>90</v>
      </c>
      <c r="AH348" s="54">
        <f t="shared" si="26"/>
        <v>0</v>
      </c>
      <c r="AI348" s="56">
        <v>0</v>
      </c>
      <c r="AJ348" s="114">
        <v>0</v>
      </c>
      <c r="AK348" s="120" t="s">
        <v>90</v>
      </c>
      <c r="AL348" s="116" t="s">
        <v>90</v>
      </c>
      <c r="AM348" s="56">
        <v>0</v>
      </c>
      <c r="AN348" s="116" t="s">
        <v>90</v>
      </c>
      <c r="AO348" s="116" t="s">
        <v>90</v>
      </c>
      <c r="AP348" s="116" t="s">
        <v>90</v>
      </c>
      <c r="AQ348" s="54">
        <f t="shared" si="27"/>
        <v>0</v>
      </c>
      <c r="AR348" s="54">
        <f>+L348+AE348-AJ348</f>
        <v>9373320</v>
      </c>
      <c r="AS348" s="56" t="s">
        <v>571</v>
      </c>
      <c r="AT348" s="114">
        <v>0</v>
      </c>
      <c r="AU348" s="56" t="s">
        <v>91</v>
      </c>
      <c r="AV348" s="114">
        <v>0</v>
      </c>
      <c r="AW348" s="56" t="s">
        <v>90</v>
      </c>
      <c r="AX348" s="247">
        <v>1420200</v>
      </c>
      <c r="AY348" s="58">
        <f t="shared" si="28"/>
        <v>7953120</v>
      </c>
      <c r="AZ348" s="112">
        <f t="shared" si="29"/>
        <v>0.15151515151515152</v>
      </c>
      <c r="BA348" s="159">
        <v>0.15151515151515152</v>
      </c>
      <c r="BB348" s="56" t="s">
        <v>90</v>
      </c>
      <c r="BC348" s="56" t="s">
        <v>149</v>
      </c>
      <c r="BD348" s="403" t="s">
        <v>5790</v>
      </c>
      <c r="BE348" s="51" t="s">
        <v>88</v>
      </c>
      <c r="BF348" s="51" t="s">
        <v>88</v>
      </c>
    </row>
    <row r="349" spans="2:58" x14ac:dyDescent="0.25">
      <c r="B349" s="51">
        <v>2026</v>
      </c>
      <c r="C349" s="51">
        <v>891780111</v>
      </c>
      <c r="D349" s="51" t="s">
        <v>79</v>
      </c>
      <c r="E349" s="161" t="s">
        <v>5789</v>
      </c>
      <c r="F349" s="56" t="s">
        <v>5788</v>
      </c>
      <c r="G349" s="56">
        <v>0</v>
      </c>
      <c r="H349" s="56" t="s">
        <v>82</v>
      </c>
      <c r="I349" s="51" t="s">
        <v>174</v>
      </c>
      <c r="J349" s="121" t="s">
        <v>84</v>
      </c>
      <c r="K349" s="109" t="s">
        <v>4135</v>
      </c>
      <c r="L349" s="114">
        <v>9373320</v>
      </c>
      <c r="M349" s="51" t="s">
        <v>86</v>
      </c>
      <c r="N349" s="109" t="s">
        <v>5787</v>
      </c>
      <c r="O349" s="109">
        <v>1049930424</v>
      </c>
      <c r="P349" s="109">
        <v>69</v>
      </c>
      <c r="Q349" s="120">
        <v>46036</v>
      </c>
      <c r="R349" s="109">
        <v>6818861280</v>
      </c>
      <c r="S349" s="114">
        <v>1463</v>
      </c>
      <c r="T349" s="120">
        <v>46043</v>
      </c>
      <c r="U349" s="114">
        <v>9373320</v>
      </c>
      <c r="V349" s="56" t="s">
        <v>88</v>
      </c>
      <c r="W349" s="114">
        <v>1082939683</v>
      </c>
      <c r="X349" s="161" t="s">
        <v>3375</v>
      </c>
      <c r="Y349" s="120">
        <v>46043</v>
      </c>
      <c r="Z349" s="120">
        <v>46069</v>
      </c>
      <c r="AA349" s="120" t="s">
        <v>90</v>
      </c>
      <c r="AB349" s="120">
        <v>46167</v>
      </c>
      <c r="AC349" s="54">
        <f t="shared" si="25"/>
        <v>98</v>
      </c>
      <c r="AD349" s="56">
        <v>0</v>
      </c>
      <c r="AE349" s="114">
        <v>0</v>
      </c>
      <c r="AF349" s="56">
        <v>0</v>
      </c>
      <c r="AG349" s="116" t="s">
        <v>90</v>
      </c>
      <c r="AH349" s="54">
        <f t="shared" si="26"/>
        <v>0</v>
      </c>
      <c r="AI349" s="56">
        <v>0</v>
      </c>
      <c r="AJ349" s="114">
        <v>0</v>
      </c>
      <c r="AK349" s="120" t="s">
        <v>90</v>
      </c>
      <c r="AL349" s="116" t="s">
        <v>90</v>
      </c>
      <c r="AM349" s="56">
        <v>0</v>
      </c>
      <c r="AN349" s="116" t="s">
        <v>90</v>
      </c>
      <c r="AO349" s="116" t="s">
        <v>90</v>
      </c>
      <c r="AP349" s="116" t="s">
        <v>90</v>
      </c>
      <c r="AQ349" s="54">
        <f t="shared" si="27"/>
        <v>0</v>
      </c>
      <c r="AR349" s="54">
        <f>+L349+AE349-AJ349</f>
        <v>9373320</v>
      </c>
      <c r="AS349" s="56" t="s">
        <v>571</v>
      </c>
      <c r="AT349" s="114">
        <v>0</v>
      </c>
      <c r="AU349" s="56" t="s">
        <v>91</v>
      </c>
      <c r="AV349" s="114">
        <v>0</v>
      </c>
      <c r="AW349" s="56" t="s">
        <v>90</v>
      </c>
      <c r="AX349" s="247">
        <v>1420200</v>
      </c>
      <c r="AY349" s="58">
        <f t="shared" si="28"/>
        <v>7953120</v>
      </c>
      <c r="AZ349" s="112">
        <f t="shared" si="29"/>
        <v>0.15151515151515152</v>
      </c>
      <c r="BA349" s="159">
        <v>0.15151515151515152</v>
      </c>
      <c r="BB349" s="56" t="s">
        <v>90</v>
      </c>
      <c r="BC349" s="56" t="s">
        <v>149</v>
      </c>
      <c r="BD349" s="403" t="s">
        <v>5786</v>
      </c>
      <c r="BE349" s="51" t="s">
        <v>88</v>
      </c>
      <c r="BF349" s="51" t="s">
        <v>88</v>
      </c>
    </row>
    <row r="350" spans="2:58" x14ac:dyDescent="0.25">
      <c r="B350" s="51">
        <v>2026</v>
      </c>
      <c r="C350" s="51">
        <v>891780111</v>
      </c>
      <c r="D350" s="51" t="s">
        <v>79</v>
      </c>
      <c r="E350" s="161" t="s">
        <v>5785</v>
      </c>
      <c r="F350" s="56" t="s">
        <v>5784</v>
      </c>
      <c r="G350" s="56">
        <v>0</v>
      </c>
      <c r="H350" s="56" t="s">
        <v>82</v>
      </c>
      <c r="I350" s="51" t="s">
        <v>174</v>
      </c>
      <c r="J350" s="121" t="s">
        <v>84</v>
      </c>
      <c r="K350" s="109" t="s">
        <v>4004</v>
      </c>
      <c r="L350" s="114">
        <v>9373320</v>
      </c>
      <c r="M350" s="51" t="s">
        <v>86</v>
      </c>
      <c r="N350" s="109" t="s">
        <v>5783</v>
      </c>
      <c r="O350" s="109">
        <v>73006166</v>
      </c>
      <c r="P350" s="109">
        <v>69</v>
      </c>
      <c r="Q350" s="120">
        <v>46036</v>
      </c>
      <c r="R350" s="109">
        <v>6818861280</v>
      </c>
      <c r="S350" s="114">
        <v>1464</v>
      </c>
      <c r="T350" s="120">
        <v>46043</v>
      </c>
      <c r="U350" s="114">
        <v>9373320</v>
      </c>
      <c r="V350" s="56" t="s">
        <v>88</v>
      </c>
      <c r="W350" s="114">
        <v>1082939683</v>
      </c>
      <c r="X350" s="161" t="s">
        <v>3375</v>
      </c>
      <c r="Y350" s="120">
        <v>46043</v>
      </c>
      <c r="Z350" s="120">
        <v>46069</v>
      </c>
      <c r="AA350" s="120" t="s">
        <v>90</v>
      </c>
      <c r="AB350" s="120">
        <v>46167</v>
      </c>
      <c r="AC350" s="54">
        <f t="shared" si="25"/>
        <v>98</v>
      </c>
      <c r="AD350" s="56">
        <v>0</v>
      </c>
      <c r="AE350" s="114">
        <v>0</v>
      </c>
      <c r="AF350" s="56">
        <v>0</v>
      </c>
      <c r="AG350" s="116" t="s">
        <v>90</v>
      </c>
      <c r="AH350" s="54">
        <f t="shared" si="26"/>
        <v>0</v>
      </c>
      <c r="AI350" s="56">
        <v>0</v>
      </c>
      <c r="AJ350" s="114">
        <v>0</v>
      </c>
      <c r="AK350" s="120" t="s">
        <v>90</v>
      </c>
      <c r="AL350" s="116" t="s">
        <v>90</v>
      </c>
      <c r="AM350" s="56">
        <v>0</v>
      </c>
      <c r="AN350" s="116" t="s">
        <v>90</v>
      </c>
      <c r="AO350" s="116" t="s">
        <v>90</v>
      </c>
      <c r="AP350" s="116" t="s">
        <v>90</v>
      </c>
      <c r="AQ350" s="54">
        <f t="shared" si="27"/>
        <v>0</v>
      </c>
      <c r="AR350" s="54">
        <f>+L350+AE350-AJ350</f>
        <v>9373320</v>
      </c>
      <c r="AS350" s="56" t="s">
        <v>571</v>
      </c>
      <c r="AT350" s="114">
        <v>0</v>
      </c>
      <c r="AU350" s="56" t="s">
        <v>91</v>
      </c>
      <c r="AV350" s="114">
        <v>0</v>
      </c>
      <c r="AW350" s="56" t="s">
        <v>90</v>
      </c>
      <c r="AX350" s="247">
        <v>1420200</v>
      </c>
      <c r="AY350" s="58">
        <f t="shared" si="28"/>
        <v>7953120</v>
      </c>
      <c r="AZ350" s="112">
        <f t="shared" si="29"/>
        <v>0.15151515151515152</v>
      </c>
      <c r="BA350" s="159">
        <v>0.15151515151515152</v>
      </c>
      <c r="BB350" s="56" t="s">
        <v>90</v>
      </c>
      <c r="BC350" s="56" t="s">
        <v>149</v>
      </c>
      <c r="BD350" s="403" t="s">
        <v>5782</v>
      </c>
      <c r="BE350" s="51" t="s">
        <v>88</v>
      </c>
      <c r="BF350" s="51" t="s">
        <v>88</v>
      </c>
    </row>
    <row r="351" spans="2:58" x14ac:dyDescent="0.25">
      <c r="B351" s="51">
        <v>2026</v>
      </c>
      <c r="C351" s="51">
        <v>891780111</v>
      </c>
      <c r="D351" s="51" t="s">
        <v>79</v>
      </c>
      <c r="E351" s="161" t="s">
        <v>5781</v>
      </c>
      <c r="F351" s="56" t="s">
        <v>5780</v>
      </c>
      <c r="G351" s="56">
        <v>0</v>
      </c>
      <c r="H351" s="56" t="s">
        <v>82</v>
      </c>
      <c r="I351" s="51" t="s">
        <v>174</v>
      </c>
      <c r="J351" s="121" t="s">
        <v>84</v>
      </c>
      <c r="K351" s="109" t="s">
        <v>4004</v>
      </c>
      <c r="L351" s="114">
        <v>9373320</v>
      </c>
      <c r="M351" s="51" t="s">
        <v>86</v>
      </c>
      <c r="N351" s="109" t="s">
        <v>5779</v>
      </c>
      <c r="O351" s="109">
        <v>9284708</v>
      </c>
      <c r="P351" s="109">
        <v>69</v>
      </c>
      <c r="Q351" s="120">
        <v>46036</v>
      </c>
      <c r="R351" s="109">
        <v>6818861280</v>
      </c>
      <c r="S351" s="114">
        <v>1465</v>
      </c>
      <c r="T351" s="120">
        <v>46043</v>
      </c>
      <c r="U351" s="114">
        <v>9373320</v>
      </c>
      <c r="V351" s="56" t="s">
        <v>88</v>
      </c>
      <c r="W351" s="114">
        <v>1082939683</v>
      </c>
      <c r="X351" s="161" t="s">
        <v>3375</v>
      </c>
      <c r="Y351" s="120">
        <v>46043</v>
      </c>
      <c r="Z351" s="120">
        <v>46069</v>
      </c>
      <c r="AA351" s="120" t="s">
        <v>90</v>
      </c>
      <c r="AB351" s="120">
        <v>46167</v>
      </c>
      <c r="AC351" s="54">
        <f t="shared" si="25"/>
        <v>98</v>
      </c>
      <c r="AD351" s="56">
        <v>0</v>
      </c>
      <c r="AE351" s="114">
        <v>0</v>
      </c>
      <c r="AF351" s="56">
        <v>0</v>
      </c>
      <c r="AG351" s="116" t="s">
        <v>90</v>
      </c>
      <c r="AH351" s="54">
        <f t="shared" si="26"/>
        <v>0</v>
      </c>
      <c r="AI351" s="56">
        <v>0</v>
      </c>
      <c r="AJ351" s="114">
        <v>0</v>
      </c>
      <c r="AK351" s="120" t="s">
        <v>90</v>
      </c>
      <c r="AL351" s="116" t="s">
        <v>90</v>
      </c>
      <c r="AM351" s="56">
        <v>0</v>
      </c>
      <c r="AN351" s="116" t="s">
        <v>90</v>
      </c>
      <c r="AO351" s="116" t="s">
        <v>90</v>
      </c>
      <c r="AP351" s="116" t="s">
        <v>90</v>
      </c>
      <c r="AQ351" s="54">
        <f t="shared" si="27"/>
        <v>0</v>
      </c>
      <c r="AR351" s="54">
        <f>+L351+AE351-AJ351</f>
        <v>9373320</v>
      </c>
      <c r="AS351" s="56" t="s">
        <v>571</v>
      </c>
      <c r="AT351" s="114">
        <v>0</v>
      </c>
      <c r="AU351" s="56" t="s">
        <v>91</v>
      </c>
      <c r="AV351" s="114">
        <v>0</v>
      </c>
      <c r="AW351" s="56" t="s">
        <v>90</v>
      </c>
      <c r="AX351" s="247">
        <v>1420200</v>
      </c>
      <c r="AY351" s="58">
        <f t="shared" si="28"/>
        <v>7953120</v>
      </c>
      <c r="AZ351" s="112">
        <f t="shared" si="29"/>
        <v>0.15151515151515152</v>
      </c>
      <c r="BA351" s="159">
        <v>0.15151515151515152</v>
      </c>
      <c r="BB351" s="56" t="s">
        <v>90</v>
      </c>
      <c r="BC351" s="56" t="s">
        <v>149</v>
      </c>
      <c r="BD351" s="403" t="s">
        <v>5778</v>
      </c>
      <c r="BE351" s="51" t="s">
        <v>88</v>
      </c>
      <c r="BF351" s="51" t="s">
        <v>88</v>
      </c>
    </row>
    <row r="352" spans="2:58" x14ac:dyDescent="0.25">
      <c r="B352" s="51">
        <v>2026</v>
      </c>
      <c r="C352" s="51">
        <v>891780111</v>
      </c>
      <c r="D352" s="51" t="s">
        <v>79</v>
      </c>
      <c r="E352" s="161" t="s">
        <v>5777</v>
      </c>
      <c r="F352" s="56" t="s">
        <v>5776</v>
      </c>
      <c r="G352" s="56">
        <v>0</v>
      </c>
      <c r="H352" s="56" t="s">
        <v>82</v>
      </c>
      <c r="I352" s="51" t="s">
        <v>174</v>
      </c>
      <c r="J352" s="121" t="s">
        <v>84</v>
      </c>
      <c r="K352" s="109" t="s">
        <v>3507</v>
      </c>
      <c r="L352" s="114">
        <v>9373320</v>
      </c>
      <c r="M352" s="51" t="s">
        <v>86</v>
      </c>
      <c r="N352" s="109" t="s">
        <v>5775</v>
      </c>
      <c r="O352" s="109">
        <v>1049934004</v>
      </c>
      <c r="P352" s="109">
        <v>69</v>
      </c>
      <c r="Q352" s="120">
        <v>46036</v>
      </c>
      <c r="R352" s="109">
        <v>6818861280</v>
      </c>
      <c r="S352" s="114">
        <v>1466</v>
      </c>
      <c r="T352" s="120">
        <v>46043</v>
      </c>
      <c r="U352" s="114">
        <v>9373320</v>
      </c>
      <c r="V352" s="56" t="s">
        <v>88</v>
      </c>
      <c r="W352" s="114">
        <v>1082939683</v>
      </c>
      <c r="X352" s="161" t="s">
        <v>3375</v>
      </c>
      <c r="Y352" s="120">
        <v>46043</v>
      </c>
      <c r="Z352" s="120">
        <v>46069</v>
      </c>
      <c r="AA352" s="120" t="s">
        <v>90</v>
      </c>
      <c r="AB352" s="120">
        <v>46167</v>
      </c>
      <c r="AC352" s="54">
        <f t="shared" si="25"/>
        <v>98</v>
      </c>
      <c r="AD352" s="56">
        <v>0</v>
      </c>
      <c r="AE352" s="114">
        <v>0</v>
      </c>
      <c r="AF352" s="56">
        <v>0</v>
      </c>
      <c r="AG352" s="116" t="s">
        <v>90</v>
      </c>
      <c r="AH352" s="54">
        <f t="shared" si="26"/>
        <v>0</v>
      </c>
      <c r="AI352" s="56">
        <v>0</v>
      </c>
      <c r="AJ352" s="114">
        <v>0</v>
      </c>
      <c r="AK352" s="120" t="s">
        <v>90</v>
      </c>
      <c r="AL352" s="116" t="s">
        <v>90</v>
      </c>
      <c r="AM352" s="56">
        <v>0</v>
      </c>
      <c r="AN352" s="116" t="s">
        <v>90</v>
      </c>
      <c r="AO352" s="116" t="s">
        <v>90</v>
      </c>
      <c r="AP352" s="116" t="s">
        <v>90</v>
      </c>
      <c r="AQ352" s="54">
        <f t="shared" si="27"/>
        <v>0</v>
      </c>
      <c r="AR352" s="54">
        <f>+L352+AE352-AJ352</f>
        <v>9373320</v>
      </c>
      <c r="AS352" s="56" t="s">
        <v>571</v>
      </c>
      <c r="AT352" s="114">
        <v>0</v>
      </c>
      <c r="AU352" s="56" t="s">
        <v>91</v>
      </c>
      <c r="AV352" s="114">
        <v>0</v>
      </c>
      <c r="AW352" s="56" t="s">
        <v>90</v>
      </c>
      <c r="AX352" s="247">
        <v>1420200</v>
      </c>
      <c r="AY352" s="58">
        <f t="shared" si="28"/>
        <v>7953120</v>
      </c>
      <c r="AZ352" s="112">
        <f t="shared" si="29"/>
        <v>0.15151515151515152</v>
      </c>
      <c r="BA352" s="159">
        <v>0.15151515151515152</v>
      </c>
      <c r="BB352" s="56" t="s">
        <v>90</v>
      </c>
      <c r="BC352" s="56" t="s">
        <v>149</v>
      </c>
      <c r="BD352" s="403" t="s">
        <v>5774</v>
      </c>
      <c r="BE352" s="51" t="s">
        <v>88</v>
      </c>
      <c r="BF352" s="51" t="s">
        <v>88</v>
      </c>
    </row>
    <row r="353" spans="2:58" x14ac:dyDescent="0.25">
      <c r="B353" s="51">
        <v>2026</v>
      </c>
      <c r="C353" s="51">
        <v>891780111</v>
      </c>
      <c r="D353" s="51" t="s">
        <v>79</v>
      </c>
      <c r="E353" s="161" t="s">
        <v>5773</v>
      </c>
      <c r="F353" s="56" t="s">
        <v>5772</v>
      </c>
      <c r="G353" s="56">
        <v>0</v>
      </c>
      <c r="H353" s="56" t="s">
        <v>82</v>
      </c>
      <c r="I353" s="51" t="s">
        <v>174</v>
      </c>
      <c r="J353" s="121" t="s">
        <v>84</v>
      </c>
      <c r="K353" s="109" t="s">
        <v>3507</v>
      </c>
      <c r="L353" s="114">
        <v>9373320</v>
      </c>
      <c r="M353" s="51" t="s">
        <v>86</v>
      </c>
      <c r="N353" s="109" t="s">
        <v>5771</v>
      </c>
      <c r="O353" s="109">
        <v>73508557</v>
      </c>
      <c r="P353" s="109">
        <v>69</v>
      </c>
      <c r="Q353" s="120">
        <v>46036</v>
      </c>
      <c r="R353" s="109">
        <v>6818861280</v>
      </c>
      <c r="S353" s="114">
        <v>1467</v>
      </c>
      <c r="T353" s="120">
        <v>46043</v>
      </c>
      <c r="U353" s="114">
        <v>9373320</v>
      </c>
      <c r="V353" s="56" t="s">
        <v>88</v>
      </c>
      <c r="W353" s="114">
        <v>1082939683</v>
      </c>
      <c r="X353" s="161" t="s">
        <v>3375</v>
      </c>
      <c r="Y353" s="120">
        <v>46043</v>
      </c>
      <c r="Z353" s="120">
        <v>46069</v>
      </c>
      <c r="AA353" s="120" t="s">
        <v>90</v>
      </c>
      <c r="AB353" s="120">
        <v>46167</v>
      </c>
      <c r="AC353" s="54">
        <f t="shared" si="25"/>
        <v>98</v>
      </c>
      <c r="AD353" s="56">
        <v>0</v>
      </c>
      <c r="AE353" s="114">
        <v>0</v>
      </c>
      <c r="AF353" s="56">
        <v>0</v>
      </c>
      <c r="AG353" s="116" t="s">
        <v>90</v>
      </c>
      <c r="AH353" s="54">
        <f t="shared" si="26"/>
        <v>0</v>
      </c>
      <c r="AI353" s="56">
        <v>0</v>
      </c>
      <c r="AJ353" s="114">
        <v>0</v>
      </c>
      <c r="AK353" s="120" t="s">
        <v>90</v>
      </c>
      <c r="AL353" s="116" t="s">
        <v>90</v>
      </c>
      <c r="AM353" s="56">
        <v>0</v>
      </c>
      <c r="AN353" s="116" t="s">
        <v>90</v>
      </c>
      <c r="AO353" s="116" t="s">
        <v>90</v>
      </c>
      <c r="AP353" s="116" t="s">
        <v>90</v>
      </c>
      <c r="AQ353" s="54">
        <f t="shared" si="27"/>
        <v>0</v>
      </c>
      <c r="AR353" s="54">
        <f>+L353+AE353-AJ353</f>
        <v>9373320</v>
      </c>
      <c r="AS353" s="56" t="s">
        <v>571</v>
      </c>
      <c r="AT353" s="114">
        <v>0</v>
      </c>
      <c r="AU353" s="56" t="s">
        <v>91</v>
      </c>
      <c r="AV353" s="114">
        <v>0</v>
      </c>
      <c r="AW353" s="56" t="s">
        <v>90</v>
      </c>
      <c r="AX353" s="247">
        <v>1420200</v>
      </c>
      <c r="AY353" s="58">
        <f t="shared" si="28"/>
        <v>7953120</v>
      </c>
      <c r="AZ353" s="112">
        <f t="shared" si="29"/>
        <v>0.15151515151515152</v>
      </c>
      <c r="BA353" s="159">
        <v>0.15151515151515152</v>
      </c>
      <c r="BB353" s="56" t="s">
        <v>90</v>
      </c>
      <c r="BC353" s="56" t="s">
        <v>149</v>
      </c>
      <c r="BD353" s="403" t="s">
        <v>5770</v>
      </c>
      <c r="BE353" s="51" t="s">
        <v>88</v>
      </c>
      <c r="BF353" s="51" t="s">
        <v>88</v>
      </c>
    </row>
    <row r="354" spans="2:58" x14ac:dyDescent="0.25">
      <c r="B354" s="51">
        <v>2026</v>
      </c>
      <c r="C354" s="51">
        <v>891780111</v>
      </c>
      <c r="D354" s="51" t="s">
        <v>79</v>
      </c>
      <c r="E354" s="161" t="s">
        <v>5769</v>
      </c>
      <c r="F354" s="56" t="s">
        <v>5768</v>
      </c>
      <c r="G354" s="56">
        <v>0</v>
      </c>
      <c r="H354" s="56" t="s">
        <v>82</v>
      </c>
      <c r="I354" s="51" t="s">
        <v>174</v>
      </c>
      <c r="J354" s="121" t="s">
        <v>84</v>
      </c>
      <c r="K354" s="109" t="s">
        <v>4004</v>
      </c>
      <c r="L354" s="114">
        <v>9373320</v>
      </c>
      <c r="M354" s="51" t="s">
        <v>86</v>
      </c>
      <c r="N354" s="109" t="s">
        <v>5767</v>
      </c>
      <c r="O354" s="109">
        <v>1051358360</v>
      </c>
      <c r="P354" s="109">
        <v>69</v>
      </c>
      <c r="Q354" s="120">
        <v>46036</v>
      </c>
      <c r="R354" s="109">
        <v>6818861280</v>
      </c>
      <c r="S354" s="114">
        <v>1468</v>
      </c>
      <c r="T354" s="120">
        <v>46043</v>
      </c>
      <c r="U354" s="114">
        <v>9373320</v>
      </c>
      <c r="V354" s="56" t="s">
        <v>88</v>
      </c>
      <c r="W354" s="114">
        <v>1082939683</v>
      </c>
      <c r="X354" s="161" t="s">
        <v>3375</v>
      </c>
      <c r="Y354" s="120">
        <v>46043</v>
      </c>
      <c r="Z354" s="120">
        <v>46069</v>
      </c>
      <c r="AA354" s="120" t="s">
        <v>90</v>
      </c>
      <c r="AB354" s="120">
        <v>46167</v>
      </c>
      <c r="AC354" s="54">
        <f t="shared" si="25"/>
        <v>98</v>
      </c>
      <c r="AD354" s="56">
        <v>0</v>
      </c>
      <c r="AE354" s="114">
        <v>0</v>
      </c>
      <c r="AF354" s="56">
        <v>0</v>
      </c>
      <c r="AG354" s="116" t="s">
        <v>90</v>
      </c>
      <c r="AH354" s="54">
        <f t="shared" si="26"/>
        <v>0</v>
      </c>
      <c r="AI354" s="56">
        <v>0</v>
      </c>
      <c r="AJ354" s="114">
        <v>0</v>
      </c>
      <c r="AK354" s="120" t="s">
        <v>90</v>
      </c>
      <c r="AL354" s="116" t="s">
        <v>90</v>
      </c>
      <c r="AM354" s="56">
        <v>0</v>
      </c>
      <c r="AN354" s="116" t="s">
        <v>90</v>
      </c>
      <c r="AO354" s="116" t="s">
        <v>90</v>
      </c>
      <c r="AP354" s="116" t="s">
        <v>90</v>
      </c>
      <c r="AQ354" s="54">
        <f t="shared" si="27"/>
        <v>0</v>
      </c>
      <c r="AR354" s="54">
        <f>+L354+AE354-AJ354</f>
        <v>9373320</v>
      </c>
      <c r="AS354" s="56" t="s">
        <v>571</v>
      </c>
      <c r="AT354" s="114">
        <v>0</v>
      </c>
      <c r="AU354" s="56" t="s">
        <v>91</v>
      </c>
      <c r="AV354" s="114">
        <v>0</v>
      </c>
      <c r="AW354" s="56" t="s">
        <v>90</v>
      </c>
      <c r="AX354" s="247">
        <v>1420200</v>
      </c>
      <c r="AY354" s="58">
        <f t="shared" si="28"/>
        <v>7953120</v>
      </c>
      <c r="AZ354" s="112">
        <f t="shared" si="29"/>
        <v>0.15151515151515152</v>
      </c>
      <c r="BA354" s="159">
        <v>0.15151515151515152</v>
      </c>
      <c r="BB354" s="56" t="s">
        <v>90</v>
      </c>
      <c r="BC354" s="56" t="s">
        <v>149</v>
      </c>
      <c r="BD354" s="403" t="s">
        <v>5766</v>
      </c>
      <c r="BE354" s="51" t="s">
        <v>88</v>
      </c>
      <c r="BF354" s="51" t="s">
        <v>88</v>
      </c>
    </row>
    <row r="355" spans="2:58" x14ac:dyDescent="0.25">
      <c r="B355" s="51">
        <v>2026</v>
      </c>
      <c r="C355" s="51">
        <v>891780111</v>
      </c>
      <c r="D355" s="51" t="s">
        <v>79</v>
      </c>
      <c r="E355" s="161" t="s">
        <v>5765</v>
      </c>
      <c r="F355" s="56" t="s">
        <v>5764</v>
      </c>
      <c r="G355" s="56">
        <v>0</v>
      </c>
      <c r="H355" s="56" t="s">
        <v>82</v>
      </c>
      <c r="I355" s="51" t="s">
        <v>174</v>
      </c>
      <c r="J355" s="121" t="s">
        <v>84</v>
      </c>
      <c r="K355" s="109" t="s">
        <v>5763</v>
      </c>
      <c r="L355" s="114">
        <v>9373320</v>
      </c>
      <c r="M355" s="51" t="s">
        <v>86</v>
      </c>
      <c r="N355" s="109" t="s">
        <v>5762</v>
      </c>
      <c r="O355" s="109">
        <v>1049931406</v>
      </c>
      <c r="P355" s="109">
        <v>69</v>
      </c>
      <c r="Q355" s="120">
        <v>46036</v>
      </c>
      <c r="R355" s="109">
        <v>6818861280</v>
      </c>
      <c r="S355" s="114">
        <v>1469</v>
      </c>
      <c r="T355" s="120">
        <v>46043</v>
      </c>
      <c r="U355" s="114">
        <v>9373320</v>
      </c>
      <c r="V355" s="56" t="s">
        <v>88</v>
      </c>
      <c r="W355" s="114">
        <v>1082939683</v>
      </c>
      <c r="X355" s="161" t="s">
        <v>3375</v>
      </c>
      <c r="Y355" s="120">
        <v>46043</v>
      </c>
      <c r="Z355" s="120">
        <v>46069</v>
      </c>
      <c r="AA355" s="120" t="s">
        <v>90</v>
      </c>
      <c r="AB355" s="120">
        <v>46167</v>
      </c>
      <c r="AC355" s="54">
        <f t="shared" si="25"/>
        <v>98</v>
      </c>
      <c r="AD355" s="56">
        <v>0</v>
      </c>
      <c r="AE355" s="114">
        <v>0</v>
      </c>
      <c r="AF355" s="56">
        <v>0</v>
      </c>
      <c r="AG355" s="116" t="s">
        <v>90</v>
      </c>
      <c r="AH355" s="54">
        <f t="shared" si="26"/>
        <v>0</v>
      </c>
      <c r="AI355" s="56">
        <v>0</v>
      </c>
      <c r="AJ355" s="114">
        <v>0</v>
      </c>
      <c r="AK355" s="120" t="s">
        <v>90</v>
      </c>
      <c r="AL355" s="116" t="s">
        <v>90</v>
      </c>
      <c r="AM355" s="56">
        <v>0</v>
      </c>
      <c r="AN355" s="116" t="s">
        <v>90</v>
      </c>
      <c r="AO355" s="116" t="s">
        <v>90</v>
      </c>
      <c r="AP355" s="116" t="s">
        <v>90</v>
      </c>
      <c r="AQ355" s="54">
        <f t="shared" si="27"/>
        <v>0</v>
      </c>
      <c r="AR355" s="54">
        <f>+L355+AE355-AJ355</f>
        <v>9373320</v>
      </c>
      <c r="AS355" s="56" t="s">
        <v>571</v>
      </c>
      <c r="AT355" s="114">
        <v>0</v>
      </c>
      <c r="AU355" s="56" t="s">
        <v>91</v>
      </c>
      <c r="AV355" s="114">
        <v>0</v>
      </c>
      <c r="AW355" s="56" t="s">
        <v>90</v>
      </c>
      <c r="AX355" s="247">
        <v>1420200</v>
      </c>
      <c r="AY355" s="58">
        <f t="shared" si="28"/>
        <v>7953120</v>
      </c>
      <c r="AZ355" s="112">
        <f t="shared" si="29"/>
        <v>0.15151515151515152</v>
      </c>
      <c r="BA355" s="159">
        <v>0.15151515151515152</v>
      </c>
      <c r="BB355" s="56" t="s">
        <v>90</v>
      </c>
      <c r="BC355" s="56" t="s">
        <v>149</v>
      </c>
      <c r="BD355" s="403" t="s">
        <v>5761</v>
      </c>
      <c r="BE355" s="51" t="s">
        <v>88</v>
      </c>
      <c r="BF355" s="51" t="s">
        <v>88</v>
      </c>
    </row>
    <row r="356" spans="2:58" x14ac:dyDescent="0.25">
      <c r="B356" s="51">
        <v>2026</v>
      </c>
      <c r="C356" s="51">
        <v>891780111</v>
      </c>
      <c r="D356" s="51" t="s">
        <v>79</v>
      </c>
      <c r="E356" s="161" t="s">
        <v>5760</v>
      </c>
      <c r="F356" s="56" t="s">
        <v>5759</v>
      </c>
      <c r="G356" s="56">
        <v>0</v>
      </c>
      <c r="H356" s="56" t="s">
        <v>82</v>
      </c>
      <c r="I356" s="51" t="s">
        <v>174</v>
      </c>
      <c r="J356" s="121" t="s">
        <v>84</v>
      </c>
      <c r="K356" s="109" t="s">
        <v>3507</v>
      </c>
      <c r="L356" s="114">
        <v>9373320</v>
      </c>
      <c r="M356" s="51" t="s">
        <v>86</v>
      </c>
      <c r="N356" s="109" t="s">
        <v>5758</v>
      </c>
      <c r="O356" s="109">
        <v>72234301</v>
      </c>
      <c r="P356" s="109">
        <v>69</v>
      </c>
      <c r="Q356" s="120">
        <v>46036</v>
      </c>
      <c r="R356" s="109">
        <v>6818861280</v>
      </c>
      <c r="S356" s="114">
        <v>1470</v>
      </c>
      <c r="T356" s="120">
        <v>46043</v>
      </c>
      <c r="U356" s="114">
        <v>9373320</v>
      </c>
      <c r="V356" s="56" t="s">
        <v>88</v>
      </c>
      <c r="W356" s="114">
        <v>1082939683</v>
      </c>
      <c r="X356" s="161" t="s">
        <v>3375</v>
      </c>
      <c r="Y356" s="120">
        <v>46043</v>
      </c>
      <c r="Z356" s="120">
        <v>46069</v>
      </c>
      <c r="AA356" s="120" t="s">
        <v>90</v>
      </c>
      <c r="AB356" s="120">
        <v>46167</v>
      </c>
      <c r="AC356" s="54">
        <f t="shared" si="25"/>
        <v>98</v>
      </c>
      <c r="AD356" s="56">
        <v>0</v>
      </c>
      <c r="AE356" s="114">
        <v>0</v>
      </c>
      <c r="AF356" s="56">
        <v>0</v>
      </c>
      <c r="AG356" s="116" t="s">
        <v>90</v>
      </c>
      <c r="AH356" s="54">
        <f t="shared" si="26"/>
        <v>0</v>
      </c>
      <c r="AI356" s="56">
        <v>0</v>
      </c>
      <c r="AJ356" s="114">
        <v>0</v>
      </c>
      <c r="AK356" s="120" t="s">
        <v>90</v>
      </c>
      <c r="AL356" s="116" t="s">
        <v>90</v>
      </c>
      <c r="AM356" s="56">
        <v>0</v>
      </c>
      <c r="AN356" s="116" t="s">
        <v>90</v>
      </c>
      <c r="AO356" s="116" t="s">
        <v>90</v>
      </c>
      <c r="AP356" s="116" t="s">
        <v>90</v>
      </c>
      <c r="AQ356" s="54">
        <f t="shared" si="27"/>
        <v>0</v>
      </c>
      <c r="AR356" s="54">
        <f>+L356+AE356-AJ356</f>
        <v>9373320</v>
      </c>
      <c r="AS356" s="56" t="s">
        <v>571</v>
      </c>
      <c r="AT356" s="114">
        <v>0</v>
      </c>
      <c r="AU356" s="56" t="s">
        <v>91</v>
      </c>
      <c r="AV356" s="114">
        <v>0</v>
      </c>
      <c r="AW356" s="56" t="s">
        <v>90</v>
      </c>
      <c r="AX356" s="247">
        <v>1420200</v>
      </c>
      <c r="AY356" s="58">
        <f t="shared" si="28"/>
        <v>7953120</v>
      </c>
      <c r="AZ356" s="112">
        <f t="shared" si="29"/>
        <v>0.15151515151515152</v>
      </c>
      <c r="BA356" s="159">
        <v>0.15151515151515152</v>
      </c>
      <c r="BB356" s="56" t="s">
        <v>90</v>
      </c>
      <c r="BC356" s="56" t="s">
        <v>149</v>
      </c>
      <c r="BD356" s="403" t="s">
        <v>5757</v>
      </c>
      <c r="BE356" s="51" t="s">
        <v>88</v>
      </c>
      <c r="BF356" s="51" t="s">
        <v>88</v>
      </c>
    </row>
    <row r="357" spans="2:58" x14ac:dyDescent="0.25">
      <c r="B357" s="51">
        <v>2026</v>
      </c>
      <c r="C357" s="51">
        <v>891780111</v>
      </c>
      <c r="D357" s="51" t="s">
        <v>79</v>
      </c>
      <c r="E357" s="161" t="s">
        <v>5756</v>
      </c>
      <c r="F357" s="56" t="s">
        <v>5755</v>
      </c>
      <c r="G357" s="56">
        <v>0</v>
      </c>
      <c r="H357" s="56" t="s">
        <v>82</v>
      </c>
      <c r="I357" s="51" t="s">
        <v>174</v>
      </c>
      <c r="J357" s="121" t="s">
        <v>84</v>
      </c>
      <c r="K357" s="109" t="s">
        <v>3526</v>
      </c>
      <c r="L357" s="114">
        <v>9373320</v>
      </c>
      <c r="M357" s="51" t="s">
        <v>86</v>
      </c>
      <c r="N357" s="109" t="s">
        <v>5754</v>
      </c>
      <c r="O357" s="109">
        <v>1047339515</v>
      </c>
      <c r="P357" s="109">
        <v>69</v>
      </c>
      <c r="Q357" s="120">
        <v>46036</v>
      </c>
      <c r="R357" s="109">
        <v>6818861280</v>
      </c>
      <c r="S357" s="114">
        <v>1471</v>
      </c>
      <c r="T357" s="120">
        <v>46043</v>
      </c>
      <c r="U357" s="114">
        <v>9373320</v>
      </c>
      <c r="V357" s="56" t="s">
        <v>88</v>
      </c>
      <c r="W357" s="114">
        <v>1082939683</v>
      </c>
      <c r="X357" s="161" t="s">
        <v>3375</v>
      </c>
      <c r="Y357" s="120">
        <v>46043</v>
      </c>
      <c r="Z357" s="120">
        <v>46069</v>
      </c>
      <c r="AA357" s="120" t="s">
        <v>90</v>
      </c>
      <c r="AB357" s="120">
        <v>46167</v>
      </c>
      <c r="AC357" s="54">
        <f t="shared" si="25"/>
        <v>98</v>
      </c>
      <c r="AD357" s="56">
        <v>0</v>
      </c>
      <c r="AE357" s="114">
        <v>0</v>
      </c>
      <c r="AF357" s="56">
        <v>0</v>
      </c>
      <c r="AG357" s="116" t="s">
        <v>90</v>
      </c>
      <c r="AH357" s="54">
        <f t="shared" si="26"/>
        <v>0</v>
      </c>
      <c r="AI357" s="56">
        <v>0</v>
      </c>
      <c r="AJ357" s="114">
        <v>0</v>
      </c>
      <c r="AK357" s="120" t="s">
        <v>90</v>
      </c>
      <c r="AL357" s="116" t="s">
        <v>90</v>
      </c>
      <c r="AM357" s="56">
        <v>0</v>
      </c>
      <c r="AN357" s="116" t="s">
        <v>90</v>
      </c>
      <c r="AO357" s="116" t="s">
        <v>90</v>
      </c>
      <c r="AP357" s="116" t="s">
        <v>90</v>
      </c>
      <c r="AQ357" s="54">
        <f t="shared" si="27"/>
        <v>0</v>
      </c>
      <c r="AR357" s="54">
        <f>+L357+AE357-AJ357</f>
        <v>9373320</v>
      </c>
      <c r="AS357" s="56" t="s">
        <v>571</v>
      </c>
      <c r="AT357" s="114">
        <v>0</v>
      </c>
      <c r="AU357" s="56" t="s">
        <v>91</v>
      </c>
      <c r="AV357" s="114">
        <v>0</v>
      </c>
      <c r="AW357" s="56" t="s">
        <v>90</v>
      </c>
      <c r="AX357" s="247">
        <v>1420200</v>
      </c>
      <c r="AY357" s="58">
        <f t="shared" si="28"/>
        <v>7953120</v>
      </c>
      <c r="AZ357" s="112">
        <f t="shared" si="29"/>
        <v>0.15151515151515152</v>
      </c>
      <c r="BA357" s="159">
        <v>0.15151515151515152</v>
      </c>
      <c r="BB357" s="56" t="s">
        <v>90</v>
      </c>
      <c r="BC357" s="56" t="s">
        <v>149</v>
      </c>
      <c r="BD357" s="403" t="s">
        <v>5753</v>
      </c>
      <c r="BE357" s="51" t="s">
        <v>88</v>
      </c>
      <c r="BF357" s="51" t="s">
        <v>88</v>
      </c>
    </row>
    <row r="358" spans="2:58" x14ac:dyDescent="0.25">
      <c r="B358" s="51">
        <v>2026</v>
      </c>
      <c r="C358" s="51">
        <v>891780111</v>
      </c>
      <c r="D358" s="51" t="s">
        <v>79</v>
      </c>
      <c r="E358" s="161" t="s">
        <v>5752</v>
      </c>
      <c r="F358" s="56" t="s">
        <v>5751</v>
      </c>
      <c r="G358" s="56">
        <v>0</v>
      </c>
      <c r="H358" s="56" t="s">
        <v>82</v>
      </c>
      <c r="I358" s="51" t="s">
        <v>174</v>
      </c>
      <c r="J358" s="121" t="s">
        <v>84</v>
      </c>
      <c r="K358" s="109" t="s">
        <v>3507</v>
      </c>
      <c r="L358" s="114">
        <v>9373320</v>
      </c>
      <c r="M358" s="51" t="s">
        <v>86</v>
      </c>
      <c r="N358" s="109" t="s">
        <v>5750</v>
      </c>
      <c r="O358" s="109">
        <v>1043613975</v>
      </c>
      <c r="P358" s="109">
        <v>69</v>
      </c>
      <c r="Q358" s="120">
        <v>46036</v>
      </c>
      <c r="R358" s="109">
        <v>6818861280</v>
      </c>
      <c r="S358" s="114">
        <v>1442</v>
      </c>
      <c r="T358" s="120">
        <v>46043</v>
      </c>
      <c r="U358" s="114">
        <v>9373320</v>
      </c>
      <c r="V358" s="56" t="s">
        <v>88</v>
      </c>
      <c r="W358" s="114">
        <v>1082939683</v>
      </c>
      <c r="X358" s="161" t="s">
        <v>3375</v>
      </c>
      <c r="Y358" s="120">
        <v>46043</v>
      </c>
      <c r="Z358" s="120">
        <v>46069</v>
      </c>
      <c r="AA358" s="120" t="s">
        <v>90</v>
      </c>
      <c r="AB358" s="120">
        <v>46167</v>
      </c>
      <c r="AC358" s="54">
        <f t="shared" si="25"/>
        <v>98</v>
      </c>
      <c r="AD358" s="56">
        <v>0</v>
      </c>
      <c r="AE358" s="114">
        <v>0</v>
      </c>
      <c r="AF358" s="56">
        <v>0</v>
      </c>
      <c r="AG358" s="116" t="s">
        <v>90</v>
      </c>
      <c r="AH358" s="54">
        <f t="shared" si="26"/>
        <v>0</v>
      </c>
      <c r="AI358" s="56">
        <v>0</v>
      </c>
      <c r="AJ358" s="114">
        <v>0</v>
      </c>
      <c r="AK358" s="120" t="s">
        <v>90</v>
      </c>
      <c r="AL358" s="116" t="s">
        <v>90</v>
      </c>
      <c r="AM358" s="56">
        <v>0</v>
      </c>
      <c r="AN358" s="116" t="s">
        <v>90</v>
      </c>
      <c r="AO358" s="116" t="s">
        <v>90</v>
      </c>
      <c r="AP358" s="116" t="s">
        <v>90</v>
      </c>
      <c r="AQ358" s="54">
        <f t="shared" si="27"/>
        <v>0</v>
      </c>
      <c r="AR358" s="54">
        <f>+L358+AE358-AJ358</f>
        <v>9373320</v>
      </c>
      <c r="AS358" s="56" t="s">
        <v>571</v>
      </c>
      <c r="AT358" s="114">
        <v>0</v>
      </c>
      <c r="AU358" s="56" t="s">
        <v>91</v>
      </c>
      <c r="AV358" s="114">
        <v>0</v>
      </c>
      <c r="AW358" s="56" t="s">
        <v>90</v>
      </c>
      <c r="AX358" s="247">
        <v>1420200</v>
      </c>
      <c r="AY358" s="58">
        <f t="shared" si="28"/>
        <v>7953120</v>
      </c>
      <c r="AZ358" s="112">
        <f t="shared" si="29"/>
        <v>0.15151515151515152</v>
      </c>
      <c r="BA358" s="159">
        <v>0.15151515151515152</v>
      </c>
      <c r="BB358" s="56" t="s">
        <v>90</v>
      </c>
      <c r="BC358" s="56" t="s">
        <v>149</v>
      </c>
      <c r="BD358" s="403" t="s">
        <v>5749</v>
      </c>
      <c r="BE358" s="51" t="s">
        <v>88</v>
      </c>
      <c r="BF358" s="51" t="s">
        <v>88</v>
      </c>
    </row>
    <row r="359" spans="2:58" x14ac:dyDescent="0.25">
      <c r="B359" s="51">
        <v>2026</v>
      </c>
      <c r="C359" s="51">
        <v>891780111</v>
      </c>
      <c r="D359" s="51" t="s">
        <v>79</v>
      </c>
      <c r="E359" s="161" t="s">
        <v>5748</v>
      </c>
      <c r="F359" s="56" t="s">
        <v>5747</v>
      </c>
      <c r="G359" s="56">
        <v>0</v>
      </c>
      <c r="H359" s="56" t="s">
        <v>82</v>
      </c>
      <c r="I359" s="51" t="s">
        <v>174</v>
      </c>
      <c r="J359" s="121" t="s">
        <v>84</v>
      </c>
      <c r="K359" s="109" t="s">
        <v>3507</v>
      </c>
      <c r="L359" s="114">
        <v>9373320</v>
      </c>
      <c r="M359" s="51" t="s">
        <v>86</v>
      </c>
      <c r="N359" s="109" t="s">
        <v>5746</v>
      </c>
      <c r="O359" s="109">
        <v>8776519</v>
      </c>
      <c r="P359" s="109">
        <v>69</v>
      </c>
      <c r="Q359" s="120">
        <v>46036</v>
      </c>
      <c r="R359" s="109">
        <v>6818861280</v>
      </c>
      <c r="S359" s="114">
        <v>1443</v>
      </c>
      <c r="T359" s="120">
        <v>46043</v>
      </c>
      <c r="U359" s="114">
        <v>9373320</v>
      </c>
      <c r="V359" s="56" t="s">
        <v>88</v>
      </c>
      <c r="W359" s="114">
        <v>1082939683</v>
      </c>
      <c r="X359" s="161" t="s">
        <v>3375</v>
      </c>
      <c r="Y359" s="120">
        <v>46043</v>
      </c>
      <c r="Z359" s="120">
        <v>46069</v>
      </c>
      <c r="AA359" s="120" t="s">
        <v>90</v>
      </c>
      <c r="AB359" s="120">
        <v>46167</v>
      </c>
      <c r="AC359" s="54">
        <f t="shared" si="25"/>
        <v>98</v>
      </c>
      <c r="AD359" s="56">
        <v>0</v>
      </c>
      <c r="AE359" s="114">
        <v>0</v>
      </c>
      <c r="AF359" s="56">
        <v>0</v>
      </c>
      <c r="AG359" s="116" t="s">
        <v>90</v>
      </c>
      <c r="AH359" s="54">
        <f t="shared" si="26"/>
        <v>0</v>
      </c>
      <c r="AI359" s="56">
        <v>0</v>
      </c>
      <c r="AJ359" s="114">
        <v>0</v>
      </c>
      <c r="AK359" s="120" t="s">
        <v>90</v>
      </c>
      <c r="AL359" s="116" t="s">
        <v>90</v>
      </c>
      <c r="AM359" s="56">
        <v>0</v>
      </c>
      <c r="AN359" s="116" t="s">
        <v>90</v>
      </c>
      <c r="AO359" s="116" t="s">
        <v>90</v>
      </c>
      <c r="AP359" s="116" t="s">
        <v>90</v>
      </c>
      <c r="AQ359" s="54">
        <f t="shared" si="27"/>
        <v>0</v>
      </c>
      <c r="AR359" s="54">
        <f>+L359+AE359-AJ359</f>
        <v>9373320</v>
      </c>
      <c r="AS359" s="56" t="s">
        <v>571</v>
      </c>
      <c r="AT359" s="114">
        <v>0</v>
      </c>
      <c r="AU359" s="56" t="s">
        <v>91</v>
      </c>
      <c r="AV359" s="114">
        <v>0</v>
      </c>
      <c r="AW359" s="56" t="s">
        <v>90</v>
      </c>
      <c r="AX359" s="247">
        <v>1420200</v>
      </c>
      <c r="AY359" s="58">
        <f t="shared" si="28"/>
        <v>7953120</v>
      </c>
      <c r="AZ359" s="112">
        <f t="shared" si="29"/>
        <v>0.15151515151515152</v>
      </c>
      <c r="BA359" s="159">
        <v>0.15151515151515152</v>
      </c>
      <c r="BB359" s="56" t="s">
        <v>90</v>
      </c>
      <c r="BC359" s="56" t="s">
        <v>149</v>
      </c>
      <c r="BD359" s="403" t="s">
        <v>5745</v>
      </c>
      <c r="BE359" s="51" t="s">
        <v>88</v>
      </c>
      <c r="BF359" s="51" t="s">
        <v>88</v>
      </c>
    </row>
    <row r="360" spans="2:58" x14ac:dyDescent="0.25">
      <c r="B360" s="51">
        <v>2026</v>
      </c>
      <c r="C360" s="51">
        <v>891780111</v>
      </c>
      <c r="D360" s="51" t="s">
        <v>79</v>
      </c>
      <c r="E360" s="161" t="s">
        <v>5744</v>
      </c>
      <c r="F360" s="56" t="s">
        <v>5743</v>
      </c>
      <c r="G360" s="56">
        <v>0</v>
      </c>
      <c r="H360" s="56" t="s">
        <v>82</v>
      </c>
      <c r="I360" s="51" t="s">
        <v>174</v>
      </c>
      <c r="J360" s="121" t="s">
        <v>84</v>
      </c>
      <c r="K360" s="109" t="s">
        <v>3507</v>
      </c>
      <c r="L360" s="114">
        <v>9373320</v>
      </c>
      <c r="M360" s="51" t="s">
        <v>86</v>
      </c>
      <c r="N360" s="109" t="s">
        <v>5742</v>
      </c>
      <c r="O360" s="109">
        <v>1007122148</v>
      </c>
      <c r="P360" s="109">
        <v>69</v>
      </c>
      <c r="Q360" s="120">
        <v>46036</v>
      </c>
      <c r="R360" s="109">
        <v>6818861280</v>
      </c>
      <c r="S360" s="114">
        <v>1444</v>
      </c>
      <c r="T360" s="120">
        <v>46043</v>
      </c>
      <c r="U360" s="114">
        <v>9373320</v>
      </c>
      <c r="V360" s="56" t="s">
        <v>88</v>
      </c>
      <c r="W360" s="114">
        <v>1082939683</v>
      </c>
      <c r="X360" s="161" t="s">
        <v>3375</v>
      </c>
      <c r="Y360" s="120">
        <v>46043</v>
      </c>
      <c r="Z360" s="120">
        <v>46069</v>
      </c>
      <c r="AA360" s="120" t="s">
        <v>90</v>
      </c>
      <c r="AB360" s="120">
        <v>46167</v>
      </c>
      <c r="AC360" s="54">
        <f t="shared" si="25"/>
        <v>98</v>
      </c>
      <c r="AD360" s="56">
        <v>0</v>
      </c>
      <c r="AE360" s="114">
        <v>0</v>
      </c>
      <c r="AF360" s="56">
        <v>0</v>
      </c>
      <c r="AG360" s="116" t="s">
        <v>90</v>
      </c>
      <c r="AH360" s="54">
        <f t="shared" si="26"/>
        <v>0</v>
      </c>
      <c r="AI360" s="56">
        <v>0</v>
      </c>
      <c r="AJ360" s="114">
        <v>0</v>
      </c>
      <c r="AK360" s="120" t="s">
        <v>90</v>
      </c>
      <c r="AL360" s="116" t="s">
        <v>90</v>
      </c>
      <c r="AM360" s="56">
        <v>0</v>
      </c>
      <c r="AN360" s="116" t="s">
        <v>90</v>
      </c>
      <c r="AO360" s="116" t="s">
        <v>90</v>
      </c>
      <c r="AP360" s="116" t="s">
        <v>90</v>
      </c>
      <c r="AQ360" s="54">
        <f t="shared" si="27"/>
        <v>0</v>
      </c>
      <c r="AR360" s="54">
        <f>+L360+AE360-AJ360</f>
        <v>9373320</v>
      </c>
      <c r="AS360" s="56" t="s">
        <v>571</v>
      </c>
      <c r="AT360" s="114">
        <v>0</v>
      </c>
      <c r="AU360" s="56" t="s">
        <v>91</v>
      </c>
      <c r="AV360" s="114">
        <v>0</v>
      </c>
      <c r="AW360" s="56" t="s">
        <v>90</v>
      </c>
      <c r="AX360" s="247">
        <v>1420200</v>
      </c>
      <c r="AY360" s="58">
        <f t="shared" si="28"/>
        <v>7953120</v>
      </c>
      <c r="AZ360" s="112">
        <f t="shared" si="29"/>
        <v>0.15151515151515152</v>
      </c>
      <c r="BA360" s="159">
        <v>0.15151515151515152</v>
      </c>
      <c r="BB360" s="56" t="s">
        <v>90</v>
      </c>
      <c r="BC360" s="56" t="s">
        <v>149</v>
      </c>
      <c r="BD360" s="403" t="s">
        <v>5741</v>
      </c>
      <c r="BE360" s="51" t="s">
        <v>88</v>
      </c>
      <c r="BF360" s="51" t="s">
        <v>88</v>
      </c>
    </row>
    <row r="361" spans="2:58" x14ac:dyDescent="0.25">
      <c r="B361" s="51">
        <v>2026</v>
      </c>
      <c r="C361" s="51">
        <v>891780111</v>
      </c>
      <c r="D361" s="51" t="s">
        <v>79</v>
      </c>
      <c r="E361" s="161" t="s">
        <v>5740</v>
      </c>
      <c r="F361" s="56" t="s">
        <v>5739</v>
      </c>
      <c r="G361" s="56">
        <v>0</v>
      </c>
      <c r="H361" s="56" t="s">
        <v>82</v>
      </c>
      <c r="I361" s="51" t="s">
        <v>174</v>
      </c>
      <c r="J361" s="121" t="s">
        <v>84</v>
      </c>
      <c r="K361" s="54" t="s">
        <v>3526</v>
      </c>
      <c r="L361" s="114">
        <v>9373320</v>
      </c>
      <c r="M361" s="51" t="s">
        <v>86</v>
      </c>
      <c r="N361" s="109" t="s">
        <v>5738</v>
      </c>
      <c r="O361" s="109">
        <v>1042997078</v>
      </c>
      <c r="P361" s="109">
        <v>69</v>
      </c>
      <c r="Q361" s="120">
        <v>46036</v>
      </c>
      <c r="R361" s="109">
        <v>6818861280</v>
      </c>
      <c r="S361" s="114">
        <v>1451</v>
      </c>
      <c r="T361" s="120">
        <v>46043</v>
      </c>
      <c r="U361" s="114">
        <v>9373320</v>
      </c>
      <c r="V361" s="56" t="s">
        <v>88</v>
      </c>
      <c r="W361" s="114">
        <v>1082939683</v>
      </c>
      <c r="X361" s="161" t="s">
        <v>3375</v>
      </c>
      <c r="Y361" s="120">
        <v>46043</v>
      </c>
      <c r="Z361" s="120">
        <v>46069</v>
      </c>
      <c r="AA361" s="120" t="s">
        <v>90</v>
      </c>
      <c r="AB361" s="120">
        <v>46167</v>
      </c>
      <c r="AC361" s="54">
        <f t="shared" si="25"/>
        <v>98</v>
      </c>
      <c r="AD361" s="56">
        <v>0</v>
      </c>
      <c r="AE361" s="114">
        <v>0</v>
      </c>
      <c r="AF361" s="56">
        <v>0</v>
      </c>
      <c r="AG361" s="116" t="s">
        <v>90</v>
      </c>
      <c r="AH361" s="54">
        <f t="shared" si="26"/>
        <v>0</v>
      </c>
      <c r="AI361" s="56">
        <v>0</v>
      </c>
      <c r="AJ361" s="114">
        <v>0</v>
      </c>
      <c r="AK361" s="120" t="s">
        <v>90</v>
      </c>
      <c r="AL361" s="116" t="s">
        <v>90</v>
      </c>
      <c r="AM361" s="56">
        <v>0</v>
      </c>
      <c r="AN361" s="116" t="s">
        <v>90</v>
      </c>
      <c r="AO361" s="116" t="s">
        <v>90</v>
      </c>
      <c r="AP361" s="116" t="s">
        <v>90</v>
      </c>
      <c r="AQ361" s="54">
        <f t="shared" si="27"/>
        <v>0</v>
      </c>
      <c r="AR361" s="54">
        <f>+L361+AE361-AJ361</f>
        <v>9373320</v>
      </c>
      <c r="AS361" s="56" t="s">
        <v>571</v>
      </c>
      <c r="AT361" s="114">
        <v>0</v>
      </c>
      <c r="AU361" s="56" t="s">
        <v>91</v>
      </c>
      <c r="AV361" s="114">
        <v>0</v>
      </c>
      <c r="AW361" s="56" t="s">
        <v>90</v>
      </c>
      <c r="AX361" s="247">
        <v>1420200</v>
      </c>
      <c r="AY361" s="58">
        <f t="shared" si="28"/>
        <v>7953120</v>
      </c>
      <c r="AZ361" s="112">
        <f t="shared" si="29"/>
        <v>0.15151515151515152</v>
      </c>
      <c r="BA361" s="159">
        <v>0.15151515151515152</v>
      </c>
      <c r="BB361" s="56" t="s">
        <v>90</v>
      </c>
      <c r="BC361" s="56" t="s">
        <v>149</v>
      </c>
      <c r="BD361" s="403" t="s">
        <v>5737</v>
      </c>
      <c r="BE361" s="51" t="s">
        <v>88</v>
      </c>
      <c r="BF361" s="51" t="s">
        <v>88</v>
      </c>
    </row>
    <row r="362" spans="2:58" x14ac:dyDescent="0.25">
      <c r="B362" s="51">
        <v>2026</v>
      </c>
      <c r="C362" s="51">
        <v>891780111</v>
      </c>
      <c r="D362" s="51" t="s">
        <v>79</v>
      </c>
      <c r="E362" s="161" t="s">
        <v>5736</v>
      </c>
      <c r="F362" s="56" t="s">
        <v>5735</v>
      </c>
      <c r="G362" s="56">
        <v>0</v>
      </c>
      <c r="H362" s="56" t="s">
        <v>82</v>
      </c>
      <c r="I362" s="51" t="s">
        <v>174</v>
      </c>
      <c r="J362" s="121" t="s">
        <v>84</v>
      </c>
      <c r="K362" s="109" t="s">
        <v>3507</v>
      </c>
      <c r="L362" s="114">
        <v>9373320</v>
      </c>
      <c r="M362" s="51" t="s">
        <v>86</v>
      </c>
      <c r="N362" s="109" t="s">
        <v>5734</v>
      </c>
      <c r="O362" s="109">
        <v>1002070664</v>
      </c>
      <c r="P362" s="109">
        <v>69</v>
      </c>
      <c r="Q362" s="120">
        <v>46036</v>
      </c>
      <c r="R362" s="109">
        <v>6818861280</v>
      </c>
      <c r="S362" s="114">
        <v>1445</v>
      </c>
      <c r="T362" s="120">
        <v>46043</v>
      </c>
      <c r="U362" s="114">
        <v>9373320</v>
      </c>
      <c r="V362" s="56" t="s">
        <v>88</v>
      </c>
      <c r="W362" s="114">
        <v>1082939683</v>
      </c>
      <c r="X362" s="161" t="s">
        <v>3375</v>
      </c>
      <c r="Y362" s="120">
        <v>46043</v>
      </c>
      <c r="Z362" s="120">
        <v>46069</v>
      </c>
      <c r="AA362" s="120" t="s">
        <v>90</v>
      </c>
      <c r="AB362" s="120">
        <v>46167</v>
      </c>
      <c r="AC362" s="54">
        <f t="shared" si="25"/>
        <v>98</v>
      </c>
      <c r="AD362" s="56">
        <v>0</v>
      </c>
      <c r="AE362" s="114">
        <v>0</v>
      </c>
      <c r="AF362" s="56">
        <v>0</v>
      </c>
      <c r="AG362" s="116" t="s">
        <v>90</v>
      </c>
      <c r="AH362" s="54">
        <f t="shared" si="26"/>
        <v>0</v>
      </c>
      <c r="AI362" s="56">
        <v>0</v>
      </c>
      <c r="AJ362" s="114">
        <v>0</v>
      </c>
      <c r="AK362" s="120" t="s">
        <v>90</v>
      </c>
      <c r="AL362" s="116" t="s">
        <v>90</v>
      </c>
      <c r="AM362" s="56">
        <v>0</v>
      </c>
      <c r="AN362" s="116" t="s">
        <v>90</v>
      </c>
      <c r="AO362" s="116" t="s">
        <v>90</v>
      </c>
      <c r="AP362" s="116" t="s">
        <v>90</v>
      </c>
      <c r="AQ362" s="54">
        <f t="shared" si="27"/>
        <v>0</v>
      </c>
      <c r="AR362" s="54">
        <f>+L362+AE362-AJ362</f>
        <v>9373320</v>
      </c>
      <c r="AS362" s="56" t="s">
        <v>571</v>
      </c>
      <c r="AT362" s="114">
        <v>0</v>
      </c>
      <c r="AU362" s="56" t="s">
        <v>91</v>
      </c>
      <c r="AV362" s="114">
        <v>0</v>
      </c>
      <c r="AW362" s="56" t="s">
        <v>90</v>
      </c>
      <c r="AX362" s="247">
        <v>1420200</v>
      </c>
      <c r="AY362" s="58">
        <f t="shared" si="28"/>
        <v>7953120</v>
      </c>
      <c r="AZ362" s="112">
        <f t="shared" si="29"/>
        <v>0.15151515151515152</v>
      </c>
      <c r="BA362" s="159">
        <v>0.15151515151515152</v>
      </c>
      <c r="BB362" s="56" t="s">
        <v>90</v>
      </c>
      <c r="BC362" s="56" t="s">
        <v>149</v>
      </c>
      <c r="BD362" s="403" t="s">
        <v>5733</v>
      </c>
      <c r="BE362" s="51" t="s">
        <v>88</v>
      </c>
      <c r="BF362" s="51" t="s">
        <v>88</v>
      </c>
    </row>
    <row r="363" spans="2:58" x14ac:dyDescent="0.25">
      <c r="B363" s="51">
        <v>2026</v>
      </c>
      <c r="C363" s="51">
        <v>891780111</v>
      </c>
      <c r="D363" s="51" t="s">
        <v>79</v>
      </c>
      <c r="E363" s="161" t="s">
        <v>5732</v>
      </c>
      <c r="F363" s="56" t="s">
        <v>5731</v>
      </c>
      <c r="G363" s="56">
        <v>0</v>
      </c>
      <c r="H363" s="56" t="s">
        <v>82</v>
      </c>
      <c r="I363" s="51" t="s">
        <v>174</v>
      </c>
      <c r="J363" s="121" t="s">
        <v>84</v>
      </c>
      <c r="K363" s="109" t="s">
        <v>3507</v>
      </c>
      <c r="L363" s="114">
        <v>9373320</v>
      </c>
      <c r="M363" s="51" t="s">
        <v>86</v>
      </c>
      <c r="N363" s="109" t="s">
        <v>5730</v>
      </c>
      <c r="O363" s="109">
        <v>8649015</v>
      </c>
      <c r="P363" s="109">
        <v>69</v>
      </c>
      <c r="Q363" s="120">
        <v>46036</v>
      </c>
      <c r="R363" s="109">
        <v>6818861280</v>
      </c>
      <c r="S363" s="114">
        <v>1446</v>
      </c>
      <c r="T363" s="120">
        <v>46043</v>
      </c>
      <c r="U363" s="114">
        <v>9373320</v>
      </c>
      <c r="V363" s="56" t="s">
        <v>88</v>
      </c>
      <c r="W363" s="114">
        <v>1082939683</v>
      </c>
      <c r="X363" s="161" t="s">
        <v>3375</v>
      </c>
      <c r="Y363" s="120">
        <v>46043</v>
      </c>
      <c r="Z363" s="120">
        <v>46069</v>
      </c>
      <c r="AA363" s="120" t="s">
        <v>90</v>
      </c>
      <c r="AB363" s="120">
        <v>46167</v>
      </c>
      <c r="AC363" s="54">
        <f t="shared" si="25"/>
        <v>98</v>
      </c>
      <c r="AD363" s="56">
        <v>0</v>
      </c>
      <c r="AE363" s="114">
        <v>0</v>
      </c>
      <c r="AF363" s="56">
        <v>0</v>
      </c>
      <c r="AG363" s="116" t="s">
        <v>90</v>
      </c>
      <c r="AH363" s="54">
        <f t="shared" si="26"/>
        <v>0</v>
      </c>
      <c r="AI363" s="56">
        <v>0</v>
      </c>
      <c r="AJ363" s="114">
        <v>0</v>
      </c>
      <c r="AK363" s="120" t="s">
        <v>90</v>
      </c>
      <c r="AL363" s="116" t="s">
        <v>90</v>
      </c>
      <c r="AM363" s="56">
        <v>0</v>
      </c>
      <c r="AN363" s="116" t="s">
        <v>90</v>
      </c>
      <c r="AO363" s="116" t="s">
        <v>90</v>
      </c>
      <c r="AP363" s="116" t="s">
        <v>90</v>
      </c>
      <c r="AQ363" s="54">
        <f t="shared" si="27"/>
        <v>0</v>
      </c>
      <c r="AR363" s="54">
        <f>+L363+AE363-AJ363</f>
        <v>9373320</v>
      </c>
      <c r="AS363" s="56" t="s">
        <v>571</v>
      </c>
      <c r="AT363" s="114">
        <v>0</v>
      </c>
      <c r="AU363" s="56" t="s">
        <v>91</v>
      </c>
      <c r="AV363" s="114">
        <v>0</v>
      </c>
      <c r="AW363" s="56" t="s">
        <v>90</v>
      </c>
      <c r="AX363" s="247">
        <v>1420200</v>
      </c>
      <c r="AY363" s="58">
        <f t="shared" si="28"/>
        <v>7953120</v>
      </c>
      <c r="AZ363" s="112">
        <f t="shared" si="29"/>
        <v>0.15151515151515152</v>
      </c>
      <c r="BA363" s="159">
        <v>0.15151515151515152</v>
      </c>
      <c r="BB363" s="56" t="s">
        <v>90</v>
      </c>
      <c r="BC363" s="56" t="s">
        <v>149</v>
      </c>
      <c r="BD363" s="403" t="s">
        <v>5729</v>
      </c>
      <c r="BE363" s="51" t="s">
        <v>88</v>
      </c>
      <c r="BF363" s="51" t="s">
        <v>88</v>
      </c>
    </row>
    <row r="364" spans="2:58" x14ac:dyDescent="0.25">
      <c r="B364" s="51">
        <v>2026</v>
      </c>
      <c r="C364" s="51">
        <v>891780111</v>
      </c>
      <c r="D364" s="51" t="s">
        <v>79</v>
      </c>
      <c r="E364" s="161" t="s">
        <v>5728</v>
      </c>
      <c r="F364" s="56" t="s">
        <v>5727</v>
      </c>
      <c r="G364" s="56">
        <v>0</v>
      </c>
      <c r="H364" s="56" t="s">
        <v>82</v>
      </c>
      <c r="I364" s="51" t="s">
        <v>174</v>
      </c>
      <c r="J364" s="121" t="s">
        <v>84</v>
      </c>
      <c r="K364" s="109" t="s">
        <v>3507</v>
      </c>
      <c r="L364" s="114">
        <v>9373320</v>
      </c>
      <c r="M364" s="51" t="s">
        <v>86</v>
      </c>
      <c r="N364" s="109" t="s">
        <v>5726</v>
      </c>
      <c r="O364" s="109">
        <v>72054881</v>
      </c>
      <c r="P364" s="109">
        <v>69</v>
      </c>
      <c r="Q364" s="120">
        <v>46036</v>
      </c>
      <c r="R364" s="109">
        <v>6818861280</v>
      </c>
      <c r="S364" s="114">
        <v>1447</v>
      </c>
      <c r="T364" s="120">
        <v>46043</v>
      </c>
      <c r="U364" s="114">
        <v>9373320</v>
      </c>
      <c r="V364" s="56" t="s">
        <v>88</v>
      </c>
      <c r="W364" s="114">
        <v>1082939683</v>
      </c>
      <c r="X364" s="161" t="s">
        <v>3375</v>
      </c>
      <c r="Y364" s="120">
        <v>46043</v>
      </c>
      <c r="Z364" s="120">
        <v>46069</v>
      </c>
      <c r="AA364" s="120" t="s">
        <v>90</v>
      </c>
      <c r="AB364" s="120">
        <v>46167</v>
      </c>
      <c r="AC364" s="54">
        <f t="shared" si="25"/>
        <v>98</v>
      </c>
      <c r="AD364" s="56">
        <v>0</v>
      </c>
      <c r="AE364" s="114">
        <v>0</v>
      </c>
      <c r="AF364" s="56">
        <v>0</v>
      </c>
      <c r="AG364" s="116" t="s">
        <v>90</v>
      </c>
      <c r="AH364" s="54">
        <f t="shared" si="26"/>
        <v>0</v>
      </c>
      <c r="AI364" s="56">
        <v>0</v>
      </c>
      <c r="AJ364" s="114">
        <v>0</v>
      </c>
      <c r="AK364" s="120" t="s">
        <v>90</v>
      </c>
      <c r="AL364" s="116" t="s">
        <v>90</v>
      </c>
      <c r="AM364" s="56">
        <v>0</v>
      </c>
      <c r="AN364" s="116" t="s">
        <v>90</v>
      </c>
      <c r="AO364" s="116" t="s">
        <v>90</v>
      </c>
      <c r="AP364" s="116" t="s">
        <v>90</v>
      </c>
      <c r="AQ364" s="54">
        <f t="shared" si="27"/>
        <v>0</v>
      </c>
      <c r="AR364" s="54">
        <f>+L364+AE364-AJ364</f>
        <v>9373320</v>
      </c>
      <c r="AS364" s="56" t="s">
        <v>571</v>
      </c>
      <c r="AT364" s="114">
        <v>0</v>
      </c>
      <c r="AU364" s="56" t="s">
        <v>91</v>
      </c>
      <c r="AV364" s="114">
        <v>0</v>
      </c>
      <c r="AW364" s="56" t="s">
        <v>90</v>
      </c>
      <c r="AX364" s="247">
        <v>1420200</v>
      </c>
      <c r="AY364" s="58">
        <f t="shared" si="28"/>
        <v>7953120</v>
      </c>
      <c r="AZ364" s="112">
        <f t="shared" si="29"/>
        <v>0.15151515151515152</v>
      </c>
      <c r="BA364" s="159">
        <v>0.15151515151515152</v>
      </c>
      <c r="BB364" s="56" t="s">
        <v>90</v>
      </c>
      <c r="BC364" s="56" t="s">
        <v>149</v>
      </c>
      <c r="BD364" s="403" t="s">
        <v>5725</v>
      </c>
      <c r="BE364" s="51" t="s">
        <v>88</v>
      </c>
      <c r="BF364" s="51" t="s">
        <v>88</v>
      </c>
    </row>
    <row r="365" spans="2:58" x14ac:dyDescent="0.25">
      <c r="B365" s="51">
        <v>2026</v>
      </c>
      <c r="C365" s="51">
        <v>891780111</v>
      </c>
      <c r="D365" s="51" t="s">
        <v>79</v>
      </c>
      <c r="E365" s="161" t="s">
        <v>5724</v>
      </c>
      <c r="F365" s="56" t="s">
        <v>5723</v>
      </c>
      <c r="G365" s="56">
        <v>0</v>
      </c>
      <c r="H365" s="56" t="s">
        <v>82</v>
      </c>
      <c r="I365" s="51" t="s">
        <v>174</v>
      </c>
      <c r="J365" s="121" t="s">
        <v>84</v>
      </c>
      <c r="K365" s="109" t="s">
        <v>3507</v>
      </c>
      <c r="L365" s="114">
        <v>9373320</v>
      </c>
      <c r="M365" s="51" t="s">
        <v>86</v>
      </c>
      <c r="N365" s="109" t="s">
        <v>5722</v>
      </c>
      <c r="O365" s="109">
        <v>1052090646</v>
      </c>
      <c r="P365" s="109">
        <v>69</v>
      </c>
      <c r="Q365" s="120">
        <v>46036</v>
      </c>
      <c r="R365" s="109">
        <v>6818861280</v>
      </c>
      <c r="S365" s="114">
        <v>1448</v>
      </c>
      <c r="T365" s="120">
        <v>46043</v>
      </c>
      <c r="U365" s="114">
        <v>9373320</v>
      </c>
      <c r="V365" s="56" t="s">
        <v>88</v>
      </c>
      <c r="W365" s="114">
        <v>1082939683</v>
      </c>
      <c r="X365" s="161" t="s">
        <v>3375</v>
      </c>
      <c r="Y365" s="120">
        <v>46043</v>
      </c>
      <c r="Z365" s="120">
        <v>46069</v>
      </c>
      <c r="AA365" s="120" t="s">
        <v>90</v>
      </c>
      <c r="AB365" s="120">
        <v>46167</v>
      </c>
      <c r="AC365" s="54">
        <f t="shared" si="25"/>
        <v>98</v>
      </c>
      <c r="AD365" s="56">
        <v>0</v>
      </c>
      <c r="AE365" s="114">
        <v>0</v>
      </c>
      <c r="AF365" s="56">
        <v>0</v>
      </c>
      <c r="AG365" s="116" t="s">
        <v>90</v>
      </c>
      <c r="AH365" s="54">
        <f t="shared" si="26"/>
        <v>0</v>
      </c>
      <c r="AI365" s="56">
        <v>0</v>
      </c>
      <c r="AJ365" s="114">
        <v>0</v>
      </c>
      <c r="AK365" s="120" t="s">
        <v>90</v>
      </c>
      <c r="AL365" s="116" t="s">
        <v>90</v>
      </c>
      <c r="AM365" s="56">
        <v>0</v>
      </c>
      <c r="AN365" s="116" t="s">
        <v>90</v>
      </c>
      <c r="AO365" s="116" t="s">
        <v>90</v>
      </c>
      <c r="AP365" s="116" t="s">
        <v>90</v>
      </c>
      <c r="AQ365" s="54">
        <f t="shared" si="27"/>
        <v>0</v>
      </c>
      <c r="AR365" s="54">
        <f>+L365+AE365-AJ365</f>
        <v>9373320</v>
      </c>
      <c r="AS365" s="56" t="s">
        <v>571</v>
      </c>
      <c r="AT365" s="114">
        <v>0</v>
      </c>
      <c r="AU365" s="56" t="s">
        <v>91</v>
      </c>
      <c r="AV365" s="114">
        <v>0</v>
      </c>
      <c r="AW365" s="56" t="s">
        <v>90</v>
      </c>
      <c r="AX365" s="247">
        <v>1420200</v>
      </c>
      <c r="AY365" s="58">
        <f t="shared" si="28"/>
        <v>7953120</v>
      </c>
      <c r="AZ365" s="112">
        <f t="shared" si="29"/>
        <v>0.15151515151515152</v>
      </c>
      <c r="BA365" s="159">
        <v>0.15151515151515152</v>
      </c>
      <c r="BB365" s="56" t="s">
        <v>90</v>
      </c>
      <c r="BC365" s="56" t="s">
        <v>149</v>
      </c>
      <c r="BD365" s="403" t="s">
        <v>5721</v>
      </c>
      <c r="BE365" s="51" t="s">
        <v>88</v>
      </c>
      <c r="BF365" s="51" t="s">
        <v>88</v>
      </c>
    </row>
    <row r="366" spans="2:58" x14ac:dyDescent="0.25">
      <c r="B366" s="51">
        <v>2026</v>
      </c>
      <c r="C366" s="51">
        <v>891780111</v>
      </c>
      <c r="D366" s="51" t="s">
        <v>79</v>
      </c>
      <c r="E366" s="161" t="s">
        <v>5720</v>
      </c>
      <c r="F366" s="56" t="s">
        <v>5719</v>
      </c>
      <c r="G366" s="56">
        <v>0</v>
      </c>
      <c r="H366" s="56" t="s">
        <v>82</v>
      </c>
      <c r="I366" s="51" t="s">
        <v>174</v>
      </c>
      <c r="J366" s="121" t="s">
        <v>84</v>
      </c>
      <c r="K366" s="109" t="s">
        <v>4004</v>
      </c>
      <c r="L366" s="114">
        <v>9373320</v>
      </c>
      <c r="M366" s="51" t="s">
        <v>86</v>
      </c>
      <c r="N366" s="109" t="s">
        <v>5718</v>
      </c>
      <c r="O366" s="109">
        <v>1118801622</v>
      </c>
      <c r="P366" s="109">
        <v>69</v>
      </c>
      <c r="Q366" s="120">
        <v>46036</v>
      </c>
      <c r="R366" s="109">
        <v>6818861280</v>
      </c>
      <c r="S366" s="114">
        <v>1449</v>
      </c>
      <c r="T366" s="120">
        <v>46043</v>
      </c>
      <c r="U366" s="114">
        <v>9373320</v>
      </c>
      <c r="V366" s="56" t="s">
        <v>88</v>
      </c>
      <c r="W366" s="114">
        <v>1082939683</v>
      </c>
      <c r="X366" s="161" t="s">
        <v>3375</v>
      </c>
      <c r="Y366" s="120">
        <v>46043</v>
      </c>
      <c r="Z366" s="120">
        <v>46069</v>
      </c>
      <c r="AA366" s="120" t="s">
        <v>90</v>
      </c>
      <c r="AB366" s="120">
        <v>46167</v>
      </c>
      <c r="AC366" s="54">
        <f t="shared" si="25"/>
        <v>98</v>
      </c>
      <c r="AD366" s="56">
        <v>0</v>
      </c>
      <c r="AE366" s="114">
        <v>0</v>
      </c>
      <c r="AF366" s="56">
        <v>0</v>
      </c>
      <c r="AG366" s="116" t="s">
        <v>90</v>
      </c>
      <c r="AH366" s="54">
        <f t="shared" si="26"/>
        <v>0</v>
      </c>
      <c r="AI366" s="56">
        <v>0</v>
      </c>
      <c r="AJ366" s="114">
        <v>0</v>
      </c>
      <c r="AK366" s="120" t="s">
        <v>90</v>
      </c>
      <c r="AL366" s="116" t="s">
        <v>90</v>
      </c>
      <c r="AM366" s="56">
        <v>0</v>
      </c>
      <c r="AN366" s="116" t="s">
        <v>90</v>
      </c>
      <c r="AO366" s="116" t="s">
        <v>90</v>
      </c>
      <c r="AP366" s="116" t="s">
        <v>90</v>
      </c>
      <c r="AQ366" s="54">
        <f t="shared" si="27"/>
        <v>0</v>
      </c>
      <c r="AR366" s="54">
        <f>+L366+AE366-AJ366</f>
        <v>9373320</v>
      </c>
      <c r="AS366" s="56" t="s">
        <v>571</v>
      </c>
      <c r="AT366" s="114">
        <v>0</v>
      </c>
      <c r="AU366" s="56" t="s">
        <v>91</v>
      </c>
      <c r="AV366" s="114">
        <v>0</v>
      </c>
      <c r="AW366" s="56" t="s">
        <v>90</v>
      </c>
      <c r="AX366" s="247">
        <v>1420200</v>
      </c>
      <c r="AY366" s="58">
        <f t="shared" si="28"/>
        <v>7953120</v>
      </c>
      <c r="AZ366" s="112">
        <f t="shared" si="29"/>
        <v>0.15151515151515152</v>
      </c>
      <c r="BA366" s="159">
        <v>0.15151515151515152</v>
      </c>
      <c r="BB366" s="56" t="s">
        <v>90</v>
      </c>
      <c r="BC366" s="56" t="s">
        <v>149</v>
      </c>
      <c r="BD366" s="403" t="s">
        <v>5717</v>
      </c>
      <c r="BE366" s="51" t="s">
        <v>88</v>
      </c>
      <c r="BF366" s="51" t="s">
        <v>88</v>
      </c>
    </row>
    <row r="367" spans="2:58" x14ac:dyDescent="0.25">
      <c r="B367" s="51">
        <v>2026</v>
      </c>
      <c r="C367" s="51">
        <v>891780111</v>
      </c>
      <c r="D367" s="51" t="s">
        <v>79</v>
      </c>
      <c r="E367" s="161" t="s">
        <v>5716</v>
      </c>
      <c r="F367" s="56" t="s">
        <v>5715</v>
      </c>
      <c r="G367" s="56">
        <v>0</v>
      </c>
      <c r="H367" s="56" t="s">
        <v>82</v>
      </c>
      <c r="I367" s="51" t="s">
        <v>174</v>
      </c>
      <c r="J367" s="121" t="s">
        <v>84</v>
      </c>
      <c r="K367" s="109" t="s">
        <v>3507</v>
      </c>
      <c r="L367" s="114">
        <v>9373320</v>
      </c>
      <c r="M367" s="51" t="s">
        <v>86</v>
      </c>
      <c r="N367" s="109" t="s">
        <v>5714</v>
      </c>
      <c r="O367" s="109">
        <v>84082835</v>
      </c>
      <c r="P367" s="109">
        <v>69</v>
      </c>
      <c r="Q367" s="120">
        <v>46036</v>
      </c>
      <c r="R367" s="109">
        <v>6818861280</v>
      </c>
      <c r="S367" s="114">
        <v>1450</v>
      </c>
      <c r="T367" s="120">
        <v>46043</v>
      </c>
      <c r="U367" s="114">
        <v>9373320</v>
      </c>
      <c r="V367" s="56" t="s">
        <v>88</v>
      </c>
      <c r="W367" s="114">
        <v>1082939683</v>
      </c>
      <c r="X367" s="161" t="s">
        <v>3375</v>
      </c>
      <c r="Y367" s="120">
        <v>46043</v>
      </c>
      <c r="Z367" s="120">
        <v>46069</v>
      </c>
      <c r="AA367" s="120" t="s">
        <v>90</v>
      </c>
      <c r="AB367" s="120">
        <v>46167</v>
      </c>
      <c r="AC367" s="54">
        <f t="shared" si="25"/>
        <v>98</v>
      </c>
      <c r="AD367" s="56">
        <v>0</v>
      </c>
      <c r="AE367" s="114">
        <v>0</v>
      </c>
      <c r="AF367" s="56">
        <v>0</v>
      </c>
      <c r="AG367" s="116" t="s">
        <v>90</v>
      </c>
      <c r="AH367" s="54">
        <f t="shared" si="26"/>
        <v>0</v>
      </c>
      <c r="AI367" s="56">
        <v>0</v>
      </c>
      <c r="AJ367" s="114">
        <v>0</v>
      </c>
      <c r="AK367" s="120" t="s">
        <v>90</v>
      </c>
      <c r="AL367" s="116" t="s">
        <v>90</v>
      </c>
      <c r="AM367" s="56">
        <v>0</v>
      </c>
      <c r="AN367" s="116" t="s">
        <v>90</v>
      </c>
      <c r="AO367" s="116" t="s">
        <v>90</v>
      </c>
      <c r="AP367" s="116" t="s">
        <v>90</v>
      </c>
      <c r="AQ367" s="54">
        <f t="shared" si="27"/>
        <v>0</v>
      </c>
      <c r="AR367" s="54">
        <f>+L367+AE367-AJ367</f>
        <v>9373320</v>
      </c>
      <c r="AS367" s="56" t="s">
        <v>571</v>
      </c>
      <c r="AT367" s="114">
        <v>0</v>
      </c>
      <c r="AU367" s="56" t="s">
        <v>91</v>
      </c>
      <c r="AV367" s="114">
        <v>0</v>
      </c>
      <c r="AW367" s="56" t="s">
        <v>90</v>
      </c>
      <c r="AX367" s="247">
        <v>0</v>
      </c>
      <c r="AY367" s="58">
        <f t="shared" si="28"/>
        <v>9373320</v>
      </c>
      <c r="AZ367" s="112">
        <f t="shared" si="29"/>
        <v>0</v>
      </c>
      <c r="BA367" s="159">
        <v>0</v>
      </c>
      <c r="BB367" s="56" t="s">
        <v>90</v>
      </c>
      <c r="BC367" s="56" t="s">
        <v>149</v>
      </c>
      <c r="BD367" s="403" t="s">
        <v>5713</v>
      </c>
      <c r="BE367" s="51" t="s">
        <v>88</v>
      </c>
      <c r="BF367" s="51" t="s">
        <v>88</v>
      </c>
    </row>
    <row r="368" spans="2:58" x14ac:dyDescent="0.25">
      <c r="B368" s="51">
        <v>2026</v>
      </c>
      <c r="C368" s="51">
        <v>891780111</v>
      </c>
      <c r="D368" s="51" t="s">
        <v>79</v>
      </c>
      <c r="E368" s="161" t="s">
        <v>5712</v>
      </c>
      <c r="F368" s="56" t="s">
        <v>5711</v>
      </c>
      <c r="G368" s="56">
        <v>0</v>
      </c>
      <c r="H368" s="56" t="s">
        <v>82</v>
      </c>
      <c r="I368" s="51" t="s">
        <v>174</v>
      </c>
      <c r="J368" s="121" t="s">
        <v>84</v>
      </c>
      <c r="K368" s="109" t="s">
        <v>5710</v>
      </c>
      <c r="L368" s="114">
        <v>9373320</v>
      </c>
      <c r="M368" s="51" t="s">
        <v>86</v>
      </c>
      <c r="N368" s="109" t="s">
        <v>5709</v>
      </c>
      <c r="O368" s="109">
        <v>84074375</v>
      </c>
      <c r="P368" s="109">
        <v>69</v>
      </c>
      <c r="Q368" s="120">
        <v>46036</v>
      </c>
      <c r="R368" s="109">
        <v>6818861280</v>
      </c>
      <c r="S368" s="114">
        <v>1545</v>
      </c>
      <c r="T368" s="120">
        <v>46043</v>
      </c>
      <c r="U368" s="114">
        <v>9373320</v>
      </c>
      <c r="V368" s="56" t="s">
        <v>88</v>
      </c>
      <c r="W368" s="114">
        <v>1082939683</v>
      </c>
      <c r="X368" s="161" t="s">
        <v>3375</v>
      </c>
      <c r="Y368" s="120">
        <v>46043</v>
      </c>
      <c r="Z368" s="120">
        <v>46069</v>
      </c>
      <c r="AA368" s="120" t="s">
        <v>90</v>
      </c>
      <c r="AB368" s="120">
        <v>46167</v>
      </c>
      <c r="AC368" s="54">
        <f t="shared" si="25"/>
        <v>98</v>
      </c>
      <c r="AD368" s="56">
        <v>0</v>
      </c>
      <c r="AE368" s="114">
        <v>0</v>
      </c>
      <c r="AF368" s="56">
        <v>0</v>
      </c>
      <c r="AG368" s="116" t="s">
        <v>90</v>
      </c>
      <c r="AH368" s="54">
        <f t="shared" si="26"/>
        <v>0</v>
      </c>
      <c r="AI368" s="56">
        <v>0</v>
      </c>
      <c r="AJ368" s="114">
        <v>0</v>
      </c>
      <c r="AK368" s="120" t="s">
        <v>90</v>
      </c>
      <c r="AL368" s="116" t="s">
        <v>90</v>
      </c>
      <c r="AM368" s="56">
        <v>0</v>
      </c>
      <c r="AN368" s="116" t="s">
        <v>90</v>
      </c>
      <c r="AO368" s="116" t="s">
        <v>90</v>
      </c>
      <c r="AP368" s="116" t="s">
        <v>90</v>
      </c>
      <c r="AQ368" s="54">
        <f t="shared" si="27"/>
        <v>0</v>
      </c>
      <c r="AR368" s="54">
        <f>+L368+AE368-AJ368</f>
        <v>9373320</v>
      </c>
      <c r="AS368" s="56" t="s">
        <v>571</v>
      </c>
      <c r="AT368" s="114">
        <v>0</v>
      </c>
      <c r="AU368" s="56" t="s">
        <v>91</v>
      </c>
      <c r="AV368" s="114">
        <v>0</v>
      </c>
      <c r="AW368" s="56" t="s">
        <v>90</v>
      </c>
      <c r="AX368" s="247">
        <v>1420200</v>
      </c>
      <c r="AY368" s="58">
        <f t="shared" si="28"/>
        <v>7953120</v>
      </c>
      <c r="AZ368" s="112">
        <f t="shared" si="29"/>
        <v>0.15151515151515152</v>
      </c>
      <c r="BA368" s="159">
        <v>0.15151515151515152</v>
      </c>
      <c r="BB368" s="56" t="s">
        <v>90</v>
      </c>
      <c r="BC368" s="56" t="s">
        <v>149</v>
      </c>
      <c r="BD368" s="403" t="s">
        <v>5708</v>
      </c>
      <c r="BE368" s="51" t="s">
        <v>88</v>
      </c>
      <c r="BF368" s="51" t="s">
        <v>88</v>
      </c>
    </row>
    <row r="369" spans="2:58" x14ac:dyDescent="0.25">
      <c r="B369" s="51">
        <v>2026</v>
      </c>
      <c r="C369" s="51">
        <v>891780111</v>
      </c>
      <c r="D369" s="51" t="s">
        <v>79</v>
      </c>
      <c r="E369" s="161" t="s">
        <v>5707</v>
      </c>
      <c r="F369" s="56" t="s">
        <v>5706</v>
      </c>
      <c r="G369" s="56">
        <v>0</v>
      </c>
      <c r="H369" s="56" t="s">
        <v>82</v>
      </c>
      <c r="I369" s="51" t="s">
        <v>174</v>
      </c>
      <c r="J369" s="121" t="s">
        <v>84</v>
      </c>
      <c r="K369" s="109" t="s">
        <v>4004</v>
      </c>
      <c r="L369" s="114">
        <v>9373320</v>
      </c>
      <c r="M369" s="51" t="s">
        <v>86</v>
      </c>
      <c r="N369" s="109" t="s">
        <v>5705</v>
      </c>
      <c r="O369" s="109">
        <v>77172977</v>
      </c>
      <c r="P369" s="109">
        <v>69</v>
      </c>
      <c r="Q369" s="120">
        <v>46036</v>
      </c>
      <c r="R369" s="109">
        <v>6818861280</v>
      </c>
      <c r="S369" s="114">
        <v>1544</v>
      </c>
      <c r="T369" s="120">
        <v>46043</v>
      </c>
      <c r="U369" s="114">
        <v>9373320</v>
      </c>
      <c r="V369" s="56" t="s">
        <v>88</v>
      </c>
      <c r="W369" s="114">
        <v>1082939683</v>
      </c>
      <c r="X369" s="161" t="s">
        <v>3375</v>
      </c>
      <c r="Y369" s="120">
        <v>46043</v>
      </c>
      <c r="Z369" s="120">
        <v>46069</v>
      </c>
      <c r="AA369" s="120" t="s">
        <v>90</v>
      </c>
      <c r="AB369" s="120">
        <v>46167</v>
      </c>
      <c r="AC369" s="54">
        <f t="shared" si="25"/>
        <v>98</v>
      </c>
      <c r="AD369" s="56">
        <v>0</v>
      </c>
      <c r="AE369" s="114">
        <v>0</v>
      </c>
      <c r="AF369" s="56">
        <v>0</v>
      </c>
      <c r="AG369" s="116" t="s">
        <v>90</v>
      </c>
      <c r="AH369" s="54">
        <f t="shared" si="26"/>
        <v>0</v>
      </c>
      <c r="AI369" s="56">
        <v>0</v>
      </c>
      <c r="AJ369" s="114">
        <v>0</v>
      </c>
      <c r="AK369" s="120" t="s">
        <v>90</v>
      </c>
      <c r="AL369" s="116" t="s">
        <v>90</v>
      </c>
      <c r="AM369" s="56">
        <v>0</v>
      </c>
      <c r="AN369" s="116" t="s">
        <v>90</v>
      </c>
      <c r="AO369" s="116" t="s">
        <v>90</v>
      </c>
      <c r="AP369" s="116" t="s">
        <v>90</v>
      </c>
      <c r="AQ369" s="54">
        <f t="shared" si="27"/>
        <v>0</v>
      </c>
      <c r="AR369" s="54">
        <f>+L369+AE369-AJ369</f>
        <v>9373320</v>
      </c>
      <c r="AS369" s="56" t="s">
        <v>571</v>
      </c>
      <c r="AT369" s="114">
        <v>0</v>
      </c>
      <c r="AU369" s="56" t="s">
        <v>91</v>
      </c>
      <c r="AV369" s="114">
        <v>0</v>
      </c>
      <c r="AW369" s="56" t="s">
        <v>90</v>
      </c>
      <c r="AX369" s="247">
        <v>1420200</v>
      </c>
      <c r="AY369" s="58">
        <f t="shared" si="28"/>
        <v>7953120</v>
      </c>
      <c r="AZ369" s="112">
        <f t="shared" si="29"/>
        <v>0.15151515151515152</v>
      </c>
      <c r="BA369" s="159">
        <v>0.15151515151515152</v>
      </c>
      <c r="BB369" s="56" t="s">
        <v>90</v>
      </c>
      <c r="BC369" s="56" t="s">
        <v>149</v>
      </c>
      <c r="BD369" s="403" t="s">
        <v>5704</v>
      </c>
      <c r="BE369" s="51" t="s">
        <v>88</v>
      </c>
      <c r="BF369" s="51" t="s">
        <v>88</v>
      </c>
    </row>
    <row r="370" spans="2:58" x14ac:dyDescent="0.25">
      <c r="B370" s="51">
        <v>2026</v>
      </c>
      <c r="C370" s="51">
        <v>891780111</v>
      </c>
      <c r="D370" s="51" t="s">
        <v>79</v>
      </c>
      <c r="E370" s="161" t="s">
        <v>5703</v>
      </c>
      <c r="F370" s="56" t="s">
        <v>5702</v>
      </c>
      <c r="G370" s="56">
        <v>0</v>
      </c>
      <c r="H370" s="56" t="s">
        <v>82</v>
      </c>
      <c r="I370" s="51" t="s">
        <v>174</v>
      </c>
      <c r="J370" s="121" t="s">
        <v>84</v>
      </c>
      <c r="K370" s="109" t="s">
        <v>3507</v>
      </c>
      <c r="L370" s="114">
        <v>9373320</v>
      </c>
      <c r="M370" s="51" t="s">
        <v>86</v>
      </c>
      <c r="N370" s="109" t="s">
        <v>5701</v>
      </c>
      <c r="O370" s="109">
        <v>1118817330</v>
      </c>
      <c r="P370" s="109">
        <v>69</v>
      </c>
      <c r="Q370" s="120">
        <v>46036</v>
      </c>
      <c r="R370" s="109">
        <v>6818861280</v>
      </c>
      <c r="S370" s="114">
        <v>1543</v>
      </c>
      <c r="T370" s="120">
        <v>46043</v>
      </c>
      <c r="U370" s="114">
        <v>9373320</v>
      </c>
      <c r="V370" s="56" t="s">
        <v>88</v>
      </c>
      <c r="W370" s="114">
        <v>1082939683</v>
      </c>
      <c r="X370" s="161" t="s">
        <v>3375</v>
      </c>
      <c r="Y370" s="120">
        <v>46043</v>
      </c>
      <c r="Z370" s="120">
        <v>46069</v>
      </c>
      <c r="AA370" s="120" t="s">
        <v>90</v>
      </c>
      <c r="AB370" s="120">
        <v>46167</v>
      </c>
      <c r="AC370" s="54">
        <f t="shared" si="25"/>
        <v>98</v>
      </c>
      <c r="AD370" s="56">
        <v>0</v>
      </c>
      <c r="AE370" s="114">
        <v>0</v>
      </c>
      <c r="AF370" s="56">
        <v>0</v>
      </c>
      <c r="AG370" s="116" t="s">
        <v>90</v>
      </c>
      <c r="AH370" s="54">
        <f t="shared" si="26"/>
        <v>0</v>
      </c>
      <c r="AI370" s="56">
        <v>0</v>
      </c>
      <c r="AJ370" s="114">
        <v>0</v>
      </c>
      <c r="AK370" s="120" t="s">
        <v>90</v>
      </c>
      <c r="AL370" s="116" t="s">
        <v>90</v>
      </c>
      <c r="AM370" s="56">
        <v>0</v>
      </c>
      <c r="AN370" s="116" t="s">
        <v>90</v>
      </c>
      <c r="AO370" s="116" t="s">
        <v>90</v>
      </c>
      <c r="AP370" s="116" t="s">
        <v>90</v>
      </c>
      <c r="AQ370" s="54">
        <f t="shared" si="27"/>
        <v>0</v>
      </c>
      <c r="AR370" s="54">
        <f>+L370+AE370-AJ370</f>
        <v>9373320</v>
      </c>
      <c r="AS370" s="56" t="s">
        <v>571</v>
      </c>
      <c r="AT370" s="114">
        <v>0</v>
      </c>
      <c r="AU370" s="56" t="s">
        <v>91</v>
      </c>
      <c r="AV370" s="114">
        <v>0</v>
      </c>
      <c r="AW370" s="56" t="s">
        <v>90</v>
      </c>
      <c r="AX370" s="247">
        <v>1420200</v>
      </c>
      <c r="AY370" s="58">
        <f t="shared" si="28"/>
        <v>7953120</v>
      </c>
      <c r="AZ370" s="112">
        <f t="shared" si="29"/>
        <v>0.15151515151515152</v>
      </c>
      <c r="BA370" s="159">
        <v>0.15151515151515152</v>
      </c>
      <c r="BB370" s="56" t="s">
        <v>90</v>
      </c>
      <c r="BC370" s="56" t="s">
        <v>149</v>
      </c>
      <c r="BD370" s="403" t="s">
        <v>5700</v>
      </c>
      <c r="BE370" s="51" t="s">
        <v>88</v>
      </c>
      <c r="BF370" s="51" t="s">
        <v>88</v>
      </c>
    </row>
    <row r="371" spans="2:58" x14ac:dyDescent="0.25">
      <c r="B371" s="51">
        <v>2026</v>
      </c>
      <c r="C371" s="51">
        <v>891780111</v>
      </c>
      <c r="D371" s="51" t="s">
        <v>79</v>
      </c>
      <c r="E371" s="161" t="s">
        <v>5699</v>
      </c>
      <c r="F371" s="56" t="s">
        <v>5698</v>
      </c>
      <c r="G371" s="56">
        <v>0</v>
      </c>
      <c r="H371" s="56" t="s">
        <v>82</v>
      </c>
      <c r="I371" s="51" t="s">
        <v>174</v>
      </c>
      <c r="J371" s="121" t="s">
        <v>84</v>
      </c>
      <c r="K371" s="109" t="s">
        <v>3507</v>
      </c>
      <c r="L371" s="114">
        <v>9373320</v>
      </c>
      <c r="M371" s="51" t="s">
        <v>86</v>
      </c>
      <c r="N371" s="109" t="s">
        <v>5697</v>
      </c>
      <c r="O371" s="109">
        <v>1119837915</v>
      </c>
      <c r="P371" s="109">
        <v>69</v>
      </c>
      <c r="Q371" s="120">
        <v>46036</v>
      </c>
      <c r="R371" s="109">
        <v>6818861280</v>
      </c>
      <c r="S371" s="114">
        <v>1936</v>
      </c>
      <c r="T371" s="120">
        <v>46045</v>
      </c>
      <c r="U371" s="114">
        <v>9373320</v>
      </c>
      <c r="V371" s="56" t="s">
        <v>88</v>
      </c>
      <c r="W371" s="114">
        <v>1082939683</v>
      </c>
      <c r="X371" s="161" t="s">
        <v>3375</v>
      </c>
      <c r="Y371" s="120">
        <v>46044</v>
      </c>
      <c r="Z371" s="120">
        <v>46069</v>
      </c>
      <c r="AA371" s="120" t="s">
        <v>90</v>
      </c>
      <c r="AB371" s="120">
        <v>46167</v>
      </c>
      <c r="AC371" s="54">
        <f t="shared" si="25"/>
        <v>98</v>
      </c>
      <c r="AD371" s="56">
        <v>0</v>
      </c>
      <c r="AE371" s="114">
        <v>0</v>
      </c>
      <c r="AF371" s="56">
        <v>0</v>
      </c>
      <c r="AG371" s="116" t="s">
        <v>90</v>
      </c>
      <c r="AH371" s="54">
        <f t="shared" si="26"/>
        <v>0</v>
      </c>
      <c r="AI371" s="56">
        <v>0</v>
      </c>
      <c r="AJ371" s="114">
        <v>0</v>
      </c>
      <c r="AK371" s="120" t="s">
        <v>90</v>
      </c>
      <c r="AL371" s="116" t="s">
        <v>90</v>
      </c>
      <c r="AM371" s="56">
        <v>0</v>
      </c>
      <c r="AN371" s="116" t="s">
        <v>90</v>
      </c>
      <c r="AO371" s="116" t="s">
        <v>90</v>
      </c>
      <c r="AP371" s="116" t="s">
        <v>90</v>
      </c>
      <c r="AQ371" s="54">
        <f t="shared" si="27"/>
        <v>0</v>
      </c>
      <c r="AR371" s="54">
        <f>+L371+AE371-AJ371</f>
        <v>9373320</v>
      </c>
      <c r="AS371" s="56" t="s">
        <v>571</v>
      </c>
      <c r="AT371" s="114">
        <v>0</v>
      </c>
      <c r="AU371" s="56" t="s">
        <v>91</v>
      </c>
      <c r="AV371" s="114">
        <v>0</v>
      </c>
      <c r="AW371" s="56" t="s">
        <v>90</v>
      </c>
      <c r="AX371" s="247">
        <v>1420200</v>
      </c>
      <c r="AY371" s="58">
        <f t="shared" si="28"/>
        <v>7953120</v>
      </c>
      <c r="AZ371" s="112">
        <f t="shared" si="29"/>
        <v>0.15151515151515152</v>
      </c>
      <c r="BA371" s="159">
        <v>0.15151515151515152</v>
      </c>
      <c r="BB371" s="56" t="s">
        <v>90</v>
      </c>
      <c r="BC371" s="56" t="s">
        <v>149</v>
      </c>
      <c r="BD371" s="403" t="s">
        <v>5696</v>
      </c>
      <c r="BE371" s="51" t="s">
        <v>88</v>
      </c>
      <c r="BF371" s="51" t="s">
        <v>88</v>
      </c>
    </row>
    <row r="372" spans="2:58" x14ac:dyDescent="0.25">
      <c r="B372" s="51">
        <v>2026</v>
      </c>
      <c r="C372" s="51">
        <v>891780111</v>
      </c>
      <c r="D372" s="51" t="s">
        <v>79</v>
      </c>
      <c r="E372" s="161" t="s">
        <v>5695</v>
      </c>
      <c r="F372" s="56" t="s">
        <v>5694</v>
      </c>
      <c r="G372" s="56">
        <v>0</v>
      </c>
      <c r="H372" s="56" t="s">
        <v>82</v>
      </c>
      <c r="I372" s="51" t="s">
        <v>174</v>
      </c>
      <c r="J372" s="121" t="s">
        <v>84</v>
      </c>
      <c r="K372" s="54" t="s">
        <v>4004</v>
      </c>
      <c r="L372" s="114">
        <v>9373320</v>
      </c>
      <c r="M372" s="51" t="s">
        <v>86</v>
      </c>
      <c r="N372" s="109" t="s">
        <v>5693</v>
      </c>
      <c r="O372" s="109">
        <v>1004349134</v>
      </c>
      <c r="P372" s="109">
        <v>69</v>
      </c>
      <c r="Q372" s="120">
        <v>46036</v>
      </c>
      <c r="R372" s="109">
        <v>6818861280</v>
      </c>
      <c r="S372" s="114">
        <v>1935</v>
      </c>
      <c r="T372" s="120">
        <v>46045</v>
      </c>
      <c r="U372" s="114">
        <v>9373320</v>
      </c>
      <c r="V372" s="56" t="s">
        <v>88</v>
      </c>
      <c r="W372" s="114">
        <v>1082939683</v>
      </c>
      <c r="X372" s="161" t="s">
        <v>3375</v>
      </c>
      <c r="Y372" s="120">
        <v>46044</v>
      </c>
      <c r="Z372" s="120">
        <v>46069</v>
      </c>
      <c r="AA372" s="120" t="s">
        <v>90</v>
      </c>
      <c r="AB372" s="120">
        <v>46167</v>
      </c>
      <c r="AC372" s="54">
        <f t="shared" si="25"/>
        <v>98</v>
      </c>
      <c r="AD372" s="56">
        <v>0</v>
      </c>
      <c r="AE372" s="114">
        <v>0</v>
      </c>
      <c r="AF372" s="56">
        <v>0</v>
      </c>
      <c r="AG372" s="116" t="s">
        <v>90</v>
      </c>
      <c r="AH372" s="54">
        <f t="shared" si="26"/>
        <v>0</v>
      </c>
      <c r="AI372" s="56">
        <v>0</v>
      </c>
      <c r="AJ372" s="114">
        <v>0</v>
      </c>
      <c r="AK372" s="120" t="s">
        <v>90</v>
      </c>
      <c r="AL372" s="116" t="s">
        <v>90</v>
      </c>
      <c r="AM372" s="56">
        <v>0</v>
      </c>
      <c r="AN372" s="116" t="s">
        <v>90</v>
      </c>
      <c r="AO372" s="116" t="s">
        <v>90</v>
      </c>
      <c r="AP372" s="116" t="s">
        <v>90</v>
      </c>
      <c r="AQ372" s="54">
        <f t="shared" si="27"/>
        <v>0</v>
      </c>
      <c r="AR372" s="54">
        <f>+L372+AE372-AJ372</f>
        <v>9373320</v>
      </c>
      <c r="AS372" s="56" t="s">
        <v>571</v>
      </c>
      <c r="AT372" s="114">
        <v>0</v>
      </c>
      <c r="AU372" s="56" t="s">
        <v>91</v>
      </c>
      <c r="AV372" s="114">
        <v>0</v>
      </c>
      <c r="AW372" s="56" t="s">
        <v>90</v>
      </c>
      <c r="AX372" s="247">
        <v>1420200</v>
      </c>
      <c r="AY372" s="58">
        <f t="shared" si="28"/>
        <v>7953120</v>
      </c>
      <c r="AZ372" s="112">
        <f t="shared" si="29"/>
        <v>0.15151515151515152</v>
      </c>
      <c r="BA372" s="159">
        <v>0.15151515151515152</v>
      </c>
      <c r="BB372" s="56" t="s">
        <v>90</v>
      </c>
      <c r="BC372" s="56" t="s">
        <v>149</v>
      </c>
      <c r="BD372" s="403" t="s">
        <v>5692</v>
      </c>
      <c r="BE372" s="51" t="s">
        <v>88</v>
      </c>
      <c r="BF372" s="51" t="s">
        <v>88</v>
      </c>
    </row>
    <row r="373" spans="2:58" x14ac:dyDescent="0.25">
      <c r="B373" s="51">
        <v>2026</v>
      </c>
      <c r="C373" s="51">
        <v>891780111</v>
      </c>
      <c r="D373" s="51" t="s">
        <v>79</v>
      </c>
      <c r="E373" s="161" t="s">
        <v>5691</v>
      </c>
      <c r="F373" s="56" t="s">
        <v>5690</v>
      </c>
      <c r="G373" s="56">
        <v>0</v>
      </c>
      <c r="H373" s="56" t="s">
        <v>82</v>
      </c>
      <c r="I373" s="51" t="s">
        <v>174</v>
      </c>
      <c r="J373" s="121" t="s">
        <v>84</v>
      </c>
      <c r="K373" s="109" t="s">
        <v>3507</v>
      </c>
      <c r="L373" s="114">
        <v>9373320</v>
      </c>
      <c r="M373" s="51" t="s">
        <v>86</v>
      </c>
      <c r="N373" s="109" t="s">
        <v>5689</v>
      </c>
      <c r="O373" s="109">
        <v>12631536</v>
      </c>
      <c r="P373" s="109">
        <v>69</v>
      </c>
      <c r="Q373" s="120">
        <v>46036</v>
      </c>
      <c r="R373" s="109">
        <v>6818861280</v>
      </c>
      <c r="S373" s="114">
        <v>1934</v>
      </c>
      <c r="T373" s="120">
        <v>46045</v>
      </c>
      <c r="U373" s="114">
        <v>9373320</v>
      </c>
      <c r="V373" s="56" t="s">
        <v>88</v>
      </c>
      <c r="W373" s="114">
        <v>1082939683</v>
      </c>
      <c r="X373" s="161" t="s">
        <v>3375</v>
      </c>
      <c r="Y373" s="120">
        <v>46044</v>
      </c>
      <c r="Z373" s="120">
        <v>46069</v>
      </c>
      <c r="AA373" s="120" t="s">
        <v>90</v>
      </c>
      <c r="AB373" s="120">
        <v>46167</v>
      </c>
      <c r="AC373" s="54">
        <f t="shared" si="25"/>
        <v>98</v>
      </c>
      <c r="AD373" s="56">
        <v>0</v>
      </c>
      <c r="AE373" s="114">
        <v>0</v>
      </c>
      <c r="AF373" s="56">
        <v>0</v>
      </c>
      <c r="AG373" s="116" t="s">
        <v>90</v>
      </c>
      <c r="AH373" s="54">
        <f t="shared" si="26"/>
        <v>0</v>
      </c>
      <c r="AI373" s="56">
        <v>0</v>
      </c>
      <c r="AJ373" s="114">
        <v>0</v>
      </c>
      <c r="AK373" s="120" t="s">
        <v>90</v>
      </c>
      <c r="AL373" s="116" t="s">
        <v>90</v>
      </c>
      <c r="AM373" s="56">
        <v>0</v>
      </c>
      <c r="AN373" s="116" t="s">
        <v>90</v>
      </c>
      <c r="AO373" s="116" t="s">
        <v>90</v>
      </c>
      <c r="AP373" s="116" t="s">
        <v>90</v>
      </c>
      <c r="AQ373" s="54">
        <f t="shared" si="27"/>
        <v>0</v>
      </c>
      <c r="AR373" s="54">
        <f>+L373+AE373-AJ373</f>
        <v>9373320</v>
      </c>
      <c r="AS373" s="56" t="s">
        <v>571</v>
      </c>
      <c r="AT373" s="114">
        <v>0</v>
      </c>
      <c r="AU373" s="56" t="s">
        <v>91</v>
      </c>
      <c r="AV373" s="114">
        <v>0</v>
      </c>
      <c r="AW373" s="56" t="s">
        <v>90</v>
      </c>
      <c r="AX373" s="247">
        <v>1420200</v>
      </c>
      <c r="AY373" s="58">
        <f t="shared" si="28"/>
        <v>7953120</v>
      </c>
      <c r="AZ373" s="112">
        <f t="shared" si="29"/>
        <v>0.15151515151515152</v>
      </c>
      <c r="BA373" s="159">
        <v>0.15151515151515152</v>
      </c>
      <c r="BB373" s="56" t="s">
        <v>90</v>
      </c>
      <c r="BC373" s="56" t="s">
        <v>149</v>
      </c>
      <c r="BD373" s="403" t="s">
        <v>5688</v>
      </c>
      <c r="BE373" s="51" t="s">
        <v>88</v>
      </c>
      <c r="BF373" s="51" t="s">
        <v>88</v>
      </c>
    </row>
    <row r="374" spans="2:58" x14ac:dyDescent="0.25">
      <c r="B374" s="51">
        <v>2026</v>
      </c>
      <c r="C374" s="51">
        <v>891780111</v>
      </c>
      <c r="D374" s="51" t="s">
        <v>79</v>
      </c>
      <c r="E374" s="161" t="s">
        <v>5687</v>
      </c>
      <c r="F374" s="56" t="s">
        <v>5686</v>
      </c>
      <c r="G374" s="56">
        <v>0</v>
      </c>
      <c r="H374" s="56" t="s">
        <v>82</v>
      </c>
      <c r="I374" s="51" t="s">
        <v>174</v>
      </c>
      <c r="J374" s="121" t="s">
        <v>84</v>
      </c>
      <c r="K374" s="109" t="s">
        <v>4004</v>
      </c>
      <c r="L374" s="114">
        <v>9373320</v>
      </c>
      <c r="M374" s="51" t="s">
        <v>86</v>
      </c>
      <c r="N374" s="109" t="s">
        <v>5685</v>
      </c>
      <c r="O374" s="109">
        <v>57440398</v>
      </c>
      <c r="P374" s="109">
        <v>69</v>
      </c>
      <c r="Q374" s="120">
        <v>46036</v>
      </c>
      <c r="R374" s="109">
        <v>6818861280</v>
      </c>
      <c r="S374" s="114">
        <v>1933</v>
      </c>
      <c r="T374" s="120">
        <v>46045</v>
      </c>
      <c r="U374" s="114">
        <v>9373320</v>
      </c>
      <c r="V374" s="56" t="s">
        <v>88</v>
      </c>
      <c r="W374" s="114">
        <v>1082939683</v>
      </c>
      <c r="X374" s="161" t="s">
        <v>3375</v>
      </c>
      <c r="Y374" s="120">
        <v>46044</v>
      </c>
      <c r="Z374" s="120">
        <v>46069</v>
      </c>
      <c r="AA374" s="120" t="s">
        <v>90</v>
      </c>
      <c r="AB374" s="120">
        <v>46167</v>
      </c>
      <c r="AC374" s="54">
        <f t="shared" si="25"/>
        <v>98</v>
      </c>
      <c r="AD374" s="56">
        <v>0</v>
      </c>
      <c r="AE374" s="114">
        <v>0</v>
      </c>
      <c r="AF374" s="56">
        <v>0</v>
      </c>
      <c r="AG374" s="116" t="s">
        <v>90</v>
      </c>
      <c r="AH374" s="54">
        <f t="shared" si="26"/>
        <v>0</v>
      </c>
      <c r="AI374" s="56">
        <v>0</v>
      </c>
      <c r="AJ374" s="114">
        <v>0</v>
      </c>
      <c r="AK374" s="120" t="s">
        <v>90</v>
      </c>
      <c r="AL374" s="116" t="s">
        <v>90</v>
      </c>
      <c r="AM374" s="56">
        <v>0</v>
      </c>
      <c r="AN374" s="116" t="s">
        <v>90</v>
      </c>
      <c r="AO374" s="116" t="s">
        <v>90</v>
      </c>
      <c r="AP374" s="116" t="s">
        <v>90</v>
      </c>
      <c r="AQ374" s="54">
        <f t="shared" si="27"/>
        <v>0</v>
      </c>
      <c r="AR374" s="54">
        <f>+L374+AE374-AJ374</f>
        <v>9373320</v>
      </c>
      <c r="AS374" s="56" t="s">
        <v>571</v>
      </c>
      <c r="AT374" s="114">
        <v>0</v>
      </c>
      <c r="AU374" s="56" t="s">
        <v>91</v>
      </c>
      <c r="AV374" s="114">
        <v>0</v>
      </c>
      <c r="AW374" s="56" t="s">
        <v>90</v>
      </c>
      <c r="AX374" s="247">
        <v>1420200</v>
      </c>
      <c r="AY374" s="58">
        <f t="shared" si="28"/>
        <v>7953120</v>
      </c>
      <c r="AZ374" s="112">
        <f t="shared" si="29"/>
        <v>0.15151515151515152</v>
      </c>
      <c r="BA374" s="159">
        <v>0.15151515151515152</v>
      </c>
      <c r="BB374" s="56" t="s">
        <v>90</v>
      </c>
      <c r="BC374" s="56" t="s">
        <v>149</v>
      </c>
      <c r="BD374" s="403" t="s">
        <v>5684</v>
      </c>
      <c r="BE374" s="51" t="s">
        <v>88</v>
      </c>
      <c r="BF374" s="51" t="s">
        <v>88</v>
      </c>
    </row>
    <row r="375" spans="2:58" x14ac:dyDescent="0.25">
      <c r="B375" s="51">
        <v>2026</v>
      </c>
      <c r="C375" s="51">
        <v>891780111</v>
      </c>
      <c r="D375" s="51" t="s">
        <v>79</v>
      </c>
      <c r="E375" s="161" t="s">
        <v>5683</v>
      </c>
      <c r="F375" s="56" t="s">
        <v>5682</v>
      </c>
      <c r="G375" s="56">
        <v>0</v>
      </c>
      <c r="H375" s="56" t="s">
        <v>82</v>
      </c>
      <c r="I375" s="51" t="s">
        <v>174</v>
      </c>
      <c r="J375" s="121" t="s">
        <v>84</v>
      </c>
      <c r="K375" s="109" t="s">
        <v>3507</v>
      </c>
      <c r="L375" s="114">
        <v>9373320</v>
      </c>
      <c r="M375" s="51" t="s">
        <v>86</v>
      </c>
      <c r="N375" s="109" t="s">
        <v>5681</v>
      </c>
      <c r="O375" s="109">
        <v>1221969556</v>
      </c>
      <c r="P375" s="109">
        <v>69</v>
      </c>
      <c r="Q375" s="120">
        <v>46036</v>
      </c>
      <c r="R375" s="109">
        <v>6818861280</v>
      </c>
      <c r="S375" s="114">
        <v>1932</v>
      </c>
      <c r="T375" s="120">
        <v>46045</v>
      </c>
      <c r="U375" s="114">
        <v>9373320</v>
      </c>
      <c r="V375" s="56" t="s">
        <v>88</v>
      </c>
      <c r="W375" s="114">
        <v>1082939683</v>
      </c>
      <c r="X375" s="161" t="s">
        <v>3375</v>
      </c>
      <c r="Y375" s="120">
        <v>46044</v>
      </c>
      <c r="Z375" s="120">
        <v>46069</v>
      </c>
      <c r="AA375" s="120" t="s">
        <v>90</v>
      </c>
      <c r="AB375" s="120">
        <v>46167</v>
      </c>
      <c r="AC375" s="54">
        <f t="shared" si="25"/>
        <v>98</v>
      </c>
      <c r="AD375" s="56">
        <v>0</v>
      </c>
      <c r="AE375" s="114">
        <v>0</v>
      </c>
      <c r="AF375" s="56">
        <v>0</v>
      </c>
      <c r="AG375" s="116" t="s">
        <v>90</v>
      </c>
      <c r="AH375" s="54">
        <f t="shared" si="26"/>
        <v>0</v>
      </c>
      <c r="AI375" s="56">
        <v>0</v>
      </c>
      <c r="AJ375" s="114">
        <v>0</v>
      </c>
      <c r="AK375" s="120" t="s">
        <v>90</v>
      </c>
      <c r="AL375" s="116" t="s">
        <v>90</v>
      </c>
      <c r="AM375" s="56">
        <v>0</v>
      </c>
      <c r="AN375" s="116" t="s">
        <v>90</v>
      </c>
      <c r="AO375" s="116" t="s">
        <v>90</v>
      </c>
      <c r="AP375" s="116" t="s">
        <v>90</v>
      </c>
      <c r="AQ375" s="54">
        <f t="shared" si="27"/>
        <v>0</v>
      </c>
      <c r="AR375" s="54">
        <f>+L375+AE375-AJ375</f>
        <v>9373320</v>
      </c>
      <c r="AS375" s="56" t="s">
        <v>571</v>
      </c>
      <c r="AT375" s="114">
        <v>0</v>
      </c>
      <c r="AU375" s="56" t="s">
        <v>91</v>
      </c>
      <c r="AV375" s="114">
        <v>0</v>
      </c>
      <c r="AW375" s="56" t="s">
        <v>90</v>
      </c>
      <c r="AX375" s="247">
        <v>1420200</v>
      </c>
      <c r="AY375" s="58">
        <f t="shared" si="28"/>
        <v>7953120</v>
      </c>
      <c r="AZ375" s="112">
        <f t="shared" si="29"/>
        <v>0.15151515151515152</v>
      </c>
      <c r="BA375" s="159">
        <v>0.15151515151515152</v>
      </c>
      <c r="BB375" s="56" t="s">
        <v>90</v>
      </c>
      <c r="BC375" s="56" t="s">
        <v>149</v>
      </c>
      <c r="BD375" s="403" t="s">
        <v>5680</v>
      </c>
      <c r="BE375" s="51" t="s">
        <v>88</v>
      </c>
      <c r="BF375" s="51" t="s">
        <v>88</v>
      </c>
    </row>
    <row r="376" spans="2:58" x14ac:dyDescent="0.25">
      <c r="B376" s="51">
        <v>2026</v>
      </c>
      <c r="C376" s="51">
        <v>891780111</v>
      </c>
      <c r="D376" s="51" t="s">
        <v>79</v>
      </c>
      <c r="E376" s="161" t="s">
        <v>5679</v>
      </c>
      <c r="F376" s="56" t="s">
        <v>5678</v>
      </c>
      <c r="G376" s="56">
        <v>0</v>
      </c>
      <c r="H376" s="56" t="s">
        <v>82</v>
      </c>
      <c r="I376" s="51" t="s">
        <v>174</v>
      </c>
      <c r="J376" s="121" t="s">
        <v>84</v>
      </c>
      <c r="K376" s="109" t="s">
        <v>5281</v>
      </c>
      <c r="L376" s="114">
        <v>8321156</v>
      </c>
      <c r="M376" s="51" t="s">
        <v>86</v>
      </c>
      <c r="N376" s="109" t="s">
        <v>1282</v>
      </c>
      <c r="O376" s="109">
        <v>1083018887</v>
      </c>
      <c r="P376" s="109">
        <v>107</v>
      </c>
      <c r="Q376" s="120">
        <v>46037</v>
      </c>
      <c r="R376" s="109">
        <v>116623634</v>
      </c>
      <c r="S376" s="114">
        <v>1930</v>
      </c>
      <c r="T376" s="120">
        <v>46045</v>
      </c>
      <c r="U376" s="114">
        <v>8321156</v>
      </c>
      <c r="V376" s="56" t="s">
        <v>88</v>
      </c>
      <c r="W376" s="405">
        <v>16078654</v>
      </c>
      <c r="X376" s="405" t="s">
        <v>610</v>
      </c>
      <c r="Y376" s="120">
        <v>46044</v>
      </c>
      <c r="Z376" s="120">
        <v>46045</v>
      </c>
      <c r="AA376" s="120" t="s">
        <v>90</v>
      </c>
      <c r="AB376" s="120">
        <v>46081</v>
      </c>
      <c r="AC376" s="54">
        <f t="shared" si="25"/>
        <v>36</v>
      </c>
      <c r="AD376" s="56">
        <v>0</v>
      </c>
      <c r="AE376" s="114">
        <v>0</v>
      </c>
      <c r="AF376" s="56">
        <v>0</v>
      </c>
      <c r="AG376" s="116" t="s">
        <v>90</v>
      </c>
      <c r="AH376" s="54">
        <f t="shared" si="26"/>
        <v>0</v>
      </c>
      <c r="AI376" s="56">
        <v>0</v>
      </c>
      <c r="AJ376" s="114">
        <v>0</v>
      </c>
      <c r="AK376" s="120" t="s">
        <v>90</v>
      </c>
      <c r="AL376" s="116" t="s">
        <v>90</v>
      </c>
      <c r="AM376" s="56">
        <v>0</v>
      </c>
      <c r="AN376" s="116" t="s">
        <v>90</v>
      </c>
      <c r="AO376" s="116" t="s">
        <v>90</v>
      </c>
      <c r="AP376" s="116" t="s">
        <v>90</v>
      </c>
      <c r="AQ376" s="54">
        <f t="shared" si="27"/>
        <v>0</v>
      </c>
      <c r="AR376" s="54">
        <f>+L376+AE376-AJ376</f>
        <v>8321156</v>
      </c>
      <c r="AS376" s="56" t="s">
        <v>571</v>
      </c>
      <c r="AT376" s="114">
        <v>0</v>
      </c>
      <c r="AU376" s="56" t="s">
        <v>91</v>
      </c>
      <c r="AV376" s="114">
        <v>0</v>
      </c>
      <c r="AW376" s="56" t="s">
        <v>90</v>
      </c>
      <c r="AX376" s="247">
        <v>0</v>
      </c>
      <c r="AY376" s="58">
        <f t="shared" si="28"/>
        <v>8321156</v>
      </c>
      <c r="AZ376" s="112">
        <f t="shared" si="29"/>
        <v>0</v>
      </c>
      <c r="BA376" s="159">
        <v>0</v>
      </c>
      <c r="BB376" s="56" t="s">
        <v>90</v>
      </c>
      <c r="BC376" s="56" t="s">
        <v>149</v>
      </c>
      <c r="BD376" s="403" t="s">
        <v>5677</v>
      </c>
      <c r="BE376" s="51" t="s">
        <v>88</v>
      </c>
      <c r="BF376" s="51" t="s">
        <v>88</v>
      </c>
    </row>
    <row r="377" spans="2:58" x14ac:dyDescent="0.25">
      <c r="B377" s="51">
        <v>2026</v>
      </c>
      <c r="C377" s="51">
        <v>891780111</v>
      </c>
      <c r="D377" s="51" t="s">
        <v>79</v>
      </c>
      <c r="E377" s="161" t="s">
        <v>5676</v>
      </c>
      <c r="F377" s="56" t="s">
        <v>5675</v>
      </c>
      <c r="G377" s="56">
        <v>0</v>
      </c>
      <c r="H377" s="56" t="s">
        <v>82</v>
      </c>
      <c r="I377" s="51" t="s">
        <v>174</v>
      </c>
      <c r="J377" s="121" t="s">
        <v>84</v>
      </c>
      <c r="K377" s="109" t="s">
        <v>3507</v>
      </c>
      <c r="L377" s="114">
        <v>9373320</v>
      </c>
      <c r="M377" s="51" t="s">
        <v>86</v>
      </c>
      <c r="N377" s="109" t="s">
        <v>5674</v>
      </c>
      <c r="O377" s="109">
        <v>1082935502</v>
      </c>
      <c r="P377" s="109">
        <v>69</v>
      </c>
      <c r="Q377" s="120">
        <v>46036</v>
      </c>
      <c r="R377" s="109">
        <v>6818861280</v>
      </c>
      <c r="S377" s="114">
        <v>1931</v>
      </c>
      <c r="T377" s="120">
        <v>46045</v>
      </c>
      <c r="U377" s="114">
        <v>9373320</v>
      </c>
      <c r="V377" s="56" t="s">
        <v>88</v>
      </c>
      <c r="W377" s="114">
        <v>1082939683</v>
      </c>
      <c r="X377" s="161" t="s">
        <v>3375</v>
      </c>
      <c r="Y377" s="120">
        <v>46044</v>
      </c>
      <c r="Z377" s="120">
        <v>46069</v>
      </c>
      <c r="AA377" s="120" t="s">
        <v>90</v>
      </c>
      <c r="AB377" s="120">
        <v>46167</v>
      </c>
      <c r="AC377" s="54">
        <f t="shared" si="25"/>
        <v>98</v>
      </c>
      <c r="AD377" s="56">
        <v>0</v>
      </c>
      <c r="AE377" s="114">
        <v>0</v>
      </c>
      <c r="AF377" s="56">
        <v>0</v>
      </c>
      <c r="AG377" s="116" t="s">
        <v>90</v>
      </c>
      <c r="AH377" s="54">
        <f t="shared" si="26"/>
        <v>0</v>
      </c>
      <c r="AI377" s="56">
        <v>0</v>
      </c>
      <c r="AJ377" s="114">
        <v>0</v>
      </c>
      <c r="AK377" s="120" t="s">
        <v>90</v>
      </c>
      <c r="AL377" s="116" t="s">
        <v>90</v>
      </c>
      <c r="AM377" s="56">
        <v>0</v>
      </c>
      <c r="AN377" s="116" t="s">
        <v>90</v>
      </c>
      <c r="AO377" s="116" t="s">
        <v>90</v>
      </c>
      <c r="AP377" s="116" t="s">
        <v>90</v>
      </c>
      <c r="AQ377" s="54">
        <f t="shared" si="27"/>
        <v>0</v>
      </c>
      <c r="AR377" s="54">
        <f>+L377+AE377-AJ377</f>
        <v>9373320</v>
      </c>
      <c r="AS377" s="56" t="s">
        <v>571</v>
      </c>
      <c r="AT377" s="114">
        <v>0</v>
      </c>
      <c r="AU377" s="56" t="s">
        <v>91</v>
      </c>
      <c r="AV377" s="114">
        <v>0</v>
      </c>
      <c r="AW377" s="56" t="s">
        <v>90</v>
      </c>
      <c r="AX377" s="247">
        <v>1420200</v>
      </c>
      <c r="AY377" s="58">
        <f t="shared" si="28"/>
        <v>7953120</v>
      </c>
      <c r="AZ377" s="112">
        <f t="shared" si="29"/>
        <v>0.15151515151515152</v>
      </c>
      <c r="BA377" s="159">
        <v>0.15151515151515152</v>
      </c>
      <c r="BB377" s="56" t="s">
        <v>90</v>
      </c>
      <c r="BC377" s="56" t="s">
        <v>149</v>
      </c>
      <c r="BD377" s="403" t="s">
        <v>5673</v>
      </c>
      <c r="BE377" s="51" t="s">
        <v>88</v>
      </c>
      <c r="BF377" s="51" t="s">
        <v>88</v>
      </c>
    </row>
    <row r="378" spans="2:58" x14ac:dyDescent="0.25">
      <c r="B378" s="51">
        <v>2026</v>
      </c>
      <c r="C378" s="51">
        <v>891780111</v>
      </c>
      <c r="D378" s="51" t="s">
        <v>79</v>
      </c>
      <c r="E378" s="161" t="s">
        <v>5672</v>
      </c>
      <c r="F378" s="56" t="s">
        <v>5671</v>
      </c>
      <c r="G378" s="56">
        <v>0</v>
      </c>
      <c r="H378" s="56" t="s">
        <v>82</v>
      </c>
      <c r="I378" s="51" t="s">
        <v>174</v>
      </c>
      <c r="J378" s="121" t="s">
        <v>84</v>
      </c>
      <c r="K378" s="109" t="s">
        <v>5670</v>
      </c>
      <c r="L378" s="114">
        <v>8000000</v>
      </c>
      <c r="M378" s="51" t="s">
        <v>86</v>
      </c>
      <c r="N378" s="109" t="s">
        <v>5669</v>
      </c>
      <c r="O378" s="161">
        <v>1082906774</v>
      </c>
      <c r="P378" s="109">
        <v>321</v>
      </c>
      <c r="Q378" s="120">
        <v>46041</v>
      </c>
      <c r="R378" s="109">
        <v>8000000</v>
      </c>
      <c r="S378" s="114">
        <v>1819</v>
      </c>
      <c r="T378" s="120">
        <v>46044</v>
      </c>
      <c r="U378" s="114">
        <v>8000000</v>
      </c>
      <c r="V378" s="56" t="s">
        <v>88</v>
      </c>
      <c r="W378" s="114">
        <v>1082888504</v>
      </c>
      <c r="X378" s="161" t="s">
        <v>2096</v>
      </c>
      <c r="Y378" s="120">
        <v>46044</v>
      </c>
      <c r="Z378" s="120">
        <v>46044</v>
      </c>
      <c r="AA378" s="120" t="s">
        <v>90</v>
      </c>
      <c r="AB378" s="120">
        <v>46081</v>
      </c>
      <c r="AC378" s="54">
        <f t="shared" si="25"/>
        <v>37</v>
      </c>
      <c r="AD378" s="56">
        <v>1</v>
      </c>
      <c r="AE378" s="114">
        <v>4000000</v>
      </c>
      <c r="AF378" s="56">
        <v>1</v>
      </c>
      <c r="AG378" s="116">
        <v>46111</v>
      </c>
      <c r="AH378" s="54">
        <f t="shared" si="26"/>
        <v>30</v>
      </c>
      <c r="AI378" s="56">
        <v>0</v>
      </c>
      <c r="AJ378" s="114">
        <v>0</v>
      </c>
      <c r="AK378" s="120" t="s">
        <v>90</v>
      </c>
      <c r="AL378" s="116" t="s">
        <v>90</v>
      </c>
      <c r="AM378" s="56">
        <v>0</v>
      </c>
      <c r="AN378" s="116" t="s">
        <v>90</v>
      </c>
      <c r="AO378" s="116" t="s">
        <v>90</v>
      </c>
      <c r="AP378" s="116" t="s">
        <v>90</v>
      </c>
      <c r="AQ378" s="54">
        <f t="shared" si="27"/>
        <v>0</v>
      </c>
      <c r="AR378" s="54">
        <f>+L378+AE378-AJ378</f>
        <v>12000000</v>
      </c>
      <c r="AS378" s="56" t="s">
        <v>571</v>
      </c>
      <c r="AT378" s="114">
        <v>0</v>
      </c>
      <c r="AU378" s="56" t="s">
        <v>91</v>
      </c>
      <c r="AV378" s="114">
        <v>0</v>
      </c>
      <c r="AW378" s="56" t="s">
        <v>90</v>
      </c>
      <c r="AX378" s="247">
        <v>4000000</v>
      </c>
      <c r="AY378" s="58">
        <f t="shared" si="28"/>
        <v>8000000</v>
      </c>
      <c r="AZ378" s="112">
        <f t="shared" si="29"/>
        <v>0.33333333333333331</v>
      </c>
      <c r="BA378" s="159">
        <v>0.33</v>
      </c>
      <c r="BB378" s="56" t="s">
        <v>90</v>
      </c>
      <c r="BC378" s="56" t="s">
        <v>92</v>
      </c>
      <c r="BD378" s="403" t="s">
        <v>5668</v>
      </c>
      <c r="BE378" s="51" t="s">
        <v>88</v>
      </c>
      <c r="BF378" s="51" t="s">
        <v>88</v>
      </c>
    </row>
    <row r="379" spans="2:58" x14ac:dyDescent="0.25">
      <c r="B379" s="51">
        <v>2026</v>
      </c>
      <c r="C379" s="51">
        <v>891780111</v>
      </c>
      <c r="D379" s="51" t="s">
        <v>79</v>
      </c>
      <c r="E379" s="161" t="s">
        <v>5667</v>
      </c>
      <c r="F379" s="56" t="s">
        <v>5666</v>
      </c>
      <c r="G379" s="56">
        <v>0</v>
      </c>
      <c r="H379" s="56" t="s">
        <v>82</v>
      </c>
      <c r="I379" s="51" t="s">
        <v>174</v>
      </c>
      <c r="J379" s="121" t="s">
        <v>84</v>
      </c>
      <c r="K379" s="109" t="s">
        <v>4004</v>
      </c>
      <c r="L379" s="114">
        <v>9373320</v>
      </c>
      <c r="M379" s="51" t="s">
        <v>86</v>
      </c>
      <c r="N379" s="109" t="s">
        <v>5665</v>
      </c>
      <c r="O379" s="109">
        <v>1082981374</v>
      </c>
      <c r="P379" s="109">
        <v>69</v>
      </c>
      <c r="Q379" s="120">
        <v>46036</v>
      </c>
      <c r="R379" s="109">
        <v>6818861280</v>
      </c>
      <c r="S379" s="114">
        <v>1811</v>
      </c>
      <c r="T379" s="120">
        <v>46044</v>
      </c>
      <c r="U379" s="114">
        <v>9373320</v>
      </c>
      <c r="V379" s="56" t="s">
        <v>88</v>
      </c>
      <c r="W379" s="114">
        <v>1082939683</v>
      </c>
      <c r="X379" s="161" t="s">
        <v>3375</v>
      </c>
      <c r="Y379" s="120">
        <v>46044</v>
      </c>
      <c r="Z379" s="120">
        <v>46069</v>
      </c>
      <c r="AA379" s="120" t="s">
        <v>90</v>
      </c>
      <c r="AB379" s="120">
        <v>46167</v>
      </c>
      <c r="AC379" s="54">
        <f t="shared" si="25"/>
        <v>98</v>
      </c>
      <c r="AD379" s="56">
        <v>0</v>
      </c>
      <c r="AE379" s="114">
        <v>0</v>
      </c>
      <c r="AF379" s="56">
        <v>0</v>
      </c>
      <c r="AG379" s="116" t="s">
        <v>90</v>
      </c>
      <c r="AH379" s="54">
        <f t="shared" si="26"/>
        <v>0</v>
      </c>
      <c r="AI379" s="56">
        <v>0</v>
      </c>
      <c r="AJ379" s="114">
        <v>0</v>
      </c>
      <c r="AK379" s="120" t="s">
        <v>90</v>
      </c>
      <c r="AL379" s="116" t="s">
        <v>90</v>
      </c>
      <c r="AM379" s="56">
        <v>0</v>
      </c>
      <c r="AN379" s="116" t="s">
        <v>90</v>
      </c>
      <c r="AO379" s="116" t="s">
        <v>90</v>
      </c>
      <c r="AP379" s="116" t="s">
        <v>90</v>
      </c>
      <c r="AQ379" s="54">
        <f t="shared" si="27"/>
        <v>0</v>
      </c>
      <c r="AR379" s="54">
        <f>+L379+AE379-AJ379</f>
        <v>9373320</v>
      </c>
      <c r="AS379" s="56" t="s">
        <v>571</v>
      </c>
      <c r="AT379" s="114">
        <v>0</v>
      </c>
      <c r="AU379" s="56" t="s">
        <v>91</v>
      </c>
      <c r="AV379" s="114">
        <v>0</v>
      </c>
      <c r="AW379" s="56" t="s">
        <v>90</v>
      </c>
      <c r="AX379" s="247">
        <v>1420200</v>
      </c>
      <c r="AY379" s="58">
        <f t="shared" si="28"/>
        <v>7953120</v>
      </c>
      <c r="AZ379" s="112">
        <f t="shared" si="29"/>
        <v>0.15151515151515152</v>
      </c>
      <c r="BA379" s="159">
        <v>0.15151515151515152</v>
      </c>
      <c r="BB379" s="56" t="s">
        <v>90</v>
      </c>
      <c r="BC379" s="56" t="s">
        <v>149</v>
      </c>
      <c r="BD379" s="403" t="s">
        <v>5664</v>
      </c>
      <c r="BE379" s="51" t="s">
        <v>88</v>
      </c>
      <c r="BF379" s="51" t="s">
        <v>88</v>
      </c>
    </row>
    <row r="380" spans="2:58" x14ac:dyDescent="0.25">
      <c r="B380" s="51">
        <v>2026</v>
      </c>
      <c r="C380" s="51">
        <v>891780111</v>
      </c>
      <c r="D380" s="51" t="s">
        <v>79</v>
      </c>
      <c r="E380" s="161" t="s">
        <v>5663</v>
      </c>
      <c r="F380" s="56" t="s">
        <v>5662</v>
      </c>
      <c r="G380" s="56">
        <v>0</v>
      </c>
      <c r="H380" s="56" t="s">
        <v>82</v>
      </c>
      <c r="I380" s="51" t="s">
        <v>174</v>
      </c>
      <c r="J380" s="121" t="s">
        <v>84</v>
      </c>
      <c r="K380" s="109" t="s">
        <v>3507</v>
      </c>
      <c r="L380" s="114">
        <v>9373320</v>
      </c>
      <c r="M380" s="51" t="s">
        <v>86</v>
      </c>
      <c r="N380" s="109" t="s">
        <v>5661</v>
      </c>
      <c r="O380" s="109">
        <v>1221965243</v>
      </c>
      <c r="P380" s="109">
        <v>69</v>
      </c>
      <c r="Q380" s="120">
        <v>46036</v>
      </c>
      <c r="R380" s="109">
        <v>6818861280</v>
      </c>
      <c r="S380" s="114">
        <v>1812</v>
      </c>
      <c r="T380" s="120">
        <v>46044</v>
      </c>
      <c r="U380" s="114">
        <v>9373320</v>
      </c>
      <c r="V380" s="56" t="s">
        <v>88</v>
      </c>
      <c r="W380" s="114">
        <v>1082939683</v>
      </c>
      <c r="X380" s="161" t="s">
        <v>3375</v>
      </c>
      <c r="Y380" s="120">
        <v>46044</v>
      </c>
      <c r="Z380" s="120">
        <v>46069</v>
      </c>
      <c r="AA380" s="120" t="s">
        <v>90</v>
      </c>
      <c r="AB380" s="120">
        <v>46167</v>
      </c>
      <c r="AC380" s="54">
        <f t="shared" si="25"/>
        <v>98</v>
      </c>
      <c r="AD380" s="56">
        <v>0</v>
      </c>
      <c r="AE380" s="114">
        <v>0</v>
      </c>
      <c r="AF380" s="56">
        <v>0</v>
      </c>
      <c r="AG380" s="116" t="s">
        <v>90</v>
      </c>
      <c r="AH380" s="54">
        <f t="shared" si="26"/>
        <v>0</v>
      </c>
      <c r="AI380" s="56">
        <v>0</v>
      </c>
      <c r="AJ380" s="114">
        <v>0</v>
      </c>
      <c r="AK380" s="120" t="s">
        <v>90</v>
      </c>
      <c r="AL380" s="116" t="s">
        <v>90</v>
      </c>
      <c r="AM380" s="56">
        <v>0</v>
      </c>
      <c r="AN380" s="116" t="s">
        <v>90</v>
      </c>
      <c r="AO380" s="116" t="s">
        <v>90</v>
      </c>
      <c r="AP380" s="116" t="s">
        <v>90</v>
      </c>
      <c r="AQ380" s="54">
        <f t="shared" si="27"/>
        <v>0</v>
      </c>
      <c r="AR380" s="54">
        <f>+L380+AE380-AJ380</f>
        <v>9373320</v>
      </c>
      <c r="AS380" s="56" t="s">
        <v>571</v>
      </c>
      <c r="AT380" s="114">
        <v>0</v>
      </c>
      <c r="AU380" s="56" t="s">
        <v>91</v>
      </c>
      <c r="AV380" s="114">
        <v>0</v>
      </c>
      <c r="AW380" s="56" t="s">
        <v>90</v>
      </c>
      <c r="AX380" s="247">
        <v>1420200</v>
      </c>
      <c r="AY380" s="58">
        <f t="shared" si="28"/>
        <v>7953120</v>
      </c>
      <c r="AZ380" s="112">
        <f t="shared" si="29"/>
        <v>0.15151515151515152</v>
      </c>
      <c r="BA380" s="159">
        <v>0.15151515151515152</v>
      </c>
      <c r="BB380" s="56" t="s">
        <v>90</v>
      </c>
      <c r="BC380" s="56" t="s">
        <v>149</v>
      </c>
      <c r="BD380" s="403" t="s">
        <v>5660</v>
      </c>
      <c r="BE380" s="51" t="s">
        <v>88</v>
      </c>
      <c r="BF380" s="51" t="s">
        <v>88</v>
      </c>
    </row>
    <row r="381" spans="2:58" x14ac:dyDescent="0.25">
      <c r="B381" s="51">
        <v>2026</v>
      </c>
      <c r="C381" s="51">
        <v>891780111</v>
      </c>
      <c r="D381" s="51" t="s">
        <v>79</v>
      </c>
      <c r="E381" s="161" t="s">
        <v>5659</v>
      </c>
      <c r="F381" s="56" t="s">
        <v>5658</v>
      </c>
      <c r="G381" s="56">
        <v>0</v>
      </c>
      <c r="H381" s="56" t="s">
        <v>82</v>
      </c>
      <c r="I381" s="51" t="s">
        <v>174</v>
      </c>
      <c r="J381" s="121" t="s">
        <v>84</v>
      </c>
      <c r="K381" s="109" t="s">
        <v>3507</v>
      </c>
      <c r="L381" s="114">
        <v>9373320</v>
      </c>
      <c r="M381" s="51" t="s">
        <v>86</v>
      </c>
      <c r="N381" s="109" t="s">
        <v>5657</v>
      </c>
      <c r="O381" s="109">
        <v>7633806</v>
      </c>
      <c r="P381" s="109">
        <v>69</v>
      </c>
      <c r="Q381" s="120">
        <v>46036</v>
      </c>
      <c r="R381" s="109">
        <v>6818861280</v>
      </c>
      <c r="S381" s="114">
        <v>1813</v>
      </c>
      <c r="T381" s="120">
        <v>46044</v>
      </c>
      <c r="U381" s="114">
        <v>9373320</v>
      </c>
      <c r="V381" s="56" t="s">
        <v>88</v>
      </c>
      <c r="W381" s="114">
        <v>1082939683</v>
      </c>
      <c r="X381" s="161" t="s">
        <v>3375</v>
      </c>
      <c r="Y381" s="120">
        <v>46044</v>
      </c>
      <c r="Z381" s="120">
        <v>46069</v>
      </c>
      <c r="AA381" s="120" t="s">
        <v>90</v>
      </c>
      <c r="AB381" s="120">
        <v>46167</v>
      </c>
      <c r="AC381" s="54">
        <f t="shared" si="25"/>
        <v>98</v>
      </c>
      <c r="AD381" s="56">
        <v>0</v>
      </c>
      <c r="AE381" s="114">
        <v>0</v>
      </c>
      <c r="AF381" s="56">
        <v>0</v>
      </c>
      <c r="AG381" s="116" t="s">
        <v>90</v>
      </c>
      <c r="AH381" s="54">
        <f t="shared" si="26"/>
        <v>0</v>
      </c>
      <c r="AI381" s="56">
        <v>0</v>
      </c>
      <c r="AJ381" s="114">
        <v>0</v>
      </c>
      <c r="AK381" s="120" t="s">
        <v>90</v>
      </c>
      <c r="AL381" s="116" t="s">
        <v>90</v>
      </c>
      <c r="AM381" s="56">
        <v>0</v>
      </c>
      <c r="AN381" s="116" t="s">
        <v>90</v>
      </c>
      <c r="AO381" s="116" t="s">
        <v>90</v>
      </c>
      <c r="AP381" s="116" t="s">
        <v>90</v>
      </c>
      <c r="AQ381" s="54">
        <f t="shared" si="27"/>
        <v>0</v>
      </c>
      <c r="AR381" s="54">
        <f>+L381+AE381-AJ381</f>
        <v>9373320</v>
      </c>
      <c r="AS381" s="56" t="s">
        <v>571</v>
      </c>
      <c r="AT381" s="114">
        <v>0</v>
      </c>
      <c r="AU381" s="56" t="s">
        <v>91</v>
      </c>
      <c r="AV381" s="114">
        <v>0</v>
      </c>
      <c r="AW381" s="56" t="s">
        <v>90</v>
      </c>
      <c r="AX381" s="247">
        <v>1420200</v>
      </c>
      <c r="AY381" s="58">
        <f t="shared" si="28"/>
        <v>7953120</v>
      </c>
      <c r="AZ381" s="112">
        <f t="shared" si="29"/>
        <v>0.15151515151515152</v>
      </c>
      <c r="BA381" s="159">
        <v>0.15151515151515152</v>
      </c>
      <c r="BB381" s="56" t="s">
        <v>90</v>
      </c>
      <c r="BC381" s="56" t="s">
        <v>149</v>
      </c>
      <c r="BD381" s="403" t="s">
        <v>5656</v>
      </c>
      <c r="BE381" s="51" t="s">
        <v>88</v>
      </c>
      <c r="BF381" s="51" t="s">
        <v>88</v>
      </c>
    </row>
    <row r="382" spans="2:58" x14ac:dyDescent="0.25">
      <c r="B382" s="51">
        <v>2026</v>
      </c>
      <c r="C382" s="51">
        <v>891780111</v>
      </c>
      <c r="D382" s="51" t="s">
        <v>79</v>
      </c>
      <c r="E382" s="161" t="s">
        <v>5655</v>
      </c>
      <c r="F382" s="56" t="s">
        <v>5654</v>
      </c>
      <c r="G382" s="56">
        <v>0</v>
      </c>
      <c r="H382" s="56" t="s">
        <v>82</v>
      </c>
      <c r="I382" s="51" t="s">
        <v>174</v>
      </c>
      <c r="J382" s="121" t="s">
        <v>84</v>
      </c>
      <c r="K382" s="109" t="s">
        <v>3507</v>
      </c>
      <c r="L382" s="114">
        <v>9373320</v>
      </c>
      <c r="M382" s="51" t="s">
        <v>86</v>
      </c>
      <c r="N382" s="109" t="s">
        <v>5653</v>
      </c>
      <c r="O382" s="109">
        <v>1221979120</v>
      </c>
      <c r="P382" s="109">
        <v>69</v>
      </c>
      <c r="Q382" s="120">
        <v>46036</v>
      </c>
      <c r="R382" s="109">
        <v>6818861280</v>
      </c>
      <c r="S382" s="114">
        <v>1814</v>
      </c>
      <c r="T382" s="120">
        <v>46044</v>
      </c>
      <c r="U382" s="114">
        <v>9373320</v>
      </c>
      <c r="V382" s="56" t="s">
        <v>88</v>
      </c>
      <c r="W382" s="114">
        <v>1082939683</v>
      </c>
      <c r="X382" s="161" t="s">
        <v>3375</v>
      </c>
      <c r="Y382" s="120">
        <v>46044</v>
      </c>
      <c r="Z382" s="120">
        <v>46069</v>
      </c>
      <c r="AA382" s="120" t="s">
        <v>90</v>
      </c>
      <c r="AB382" s="120">
        <v>46167</v>
      </c>
      <c r="AC382" s="54">
        <f t="shared" si="25"/>
        <v>98</v>
      </c>
      <c r="AD382" s="56">
        <v>0</v>
      </c>
      <c r="AE382" s="114">
        <v>0</v>
      </c>
      <c r="AF382" s="56">
        <v>0</v>
      </c>
      <c r="AG382" s="116" t="s">
        <v>90</v>
      </c>
      <c r="AH382" s="54">
        <f t="shared" si="26"/>
        <v>0</v>
      </c>
      <c r="AI382" s="56">
        <v>0</v>
      </c>
      <c r="AJ382" s="114">
        <v>0</v>
      </c>
      <c r="AK382" s="120" t="s">
        <v>90</v>
      </c>
      <c r="AL382" s="116" t="s">
        <v>90</v>
      </c>
      <c r="AM382" s="56">
        <v>0</v>
      </c>
      <c r="AN382" s="116" t="s">
        <v>90</v>
      </c>
      <c r="AO382" s="116" t="s">
        <v>90</v>
      </c>
      <c r="AP382" s="116" t="s">
        <v>90</v>
      </c>
      <c r="AQ382" s="54">
        <f t="shared" si="27"/>
        <v>0</v>
      </c>
      <c r="AR382" s="54">
        <f>+L382+AE382-AJ382</f>
        <v>9373320</v>
      </c>
      <c r="AS382" s="56" t="s">
        <v>571</v>
      </c>
      <c r="AT382" s="114">
        <v>0</v>
      </c>
      <c r="AU382" s="56" t="s">
        <v>91</v>
      </c>
      <c r="AV382" s="114">
        <v>0</v>
      </c>
      <c r="AW382" s="56" t="s">
        <v>90</v>
      </c>
      <c r="AX382" s="247">
        <v>1420200</v>
      </c>
      <c r="AY382" s="58">
        <f t="shared" si="28"/>
        <v>7953120</v>
      </c>
      <c r="AZ382" s="112">
        <f t="shared" si="29"/>
        <v>0.15151515151515152</v>
      </c>
      <c r="BA382" s="159">
        <v>0.15151515151515152</v>
      </c>
      <c r="BB382" s="56" t="s">
        <v>90</v>
      </c>
      <c r="BC382" s="56" t="s">
        <v>149</v>
      </c>
      <c r="BD382" s="403" t="s">
        <v>5652</v>
      </c>
      <c r="BE382" s="51" t="s">
        <v>88</v>
      </c>
      <c r="BF382" s="51" t="s">
        <v>88</v>
      </c>
    </row>
    <row r="383" spans="2:58" x14ac:dyDescent="0.25">
      <c r="B383" s="51">
        <v>2026</v>
      </c>
      <c r="C383" s="51">
        <v>891780111</v>
      </c>
      <c r="D383" s="51" t="s">
        <v>79</v>
      </c>
      <c r="E383" s="161" t="s">
        <v>5651</v>
      </c>
      <c r="F383" s="56" t="s">
        <v>5650</v>
      </c>
      <c r="G383" s="56">
        <v>0</v>
      </c>
      <c r="H383" s="56" t="s">
        <v>82</v>
      </c>
      <c r="I383" s="51" t="s">
        <v>174</v>
      </c>
      <c r="J383" s="121" t="s">
        <v>84</v>
      </c>
      <c r="K383" s="109" t="s">
        <v>3526</v>
      </c>
      <c r="L383" s="114">
        <v>9373320</v>
      </c>
      <c r="M383" s="51" t="s">
        <v>86</v>
      </c>
      <c r="N383" s="109" t="s">
        <v>5649</v>
      </c>
      <c r="O383" s="109">
        <v>1006854581</v>
      </c>
      <c r="P383" s="109">
        <v>69</v>
      </c>
      <c r="Q383" s="120">
        <v>46036</v>
      </c>
      <c r="R383" s="109">
        <v>6818861280</v>
      </c>
      <c r="S383" s="114">
        <v>1820</v>
      </c>
      <c r="T383" s="120">
        <v>46044</v>
      </c>
      <c r="U383" s="114">
        <v>9373320</v>
      </c>
      <c r="V383" s="56" t="s">
        <v>88</v>
      </c>
      <c r="W383" s="114">
        <v>1082939683</v>
      </c>
      <c r="X383" s="161" t="s">
        <v>3375</v>
      </c>
      <c r="Y383" s="120">
        <v>46044</v>
      </c>
      <c r="Z383" s="120">
        <v>46069</v>
      </c>
      <c r="AA383" s="120" t="s">
        <v>90</v>
      </c>
      <c r="AB383" s="120">
        <v>46167</v>
      </c>
      <c r="AC383" s="54">
        <f t="shared" si="25"/>
        <v>98</v>
      </c>
      <c r="AD383" s="56">
        <v>0</v>
      </c>
      <c r="AE383" s="114">
        <v>0</v>
      </c>
      <c r="AF383" s="56">
        <v>0</v>
      </c>
      <c r="AG383" s="116" t="s">
        <v>90</v>
      </c>
      <c r="AH383" s="54">
        <f t="shared" si="26"/>
        <v>0</v>
      </c>
      <c r="AI383" s="56">
        <v>0</v>
      </c>
      <c r="AJ383" s="114">
        <v>0</v>
      </c>
      <c r="AK383" s="120" t="s">
        <v>90</v>
      </c>
      <c r="AL383" s="116" t="s">
        <v>90</v>
      </c>
      <c r="AM383" s="56">
        <v>0</v>
      </c>
      <c r="AN383" s="116" t="s">
        <v>90</v>
      </c>
      <c r="AO383" s="116" t="s">
        <v>90</v>
      </c>
      <c r="AP383" s="116" t="s">
        <v>90</v>
      </c>
      <c r="AQ383" s="54">
        <f t="shared" si="27"/>
        <v>0</v>
      </c>
      <c r="AR383" s="54">
        <f>+L383+AE383-AJ383</f>
        <v>9373320</v>
      </c>
      <c r="AS383" s="56" t="s">
        <v>571</v>
      </c>
      <c r="AT383" s="114">
        <v>0</v>
      </c>
      <c r="AU383" s="56" t="s">
        <v>91</v>
      </c>
      <c r="AV383" s="114">
        <v>0</v>
      </c>
      <c r="AW383" s="56" t="s">
        <v>90</v>
      </c>
      <c r="AX383" s="247">
        <v>1420200</v>
      </c>
      <c r="AY383" s="58">
        <f t="shared" si="28"/>
        <v>7953120</v>
      </c>
      <c r="AZ383" s="112">
        <f t="shared" si="29"/>
        <v>0.15151515151515152</v>
      </c>
      <c r="BA383" s="159">
        <v>0.15151515151515152</v>
      </c>
      <c r="BB383" s="56" t="s">
        <v>90</v>
      </c>
      <c r="BC383" s="56" t="s">
        <v>149</v>
      </c>
      <c r="BD383" s="403" t="s">
        <v>5648</v>
      </c>
      <c r="BE383" s="51" t="s">
        <v>88</v>
      </c>
      <c r="BF383" s="51" t="s">
        <v>88</v>
      </c>
    </row>
    <row r="384" spans="2:58" x14ac:dyDescent="0.25">
      <c r="B384" s="51">
        <v>2026</v>
      </c>
      <c r="C384" s="51">
        <v>891780111</v>
      </c>
      <c r="D384" s="51" t="s">
        <v>79</v>
      </c>
      <c r="E384" s="161" t="s">
        <v>5647</v>
      </c>
      <c r="F384" s="56" t="s">
        <v>5646</v>
      </c>
      <c r="G384" s="56">
        <v>0</v>
      </c>
      <c r="H384" s="56" t="s">
        <v>82</v>
      </c>
      <c r="I384" s="51" t="s">
        <v>174</v>
      </c>
      <c r="J384" s="121" t="s">
        <v>84</v>
      </c>
      <c r="K384" s="109" t="s">
        <v>4004</v>
      </c>
      <c r="L384" s="114">
        <v>9373320</v>
      </c>
      <c r="M384" s="51" t="s">
        <v>86</v>
      </c>
      <c r="N384" s="109" t="s">
        <v>5645</v>
      </c>
      <c r="O384" s="109">
        <v>1004361691</v>
      </c>
      <c r="P384" s="109">
        <v>69</v>
      </c>
      <c r="Q384" s="120">
        <v>46036</v>
      </c>
      <c r="R384" s="109">
        <v>6818861280</v>
      </c>
      <c r="S384" s="114">
        <v>1815</v>
      </c>
      <c r="T384" s="120">
        <v>46044</v>
      </c>
      <c r="U384" s="114">
        <v>9373320</v>
      </c>
      <c r="V384" s="56" t="s">
        <v>88</v>
      </c>
      <c r="W384" s="114">
        <v>1082939683</v>
      </c>
      <c r="X384" s="161" t="s">
        <v>3375</v>
      </c>
      <c r="Y384" s="120">
        <v>46044</v>
      </c>
      <c r="Z384" s="120">
        <v>46069</v>
      </c>
      <c r="AA384" s="120" t="s">
        <v>90</v>
      </c>
      <c r="AB384" s="120">
        <v>46167</v>
      </c>
      <c r="AC384" s="54">
        <f t="shared" si="25"/>
        <v>98</v>
      </c>
      <c r="AD384" s="56">
        <v>0</v>
      </c>
      <c r="AE384" s="114">
        <v>0</v>
      </c>
      <c r="AF384" s="56">
        <v>0</v>
      </c>
      <c r="AG384" s="116" t="s">
        <v>90</v>
      </c>
      <c r="AH384" s="54">
        <f t="shared" si="26"/>
        <v>0</v>
      </c>
      <c r="AI384" s="56">
        <v>0</v>
      </c>
      <c r="AJ384" s="114">
        <v>0</v>
      </c>
      <c r="AK384" s="120" t="s">
        <v>90</v>
      </c>
      <c r="AL384" s="116" t="s">
        <v>90</v>
      </c>
      <c r="AM384" s="56">
        <v>0</v>
      </c>
      <c r="AN384" s="116" t="s">
        <v>90</v>
      </c>
      <c r="AO384" s="116" t="s">
        <v>90</v>
      </c>
      <c r="AP384" s="116" t="s">
        <v>90</v>
      </c>
      <c r="AQ384" s="54">
        <f t="shared" si="27"/>
        <v>0</v>
      </c>
      <c r="AR384" s="54">
        <f>+L384+AE384-AJ384</f>
        <v>9373320</v>
      </c>
      <c r="AS384" s="56" t="s">
        <v>571</v>
      </c>
      <c r="AT384" s="114">
        <v>0</v>
      </c>
      <c r="AU384" s="56" t="s">
        <v>91</v>
      </c>
      <c r="AV384" s="114">
        <v>0</v>
      </c>
      <c r="AW384" s="56" t="s">
        <v>90</v>
      </c>
      <c r="AX384" s="247">
        <v>1420200</v>
      </c>
      <c r="AY384" s="58">
        <f t="shared" si="28"/>
        <v>7953120</v>
      </c>
      <c r="AZ384" s="112">
        <f t="shared" si="29"/>
        <v>0.15151515151515152</v>
      </c>
      <c r="BA384" s="159">
        <v>0.15151515151515152</v>
      </c>
      <c r="BB384" s="56" t="s">
        <v>90</v>
      </c>
      <c r="BC384" s="56" t="s">
        <v>149</v>
      </c>
      <c r="BD384" s="403" t="s">
        <v>5644</v>
      </c>
      <c r="BE384" s="51" t="s">
        <v>88</v>
      </c>
      <c r="BF384" s="51" t="s">
        <v>88</v>
      </c>
    </row>
    <row r="385" spans="2:58" x14ac:dyDescent="0.25">
      <c r="B385" s="51">
        <v>2026</v>
      </c>
      <c r="C385" s="51">
        <v>891780111</v>
      </c>
      <c r="D385" s="51" t="s">
        <v>79</v>
      </c>
      <c r="E385" s="161" t="s">
        <v>5643</v>
      </c>
      <c r="F385" s="56" t="s">
        <v>5642</v>
      </c>
      <c r="G385" s="56">
        <v>0</v>
      </c>
      <c r="H385" s="56" t="s">
        <v>82</v>
      </c>
      <c r="I385" s="51" t="s">
        <v>174</v>
      </c>
      <c r="J385" s="121" t="s">
        <v>84</v>
      </c>
      <c r="K385" s="109" t="s">
        <v>4135</v>
      </c>
      <c r="L385" s="114">
        <v>9373320</v>
      </c>
      <c r="M385" s="51" t="s">
        <v>86</v>
      </c>
      <c r="N385" s="109" t="s">
        <v>5641</v>
      </c>
      <c r="O385" s="109">
        <v>12631523</v>
      </c>
      <c r="P385" s="109">
        <v>69</v>
      </c>
      <c r="Q385" s="120">
        <v>46036</v>
      </c>
      <c r="R385" s="109">
        <v>6818861280</v>
      </c>
      <c r="S385" s="114">
        <v>1816</v>
      </c>
      <c r="T385" s="120">
        <v>46044</v>
      </c>
      <c r="U385" s="114">
        <v>9373320</v>
      </c>
      <c r="V385" s="56" t="s">
        <v>88</v>
      </c>
      <c r="W385" s="114">
        <v>1082939683</v>
      </c>
      <c r="X385" s="161" t="s">
        <v>3375</v>
      </c>
      <c r="Y385" s="120">
        <v>46044</v>
      </c>
      <c r="Z385" s="120">
        <v>46069</v>
      </c>
      <c r="AA385" s="120" t="s">
        <v>90</v>
      </c>
      <c r="AB385" s="120">
        <v>46167</v>
      </c>
      <c r="AC385" s="54">
        <f t="shared" si="25"/>
        <v>98</v>
      </c>
      <c r="AD385" s="56">
        <v>0</v>
      </c>
      <c r="AE385" s="114">
        <v>0</v>
      </c>
      <c r="AF385" s="56">
        <v>0</v>
      </c>
      <c r="AG385" s="116" t="s">
        <v>90</v>
      </c>
      <c r="AH385" s="54">
        <f t="shared" si="26"/>
        <v>0</v>
      </c>
      <c r="AI385" s="56">
        <v>0</v>
      </c>
      <c r="AJ385" s="114">
        <v>0</v>
      </c>
      <c r="AK385" s="120" t="s">
        <v>90</v>
      </c>
      <c r="AL385" s="116" t="s">
        <v>90</v>
      </c>
      <c r="AM385" s="56">
        <v>0</v>
      </c>
      <c r="AN385" s="116" t="s">
        <v>90</v>
      </c>
      <c r="AO385" s="116" t="s">
        <v>90</v>
      </c>
      <c r="AP385" s="116" t="s">
        <v>90</v>
      </c>
      <c r="AQ385" s="54">
        <f t="shared" si="27"/>
        <v>0</v>
      </c>
      <c r="AR385" s="54">
        <f>+L385+AE385-AJ385</f>
        <v>9373320</v>
      </c>
      <c r="AS385" s="56" t="s">
        <v>571</v>
      </c>
      <c r="AT385" s="114">
        <v>0</v>
      </c>
      <c r="AU385" s="56" t="s">
        <v>91</v>
      </c>
      <c r="AV385" s="114">
        <v>0</v>
      </c>
      <c r="AW385" s="56" t="s">
        <v>90</v>
      </c>
      <c r="AX385" s="247">
        <v>1420200</v>
      </c>
      <c r="AY385" s="58">
        <f t="shared" si="28"/>
        <v>7953120</v>
      </c>
      <c r="AZ385" s="112">
        <f t="shared" si="29"/>
        <v>0.15151515151515152</v>
      </c>
      <c r="BA385" s="159">
        <v>0.15151515151515152</v>
      </c>
      <c r="BB385" s="56" t="s">
        <v>90</v>
      </c>
      <c r="BC385" s="56" t="s">
        <v>149</v>
      </c>
      <c r="BD385" s="403" t="s">
        <v>5640</v>
      </c>
      <c r="BE385" s="51" t="s">
        <v>88</v>
      </c>
      <c r="BF385" s="51" t="s">
        <v>88</v>
      </c>
    </row>
    <row r="386" spans="2:58" x14ac:dyDescent="0.25">
      <c r="B386" s="51">
        <v>2026</v>
      </c>
      <c r="C386" s="51">
        <v>891780111</v>
      </c>
      <c r="D386" s="51" t="s">
        <v>79</v>
      </c>
      <c r="E386" s="161" t="s">
        <v>5639</v>
      </c>
      <c r="F386" s="56" t="s">
        <v>5638</v>
      </c>
      <c r="G386" s="56">
        <v>0</v>
      </c>
      <c r="H386" s="56" t="s">
        <v>82</v>
      </c>
      <c r="I386" s="51" t="s">
        <v>174</v>
      </c>
      <c r="J386" s="121" t="s">
        <v>84</v>
      </c>
      <c r="K386" s="109" t="s">
        <v>3507</v>
      </c>
      <c r="L386" s="114">
        <v>9373320</v>
      </c>
      <c r="M386" s="51" t="s">
        <v>86</v>
      </c>
      <c r="N386" s="109" t="s">
        <v>5637</v>
      </c>
      <c r="O386" s="109">
        <v>1082406264</v>
      </c>
      <c r="P386" s="109">
        <v>69</v>
      </c>
      <c r="Q386" s="120">
        <v>46036</v>
      </c>
      <c r="R386" s="109">
        <v>6818861280</v>
      </c>
      <c r="S386" s="114">
        <v>1817</v>
      </c>
      <c r="T386" s="120">
        <v>46044</v>
      </c>
      <c r="U386" s="114">
        <v>9373320</v>
      </c>
      <c r="V386" s="56" t="s">
        <v>88</v>
      </c>
      <c r="W386" s="114">
        <v>1082939683</v>
      </c>
      <c r="X386" s="161" t="s">
        <v>3375</v>
      </c>
      <c r="Y386" s="120">
        <v>46044</v>
      </c>
      <c r="Z386" s="120">
        <v>46069</v>
      </c>
      <c r="AA386" s="120" t="s">
        <v>90</v>
      </c>
      <c r="AB386" s="120">
        <v>46167</v>
      </c>
      <c r="AC386" s="54">
        <f t="shared" si="25"/>
        <v>98</v>
      </c>
      <c r="AD386" s="56">
        <v>0</v>
      </c>
      <c r="AE386" s="114">
        <v>0</v>
      </c>
      <c r="AF386" s="56">
        <v>0</v>
      </c>
      <c r="AG386" s="116" t="s">
        <v>90</v>
      </c>
      <c r="AH386" s="54">
        <f t="shared" si="26"/>
        <v>0</v>
      </c>
      <c r="AI386" s="56">
        <v>0</v>
      </c>
      <c r="AJ386" s="114">
        <v>0</v>
      </c>
      <c r="AK386" s="120" t="s">
        <v>90</v>
      </c>
      <c r="AL386" s="116" t="s">
        <v>90</v>
      </c>
      <c r="AM386" s="56">
        <v>0</v>
      </c>
      <c r="AN386" s="116" t="s">
        <v>90</v>
      </c>
      <c r="AO386" s="116" t="s">
        <v>90</v>
      </c>
      <c r="AP386" s="116" t="s">
        <v>90</v>
      </c>
      <c r="AQ386" s="54">
        <f t="shared" si="27"/>
        <v>0</v>
      </c>
      <c r="AR386" s="54">
        <f>+L386+AE386-AJ386</f>
        <v>9373320</v>
      </c>
      <c r="AS386" s="56" t="s">
        <v>571</v>
      </c>
      <c r="AT386" s="114">
        <v>0</v>
      </c>
      <c r="AU386" s="56" t="s">
        <v>91</v>
      </c>
      <c r="AV386" s="114">
        <v>0</v>
      </c>
      <c r="AW386" s="56" t="s">
        <v>90</v>
      </c>
      <c r="AX386" s="247">
        <v>1420200</v>
      </c>
      <c r="AY386" s="58">
        <f t="shared" si="28"/>
        <v>7953120</v>
      </c>
      <c r="AZ386" s="112">
        <f t="shared" si="29"/>
        <v>0.15151515151515152</v>
      </c>
      <c r="BA386" s="159">
        <v>0.15151515151515152</v>
      </c>
      <c r="BB386" s="56" t="s">
        <v>90</v>
      </c>
      <c r="BC386" s="56" t="s">
        <v>149</v>
      </c>
      <c r="BD386" s="403" t="s">
        <v>5636</v>
      </c>
      <c r="BE386" s="51" t="s">
        <v>88</v>
      </c>
      <c r="BF386" s="51" t="s">
        <v>88</v>
      </c>
    </row>
    <row r="387" spans="2:58" x14ac:dyDescent="0.25">
      <c r="B387" s="51">
        <v>2026</v>
      </c>
      <c r="C387" s="51">
        <v>891780111</v>
      </c>
      <c r="D387" s="51" t="s">
        <v>79</v>
      </c>
      <c r="E387" s="161" t="s">
        <v>5635</v>
      </c>
      <c r="F387" s="56" t="s">
        <v>5634</v>
      </c>
      <c r="G387" s="56">
        <v>0</v>
      </c>
      <c r="H387" s="56" t="s">
        <v>82</v>
      </c>
      <c r="I387" s="51" t="s">
        <v>174</v>
      </c>
      <c r="J387" s="121" t="s">
        <v>84</v>
      </c>
      <c r="K387" s="109" t="s">
        <v>3507</v>
      </c>
      <c r="L387" s="114">
        <v>9373320</v>
      </c>
      <c r="M387" s="51" t="s">
        <v>86</v>
      </c>
      <c r="N387" s="109" t="s">
        <v>5633</v>
      </c>
      <c r="O387" s="109">
        <v>85490945</v>
      </c>
      <c r="P387" s="109">
        <v>69</v>
      </c>
      <c r="Q387" s="120">
        <v>46036</v>
      </c>
      <c r="R387" s="109">
        <v>6818861280</v>
      </c>
      <c r="S387" s="114">
        <v>1818</v>
      </c>
      <c r="T387" s="120">
        <v>46044</v>
      </c>
      <c r="U387" s="114">
        <v>9373320</v>
      </c>
      <c r="V387" s="56" t="s">
        <v>88</v>
      </c>
      <c r="W387" s="114">
        <v>1082939683</v>
      </c>
      <c r="X387" s="161" t="s">
        <v>3375</v>
      </c>
      <c r="Y387" s="120">
        <v>46044</v>
      </c>
      <c r="Z387" s="120">
        <v>46069</v>
      </c>
      <c r="AA387" s="120" t="s">
        <v>90</v>
      </c>
      <c r="AB387" s="120">
        <v>46167</v>
      </c>
      <c r="AC387" s="54">
        <f t="shared" si="25"/>
        <v>98</v>
      </c>
      <c r="AD387" s="56">
        <v>0</v>
      </c>
      <c r="AE387" s="114">
        <v>0</v>
      </c>
      <c r="AF387" s="56">
        <v>0</v>
      </c>
      <c r="AG387" s="116" t="s">
        <v>90</v>
      </c>
      <c r="AH387" s="54">
        <f t="shared" si="26"/>
        <v>0</v>
      </c>
      <c r="AI387" s="56">
        <v>0</v>
      </c>
      <c r="AJ387" s="114">
        <v>0</v>
      </c>
      <c r="AK387" s="120" t="s">
        <v>90</v>
      </c>
      <c r="AL387" s="116" t="s">
        <v>90</v>
      </c>
      <c r="AM387" s="56">
        <v>0</v>
      </c>
      <c r="AN387" s="116" t="s">
        <v>90</v>
      </c>
      <c r="AO387" s="116" t="s">
        <v>90</v>
      </c>
      <c r="AP387" s="116" t="s">
        <v>90</v>
      </c>
      <c r="AQ387" s="54">
        <f t="shared" si="27"/>
        <v>0</v>
      </c>
      <c r="AR387" s="54">
        <f>+L387+AE387-AJ387</f>
        <v>9373320</v>
      </c>
      <c r="AS387" s="56" t="s">
        <v>571</v>
      </c>
      <c r="AT387" s="114">
        <v>0</v>
      </c>
      <c r="AU387" s="56" t="s">
        <v>91</v>
      </c>
      <c r="AV387" s="114">
        <v>0</v>
      </c>
      <c r="AW387" s="56" t="s">
        <v>90</v>
      </c>
      <c r="AX387" s="247">
        <v>1420200</v>
      </c>
      <c r="AY387" s="58">
        <f t="shared" si="28"/>
        <v>7953120</v>
      </c>
      <c r="AZ387" s="112">
        <f t="shared" si="29"/>
        <v>0.15151515151515152</v>
      </c>
      <c r="BA387" s="159">
        <v>0.15151515151515152</v>
      </c>
      <c r="BB387" s="56" t="s">
        <v>90</v>
      </c>
      <c r="BC387" s="56" t="s">
        <v>149</v>
      </c>
      <c r="BD387" s="403" t="s">
        <v>5632</v>
      </c>
      <c r="BE387" s="51" t="s">
        <v>88</v>
      </c>
      <c r="BF387" s="51" t="s">
        <v>88</v>
      </c>
    </row>
    <row r="388" spans="2:58" x14ac:dyDescent="0.25">
      <c r="B388" s="51">
        <v>2026</v>
      </c>
      <c r="C388" s="51">
        <v>891780111</v>
      </c>
      <c r="D388" s="51" t="s">
        <v>79</v>
      </c>
      <c r="E388" s="161" t="s">
        <v>5631</v>
      </c>
      <c r="F388" s="56" t="s">
        <v>5630</v>
      </c>
      <c r="G388" s="56">
        <v>0</v>
      </c>
      <c r="H388" s="56" t="s">
        <v>82</v>
      </c>
      <c r="I388" s="51" t="s">
        <v>174</v>
      </c>
      <c r="J388" s="121" t="s">
        <v>84</v>
      </c>
      <c r="K388" s="109" t="s">
        <v>4004</v>
      </c>
      <c r="L388" s="114">
        <v>9373320</v>
      </c>
      <c r="M388" s="51" t="s">
        <v>86</v>
      </c>
      <c r="N388" s="109" t="s">
        <v>5629</v>
      </c>
      <c r="O388" s="109">
        <v>1081000847</v>
      </c>
      <c r="P388" s="109">
        <v>69</v>
      </c>
      <c r="Q388" s="120">
        <v>46036</v>
      </c>
      <c r="R388" s="109">
        <v>6818861280</v>
      </c>
      <c r="S388" s="114">
        <v>1838</v>
      </c>
      <c r="T388" s="120">
        <v>46045</v>
      </c>
      <c r="U388" s="114">
        <v>9373320</v>
      </c>
      <c r="V388" s="56" t="s">
        <v>88</v>
      </c>
      <c r="W388" s="114">
        <v>1082939683</v>
      </c>
      <c r="X388" s="161" t="s">
        <v>3375</v>
      </c>
      <c r="Y388" s="120">
        <v>46044</v>
      </c>
      <c r="Z388" s="120">
        <v>46069</v>
      </c>
      <c r="AA388" s="120" t="s">
        <v>90</v>
      </c>
      <c r="AB388" s="120">
        <v>46167</v>
      </c>
      <c r="AC388" s="54">
        <f t="shared" si="25"/>
        <v>98</v>
      </c>
      <c r="AD388" s="56">
        <v>0</v>
      </c>
      <c r="AE388" s="114">
        <v>0</v>
      </c>
      <c r="AF388" s="56">
        <v>0</v>
      </c>
      <c r="AG388" s="116" t="s">
        <v>90</v>
      </c>
      <c r="AH388" s="54">
        <f t="shared" si="26"/>
        <v>0</v>
      </c>
      <c r="AI388" s="56">
        <v>0</v>
      </c>
      <c r="AJ388" s="114">
        <v>0</v>
      </c>
      <c r="AK388" s="120" t="s">
        <v>90</v>
      </c>
      <c r="AL388" s="116" t="s">
        <v>90</v>
      </c>
      <c r="AM388" s="56">
        <v>0</v>
      </c>
      <c r="AN388" s="116" t="s">
        <v>90</v>
      </c>
      <c r="AO388" s="116" t="s">
        <v>90</v>
      </c>
      <c r="AP388" s="116" t="s">
        <v>90</v>
      </c>
      <c r="AQ388" s="54">
        <f t="shared" si="27"/>
        <v>0</v>
      </c>
      <c r="AR388" s="54">
        <f>+L388+AE388-AJ388</f>
        <v>9373320</v>
      </c>
      <c r="AS388" s="56" t="s">
        <v>571</v>
      </c>
      <c r="AT388" s="114">
        <v>0</v>
      </c>
      <c r="AU388" s="56" t="s">
        <v>91</v>
      </c>
      <c r="AV388" s="114">
        <v>0</v>
      </c>
      <c r="AW388" s="56" t="s">
        <v>90</v>
      </c>
      <c r="AX388" s="247">
        <v>1420200</v>
      </c>
      <c r="AY388" s="58">
        <f t="shared" si="28"/>
        <v>7953120</v>
      </c>
      <c r="AZ388" s="112">
        <f t="shared" si="29"/>
        <v>0.15151515151515152</v>
      </c>
      <c r="BA388" s="159">
        <v>0.15151515151515152</v>
      </c>
      <c r="BB388" s="56" t="s">
        <v>90</v>
      </c>
      <c r="BC388" s="56" t="s">
        <v>149</v>
      </c>
      <c r="BD388" s="403" t="s">
        <v>5628</v>
      </c>
      <c r="BE388" s="51" t="s">
        <v>88</v>
      </c>
      <c r="BF388" s="51" t="s">
        <v>88</v>
      </c>
    </row>
    <row r="389" spans="2:58" x14ac:dyDescent="0.25">
      <c r="B389" s="51">
        <v>2026</v>
      </c>
      <c r="C389" s="51">
        <v>891780111</v>
      </c>
      <c r="D389" s="51" t="s">
        <v>79</v>
      </c>
      <c r="E389" s="161" t="s">
        <v>5627</v>
      </c>
      <c r="F389" s="56" t="s">
        <v>5626</v>
      </c>
      <c r="G389" s="56">
        <v>0</v>
      </c>
      <c r="H389" s="56" t="s">
        <v>82</v>
      </c>
      <c r="I389" s="51" t="s">
        <v>174</v>
      </c>
      <c r="J389" s="121" t="s">
        <v>84</v>
      </c>
      <c r="K389" s="109" t="s">
        <v>4004</v>
      </c>
      <c r="L389" s="114">
        <v>9373320</v>
      </c>
      <c r="M389" s="51" t="s">
        <v>86</v>
      </c>
      <c r="N389" s="109" t="s">
        <v>5625</v>
      </c>
      <c r="O389" s="109">
        <v>1004371587</v>
      </c>
      <c r="P389" s="109">
        <v>69</v>
      </c>
      <c r="Q389" s="120">
        <v>46036</v>
      </c>
      <c r="R389" s="109">
        <v>6818861280</v>
      </c>
      <c r="S389" s="114">
        <v>1839</v>
      </c>
      <c r="T389" s="120">
        <v>46045</v>
      </c>
      <c r="U389" s="114">
        <v>9373320</v>
      </c>
      <c r="V389" s="56" t="s">
        <v>88</v>
      </c>
      <c r="W389" s="114">
        <v>1082939683</v>
      </c>
      <c r="X389" s="161" t="s">
        <v>3375</v>
      </c>
      <c r="Y389" s="120">
        <v>46044</v>
      </c>
      <c r="Z389" s="120">
        <v>46069</v>
      </c>
      <c r="AA389" s="120" t="s">
        <v>90</v>
      </c>
      <c r="AB389" s="120">
        <v>46167</v>
      </c>
      <c r="AC389" s="54">
        <f t="shared" si="25"/>
        <v>98</v>
      </c>
      <c r="AD389" s="56">
        <v>0</v>
      </c>
      <c r="AE389" s="114">
        <v>0</v>
      </c>
      <c r="AF389" s="56">
        <v>0</v>
      </c>
      <c r="AG389" s="116" t="s">
        <v>90</v>
      </c>
      <c r="AH389" s="54">
        <f t="shared" si="26"/>
        <v>0</v>
      </c>
      <c r="AI389" s="56">
        <v>0</v>
      </c>
      <c r="AJ389" s="114">
        <v>0</v>
      </c>
      <c r="AK389" s="120" t="s">
        <v>90</v>
      </c>
      <c r="AL389" s="116" t="s">
        <v>90</v>
      </c>
      <c r="AM389" s="56">
        <v>0</v>
      </c>
      <c r="AN389" s="116" t="s">
        <v>90</v>
      </c>
      <c r="AO389" s="116" t="s">
        <v>90</v>
      </c>
      <c r="AP389" s="116" t="s">
        <v>90</v>
      </c>
      <c r="AQ389" s="54">
        <f t="shared" si="27"/>
        <v>0</v>
      </c>
      <c r="AR389" s="54">
        <f>+L389+AE389-AJ389</f>
        <v>9373320</v>
      </c>
      <c r="AS389" s="56" t="s">
        <v>571</v>
      </c>
      <c r="AT389" s="114">
        <v>0</v>
      </c>
      <c r="AU389" s="56" t="s">
        <v>91</v>
      </c>
      <c r="AV389" s="114">
        <v>0</v>
      </c>
      <c r="AW389" s="56" t="s">
        <v>90</v>
      </c>
      <c r="AX389" s="247">
        <v>1420200</v>
      </c>
      <c r="AY389" s="58">
        <f t="shared" si="28"/>
        <v>7953120</v>
      </c>
      <c r="AZ389" s="112">
        <f t="shared" si="29"/>
        <v>0.15151515151515152</v>
      </c>
      <c r="BA389" s="159">
        <v>0.15151515151515152</v>
      </c>
      <c r="BB389" s="56" t="s">
        <v>90</v>
      </c>
      <c r="BC389" s="56" t="s">
        <v>149</v>
      </c>
      <c r="BD389" s="403" t="s">
        <v>5624</v>
      </c>
      <c r="BE389" s="51" t="s">
        <v>88</v>
      </c>
      <c r="BF389" s="51" t="s">
        <v>88</v>
      </c>
    </row>
    <row r="390" spans="2:58" x14ac:dyDescent="0.25">
      <c r="B390" s="51">
        <v>2026</v>
      </c>
      <c r="C390" s="51">
        <v>891780111</v>
      </c>
      <c r="D390" s="51" t="s">
        <v>79</v>
      </c>
      <c r="E390" s="161" t="s">
        <v>5623</v>
      </c>
      <c r="F390" s="56" t="s">
        <v>5622</v>
      </c>
      <c r="G390" s="56">
        <v>0</v>
      </c>
      <c r="H390" s="56" t="s">
        <v>82</v>
      </c>
      <c r="I390" s="51" t="s">
        <v>174</v>
      </c>
      <c r="J390" s="121" t="s">
        <v>84</v>
      </c>
      <c r="K390" s="109" t="s">
        <v>3507</v>
      </c>
      <c r="L390" s="114">
        <v>9373320</v>
      </c>
      <c r="M390" s="51" t="s">
        <v>86</v>
      </c>
      <c r="N390" s="109" t="s">
        <v>5621</v>
      </c>
      <c r="O390" s="109">
        <v>27024647</v>
      </c>
      <c r="P390" s="109">
        <v>69</v>
      </c>
      <c r="Q390" s="120">
        <v>46036</v>
      </c>
      <c r="R390" s="109">
        <v>6818861280</v>
      </c>
      <c r="S390" s="114">
        <v>1840</v>
      </c>
      <c r="T390" s="120">
        <v>46045</v>
      </c>
      <c r="U390" s="114">
        <v>9373320</v>
      </c>
      <c r="V390" s="56" t="s">
        <v>88</v>
      </c>
      <c r="W390" s="114">
        <v>1082939683</v>
      </c>
      <c r="X390" s="161" t="s">
        <v>3375</v>
      </c>
      <c r="Y390" s="120">
        <v>46044</v>
      </c>
      <c r="Z390" s="120">
        <v>46069</v>
      </c>
      <c r="AA390" s="120" t="s">
        <v>90</v>
      </c>
      <c r="AB390" s="120">
        <v>46167</v>
      </c>
      <c r="AC390" s="54">
        <f t="shared" si="25"/>
        <v>98</v>
      </c>
      <c r="AD390" s="56">
        <v>0</v>
      </c>
      <c r="AE390" s="114">
        <v>0</v>
      </c>
      <c r="AF390" s="56">
        <v>0</v>
      </c>
      <c r="AG390" s="116" t="s">
        <v>90</v>
      </c>
      <c r="AH390" s="54">
        <f t="shared" si="26"/>
        <v>0</v>
      </c>
      <c r="AI390" s="56">
        <v>0</v>
      </c>
      <c r="AJ390" s="114">
        <v>0</v>
      </c>
      <c r="AK390" s="120" t="s">
        <v>90</v>
      </c>
      <c r="AL390" s="116" t="s">
        <v>90</v>
      </c>
      <c r="AM390" s="56">
        <v>0</v>
      </c>
      <c r="AN390" s="116" t="s">
        <v>90</v>
      </c>
      <c r="AO390" s="116" t="s">
        <v>90</v>
      </c>
      <c r="AP390" s="116" t="s">
        <v>90</v>
      </c>
      <c r="AQ390" s="54">
        <f t="shared" si="27"/>
        <v>0</v>
      </c>
      <c r="AR390" s="54">
        <f>+L390+AE390-AJ390</f>
        <v>9373320</v>
      </c>
      <c r="AS390" s="56" t="s">
        <v>571</v>
      </c>
      <c r="AT390" s="114">
        <v>0</v>
      </c>
      <c r="AU390" s="56" t="s">
        <v>91</v>
      </c>
      <c r="AV390" s="114">
        <v>0</v>
      </c>
      <c r="AW390" s="56" t="s">
        <v>90</v>
      </c>
      <c r="AX390" s="247">
        <v>1420200</v>
      </c>
      <c r="AY390" s="58">
        <f t="shared" si="28"/>
        <v>7953120</v>
      </c>
      <c r="AZ390" s="112">
        <f t="shared" si="29"/>
        <v>0.15151515151515152</v>
      </c>
      <c r="BA390" s="159">
        <v>0.15151515151515152</v>
      </c>
      <c r="BB390" s="56" t="s">
        <v>90</v>
      </c>
      <c r="BC390" s="56" t="s">
        <v>149</v>
      </c>
      <c r="BD390" s="403" t="s">
        <v>5620</v>
      </c>
      <c r="BE390" s="51" t="s">
        <v>88</v>
      </c>
      <c r="BF390" s="51" t="s">
        <v>88</v>
      </c>
    </row>
    <row r="391" spans="2:58" x14ac:dyDescent="0.25">
      <c r="B391" s="51">
        <v>2026</v>
      </c>
      <c r="C391" s="51">
        <v>891780111</v>
      </c>
      <c r="D391" s="51" t="s">
        <v>79</v>
      </c>
      <c r="E391" s="161" t="s">
        <v>5619</v>
      </c>
      <c r="F391" s="56" t="s">
        <v>5618</v>
      </c>
      <c r="G391" s="56">
        <v>0</v>
      </c>
      <c r="H391" s="56" t="s">
        <v>82</v>
      </c>
      <c r="I391" s="51" t="s">
        <v>174</v>
      </c>
      <c r="J391" s="121" t="s">
        <v>84</v>
      </c>
      <c r="K391" s="109" t="s">
        <v>4135</v>
      </c>
      <c r="L391" s="114">
        <v>9373320</v>
      </c>
      <c r="M391" s="51" t="s">
        <v>86</v>
      </c>
      <c r="N391" s="109" t="s">
        <v>5617</v>
      </c>
      <c r="O391" s="109">
        <v>40938354</v>
      </c>
      <c r="P391" s="109">
        <v>69</v>
      </c>
      <c r="Q391" s="120">
        <v>46036</v>
      </c>
      <c r="R391" s="109">
        <v>6818861280</v>
      </c>
      <c r="S391" s="114">
        <v>1841</v>
      </c>
      <c r="T391" s="120">
        <v>46045</v>
      </c>
      <c r="U391" s="114">
        <v>9373320</v>
      </c>
      <c r="V391" s="56" t="s">
        <v>88</v>
      </c>
      <c r="W391" s="114">
        <v>1082939683</v>
      </c>
      <c r="X391" s="161" t="s">
        <v>3375</v>
      </c>
      <c r="Y391" s="120">
        <v>46044</v>
      </c>
      <c r="Z391" s="120">
        <v>46069</v>
      </c>
      <c r="AA391" s="120" t="s">
        <v>90</v>
      </c>
      <c r="AB391" s="120">
        <v>46167</v>
      </c>
      <c r="AC391" s="54">
        <f t="shared" si="25"/>
        <v>98</v>
      </c>
      <c r="AD391" s="56">
        <v>0</v>
      </c>
      <c r="AE391" s="114">
        <v>0</v>
      </c>
      <c r="AF391" s="56">
        <v>0</v>
      </c>
      <c r="AG391" s="116" t="s">
        <v>90</v>
      </c>
      <c r="AH391" s="54">
        <f t="shared" si="26"/>
        <v>0</v>
      </c>
      <c r="AI391" s="56">
        <v>0</v>
      </c>
      <c r="AJ391" s="114">
        <v>0</v>
      </c>
      <c r="AK391" s="120" t="s">
        <v>90</v>
      </c>
      <c r="AL391" s="116" t="s">
        <v>90</v>
      </c>
      <c r="AM391" s="56">
        <v>0</v>
      </c>
      <c r="AN391" s="116" t="s">
        <v>90</v>
      </c>
      <c r="AO391" s="116" t="s">
        <v>90</v>
      </c>
      <c r="AP391" s="116" t="s">
        <v>90</v>
      </c>
      <c r="AQ391" s="54">
        <f t="shared" si="27"/>
        <v>0</v>
      </c>
      <c r="AR391" s="54">
        <f>+L391+AE391-AJ391</f>
        <v>9373320</v>
      </c>
      <c r="AS391" s="56" t="s">
        <v>571</v>
      </c>
      <c r="AT391" s="114">
        <v>0</v>
      </c>
      <c r="AU391" s="56" t="s">
        <v>91</v>
      </c>
      <c r="AV391" s="114">
        <v>0</v>
      </c>
      <c r="AW391" s="56" t="s">
        <v>90</v>
      </c>
      <c r="AX391" s="247">
        <v>1420200</v>
      </c>
      <c r="AY391" s="58">
        <f t="shared" si="28"/>
        <v>7953120</v>
      </c>
      <c r="AZ391" s="112">
        <f t="shared" si="29"/>
        <v>0.15151515151515152</v>
      </c>
      <c r="BA391" s="159">
        <v>0.15151515151515152</v>
      </c>
      <c r="BB391" s="56" t="s">
        <v>90</v>
      </c>
      <c r="BC391" s="56" t="s">
        <v>149</v>
      </c>
      <c r="BD391" s="403" t="s">
        <v>5616</v>
      </c>
      <c r="BE391" s="51" t="s">
        <v>88</v>
      </c>
      <c r="BF391" s="51" t="s">
        <v>88</v>
      </c>
    </row>
    <row r="392" spans="2:58" x14ac:dyDescent="0.25">
      <c r="B392" s="51">
        <v>2026</v>
      </c>
      <c r="C392" s="51">
        <v>891780111</v>
      </c>
      <c r="D392" s="51" t="s">
        <v>79</v>
      </c>
      <c r="E392" s="161" t="s">
        <v>5615</v>
      </c>
      <c r="F392" s="56" t="s">
        <v>5614</v>
      </c>
      <c r="G392" s="56">
        <v>0</v>
      </c>
      <c r="H392" s="56" t="s">
        <v>82</v>
      </c>
      <c r="I392" s="51" t="s">
        <v>174</v>
      </c>
      <c r="J392" s="121" t="s">
        <v>84</v>
      </c>
      <c r="K392" s="109" t="s">
        <v>3773</v>
      </c>
      <c r="L392" s="114">
        <v>9373320</v>
      </c>
      <c r="M392" s="51" t="s">
        <v>86</v>
      </c>
      <c r="N392" s="109" t="s">
        <v>5613</v>
      </c>
      <c r="O392" s="109">
        <v>57439809</v>
      </c>
      <c r="P392" s="109">
        <v>69</v>
      </c>
      <c r="Q392" s="120">
        <v>46036</v>
      </c>
      <c r="R392" s="109">
        <v>6818861280</v>
      </c>
      <c r="S392" s="114">
        <v>1842</v>
      </c>
      <c r="T392" s="120">
        <v>46045</v>
      </c>
      <c r="U392" s="114">
        <v>9373320</v>
      </c>
      <c r="V392" s="56" t="s">
        <v>88</v>
      </c>
      <c r="W392" s="114">
        <v>1082939683</v>
      </c>
      <c r="X392" s="161" t="s">
        <v>3375</v>
      </c>
      <c r="Y392" s="120">
        <v>46044</v>
      </c>
      <c r="Z392" s="120">
        <v>46069</v>
      </c>
      <c r="AA392" s="120" t="s">
        <v>90</v>
      </c>
      <c r="AB392" s="120">
        <v>46167</v>
      </c>
      <c r="AC392" s="54">
        <f t="shared" ref="AC392:AC455" si="30">+IF(AA392="1800-01-01",AB392-Z392,AB392-AA392)</f>
        <v>98</v>
      </c>
      <c r="AD392" s="56">
        <v>0</v>
      </c>
      <c r="AE392" s="114">
        <v>0</v>
      </c>
      <c r="AF392" s="56">
        <v>0</v>
      </c>
      <c r="AG392" s="116" t="s">
        <v>90</v>
      </c>
      <c r="AH392" s="54">
        <f t="shared" ref="AH392:AH455" si="31">+IF(AG392="1800-01-01",0,AG392-AB392)</f>
        <v>0</v>
      </c>
      <c r="AI392" s="56">
        <v>0</v>
      </c>
      <c r="AJ392" s="114">
        <v>0</v>
      </c>
      <c r="AK392" s="120" t="s">
        <v>90</v>
      </c>
      <c r="AL392" s="116" t="s">
        <v>90</v>
      </c>
      <c r="AM392" s="56">
        <v>0</v>
      </c>
      <c r="AN392" s="116" t="s">
        <v>90</v>
      </c>
      <c r="AO392" s="116" t="s">
        <v>90</v>
      </c>
      <c r="AP392" s="116" t="s">
        <v>90</v>
      </c>
      <c r="AQ392" s="54">
        <f t="shared" ref="AQ392:AQ455" si="32">+IF(AN392="1800-01-01",0,AO392-AN392)</f>
        <v>0</v>
      </c>
      <c r="AR392" s="54">
        <f>+L392+AE392-AJ392</f>
        <v>9373320</v>
      </c>
      <c r="AS392" s="56" t="s">
        <v>571</v>
      </c>
      <c r="AT392" s="114">
        <v>0</v>
      </c>
      <c r="AU392" s="56" t="s">
        <v>91</v>
      </c>
      <c r="AV392" s="114">
        <v>0</v>
      </c>
      <c r="AW392" s="56" t="s">
        <v>90</v>
      </c>
      <c r="AX392" s="247">
        <v>1420200</v>
      </c>
      <c r="AY392" s="58">
        <f t="shared" ref="AY392:AY455" si="33">AR392-AX392</f>
        <v>7953120</v>
      </c>
      <c r="AZ392" s="112">
        <f t="shared" ref="AZ392:AZ455" si="34">+IFERROR(AX392/AR392,"_")</f>
        <v>0.15151515151515152</v>
      </c>
      <c r="BA392" s="159">
        <v>0.15151515151515152</v>
      </c>
      <c r="BB392" s="56" t="s">
        <v>90</v>
      </c>
      <c r="BC392" s="56" t="s">
        <v>149</v>
      </c>
      <c r="BD392" s="403" t="s">
        <v>5612</v>
      </c>
      <c r="BE392" s="51" t="s">
        <v>88</v>
      </c>
      <c r="BF392" s="51" t="s">
        <v>88</v>
      </c>
    </row>
    <row r="393" spans="2:58" x14ac:dyDescent="0.25">
      <c r="B393" s="51">
        <v>2026</v>
      </c>
      <c r="C393" s="51">
        <v>891780111</v>
      </c>
      <c r="D393" s="51" t="s">
        <v>79</v>
      </c>
      <c r="E393" s="161" t="s">
        <v>5611</v>
      </c>
      <c r="F393" s="56" t="s">
        <v>5610</v>
      </c>
      <c r="G393" s="56">
        <v>0</v>
      </c>
      <c r="H393" s="56" t="s">
        <v>82</v>
      </c>
      <c r="I393" s="51" t="s">
        <v>174</v>
      </c>
      <c r="J393" s="121" t="s">
        <v>84</v>
      </c>
      <c r="K393" s="109" t="s">
        <v>4755</v>
      </c>
      <c r="L393" s="114">
        <v>9373320</v>
      </c>
      <c r="M393" s="51" t="s">
        <v>86</v>
      </c>
      <c r="N393" s="109" t="s">
        <v>5609</v>
      </c>
      <c r="O393" s="109">
        <v>57445406</v>
      </c>
      <c r="P393" s="109">
        <v>69</v>
      </c>
      <c r="Q393" s="120">
        <v>46036</v>
      </c>
      <c r="R393" s="109">
        <v>6818861280</v>
      </c>
      <c r="S393" s="114">
        <v>1846</v>
      </c>
      <c r="T393" s="120">
        <v>46045</v>
      </c>
      <c r="U393" s="114">
        <v>9373320</v>
      </c>
      <c r="V393" s="56" t="s">
        <v>88</v>
      </c>
      <c r="W393" s="114">
        <v>1082939683</v>
      </c>
      <c r="X393" s="161" t="s">
        <v>3375</v>
      </c>
      <c r="Y393" s="120">
        <v>46044</v>
      </c>
      <c r="Z393" s="120">
        <v>46069</v>
      </c>
      <c r="AA393" s="120" t="s">
        <v>90</v>
      </c>
      <c r="AB393" s="120">
        <v>46167</v>
      </c>
      <c r="AC393" s="54">
        <f t="shared" si="30"/>
        <v>98</v>
      </c>
      <c r="AD393" s="56">
        <v>0</v>
      </c>
      <c r="AE393" s="114">
        <v>0</v>
      </c>
      <c r="AF393" s="56">
        <v>0</v>
      </c>
      <c r="AG393" s="116" t="s">
        <v>90</v>
      </c>
      <c r="AH393" s="54">
        <f t="shared" si="31"/>
        <v>0</v>
      </c>
      <c r="AI393" s="56">
        <v>0</v>
      </c>
      <c r="AJ393" s="114">
        <v>0</v>
      </c>
      <c r="AK393" s="120" t="s">
        <v>90</v>
      </c>
      <c r="AL393" s="116" t="s">
        <v>90</v>
      </c>
      <c r="AM393" s="56">
        <v>0</v>
      </c>
      <c r="AN393" s="116" t="s">
        <v>90</v>
      </c>
      <c r="AO393" s="116" t="s">
        <v>90</v>
      </c>
      <c r="AP393" s="116" t="s">
        <v>90</v>
      </c>
      <c r="AQ393" s="54">
        <f t="shared" si="32"/>
        <v>0</v>
      </c>
      <c r="AR393" s="54">
        <f>+L393+AE393-AJ393</f>
        <v>9373320</v>
      </c>
      <c r="AS393" s="56" t="s">
        <v>571</v>
      </c>
      <c r="AT393" s="114">
        <v>0</v>
      </c>
      <c r="AU393" s="56" t="s">
        <v>91</v>
      </c>
      <c r="AV393" s="114">
        <v>0</v>
      </c>
      <c r="AW393" s="56" t="s">
        <v>90</v>
      </c>
      <c r="AX393" s="247">
        <v>0</v>
      </c>
      <c r="AY393" s="58">
        <f t="shared" si="33"/>
        <v>9373320</v>
      </c>
      <c r="AZ393" s="112">
        <f t="shared" si="34"/>
        <v>0</v>
      </c>
      <c r="BA393" s="159">
        <v>0</v>
      </c>
      <c r="BB393" s="56" t="s">
        <v>90</v>
      </c>
      <c r="BC393" s="56" t="s">
        <v>149</v>
      </c>
      <c r="BD393" s="403" t="s">
        <v>5608</v>
      </c>
      <c r="BE393" s="51" t="s">
        <v>88</v>
      </c>
      <c r="BF393" s="51" t="s">
        <v>88</v>
      </c>
    </row>
    <row r="394" spans="2:58" x14ac:dyDescent="0.25">
      <c r="B394" s="51">
        <v>2026</v>
      </c>
      <c r="C394" s="51">
        <v>891780111</v>
      </c>
      <c r="D394" s="51" t="s">
        <v>79</v>
      </c>
      <c r="E394" s="161" t="s">
        <v>5607</v>
      </c>
      <c r="F394" s="56" t="s">
        <v>5606</v>
      </c>
      <c r="G394" s="56">
        <v>0</v>
      </c>
      <c r="H394" s="56" t="s">
        <v>82</v>
      </c>
      <c r="I394" s="51" t="s">
        <v>174</v>
      </c>
      <c r="J394" s="121" t="s">
        <v>84</v>
      </c>
      <c r="K394" s="109" t="s">
        <v>3507</v>
      </c>
      <c r="L394" s="114">
        <v>9373320</v>
      </c>
      <c r="M394" s="51" t="s">
        <v>86</v>
      </c>
      <c r="N394" s="109" t="s">
        <v>5605</v>
      </c>
      <c r="O394" s="109">
        <v>5174872</v>
      </c>
      <c r="P394" s="109">
        <v>69</v>
      </c>
      <c r="Q394" s="120">
        <v>46036</v>
      </c>
      <c r="R394" s="109">
        <v>6818861280</v>
      </c>
      <c r="S394" s="114">
        <v>1843</v>
      </c>
      <c r="T394" s="120">
        <v>46045</v>
      </c>
      <c r="U394" s="114">
        <v>9373320</v>
      </c>
      <c r="V394" s="56" t="s">
        <v>88</v>
      </c>
      <c r="W394" s="114">
        <v>1082939683</v>
      </c>
      <c r="X394" s="161" t="s">
        <v>3375</v>
      </c>
      <c r="Y394" s="120">
        <v>46044</v>
      </c>
      <c r="Z394" s="120">
        <v>46069</v>
      </c>
      <c r="AA394" s="120" t="s">
        <v>90</v>
      </c>
      <c r="AB394" s="120">
        <v>46167</v>
      </c>
      <c r="AC394" s="54">
        <f t="shared" si="30"/>
        <v>98</v>
      </c>
      <c r="AD394" s="56">
        <v>0</v>
      </c>
      <c r="AE394" s="114">
        <v>0</v>
      </c>
      <c r="AF394" s="56">
        <v>0</v>
      </c>
      <c r="AG394" s="116" t="s">
        <v>90</v>
      </c>
      <c r="AH394" s="54">
        <f t="shared" si="31"/>
        <v>0</v>
      </c>
      <c r="AI394" s="56">
        <v>0</v>
      </c>
      <c r="AJ394" s="114">
        <v>0</v>
      </c>
      <c r="AK394" s="120" t="s">
        <v>90</v>
      </c>
      <c r="AL394" s="116" t="s">
        <v>90</v>
      </c>
      <c r="AM394" s="56">
        <v>0</v>
      </c>
      <c r="AN394" s="116" t="s">
        <v>90</v>
      </c>
      <c r="AO394" s="116" t="s">
        <v>90</v>
      </c>
      <c r="AP394" s="116" t="s">
        <v>90</v>
      </c>
      <c r="AQ394" s="54">
        <f t="shared" si="32"/>
        <v>0</v>
      </c>
      <c r="AR394" s="54">
        <f>+L394+AE394-AJ394</f>
        <v>9373320</v>
      </c>
      <c r="AS394" s="56" t="s">
        <v>571</v>
      </c>
      <c r="AT394" s="114">
        <v>0</v>
      </c>
      <c r="AU394" s="56" t="s">
        <v>91</v>
      </c>
      <c r="AV394" s="114">
        <v>0</v>
      </c>
      <c r="AW394" s="56" t="s">
        <v>90</v>
      </c>
      <c r="AX394" s="247">
        <v>1420200</v>
      </c>
      <c r="AY394" s="58">
        <f t="shared" si="33"/>
        <v>7953120</v>
      </c>
      <c r="AZ394" s="112">
        <f t="shared" si="34"/>
        <v>0.15151515151515152</v>
      </c>
      <c r="BA394" s="159">
        <v>0.15151515151515152</v>
      </c>
      <c r="BB394" s="56" t="s">
        <v>90</v>
      </c>
      <c r="BC394" s="56" t="s">
        <v>149</v>
      </c>
      <c r="BD394" s="403" t="s">
        <v>5604</v>
      </c>
      <c r="BE394" s="51" t="s">
        <v>88</v>
      </c>
      <c r="BF394" s="51" t="s">
        <v>88</v>
      </c>
    </row>
    <row r="395" spans="2:58" x14ac:dyDescent="0.25">
      <c r="B395" s="51">
        <v>2026</v>
      </c>
      <c r="C395" s="51">
        <v>891780111</v>
      </c>
      <c r="D395" s="51" t="s">
        <v>79</v>
      </c>
      <c r="E395" s="161" t="s">
        <v>5603</v>
      </c>
      <c r="F395" s="56" t="s">
        <v>5602</v>
      </c>
      <c r="G395" s="56">
        <v>0</v>
      </c>
      <c r="H395" s="56" t="s">
        <v>82</v>
      </c>
      <c r="I395" s="51" t="s">
        <v>174</v>
      </c>
      <c r="J395" s="121" t="s">
        <v>84</v>
      </c>
      <c r="K395" s="109" t="s">
        <v>5601</v>
      </c>
      <c r="L395" s="114">
        <v>9373320</v>
      </c>
      <c r="M395" s="51" t="s">
        <v>86</v>
      </c>
      <c r="N395" s="109" t="s">
        <v>5600</v>
      </c>
      <c r="O395" s="109">
        <v>1082909734</v>
      </c>
      <c r="P395" s="109">
        <v>69</v>
      </c>
      <c r="Q395" s="120">
        <v>46036</v>
      </c>
      <c r="R395" s="109">
        <v>6818861280</v>
      </c>
      <c r="S395" s="114">
        <v>1844</v>
      </c>
      <c r="T395" s="120">
        <v>46045</v>
      </c>
      <c r="U395" s="114">
        <v>9373320</v>
      </c>
      <c r="V395" s="56" t="s">
        <v>88</v>
      </c>
      <c r="W395" s="114">
        <v>1082939683</v>
      </c>
      <c r="X395" s="161" t="s">
        <v>3375</v>
      </c>
      <c r="Y395" s="120">
        <v>46044</v>
      </c>
      <c r="Z395" s="120">
        <v>46069</v>
      </c>
      <c r="AA395" s="120" t="s">
        <v>90</v>
      </c>
      <c r="AB395" s="120">
        <v>46167</v>
      </c>
      <c r="AC395" s="54">
        <f t="shared" si="30"/>
        <v>98</v>
      </c>
      <c r="AD395" s="56">
        <v>0</v>
      </c>
      <c r="AE395" s="114">
        <v>0</v>
      </c>
      <c r="AF395" s="56">
        <v>0</v>
      </c>
      <c r="AG395" s="116" t="s">
        <v>90</v>
      </c>
      <c r="AH395" s="54">
        <f t="shared" si="31"/>
        <v>0</v>
      </c>
      <c r="AI395" s="56">
        <v>0</v>
      </c>
      <c r="AJ395" s="114">
        <v>0</v>
      </c>
      <c r="AK395" s="120" t="s">
        <v>90</v>
      </c>
      <c r="AL395" s="116" t="s">
        <v>90</v>
      </c>
      <c r="AM395" s="56">
        <v>0</v>
      </c>
      <c r="AN395" s="116" t="s">
        <v>90</v>
      </c>
      <c r="AO395" s="116" t="s">
        <v>90</v>
      </c>
      <c r="AP395" s="116" t="s">
        <v>90</v>
      </c>
      <c r="AQ395" s="54">
        <f t="shared" si="32"/>
        <v>0</v>
      </c>
      <c r="AR395" s="54">
        <f>+L395+AE395-AJ395</f>
        <v>9373320</v>
      </c>
      <c r="AS395" s="56" t="s">
        <v>571</v>
      </c>
      <c r="AT395" s="114">
        <v>0</v>
      </c>
      <c r="AU395" s="56" t="s">
        <v>91</v>
      </c>
      <c r="AV395" s="114">
        <v>0</v>
      </c>
      <c r="AW395" s="56" t="s">
        <v>90</v>
      </c>
      <c r="AX395" s="247">
        <v>1420200</v>
      </c>
      <c r="AY395" s="58">
        <f t="shared" si="33"/>
        <v>7953120</v>
      </c>
      <c r="AZ395" s="112">
        <f t="shared" si="34"/>
        <v>0.15151515151515152</v>
      </c>
      <c r="BA395" s="159">
        <v>0.15151515151515152</v>
      </c>
      <c r="BB395" s="56" t="s">
        <v>90</v>
      </c>
      <c r="BC395" s="56" t="s">
        <v>149</v>
      </c>
      <c r="BD395" s="403" t="s">
        <v>5599</v>
      </c>
      <c r="BE395" s="51" t="s">
        <v>88</v>
      </c>
      <c r="BF395" s="51" t="s">
        <v>88</v>
      </c>
    </row>
    <row r="396" spans="2:58" x14ac:dyDescent="0.25">
      <c r="B396" s="51">
        <v>2026</v>
      </c>
      <c r="C396" s="51">
        <v>891780111</v>
      </c>
      <c r="D396" s="51" t="s">
        <v>79</v>
      </c>
      <c r="E396" s="161" t="s">
        <v>5598</v>
      </c>
      <c r="F396" s="56" t="s">
        <v>5597</v>
      </c>
      <c r="G396" s="56">
        <v>0</v>
      </c>
      <c r="H396" s="56" t="s">
        <v>82</v>
      </c>
      <c r="I396" s="51" t="s">
        <v>174</v>
      </c>
      <c r="J396" s="121" t="s">
        <v>84</v>
      </c>
      <c r="K396" s="109" t="s">
        <v>3526</v>
      </c>
      <c r="L396" s="114">
        <v>9373320</v>
      </c>
      <c r="M396" s="51" t="s">
        <v>86</v>
      </c>
      <c r="N396" s="109" t="s">
        <v>5596</v>
      </c>
      <c r="O396" s="109">
        <v>17975570</v>
      </c>
      <c r="P396" s="109">
        <v>69</v>
      </c>
      <c r="Q396" s="120">
        <v>46036</v>
      </c>
      <c r="R396" s="109">
        <v>6818861280</v>
      </c>
      <c r="S396" s="114">
        <v>1847</v>
      </c>
      <c r="T396" s="120">
        <v>46045</v>
      </c>
      <c r="U396" s="114">
        <v>9373320</v>
      </c>
      <c r="V396" s="56" t="s">
        <v>88</v>
      </c>
      <c r="W396" s="114">
        <v>1082939683</v>
      </c>
      <c r="X396" s="161" t="s">
        <v>3375</v>
      </c>
      <c r="Y396" s="120">
        <v>46044</v>
      </c>
      <c r="Z396" s="120">
        <v>46069</v>
      </c>
      <c r="AA396" s="120" t="s">
        <v>90</v>
      </c>
      <c r="AB396" s="120">
        <v>46167</v>
      </c>
      <c r="AC396" s="54">
        <f t="shared" si="30"/>
        <v>98</v>
      </c>
      <c r="AD396" s="56">
        <v>0</v>
      </c>
      <c r="AE396" s="114">
        <v>0</v>
      </c>
      <c r="AF396" s="56">
        <v>0</v>
      </c>
      <c r="AG396" s="116" t="s">
        <v>90</v>
      </c>
      <c r="AH396" s="54">
        <f t="shared" si="31"/>
        <v>0</v>
      </c>
      <c r="AI396" s="56">
        <v>0</v>
      </c>
      <c r="AJ396" s="114">
        <v>0</v>
      </c>
      <c r="AK396" s="120" t="s">
        <v>90</v>
      </c>
      <c r="AL396" s="116" t="s">
        <v>90</v>
      </c>
      <c r="AM396" s="56">
        <v>0</v>
      </c>
      <c r="AN396" s="116" t="s">
        <v>90</v>
      </c>
      <c r="AO396" s="116" t="s">
        <v>90</v>
      </c>
      <c r="AP396" s="116" t="s">
        <v>90</v>
      </c>
      <c r="AQ396" s="54">
        <f t="shared" si="32"/>
        <v>0</v>
      </c>
      <c r="AR396" s="54">
        <f>+L396+AE396-AJ396</f>
        <v>9373320</v>
      </c>
      <c r="AS396" s="56" t="s">
        <v>571</v>
      </c>
      <c r="AT396" s="114">
        <v>0</v>
      </c>
      <c r="AU396" s="56" t="s">
        <v>91</v>
      </c>
      <c r="AV396" s="114">
        <v>0</v>
      </c>
      <c r="AW396" s="56" t="s">
        <v>90</v>
      </c>
      <c r="AX396" s="247">
        <v>1420200</v>
      </c>
      <c r="AY396" s="58">
        <f t="shared" si="33"/>
        <v>7953120</v>
      </c>
      <c r="AZ396" s="112">
        <f t="shared" si="34"/>
        <v>0.15151515151515152</v>
      </c>
      <c r="BA396" s="159">
        <v>0.15151515151515152</v>
      </c>
      <c r="BB396" s="56" t="s">
        <v>90</v>
      </c>
      <c r="BC396" s="56" t="s">
        <v>149</v>
      </c>
      <c r="BD396" s="403" t="s">
        <v>5595</v>
      </c>
      <c r="BE396" s="51" t="s">
        <v>88</v>
      </c>
      <c r="BF396" s="51" t="s">
        <v>88</v>
      </c>
    </row>
    <row r="397" spans="2:58" x14ac:dyDescent="0.25">
      <c r="B397" s="51">
        <v>2026</v>
      </c>
      <c r="C397" s="51">
        <v>891780111</v>
      </c>
      <c r="D397" s="51" t="s">
        <v>79</v>
      </c>
      <c r="E397" s="161" t="s">
        <v>5594</v>
      </c>
      <c r="F397" s="411" t="s">
        <v>5593</v>
      </c>
      <c r="G397" s="56">
        <v>0</v>
      </c>
      <c r="H397" s="56" t="s">
        <v>82</v>
      </c>
      <c r="I397" s="51" t="s">
        <v>174</v>
      </c>
      <c r="J397" s="121" t="s">
        <v>84</v>
      </c>
      <c r="K397" s="109" t="s">
        <v>4135</v>
      </c>
      <c r="L397" s="114">
        <v>9373320</v>
      </c>
      <c r="M397" s="51" t="s">
        <v>86</v>
      </c>
      <c r="N397" s="109" t="s">
        <v>5592</v>
      </c>
      <c r="O397" s="109">
        <v>40931567</v>
      </c>
      <c r="P397" s="109">
        <v>69</v>
      </c>
      <c r="Q397" s="120">
        <v>46036</v>
      </c>
      <c r="R397" s="109">
        <v>6818861280</v>
      </c>
      <c r="S397" s="114">
        <v>1845</v>
      </c>
      <c r="T397" s="120">
        <v>46045</v>
      </c>
      <c r="U397" s="114">
        <v>9373320</v>
      </c>
      <c r="V397" s="56" t="s">
        <v>88</v>
      </c>
      <c r="W397" s="114">
        <v>1082939683</v>
      </c>
      <c r="X397" s="161" t="s">
        <v>3375</v>
      </c>
      <c r="Y397" s="120">
        <v>46044</v>
      </c>
      <c r="Z397" s="120">
        <v>46069</v>
      </c>
      <c r="AA397" s="120" t="s">
        <v>90</v>
      </c>
      <c r="AB397" s="120">
        <v>46167</v>
      </c>
      <c r="AC397" s="54">
        <f t="shared" si="30"/>
        <v>98</v>
      </c>
      <c r="AD397" s="56">
        <v>0</v>
      </c>
      <c r="AE397" s="114">
        <v>0</v>
      </c>
      <c r="AF397" s="56">
        <v>0</v>
      </c>
      <c r="AG397" s="116" t="s">
        <v>90</v>
      </c>
      <c r="AH397" s="54">
        <f t="shared" si="31"/>
        <v>0</v>
      </c>
      <c r="AI397" s="56">
        <v>0</v>
      </c>
      <c r="AJ397" s="114">
        <v>0</v>
      </c>
      <c r="AK397" s="120" t="s">
        <v>90</v>
      </c>
      <c r="AL397" s="116" t="s">
        <v>90</v>
      </c>
      <c r="AM397" s="56">
        <v>0</v>
      </c>
      <c r="AN397" s="116" t="s">
        <v>90</v>
      </c>
      <c r="AO397" s="116" t="s">
        <v>90</v>
      </c>
      <c r="AP397" s="116" t="s">
        <v>90</v>
      </c>
      <c r="AQ397" s="54">
        <f t="shared" si="32"/>
        <v>0</v>
      </c>
      <c r="AR397" s="54">
        <f>+L397+AE397-AJ397</f>
        <v>9373320</v>
      </c>
      <c r="AS397" s="56" t="s">
        <v>571</v>
      </c>
      <c r="AT397" s="114">
        <v>0</v>
      </c>
      <c r="AU397" s="56" t="s">
        <v>91</v>
      </c>
      <c r="AV397" s="114">
        <v>0</v>
      </c>
      <c r="AW397" s="56" t="s">
        <v>90</v>
      </c>
      <c r="AX397" s="247">
        <v>1420200</v>
      </c>
      <c r="AY397" s="58">
        <f t="shared" si="33"/>
        <v>7953120</v>
      </c>
      <c r="AZ397" s="112">
        <f t="shared" si="34"/>
        <v>0.15151515151515152</v>
      </c>
      <c r="BA397" s="159">
        <v>0.15151515151515152</v>
      </c>
      <c r="BB397" s="56" t="s">
        <v>90</v>
      </c>
      <c r="BC397" s="56" t="s">
        <v>149</v>
      </c>
      <c r="BD397" s="403" t="s">
        <v>5591</v>
      </c>
      <c r="BE397" s="51" t="s">
        <v>88</v>
      </c>
      <c r="BF397" s="51" t="s">
        <v>88</v>
      </c>
    </row>
    <row r="398" spans="2:58" x14ac:dyDescent="0.25">
      <c r="B398" s="51">
        <v>2026</v>
      </c>
      <c r="C398" s="51">
        <v>891780111</v>
      </c>
      <c r="D398" s="51" t="s">
        <v>79</v>
      </c>
      <c r="E398" s="161" t="s">
        <v>5590</v>
      </c>
      <c r="F398" s="56" t="s">
        <v>5589</v>
      </c>
      <c r="G398" s="56">
        <v>0</v>
      </c>
      <c r="H398" s="56" t="s">
        <v>82</v>
      </c>
      <c r="I398" s="51" t="s">
        <v>174</v>
      </c>
      <c r="J398" s="121" t="s">
        <v>84</v>
      </c>
      <c r="K398" s="54" t="s">
        <v>3507</v>
      </c>
      <c r="L398" s="114">
        <v>9373320</v>
      </c>
      <c r="M398" s="51" t="s">
        <v>86</v>
      </c>
      <c r="N398" s="109" t="s">
        <v>5588</v>
      </c>
      <c r="O398" s="109">
        <v>1122407270</v>
      </c>
      <c r="P398" s="109">
        <v>69</v>
      </c>
      <c r="Q398" s="120">
        <v>46036</v>
      </c>
      <c r="R398" s="109">
        <v>6818861280</v>
      </c>
      <c r="S398" s="114">
        <v>1929</v>
      </c>
      <c r="T398" s="120">
        <v>46045</v>
      </c>
      <c r="U398" s="114">
        <v>9373320</v>
      </c>
      <c r="V398" s="56" t="s">
        <v>88</v>
      </c>
      <c r="W398" s="114">
        <v>1082939683</v>
      </c>
      <c r="X398" s="161" t="s">
        <v>3375</v>
      </c>
      <c r="Y398" s="120">
        <v>46044</v>
      </c>
      <c r="Z398" s="120">
        <v>46069</v>
      </c>
      <c r="AA398" s="120" t="s">
        <v>90</v>
      </c>
      <c r="AB398" s="120">
        <v>46167</v>
      </c>
      <c r="AC398" s="54">
        <f t="shared" si="30"/>
        <v>98</v>
      </c>
      <c r="AD398" s="56">
        <v>0</v>
      </c>
      <c r="AE398" s="114">
        <v>0</v>
      </c>
      <c r="AF398" s="56">
        <v>0</v>
      </c>
      <c r="AG398" s="116" t="s">
        <v>90</v>
      </c>
      <c r="AH398" s="54">
        <f t="shared" si="31"/>
        <v>0</v>
      </c>
      <c r="AI398" s="56">
        <v>0</v>
      </c>
      <c r="AJ398" s="114">
        <v>0</v>
      </c>
      <c r="AK398" s="120" t="s">
        <v>90</v>
      </c>
      <c r="AL398" s="116" t="s">
        <v>90</v>
      </c>
      <c r="AM398" s="56">
        <v>0</v>
      </c>
      <c r="AN398" s="116" t="s">
        <v>90</v>
      </c>
      <c r="AO398" s="116" t="s">
        <v>90</v>
      </c>
      <c r="AP398" s="116" t="s">
        <v>90</v>
      </c>
      <c r="AQ398" s="54">
        <f t="shared" si="32"/>
        <v>0</v>
      </c>
      <c r="AR398" s="54">
        <f>+L398+AE398-AJ398</f>
        <v>9373320</v>
      </c>
      <c r="AS398" s="56" t="s">
        <v>571</v>
      </c>
      <c r="AT398" s="114">
        <v>0</v>
      </c>
      <c r="AU398" s="56" t="s">
        <v>91</v>
      </c>
      <c r="AV398" s="114">
        <v>0</v>
      </c>
      <c r="AW398" s="56" t="s">
        <v>90</v>
      </c>
      <c r="AX398" s="247">
        <v>1420200</v>
      </c>
      <c r="AY398" s="58">
        <f t="shared" si="33"/>
        <v>7953120</v>
      </c>
      <c r="AZ398" s="112">
        <f t="shared" si="34"/>
        <v>0.15151515151515152</v>
      </c>
      <c r="BA398" s="159">
        <v>0.15151515151515152</v>
      </c>
      <c r="BB398" s="56" t="s">
        <v>90</v>
      </c>
      <c r="BC398" s="56" t="s">
        <v>149</v>
      </c>
      <c r="BD398" s="403" t="s">
        <v>5587</v>
      </c>
      <c r="BE398" s="51" t="s">
        <v>88</v>
      </c>
      <c r="BF398" s="51" t="s">
        <v>88</v>
      </c>
    </row>
    <row r="399" spans="2:58" x14ac:dyDescent="0.25">
      <c r="B399" s="51">
        <v>2026</v>
      </c>
      <c r="C399" s="51">
        <v>891780111</v>
      </c>
      <c r="D399" s="51" t="s">
        <v>79</v>
      </c>
      <c r="E399" s="161" t="s">
        <v>5586</v>
      </c>
      <c r="F399" s="56" t="s">
        <v>5585</v>
      </c>
      <c r="G399" s="56">
        <v>0</v>
      </c>
      <c r="H399" s="56" t="s">
        <v>82</v>
      </c>
      <c r="I399" s="51" t="s">
        <v>174</v>
      </c>
      <c r="J399" s="121" t="s">
        <v>84</v>
      </c>
      <c r="K399" s="109" t="s">
        <v>3507</v>
      </c>
      <c r="L399" s="114">
        <v>9373320</v>
      </c>
      <c r="M399" s="51" t="s">
        <v>86</v>
      </c>
      <c r="N399" s="109" t="s">
        <v>5584</v>
      </c>
      <c r="O399" s="109">
        <v>1131073516</v>
      </c>
      <c r="P399" s="109">
        <v>69</v>
      </c>
      <c r="Q399" s="120">
        <v>46036</v>
      </c>
      <c r="R399" s="109">
        <v>6818861280</v>
      </c>
      <c r="S399" s="114">
        <v>1928</v>
      </c>
      <c r="T399" s="120">
        <v>46045</v>
      </c>
      <c r="U399" s="114">
        <v>9373320</v>
      </c>
      <c r="V399" s="56" t="s">
        <v>88</v>
      </c>
      <c r="W399" s="114">
        <v>1082939683</v>
      </c>
      <c r="X399" s="161" t="s">
        <v>3375</v>
      </c>
      <c r="Y399" s="120">
        <v>46044</v>
      </c>
      <c r="Z399" s="120">
        <v>46069</v>
      </c>
      <c r="AA399" s="120" t="s">
        <v>90</v>
      </c>
      <c r="AB399" s="120">
        <v>46167</v>
      </c>
      <c r="AC399" s="54">
        <f t="shared" si="30"/>
        <v>98</v>
      </c>
      <c r="AD399" s="56">
        <v>0</v>
      </c>
      <c r="AE399" s="114">
        <v>0</v>
      </c>
      <c r="AF399" s="56">
        <v>0</v>
      </c>
      <c r="AG399" s="116" t="s">
        <v>90</v>
      </c>
      <c r="AH399" s="54">
        <f t="shared" si="31"/>
        <v>0</v>
      </c>
      <c r="AI399" s="56">
        <v>0</v>
      </c>
      <c r="AJ399" s="114">
        <v>0</v>
      </c>
      <c r="AK399" s="120" t="s">
        <v>90</v>
      </c>
      <c r="AL399" s="116" t="s">
        <v>90</v>
      </c>
      <c r="AM399" s="56">
        <v>0</v>
      </c>
      <c r="AN399" s="116" t="s">
        <v>90</v>
      </c>
      <c r="AO399" s="116" t="s">
        <v>90</v>
      </c>
      <c r="AP399" s="116" t="s">
        <v>90</v>
      </c>
      <c r="AQ399" s="54">
        <f t="shared" si="32"/>
        <v>0</v>
      </c>
      <c r="AR399" s="54">
        <f>+L399+AE399-AJ399</f>
        <v>9373320</v>
      </c>
      <c r="AS399" s="56" t="s">
        <v>571</v>
      </c>
      <c r="AT399" s="114">
        <v>0</v>
      </c>
      <c r="AU399" s="56" t="s">
        <v>91</v>
      </c>
      <c r="AV399" s="114">
        <v>0</v>
      </c>
      <c r="AW399" s="56" t="s">
        <v>90</v>
      </c>
      <c r="AX399" s="247">
        <v>1420200</v>
      </c>
      <c r="AY399" s="58">
        <f t="shared" si="33"/>
        <v>7953120</v>
      </c>
      <c r="AZ399" s="112">
        <f t="shared" si="34"/>
        <v>0.15151515151515152</v>
      </c>
      <c r="BA399" s="159">
        <v>0.15151515151515152</v>
      </c>
      <c r="BB399" s="56" t="s">
        <v>90</v>
      </c>
      <c r="BC399" s="56" t="s">
        <v>149</v>
      </c>
      <c r="BD399" s="403" t="s">
        <v>5583</v>
      </c>
      <c r="BE399" s="51" t="s">
        <v>88</v>
      </c>
      <c r="BF399" s="51" t="s">
        <v>88</v>
      </c>
    </row>
    <row r="400" spans="2:58" x14ac:dyDescent="0.25">
      <c r="B400" s="51">
        <v>2026</v>
      </c>
      <c r="C400" s="51">
        <v>891780111</v>
      </c>
      <c r="D400" s="51" t="s">
        <v>79</v>
      </c>
      <c r="E400" s="161" t="s">
        <v>5582</v>
      </c>
      <c r="F400" s="56" t="s">
        <v>5581</v>
      </c>
      <c r="G400" s="56">
        <v>0</v>
      </c>
      <c r="H400" s="56" t="s">
        <v>82</v>
      </c>
      <c r="I400" s="51" t="s">
        <v>174</v>
      </c>
      <c r="J400" s="121" t="s">
        <v>84</v>
      </c>
      <c r="K400" s="109" t="s">
        <v>3526</v>
      </c>
      <c r="L400" s="114">
        <v>9373320</v>
      </c>
      <c r="M400" s="51" t="s">
        <v>86</v>
      </c>
      <c r="N400" s="109" t="s">
        <v>5580</v>
      </c>
      <c r="O400" s="109">
        <v>1006571788</v>
      </c>
      <c r="P400" s="109">
        <v>69</v>
      </c>
      <c r="Q400" s="120">
        <v>46036</v>
      </c>
      <c r="R400" s="109">
        <v>6818861280</v>
      </c>
      <c r="S400" s="114">
        <v>1920</v>
      </c>
      <c r="T400" s="120">
        <v>46045</v>
      </c>
      <c r="U400" s="114">
        <v>9373320</v>
      </c>
      <c r="V400" s="56" t="s">
        <v>88</v>
      </c>
      <c r="W400" s="114">
        <v>1082939683</v>
      </c>
      <c r="X400" s="161" t="s">
        <v>3375</v>
      </c>
      <c r="Y400" s="120">
        <v>46044</v>
      </c>
      <c r="Z400" s="120">
        <v>46069</v>
      </c>
      <c r="AA400" s="120" t="s">
        <v>90</v>
      </c>
      <c r="AB400" s="120">
        <v>46167</v>
      </c>
      <c r="AC400" s="54">
        <f t="shared" si="30"/>
        <v>98</v>
      </c>
      <c r="AD400" s="56">
        <v>0</v>
      </c>
      <c r="AE400" s="114">
        <v>0</v>
      </c>
      <c r="AF400" s="56">
        <v>0</v>
      </c>
      <c r="AG400" s="116" t="s">
        <v>90</v>
      </c>
      <c r="AH400" s="54">
        <f t="shared" si="31"/>
        <v>0</v>
      </c>
      <c r="AI400" s="56">
        <v>0</v>
      </c>
      <c r="AJ400" s="114">
        <v>0</v>
      </c>
      <c r="AK400" s="120" t="s">
        <v>90</v>
      </c>
      <c r="AL400" s="116" t="s">
        <v>90</v>
      </c>
      <c r="AM400" s="56">
        <v>0</v>
      </c>
      <c r="AN400" s="116" t="s">
        <v>90</v>
      </c>
      <c r="AO400" s="116" t="s">
        <v>90</v>
      </c>
      <c r="AP400" s="116" t="s">
        <v>90</v>
      </c>
      <c r="AQ400" s="54">
        <f t="shared" si="32"/>
        <v>0</v>
      </c>
      <c r="AR400" s="54">
        <f>+L400+AE400-AJ400</f>
        <v>9373320</v>
      </c>
      <c r="AS400" s="56" t="s">
        <v>571</v>
      </c>
      <c r="AT400" s="114">
        <v>0</v>
      </c>
      <c r="AU400" s="56" t="s">
        <v>91</v>
      </c>
      <c r="AV400" s="114">
        <v>0</v>
      </c>
      <c r="AW400" s="56" t="s">
        <v>90</v>
      </c>
      <c r="AX400" s="247">
        <v>1420200</v>
      </c>
      <c r="AY400" s="58">
        <f t="shared" si="33"/>
        <v>7953120</v>
      </c>
      <c r="AZ400" s="112">
        <f t="shared" si="34"/>
        <v>0.15151515151515152</v>
      </c>
      <c r="BA400" s="159">
        <v>0.15151515151515152</v>
      </c>
      <c r="BB400" s="56" t="s">
        <v>90</v>
      </c>
      <c r="BC400" s="56" t="s">
        <v>149</v>
      </c>
      <c r="BD400" s="403" t="s">
        <v>5579</v>
      </c>
      <c r="BE400" s="51" t="s">
        <v>88</v>
      </c>
      <c r="BF400" s="51" t="s">
        <v>88</v>
      </c>
    </row>
    <row r="401" spans="2:58" x14ac:dyDescent="0.25">
      <c r="B401" s="51">
        <v>2026</v>
      </c>
      <c r="C401" s="51">
        <v>891780111</v>
      </c>
      <c r="D401" s="51" t="s">
        <v>79</v>
      </c>
      <c r="E401" s="161" t="s">
        <v>5578</v>
      </c>
      <c r="F401" s="56" t="s">
        <v>5577</v>
      </c>
      <c r="G401" s="56">
        <v>0</v>
      </c>
      <c r="H401" s="56" t="s">
        <v>82</v>
      </c>
      <c r="I401" s="51" t="s">
        <v>174</v>
      </c>
      <c r="J401" s="121" t="s">
        <v>84</v>
      </c>
      <c r="K401" s="109" t="s">
        <v>3507</v>
      </c>
      <c r="L401" s="114">
        <v>9373320</v>
      </c>
      <c r="M401" s="51" t="s">
        <v>86</v>
      </c>
      <c r="N401" s="109" t="s">
        <v>5576</v>
      </c>
      <c r="O401" s="109">
        <v>8801628</v>
      </c>
      <c r="P401" s="109">
        <v>69</v>
      </c>
      <c r="Q401" s="120">
        <v>46036</v>
      </c>
      <c r="R401" s="109">
        <v>6818861280</v>
      </c>
      <c r="S401" s="114">
        <v>1927</v>
      </c>
      <c r="T401" s="120">
        <v>46045</v>
      </c>
      <c r="U401" s="114">
        <v>9373320</v>
      </c>
      <c r="V401" s="56" t="s">
        <v>88</v>
      </c>
      <c r="W401" s="114">
        <v>1082939683</v>
      </c>
      <c r="X401" s="161" t="s">
        <v>3375</v>
      </c>
      <c r="Y401" s="120">
        <v>46044</v>
      </c>
      <c r="Z401" s="120">
        <v>46069</v>
      </c>
      <c r="AA401" s="120" t="s">
        <v>90</v>
      </c>
      <c r="AB401" s="120">
        <v>46167</v>
      </c>
      <c r="AC401" s="54">
        <f t="shared" si="30"/>
        <v>98</v>
      </c>
      <c r="AD401" s="56">
        <v>0</v>
      </c>
      <c r="AE401" s="114">
        <v>0</v>
      </c>
      <c r="AF401" s="56">
        <v>0</v>
      </c>
      <c r="AG401" s="116" t="s">
        <v>90</v>
      </c>
      <c r="AH401" s="54">
        <f t="shared" si="31"/>
        <v>0</v>
      </c>
      <c r="AI401" s="56">
        <v>0</v>
      </c>
      <c r="AJ401" s="114">
        <v>0</v>
      </c>
      <c r="AK401" s="120" t="s">
        <v>90</v>
      </c>
      <c r="AL401" s="116" t="s">
        <v>90</v>
      </c>
      <c r="AM401" s="56">
        <v>0</v>
      </c>
      <c r="AN401" s="116" t="s">
        <v>90</v>
      </c>
      <c r="AO401" s="116" t="s">
        <v>90</v>
      </c>
      <c r="AP401" s="116" t="s">
        <v>90</v>
      </c>
      <c r="AQ401" s="54">
        <f t="shared" si="32"/>
        <v>0</v>
      </c>
      <c r="AR401" s="54">
        <f>+L401+AE401-AJ401</f>
        <v>9373320</v>
      </c>
      <c r="AS401" s="56" t="s">
        <v>571</v>
      </c>
      <c r="AT401" s="114">
        <v>0</v>
      </c>
      <c r="AU401" s="56" t="s">
        <v>91</v>
      </c>
      <c r="AV401" s="114">
        <v>0</v>
      </c>
      <c r="AW401" s="56" t="s">
        <v>90</v>
      </c>
      <c r="AX401" s="247">
        <v>0</v>
      </c>
      <c r="AY401" s="58">
        <f t="shared" si="33"/>
        <v>9373320</v>
      </c>
      <c r="AZ401" s="112">
        <f t="shared" si="34"/>
        <v>0</v>
      </c>
      <c r="BA401" s="159">
        <v>0</v>
      </c>
      <c r="BB401" s="56" t="s">
        <v>90</v>
      </c>
      <c r="BC401" s="56" t="s">
        <v>149</v>
      </c>
      <c r="BD401" s="403" t="s">
        <v>5575</v>
      </c>
      <c r="BE401" s="51" t="s">
        <v>88</v>
      </c>
      <c r="BF401" s="51" t="s">
        <v>88</v>
      </c>
    </row>
    <row r="402" spans="2:58" x14ac:dyDescent="0.25">
      <c r="B402" s="51">
        <v>2026</v>
      </c>
      <c r="C402" s="51">
        <v>891780111</v>
      </c>
      <c r="D402" s="51" t="s">
        <v>79</v>
      </c>
      <c r="E402" s="161" t="s">
        <v>5574</v>
      </c>
      <c r="F402" s="56" t="s">
        <v>5573</v>
      </c>
      <c r="G402" s="56">
        <v>0</v>
      </c>
      <c r="H402" s="56" t="s">
        <v>82</v>
      </c>
      <c r="I402" s="51" t="s">
        <v>174</v>
      </c>
      <c r="J402" s="121" t="s">
        <v>84</v>
      </c>
      <c r="K402" s="109" t="s">
        <v>4135</v>
      </c>
      <c r="L402" s="114">
        <v>9373320</v>
      </c>
      <c r="M402" s="51" t="s">
        <v>86</v>
      </c>
      <c r="N402" s="109" t="s">
        <v>5572</v>
      </c>
      <c r="O402" s="109">
        <v>45649293</v>
      </c>
      <c r="P402" s="109">
        <v>69</v>
      </c>
      <c r="Q402" s="120">
        <v>46036</v>
      </c>
      <c r="R402" s="109">
        <v>6818861280</v>
      </c>
      <c r="S402" s="114">
        <v>1926</v>
      </c>
      <c r="T402" s="120">
        <v>46045</v>
      </c>
      <c r="U402" s="114">
        <v>9373320</v>
      </c>
      <c r="V402" s="56" t="s">
        <v>88</v>
      </c>
      <c r="W402" s="114">
        <v>1082939683</v>
      </c>
      <c r="X402" s="161" t="s">
        <v>3375</v>
      </c>
      <c r="Y402" s="120">
        <v>46044</v>
      </c>
      <c r="Z402" s="120">
        <v>46069</v>
      </c>
      <c r="AA402" s="120" t="s">
        <v>90</v>
      </c>
      <c r="AB402" s="120">
        <v>46167</v>
      </c>
      <c r="AC402" s="54">
        <f t="shared" si="30"/>
        <v>98</v>
      </c>
      <c r="AD402" s="56">
        <v>0</v>
      </c>
      <c r="AE402" s="114">
        <v>0</v>
      </c>
      <c r="AF402" s="56">
        <v>0</v>
      </c>
      <c r="AG402" s="116" t="s">
        <v>90</v>
      </c>
      <c r="AH402" s="54">
        <f t="shared" si="31"/>
        <v>0</v>
      </c>
      <c r="AI402" s="56">
        <v>0</v>
      </c>
      <c r="AJ402" s="114">
        <v>0</v>
      </c>
      <c r="AK402" s="120" t="s">
        <v>90</v>
      </c>
      <c r="AL402" s="116" t="s">
        <v>90</v>
      </c>
      <c r="AM402" s="56">
        <v>0</v>
      </c>
      <c r="AN402" s="116" t="s">
        <v>90</v>
      </c>
      <c r="AO402" s="116" t="s">
        <v>90</v>
      </c>
      <c r="AP402" s="116" t="s">
        <v>90</v>
      </c>
      <c r="AQ402" s="54">
        <f t="shared" si="32"/>
        <v>0</v>
      </c>
      <c r="AR402" s="54">
        <f>+L402+AE402-AJ402</f>
        <v>9373320</v>
      </c>
      <c r="AS402" s="56" t="s">
        <v>571</v>
      </c>
      <c r="AT402" s="114">
        <v>0</v>
      </c>
      <c r="AU402" s="56" t="s">
        <v>91</v>
      </c>
      <c r="AV402" s="114">
        <v>0</v>
      </c>
      <c r="AW402" s="56" t="s">
        <v>90</v>
      </c>
      <c r="AX402" s="247">
        <v>1420200</v>
      </c>
      <c r="AY402" s="58">
        <f t="shared" si="33"/>
        <v>7953120</v>
      </c>
      <c r="AZ402" s="112">
        <f t="shared" si="34"/>
        <v>0.15151515151515152</v>
      </c>
      <c r="BA402" s="159">
        <v>0.15151515151515152</v>
      </c>
      <c r="BB402" s="56" t="s">
        <v>90</v>
      </c>
      <c r="BC402" s="56" t="s">
        <v>149</v>
      </c>
      <c r="BD402" s="403" t="s">
        <v>5571</v>
      </c>
      <c r="BE402" s="51" t="s">
        <v>88</v>
      </c>
      <c r="BF402" s="51" t="s">
        <v>88</v>
      </c>
    </row>
    <row r="403" spans="2:58" x14ac:dyDescent="0.25">
      <c r="B403" s="51">
        <v>2026</v>
      </c>
      <c r="C403" s="51">
        <v>891780111</v>
      </c>
      <c r="D403" s="51" t="s">
        <v>79</v>
      </c>
      <c r="E403" s="161" t="s">
        <v>5570</v>
      </c>
      <c r="F403" s="56" t="s">
        <v>5569</v>
      </c>
      <c r="G403" s="56">
        <v>0</v>
      </c>
      <c r="H403" s="56" t="s">
        <v>82</v>
      </c>
      <c r="I403" s="51" t="s">
        <v>174</v>
      </c>
      <c r="J403" s="121" t="s">
        <v>84</v>
      </c>
      <c r="K403" s="109" t="s">
        <v>3507</v>
      </c>
      <c r="L403" s="114">
        <v>9373320</v>
      </c>
      <c r="M403" s="51" t="s">
        <v>86</v>
      </c>
      <c r="N403" s="109" t="s">
        <v>5568</v>
      </c>
      <c r="O403" s="109">
        <v>1001934797</v>
      </c>
      <c r="P403" s="109">
        <v>69</v>
      </c>
      <c r="Q403" s="120">
        <v>46036</v>
      </c>
      <c r="R403" s="109">
        <v>6818861280</v>
      </c>
      <c r="S403" s="114">
        <v>1925</v>
      </c>
      <c r="T403" s="120">
        <v>46045</v>
      </c>
      <c r="U403" s="114">
        <v>9373320</v>
      </c>
      <c r="V403" s="56" t="s">
        <v>88</v>
      </c>
      <c r="W403" s="114">
        <v>1082939683</v>
      </c>
      <c r="X403" s="161" t="s">
        <v>3375</v>
      </c>
      <c r="Y403" s="120">
        <v>46044</v>
      </c>
      <c r="Z403" s="120">
        <v>46069</v>
      </c>
      <c r="AA403" s="120" t="s">
        <v>90</v>
      </c>
      <c r="AB403" s="120">
        <v>46167</v>
      </c>
      <c r="AC403" s="54">
        <f t="shared" si="30"/>
        <v>98</v>
      </c>
      <c r="AD403" s="56">
        <v>0</v>
      </c>
      <c r="AE403" s="114">
        <v>0</v>
      </c>
      <c r="AF403" s="56">
        <v>0</v>
      </c>
      <c r="AG403" s="116" t="s">
        <v>90</v>
      </c>
      <c r="AH403" s="54">
        <f t="shared" si="31"/>
        <v>0</v>
      </c>
      <c r="AI403" s="56">
        <v>0</v>
      </c>
      <c r="AJ403" s="114">
        <v>0</v>
      </c>
      <c r="AK403" s="120" t="s">
        <v>90</v>
      </c>
      <c r="AL403" s="116" t="s">
        <v>90</v>
      </c>
      <c r="AM403" s="56">
        <v>0</v>
      </c>
      <c r="AN403" s="116" t="s">
        <v>90</v>
      </c>
      <c r="AO403" s="116" t="s">
        <v>90</v>
      </c>
      <c r="AP403" s="116" t="s">
        <v>90</v>
      </c>
      <c r="AQ403" s="54">
        <f t="shared" si="32"/>
        <v>0</v>
      </c>
      <c r="AR403" s="54">
        <f>+L403+AE403-AJ403</f>
        <v>9373320</v>
      </c>
      <c r="AS403" s="56" t="s">
        <v>571</v>
      </c>
      <c r="AT403" s="114">
        <v>0</v>
      </c>
      <c r="AU403" s="56" t="s">
        <v>91</v>
      </c>
      <c r="AV403" s="114">
        <v>0</v>
      </c>
      <c r="AW403" s="56" t="s">
        <v>90</v>
      </c>
      <c r="AX403" s="247">
        <v>1420200</v>
      </c>
      <c r="AY403" s="58">
        <f t="shared" si="33"/>
        <v>7953120</v>
      </c>
      <c r="AZ403" s="112">
        <f t="shared" si="34"/>
        <v>0.15151515151515152</v>
      </c>
      <c r="BA403" s="159">
        <v>0.15151515151515152</v>
      </c>
      <c r="BB403" s="56" t="s">
        <v>90</v>
      </c>
      <c r="BC403" s="56" t="s">
        <v>149</v>
      </c>
      <c r="BD403" s="403" t="s">
        <v>5567</v>
      </c>
      <c r="BE403" s="51" t="s">
        <v>88</v>
      </c>
      <c r="BF403" s="51" t="s">
        <v>88</v>
      </c>
    </row>
    <row r="404" spans="2:58" x14ac:dyDescent="0.25">
      <c r="B404" s="51">
        <v>2026</v>
      </c>
      <c r="C404" s="51">
        <v>891780111</v>
      </c>
      <c r="D404" s="51" t="s">
        <v>79</v>
      </c>
      <c r="E404" s="161" t="s">
        <v>5566</v>
      </c>
      <c r="F404" s="56" t="s">
        <v>5565</v>
      </c>
      <c r="G404" s="56">
        <v>0</v>
      </c>
      <c r="H404" s="56" t="s">
        <v>82</v>
      </c>
      <c r="I404" s="51" t="s">
        <v>174</v>
      </c>
      <c r="J404" s="121" t="s">
        <v>84</v>
      </c>
      <c r="K404" s="109" t="s">
        <v>3507</v>
      </c>
      <c r="L404" s="114">
        <v>9373320</v>
      </c>
      <c r="M404" s="51" t="s">
        <v>86</v>
      </c>
      <c r="N404" s="109" t="s">
        <v>5564</v>
      </c>
      <c r="O404" s="109">
        <v>1002421548</v>
      </c>
      <c r="P404" s="109">
        <v>69</v>
      </c>
      <c r="Q404" s="120">
        <v>46036</v>
      </c>
      <c r="R404" s="109">
        <v>6818861280</v>
      </c>
      <c r="S404" s="114">
        <v>1924</v>
      </c>
      <c r="T404" s="120">
        <v>46045</v>
      </c>
      <c r="U404" s="114">
        <v>9373320</v>
      </c>
      <c r="V404" s="56" t="s">
        <v>88</v>
      </c>
      <c r="W404" s="114">
        <v>1082939683</v>
      </c>
      <c r="X404" s="161" t="s">
        <v>3375</v>
      </c>
      <c r="Y404" s="120">
        <v>46044</v>
      </c>
      <c r="Z404" s="120">
        <v>46069</v>
      </c>
      <c r="AA404" s="120" t="s">
        <v>90</v>
      </c>
      <c r="AB404" s="120">
        <v>46167</v>
      </c>
      <c r="AC404" s="54">
        <f t="shared" si="30"/>
        <v>98</v>
      </c>
      <c r="AD404" s="56">
        <v>0</v>
      </c>
      <c r="AE404" s="114">
        <v>0</v>
      </c>
      <c r="AF404" s="56">
        <v>0</v>
      </c>
      <c r="AG404" s="116" t="s">
        <v>90</v>
      </c>
      <c r="AH404" s="54">
        <f t="shared" si="31"/>
        <v>0</v>
      </c>
      <c r="AI404" s="56">
        <v>0</v>
      </c>
      <c r="AJ404" s="114">
        <v>0</v>
      </c>
      <c r="AK404" s="120" t="s">
        <v>90</v>
      </c>
      <c r="AL404" s="116" t="s">
        <v>90</v>
      </c>
      <c r="AM404" s="56">
        <v>0</v>
      </c>
      <c r="AN404" s="116" t="s">
        <v>90</v>
      </c>
      <c r="AO404" s="116" t="s">
        <v>90</v>
      </c>
      <c r="AP404" s="116" t="s">
        <v>90</v>
      </c>
      <c r="AQ404" s="54">
        <f t="shared" si="32"/>
        <v>0</v>
      </c>
      <c r="AR404" s="54">
        <f>+L404+AE404-AJ404</f>
        <v>9373320</v>
      </c>
      <c r="AS404" s="56" t="s">
        <v>571</v>
      </c>
      <c r="AT404" s="114">
        <v>0</v>
      </c>
      <c r="AU404" s="56" t="s">
        <v>91</v>
      </c>
      <c r="AV404" s="114">
        <v>0</v>
      </c>
      <c r="AW404" s="56" t="s">
        <v>90</v>
      </c>
      <c r="AX404" s="247">
        <v>1420200</v>
      </c>
      <c r="AY404" s="58">
        <f t="shared" si="33"/>
        <v>7953120</v>
      </c>
      <c r="AZ404" s="112">
        <f t="shared" si="34"/>
        <v>0.15151515151515152</v>
      </c>
      <c r="BA404" s="159">
        <v>0.15151515151515152</v>
      </c>
      <c r="BB404" s="56" t="s">
        <v>90</v>
      </c>
      <c r="BC404" s="56" t="s">
        <v>149</v>
      </c>
      <c r="BD404" s="403" t="s">
        <v>5563</v>
      </c>
      <c r="BE404" s="51" t="s">
        <v>88</v>
      </c>
      <c r="BF404" s="51" t="s">
        <v>88</v>
      </c>
    </row>
    <row r="405" spans="2:58" x14ac:dyDescent="0.25">
      <c r="B405" s="51">
        <v>2026</v>
      </c>
      <c r="C405" s="51">
        <v>891780111</v>
      </c>
      <c r="D405" s="51" t="s">
        <v>79</v>
      </c>
      <c r="E405" s="161" t="s">
        <v>5562</v>
      </c>
      <c r="F405" s="56" t="s">
        <v>5561</v>
      </c>
      <c r="G405" s="56">
        <v>0</v>
      </c>
      <c r="H405" s="56" t="s">
        <v>82</v>
      </c>
      <c r="I405" s="51" t="s">
        <v>174</v>
      </c>
      <c r="J405" s="121" t="s">
        <v>84</v>
      </c>
      <c r="K405" s="109" t="s">
        <v>3507</v>
      </c>
      <c r="L405" s="114">
        <v>9373320</v>
      </c>
      <c r="M405" s="51" t="s">
        <v>86</v>
      </c>
      <c r="N405" s="109" t="s">
        <v>5560</v>
      </c>
      <c r="O405" s="109">
        <v>1043611374</v>
      </c>
      <c r="P405" s="109">
        <v>69</v>
      </c>
      <c r="Q405" s="120">
        <v>46036</v>
      </c>
      <c r="R405" s="109">
        <v>6818861280</v>
      </c>
      <c r="S405" s="114">
        <v>1923</v>
      </c>
      <c r="T405" s="120">
        <v>46045</v>
      </c>
      <c r="U405" s="114">
        <v>9373320</v>
      </c>
      <c r="V405" s="56" t="s">
        <v>88</v>
      </c>
      <c r="W405" s="114">
        <v>1082939683</v>
      </c>
      <c r="X405" s="161" t="s">
        <v>3375</v>
      </c>
      <c r="Y405" s="120">
        <v>46044</v>
      </c>
      <c r="Z405" s="120">
        <v>46069</v>
      </c>
      <c r="AA405" s="120" t="s">
        <v>90</v>
      </c>
      <c r="AB405" s="120">
        <v>46167</v>
      </c>
      <c r="AC405" s="54">
        <f t="shared" si="30"/>
        <v>98</v>
      </c>
      <c r="AD405" s="56">
        <v>0</v>
      </c>
      <c r="AE405" s="114">
        <v>0</v>
      </c>
      <c r="AF405" s="56">
        <v>0</v>
      </c>
      <c r="AG405" s="116" t="s">
        <v>90</v>
      </c>
      <c r="AH405" s="54">
        <f t="shared" si="31"/>
        <v>0</v>
      </c>
      <c r="AI405" s="56">
        <v>0</v>
      </c>
      <c r="AJ405" s="114">
        <v>0</v>
      </c>
      <c r="AK405" s="120" t="s">
        <v>90</v>
      </c>
      <c r="AL405" s="116" t="s">
        <v>90</v>
      </c>
      <c r="AM405" s="56">
        <v>0</v>
      </c>
      <c r="AN405" s="116" t="s">
        <v>90</v>
      </c>
      <c r="AO405" s="116" t="s">
        <v>90</v>
      </c>
      <c r="AP405" s="116" t="s">
        <v>90</v>
      </c>
      <c r="AQ405" s="54">
        <f t="shared" si="32"/>
        <v>0</v>
      </c>
      <c r="AR405" s="54">
        <f>+L405+AE405-AJ405</f>
        <v>9373320</v>
      </c>
      <c r="AS405" s="56" t="s">
        <v>571</v>
      </c>
      <c r="AT405" s="114">
        <v>0</v>
      </c>
      <c r="AU405" s="56" t="s">
        <v>91</v>
      </c>
      <c r="AV405" s="114">
        <v>0</v>
      </c>
      <c r="AW405" s="56" t="s">
        <v>90</v>
      </c>
      <c r="AX405" s="247">
        <v>1420200</v>
      </c>
      <c r="AY405" s="58">
        <f t="shared" si="33"/>
        <v>7953120</v>
      </c>
      <c r="AZ405" s="112">
        <f t="shared" si="34"/>
        <v>0.15151515151515152</v>
      </c>
      <c r="BA405" s="159">
        <v>0.15151515151515152</v>
      </c>
      <c r="BB405" s="56" t="s">
        <v>90</v>
      </c>
      <c r="BC405" s="56" t="s">
        <v>149</v>
      </c>
      <c r="BD405" s="403" t="s">
        <v>5559</v>
      </c>
      <c r="BE405" s="51" t="s">
        <v>88</v>
      </c>
      <c r="BF405" s="51" t="s">
        <v>88</v>
      </c>
    </row>
    <row r="406" spans="2:58" x14ac:dyDescent="0.25">
      <c r="B406" s="51">
        <v>2026</v>
      </c>
      <c r="C406" s="51">
        <v>891780111</v>
      </c>
      <c r="D406" s="51" t="s">
        <v>79</v>
      </c>
      <c r="E406" s="161" t="s">
        <v>5558</v>
      </c>
      <c r="F406" s="56" t="s">
        <v>5557</v>
      </c>
      <c r="G406" s="56">
        <v>0</v>
      </c>
      <c r="H406" s="56" t="s">
        <v>82</v>
      </c>
      <c r="I406" s="51" t="s">
        <v>174</v>
      </c>
      <c r="J406" s="121" t="s">
        <v>84</v>
      </c>
      <c r="K406" s="109" t="s">
        <v>3507</v>
      </c>
      <c r="L406" s="114">
        <v>9373320</v>
      </c>
      <c r="M406" s="51" t="s">
        <v>86</v>
      </c>
      <c r="N406" s="109" t="s">
        <v>5556</v>
      </c>
      <c r="O406" s="109">
        <v>3730144</v>
      </c>
      <c r="P406" s="109">
        <v>69</v>
      </c>
      <c r="Q406" s="120">
        <v>46036</v>
      </c>
      <c r="R406" s="109">
        <v>6818861280</v>
      </c>
      <c r="S406" s="114">
        <v>1922</v>
      </c>
      <c r="T406" s="120">
        <v>46045</v>
      </c>
      <c r="U406" s="114">
        <v>9373320</v>
      </c>
      <c r="V406" s="56" t="s">
        <v>88</v>
      </c>
      <c r="W406" s="114">
        <v>1082939683</v>
      </c>
      <c r="X406" s="161" t="s">
        <v>3375</v>
      </c>
      <c r="Y406" s="120">
        <v>46044</v>
      </c>
      <c r="Z406" s="120">
        <v>46069</v>
      </c>
      <c r="AA406" s="120" t="s">
        <v>90</v>
      </c>
      <c r="AB406" s="120">
        <v>46167</v>
      </c>
      <c r="AC406" s="54">
        <f t="shared" si="30"/>
        <v>98</v>
      </c>
      <c r="AD406" s="56">
        <v>0</v>
      </c>
      <c r="AE406" s="114">
        <v>0</v>
      </c>
      <c r="AF406" s="56">
        <v>0</v>
      </c>
      <c r="AG406" s="116" t="s">
        <v>90</v>
      </c>
      <c r="AH406" s="54">
        <f t="shared" si="31"/>
        <v>0</v>
      </c>
      <c r="AI406" s="56">
        <v>0</v>
      </c>
      <c r="AJ406" s="114">
        <v>0</v>
      </c>
      <c r="AK406" s="120" t="s">
        <v>90</v>
      </c>
      <c r="AL406" s="116" t="s">
        <v>90</v>
      </c>
      <c r="AM406" s="56">
        <v>0</v>
      </c>
      <c r="AN406" s="116" t="s">
        <v>90</v>
      </c>
      <c r="AO406" s="116" t="s">
        <v>90</v>
      </c>
      <c r="AP406" s="116" t="s">
        <v>90</v>
      </c>
      <c r="AQ406" s="54">
        <f t="shared" si="32"/>
        <v>0</v>
      </c>
      <c r="AR406" s="54">
        <f>+L406+AE406-AJ406</f>
        <v>9373320</v>
      </c>
      <c r="AS406" s="56" t="s">
        <v>571</v>
      </c>
      <c r="AT406" s="114">
        <v>0</v>
      </c>
      <c r="AU406" s="56" t="s">
        <v>91</v>
      </c>
      <c r="AV406" s="114">
        <v>0</v>
      </c>
      <c r="AW406" s="56" t="s">
        <v>90</v>
      </c>
      <c r="AX406" s="247">
        <v>1420200</v>
      </c>
      <c r="AY406" s="58">
        <f t="shared" si="33"/>
        <v>7953120</v>
      </c>
      <c r="AZ406" s="112">
        <f t="shared" si="34"/>
        <v>0.15151515151515152</v>
      </c>
      <c r="BA406" s="159">
        <v>0.15151515151515152</v>
      </c>
      <c r="BB406" s="56" t="s">
        <v>90</v>
      </c>
      <c r="BC406" s="56" t="s">
        <v>149</v>
      </c>
      <c r="BD406" s="403" t="s">
        <v>5555</v>
      </c>
      <c r="BE406" s="51" t="s">
        <v>88</v>
      </c>
      <c r="BF406" s="51" t="s">
        <v>88</v>
      </c>
    </row>
    <row r="407" spans="2:58" x14ac:dyDescent="0.25">
      <c r="B407" s="51">
        <v>2026</v>
      </c>
      <c r="C407" s="51">
        <v>891780111</v>
      </c>
      <c r="D407" s="51" t="s">
        <v>79</v>
      </c>
      <c r="E407" s="161" t="s">
        <v>5554</v>
      </c>
      <c r="F407" s="56" t="s">
        <v>5553</v>
      </c>
      <c r="G407" s="56">
        <v>0</v>
      </c>
      <c r="H407" s="56" t="s">
        <v>82</v>
      </c>
      <c r="I407" s="51" t="s">
        <v>174</v>
      </c>
      <c r="J407" s="121" t="s">
        <v>84</v>
      </c>
      <c r="K407" s="109" t="s">
        <v>3507</v>
      </c>
      <c r="L407" s="114">
        <v>9373320</v>
      </c>
      <c r="M407" s="51" t="s">
        <v>86</v>
      </c>
      <c r="N407" s="109" t="s">
        <v>5552</v>
      </c>
      <c r="O407" s="109">
        <v>72021780</v>
      </c>
      <c r="P407" s="109">
        <v>69</v>
      </c>
      <c r="Q407" s="120">
        <v>46036</v>
      </c>
      <c r="R407" s="109">
        <v>6818861280</v>
      </c>
      <c r="S407" s="114">
        <v>1921</v>
      </c>
      <c r="T407" s="120">
        <v>46045</v>
      </c>
      <c r="U407" s="114">
        <v>9373320</v>
      </c>
      <c r="V407" s="56" t="s">
        <v>88</v>
      </c>
      <c r="W407" s="114">
        <v>1082939683</v>
      </c>
      <c r="X407" s="161" t="s">
        <v>3375</v>
      </c>
      <c r="Y407" s="120">
        <v>46044</v>
      </c>
      <c r="Z407" s="120">
        <v>46069</v>
      </c>
      <c r="AA407" s="120" t="s">
        <v>90</v>
      </c>
      <c r="AB407" s="120">
        <v>46167</v>
      </c>
      <c r="AC407" s="54">
        <f t="shared" si="30"/>
        <v>98</v>
      </c>
      <c r="AD407" s="56">
        <v>0</v>
      </c>
      <c r="AE407" s="114">
        <v>0</v>
      </c>
      <c r="AF407" s="56">
        <v>0</v>
      </c>
      <c r="AG407" s="116" t="s">
        <v>90</v>
      </c>
      <c r="AH407" s="54">
        <f t="shared" si="31"/>
        <v>0</v>
      </c>
      <c r="AI407" s="56">
        <v>0</v>
      </c>
      <c r="AJ407" s="114">
        <v>0</v>
      </c>
      <c r="AK407" s="120" t="s">
        <v>90</v>
      </c>
      <c r="AL407" s="116" t="s">
        <v>90</v>
      </c>
      <c r="AM407" s="56">
        <v>0</v>
      </c>
      <c r="AN407" s="116" t="s">
        <v>90</v>
      </c>
      <c r="AO407" s="116" t="s">
        <v>90</v>
      </c>
      <c r="AP407" s="116" t="s">
        <v>90</v>
      </c>
      <c r="AQ407" s="54">
        <f t="shared" si="32"/>
        <v>0</v>
      </c>
      <c r="AR407" s="54">
        <f>+L407+AE407-AJ407</f>
        <v>9373320</v>
      </c>
      <c r="AS407" s="56" t="s">
        <v>571</v>
      </c>
      <c r="AT407" s="114">
        <v>0</v>
      </c>
      <c r="AU407" s="56" t="s">
        <v>91</v>
      </c>
      <c r="AV407" s="114">
        <v>0</v>
      </c>
      <c r="AW407" s="56" t="s">
        <v>90</v>
      </c>
      <c r="AX407" s="247">
        <v>1420200</v>
      </c>
      <c r="AY407" s="58">
        <f t="shared" si="33"/>
        <v>7953120</v>
      </c>
      <c r="AZ407" s="112">
        <f t="shared" si="34"/>
        <v>0.15151515151515152</v>
      </c>
      <c r="BA407" s="159">
        <v>0.15151515151515152</v>
      </c>
      <c r="BB407" s="56" t="s">
        <v>90</v>
      </c>
      <c r="BC407" s="56" t="s">
        <v>149</v>
      </c>
      <c r="BD407" s="403" t="s">
        <v>5551</v>
      </c>
      <c r="BE407" s="51" t="s">
        <v>88</v>
      </c>
      <c r="BF407" s="51" t="s">
        <v>88</v>
      </c>
    </row>
    <row r="408" spans="2:58" x14ac:dyDescent="0.25">
      <c r="B408" s="51">
        <v>2026</v>
      </c>
      <c r="C408" s="51">
        <v>891780111</v>
      </c>
      <c r="D408" s="51" t="s">
        <v>79</v>
      </c>
      <c r="E408" s="161" t="s">
        <v>5550</v>
      </c>
      <c r="F408" s="56" t="s">
        <v>5549</v>
      </c>
      <c r="G408" s="56">
        <v>0</v>
      </c>
      <c r="H408" s="56" t="s">
        <v>82</v>
      </c>
      <c r="I408" s="51" t="s">
        <v>174</v>
      </c>
      <c r="J408" s="121" t="s">
        <v>84</v>
      </c>
      <c r="K408" s="109" t="s">
        <v>3507</v>
      </c>
      <c r="L408" s="114">
        <v>9373320</v>
      </c>
      <c r="M408" s="51" t="s">
        <v>86</v>
      </c>
      <c r="N408" s="109" t="s">
        <v>5548</v>
      </c>
      <c r="O408" s="109">
        <v>1002070164</v>
      </c>
      <c r="P408" s="109">
        <v>69</v>
      </c>
      <c r="Q408" s="120">
        <v>46036</v>
      </c>
      <c r="R408" s="109">
        <v>6818861280</v>
      </c>
      <c r="S408" s="114">
        <v>1919</v>
      </c>
      <c r="T408" s="120">
        <v>46045</v>
      </c>
      <c r="U408" s="114">
        <v>9373320</v>
      </c>
      <c r="V408" s="56" t="s">
        <v>88</v>
      </c>
      <c r="W408" s="114">
        <v>1082939683</v>
      </c>
      <c r="X408" s="161" t="s">
        <v>3375</v>
      </c>
      <c r="Y408" s="120">
        <v>46044</v>
      </c>
      <c r="Z408" s="120">
        <v>46069</v>
      </c>
      <c r="AA408" s="120" t="s">
        <v>90</v>
      </c>
      <c r="AB408" s="120">
        <v>46167</v>
      </c>
      <c r="AC408" s="54">
        <f t="shared" si="30"/>
        <v>98</v>
      </c>
      <c r="AD408" s="56">
        <v>0</v>
      </c>
      <c r="AE408" s="114">
        <v>0</v>
      </c>
      <c r="AF408" s="56">
        <v>0</v>
      </c>
      <c r="AG408" s="116" t="s">
        <v>90</v>
      </c>
      <c r="AH408" s="54">
        <f t="shared" si="31"/>
        <v>0</v>
      </c>
      <c r="AI408" s="56">
        <v>0</v>
      </c>
      <c r="AJ408" s="114">
        <v>0</v>
      </c>
      <c r="AK408" s="120" t="s">
        <v>90</v>
      </c>
      <c r="AL408" s="116" t="s">
        <v>90</v>
      </c>
      <c r="AM408" s="56">
        <v>0</v>
      </c>
      <c r="AN408" s="116" t="s">
        <v>90</v>
      </c>
      <c r="AO408" s="116" t="s">
        <v>90</v>
      </c>
      <c r="AP408" s="116" t="s">
        <v>90</v>
      </c>
      <c r="AQ408" s="54">
        <f t="shared" si="32"/>
        <v>0</v>
      </c>
      <c r="AR408" s="54">
        <f>+L408+AE408-AJ408</f>
        <v>9373320</v>
      </c>
      <c r="AS408" s="56" t="s">
        <v>571</v>
      </c>
      <c r="AT408" s="114">
        <v>0</v>
      </c>
      <c r="AU408" s="56" t="s">
        <v>91</v>
      </c>
      <c r="AV408" s="114">
        <v>0</v>
      </c>
      <c r="AW408" s="56" t="s">
        <v>90</v>
      </c>
      <c r="AX408" s="247">
        <v>1420200</v>
      </c>
      <c r="AY408" s="58">
        <f t="shared" si="33"/>
        <v>7953120</v>
      </c>
      <c r="AZ408" s="112">
        <f t="shared" si="34"/>
        <v>0.15151515151515152</v>
      </c>
      <c r="BA408" s="159">
        <v>0.15151515151515152</v>
      </c>
      <c r="BB408" s="56" t="s">
        <v>90</v>
      </c>
      <c r="BC408" s="56" t="s">
        <v>149</v>
      </c>
      <c r="BD408" s="403" t="s">
        <v>5547</v>
      </c>
      <c r="BE408" s="51" t="s">
        <v>88</v>
      </c>
      <c r="BF408" s="51" t="s">
        <v>88</v>
      </c>
    </row>
    <row r="409" spans="2:58" x14ac:dyDescent="0.25">
      <c r="B409" s="51">
        <v>2026</v>
      </c>
      <c r="C409" s="51">
        <v>891780111</v>
      </c>
      <c r="D409" s="51" t="s">
        <v>79</v>
      </c>
      <c r="E409" s="161" t="s">
        <v>5546</v>
      </c>
      <c r="F409" s="56" t="s">
        <v>5545</v>
      </c>
      <c r="G409" s="56">
        <v>0</v>
      </c>
      <c r="H409" s="56" t="s">
        <v>82</v>
      </c>
      <c r="I409" s="51" t="s">
        <v>174</v>
      </c>
      <c r="J409" s="121" t="s">
        <v>84</v>
      </c>
      <c r="K409" s="109" t="s">
        <v>3507</v>
      </c>
      <c r="L409" s="114">
        <v>9373320</v>
      </c>
      <c r="M409" s="51" t="s">
        <v>86</v>
      </c>
      <c r="N409" s="109" t="s">
        <v>5544</v>
      </c>
      <c r="O409" s="109">
        <v>3729869</v>
      </c>
      <c r="P409" s="109">
        <v>69</v>
      </c>
      <c r="Q409" s="120">
        <v>46036</v>
      </c>
      <c r="R409" s="109">
        <v>6818861280</v>
      </c>
      <c r="S409" s="114">
        <v>1918</v>
      </c>
      <c r="T409" s="120">
        <v>46045</v>
      </c>
      <c r="U409" s="114">
        <v>9373320</v>
      </c>
      <c r="V409" s="56" t="s">
        <v>88</v>
      </c>
      <c r="W409" s="114">
        <v>1082939683</v>
      </c>
      <c r="X409" s="161" t="s">
        <v>3375</v>
      </c>
      <c r="Y409" s="120">
        <v>46044</v>
      </c>
      <c r="Z409" s="120">
        <v>46069</v>
      </c>
      <c r="AA409" s="120" t="s">
        <v>90</v>
      </c>
      <c r="AB409" s="120">
        <v>46167</v>
      </c>
      <c r="AC409" s="54">
        <f t="shared" si="30"/>
        <v>98</v>
      </c>
      <c r="AD409" s="56">
        <v>0</v>
      </c>
      <c r="AE409" s="114">
        <v>0</v>
      </c>
      <c r="AF409" s="56">
        <v>0</v>
      </c>
      <c r="AG409" s="116" t="s">
        <v>90</v>
      </c>
      <c r="AH409" s="54">
        <f t="shared" si="31"/>
        <v>0</v>
      </c>
      <c r="AI409" s="56">
        <v>0</v>
      </c>
      <c r="AJ409" s="114">
        <v>0</v>
      </c>
      <c r="AK409" s="120" t="s">
        <v>90</v>
      </c>
      <c r="AL409" s="116" t="s">
        <v>90</v>
      </c>
      <c r="AM409" s="56">
        <v>0</v>
      </c>
      <c r="AN409" s="116" t="s">
        <v>90</v>
      </c>
      <c r="AO409" s="116" t="s">
        <v>90</v>
      </c>
      <c r="AP409" s="116" t="s">
        <v>90</v>
      </c>
      <c r="AQ409" s="54">
        <f t="shared" si="32"/>
        <v>0</v>
      </c>
      <c r="AR409" s="54">
        <f>+L409+AE409-AJ409</f>
        <v>9373320</v>
      </c>
      <c r="AS409" s="56" t="s">
        <v>571</v>
      </c>
      <c r="AT409" s="114">
        <v>0</v>
      </c>
      <c r="AU409" s="56" t="s">
        <v>91</v>
      </c>
      <c r="AV409" s="114">
        <v>0</v>
      </c>
      <c r="AW409" s="56" t="s">
        <v>90</v>
      </c>
      <c r="AX409" s="247">
        <v>1420200</v>
      </c>
      <c r="AY409" s="58">
        <f t="shared" si="33"/>
        <v>7953120</v>
      </c>
      <c r="AZ409" s="112">
        <f t="shared" si="34"/>
        <v>0.15151515151515152</v>
      </c>
      <c r="BA409" s="159">
        <v>0.15151515151515152</v>
      </c>
      <c r="BB409" s="56" t="s">
        <v>90</v>
      </c>
      <c r="BC409" s="56" t="s">
        <v>149</v>
      </c>
      <c r="BD409" s="403" t="s">
        <v>5543</v>
      </c>
      <c r="BE409" s="51" t="s">
        <v>88</v>
      </c>
      <c r="BF409" s="51" t="s">
        <v>88</v>
      </c>
    </row>
    <row r="410" spans="2:58" x14ac:dyDescent="0.25">
      <c r="B410" s="51">
        <v>2026</v>
      </c>
      <c r="C410" s="51">
        <v>891780111</v>
      </c>
      <c r="D410" s="51" t="s">
        <v>79</v>
      </c>
      <c r="E410" s="161" t="s">
        <v>5542</v>
      </c>
      <c r="F410" s="56" t="s">
        <v>5541</v>
      </c>
      <c r="G410" s="56">
        <v>0</v>
      </c>
      <c r="H410" s="56" t="s">
        <v>82</v>
      </c>
      <c r="I410" s="51" t="s">
        <v>174</v>
      </c>
      <c r="J410" s="121" t="s">
        <v>84</v>
      </c>
      <c r="K410" s="109" t="s">
        <v>3507</v>
      </c>
      <c r="L410" s="114">
        <v>9373320</v>
      </c>
      <c r="M410" s="51" t="s">
        <v>86</v>
      </c>
      <c r="N410" s="109" t="s">
        <v>5540</v>
      </c>
      <c r="O410" s="109">
        <v>72290628</v>
      </c>
      <c r="P410" s="109">
        <v>69</v>
      </c>
      <c r="Q410" s="120">
        <v>46036</v>
      </c>
      <c r="R410" s="109">
        <v>6818861280</v>
      </c>
      <c r="S410" s="114">
        <v>1917</v>
      </c>
      <c r="T410" s="120">
        <v>46045</v>
      </c>
      <c r="U410" s="114">
        <v>9373320</v>
      </c>
      <c r="V410" s="56" t="s">
        <v>88</v>
      </c>
      <c r="W410" s="114">
        <v>1082939683</v>
      </c>
      <c r="X410" s="161" t="s">
        <v>3375</v>
      </c>
      <c r="Y410" s="120">
        <v>46044</v>
      </c>
      <c r="Z410" s="120">
        <v>46069</v>
      </c>
      <c r="AA410" s="120" t="s">
        <v>90</v>
      </c>
      <c r="AB410" s="120">
        <v>46167</v>
      </c>
      <c r="AC410" s="54">
        <f t="shared" si="30"/>
        <v>98</v>
      </c>
      <c r="AD410" s="56">
        <v>0</v>
      </c>
      <c r="AE410" s="114">
        <v>0</v>
      </c>
      <c r="AF410" s="56">
        <v>0</v>
      </c>
      <c r="AG410" s="116" t="s">
        <v>90</v>
      </c>
      <c r="AH410" s="54">
        <f t="shared" si="31"/>
        <v>0</v>
      </c>
      <c r="AI410" s="56">
        <v>0</v>
      </c>
      <c r="AJ410" s="114">
        <v>0</v>
      </c>
      <c r="AK410" s="120" t="s">
        <v>90</v>
      </c>
      <c r="AL410" s="116" t="s">
        <v>90</v>
      </c>
      <c r="AM410" s="56">
        <v>0</v>
      </c>
      <c r="AN410" s="116" t="s">
        <v>90</v>
      </c>
      <c r="AO410" s="116" t="s">
        <v>90</v>
      </c>
      <c r="AP410" s="116" t="s">
        <v>90</v>
      </c>
      <c r="AQ410" s="54">
        <f t="shared" si="32"/>
        <v>0</v>
      </c>
      <c r="AR410" s="54">
        <f>+L410+AE410-AJ410</f>
        <v>9373320</v>
      </c>
      <c r="AS410" s="56" t="s">
        <v>571</v>
      </c>
      <c r="AT410" s="114">
        <v>0</v>
      </c>
      <c r="AU410" s="56" t="s">
        <v>91</v>
      </c>
      <c r="AV410" s="114">
        <v>0</v>
      </c>
      <c r="AW410" s="56" t="s">
        <v>90</v>
      </c>
      <c r="AX410" s="247">
        <v>1420200</v>
      </c>
      <c r="AY410" s="58">
        <f t="shared" si="33"/>
        <v>7953120</v>
      </c>
      <c r="AZ410" s="112">
        <f t="shared" si="34"/>
        <v>0.15151515151515152</v>
      </c>
      <c r="BA410" s="159">
        <v>0.15151515151515152</v>
      </c>
      <c r="BB410" s="56" t="s">
        <v>90</v>
      </c>
      <c r="BC410" s="56" t="s">
        <v>149</v>
      </c>
      <c r="BD410" s="403" t="s">
        <v>5539</v>
      </c>
      <c r="BE410" s="51" t="s">
        <v>88</v>
      </c>
      <c r="BF410" s="51" t="s">
        <v>88</v>
      </c>
    </row>
    <row r="411" spans="2:58" x14ac:dyDescent="0.25">
      <c r="B411" s="51">
        <v>2026</v>
      </c>
      <c r="C411" s="51">
        <v>891780111</v>
      </c>
      <c r="D411" s="51" t="s">
        <v>79</v>
      </c>
      <c r="E411" s="161" t="s">
        <v>5538</v>
      </c>
      <c r="F411" s="56" t="s">
        <v>5537</v>
      </c>
      <c r="G411" s="56">
        <v>0</v>
      </c>
      <c r="H411" s="56" t="s">
        <v>82</v>
      </c>
      <c r="I411" s="51" t="s">
        <v>174</v>
      </c>
      <c r="J411" s="121" t="s">
        <v>84</v>
      </c>
      <c r="K411" s="109" t="s">
        <v>3507</v>
      </c>
      <c r="L411" s="114">
        <v>9373320</v>
      </c>
      <c r="M411" s="51" t="s">
        <v>86</v>
      </c>
      <c r="N411" s="109" t="s">
        <v>5536</v>
      </c>
      <c r="O411" s="109">
        <v>1046266673</v>
      </c>
      <c r="P411" s="109">
        <v>69</v>
      </c>
      <c r="Q411" s="120">
        <v>46036</v>
      </c>
      <c r="R411" s="109">
        <v>6818861280</v>
      </c>
      <c r="S411" s="114">
        <v>1916</v>
      </c>
      <c r="T411" s="120">
        <v>46045</v>
      </c>
      <c r="U411" s="114">
        <v>9373320</v>
      </c>
      <c r="V411" s="56" t="s">
        <v>88</v>
      </c>
      <c r="W411" s="114">
        <v>1082939683</v>
      </c>
      <c r="X411" s="161" t="s">
        <v>3375</v>
      </c>
      <c r="Y411" s="120">
        <v>46044</v>
      </c>
      <c r="Z411" s="120">
        <v>46069</v>
      </c>
      <c r="AA411" s="120" t="s">
        <v>90</v>
      </c>
      <c r="AB411" s="120">
        <v>46167</v>
      </c>
      <c r="AC411" s="54">
        <f t="shared" si="30"/>
        <v>98</v>
      </c>
      <c r="AD411" s="56">
        <v>0</v>
      </c>
      <c r="AE411" s="114">
        <v>0</v>
      </c>
      <c r="AF411" s="56">
        <v>0</v>
      </c>
      <c r="AG411" s="116" t="s">
        <v>90</v>
      </c>
      <c r="AH411" s="54">
        <f t="shared" si="31"/>
        <v>0</v>
      </c>
      <c r="AI411" s="56">
        <v>0</v>
      </c>
      <c r="AJ411" s="114">
        <v>0</v>
      </c>
      <c r="AK411" s="120" t="s">
        <v>90</v>
      </c>
      <c r="AL411" s="116" t="s">
        <v>90</v>
      </c>
      <c r="AM411" s="56">
        <v>0</v>
      </c>
      <c r="AN411" s="116" t="s">
        <v>90</v>
      </c>
      <c r="AO411" s="116" t="s">
        <v>90</v>
      </c>
      <c r="AP411" s="116" t="s">
        <v>90</v>
      </c>
      <c r="AQ411" s="54">
        <f t="shared" si="32"/>
        <v>0</v>
      </c>
      <c r="AR411" s="54">
        <f>+L411+AE411-AJ411</f>
        <v>9373320</v>
      </c>
      <c r="AS411" s="56" t="s">
        <v>571</v>
      </c>
      <c r="AT411" s="114">
        <v>0</v>
      </c>
      <c r="AU411" s="56" t="s">
        <v>91</v>
      </c>
      <c r="AV411" s="114">
        <v>0</v>
      </c>
      <c r="AW411" s="56" t="s">
        <v>90</v>
      </c>
      <c r="AX411" s="247">
        <v>1420200</v>
      </c>
      <c r="AY411" s="58">
        <f t="shared" si="33"/>
        <v>7953120</v>
      </c>
      <c r="AZ411" s="112">
        <f t="shared" si="34"/>
        <v>0.15151515151515152</v>
      </c>
      <c r="BA411" s="159">
        <v>0.15151515151515152</v>
      </c>
      <c r="BB411" s="56" t="s">
        <v>90</v>
      </c>
      <c r="BC411" s="56" t="s">
        <v>149</v>
      </c>
      <c r="BD411" s="403" t="s">
        <v>5535</v>
      </c>
      <c r="BE411" s="51" t="s">
        <v>88</v>
      </c>
      <c r="BF411" s="51" t="s">
        <v>88</v>
      </c>
    </row>
    <row r="412" spans="2:58" x14ac:dyDescent="0.25">
      <c r="B412" s="51">
        <v>2026</v>
      </c>
      <c r="C412" s="51">
        <v>891780111</v>
      </c>
      <c r="D412" s="51" t="s">
        <v>79</v>
      </c>
      <c r="E412" s="161" t="s">
        <v>5534</v>
      </c>
      <c r="F412" s="56" t="s">
        <v>5533</v>
      </c>
      <c r="G412" s="56">
        <v>0</v>
      </c>
      <c r="H412" s="56" t="s">
        <v>82</v>
      </c>
      <c r="I412" s="51" t="s">
        <v>174</v>
      </c>
      <c r="J412" s="121" t="s">
        <v>84</v>
      </c>
      <c r="K412" s="109" t="s">
        <v>3507</v>
      </c>
      <c r="L412" s="114">
        <v>9373320</v>
      </c>
      <c r="M412" s="51" t="s">
        <v>86</v>
      </c>
      <c r="N412" s="109" t="s">
        <v>5532</v>
      </c>
      <c r="O412" s="109">
        <v>8487582</v>
      </c>
      <c r="P412" s="109">
        <v>69</v>
      </c>
      <c r="Q412" s="120">
        <v>46036</v>
      </c>
      <c r="R412" s="109">
        <v>6818861280</v>
      </c>
      <c r="S412" s="114">
        <v>1915</v>
      </c>
      <c r="T412" s="120">
        <v>46045</v>
      </c>
      <c r="U412" s="114">
        <v>9373320</v>
      </c>
      <c r="V412" s="56" t="s">
        <v>88</v>
      </c>
      <c r="W412" s="114">
        <v>1082939683</v>
      </c>
      <c r="X412" s="161" t="s">
        <v>3375</v>
      </c>
      <c r="Y412" s="120">
        <v>46044</v>
      </c>
      <c r="Z412" s="120">
        <v>46069</v>
      </c>
      <c r="AA412" s="120" t="s">
        <v>90</v>
      </c>
      <c r="AB412" s="120">
        <v>46167</v>
      </c>
      <c r="AC412" s="54">
        <f t="shared" si="30"/>
        <v>98</v>
      </c>
      <c r="AD412" s="56">
        <v>0</v>
      </c>
      <c r="AE412" s="114">
        <v>0</v>
      </c>
      <c r="AF412" s="56">
        <v>0</v>
      </c>
      <c r="AG412" s="116" t="s">
        <v>90</v>
      </c>
      <c r="AH412" s="54">
        <f t="shared" si="31"/>
        <v>0</v>
      </c>
      <c r="AI412" s="56">
        <v>0</v>
      </c>
      <c r="AJ412" s="114">
        <v>0</v>
      </c>
      <c r="AK412" s="120" t="s">
        <v>90</v>
      </c>
      <c r="AL412" s="116" t="s">
        <v>90</v>
      </c>
      <c r="AM412" s="56">
        <v>0</v>
      </c>
      <c r="AN412" s="116" t="s">
        <v>90</v>
      </c>
      <c r="AO412" s="116" t="s">
        <v>90</v>
      </c>
      <c r="AP412" s="116" t="s">
        <v>90</v>
      </c>
      <c r="AQ412" s="54">
        <f t="shared" si="32"/>
        <v>0</v>
      </c>
      <c r="AR412" s="54">
        <f>+L412+AE412-AJ412</f>
        <v>9373320</v>
      </c>
      <c r="AS412" s="56" t="s">
        <v>571</v>
      </c>
      <c r="AT412" s="114">
        <v>0</v>
      </c>
      <c r="AU412" s="56" t="s">
        <v>91</v>
      </c>
      <c r="AV412" s="114">
        <v>0</v>
      </c>
      <c r="AW412" s="56" t="s">
        <v>90</v>
      </c>
      <c r="AX412" s="247">
        <v>1420200</v>
      </c>
      <c r="AY412" s="58">
        <f t="shared" si="33"/>
        <v>7953120</v>
      </c>
      <c r="AZ412" s="112">
        <f t="shared" si="34"/>
        <v>0.15151515151515152</v>
      </c>
      <c r="BA412" s="159">
        <v>0.15151515151515152</v>
      </c>
      <c r="BB412" s="56" t="s">
        <v>90</v>
      </c>
      <c r="BC412" s="56" t="s">
        <v>149</v>
      </c>
      <c r="BD412" s="403" t="s">
        <v>5531</v>
      </c>
      <c r="BE412" s="51" t="s">
        <v>88</v>
      </c>
      <c r="BF412" s="51" t="s">
        <v>88</v>
      </c>
    </row>
    <row r="413" spans="2:58" x14ac:dyDescent="0.25">
      <c r="B413" s="51">
        <v>2026</v>
      </c>
      <c r="C413" s="51">
        <v>891780111</v>
      </c>
      <c r="D413" s="51" t="s">
        <v>79</v>
      </c>
      <c r="E413" s="161" t="s">
        <v>5530</v>
      </c>
      <c r="F413" s="56" t="s">
        <v>5529</v>
      </c>
      <c r="G413" s="56">
        <v>0</v>
      </c>
      <c r="H413" s="56" t="s">
        <v>82</v>
      </c>
      <c r="I413" s="51" t="s">
        <v>174</v>
      </c>
      <c r="J413" s="121" t="s">
        <v>84</v>
      </c>
      <c r="K413" s="109" t="s">
        <v>3526</v>
      </c>
      <c r="L413" s="114">
        <v>9373320</v>
      </c>
      <c r="M413" s="51" t="s">
        <v>86</v>
      </c>
      <c r="N413" s="109" t="s">
        <v>5528</v>
      </c>
      <c r="O413" s="109">
        <v>72181392</v>
      </c>
      <c r="P413" s="109">
        <v>69</v>
      </c>
      <c r="Q413" s="120">
        <v>46036</v>
      </c>
      <c r="R413" s="109">
        <v>6818861280</v>
      </c>
      <c r="S413" s="114">
        <v>1913</v>
      </c>
      <c r="T413" s="120">
        <v>46045</v>
      </c>
      <c r="U413" s="114">
        <v>9373320</v>
      </c>
      <c r="V413" s="56" t="s">
        <v>88</v>
      </c>
      <c r="W413" s="114">
        <v>1082939683</v>
      </c>
      <c r="X413" s="161" t="s">
        <v>3375</v>
      </c>
      <c r="Y413" s="120">
        <v>46044</v>
      </c>
      <c r="Z413" s="120">
        <v>46069</v>
      </c>
      <c r="AA413" s="120" t="s">
        <v>90</v>
      </c>
      <c r="AB413" s="120">
        <v>46167</v>
      </c>
      <c r="AC413" s="54">
        <f t="shared" si="30"/>
        <v>98</v>
      </c>
      <c r="AD413" s="56">
        <v>0</v>
      </c>
      <c r="AE413" s="114">
        <v>0</v>
      </c>
      <c r="AF413" s="56">
        <v>0</v>
      </c>
      <c r="AG413" s="116" t="s">
        <v>90</v>
      </c>
      <c r="AH413" s="54">
        <f t="shared" si="31"/>
        <v>0</v>
      </c>
      <c r="AI413" s="56">
        <v>0</v>
      </c>
      <c r="AJ413" s="114">
        <v>0</v>
      </c>
      <c r="AK413" s="120" t="s">
        <v>90</v>
      </c>
      <c r="AL413" s="116" t="s">
        <v>90</v>
      </c>
      <c r="AM413" s="56">
        <v>0</v>
      </c>
      <c r="AN413" s="116" t="s">
        <v>90</v>
      </c>
      <c r="AO413" s="116" t="s">
        <v>90</v>
      </c>
      <c r="AP413" s="116" t="s">
        <v>90</v>
      </c>
      <c r="AQ413" s="54">
        <f t="shared" si="32"/>
        <v>0</v>
      </c>
      <c r="AR413" s="54">
        <f>+L413+AE413-AJ413</f>
        <v>9373320</v>
      </c>
      <c r="AS413" s="56" t="s">
        <v>571</v>
      </c>
      <c r="AT413" s="114">
        <v>0</v>
      </c>
      <c r="AU413" s="56" t="s">
        <v>91</v>
      </c>
      <c r="AV413" s="114">
        <v>0</v>
      </c>
      <c r="AW413" s="56" t="s">
        <v>90</v>
      </c>
      <c r="AX413" s="247">
        <v>1420200</v>
      </c>
      <c r="AY413" s="58">
        <f t="shared" si="33"/>
        <v>7953120</v>
      </c>
      <c r="AZ413" s="112">
        <f t="shared" si="34"/>
        <v>0.15151515151515152</v>
      </c>
      <c r="BA413" s="159">
        <v>0.15151515151515152</v>
      </c>
      <c r="BB413" s="56" t="s">
        <v>90</v>
      </c>
      <c r="BC413" s="56" t="s">
        <v>149</v>
      </c>
      <c r="BD413" s="403" t="s">
        <v>5527</v>
      </c>
      <c r="BE413" s="51" t="s">
        <v>88</v>
      </c>
      <c r="BF413" s="51" t="s">
        <v>88</v>
      </c>
    </row>
    <row r="414" spans="2:58" x14ac:dyDescent="0.25">
      <c r="B414" s="51">
        <v>2026</v>
      </c>
      <c r="C414" s="51">
        <v>891780111</v>
      </c>
      <c r="D414" s="51" t="s">
        <v>79</v>
      </c>
      <c r="E414" s="161" t="s">
        <v>5526</v>
      </c>
      <c r="F414" s="56" t="s">
        <v>5525</v>
      </c>
      <c r="G414" s="56">
        <v>0</v>
      </c>
      <c r="H414" s="56" t="s">
        <v>82</v>
      </c>
      <c r="I414" s="51" t="s">
        <v>174</v>
      </c>
      <c r="J414" s="121" t="s">
        <v>84</v>
      </c>
      <c r="K414" s="109" t="s">
        <v>4755</v>
      </c>
      <c r="L414" s="114">
        <v>9373320</v>
      </c>
      <c r="M414" s="51" t="s">
        <v>86</v>
      </c>
      <c r="N414" s="109" t="s">
        <v>5524</v>
      </c>
      <c r="O414" s="109">
        <v>1048295575</v>
      </c>
      <c r="P414" s="109">
        <v>69</v>
      </c>
      <c r="Q414" s="120">
        <v>46036</v>
      </c>
      <c r="R414" s="109">
        <v>6818861280</v>
      </c>
      <c r="S414" s="114">
        <v>1914</v>
      </c>
      <c r="T414" s="120">
        <v>46045</v>
      </c>
      <c r="U414" s="114">
        <v>9373320</v>
      </c>
      <c r="V414" s="56" t="s">
        <v>88</v>
      </c>
      <c r="W414" s="114">
        <v>1082939683</v>
      </c>
      <c r="X414" s="161" t="s">
        <v>3375</v>
      </c>
      <c r="Y414" s="120">
        <v>46044</v>
      </c>
      <c r="Z414" s="120">
        <v>46069</v>
      </c>
      <c r="AA414" s="120" t="s">
        <v>90</v>
      </c>
      <c r="AB414" s="120">
        <v>46167</v>
      </c>
      <c r="AC414" s="54">
        <f t="shared" si="30"/>
        <v>98</v>
      </c>
      <c r="AD414" s="56">
        <v>0</v>
      </c>
      <c r="AE414" s="114">
        <v>0</v>
      </c>
      <c r="AF414" s="56">
        <v>0</v>
      </c>
      <c r="AG414" s="116" t="s">
        <v>90</v>
      </c>
      <c r="AH414" s="54">
        <f t="shared" si="31"/>
        <v>0</v>
      </c>
      <c r="AI414" s="56">
        <v>0</v>
      </c>
      <c r="AJ414" s="114">
        <v>0</v>
      </c>
      <c r="AK414" s="120" t="s">
        <v>90</v>
      </c>
      <c r="AL414" s="116" t="s">
        <v>90</v>
      </c>
      <c r="AM414" s="56">
        <v>0</v>
      </c>
      <c r="AN414" s="116" t="s">
        <v>90</v>
      </c>
      <c r="AO414" s="116" t="s">
        <v>90</v>
      </c>
      <c r="AP414" s="116" t="s">
        <v>90</v>
      </c>
      <c r="AQ414" s="54">
        <f t="shared" si="32"/>
        <v>0</v>
      </c>
      <c r="AR414" s="54">
        <f>+L414+AE414-AJ414</f>
        <v>9373320</v>
      </c>
      <c r="AS414" s="56" t="s">
        <v>571</v>
      </c>
      <c r="AT414" s="114">
        <v>0</v>
      </c>
      <c r="AU414" s="56" t="s">
        <v>91</v>
      </c>
      <c r="AV414" s="114">
        <v>0</v>
      </c>
      <c r="AW414" s="56" t="s">
        <v>90</v>
      </c>
      <c r="AX414" s="247">
        <v>1420200</v>
      </c>
      <c r="AY414" s="58">
        <f t="shared" si="33"/>
        <v>7953120</v>
      </c>
      <c r="AZ414" s="112">
        <f t="shared" si="34"/>
        <v>0.15151515151515152</v>
      </c>
      <c r="BA414" s="159">
        <v>0.15151515151515152</v>
      </c>
      <c r="BB414" s="56" t="s">
        <v>90</v>
      </c>
      <c r="BC414" s="56" t="s">
        <v>149</v>
      </c>
      <c r="BD414" s="403" t="s">
        <v>5523</v>
      </c>
      <c r="BE414" s="51" t="s">
        <v>88</v>
      </c>
      <c r="BF414" s="51" t="s">
        <v>88</v>
      </c>
    </row>
    <row r="415" spans="2:58" x14ac:dyDescent="0.25">
      <c r="B415" s="51">
        <v>2026</v>
      </c>
      <c r="C415" s="51">
        <v>891780111</v>
      </c>
      <c r="D415" s="51" t="s">
        <v>79</v>
      </c>
      <c r="E415" s="161" t="s">
        <v>5522</v>
      </c>
      <c r="F415" s="56" t="s">
        <v>5521</v>
      </c>
      <c r="G415" s="56">
        <v>0</v>
      </c>
      <c r="H415" s="56" t="s">
        <v>82</v>
      </c>
      <c r="I415" s="51" t="s">
        <v>174</v>
      </c>
      <c r="J415" s="121" t="s">
        <v>84</v>
      </c>
      <c r="K415" s="109" t="s">
        <v>5520</v>
      </c>
      <c r="L415" s="114">
        <v>9373320</v>
      </c>
      <c r="M415" s="51" t="s">
        <v>86</v>
      </c>
      <c r="N415" s="109" t="s">
        <v>5519</v>
      </c>
      <c r="O415" s="109">
        <v>1010085382</v>
      </c>
      <c r="P415" s="109">
        <v>69</v>
      </c>
      <c r="Q415" s="120">
        <v>46036</v>
      </c>
      <c r="R415" s="109">
        <v>6818861280</v>
      </c>
      <c r="S415" s="114">
        <v>2361</v>
      </c>
      <c r="T415" s="120">
        <v>46048</v>
      </c>
      <c r="U415" s="114">
        <v>9373320</v>
      </c>
      <c r="V415" s="56" t="s">
        <v>88</v>
      </c>
      <c r="W415" s="114">
        <v>1082939683</v>
      </c>
      <c r="X415" s="161" t="s">
        <v>3375</v>
      </c>
      <c r="Y415" s="120">
        <v>46044</v>
      </c>
      <c r="Z415" s="120">
        <v>46069</v>
      </c>
      <c r="AA415" s="120" t="s">
        <v>90</v>
      </c>
      <c r="AB415" s="120">
        <v>46167</v>
      </c>
      <c r="AC415" s="54">
        <f t="shared" si="30"/>
        <v>98</v>
      </c>
      <c r="AD415" s="56">
        <v>0</v>
      </c>
      <c r="AE415" s="114">
        <v>0</v>
      </c>
      <c r="AF415" s="56">
        <v>0</v>
      </c>
      <c r="AG415" s="116" t="s">
        <v>90</v>
      </c>
      <c r="AH415" s="54">
        <f t="shared" si="31"/>
        <v>0</v>
      </c>
      <c r="AI415" s="56">
        <v>0</v>
      </c>
      <c r="AJ415" s="114">
        <v>0</v>
      </c>
      <c r="AK415" s="120" t="s">
        <v>90</v>
      </c>
      <c r="AL415" s="116" t="s">
        <v>90</v>
      </c>
      <c r="AM415" s="56">
        <v>0</v>
      </c>
      <c r="AN415" s="116" t="s">
        <v>90</v>
      </c>
      <c r="AO415" s="116" t="s">
        <v>90</v>
      </c>
      <c r="AP415" s="116" t="s">
        <v>90</v>
      </c>
      <c r="AQ415" s="54">
        <f t="shared" si="32"/>
        <v>0</v>
      </c>
      <c r="AR415" s="54">
        <f>+L415+AE415-AJ415</f>
        <v>9373320</v>
      </c>
      <c r="AS415" s="56" t="s">
        <v>571</v>
      </c>
      <c r="AT415" s="114">
        <v>0</v>
      </c>
      <c r="AU415" s="56" t="s">
        <v>91</v>
      </c>
      <c r="AV415" s="114">
        <v>0</v>
      </c>
      <c r="AW415" s="56" t="s">
        <v>90</v>
      </c>
      <c r="AX415" s="247">
        <v>1420200</v>
      </c>
      <c r="AY415" s="58">
        <f t="shared" si="33"/>
        <v>7953120</v>
      </c>
      <c r="AZ415" s="112">
        <f t="shared" si="34"/>
        <v>0.15151515151515152</v>
      </c>
      <c r="BA415" s="159">
        <v>0.15151515151515152</v>
      </c>
      <c r="BB415" s="56" t="s">
        <v>90</v>
      </c>
      <c r="BC415" s="56" t="s">
        <v>149</v>
      </c>
      <c r="BD415" s="403" t="s">
        <v>5518</v>
      </c>
      <c r="BE415" s="51" t="s">
        <v>88</v>
      </c>
      <c r="BF415" s="51" t="s">
        <v>88</v>
      </c>
    </row>
    <row r="416" spans="2:58" x14ac:dyDescent="0.25">
      <c r="B416" s="51">
        <v>2026</v>
      </c>
      <c r="C416" s="51">
        <v>891780111</v>
      </c>
      <c r="D416" s="51" t="s">
        <v>79</v>
      </c>
      <c r="E416" s="161" t="s">
        <v>5517</v>
      </c>
      <c r="F416" s="56" t="s">
        <v>5516</v>
      </c>
      <c r="G416" s="56">
        <v>0</v>
      </c>
      <c r="H416" s="56" t="s">
        <v>82</v>
      </c>
      <c r="I416" s="51" t="s">
        <v>174</v>
      </c>
      <c r="J416" s="121" t="s">
        <v>84</v>
      </c>
      <c r="K416" s="109" t="s">
        <v>3526</v>
      </c>
      <c r="L416" s="114">
        <v>9373320</v>
      </c>
      <c r="M416" s="51" t="s">
        <v>86</v>
      </c>
      <c r="N416" s="109" t="s">
        <v>5515</v>
      </c>
      <c r="O416" s="109">
        <v>56099185</v>
      </c>
      <c r="P416" s="109">
        <v>69</v>
      </c>
      <c r="Q416" s="120">
        <v>46036</v>
      </c>
      <c r="R416" s="109">
        <v>6818861280</v>
      </c>
      <c r="S416" s="114">
        <v>1912</v>
      </c>
      <c r="T416" s="120">
        <v>46045</v>
      </c>
      <c r="U416" s="114">
        <v>9373320</v>
      </c>
      <c r="V416" s="56" t="s">
        <v>88</v>
      </c>
      <c r="W416" s="114">
        <v>1082939683</v>
      </c>
      <c r="X416" s="161" t="s">
        <v>3375</v>
      </c>
      <c r="Y416" s="120">
        <v>46044</v>
      </c>
      <c r="Z416" s="120">
        <v>46069</v>
      </c>
      <c r="AA416" s="120" t="s">
        <v>90</v>
      </c>
      <c r="AB416" s="120">
        <v>46167</v>
      </c>
      <c r="AC416" s="54">
        <f t="shared" si="30"/>
        <v>98</v>
      </c>
      <c r="AD416" s="56">
        <v>0</v>
      </c>
      <c r="AE416" s="114">
        <v>0</v>
      </c>
      <c r="AF416" s="56">
        <v>0</v>
      </c>
      <c r="AG416" s="116" t="s">
        <v>90</v>
      </c>
      <c r="AH416" s="54">
        <f t="shared" si="31"/>
        <v>0</v>
      </c>
      <c r="AI416" s="56">
        <v>0</v>
      </c>
      <c r="AJ416" s="114">
        <v>0</v>
      </c>
      <c r="AK416" s="120" t="s">
        <v>90</v>
      </c>
      <c r="AL416" s="116" t="s">
        <v>90</v>
      </c>
      <c r="AM416" s="56">
        <v>0</v>
      </c>
      <c r="AN416" s="116" t="s">
        <v>90</v>
      </c>
      <c r="AO416" s="116" t="s">
        <v>90</v>
      </c>
      <c r="AP416" s="116" t="s">
        <v>90</v>
      </c>
      <c r="AQ416" s="54">
        <f t="shared" si="32"/>
        <v>0</v>
      </c>
      <c r="AR416" s="54">
        <f>+L416+AE416-AJ416</f>
        <v>9373320</v>
      </c>
      <c r="AS416" s="56" t="s">
        <v>571</v>
      </c>
      <c r="AT416" s="114">
        <v>0</v>
      </c>
      <c r="AU416" s="56" t="s">
        <v>91</v>
      </c>
      <c r="AV416" s="114">
        <v>0</v>
      </c>
      <c r="AW416" s="56" t="s">
        <v>90</v>
      </c>
      <c r="AX416" s="247">
        <v>1420200</v>
      </c>
      <c r="AY416" s="58">
        <f t="shared" si="33"/>
        <v>7953120</v>
      </c>
      <c r="AZ416" s="112">
        <f t="shared" si="34"/>
        <v>0.15151515151515152</v>
      </c>
      <c r="BA416" s="159">
        <v>0.15151515151515152</v>
      </c>
      <c r="BB416" s="56" t="s">
        <v>90</v>
      </c>
      <c r="BC416" s="56" t="s">
        <v>149</v>
      </c>
      <c r="BD416" s="403" t="s">
        <v>5514</v>
      </c>
      <c r="BE416" s="51" t="s">
        <v>88</v>
      </c>
      <c r="BF416" s="51" t="s">
        <v>88</v>
      </c>
    </row>
    <row r="417" spans="2:58" x14ac:dyDescent="0.25">
      <c r="B417" s="51">
        <v>2026</v>
      </c>
      <c r="C417" s="51">
        <v>891780111</v>
      </c>
      <c r="D417" s="51" t="s">
        <v>79</v>
      </c>
      <c r="E417" s="161" t="s">
        <v>5513</v>
      </c>
      <c r="F417" s="56" t="s">
        <v>5512</v>
      </c>
      <c r="G417" s="56">
        <v>0</v>
      </c>
      <c r="H417" s="56" t="s">
        <v>82</v>
      </c>
      <c r="I417" s="51" t="s">
        <v>174</v>
      </c>
      <c r="J417" s="121" t="s">
        <v>84</v>
      </c>
      <c r="K417" s="109" t="s">
        <v>4013</v>
      </c>
      <c r="L417" s="114">
        <v>17160000</v>
      </c>
      <c r="M417" s="51" t="s">
        <v>86</v>
      </c>
      <c r="N417" s="109" t="s">
        <v>5511</v>
      </c>
      <c r="O417" s="109">
        <v>12646992</v>
      </c>
      <c r="P417" s="109">
        <v>69</v>
      </c>
      <c r="Q417" s="120">
        <v>46036</v>
      </c>
      <c r="R417" s="109">
        <v>6818861280</v>
      </c>
      <c r="S417" s="114">
        <v>1911</v>
      </c>
      <c r="T417" s="120">
        <v>46045</v>
      </c>
      <c r="U417" s="114">
        <v>17160000</v>
      </c>
      <c r="V417" s="56" t="s">
        <v>88</v>
      </c>
      <c r="W417" s="114">
        <v>1082939683</v>
      </c>
      <c r="X417" s="161" t="s">
        <v>3375</v>
      </c>
      <c r="Y417" s="120">
        <v>46044</v>
      </c>
      <c r="Z417" s="120">
        <v>46069</v>
      </c>
      <c r="AA417" s="120" t="s">
        <v>90</v>
      </c>
      <c r="AB417" s="120">
        <v>46167</v>
      </c>
      <c r="AC417" s="54">
        <f t="shared" si="30"/>
        <v>98</v>
      </c>
      <c r="AD417" s="56">
        <v>0</v>
      </c>
      <c r="AE417" s="114">
        <v>0</v>
      </c>
      <c r="AF417" s="56">
        <v>0</v>
      </c>
      <c r="AG417" s="116" t="s">
        <v>90</v>
      </c>
      <c r="AH417" s="54">
        <f t="shared" si="31"/>
        <v>0</v>
      </c>
      <c r="AI417" s="56">
        <v>0</v>
      </c>
      <c r="AJ417" s="114">
        <v>0</v>
      </c>
      <c r="AK417" s="120" t="s">
        <v>90</v>
      </c>
      <c r="AL417" s="116" t="s">
        <v>90</v>
      </c>
      <c r="AM417" s="56">
        <v>0</v>
      </c>
      <c r="AN417" s="116" t="s">
        <v>90</v>
      </c>
      <c r="AO417" s="116" t="s">
        <v>90</v>
      </c>
      <c r="AP417" s="116" t="s">
        <v>90</v>
      </c>
      <c r="AQ417" s="54">
        <f t="shared" si="32"/>
        <v>0</v>
      </c>
      <c r="AR417" s="54">
        <f>+L417+AE417-AJ417</f>
        <v>17160000</v>
      </c>
      <c r="AS417" s="56" t="s">
        <v>571</v>
      </c>
      <c r="AT417" s="114">
        <v>0</v>
      </c>
      <c r="AU417" s="56" t="s">
        <v>91</v>
      </c>
      <c r="AV417" s="114">
        <v>0</v>
      </c>
      <c r="AW417" s="56" t="s">
        <v>90</v>
      </c>
      <c r="AX417" s="247">
        <v>2600000</v>
      </c>
      <c r="AY417" s="58">
        <f t="shared" si="33"/>
        <v>14560000</v>
      </c>
      <c r="AZ417" s="112">
        <f t="shared" si="34"/>
        <v>0.15151515151515152</v>
      </c>
      <c r="BA417" s="159">
        <v>0.15151515151515152</v>
      </c>
      <c r="BB417" s="56" t="s">
        <v>90</v>
      </c>
      <c r="BC417" s="56" t="s">
        <v>149</v>
      </c>
      <c r="BD417" s="403" t="s">
        <v>5510</v>
      </c>
      <c r="BE417" s="51" t="s">
        <v>88</v>
      </c>
      <c r="BF417" s="51" t="s">
        <v>88</v>
      </c>
    </row>
    <row r="418" spans="2:58" x14ac:dyDescent="0.25">
      <c r="B418" s="51">
        <v>2026</v>
      </c>
      <c r="C418" s="51">
        <v>891780111</v>
      </c>
      <c r="D418" s="51" t="s">
        <v>79</v>
      </c>
      <c r="E418" s="161" t="s">
        <v>5509</v>
      </c>
      <c r="F418" s="56" t="s">
        <v>5508</v>
      </c>
      <c r="G418" s="56">
        <v>0</v>
      </c>
      <c r="H418" s="56" t="s">
        <v>82</v>
      </c>
      <c r="I418" s="51" t="s">
        <v>174</v>
      </c>
      <c r="J418" s="121" t="s">
        <v>84</v>
      </c>
      <c r="K418" s="109" t="s">
        <v>4013</v>
      </c>
      <c r="L418" s="114">
        <v>17160000</v>
      </c>
      <c r="M418" s="51" t="s">
        <v>86</v>
      </c>
      <c r="N418" s="109" t="s">
        <v>5507</v>
      </c>
      <c r="O418" s="109">
        <v>85152362</v>
      </c>
      <c r="P418" s="109">
        <v>69</v>
      </c>
      <c r="Q418" s="120">
        <v>46036</v>
      </c>
      <c r="R418" s="109">
        <v>6818861280</v>
      </c>
      <c r="S418" s="114">
        <v>1738</v>
      </c>
      <c r="T418" s="120">
        <v>46044</v>
      </c>
      <c r="U418" s="114">
        <v>17160000</v>
      </c>
      <c r="V418" s="56" t="s">
        <v>88</v>
      </c>
      <c r="W418" s="114">
        <v>1082939683</v>
      </c>
      <c r="X418" s="161" t="s">
        <v>3375</v>
      </c>
      <c r="Y418" s="120">
        <v>46044</v>
      </c>
      <c r="Z418" s="120">
        <v>46069</v>
      </c>
      <c r="AA418" s="120" t="s">
        <v>90</v>
      </c>
      <c r="AB418" s="120">
        <v>46167</v>
      </c>
      <c r="AC418" s="54">
        <f t="shared" si="30"/>
        <v>98</v>
      </c>
      <c r="AD418" s="56">
        <v>0</v>
      </c>
      <c r="AE418" s="114">
        <v>0</v>
      </c>
      <c r="AF418" s="56">
        <v>0</v>
      </c>
      <c r="AG418" s="116" t="s">
        <v>90</v>
      </c>
      <c r="AH418" s="54">
        <f t="shared" si="31"/>
        <v>0</v>
      </c>
      <c r="AI418" s="56">
        <v>0</v>
      </c>
      <c r="AJ418" s="114">
        <v>0</v>
      </c>
      <c r="AK418" s="120" t="s">
        <v>90</v>
      </c>
      <c r="AL418" s="116" t="s">
        <v>90</v>
      </c>
      <c r="AM418" s="56">
        <v>0</v>
      </c>
      <c r="AN418" s="116" t="s">
        <v>90</v>
      </c>
      <c r="AO418" s="116" t="s">
        <v>90</v>
      </c>
      <c r="AP418" s="116" t="s">
        <v>90</v>
      </c>
      <c r="AQ418" s="54">
        <f t="shared" si="32"/>
        <v>0</v>
      </c>
      <c r="AR418" s="54">
        <f>+L418+AE418-AJ418</f>
        <v>17160000</v>
      </c>
      <c r="AS418" s="56" t="s">
        <v>571</v>
      </c>
      <c r="AT418" s="114">
        <v>0</v>
      </c>
      <c r="AU418" s="56" t="s">
        <v>91</v>
      </c>
      <c r="AV418" s="114">
        <v>0</v>
      </c>
      <c r="AW418" s="56" t="s">
        <v>90</v>
      </c>
      <c r="AX418" s="247">
        <v>2600000</v>
      </c>
      <c r="AY418" s="58">
        <f t="shared" si="33"/>
        <v>14560000</v>
      </c>
      <c r="AZ418" s="112">
        <f t="shared" si="34"/>
        <v>0.15151515151515152</v>
      </c>
      <c r="BA418" s="159">
        <v>0.15151515151515152</v>
      </c>
      <c r="BB418" s="56" t="s">
        <v>90</v>
      </c>
      <c r="BC418" s="56" t="s">
        <v>149</v>
      </c>
      <c r="BD418" s="403" t="s">
        <v>5506</v>
      </c>
      <c r="BE418" s="51" t="s">
        <v>88</v>
      </c>
      <c r="BF418" s="51" t="s">
        <v>88</v>
      </c>
    </row>
    <row r="419" spans="2:58" x14ac:dyDescent="0.25">
      <c r="B419" s="51">
        <v>2026</v>
      </c>
      <c r="C419" s="51">
        <v>891780111</v>
      </c>
      <c r="D419" s="51" t="s">
        <v>79</v>
      </c>
      <c r="E419" s="161" t="s">
        <v>5505</v>
      </c>
      <c r="F419" s="56" t="s">
        <v>5504</v>
      </c>
      <c r="G419" s="56">
        <v>0</v>
      </c>
      <c r="H419" s="56" t="s">
        <v>82</v>
      </c>
      <c r="I419" s="51" t="s">
        <v>174</v>
      </c>
      <c r="J419" s="121" t="s">
        <v>84</v>
      </c>
      <c r="K419" s="109" t="s">
        <v>3507</v>
      </c>
      <c r="L419" s="114">
        <v>9373320</v>
      </c>
      <c r="M419" s="51" t="s">
        <v>86</v>
      </c>
      <c r="N419" s="109" t="s">
        <v>5503</v>
      </c>
      <c r="O419" s="109">
        <v>1045736808</v>
      </c>
      <c r="P419" s="109">
        <v>69</v>
      </c>
      <c r="Q419" s="120">
        <v>46036</v>
      </c>
      <c r="R419" s="109">
        <v>6818861280</v>
      </c>
      <c r="S419" s="114">
        <v>1741</v>
      </c>
      <c r="T419" s="120">
        <v>46044</v>
      </c>
      <c r="U419" s="114">
        <v>9373320</v>
      </c>
      <c r="V419" s="56" t="s">
        <v>88</v>
      </c>
      <c r="W419" s="114">
        <v>1082939683</v>
      </c>
      <c r="X419" s="161" t="s">
        <v>3375</v>
      </c>
      <c r="Y419" s="120">
        <v>46044</v>
      </c>
      <c r="Z419" s="120">
        <v>46069</v>
      </c>
      <c r="AA419" s="120" t="s">
        <v>90</v>
      </c>
      <c r="AB419" s="120">
        <v>46167</v>
      </c>
      <c r="AC419" s="54">
        <f t="shared" si="30"/>
        <v>98</v>
      </c>
      <c r="AD419" s="56">
        <v>0</v>
      </c>
      <c r="AE419" s="114">
        <v>0</v>
      </c>
      <c r="AF419" s="56">
        <v>0</v>
      </c>
      <c r="AG419" s="116" t="s">
        <v>90</v>
      </c>
      <c r="AH419" s="54">
        <f t="shared" si="31"/>
        <v>0</v>
      </c>
      <c r="AI419" s="56">
        <v>0</v>
      </c>
      <c r="AJ419" s="114">
        <v>0</v>
      </c>
      <c r="AK419" s="120" t="s">
        <v>90</v>
      </c>
      <c r="AL419" s="116" t="s">
        <v>90</v>
      </c>
      <c r="AM419" s="56">
        <v>0</v>
      </c>
      <c r="AN419" s="116" t="s">
        <v>90</v>
      </c>
      <c r="AO419" s="116" t="s">
        <v>90</v>
      </c>
      <c r="AP419" s="116" t="s">
        <v>90</v>
      </c>
      <c r="AQ419" s="54">
        <f t="shared" si="32"/>
        <v>0</v>
      </c>
      <c r="AR419" s="54">
        <f>+L419+AE419-AJ419</f>
        <v>9373320</v>
      </c>
      <c r="AS419" s="56" t="s">
        <v>571</v>
      </c>
      <c r="AT419" s="114">
        <v>0</v>
      </c>
      <c r="AU419" s="56" t="s">
        <v>91</v>
      </c>
      <c r="AV419" s="114">
        <v>0</v>
      </c>
      <c r="AW419" s="56" t="s">
        <v>90</v>
      </c>
      <c r="AX419" s="247">
        <v>1420200</v>
      </c>
      <c r="AY419" s="58">
        <f t="shared" si="33"/>
        <v>7953120</v>
      </c>
      <c r="AZ419" s="112">
        <f t="shared" si="34"/>
        <v>0.15151515151515152</v>
      </c>
      <c r="BA419" s="159">
        <v>0.15151515151515152</v>
      </c>
      <c r="BB419" s="56" t="s">
        <v>90</v>
      </c>
      <c r="BC419" s="56" t="s">
        <v>149</v>
      </c>
      <c r="BD419" s="403" t="s">
        <v>5502</v>
      </c>
      <c r="BE419" s="51" t="s">
        <v>88</v>
      </c>
      <c r="BF419" s="51" t="s">
        <v>88</v>
      </c>
    </row>
    <row r="420" spans="2:58" x14ac:dyDescent="0.25">
      <c r="B420" s="51">
        <v>2026</v>
      </c>
      <c r="C420" s="51">
        <v>891780111</v>
      </c>
      <c r="D420" s="51" t="s">
        <v>79</v>
      </c>
      <c r="E420" s="161" t="s">
        <v>5501</v>
      </c>
      <c r="F420" s="56" t="s">
        <v>5500</v>
      </c>
      <c r="G420" s="56">
        <v>0</v>
      </c>
      <c r="H420" s="56" t="s">
        <v>82</v>
      </c>
      <c r="I420" s="51" t="s">
        <v>174</v>
      </c>
      <c r="J420" s="121" t="s">
        <v>84</v>
      </c>
      <c r="K420" s="109" t="s">
        <v>3507</v>
      </c>
      <c r="L420" s="114">
        <v>9373320</v>
      </c>
      <c r="M420" s="51" t="s">
        <v>86</v>
      </c>
      <c r="N420" s="109" t="s">
        <v>5499</v>
      </c>
      <c r="O420" s="109">
        <v>1048293299</v>
      </c>
      <c r="P420" s="109">
        <v>69</v>
      </c>
      <c r="Q420" s="120">
        <v>46036</v>
      </c>
      <c r="R420" s="109">
        <v>6818861280</v>
      </c>
      <c r="S420" s="114">
        <v>1740</v>
      </c>
      <c r="T420" s="120">
        <v>46044</v>
      </c>
      <c r="U420" s="114">
        <v>9373320</v>
      </c>
      <c r="V420" s="56" t="s">
        <v>88</v>
      </c>
      <c r="W420" s="114">
        <v>1082939683</v>
      </c>
      <c r="X420" s="161" t="s">
        <v>3375</v>
      </c>
      <c r="Y420" s="120">
        <v>46044</v>
      </c>
      <c r="Z420" s="120">
        <v>46069</v>
      </c>
      <c r="AA420" s="120" t="s">
        <v>90</v>
      </c>
      <c r="AB420" s="120">
        <v>46167</v>
      </c>
      <c r="AC420" s="54">
        <f t="shared" si="30"/>
        <v>98</v>
      </c>
      <c r="AD420" s="56">
        <v>0</v>
      </c>
      <c r="AE420" s="114">
        <v>0</v>
      </c>
      <c r="AF420" s="56">
        <v>0</v>
      </c>
      <c r="AG420" s="116" t="s">
        <v>90</v>
      </c>
      <c r="AH420" s="54">
        <f t="shared" si="31"/>
        <v>0</v>
      </c>
      <c r="AI420" s="56">
        <v>0</v>
      </c>
      <c r="AJ420" s="114">
        <v>0</v>
      </c>
      <c r="AK420" s="120" t="s">
        <v>90</v>
      </c>
      <c r="AL420" s="116" t="s">
        <v>90</v>
      </c>
      <c r="AM420" s="56">
        <v>0</v>
      </c>
      <c r="AN420" s="116" t="s">
        <v>90</v>
      </c>
      <c r="AO420" s="116" t="s">
        <v>90</v>
      </c>
      <c r="AP420" s="116" t="s">
        <v>90</v>
      </c>
      <c r="AQ420" s="54">
        <f t="shared" si="32"/>
        <v>0</v>
      </c>
      <c r="AR420" s="54">
        <f>+L420+AE420-AJ420</f>
        <v>9373320</v>
      </c>
      <c r="AS420" s="56" t="s">
        <v>571</v>
      </c>
      <c r="AT420" s="114">
        <v>0</v>
      </c>
      <c r="AU420" s="56" t="s">
        <v>91</v>
      </c>
      <c r="AV420" s="114">
        <v>0</v>
      </c>
      <c r="AW420" s="56" t="s">
        <v>90</v>
      </c>
      <c r="AX420" s="247">
        <v>1420200</v>
      </c>
      <c r="AY420" s="58">
        <f t="shared" si="33"/>
        <v>7953120</v>
      </c>
      <c r="AZ420" s="112">
        <f t="shared" si="34"/>
        <v>0.15151515151515152</v>
      </c>
      <c r="BA420" s="159">
        <v>0.15151515151515152</v>
      </c>
      <c r="BB420" s="56" t="s">
        <v>90</v>
      </c>
      <c r="BC420" s="56" t="s">
        <v>149</v>
      </c>
      <c r="BD420" s="403" t="s">
        <v>5498</v>
      </c>
      <c r="BE420" s="51" t="s">
        <v>88</v>
      </c>
      <c r="BF420" s="51" t="s">
        <v>88</v>
      </c>
    </row>
    <row r="421" spans="2:58" x14ac:dyDescent="0.25">
      <c r="B421" s="51">
        <v>2026</v>
      </c>
      <c r="C421" s="51">
        <v>891780111</v>
      </c>
      <c r="D421" s="51" t="s">
        <v>79</v>
      </c>
      <c r="E421" s="161" t="s">
        <v>5497</v>
      </c>
      <c r="F421" s="123" t="s">
        <v>5496</v>
      </c>
      <c r="G421" s="56">
        <v>0</v>
      </c>
      <c r="H421" s="56" t="s">
        <v>82</v>
      </c>
      <c r="I421" s="51" t="s">
        <v>174</v>
      </c>
      <c r="J421" s="121" t="s">
        <v>84</v>
      </c>
      <c r="K421" s="109" t="s">
        <v>4755</v>
      </c>
      <c r="L421" s="114">
        <v>9373320</v>
      </c>
      <c r="M421" s="51" t="s">
        <v>86</v>
      </c>
      <c r="N421" s="109" t="s">
        <v>5495</v>
      </c>
      <c r="O421" s="109">
        <v>22698146</v>
      </c>
      <c r="P421" s="109">
        <v>69</v>
      </c>
      <c r="Q421" s="120">
        <v>46036</v>
      </c>
      <c r="R421" s="109">
        <v>6818861280</v>
      </c>
      <c r="S421" s="114">
        <v>1737</v>
      </c>
      <c r="T421" s="120">
        <v>46044</v>
      </c>
      <c r="U421" s="114">
        <v>9373320</v>
      </c>
      <c r="V421" s="56" t="s">
        <v>88</v>
      </c>
      <c r="W421" s="114">
        <v>1082939683</v>
      </c>
      <c r="X421" s="161" t="s">
        <v>3375</v>
      </c>
      <c r="Y421" s="120">
        <v>46044</v>
      </c>
      <c r="Z421" s="120">
        <v>46069</v>
      </c>
      <c r="AA421" s="120" t="s">
        <v>90</v>
      </c>
      <c r="AB421" s="120">
        <v>46167</v>
      </c>
      <c r="AC421" s="54">
        <f t="shared" si="30"/>
        <v>98</v>
      </c>
      <c r="AD421" s="56">
        <v>0</v>
      </c>
      <c r="AE421" s="114">
        <v>0</v>
      </c>
      <c r="AF421" s="56">
        <v>0</v>
      </c>
      <c r="AG421" s="116" t="s">
        <v>90</v>
      </c>
      <c r="AH421" s="54">
        <f t="shared" si="31"/>
        <v>0</v>
      </c>
      <c r="AI421" s="56">
        <v>0</v>
      </c>
      <c r="AJ421" s="114">
        <v>0</v>
      </c>
      <c r="AK421" s="120" t="s">
        <v>90</v>
      </c>
      <c r="AL421" s="116" t="s">
        <v>90</v>
      </c>
      <c r="AM421" s="56">
        <v>0</v>
      </c>
      <c r="AN421" s="116" t="s">
        <v>90</v>
      </c>
      <c r="AO421" s="116" t="s">
        <v>90</v>
      </c>
      <c r="AP421" s="116" t="s">
        <v>90</v>
      </c>
      <c r="AQ421" s="54">
        <f t="shared" si="32"/>
        <v>0</v>
      </c>
      <c r="AR421" s="54">
        <f>+L421+AE421-AJ421</f>
        <v>9373320</v>
      </c>
      <c r="AS421" s="56" t="s">
        <v>571</v>
      </c>
      <c r="AT421" s="114">
        <v>0</v>
      </c>
      <c r="AU421" s="56" t="s">
        <v>91</v>
      </c>
      <c r="AV421" s="114">
        <v>0</v>
      </c>
      <c r="AW421" s="56" t="s">
        <v>90</v>
      </c>
      <c r="AX421" s="247">
        <v>1420200</v>
      </c>
      <c r="AY421" s="58">
        <f t="shared" si="33"/>
        <v>7953120</v>
      </c>
      <c r="AZ421" s="112">
        <f t="shared" si="34"/>
        <v>0.15151515151515152</v>
      </c>
      <c r="BA421" s="159">
        <v>0.15151515151515152</v>
      </c>
      <c r="BB421" s="56" t="s">
        <v>90</v>
      </c>
      <c r="BC421" s="56" t="s">
        <v>149</v>
      </c>
      <c r="BD421" s="403" t="s">
        <v>5494</v>
      </c>
      <c r="BE421" s="51" t="s">
        <v>88</v>
      </c>
      <c r="BF421" s="51" t="s">
        <v>88</v>
      </c>
    </row>
    <row r="422" spans="2:58" x14ac:dyDescent="0.25">
      <c r="B422" s="51">
        <v>2026</v>
      </c>
      <c r="C422" s="51">
        <v>891780111</v>
      </c>
      <c r="D422" s="51" t="s">
        <v>79</v>
      </c>
      <c r="E422" s="161" t="s">
        <v>5493</v>
      </c>
      <c r="F422" s="56" t="s">
        <v>5492</v>
      </c>
      <c r="G422" s="56">
        <v>0</v>
      </c>
      <c r="H422" s="56" t="s">
        <v>82</v>
      </c>
      <c r="I422" s="51" t="s">
        <v>174</v>
      </c>
      <c r="J422" s="121" t="s">
        <v>84</v>
      </c>
      <c r="K422" s="109" t="s">
        <v>3526</v>
      </c>
      <c r="L422" s="114">
        <v>9373320</v>
      </c>
      <c r="M422" s="51" t="s">
        <v>86</v>
      </c>
      <c r="N422" s="109" t="s">
        <v>5491</v>
      </c>
      <c r="O422" s="109">
        <v>1044420863</v>
      </c>
      <c r="P422" s="109">
        <v>69</v>
      </c>
      <c r="Q422" s="120">
        <v>46036</v>
      </c>
      <c r="R422" s="109">
        <v>6818861280</v>
      </c>
      <c r="S422" s="114">
        <v>1734</v>
      </c>
      <c r="T422" s="120">
        <v>46044</v>
      </c>
      <c r="U422" s="114">
        <v>9373320</v>
      </c>
      <c r="V422" s="56" t="s">
        <v>88</v>
      </c>
      <c r="W422" s="114">
        <v>1082939683</v>
      </c>
      <c r="X422" s="161" t="s">
        <v>3375</v>
      </c>
      <c r="Y422" s="120">
        <v>46044</v>
      </c>
      <c r="Z422" s="120">
        <v>46069</v>
      </c>
      <c r="AA422" s="120" t="s">
        <v>90</v>
      </c>
      <c r="AB422" s="120">
        <v>46167</v>
      </c>
      <c r="AC422" s="54">
        <f t="shared" si="30"/>
        <v>98</v>
      </c>
      <c r="AD422" s="56">
        <v>0</v>
      </c>
      <c r="AE422" s="114">
        <v>0</v>
      </c>
      <c r="AF422" s="56">
        <v>0</v>
      </c>
      <c r="AG422" s="116" t="s">
        <v>90</v>
      </c>
      <c r="AH422" s="54">
        <f t="shared" si="31"/>
        <v>0</v>
      </c>
      <c r="AI422" s="56">
        <v>0</v>
      </c>
      <c r="AJ422" s="114">
        <v>0</v>
      </c>
      <c r="AK422" s="120" t="s">
        <v>90</v>
      </c>
      <c r="AL422" s="116" t="s">
        <v>90</v>
      </c>
      <c r="AM422" s="56">
        <v>0</v>
      </c>
      <c r="AN422" s="116" t="s">
        <v>90</v>
      </c>
      <c r="AO422" s="116" t="s">
        <v>90</v>
      </c>
      <c r="AP422" s="116" t="s">
        <v>90</v>
      </c>
      <c r="AQ422" s="54">
        <f t="shared" si="32"/>
        <v>0</v>
      </c>
      <c r="AR422" s="54">
        <f>+L422+AE422-AJ422</f>
        <v>9373320</v>
      </c>
      <c r="AS422" s="56" t="s">
        <v>571</v>
      </c>
      <c r="AT422" s="114">
        <v>0</v>
      </c>
      <c r="AU422" s="56" t="s">
        <v>91</v>
      </c>
      <c r="AV422" s="114">
        <v>0</v>
      </c>
      <c r="AW422" s="56" t="s">
        <v>90</v>
      </c>
      <c r="AX422" s="247">
        <v>1420200</v>
      </c>
      <c r="AY422" s="58">
        <f t="shared" si="33"/>
        <v>7953120</v>
      </c>
      <c r="AZ422" s="112">
        <f t="shared" si="34"/>
        <v>0.15151515151515152</v>
      </c>
      <c r="BA422" s="159">
        <v>0.15151515151515152</v>
      </c>
      <c r="BB422" s="56" t="s">
        <v>90</v>
      </c>
      <c r="BC422" s="56" t="s">
        <v>149</v>
      </c>
      <c r="BD422" s="403" t="s">
        <v>5490</v>
      </c>
      <c r="BE422" s="51" t="s">
        <v>88</v>
      </c>
      <c r="BF422" s="51" t="s">
        <v>88</v>
      </c>
    </row>
    <row r="423" spans="2:58" x14ac:dyDescent="0.25">
      <c r="B423" s="51">
        <v>2026</v>
      </c>
      <c r="C423" s="51">
        <v>891780111</v>
      </c>
      <c r="D423" s="51" t="s">
        <v>79</v>
      </c>
      <c r="E423" s="161" t="s">
        <v>5489</v>
      </c>
      <c r="F423" s="56" t="s">
        <v>5488</v>
      </c>
      <c r="G423" s="56">
        <v>0</v>
      </c>
      <c r="H423" s="56" t="s">
        <v>82</v>
      </c>
      <c r="I423" s="51" t="s">
        <v>174</v>
      </c>
      <c r="J423" s="121" t="s">
        <v>84</v>
      </c>
      <c r="K423" s="109" t="s">
        <v>4755</v>
      </c>
      <c r="L423" s="114">
        <v>9373320</v>
      </c>
      <c r="M423" s="51" t="s">
        <v>86</v>
      </c>
      <c r="N423" s="109" t="s">
        <v>5487</v>
      </c>
      <c r="O423" s="109">
        <v>1047362613</v>
      </c>
      <c r="P423" s="109">
        <v>69</v>
      </c>
      <c r="Q423" s="120">
        <v>46036</v>
      </c>
      <c r="R423" s="109">
        <v>6818861280</v>
      </c>
      <c r="S423" s="114">
        <v>1733</v>
      </c>
      <c r="T423" s="120">
        <v>46044</v>
      </c>
      <c r="U423" s="114">
        <v>9373320</v>
      </c>
      <c r="V423" s="56" t="s">
        <v>88</v>
      </c>
      <c r="W423" s="114">
        <v>1082939683</v>
      </c>
      <c r="X423" s="161" t="s">
        <v>3375</v>
      </c>
      <c r="Y423" s="120">
        <v>46044</v>
      </c>
      <c r="Z423" s="120">
        <v>46069</v>
      </c>
      <c r="AA423" s="120" t="s">
        <v>90</v>
      </c>
      <c r="AB423" s="120">
        <v>46167</v>
      </c>
      <c r="AC423" s="54">
        <f t="shared" si="30"/>
        <v>98</v>
      </c>
      <c r="AD423" s="56">
        <v>0</v>
      </c>
      <c r="AE423" s="114">
        <v>0</v>
      </c>
      <c r="AF423" s="56">
        <v>0</v>
      </c>
      <c r="AG423" s="116" t="s">
        <v>90</v>
      </c>
      <c r="AH423" s="54">
        <f t="shared" si="31"/>
        <v>0</v>
      </c>
      <c r="AI423" s="56">
        <v>0</v>
      </c>
      <c r="AJ423" s="114">
        <v>0</v>
      </c>
      <c r="AK423" s="120" t="s">
        <v>90</v>
      </c>
      <c r="AL423" s="116" t="s">
        <v>90</v>
      </c>
      <c r="AM423" s="56">
        <v>0</v>
      </c>
      <c r="AN423" s="116" t="s">
        <v>90</v>
      </c>
      <c r="AO423" s="116" t="s">
        <v>90</v>
      </c>
      <c r="AP423" s="116" t="s">
        <v>90</v>
      </c>
      <c r="AQ423" s="54">
        <f t="shared" si="32"/>
        <v>0</v>
      </c>
      <c r="AR423" s="54">
        <f>+L423+AE423-AJ423</f>
        <v>9373320</v>
      </c>
      <c r="AS423" s="56" t="s">
        <v>571</v>
      </c>
      <c r="AT423" s="114">
        <v>0</v>
      </c>
      <c r="AU423" s="56" t="s">
        <v>91</v>
      </c>
      <c r="AV423" s="114">
        <v>0</v>
      </c>
      <c r="AW423" s="56" t="s">
        <v>90</v>
      </c>
      <c r="AX423" s="247">
        <v>1420200</v>
      </c>
      <c r="AY423" s="58">
        <f t="shared" si="33"/>
        <v>7953120</v>
      </c>
      <c r="AZ423" s="112">
        <f t="shared" si="34"/>
        <v>0.15151515151515152</v>
      </c>
      <c r="BA423" s="159">
        <v>0.15151515151515152</v>
      </c>
      <c r="BB423" s="56" t="s">
        <v>90</v>
      </c>
      <c r="BC423" s="56" t="s">
        <v>149</v>
      </c>
      <c r="BD423" s="403" t="s">
        <v>5486</v>
      </c>
      <c r="BE423" s="51" t="s">
        <v>88</v>
      </c>
      <c r="BF423" s="51" t="s">
        <v>88</v>
      </c>
    </row>
    <row r="424" spans="2:58" x14ac:dyDescent="0.25">
      <c r="B424" s="51">
        <v>2026</v>
      </c>
      <c r="C424" s="51">
        <v>891780111</v>
      </c>
      <c r="D424" s="51" t="s">
        <v>79</v>
      </c>
      <c r="E424" s="161" t="s">
        <v>5485</v>
      </c>
      <c r="F424" s="56" t="s">
        <v>5484</v>
      </c>
      <c r="G424" s="56">
        <v>0</v>
      </c>
      <c r="H424" s="56" t="s">
        <v>82</v>
      </c>
      <c r="I424" s="51" t="s">
        <v>174</v>
      </c>
      <c r="J424" s="121" t="s">
        <v>84</v>
      </c>
      <c r="K424" s="109" t="s">
        <v>3507</v>
      </c>
      <c r="L424" s="114">
        <v>9373320</v>
      </c>
      <c r="M424" s="51" t="s">
        <v>86</v>
      </c>
      <c r="N424" s="109" t="s">
        <v>5483</v>
      </c>
      <c r="O424" s="109">
        <v>5166664</v>
      </c>
      <c r="P424" s="109">
        <v>69</v>
      </c>
      <c r="Q424" s="120">
        <v>46036</v>
      </c>
      <c r="R424" s="109">
        <v>6818861280</v>
      </c>
      <c r="S424" s="114">
        <v>1739</v>
      </c>
      <c r="T424" s="120">
        <v>46044</v>
      </c>
      <c r="U424" s="114">
        <v>9373320</v>
      </c>
      <c r="V424" s="56" t="s">
        <v>88</v>
      </c>
      <c r="W424" s="114">
        <v>1082939683</v>
      </c>
      <c r="X424" s="161" t="s">
        <v>3375</v>
      </c>
      <c r="Y424" s="120">
        <v>46044</v>
      </c>
      <c r="Z424" s="120">
        <v>46069</v>
      </c>
      <c r="AA424" s="120" t="s">
        <v>90</v>
      </c>
      <c r="AB424" s="120">
        <v>46167</v>
      </c>
      <c r="AC424" s="54">
        <f t="shared" si="30"/>
        <v>98</v>
      </c>
      <c r="AD424" s="56">
        <v>0</v>
      </c>
      <c r="AE424" s="114">
        <v>0</v>
      </c>
      <c r="AF424" s="56">
        <v>0</v>
      </c>
      <c r="AG424" s="116" t="s">
        <v>90</v>
      </c>
      <c r="AH424" s="54">
        <f t="shared" si="31"/>
        <v>0</v>
      </c>
      <c r="AI424" s="56">
        <v>0</v>
      </c>
      <c r="AJ424" s="114">
        <v>0</v>
      </c>
      <c r="AK424" s="120" t="s">
        <v>90</v>
      </c>
      <c r="AL424" s="116" t="s">
        <v>90</v>
      </c>
      <c r="AM424" s="56">
        <v>0</v>
      </c>
      <c r="AN424" s="116" t="s">
        <v>90</v>
      </c>
      <c r="AO424" s="116" t="s">
        <v>90</v>
      </c>
      <c r="AP424" s="116" t="s">
        <v>90</v>
      </c>
      <c r="AQ424" s="54">
        <f t="shared" si="32"/>
        <v>0</v>
      </c>
      <c r="AR424" s="54">
        <f>+L424+AE424-AJ424</f>
        <v>9373320</v>
      </c>
      <c r="AS424" s="56" t="s">
        <v>571</v>
      </c>
      <c r="AT424" s="114">
        <v>0</v>
      </c>
      <c r="AU424" s="56" t="s">
        <v>91</v>
      </c>
      <c r="AV424" s="114">
        <v>0</v>
      </c>
      <c r="AW424" s="56" t="s">
        <v>90</v>
      </c>
      <c r="AX424" s="247">
        <v>1420200</v>
      </c>
      <c r="AY424" s="58">
        <f t="shared" si="33"/>
        <v>7953120</v>
      </c>
      <c r="AZ424" s="112">
        <f t="shared" si="34"/>
        <v>0.15151515151515152</v>
      </c>
      <c r="BA424" s="159">
        <v>0.15151515151515152</v>
      </c>
      <c r="BB424" s="56" t="s">
        <v>90</v>
      </c>
      <c r="BC424" s="56" t="s">
        <v>149</v>
      </c>
      <c r="BD424" s="403" t="s">
        <v>5482</v>
      </c>
      <c r="BE424" s="51" t="s">
        <v>88</v>
      </c>
      <c r="BF424" s="51" t="s">
        <v>88</v>
      </c>
    </row>
    <row r="425" spans="2:58" x14ac:dyDescent="0.25">
      <c r="B425" s="51">
        <v>2026</v>
      </c>
      <c r="C425" s="51">
        <v>891780111</v>
      </c>
      <c r="D425" s="51" t="s">
        <v>79</v>
      </c>
      <c r="E425" s="161" t="s">
        <v>5481</v>
      </c>
      <c r="F425" s="56" t="s">
        <v>5480</v>
      </c>
      <c r="G425" s="56">
        <v>0</v>
      </c>
      <c r="H425" s="56" t="s">
        <v>82</v>
      </c>
      <c r="I425" s="51" t="s">
        <v>174</v>
      </c>
      <c r="J425" s="121" t="s">
        <v>84</v>
      </c>
      <c r="K425" s="109" t="s">
        <v>4755</v>
      </c>
      <c r="L425" s="114">
        <v>9373320</v>
      </c>
      <c r="M425" s="51" t="s">
        <v>86</v>
      </c>
      <c r="N425" s="109" t="s">
        <v>5479</v>
      </c>
      <c r="O425" s="109">
        <v>1083036988</v>
      </c>
      <c r="P425" s="109">
        <v>69</v>
      </c>
      <c r="Q425" s="120">
        <v>46036</v>
      </c>
      <c r="R425" s="109">
        <v>6818861280</v>
      </c>
      <c r="S425" s="114">
        <v>1732</v>
      </c>
      <c r="T425" s="120">
        <v>46044</v>
      </c>
      <c r="U425" s="114">
        <v>9373320</v>
      </c>
      <c r="V425" s="56" t="s">
        <v>88</v>
      </c>
      <c r="W425" s="114">
        <v>1082939683</v>
      </c>
      <c r="X425" s="161" t="s">
        <v>3375</v>
      </c>
      <c r="Y425" s="120">
        <v>46044</v>
      </c>
      <c r="Z425" s="120">
        <v>46069</v>
      </c>
      <c r="AA425" s="120" t="s">
        <v>90</v>
      </c>
      <c r="AB425" s="120">
        <v>46167</v>
      </c>
      <c r="AC425" s="54">
        <f t="shared" si="30"/>
        <v>98</v>
      </c>
      <c r="AD425" s="56">
        <v>0</v>
      </c>
      <c r="AE425" s="114">
        <v>0</v>
      </c>
      <c r="AF425" s="56">
        <v>0</v>
      </c>
      <c r="AG425" s="116" t="s">
        <v>90</v>
      </c>
      <c r="AH425" s="54">
        <f t="shared" si="31"/>
        <v>0</v>
      </c>
      <c r="AI425" s="56">
        <v>1</v>
      </c>
      <c r="AJ425" s="114">
        <v>9373320</v>
      </c>
      <c r="AK425" s="120">
        <v>46051</v>
      </c>
      <c r="AL425" s="116" t="s">
        <v>90</v>
      </c>
      <c r="AM425" s="56">
        <v>0</v>
      </c>
      <c r="AN425" s="116" t="s">
        <v>90</v>
      </c>
      <c r="AO425" s="116" t="s">
        <v>90</v>
      </c>
      <c r="AP425" s="116" t="s">
        <v>90</v>
      </c>
      <c r="AQ425" s="54">
        <f t="shared" si="32"/>
        <v>0</v>
      </c>
      <c r="AR425" s="54">
        <f>+L425+AE425-AJ425</f>
        <v>0</v>
      </c>
      <c r="AS425" s="56" t="s">
        <v>571</v>
      </c>
      <c r="AT425" s="114">
        <v>0</v>
      </c>
      <c r="AU425" s="56" t="s">
        <v>91</v>
      </c>
      <c r="AV425" s="114">
        <v>0</v>
      </c>
      <c r="AW425" s="56" t="s">
        <v>90</v>
      </c>
      <c r="AX425" s="247">
        <v>0</v>
      </c>
      <c r="AY425" s="58">
        <f t="shared" si="33"/>
        <v>0</v>
      </c>
      <c r="AZ425" s="112" t="str">
        <f t="shared" si="34"/>
        <v>_</v>
      </c>
      <c r="BA425" s="159" t="s">
        <v>592</v>
      </c>
      <c r="BB425" s="56" t="s">
        <v>90</v>
      </c>
      <c r="BC425" s="56" t="s">
        <v>149</v>
      </c>
      <c r="BD425" s="403" t="s">
        <v>5478</v>
      </c>
      <c r="BE425" s="51" t="s">
        <v>88</v>
      </c>
      <c r="BF425" s="51" t="s">
        <v>88</v>
      </c>
    </row>
    <row r="426" spans="2:58" x14ac:dyDescent="0.25">
      <c r="B426" s="51">
        <v>2026</v>
      </c>
      <c r="C426" s="51">
        <v>891780111</v>
      </c>
      <c r="D426" s="51" t="s">
        <v>79</v>
      </c>
      <c r="E426" s="161" t="s">
        <v>5477</v>
      </c>
      <c r="F426" s="56" t="s">
        <v>5476</v>
      </c>
      <c r="G426" s="56">
        <v>0</v>
      </c>
      <c r="H426" s="56" t="s">
        <v>82</v>
      </c>
      <c r="I426" s="51" t="s">
        <v>174</v>
      </c>
      <c r="J426" s="121" t="s">
        <v>84</v>
      </c>
      <c r="K426" s="109" t="s">
        <v>5475</v>
      </c>
      <c r="L426" s="114">
        <v>9373320</v>
      </c>
      <c r="M426" s="51" t="s">
        <v>86</v>
      </c>
      <c r="N426" s="109" t="s">
        <v>5474</v>
      </c>
      <c r="O426" s="109">
        <v>36721873</v>
      </c>
      <c r="P426" s="109">
        <v>69</v>
      </c>
      <c r="Q426" s="120">
        <v>46036</v>
      </c>
      <c r="R426" s="109">
        <v>6818861280</v>
      </c>
      <c r="S426" s="114">
        <v>1735</v>
      </c>
      <c r="T426" s="120">
        <v>46044</v>
      </c>
      <c r="U426" s="114">
        <v>9373320</v>
      </c>
      <c r="V426" s="56" t="s">
        <v>88</v>
      </c>
      <c r="W426" s="114">
        <v>1082939683</v>
      </c>
      <c r="X426" s="161" t="s">
        <v>3375</v>
      </c>
      <c r="Y426" s="120">
        <v>46044</v>
      </c>
      <c r="Z426" s="120">
        <v>46069</v>
      </c>
      <c r="AA426" s="120" t="s">
        <v>90</v>
      </c>
      <c r="AB426" s="120">
        <v>46167</v>
      </c>
      <c r="AC426" s="54">
        <f t="shared" si="30"/>
        <v>98</v>
      </c>
      <c r="AD426" s="56">
        <v>0</v>
      </c>
      <c r="AE426" s="114">
        <v>0</v>
      </c>
      <c r="AF426" s="56">
        <v>0</v>
      </c>
      <c r="AG426" s="116" t="s">
        <v>90</v>
      </c>
      <c r="AH426" s="54">
        <f t="shared" si="31"/>
        <v>0</v>
      </c>
      <c r="AI426" s="56">
        <v>0</v>
      </c>
      <c r="AJ426" s="114">
        <v>0</v>
      </c>
      <c r="AK426" s="120" t="s">
        <v>90</v>
      </c>
      <c r="AL426" s="116" t="s">
        <v>90</v>
      </c>
      <c r="AM426" s="56">
        <v>0</v>
      </c>
      <c r="AN426" s="116" t="s">
        <v>90</v>
      </c>
      <c r="AO426" s="116" t="s">
        <v>90</v>
      </c>
      <c r="AP426" s="116" t="s">
        <v>90</v>
      </c>
      <c r="AQ426" s="54">
        <f t="shared" si="32"/>
        <v>0</v>
      </c>
      <c r="AR426" s="54">
        <f>+L426+AE426-AJ426</f>
        <v>9373320</v>
      </c>
      <c r="AS426" s="56" t="s">
        <v>571</v>
      </c>
      <c r="AT426" s="114">
        <v>0</v>
      </c>
      <c r="AU426" s="56" t="s">
        <v>91</v>
      </c>
      <c r="AV426" s="114">
        <v>0</v>
      </c>
      <c r="AW426" s="56" t="s">
        <v>90</v>
      </c>
      <c r="AX426" s="247">
        <v>1420200</v>
      </c>
      <c r="AY426" s="58">
        <f t="shared" si="33"/>
        <v>7953120</v>
      </c>
      <c r="AZ426" s="112">
        <f t="shared" si="34"/>
        <v>0.15151515151515152</v>
      </c>
      <c r="BA426" s="159">
        <v>0.15</v>
      </c>
      <c r="BB426" s="56" t="s">
        <v>90</v>
      </c>
      <c r="BC426" s="56" t="s">
        <v>149</v>
      </c>
      <c r="BD426" s="403" t="s">
        <v>5473</v>
      </c>
      <c r="BE426" s="51" t="s">
        <v>88</v>
      </c>
      <c r="BF426" s="51" t="s">
        <v>88</v>
      </c>
    </row>
    <row r="427" spans="2:58" s="391" customFormat="1" x14ac:dyDescent="0.25">
      <c r="B427" s="51">
        <v>2026</v>
      </c>
      <c r="C427" s="51">
        <v>891780111</v>
      </c>
      <c r="D427" s="51" t="s">
        <v>79</v>
      </c>
      <c r="E427" s="161" t="s">
        <v>5472</v>
      </c>
      <c r="F427" s="56" t="s">
        <v>5471</v>
      </c>
      <c r="G427" s="56">
        <v>0</v>
      </c>
      <c r="H427" s="56" t="s">
        <v>82</v>
      </c>
      <c r="I427" s="51" t="s">
        <v>174</v>
      </c>
      <c r="J427" s="121" t="s">
        <v>84</v>
      </c>
      <c r="K427" s="109" t="s">
        <v>4755</v>
      </c>
      <c r="L427" s="114">
        <v>9373320</v>
      </c>
      <c r="M427" s="51" t="s">
        <v>86</v>
      </c>
      <c r="N427" s="109" t="s">
        <v>5470</v>
      </c>
      <c r="O427" s="109">
        <v>1235539271</v>
      </c>
      <c r="P427" s="109">
        <v>69</v>
      </c>
      <c r="Q427" s="120">
        <v>46036</v>
      </c>
      <c r="R427" s="109">
        <v>6818861280</v>
      </c>
      <c r="S427" s="114">
        <v>1736</v>
      </c>
      <c r="T427" s="120">
        <v>46044</v>
      </c>
      <c r="U427" s="114">
        <v>9373320</v>
      </c>
      <c r="V427" s="56" t="s">
        <v>88</v>
      </c>
      <c r="W427" s="114">
        <v>1082939683</v>
      </c>
      <c r="X427" s="161" t="s">
        <v>3375</v>
      </c>
      <c r="Y427" s="120">
        <v>46044</v>
      </c>
      <c r="Z427" s="120">
        <v>46069</v>
      </c>
      <c r="AA427" s="120" t="s">
        <v>90</v>
      </c>
      <c r="AB427" s="120">
        <v>46167</v>
      </c>
      <c r="AC427" s="54">
        <f t="shared" si="30"/>
        <v>98</v>
      </c>
      <c r="AD427" s="56">
        <v>0</v>
      </c>
      <c r="AE427" s="114">
        <v>0</v>
      </c>
      <c r="AF427" s="56">
        <v>0</v>
      </c>
      <c r="AG427" s="116" t="s">
        <v>90</v>
      </c>
      <c r="AH427" s="54">
        <f t="shared" si="31"/>
        <v>0</v>
      </c>
      <c r="AI427" s="56">
        <v>0</v>
      </c>
      <c r="AJ427" s="114">
        <v>0</v>
      </c>
      <c r="AK427" s="120" t="s">
        <v>90</v>
      </c>
      <c r="AL427" s="116" t="s">
        <v>90</v>
      </c>
      <c r="AM427" s="56">
        <v>0</v>
      </c>
      <c r="AN427" s="116" t="s">
        <v>90</v>
      </c>
      <c r="AO427" s="116" t="s">
        <v>90</v>
      </c>
      <c r="AP427" s="116" t="s">
        <v>90</v>
      </c>
      <c r="AQ427" s="54">
        <f t="shared" si="32"/>
        <v>0</v>
      </c>
      <c r="AR427" s="54">
        <f>+L427+AE427-AJ427</f>
        <v>9373320</v>
      </c>
      <c r="AS427" s="56" t="s">
        <v>571</v>
      </c>
      <c r="AT427" s="114">
        <v>0</v>
      </c>
      <c r="AU427" s="56" t="s">
        <v>91</v>
      </c>
      <c r="AV427" s="114">
        <v>0</v>
      </c>
      <c r="AW427" s="56" t="s">
        <v>90</v>
      </c>
      <c r="AX427" s="247">
        <v>1420200</v>
      </c>
      <c r="AY427" s="58">
        <f t="shared" si="33"/>
        <v>7953120</v>
      </c>
      <c r="AZ427" s="112">
        <f t="shared" si="34"/>
        <v>0.15151515151515152</v>
      </c>
      <c r="BA427" s="159">
        <v>0.15151515151515152</v>
      </c>
      <c r="BB427" s="56" t="s">
        <v>90</v>
      </c>
      <c r="BC427" s="56" t="s">
        <v>149</v>
      </c>
      <c r="BD427" s="403" t="s">
        <v>5469</v>
      </c>
      <c r="BE427" s="51" t="s">
        <v>88</v>
      </c>
      <c r="BF427" s="51" t="s">
        <v>88</v>
      </c>
    </row>
    <row r="428" spans="2:58" x14ac:dyDescent="0.25">
      <c r="B428" s="51">
        <v>2026</v>
      </c>
      <c r="C428" s="51">
        <v>891780111</v>
      </c>
      <c r="D428" s="51" t="s">
        <v>79</v>
      </c>
      <c r="E428" s="161" t="s">
        <v>5468</v>
      </c>
      <c r="F428" s="56" t="s">
        <v>5467</v>
      </c>
      <c r="G428" s="56">
        <v>0</v>
      </c>
      <c r="H428" s="56" t="s">
        <v>82</v>
      </c>
      <c r="I428" s="51" t="s">
        <v>174</v>
      </c>
      <c r="J428" s="121" t="s">
        <v>84</v>
      </c>
      <c r="K428" s="109" t="s">
        <v>4755</v>
      </c>
      <c r="L428" s="114">
        <v>9373320</v>
      </c>
      <c r="M428" s="51" t="s">
        <v>86</v>
      </c>
      <c r="N428" s="109" t="s">
        <v>5466</v>
      </c>
      <c r="O428" s="109">
        <v>36693745</v>
      </c>
      <c r="P428" s="109">
        <v>69</v>
      </c>
      <c r="Q428" s="120">
        <v>46036</v>
      </c>
      <c r="R428" s="109">
        <v>6818861280</v>
      </c>
      <c r="S428" s="114">
        <v>1676</v>
      </c>
      <c r="T428" s="120">
        <v>46044</v>
      </c>
      <c r="U428" s="114">
        <v>9373320</v>
      </c>
      <c r="V428" s="56" t="s">
        <v>88</v>
      </c>
      <c r="W428" s="114">
        <v>1082939683</v>
      </c>
      <c r="X428" s="161" t="s">
        <v>3375</v>
      </c>
      <c r="Y428" s="120">
        <v>46044</v>
      </c>
      <c r="Z428" s="120">
        <v>46069</v>
      </c>
      <c r="AA428" s="120" t="s">
        <v>90</v>
      </c>
      <c r="AB428" s="120">
        <v>46167</v>
      </c>
      <c r="AC428" s="54">
        <f t="shared" si="30"/>
        <v>98</v>
      </c>
      <c r="AD428" s="56">
        <v>0</v>
      </c>
      <c r="AE428" s="114">
        <v>0</v>
      </c>
      <c r="AF428" s="56">
        <v>0</v>
      </c>
      <c r="AG428" s="116" t="s">
        <v>90</v>
      </c>
      <c r="AH428" s="54">
        <f t="shared" si="31"/>
        <v>0</v>
      </c>
      <c r="AI428" s="56">
        <v>0</v>
      </c>
      <c r="AJ428" s="114">
        <v>0</v>
      </c>
      <c r="AK428" s="120" t="s">
        <v>90</v>
      </c>
      <c r="AL428" s="116" t="s">
        <v>90</v>
      </c>
      <c r="AM428" s="56">
        <v>0</v>
      </c>
      <c r="AN428" s="116" t="s">
        <v>90</v>
      </c>
      <c r="AO428" s="116" t="s">
        <v>90</v>
      </c>
      <c r="AP428" s="116" t="s">
        <v>90</v>
      </c>
      <c r="AQ428" s="54">
        <f t="shared" si="32"/>
        <v>0</v>
      </c>
      <c r="AR428" s="54">
        <f>+L428+AE428-AJ428</f>
        <v>9373320</v>
      </c>
      <c r="AS428" s="56" t="s">
        <v>571</v>
      </c>
      <c r="AT428" s="114">
        <v>0</v>
      </c>
      <c r="AU428" s="56" t="s">
        <v>91</v>
      </c>
      <c r="AV428" s="114">
        <v>0</v>
      </c>
      <c r="AW428" s="56" t="s">
        <v>90</v>
      </c>
      <c r="AX428" s="247">
        <v>1420200</v>
      </c>
      <c r="AY428" s="58">
        <f t="shared" si="33"/>
        <v>7953120</v>
      </c>
      <c r="AZ428" s="112">
        <f t="shared" si="34"/>
        <v>0.15151515151515152</v>
      </c>
      <c r="BA428" s="159">
        <v>0.15151515151515152</v>
      </c>
      <c r="BB428" s="56" t="s">
        <v>90</v>
      </c>
      <c r="BC428" s="56" t="s">
        <v>149</v>
      </c>
      <c r="BD428" s="403" t="s">
        <v>5465</v>
      </c>
      <c r="BE428" s="51" t="s">
        <v>88</v>
      </c>
      <c r="BF428" s="51" t="s">
        <v>88</v>
      </c>
    </row>
    <row r="429" spans="2:58" x14ac:dyDescent="0.25">
      <c r="B429" s="51">
        <v>2026</v>
      </c>
      <c r="C429" s="51">
        <v>891780111</v>
      </c>
      <c r="D429" s="51" t="s">
        <v>79</v>
      </c>
      <c r="E429" s="161" t="s">
        <v>5464</v>
      </c>
      <c r="F429" s="56" t="s">
        <v>5463</v>
      </c>
      <c r="G429" s="56">
        <v>0</v>
      </c>
      <c r="H429" s="56" t="s">
        <v>82</v>
      </c>
      <c r="I429" s="51" t="s">
        <v>174</v>
      </c>
      <c r="J429" s="121" t="s">
        <v>84</v>
      </c>
      <c r="K429" s="109" t="s">
        <v>3507</v>
      </c>
      <c r="L429" s="114">
        <v>9373320</v>
      </c>
      <c r="M429" s="51" t="s">
        <v>86</v>
      </c>
      <c r="N429" s="109" t="s">
        <v>5462</v>
      </c>
      <c r="O429" s="109">
        <v>1006583660</v>
      </c>
      <c r="P429" s="109">
        <v>69</v>
      </c>
      <c r="Q429" s="120">
        <v>46036</v>
      </c>
      <c r="R429" s="109">
        <v>6818861280</v>
      </c>
      <c r="S429" s="114">
        <v>1681</v>
      </c>
      <c r="T429" s="120">
        <v>46044</v>
      </c>
      <c r="U429" s="114">
        <v>9373320</v>
      </c>
      <c r="V429" s="56" t="s">
        <v>88</v>
      </c>
      <c r="W429" s="114">
        <v>1082939683</v>
      </c>
      <c r="X429" s="161" t="s">
        <v>3375</v>
      </c>
      <c r="Y429" s="120">
        <v>46044</v>
      </c>
      <c r="Z429" s="120">
        <v>46069</v>
      </c>
      <c r="AA429" s="120" t="s">
        <v>90</v>
      </c>
      <c r="AB429" s="120">
        <v>46167</v>
      </c>
      <c r="AC429" s="54">
        <f t="shared" si="30"/>
        <v>98</v>
      </c>
      <c r="AD429" s="56">
        <v>0</v>
      </c>
      <c r="AE429" s="114">
        <v>0</v>
      </c>
      <c r="AF429" s="56">
        <v>0</v>
      </c>
      <c r="AG429" s="116" t="s">
        <v>90</v>
      </c>
      <c r="AH429" s="54">
        <f t="shared" si="31"/>
        <v>0</v>
      </c>
      <c r="AI429" s="56">
        <v>0</v>
      </c>
      <c r="AJ429" s="114">
        <v>0</v>
      </c>
      <c r="AK429" s="120" t="s">
        <v>90</v>
      </c>
      <c r="AL429" s="116" t="s">
        <v>90</v>
      </c>
      <c r="AM429" s="56">
        <v>0</v>
      </c>
      <c r="AN429" s="116" t="s">
        <v>90</v>
      </c>
      <c r="AO429" s="116" t="s">
        <v>90</v>
      </c>
      <c r="AP429" s="116" t="s">
        <v>90</v>
      </c>
      <c r="AQ429" s="54">
        <f t="shared" si="32"/>
        <v>0</v>
      </c>
      <c r="AR429" s="54">
        <f>+L429+AE429-AJ429</f>
        <v>9373320</v>
      </c>
      <c r="AS429" s="56" t="s">
        <v>571</v>
      </c>
      <c r="AT429" s="114">
        <v>0</v>
      </c>
      <c r="AU429" s="56" t="s">
        <v>91</v>
      </c>
      <c r="AV429" s="114">
        <v>0</v>
      </c>
      <c r="AW429" s="56" t="s">
        <v>90</v>
      </c>
      <c r="AX429" s="247">
        <v>1420200</v>
      </c>
      <c r="AY429" s="58">
        <f t="shared" si="33"/>
        <v>7953120</v>
      </c>
      <c r="AZ429" s="112">
        <f t="shared" si="34"/>
        <v>0.15151515151515152</v>
      </c>
      <c r="BA429" s="159">
        <v>0.15151515151515152</v>
      </c>
      <c r="BB429" s="56" t="s">
        <v>90</v>
      </c>
      <c r="BC429" s="56" t="s">
        <v>149</v>
      </c>
      <c r="BD429" s="403" t="s">
        <v>5461</v>
      </c>
      <c r="BE429" s="51" t="s">
        <v>88</v>
      </c>
      <c r="BF429" s="51" t="s">
        <v>88</v>
      </c>
    </row>
    <row r="430" spans="2:58" x14ac:dyDescent="0.25">
      <c r="B430" s="51">
        <v>2026</v>
      </c>
      <c r="C430" s="51">
        <v>891780111</v>
      </c>
      <c r="D430" s="51" t="s">
        <v>79</v>
      </c>
      <c r="E430" s="161" t="s">
        <v>5460</v>
      </c>
      <c r="F430" s="56" t="s">
        <v>5459</v>
      </c>
      <c r="G430" s="56">
        <v>0</v>
      </c>
      <c r="H430" s="56" t="s">
        <v>82</v>
      </c>
      <c r="I430" s="51" t="s">
        <v>174</v>
      </c>
      <c r="J430" s="121" t="s">
        <v>84</v>
      </c>
      <c r="K430" s="109" t="s">
        <v>4004</v>
      </c>
      <c r="L430" s="114">
        <v>9373320</v>
      </c>
      <c r="M430" s="51" t="s">
        <v>86</v>
      </c>
      <c r="N430" s="109" t="s">
        <v>5458</v>
      </c>
      <c r="O430" s="109">
        <v>1005473269</v>
      </c>
      <c r="P430" s="109">
        <v>69</v>
      </c>
      <c r="Q430" s="120">
        <v>46036</v>
      </c>
      <c r="R430" s="109">
        <v>6818861280</v>
      </c>
      <c r="S430" s="114">
        <v>1680</v>
      </c>
      <c r="T430" s="120">
        <v>46044</v>
      </c>
      <c r="U430" s="114">
        <v>9373320</v>
      </c>
      <c r="V430" s="56" t="s">
        <v>88</v>
      </c>
      <c r="W430" s="114">
        <v>1082939683</v>
      </c>
      <c r="X430" s="161" t="s">
        <v>3375</v>
      </c>
      <c r="Y430" s="120">
        <v>46044</v>
      </c>
      <c r="Z430" s="120">
        <v>46069</v>
      </c>
      <c r="AA430" s="120" t="s">
        <v>90</v>
      </c>
      <c r="AB430" s="120">
        <v>46167</v>
      </c>
      <c r="AC430" s="54">
        <f t="shared" si="30"/>
        <v>98</v>
      </c>
      <c r="AD430" s="56">
        <v>0</v>
      </c>
      <c r="AE430" s="114">
        <v>0</v>
      </c>
      <c r="AF430" s="56">
        <v>0</v>
      </c>
      <c r="AG430" s="116" t="s">
        <v>90</v>
      </c>
      <c r="AH430" s="54">
        <f t="shared" si="31"/>
        <v>0</v>
      </c>
      <c r="AI430" s="56">
        <v>0</v>
      </c>
      <c r="AJ430" s="114">
        <v>0</v>
      </c>
      <c r="AK430" s="120" t="s">
        <v>90</v>
      </c>
      <c r="AL430" s="116" t="s">
        <v>90</v>
      </c>
      <c r="AM430" s="56">
        <v>0</v>
      </c>
      <c r="AN430" s="116" t="s">
        <v>90</v>
      </c>
      <c r="AO430" s="116" t="s">
        <v>90</v>
      </c>
      <c r="AP430" s="116" t="s">
        <v>90</v>
      </c>
      <c r="AQ430" s="54">
        <f t="shared" si="32"/>
        <v>0</v>
      </c>
      <c r="AR430" s="54">
        <f>+L430+AE430-AJ430</f>
        <v>9373320</v>
      </c>
      <c r="AS430" s="56" t="s">
        <v>571</v>
      </c>
      <c r="AT430" s="114">
        <v>0</v>
      </c>
      <c r="AU430" s="56" t="s">
        <v>91</v>
      </c>
      <c r="AV430" s="114">
        <v>0</v>
      </c>
      <c r="AW430" s="56" t="s">
        <v>90</v>
      </c>
      <c r="AX430" s="247">
        <v>1420200</v>
      </c>
      <c r="AY430" s="58">
        <f t="shared" si="33"/>
        <v>7953120</v>
      </c>
      <c r="AZ430" s="112">
        <f t="shared" si="34"/>
        <v>0.15151515151515152</v>
      </c>
      <c r="BA430" s="159">
        <v>0.15151515151515152</v>
      </c>
      <c r="BB430" s="56" t="s">
        <v>90</v>
      </c>
      <c r="BC430" s="56" t="s">
        <v>149</v>
      </c>
      <c r="BD430" s="403" t="s">
        <v>5457</v>
      </c>
      <c r="BE430" s="51" t="s">
        <v>88</v>
      </c>
      <c r="BF430" s="51" t="s">
        <v>88</v>
      </c>
    </row>
    <row r="431" spans="2:58" x14ac:dyDescent="0.25">
      <c r="B431" s="51">
        <v>2026</v>
      </c>
      <c r="C431" s="51">
        <v>891780111</v>
      </c>
      <c r="D431" s="51" t="s">
        <v>79</v>
      </c>
      <c r="E431" s="161" t="s">
        <v>5456</v>
      </c>
      <c r="F431" s="56" t="s">
        <v>5455</v>
      </c>
      <c r="G431" s="56">
        <v>0</v>
      </c>
      <c r="H431" s="56" t="s">
        <v>82</v>
      </c>
      <c r="I431" s="51" t="s">
        <v>174</v>
      </c>
      <c r="J431" s="121" t="s">
        <v>84</v>
      </c>
      <c r="K431" s="109" t="s">
        <v>3526</v>
      </c>
      <c r="L431" s="114">
        <v>9373320</v>
      </c>
      <c r="M431" s="51" t="s">
        <v>86</v>
      </c>
      <c r="N431" s="109" t="s">
        <v>5454</v>
      </c>
      <c r="O431" s="109">
        <v>1044432759</v>
      </c>
      <c r="P431" s="109">
        <v>69</v>
      </c>
      <c r="Q431" s="120">
        <v>46036</v>
      </c>
      <c r="R431" s="109">
        <v>6818861280</v>
      </c>
      <c r="S431" s="114">
        <v>1675</v>
      </c>
      <c r="T431" s="120">
        <v>46044</v>
      </c>
      <c r="U431" s="114">
        <v>9373320</v>
      </c>
      <c r="V431" s="56" t="s">
        <v>88</v>
      </c>
      <c r="W431" s="114">
        <v>1082939683</v>
      </c>
      <c r="X431" s="161" t="s">
        <v>3375</v>
      </c>
      <c r="Y431" s="120">
        <v>46044</v>
      </c>
      <c r="Z431" s="120">
        <v>46069</v>
      </c>
      <c r="AA431" s="120" t="s">
        <v>90</v>
      </c>
      <c r="AB431" s="120">
        <v>46167</v>
      </c>
      <c r="AC431" s="54">
        <f t="shared" si="30"/>
        <v>98</v>
      </c>
      <c r="AD431" s="56">
        <v>0</v>
      </c>
      <c r="AE431" s="114">
        <v>0</v>
      </c>
      <c r="AF431" s="56">
        <v>0</v>
      </c>
      <c r="AG431" s="116" t="s">
        <v>90</v>
      </c>
      <c r="AH431" s="54">
        <f t="shared" si="31"/>
        <v>0</v>
      </c>
      <c r="AI431" s="56">
        <v>0</v>
      </c>
      <c r="AJ431" s="114">
        <v>0</v>
      </c>
      <c r="AK431" s="120" t="s">
        <v>90</v>
      </c>
      <c r="AL431" s="116" t="s">
        <v>90</v>
      </c>
      <c r="AM431" s="56">
        <v>0</v>
      </c>
      <c r="AN431" s="116" t="s">
        <v>90</v>
      </c>
      <c r="AO431" s="116" t="s">
        <v>90</v>
      </c>
      <c r="AP431" s="116" t="s">
        <v>90</v>
      </c>
      <c r="AQ431" s="54">
        <f t="shared" si="32"/>
        <v>0</v>
      </c>
      <c r="AR431" s="54">
        <f>+L431+AE431-AJ431</f>
        <v>9373320</v>
      </c>
      <c r="AS431" s="56" t="s">
        <v>571</v>
      </c>
      <c r="AT431" s="114">
        <v>0</v>
      </c>
      <c r="AU431" s="56" t="s">
        <v>91</v>
      </c>
      <c r="AV431" s="114">
        <v>0</v>
      </c>
      <c r="AW431" s="56" t="s">
        <v>90</v>
      </c>
      <c r="AX431" s="247">
        <v>1420200</v>
      </c>
      <c r="AY431" s="58">
        <f t="shared" si="33"/>
        <v>7953120</v>
      </c>
      <c r="AZ431" s="112">
        <f t="shared" si="34"/>
        <v>0.15151515151515152</v>
      </c>
      <c r="BA431" s="159">
        <v>0.15151515151515152</v>
      </c>
      <c r="BB431" s="56" t="s">
        <v>90</v>
      </c>
      <c r="BC431" s="56" t="s">
        <v>149</v>
      </c>
      <c r="BD431" s="403" t="s">
        <v>5453</v>
      </c>
      <c r="BE431" s="51" t="s">
        <v>88</v>
      </c>
      <c r="BF431" s="51" t="s">
        <v>88</v>
      </c>
    </row>
    <row r="432" spans="2:58" x14ac:dyDescent="0.25">
      <c r="B432" s="51">
        <v>2026</v>
      </c>
      <c r="C432" s="51">
        <v>891780111</v>
      </c>
      <c r="D432" s="51" t="s">
        <v>79</v>
      </c>
      <c r="E432" s="161" t="s">
        <v>5452</v>
      </c>
      <c r="F432" s="56" t="s">
        <v>5451</v>
      </c>
      <c r="G432" s="56">
        <v>0</v>
      </c>
      <c r="H432" s="56" t="s">
        <v>82</v>
      </c>
      <c r="I432" s="51" t="s">
        <v>83</v>
      </c>
      <c r="J432" s="121" t="s">
        <v>84</v>
      </c>
      <c r="K432" s="109" t="s">
        <v>5450</v>
      </c>
      <c r="L432" s="114">
        <v>13531500</v>
      </c>
      <c r="M432" s="51" t="s">
        <v>86</v>
      </c>
      <c r="N432" s="109" t="s">
        <v>5449</v>
      </c>
      <c r="O432" s="109">
        <v>1082952509</v>
      </c>
      <c r="P432" s="109">
        <v>207</v>
      </c>
      <c r="Q432" s="120">
        <v>46038</v>
      </c>
      <c r="R432" s="109">
        <v>923633360</v>
      </c>
      <c r="S432" s="114">
        <v>1674</v>
      </c>
      <c r="T432" s="120">
        <v>46044</v>
      </c>
      <c r="U432" s="114">
        <v>13531500</v>
      </c>
      <c r="V432" s="56" t="s">
        <v>88</v>
      </c>
      <c r="W432" s="114">
        <v>1082939683</v>
      </c>
      <c r="X432" s="161" t="s">
        <v>3375</v>
      </c>
      <c r="Y432" s="120">
        <v>46044</v>
      </c>
      <c r="Z432" s="120">
        <v>46044</v>
      </c>
      <c r="AA432" s="120" t="s">
        <v>90</v>
      </c>
      <c r="AB432" s="120">
        <v>46172</v>
      </c>
      <c r="AC432" s="54">
        <f t="shared" si="30"/>
        <v>128</v>
      </c>
      <c r="AD432" s="56">
        <v>1</v>
      </c>
      <c r="AE432" s="114">
        <v>3007000</v>
      </c>
      <c r="AF432" s="56">
        <v>1</v>
      </c>
      <c r="AG432" s="116">
        <v>46203</v>
      </c>
      <c r="AH432" s="54">
        <f t="shared" si="31"/>
        <v>31</v>
      </c>
      <c r="AI432" s="56">
        <v>0</v>
      </c>
      <c r="AJ432" s="114">
        <v>0</v>
      </c>
      <c r="AK432" s="120" t="s">
        <v>90</v>
      </c>
      <c r="AL432" s="116" t="s">
        <v>90</v>
      </c>
      <c r="AM432" s="56">
        <v>0</v>
      </c>
      <c r="AN432" s="116" t="s">
        <v>90</v>
      </c>
      <c r="AO432" s="116" t="s">
        <v>90</v>
      </c>
      <c r="AP432" s="116" t="s">
        <v>90</v>
      </c>
      <c r="AQ432" s="54">
        <f t="shared" si="32"/>
        <v>0</v>
      </c>
      <c r="AR432" s="54">
        <f>+L432+AE432-AJ432</f>
        <v>16538500</v>
      </c>
      <c r="AS432" s="56" t="s">
        <v>88</v>
      </c>
      <c r="AT432" s="114">
        <v>13531500</v>
      </c>
      <c r="AU432" s="56" t="s">
        <v>91</v>
      </c>
      <c r="AV432" s="114">
        <v>0</v>
      </c>
      <c r="AW432" s="56" t="s">
        <v>90</v>
      </c>
      <c r="AX432" s="247">
        <v>7517500</v>
      </c>
      <c r="AY432" s="58">
        <f t="shared" si="33"/>
        <v>9021000</v>
      </c>
      <c r="AZ432" s="112">
        <f t="shared" si="34"/>
        <v>0.45454545454545453</v>
      </c>
      <c r="BA432" s="159">
        <v>0.55555555555555558</v>
      </c>
      <c r="BB432" s="56" t="s">
        <v>90</v>
      </c>
      <c r="BC432" s="56" t="s">
        <v>92</v>
      </c>
      <c r="BD432" s="403" t="s">
        <v>5448</v>
      </c>
      <c r="BE432" s="51" t="s">
        <v>88</v>
      </c>
      <c r="BF432" s="51" t="s">
        <v>88</v>
      </c>
    </row>
    <row r="433" spans="2:58" x14ac:dyDescent="0.25">
      <c r="B433" s="51">
        <v>2026</v>
      </c>
      <c r="C433" s="51">
        <v>891780111</v>
      </c>
      <c r="D433" s="51" t="s">
        <v>79</v>
      </c>
      <c r="E433" s="161" t="s">
        <v>5447</v>
      </c>
      <c r="F433" s="56" t="s">
        <v>5446</v>
      </c>
      <c r="G433" s="56">
        <v>0</v>
      </c>
      <c r="H433" s="56" t="s">
        <v>82</v>
      </c>
      <c r="I433" s="51" t="s">
        <v>83</v>
      </c>
      <c r="J433" s="121" t="s">
        <v>84</v>
      </c>
      <c r="K433" s="109" t="s">
        <v>5445</v>
      </c>
      <c r="L433" s="114">
        <v>16483500</v>
      </c>
      <c r="M433" s="51" t="s">
        <v>86</v>
      </c>
      <c r="N433" s="109" t="s">
        <v>5444</v>
      </c>
      <c r="O433" s="109">
        <v>1082988749</v>
      </c>
      <c r="P433" s="109">
        <v>207</v>
      </c>
      <c r="Q433" s="120">
        <v>46038</v>
      </c>
      <c r="R433" s="109">
        <v>923633360</v>
      </c>
      <c r="S433" s="114">
        <v>1673</v>
      </c>
      <c r="T433" s="120">
        <v>46044</v>
      </c>
      <c r="U433" s="114">
        <v>16483500</v>
      </c>
      <c r="V433" s="56" t="s">
        <v>88</v>
      </c>
      <c r="W433" s="114">
        <v>1082939683</v>
      </c>
      <c r="X433" s="161" t="s">
        <v>3375</v>
      </c>
      <c r="Y433" s="120">
        <v>46044</v>
      </c>
      <c r="Z433" s="120">
        <v>46044</v>
      </c>
      <c r="AA433" s="120" t="s">
        <v>90</v>
      </c>
      <c r="AB433" s="120">
        <v>46172</v>
      </c>
      <c r="AC433" s="54">
        <f t="shared" si="30"/>
        <v>128</v>
      </c>
      <c r="AD433" s="56">
        <v>1</v>
      </c>
      <c r="AE433" s="114">
        <v>3663000</v>
      </c>
      <c r="AF433" s="56">
        <v>1</v>
      </c>
      <c r="AG433" s="116">
        <v>46203</v>
      </c>
      <c r="AH433" s="54">
        <f t="shared" si="31"/>
        <v>31</v>
      </c>
      <c r="AI433" s="56">
        <v>0</v>
      </c>
      <c r="AJ433" s="114">
        <v>0</v>
      </c>
      <c r="AK433" s="120" t="s">
        <v>90</v>
      </c>
      <c r="AL433" s="116" t="s">
        <v>90</v>
      </c>
      <c r="AM433" s="56">
        <v>0</v>
      </c>
      <c r="AN433" s="116" t="s">
        <v>90</v>
      </c>
      <c r="AO433" s="116" t="s">
        <v>90</v>
      </c>
      <c r="AP433" s="116" t="s">
        <v>90</v>
      </c>
      <c r="AQ433" s="54">
        <f t="shared" si="32"/>
        <v>0</v>
      </c>
      <c r="AR433" s="54">
        <f>+L433+AE433-AJ433</f>
        <v>20146500</v>
      </c>
      <c r="AS433" s="56" t="s">
        <v>88</v>
      </c>
      <c r="AT433" s="114">
        <v>16483500</v>
      </c>
      <c r="AU433" s="56" t="s">
        <v>91</v>
      </c>
      <c r="AV433" s="114">
        <v>0</v>
      </c>
      <c r="AW433" s="56" t="s">
        <v>90</v>
      </c>
      <c r="AX433" s="247">
        <v>9157500</v>
      </c>
      <c r="AY433" s="58">
        <f t="shared" si="33"/>
        <v>10989000</v>
      </c>
      <c r="AZ433" s="112">
        <f t="shared" si="34"/>
        <v>0.45454545454545453</v>
      </c>
      <c r="BA433" s="159">
        <v>0.55555555555555558</v>
      </c>
      <c r="BB433" s="56" t="s">
        <v>90</v>
      </c>
      <c r="BC433" s="56" t="s">
        <v>92</v>
      </c>
      <c r="BD433" s="403" t="s">
        <v>5443</v>
      </c>
      <c r="BE433" s="51" t="s">
        <v>88</v>
      </c>
      <c r="BF433" s="51" t="s">
        <v>88</v>
      </c>
    </row>
    <row r="434" spans="2:58" x14ac:dyDescent="0.25">
      <c r="B434" s="51">
        <v>2026</v>
      </c>
      <c r="C434" s="51">
        <v>891780111</v>
      </c>
      <c r="D434" s="51" t="s">
        <v>79</v>
      </c>
      <c r="E434" s="161" t="s">
        <v>5442</v>
      </c>
      <c r="F434" s="56" t="s">
        <v>5441</v>
      </c>
      <c r="G434" s="56">
        <v>0</v>
      </c>
      <c r="H434" s="56" t="s">
        <v>82</v>
      </c>
      <c r="I434" s="51" t="s">
        <v>83</v>
      </c>
      <c r="J434" s="121" t="s">
        <v>84</v>
      </c>
      <c r="K434" s="109" t="s">
        <v>5440</v>
      </c>
      <c r="L434" s="114">
        <v>13531500</v>
      </c>
      <c r="M434" s="51" t="s">
        <v>86</v>
      </c>
      <c r="N434" s="109" t="s">
        <v>5439</v>
      </c>
      <c r="O434" s="109">
        <v>1083040721</v>
      </c>
      <c r="P434" s="109">
        <v>207</v>
      </c>
      <c r="Q434" s="120">
        <v>46038</v>
      </c>
      <c r="R434" s="109">
        <v>923633360</v>
      </c>
      <c r="S434" s="114">
        <v>1672</v>
      </c>
      <c r="T434" s="120">
        <v>46044</v>
      </c>
      <c r="U434" s="114">
        <v>13531500</v>
      </c>
      <c r="V434" s="56" t="s">
        <v>88</v>
      </c>
      <c r="W434" s="114">
        <v>1082939683</v>
      </c>
      <c r="X434" s="161" t="s">
        <v>3375</v>
      </c>
      <c r="Y434" s="120">
        <v>46044</v>
      </c>
      <c r="Z434" s="120">
        <v>46044</v>
      </c>
      <c r="AA434" s="120" t="s">
        <v>90</v>
      </c>
      <c r="AB434" s="120">
        <v>46172</v>
      </c>
      <c r="AC434" s="54">
        <f t="shared" si="30"/>
        <v>128</v>
      </c>
      <c r="AD434" s="56">
        <v>1</v>
      </c>
      <c r="AE434" s="114">
        <v>3007000</v>
      </c>
      <c r="AF434" s="56">
        <v>1</v>
      </c>
      <c r="AG434" s="116">
        <v>46203</v>
      </c>
      <c r="AH434" s="54">
        <f t="shared" si="31"/>
        <v>31</v>
      </c>
      <c r="AI434" s="56">
        <v>0</v>
      </c>
      <c r="AJ434" s="114">
        <v>0</v>
      </c>
      <c r="AK434" s="120" t="s">
        <v>90</v>
      </c>
      <c r="AL434" s="116" t="s">
        <v>90</v>
      </c>
      <c r="AM434" s="56">
        <v>0</v>
      </c>
      <c r="AN434" s="116" t="s">
        <v>90</v>
      </c>
      <c r="AO434" s="116" t="s">
        <v>90</v>
      </c>
      <c r="AP434" s="116" t="s">
        <v>90</v>
      </c>
      <c r="AQ434" s="54">
        <f t="shared" si="32"/>
        <v>0</v>
      </c>
      <c r="AR434" s="54">
        <f>+L434+AE434-AJ434</f>
        <v>16538500</v>
      </c>
      <c r="AS434" s="56" t="s">
        <v>88</v>
      </c>
      <c r="AT434" s="114">
        <v>13531500</v>
      </c>
      <c r="AU434" s="56" t="s">
        <v>91</v>
      </c>
      <c r="AV434" s="114">
        <v>0</v>
      </c>
      <c r="AW434" s="56" t="s">
        <v>90</v>
      </c>
      <c r="AX434" s="247">
        <v>7517500</v>
      </c>
      <c r="AY434" s="58">
        <f t="shared" si="33"/>
        <v>9021000</v>
      </c>
      <c r="AZ434" s="112">
        <f t="shared" si="34"/>
        <v>0.45454545454545453</v>
      </c>
      <c r="BA434" s="159">
        <v>0.55555555555555558</v>
      </c>
      <c r="BB434" s="56" t="s">
        <v>90</v>
      </c>
      <c r="BC434" s="56" t="s">
        <v>149</v>
      </c>
      <c r="BD434" s="403" t="s">
        <v>5438</v>
      </c>
      <c r="BE434" s="51" t="s">
        <v>88</v>
      </c>
      <c r="BF434" s="51" t="s">
        <v>88</v>
      </c>
    </row>
    <row r="435" spans="2:58" x14ac:dyDescent="0.25">
      <c r="B435" s="51">
        <v>2026</v>
      </c>
      <c r="C435" s="51">
        <v>891780111</v>
      </c>
      <c r="D435" s="51" t="s">
        <v>79</v>
      </c>
      <c r="E435" s="161" t="s">
        <v>5437</v>
      </c>
      <c r="F435" s="56" t="s">
        <v>5436</v>
      </c>
      <c r="G435" s="56">
        <v>0</v>
      </c>
      <c r="H435" s="56" t="s">
        <v>82</v>
      </c>
      <c r="I435" s="51" t="s">
        <v>174</v>
      </c>
      <c r="J435" s="121" t="s">
        <v>84</v>
      </c>
      <c r="K435" s="109" t="s">
        <v>3507</v>
      </c>
      <c r="L435" s="114">
        <v>9373320</v>
      </c>
      <c r="M435" s="51" t="s">
        <v>86</v>
      </c>
      <c r="N435" s="109" t="s">
        <v>5435</v>
      </c>
      <c r="O435" s="109">
        <v>1007439402</v>
      </c>
      <c r="P435" s="109">
        <v>69</v>
      </c>
      <c r="Q435" s="120">
        <v>46036</v>
      </c>
      <c r="R435" s="109">
        <v>6818861280</v>
      </c>
      <c r="S435" s="114">
        <v>1679</v>
      </c>
      <c r="T435" s="120">
        <v>46044</v>
      </c>
      <c r="U435" s="114">
        <v>9373320</v>
      </c>
      <c r="V435" s="56" t="s">
        <v>88</v>
      </c>
      <c r="W435" s="114">
        <v>1082939683</v>
      </c>
      <c r="X435" s="161" t="s">
        <v>3375</v>
      </c>
      <c r="Y435" s="120">
        <v>46044</v>
      </c>
      <c r="Z435" s="120">
        <v>46069</v>
      </c>
      <c r="AA435" s="120" t="s">
        <v>90</v>
      </c>
      <c r="AB435" s="120">
        <v>46167</v>
      </c>
      <c r="AC435" s="54">
        <f t="shared" si="30"/>
        <v>98</v>
      </c>
      <c r="AD435" s="56">
        <v>0</v>
      </c>
      <c r="AE435" s="114">
        <v>0</v>
      </c>
      <c r="AF435" s="56">
        <v>0</v>
      </c>
      <c r="AG435" s="116" t="s">
        <v>90</v>
      </c>
      <c r="AH435" s="54">
        <f t="shared" si="31"/>
        <v>0</v>
      </c>
      <c r="AI435" s="56">
        <v>0</v>
      </c>
      <c r="AJ435" s="114">
        <v>0</v>
      </c>
      <c r="AK435" s="120" t="s">
        <v>90</v>
      </c>
      <c r="AL435" s="116" t="s">
        <v>90</v>
      </c>
      <c r="AM435" s="56">
        <v>0</v>
      </c>
      <c r="AN435" s="116" t="s">
        <v>90</v>
      </c>
      <c r="AO435" s="116" t="s">
        <v>90</v>
      </c>
      <c r="AP435" s="116" t="s">
        <v>90</v>
      </c>
      <c r="AQ435" s="54">
        <f t="shared" si="32"/>
        <v>0</v>
      </c>
      <c r="AR435" s="54">
        <f>+L435+AE435-AJ435</f>
        <v>9373320</v>
      </c>
      <c r="AS435" s="56" t="s">
        <v>571</v>
      </c>
      <c r="AT435" s="114">
        <v>0</v>
      </c>
      <c r="AU435" s="56" t="s">
        <v>91</v>
      </c>
      <c r="AV435" s="114">
        <v>0</v>
      </c>
      <c r="AW435" s="56" t="s">
        <v>90</v>
      </c>
      <c r="AX435" s="247">
        <v>1420200</v>
      </c>
      <c r="AY435" s="58">
        <f t="shared" si="33"/>
        <v>7953120</v>
      </c>
      <c r="AZ435" s="112">
        <f t="shared" si="34"/>
        <v>0.15151515151515152</v>
      </c>
      <c r="BA435" s="159">
        <v>0.15151515151515152</v>
      </c>
      <c r="BB435" s="56" t="s">
        <v>90</v>
      </c>
      <c r="BC435" s="56" t="s">
        <v>149</v>
      </c>
      <c r="BD435" s="403" t="s">
        <v>5434</v>
      </c>
      <c r="BE435" s="51" t="s">
        <v>88</v>
      </c>
      <c r="BF435" s="51" t="s">
        <v>88</v>
      </c>
    </row>
    <row r="436" spans="2:58" x14ac:dyDescent="0.25">
      <c r="B436" s="51">
        <v>2026</v>
      </c>
      <c r="C436" s="51">
        <v>891780111</v>
      </c>
      <c r="D436" s="51" t="s">
        <v>79</v>
      </c>
      <c r="E436" s="161" t="s">
        <v>5433</v>
      </c>
      <c r="F436" s="56" t="s">
        <v>5432</v>
      </c>
      <c r="G436" s="56">
        <v>0</v>
      </c>
      <c r="H436" s="56" t="s">
        <v>82</v>
      </c>
      <c r="I436" s="51" t="s">
        <v>174</v>
      </c>
      <c r="J436" s="121" t="s">
        <v>84</v>
      </c>
      <c r="K436" s="109" t="s">
        <v>3507</v>
      </c>
      <c r="L436" s="114">
        <v>9373320</v>
      </c>
      <c r="M436" s="51" t="s">
        <v>86</v>
      </c>
      <c r="N436" s="109" t="s">
        <v>5431</v>
      </c>
      <c r="O436" s="109">
        <v>1051634601</v>
      </c>
      <c r="P436" s="109">
        <v>69</v>
      </c>
      <c r="Q436" s="120">
        <v>46036</v>
      </c>
      <c r="R436" s="109">
        <v>6818861280</v>
      </c>
      <c r="S436" s="114">
        <v>1678</v>
      </c>
      <c r="T436" s="120">
        <v>46044</v>
      </c>
      <c r="U436" s="114">
        <v>9373320</v>
      </c>
      <c r="V436" s="56" t="s">
        <v>88</v>
      </c>
      <c r="W436" s="114">
        <v>1082939683</v>
      </c>
      <c r="X436" s="161" t="s">
        <v>3375</v>
      </c>
      <c r="Y436" s="120">
        <v>46044</v>
      </c>
      <c r="Z436" s="120">
        <v>46069</v>
      </c>
      <c r="AA436" s="120" t="s">
        <v>90</v>
      </c>
      <c r="AB436" s="120">
        <v>46167</v>
      </c>
      <c r="AC436" s="54">
        <f t="shared" si="30"/>
        <v>98</v>
      </c>
      <c r="AD436" s="56">
        <v>0</v>
      </c>
      <c r="AE436" s="114">
        <v>0</v>
      </c>
      <c r="AF436" s="56">
        <v>0</v>
      </c>
      <c r="AG436" s="116" t="s">
        <v>90</v>
      </c>
      <c r="AH436" s="54">
        <f t="shared" si="31"/>
        <v>0</v>
      </c>
      <c r="AI436" s="56">
        <v>0</v>
      </c>
      <c r="AJ436" s="114">
        <v>0</v>
      </c>
      <c r="AK436" s="120" t="s">
        <v>90</v>
      </c>
      <c r="AL436" s="116" t="s">
        <v>90</v>
      </c>
      <c r="AM436" s="56">
        <v>0</v>
      </c>
      <c r="AN436" s="116" t="s">
        <v>90</v>
      </c>
      <c r="AO436" s="116" t="s">
        <v>90</v>
      </c>
      <c r="AP436" s="116" t="s">
        <v>90</v>
      </c>
      <c r="AQ436" s="54">
        <f t="shared" si="32"/>
        <v>0</v>
      </c>
      <c r="AR436" s="54">
        <f>+L436+AE436-AJ436</f>
        <v>9373320</v>
      </c>
      <c r="AS436" s="56" t="s">
        <v>571</v>
      </c>
      <c r="AT436" s="114">
        <v>0</v>
      </c>
      <c r="AU436" s="56" t="s">
        <v>91</v>
      </c>
      <c r="AV436" s="114">
        <v>0</v>
      </c>
      <c r="AW436" s="56" t="s">
        <v>90</v>
      </c>
      <c r="AX436" s="247">
        <v>1420200</v>
      </c>
      <c r="AY436" s="58">
        <f t="shared" si="33"/>
        <v>7953120</v>
      </c>
      <c r="AZ436" s="112">
        <f t="shared" si="34"/>
        <v>0.15151515151515152</v>
      </c>
      <c r="BA436" s="159">
        <v>0.15151515151515152</v>
      </c>
      <c r="BB436" s="56" t="s">
        <v>90</v>
      </c>
      <c r="BC436" s="56" t="s">
        <v>149</v>
      </c>
      <c r="BD436" s="403" t="s">
        <v>5430</v>
      </c>
      <c r="BE436" s="51" t="s">
        <v>88</v>
      </c>
      <c r="BF436" s="51" t="s">
        <v>88</v>
      </c>
    </row>
    <row r="437" spans="2:58" x14ac:dyDescent="0.25">
      <c r="B437" s="51">
        <v>2026</v>
      </c>
      <c r="C437" s="51">
        <v>891780111</v>
      </c>
      <c r="D437" s="51" t="s">
        <v>79</v>
      </c>
      <c r="E437" s="161" t="s">
        <v>5429</v>
      </c>
      <c r="F437" s="56" t="s">
        <v>5428</v>
      </c>
      <c r="G437" s="56">
        <v>0</v>
      </c>
      <c r="H437" s="56" t="s">
        <v>82</v>
      </c>
      <c r="I437" s="51" t="s">
        <v>174</v>
      </c>
      <c r="J437" s="121" t="s">
        <v>84</v>
      </c>
      <c r="K437" s="109" t="s">
        <v>3507</v>
      </c>
      <c r="L437" s="114">
        <v>9373320</v>
      </c>
      <c r="M437" s="51" t="s">
        <v>86</v>
      </c>
      <c r="N437" s="109" t="s">
        <v>5427</v>
      </c>
      <c r="O437" s="109">
        <v>1050919282</v>
      </c>
      <c r="P437" s="109">
        <v>69</v>
      </c>
      <c r="Q437" s="120">
        <v>46036</v>
      </c>
      <c r="R437" s="109">
        <v>6818861280</v>
      </c>
      <c r="S437" s="114">
        <v>1677</v>
      </c>
      <c r="T437" s="120">
        <v>46044</v>
      </c>
      <c r="U437" s="114">
        <v>9373320</v>
      </c>
      <c r="V437" s="56" t="s">
        <v>88</v>
      </c>
      <c r="W437" s="114">
        <v>1082939683</v>
      </c>
      <c r="X437" s="161" t="s">
        <v>3375</v>
      </c>
      <c r="Y437" s="120">
        <v>46044</v>
      </c>
      <c r="Z437" s="120">
        <v>46069</v>
      </c>
      <c r="AA437" s="120" t="s">
        <v>90</v>
      </c>
      <c r="AB437" s="120">
        <v>46167</v>
      </c>
      <c r="AC437" s="54">
        <f t="shared" si="30"/>
        <v>98</v>
      </c>
      <c r="AD437" s="56">
        <v>0</v>
      </c>
      <c r="AE437" s="114">
        <v>0</v>
      </c>
      <c r="AF437" s="56">
        <v>0</v>
      </c>
      <c r="AG437" s="116" t="s">
        <v>90</v>
      </c>
      <c r="AH437" s="54">
        <f t="shared" si="31"/>
        <v>0</v>
      </c>
      <c r="AI437" s="56">
        <v>0</v>
      </c>
      <c r="AJ437" s="114">
        <v>0</v>
      </c>
      <c r="AK437" s="120" t="s">
        <v>90</v>
      </c>
      <c r="AL437" s="116" t="s">
        <v>90</v>
      </c>
      <c r="AM437" s="56">
        <v>0</v>
      </c>
      <c r="AN437" s="116" t="s">
        <v>90</v>
      </c>
      <c r="AO437" s="116" t="s">
        <v>90</v>
      </c>
      <c r="AP437" s="116" t="s">
        <v>90</v>
      </c>
      <c r="AQ437" s="54">
        <f t="shared" si="32"/>
        <v>0</v>
      </c>
      <c r="AR437" s="54">
        <f>+L437+AE437-AJ437</f>
        <v>9373320</v>
      </c>
      <c r="AS437" s="56" t="s">
        <v>571</v>
      </c>
      <c r="AT437" s="114">
        <v>0</v>
      </c>
      <c r="AU437" s="56" t="s">
        <v>91</v>
      </c>
      <c r="AV437" s="114">
        <v>0</v>
      </c>
      <c r="AW437" s="56" t="s">
        <v>90</v>
      </c>
      <c r="AX437" s="247">
        <v>1420200</v>
      </c>
      <c r="AY437" s="58">
        <f t="shared" si="33"/>
        <v>7953120</v>
      </c>
      <c r="AZ437" s="112">
        <f t="shared" si="34"/>
        <v>0.15151515151515152</v>
      </c>
      <c r="BA437" s="159">
        <v>0.15151515151515152</v>
      </c>
      <c r="BB437" s="56" t="s">
        <v>90</v>
      </c>
      <c r="BC437" s="56" t="s">
        <v>149</v>
      </c>
      <c r="BD437" s="403" t="s">
        <v>5426</v>
      </c>
      <c r="BE437" s="51" t="s">
        <v>88</v>
      </c>
      <c r="BF437" s="51" t="s">
        <v>88</v>
      </c>
    </row>
    <row r="438" spans="2:58" x14ac:dyDescent="0.25">
      <c r="B438" s="51">
        <v>2026</v>
      </c>
      <c r="C438" s="51">
        <v>891780111</v>
      </c>
      <c r="D438" s="51" t="s">
        <v>79</v>
      </c>
      <c r="E438" s="161" t="s">
        <v>5425</v>
      </c>
      <c r="F438" s="56" t="s">
        <v>5424</v>
      </c>
      <c r="G438" s="56">
        <v>0</v>
      </c>
      <c r="H438" s="56" t="s">
        <v>82</v>
      </c>
      <c r="I438" s="51" t="s">
        <v>174</v>
      </c>
      <c r="J438" s="121" t="s">
        <v>84</v>
      </c>
      <c r="K438" s="109" t="s">
        <v>3507</v>
      </c>
      <c r="L438" s="114">
        <v>9373320</v>
      </c>
      <c r="M438" s="51" t="s">
        <v>86</v>
      </c>
      <c r="N438" s="109" t="s">
        <v>5423</v>
      </c>
      <c r="O438" s="109">
        <v>92261325</v>
      </c>
      <c r="P438" s="109">
        <v>69</v>
      </c>
      <c r="Q438" s="120">
        <v>46036</v>
      </c>
      <c r="R438" s="109">
        <v>6818861280</v>
      </c>
      <c r="S438" s="114">
        <v>1691</v>
      </c>
      <c r="T438" s="120">
        <v>46044</v>
      </c>
      <c r="U438" s="114">
        <v>9373320</v>
      </c>
      <c r="V438" s="56" t="s">
        <v>88</v>
      </c>
      <c r="W438" s="114">
        <v>1082939683</v>
      </c>
      <c r="X438" s="161" t="s">
        <v>3375</v>
      </c>
      <c r="Y438" s="120">
        <v>46044</v>
      </c>
      <c r="Z438" s="120">
        <v>46069</v>
      </c>
      <c r="AA438" s="120" t="s">
        <v>90</v>
      </c>
      <c r="AB438" s="120">
        <v>46167</v>
      </c>
      <c r="AC438" s="54">
        <f t="shared" si="30"/>
        <v>98</v>
      </c>
      <c r="AD438" s="56">
        <v>0</v>
      </c>
      <c r="AE438" s="114">
        <v>0</v>
      </c>
      <c r="AF438" s="56">
        <v>0</v>
      </c>
      <c r="AG438" s="116" t="s">
        <v>90</v>
      </c>
      <c r="AH438" s="54">
        <f t="shared" si="31"/>
        <v>0</v>
      </c>
      <c r="AI438" s="56">
        <v>0</v>
      </c>
      <c r="AJ438" s="114">
        <v>0</v>
      </c>
      <c r="AK438" s="120" t="s">
        <v>90</v>
      </c>
      <c r="AL438" s="116" t="s">
        <v>90</v>
      </c>
      <c r="AM438" s="56">
        <v>0</v>
      </c>
      <c r="AN438" s="116" t="s">
        <v>90</v>
      </c>
      <c r="AO438" s="116" t="s">
        <v>90</v>
      </c>
      <c r="AP438" s="116" t="s">
        <v>90</v>
      </c>
      <c r="AQ438" s="54">
        <f t="shared" si="32"/>
        <v>0</v>
      </c>
      <c r="AR438" s="54">
        <f>+L438+AE438-AJ438</f>
        <v>9373320</v>
      </c>
      <c r="AS438" s="56" t="s">
        <v>571</v>
      </c>
      <c r="AT438" s="114">
        <v>0</v>
      </c>
      <c r="AU438" s="56" t="s">
        <v>91</v>
      </c>
      <c r="AV438" s="114">
        <v>0</v>
      </c>
      <c r="AW438" s="56" t="s">
        <v>90</v>
      </c>
      <c r="AX438" s="247">
        <v>0</v>
      </c>
      <c r="AY438" s="58">
        <f t="shared" si="33"/>
        <v>9373320</v>
      </c>
      <c r="AZ438" s="112">
        <f t="shared" si="34"/>
        <v>0</v>
      </c>
      <c r="BA438" s="159">
        <v>0</v>
      </c>
      <c r="BB438" s="56" t="s">
        <v>90</v>
      </c>
      <c r="BC438" s="56" t="s">
        <v>149</v>
      </c>
      <c r="BD438" s="403" t="s">
        <v>5422</v>
      </c>
      <c r="BE438" s="51" t="s">
        <v>88</v>
      </c>
      <c r="BF438" s="51" t="s">
        <v>88</v>
      </c>
    </row>
    <row r="439" spans="2:58" x14ac:dyDescent="0.25">
      <c r="B439" s="51">
        <v>2026</v>
      </c>
      <c r="C439" s="51">
        <v>891780111</v>
      </c>
      <c r="D439" s="51" t="s">
        <v>79</v>
      </c>
      <c r="E439" s="161" t="s">
        <v>5421</v>
      </c>
      <c r="F439" s="56" t="s">
        <v>5420</v>
      </c>
      <c r="G439" s="56">
        <v>0</v>
      </c>
      <c r="H439" s="56" t="s">
        <v>82</v>
      </c>
      <c r="I439" s="51" t="s">
        <v>174</v>
      </c>
      <c r="J439" s="121" t="s">
        <v>84</v>
      </c>
      <c r="K439" s="109" t="s">
        <v>3507</v>
      </c>
      <c r="L439" s="114">
        <v>9373320</v>
      </c>
      <c r="M439" s="51" t="s">
        <v>86</v>
      </c>
      <c r="N439" s="109" t="s">
        <v>5419</v>
      </c>
      <c r="O439" s="109">
        <v>1049349261</v>
      </c>
      <c r="P439" s="109">
        <v>69</v>
      </c>
      <c r="Q439" s="120">
        <v>46036</v>
      </c>
      <c r="R439" s="109">
        <v>6818861280</v>
      </c>
      <c r="S439" s="114">
        <v>1690</v>
      </c>
      <c r="T439" s="120">
        <v>46044</v>
      </c>
      <c r="U439" s="114">
        <v>9373320</v>
      </c>
      <c r="V439" s="56" t="s">
        <v>88</v>
      </c>
      <c r="W439" s="114">
        <v>1082939683</v>
      </c>
      <c r="X439" s="161" t="s">
        <v>3375</v>
      </c>
      <c r="Y439" s="120">
        <v>46044</v>
      </c>
      <c r="Z439" s="120">
        <v>46069</v>
      </c>
      <c r="AA439" s="120" t="s">
        <v>90</v>
      </c>
      <c r="AB439" s="120">
        <v>46167</v>
      </c>
      <c r="AC439" s="54">
        <f t="shared" si="30"/>
        <v>98</v>
      </c>
      <c r="AD439" s="56">
        <v>0</v>
      </c>
      <c r="AE439" s="114">
        <v>0</v>
      </c>
      <c r="AF439" s="56">
        <v>0</v>
      </c>
      <c r="AG439" s="116" t="s">
        <v>90</v>
      </c>
      <c r="AH439" s="54">
        <f t="shared" si="31"/>
        <v>0</v>
      </c>
      <c r="AI439" s="56">
        <v>0</v>
      </c>
      <c r="AJ439" s="114">
        <v>0</v>
      </c>
      <c r="AK439" s="120" t="s">
        <v>90</v>
      </c>
      <c r="AL439" s="116" t="s">
        <v>90</v>
      </c>
      <c r="AM439" s="56">
        <v>0</v>
      </c>
      <c r="AN439" s="116" t="s">
        <v>90</v>
      </c>
      <c r="AO439" s="116" t="s">
        <v>90</v>
      </c>
      <c r="AP439" s="116" t="s">
        <v>90</v>
      </c>
      <c r="AQ439" s="54">
        <f t="shared" si="32"/>
        <v>0</v>
      </c>
      <c r="AR439" s="54">
        <f>+L439+AE439-AJ439</f>
        <v>9373320</v>
      </c>
      <c r="AS439" s="56" t="s">
        <v>571</v>
      </c>
      <c r="AT439" s="114">
        <v>0</v>
      </c>
      <c r="AU439" s="56" t="s">
        <v>91</v>
      </c>
      <c r="AV439" s="114">
        <v>0</v>
      </c>
      <c r="AW439" s="56" t="s">
        <v>90</v>
      </c>
      <c r="AX439" s="247">
        <v>1420200</v>
      </c>
      <c r="AY439" s="58">
        <f t="shared" si="33"/>
        <v>7953120</v>
      </c>
      <c r="AZ439" s="112">
        <f t="shared" si="34"/>
        <v>0.15151515151515152</v>
      </c>
      <c r="BA439" s="159">
        <v>0.15151515151515152</v>
      </c>
      <c r="BB439" s="56" t="s">
        <v>90</v>
      </c>
      <c r="BC439" s="56" t="s">
        <v>149</v>
      </c>
      <c r="BD439" s="403" t="s">
        <v>5418</v>
      </c>
      <c r="BE439" s="51" t="s">
        <v>88</v>
      </c>
      <c r="BF439" s="51" t="s">
        <v>88</v>
      </c>
    </row>
    <row r="440" spans="2:58" x14ac:dyDescent="0.25">
      <c r="B440" s="51">
        <v>2026</v>
      </c>
      <c r="C440" s="51">
        <v>891780111</v>
      </c>
      <c r="D440" s="51" t="s">
        <v>79</v>
      </c>
      <c r="E440" s="161" t="s">
        <v>5417</v>
      </c>
      <c r="F440" s="56" t="s">
        <v>5416</v>
      </c>
      <c r="G440" s="56">
        <v>0</v>
      </c>
      <c r="H440" s="56" t="s">
        <v>82</v>
      </c>
      <c r="I440" s="51" t="s">
        <v>174</v>
      </c>
      <c r="J440" s="121" t="s">
        <v>84</v>
      </c>
      <c r="K440" s="109" t="s">
        <v>3526</v>
      </c>
      <c r="L440" s="114">
        <v>9373320</v>
      </c>
      <c r="M440" s="51" t="s">
        <v>86</v>
      </c>
      <c r="N440" s="109" t="s">
        <v>5415</v>
      </c>
      <c r="O440" s="109">
        <v>9020543</v>
      </c>
      <c r="P440" s="109">
        <v>69</v>
      </c>
      <c r="Q440" s="120">
        <v>46036</v>
      </c>
      <c r="R440" s="109">
        <v>6818861280</v>
      </c>
      <c r="S440" s="114">
        <v>1684</v>
      </c>
      <c r="T440" s="120">
        <v>46044</v>
      </c>
      <c r="U440" s="114">
        <v>9373320</v>
      </c>
      <c r="V440" s="56" t="s">
        <v>88</v>
      </c>
      <c r="W440" s="114">
        <v>1082939683</v>
      </c>
      <c r="X440" s="161" t="s">
        <v>3375</v>
      </c>
      <c r="Y440" s="120">
        <v>46044</v>
      </c>
      <c r="Z440" s="120">
        <v>46069</v>
      </c>
      <c r="AA440" s="120" t="s">
        <v>90</v>
      </c>
      <c r="AB440" s="120">
        <v>46167</v>
      </c>
      <c r="AC440" s="54">
        <f t="shared" si="30"/>
        <v>98</v>
      </c>
      <c r="AD440" s="56">
        <v>0</v>
      </c>
      <c r="AE440" s="114">
        <v>0</v>
      </c>
      <c r="AF440" s="56">
        <v>0</v>
      </c>
      <c r="AG440" s="116" t="s">
        <v>90</v>
      </c>
      <c r="AH440" s="54">
        <f t="shared" si="31"/>
        <v>0</v>
      </c>
      <c r="AI440" s="56">
        <v>0</v>
      </c>
      <c r="AJ440" s="114">
        <v>0</v>
      </c>
      <c r="AK440" s="120" t="s">
        <v>90</v>
      </c>
      <c r="AL440" s="116" t="s">
        <v>90</v>
      </c>
      <c r="AM440" s="56">
        <v>0</v>
      </c>
      <c r="AN440" s="116" t="s">
        <v>90</v>
      </c>
      <c r="AO440" s="116" t="s">
        <v>90</v>
      </c>
      <c r="AP440" s="116" t="s">
        <v>90</v>
      </c>
      <c r="AQ440" s="54">
        <f t="shared" si="32"/>
        <v>0</v>
      </c>
      <c r="AR440" s="54">
        <f>+L440+AE440-AJ440</f>
        <v>9373320</v>
      </c>
      <c r="AS440" s="56" t="s">
        <v>571</v>
      </c>
      <c r="AT440" s="114">
        <v>0</v>
      </c>
      <c r="AU440" s="56" t="s">
        <v>91</v>
      </c>
      <c r="AV440" s="114">
        <v>0</v>
      </c>
      <c r="AW440" s="56" t="s">
        <v>90</v>
      </c>
      <c r="AX440" s="247">
        <v>1420200</v>
      </c>
      <c r="AY440" s="58">
        <f t="shared" si="33"/>
        <v>7953120</v>
      </c>
      <c r="AZ440" s="112">
        <f t="shared" si="34"/>
        <v>0.15151515151515152</v>
      </c>
      <c r="BA440" s="159">
        <v>0.15151515151515152</v>
      </c>
      <c r="BB440" s="56" t="s">
        <v>90</v>
      </c>
      <c r="BC440" s="56" t="s">
        <v>149</v>
      </c>
      <c r="BD440" s="403" t="s">
        <v>5414</v>
      </c>
      <c r="BE440" s="51" t="s">
        <v>88</v>
      </c>
      <c r="BF440" s="51" t="s">
        <v>88</v>
      </c>
    </row>
    <row r="441" spans="2:58" x14ac:dyDescent="0.25">
      <c r="B441" s="51">
        <v>2026</v>
      </c>
      <c r="C441" s="51">
        <v>891780111</v>
      </c>
      <c r="D441" s="51" t="s">
        <v>79</v>
      </c>
      <c r="E441" s="161" t="s">
        <v>5413</v>
      </c>
      <c r="F441" s="56" t="s">
        <v>5412</v>
      </c>
      <c r="G441" s="56">
        <v>0</v>
      </c>
      <c r="H441" s="56" t="s">
        <v>82</v>
      </c>
      <c r="I441" s="51" t="s">
        <v>174</v>
      </c>
      <c r="J441" s="121" t="s">
        <v>84</v>
      </c>
      <c r="K441" s="109" t="s">
        <v>5411</v>
      </c>
      <c r="L441" s="114">
        <v>9373320</v>
      </c>
      <c r="M441" s="51" t="s">
        <v>86</v>
      </c>
      <c r="N441" s="109" t="s">
        <v>5410</v>
      </c>
      <c r="O441" s="109">
        <v>1083019768</v>
      </c>
      <c r="P441" s="109">
        <v>69</v>
      </c>
      <c r="Q441" s="120">
        <v>46036</v>
      </c>
      <c r="R441" s="109">
        <v>6818861280</v>
      </c>
      <c r="S441" s="114">
        <v>1683</v>
      </c>
      <c r="T441" s="120">
        <v>46044</v>
      </c>
      <c r="U441" s="114">
        <v>9373320</v>
      </c>
      <c r="V441" s="56" t="s">
        <v>88</v>
      </c>
      <c r="W441" s="114">
        <v>1082939683</v>
      </c>
      <c r="X441" s="161" t="s">
        <v>3375</v>
      </c>
      <c r="Y441" s="120">
        <v>46044</v>
      </c>
      <c r="Z441" s="120">
        <v>46069</v>
      </c>
      <c r="AA441" s="120" t="s">
        <v>90</v>
      </c>
      <c r="AB441" s="120">
        <v>46167</v>
      </c>
      <c r="AC441" s="54">
        <f t="shared" si="30"/>
        <v>98</v>
      </c>
      <c r="AD441" s="56">
        <v>0</v>
      </c>
      <c r="AE441" s="114">
        <v>0</v>
      </c>
      <c r="AF441" s="56">
        <v>0</v>
      </c>
      <c r="AG441" s="116" t="s">
        <v>90</v>
      </c>
      <c r="AH441" s="54">
        <f t="shared" si="31"/>
        <v>0</v>
      </c>
      <c r="AI441" s="56">
        <v>0</v>
      </c>
      <c r="AJ441" s="114">
        <v>0</v>
      </c>
      <c r="AK441" s="120" t="s">
        <v>90</v>
      </c>
      <c r="AL441" s="116" t="s">
        <v>90</v>
      </c>
      <c r="AM441" s="56">
        <v>0</v>
      </c>
      <c r="AN441" s="116" t="s">
        <v>90</v>
      </c>
      <c r="AO441" s="116" t="s">
        <v>90</v>
      </c>
      <c r="AP441" s="116" t="s">
        <v>90</v>
      </c>
      <c r="AQ441" s="54">
        <f t="shared" si="32"/>
        <v>0</v>
      </c>
      <c r="AR441" s="54">
        <f>+L441+AE441-AJ441</f>
        <v>9373320</v>
      </c>
      <c r="AS441" s="56" t="s">
        <v>571</v>
      </c>
      <c r="AT441" s="114">
        <v>0</v>
      </c>
      <c r="AU441" s="56" t="s">
        <v>91</v>
      </c>
      <c r="AV441" s="114">
        <v>0</v>
      </c>
      <c r="AW441" s="56" t="s">
        <v>90</v>
      </c>
      <c r="AX441" s="247">
        <v>1420200</v>
      </c>
      <c r="AY441" s="58">
        <f t="shared" si="33"/>
        <v>7953120</v>
      </c>
      <c r="AZ441" s="112">
        <f t="shared" si="34"/>
        <v>0.15151515151515152</v>
      </c>
      <c r="BA441" s="159">
        <v>0.15151515151515152</v>
      </c>
      <c r="BB441" s="56" t="s">
        <v>90</v>
      </c>
      <c r="BC441" s="56" t="s">
        <v>149</v>
      </c>
      <c r="BD441" s="403" t="s">
        <v>5409</v>
      </c>
      <c r="BE441" s="51" t="s">
        <v>88</v>
      </c>
      <c r="BF441" s="51" t="s">
        <v>88</v>
      </c>
    </row>
    <row r="442" spans="2:58" x14ac:dyDescent="0.25">
      <c r="B442" s="51">
        <v>2026</v>
      </c>
      <c r="C442" s="51">
        <v>891780111</v>
      </c>
      <c r="D442" s="51" t="s">
        <v>79</v>
      </c>
      <c r="E442" s="161" t="s">
        <v>5408</v>
      </c>
      <c r="F442" s="56" t="s">
        <v>5407</v>
      </c>
      <c r="G442" s="56">
        <v>0</v>
      </c>
      <c r="H442" s="56" t="s">
        <v>82</v>
      </c>
      <c r="I442" s="51" t="s">
        <v>174</v>
      </c>
      <c r="J442" s="121" t="s">
        <v>84</v>
      </c>
      <c r="K442" s="109" t="s">
        <v>3507</v>
      </c>
      <c r="L442" s="114">
        <v>9373320</v>
      </c>
      <c r="M442" s="51" t="s">
        <v>86</v>
      </c>
      <c r="N442" s="109" t="s">
        <v>5406</v>
      </c>
      <c r="O442" s="109">
        <v>91428710</v>
      </c>
      <c r="P442" s="109">
        <v>69</v>
      </c>
      <c r="Q442" s="120">
        <v>46036</v>
      </c>
      <c r="R442" s="109">
        <v>6818861280</v>
      </c>
      <c r="S442" s="114">
        <v>1689</v>
      </c>
      <c r="T442" s="120">
        <v>46044</v>
      </c>
      <c r="U442" s="114">
        <v>9373320</v>
      </c>
      <c r="V442" s="56" t="s">
        <v>88</v>
      </c>
      <c r="W442" s="114">
        <v>1082939683</v>
      </c>
      <c r="X442" s="161" t="s">
        <v>3375</v>
      </c>
      <c r="Y442" s="120">
        <v>46044</v>
      </c>
      <c r="Z442" s="120">
        <v>46069</v>
      </c>
      <c r="AA442" s="120" t="s">
        <v>90</v>
      </c>
      <c r="AB442" s="120">
        <v>46167</v>
      </c>
      <c r="AC442" s="54">
        <f t="shared" si="30"/>
        <v>98</v>
      </c>
      <c r="AD442" s="56">
        <v>0</v>
      </c>
      <c r="AE442" s="114">
        <v>0</v>
      </c>
      <c r="AF442" s="56">
        <v>0</v>
      </c>
      <c r="AG442" s="116" t="s">
        <v>90</v>
      </c>
      <c r="AH442" s="54">
        <f t="shared" si="31"/>
        <v>0</v>
      </c>
      <c r="AI442" s="56">
        <v>0</v>
      </c>
      <c r="AJ442" s="114">
        <v>0</v>
      </c>
      <c r="AK442" s="120" t="s">
        <v>90</v>
      </c>
      <c r="AL442" s="116" t="s">
        <v>90</v>
      </c>
      <c r="AM442" s="56">
        <v>0</v>
      </c>
      <c r="AN442" s="116" t="s">
        <v>90</v>
      </c>
      <c r="AO442" s="116" t="s">
        <v>90</v>
      </c>
      <c r="AP442" s="116" t="s">
        <v>90</v>
      </c>
      <c r="AQ442" s="54">
        <f t="shared" si="32"/>
        <v>0</v>
      </c>
      <c r="AR442" s="54">
        <f>+L442+AE442-AJ442</f>
        <v>9373320</v>
      </c>
      <c r="AS442" s="56" t="s">
        <v>571</v>
      </c>
      <c r="AT442" s="114">
        <v>0</v>
      </c>
      <c r="AU442" s="56" t="s">
        <v>91</v>
      </c>
      <c r="AV442" s="114">
        <v>0</v>
      </c>
      <c r="AW442" s="56" t="s">
        <v>90</v>
      </c>
      <c r="AX442" s="247">
        <v>1420200</v>
      </c>
      <c r="AY442" s="58">
        <f t="shared" si="33"/>
        <v>7953120</v>
      </c>
      <c r="AZ442" s="112">
        <f t="shared" si="34"/>
        <v>0.15151515151515152</v>
      </c>
      <c r="BA442" s="159">
        <v>0.15151515151515152</v>
      </c>
      <c r="BB442" s="56" t="s">
        <v>90</v>
      </c>
      <c r="BC442" s="56" t="s">
        <v>149</v>
      </c>
      <c r="BD442" s="403" t="s">
        <v>5405</v>
      </c>
      <c r="BE442" s="51" t="s">
        <v>88</v>
      </c>
      <c r="BF442" s="51" t="s">
        <v>88</v>
      </c>
    </row>
    <row r="443" spans="2:58" x14ac:dyDescent="0.25">
      <c r="B443" s="51">
        <v>2026</v>
      </c>
      <c r="C443" s="51">
        <v>891780111</v>
      </c>
      <c r="D443" s="51" t="s">
        <v>79</v>
      </c>
      <c r="E443" s="161" t="s">
        <v>5404</v>
      </c>
      <c r="F443" s="56" t="s">
        <v>5403</v>
      </c>
      <c r="G443" s="56">
        <v>0</v>
      </c>
      <c r="H443" s="56" t="s">
        <v>82</v>
      </c>
      <c r="I443" s="51" t="s">
        <v>174</v>
      </c>
      <c r="J443" s="121" t="s">
        <v>84</v>
      </c>
      <c r="K443" s="109" t="s">
        <v>3507</v>
      </c>
      <c r="L443" s="114">
        <v>9373320</v>
      </c>
      <c r="M443" s="51" t="s">
        <v>86</v>
      </c>
      <c r="N443" s="109" t="s">
        <v>5402</v>
      </c>
      <c r="O443" s="109">
        <v>1002363474</v>
      </c>
      <c r="P443" s="109">
        <v>69</v>
      </c>
      <c r="Q443" s="120">
        <v>46036</v>
      </c>
      <c r="R443" s="109">
        <v>6818861280</v>
      </c>
      <c r="S443" s="114">
        <v>1688</v>
      </c>
      <c r="T443" s="120">
        <v>46044</v>
      </c>
      <c r="U443" s="114">
        <v>9373320</v>
      </c>
      <c r="V443" s="56" t="s">
        <v>88</v>
      </c>
      <c r="W443" s="114">
        <v>1082939683</v>
      </c>
      <c r="X443" s="161" t="s">
        <v>3375</v>
      </c>
      <c r="Y443" s="120">
        <v>46044</v>
      </c>
      <c r="Z443" s="120">
        <v>46069</v>
      </c>
      <c r="AA443" s="120" t="s">
        <v>90</v>
      </c>
      <c r="AB443" s="120">
        <v>46167</v>
      </c>
      <c r="AC443" s="54">
        <f t="shared" si="30"/>
        <v>98</v>
      </c>
      <c r="AD443" s="56">
        <v>0</v>
      </c>
      <c r="AE443" s="114">
        <v>0</v>
      </c>
      <c r="AF443" s="56">
        <v>0</v>
      </c>
      <c r="AG443" s="116" t="s">
        <v>90</v>
      </c>
      <c r="AH443" s="54">
        <f t="shared" si="31"/>
        <v>0</v>
      </c>
      <c r="AI443" s="56">
        <v>0</v>
      </c>
      <c r="AJ443" s="114">
        <v>0</v>
      </c>
      <c r="AK443" s="120" t="s">
        <v>90</v>
      </c>
      <c r="AL443" s="116" t="s">
        <v>90</v>
      </c>
      <c r="AM443" s="56">
        <v>0</v>
      </c>
      <c r="AN443" s="116" t="s">
        <v>90</v>
      </c>
      <c r="AO443" s="116" t="s">
        <v>90</v>
      </c>
      <c r="AP443" s="116" t="s">
        <v>90</v>
      </c>
      <c r="AQ443" s="54">
        <f t="shared" si="32"/>
        <v>0</v>
      </c>
      <c r="AR443" s="54">
        <f>+L443+AE443-AJ443</f>
        <v>9373320</v>
      </c>
      <c r="AS443" s="56" t="s">
        <v>571</v>
      </c>
      <c r="AT443" s="114">
        <v>0</v>
      </c>
      <c r="AU443" s="56" t="s">
        <v>91</v>
      </c>
      <c r="AV443" s="114">
        <v>0</v>
      </c>
      <c r="AW443" s="56" t="s">
        <v>90</v>
      </c>
      <c r="AX443" s="247">
        <v>1420200</v>
      </c>
      <c r="AY443" s="58">
        <f t="shared" si="33"/>
        <v>7953120</v>
      </c>
      <c r="AZ443" s="112">
        <f t="shared" si="34"/>
        <v>0.15151515151515152</v>
      </c>
      <c r="BA443" s="159">
        <v>0.15151515151515152</v>
      </c>
      <c r="BB443" s="56" t="s">
        <v>90</v>
      </c>
      <c r="BC443" s="56" t="s">
        <v>149</v>
      </c>
      <c r="BD443" s="403" t="s">
        <v>5401</v>
      </c>
      <c r="BE443" s="51" t="s">
        <v>88</v>
      </c>
      <c r="BF443" s="51" t="s">
        <v>88</v>
      </c>
    </row>
    <row r="444" spans="2:58" x14ac:dyDescent="0.25">
      <c r="B444" s="51">
        <v>2026</v>
      </c>
      <c r="C444" s="51">
        <v>891780111</v>
      </c>
      <c r="D444" s="51" t="s">
        <v>79</v>
      </c>
      <c r="E444" s="161" t="s">
        <v>5400</v>
      </c>
      <c r="F444" s="56" t="s">
        <v>5399</v>
      </c>
      <c r="G444" s="56">
        <v>0</v>
      </c>
      <c r="H444" s="56" t="s">
        <v>82</v>
      </c>
      <c r="I444" s="51" t="s">
        <v>174</v>
      </c>
      <c r="J444" s="121" t="s">
        <v>84</v>
      </c>
      <c r="K444" s="109" t="s">
        <v>3507</v>
      </c>
      <c r="L444" s="114">
        <v>9373320</v>
      </c>
      <c r="M444" s="51" t="s">
        <v>86</v>
      </c>
      <c r="N444" s="109" t="s">
        <v>5398</v>
      </c>
      <c r="O444" s="109">
        <v>1046403944</v>
      </c>
      <c r="P444" s="109">
        <v>69</v>
      </c>
      <c r="Q444" s="120">
        <v>46036</v>
      </c>
      <c r="R444" s="109">
        <v>6818861280</v>
      </c>
      <c r="S444" s="114">
        <v>1687</v>
      </c>
      <c r="T444" s="120">
        <v>46044</v>
      </c>
      <c r="U444" s="114">
        <v>9373320</v>
      </c>
      <c r="V444" s="56" t="s">
        <v>88</v>
      </c>
      <c r="W444" s="114">
        <v>1082939683</v>
      </c>
      <c r="X444" s="161" t="s">
        <v>3375</v>
      </c>
      <c r="Y444" s="120">
        <v>46044</v>
      </c>
      <c r="Z444" s="120">
        <v>46069</v>
      </c>
      <c r="AA444" s="120" t="s">
        <v>90</v>
      </c>
      <c r="AB444" s="120">
        <v>46167</v>
      </c>
      <c r="AC444" s="54">
        <f t="shared" si="30"/>
        <v>98</v>
      </c>
      <c r="AD444" s="56">
        <v>0</v>
      </c>
      <c r="AE444" s="114">
        <v>0</v>
      </c>
      <c r="AF444" s="56">
        <v>0</v>
      </c>
      <c r="AG444" s="116" t="s">
        <v>90</v>
      </c>
      <c r="AH444" s="54">
        <f t="shared" si="31"/>
        <v>0</v>
      </c>
      <c r="AI444" s="56">
        <v>0</v>
      </c>
      <c r="AJ444" s="114">
        <v>0</v>
      </c>
      <c r="AK444" s="120" t="s">
        <v>90</v>
      </c>
      <c r="AL444" s="116" t="s">
        <v>90</v>
      </c>
      <c r="AM444" s="56">
        <v>0</v>
      </c>
      <c r="AN444" s="116" t="s">
        <v>90</v>
      </c>
      <c r="AO444" s="116" t="s">
        <v>90</v>
      </c>
      <c r="AP444" s="116" t="s">
        <v>90</v>
      </c>
      <c r="AQ444" s="54">
        <f t="shared" si="32"/>
        <v>0</v>
      </c>
      <c r="AR444" s="54">
        <f>+L444+AE444-AJ444</f>
        <v>9373320</v>
      </c>
      <c r="AS444" s="56" t="s">
        <v>571</v>
      </c>
      <c r="AT444" s="114">
        <v>0</v>
      </c>
      <c r="AU444" s="56" t="s">
        <v>91</v>
      </c>
      <c r="AV444" s="114">
        <v>0</v>
      </c>
      <c r="AW444" s="56" t="s">
        <v>90</v>
      </c>
      <c r="AX444" s="247">
        <v>1420200</v>
      </c>
      <c r="AY444" s="58">
        <f t="shared" si="33"/>
        <v>7953120</v>
      </c>
      <c r="AZ444" s="112">
        <f t="shared" si="34"/>
        <v>0.15151515151515152</v>
      </c>
      <c r="BA444" s="159">
        <v>0.15151515151515152</v>
      </c>
      <c r="BB444" s="56" t="s">
        <v>90</v>
      </c>
      <c r="BC444" s="56" t="s">
        <v>149</v>
      </c>
      <c r="BD444" s="403" t="s">
        <v>5397</v>
      </c>
      <c r="BE444" s="51" t="s">
        <v>88</v>
      </c>
      <c r="BF444" s="51" t="s">
        <v>88</v>
      </c>
    </row>
    <row r="445" spans="2:58" x14ac:dyDescent="0.25">
      <c r="B445" s="51">
        <v>2026</v>
      </c>
      <c r="C445" s="51">
        <v>891780111</v>
      </c>
      <c r="D445" s="51" t="s">
        <v>79</v>
      </c>
      <c r="E445" s="161" t="s">
        <v>5396</v>
      </c>
      <c r="F445" s="56" t="s">
        <v>5395</v>
      </c>
      <c r="G445" s="56">
        <v>0</v>
      </c>
      <c r="H445" s="56" t="s">
        <v>82</v>
      </c>
      <c r="I445" s="51" t="s">
        <v>174</v>
      </c>
      <c r="J445" s="121" t="s">
        <v>84</v>
      </c>
      <c r="K445" s="109" t="s">
        <v>3507</v>
      </c>
      <c r="L445" s="114">
        <v>9373320</v>
      </c>
      <c r="M445" s="51" t="s">
        <v>86</v>
      </c>
      <c r="N445" s="109" t="s">
        <v>5394</v>
      </c>
      <c r="O445" s="109">
        <v>1007951332</v>
      </c>
      <c r="P445" s="109">
        <v>69</v>
      </c>
      <c r="Q445" s="120">
        <v>46036</v>
      </c>
      <c r="R445" s="109">
        <v>6818861280</v>
      </c>
      <c r="S445" s="114">
        <v>1686</v>
      </c>
      <c r="T445" s="120">
        <v>46044</v>
      </c>
      <c r="U445" s="114">
        <v>9373320</v>
      </c>
      <c r="V445" s="56" t="s">
        <v>88</v>
      </c>
      <c r="W445" s="114">
        <v>1082939683</v>
      </c>
      <c r="X445" s="161" t="s">
        <v>3375</v>
      </c>
      <c r="Y445" s="120">
        <v>46044</v>
      </c>
      <c r="Z445" s="120">
        <v>46069</v>
      </c>
      <c r="AA445" s="120" t="s">
        <v>90</v>
      </c>
      <c r="AB445" s="120">
        <v>46167</v>
      </c>
      <c r="AC445" s="54">
        <f t="shared" si="30"/>
        <v>98</v>
      </c>
      <c r="AD445" s="56">
        <v>0</v>
      </c>
      <c r="AE445" s="114">
        <v>0</v>
      </c>
      <c r="AF445" s="56">
        <v>0</v>
      </c>
      <c r="AG445" s="116" t="s">
        <v>90</v>
      </c>
      <c r="AH445" s="54">
        <f t="shared" si="31"/>
        <v>0</v>
      </c>
      <c r="AI445" s="56">
        <v>0</v>
      </c>
      <c r="AJ445" s="114">
        <v>0</v>
      </c>
      <c r="AK445" s="120" t="s">
        <v>90</v>
      </c>
      <c r="AL445" s="116" t="s">
        <v>90</v>
      </c>
      <c r="AM445" s="56">
        <v>0</v>
      </c>
      <c r="AN445" s="116" t="s">
        <v>90</v>
      </c>
      <c r="AO445" s="116" t="s">
        <v>90</v>
      </c>
      <c r="AP445" s="116" t="s">
        <v>90</v>
      </c>
      <c r="AQ445" s="54">
        <f t="shared" si="32"/>
        <v>0</v>
      </c>
      <c r="AR445" s="54">
        <f>+L445+AE445-AJ445</f>
        <v>9373320</v>
      </c>
      <c r="AS445" s="56" t="s">
        <v>571</v>
      </c>
      <c r="AT445" s="114">
        <v>0</v>
      </c>
      <c r="AU445" s="56" t="s">
        <v>91</v>
      </c>
      <c r="AV445" s="114">
        <v>0</v>
      </c>
      <c r="AW445" s="56" t="s">
        <v>90</v>
      </c>
      <c r="AX445" s="247">
        <v>1420200</v>
      </c>
      <c r="AY445" s="58">
        <f t="shared" si="33"/>
        <v>7953120</v>
      </c>
      <c r="AZ445" s="112">
        <f t="shared" si="34"/>
        <v>0.15151515151515152</v>
      </c>
      <c r="BA445" s="159">
        <v>0.15151515151515152</v>
      </c>
      <c r="BB445" s="56" t="s">
        <v>90</v>
      </c>
      <c r="BC445" s="56" t="s">
        <v>149</v>
      </c>
      <c r="BD445" s="403" t="s">
        <v>5393</v>
      </c>
      <c r="BE445" s="51" t="s">
        <v>88</v>
      </c>
      <c r="BF445" s="51" t="s">
        <v>88</v>
      </c>
    </row>
    <row r="446" spans="2:58" x14ac:dyDescent="0.25">
      <c r="B446" s="51">
        <v>2026</v>
      </c>
      <c r="C446" s="51">
        <v>891780111</v>
      </c>
      <c r="D446" s="51" t="s">
        <v>79</v>
      </c>
      <c r="E446" s="161" t="s">
        <v>5392</v>
      </c>
      <c r="F446" s="56" t="s">
        <v>5391</v>
      </c>
      <c r="G446" s="56">
        <v>0</v>
      </c>
      <c r="H446" s="56" t="s">
        <v>82</v>
      </c>
      <c r="I446" s="51" t="s">
        <v>174</v>
      </c>
      <c r="J446" s="121" t="s">
        <v>84</v>
      </c>
      <c r="K446" s="109" t="s">
        <v>3526</v>
      </c>
      <c r="L446" s="114">
        <v>9373320</v>
      </c>
      <c r="M446" s="51" t="s">
        <v>86</v>
      </c>
      <c r="N446" s="109" t="s">
        <v>5390</v>
      </c>
      <c r="O446" s="109">
        <v>72358275</v>
      </c>
      <c r="P446" s="109">
        <v>69</v>
      </c>
      <c r="Q446" s="120">
        <v>46036</v>
      </c>
      <c r="R446" s="109">
        <v>6818861280</v>
      </c>
      <c r="S446" s="114">
        <v>1682</v>
      </c>
      <c r="T446" s="120">
        <v>46044</v>
      </c>
      <c r="U446" s="114">
        <v>9373320</v>
      </c>
      <c r="V446" s="56" t="s">
        <v>88</v>
      </c>
      <c r="W446" s="114">
        <v>1082939683</v>
      </c>
      <c r="X446" s="161" t="s">
        <v>3375</v>
      </c>
      <c r="Y446" s="120">
        <v>46044</v>
      </c>
      <c r="Z446" s="120">
        <v>46069</v>
      </c>
      <c r="AA446" s="120" t="s">
        <v>90</v>
      </c>
      <c r="AB446" s="120">
        <v>46167</v>
      </c>
      <c r="AC446" s="54">
        <f t="shared" si="30"/>
        <v>98</v>
      </c>
      <c r="AD446" s="56">
        <v>0</v>
      </c>
      <c r="AE446" s="114">
        <v>0</v>
      </c>
      <c r="AF446" s="56">
        <v>0</v>
      </c>
      <c r="AG446" s="116" t="s">
        <v>90</v>
      </c>
      <c r="AH446" s="54">
        <f t="shared" si="31"/>
        <v>0</v>
      </c>
      <c r="AI446" s="56">
        <v>0</v>
      </c>
      <c r="AJ446" s="114">
        <v>0</v>
      </c>
      <c r="AK446" s="120" t="s">
        <v>90</v>
      </c>
      <c r="AL446" s="116" t="s">
        <v>90</v>
      </c>
      <c r="AM446" s="56">
        <v>0</v>
      </c>
      <c r="AN446" s="116" t="s">
        <v>90</v>
      </c>
      <c r="AO446" s="116" t="s">
        <v>90</v>
      </c>
      <c r="AP446" s="116" t="s">
        <v>90</v>
      </c>
      <c r="AQ446" s="54">
        <f t="shared" si="32"/>
        <v>0</v>
      </c>
      <c r="AR446" s="54">
        <f>+L446+AE446-AJ446</f>
        <v>9373320</v>
      </c>
      <c r="AS446" s="56" t="s">
        <v>571</v>
      </c>
      <c r="AT446" s="114">
        <v>0</v>
      </c>
      <c r="AU446" s="56" t="s">
        <v>91</v>
      </c>
      <c r="AV446" s="114">
        <v>0</v>
      </c>
      <c r="AW446" s="56" t="s">
        <v>90</v>
      </c>
      <c r="AX446" s="247">
        <v>1420200</v>
      </c>
      <c r="AY446" s="58">
        <f t="shared" si="33"/>
        <v>7953120</v>
      </c>
      <c r="AZ446" s="112">
        <f t="shared" si="34"/>
        <v>0.15151515151515152</v>
      </c>
      <c r="BA446" s="159">
        <v>0.15151515151515152</v>
      </c>
      <c r="BB446" s="56" t="s">
        <v>90</v>
      </c>
      <c r="BC446" s="56" t="s">
        <v>149</v>
      </c>
      <c r="BD446" s="403" t="s">
        <v>5389</v>
      </c>
      <c r="BE446" s="51" t="s">
        <v>88</v>
      </c>
      <c r="BF446" s="51" t="s">
        <v>88</v>
      </c>
    </row>
    <row r="447" spans="2:58" x14ac:dyDescent="0.25">
      <c r="B447" s="51">
        <v>2026</v>
      </c>
      <c r="C447" s="51">
        <v>891780111</v>
      </c>
      <c r="D447" s="51" t="s">
        <v>79</v>
      </c>
      <c r="E447" s="161" t="s">
        <v>5388</v>
      </c>
      <c r="F447" s="56" t="s">
        <v>5387</v>
      </c>
      <c r="G447" s="56">
        <v>0</v>
      </c>
      <c r="H447" s="56" t="s">
        <v>82</v>
      </c>
      <c r="I447" s="51" t="s">
        <v>174</v>
      </c>
      <c r="J447" s="121" t="s">
        <v>84</v>
      </c>
      <c r="K447" s="109" t="s">
        <v>3507</v>
      </c>
      <c r="L447" s="114">
        <v>9373320</v>
      </c>
      <c r="M447" s="51" t="s">
        <v>86</v>
      </c>
      <c r="N447" s="109" t="s">
        <v>5386</v>
      </c>
      <c r="O447" s="109">
        <v>72262714</v>
      </c>
      <c r="P447" s="109">
        <v>69</v>
      </c>
      <c r="Q447" s="120">
        <v>46036</v>
      </c>
      <c r="R447" s="109">
        <v>6818861280</v>
      </c>
      <c r="S447" s="114">
        <v>1685</v>
      </c>
      <c r="T447" s="120">
        <v>46044</v>
      </c>
      <c r="U447" s="114">
        <v>9373320</v>
      </c>
      <c r="V447" s="56" t="s">
        <v>88</v>
      </c>
      <c r="W447" s="114">
        <v>1082939683</v>
      </c>
      <c r="X447" s="161" t="s">
        <v>3375</v>
      </c>
      <c r="Y447" s="120">
        <v>46044</v>
      </c>
      <c r="Z447" s="120">
        <v>46069</v>
      </c>
      <c r="AA447" s="120" t="s">
        <v>90</v>
      </c>
      <c r="AB447" s="120">
        <v>46167</v>
      </c>
      <c r="AC447" s="54">
        <f t="shared" si="30"/>
        <v>98</v>
      </c>
      <c r="AD447" s="56">
        <v>0</v>
      </c>
      <c r="AE447" s="114">
        <v>0</v>
      </c>
      <c r="AF447" s="56">
        <v>0</v>
      </c>
      <c r="AG447" s="116" t="s">
        <v>90</v>
      </c>
      <c r="AH447" s="54">
        <f t="shared" si="31"/>
        <v>0</v>
      </c>
      <c r="AI447" s="56">
        <v>0</v>
      </c>
      <c r="AJ447" s="114">
        <v>0</v>
      </c>
      <c r="AK447" s="120" t="s">
        <v>90</v>
      </c>
      <c r="AL447" s="116" t="s">
        <v>90</v>
      </c>
      <c r="AM447" s="56">
        <v>0</v>
      </c>
      <c r="AN447" s="116" t="s">
        <v>90</v>
      </c>
      <c r="AO447" s="116" t="s">
        <v>90</v>
      </c>
      <c r="AP447" s="116" t="s">
        <v>90</v>
      </c>
      <c r="AQ447" s="54">
        <f t="shared" si="32"/>
        <v>0</v>
      </c>
      <c r="AR447" s="54">
        <f>+L447+AE447-AJ447</f>
        <v>9373320</v>
      </c>
      <c r="AS447" s="56" t="s">
        <v>571</v>
      </c>
      <c r="AT447" s="114">
        <v>0</v>
      </c>
      <c r="AU447" s="56" t="s">
        <v>91</v>
      </c>
      <c r="AV447" s="114">
        <v>0</v>
      </c>
      <c r="AW447" s="56" t="s">
        <v>90</v>
      </c>
      <c r="AX447" s="247">
        <v>1420200</v>
      </c>
      <c r="AY447" s="58">
        <f t="shared" si="33"/>
        <v>7953120</v>
      </c>
      <c r="AZ447" s="112">
        <f t="shared" si="34"/>
        <v>0.15151515151515152</v>
      </c>
      <c r="BA447" s="159">
        <v>0.15151515151515152</v>
      </c>
      <c r="BB447" s="56" t="s">
        <v>90</v>
      </c>
      <c r="BC447" s="56" t="s">
        <v>149</v>
      </c>
      <c r="BD447" s="403" t="s">
        <v>5385</v>
      </c>
      <c r="BE447" s="51" t="s">
        <v>88</v>
      </c>
      <c r="BF447" s="51" t="s">
        <v>88</v>
      </c>
    </row>
    <row r="448" spans="2:58" x14ac:dyDescent="0.25">
      <c r="B448" s="51">
        <v>2026</v>
      </c>
      <c r="C448" s="51">
        <v>891780111</v>
      </c>
      <c r="D448" s="51" t="s">
        <v>79</v>
      </c>
      <c r="E448" s="161" t="s">
        <v>5384</v>
      </c>
      <c r="F448" s="56" t="s">
        <v>5383</v>
      </c>
      <c r="G448" s="56">
        <v>0</v>
      </c>
      <c r="H448" s="56" t="s">
        <v>82</v>
      </c>
      <c r="I448" s="51" t="s">
        <v>174</v>
      </c>
      <c r="J448" s="121" t="s">
        <v>84</v>
      </c>
      <c r="K448" s="109" t="s">
        <v>3526</v>
      </c>
      <c r="L448" s="114">
        <v>9373320</v>
      </c>
      <c r="M448" s="51" t="s">
        <v>86</v>
      </c>
      <c r="N448" s="109" t="s">
        <v>5382</v>
      </c>
      <c r="O448" s="109">
        <v>72178822</v>
      </c>
      <c r="P448" s="109">
        <v>69</v>
      </c>
      <c r="Q448" s="120">
        <v>46036</v>
      </c>
      <c r="R448" s="109">
        <v>6818861280</v>
      </c>
      <c r="S448" s="114">
        <v>1708</v>
      </c>
      <c r="T448" s="120">
        <v>46044</v>
      </c>
      <c r="U448" s="114">
        <v>9373320</v>
      </c>
      <c r="V448" s="56" t="s">
        <v>88</v>
      </c>
      <c r="W448" s="114">
        <v>1082939683</v>
      </c>
      <c r="X448" s="161" t="s">
        <v>3375</v>
      </c>
      <c r="Y448" s="120">
        <v>46044</v>
      </c>
      <c r="Z448" s="120">
        <v>46069</v>
      </c>
      <c r="AA448" s="120" t="s">
        <v>90</v>
      </c>
      <c r="AB448" s="120">
        <v>46167</v>
      </c>
      <c r="AC448" s="54">
        <f t="shared" si="30"/>
        <v>98</v>
      </c>
      <c r="AD448" s="56">
        <v>0</v>
      </c>
      <c r="AE448" s="114">
        <v>0</v>
      </c>
      <c r="AF448" s="56">
        <v>0</v>
      </c>
      <c r="AG448" s="116" t="s">
        <v>90</v>
      </c>
      <c r="AH448" s="54">
        <f t="shared" si="31"/>
        <v>0</v>
      </c>
      <c r="AI448" s="56">
        <v>0</v>
      </c>
      <c r="AJ448" s="114">
        <v>0</v>
      </c>
      <c r="AK448" s="120" t="s">
        <v>90</v>
      </c>
      <c r="AL448" s="116" t="s">
        <v>90</v>
      </c>
      <c r="AM448" s="56">
        <v>0</v>
      </c>
      <c r="AN448" s="116" t="s">
        <v>90</v>
      </c>
      <c r="AO448" s="116" t="s">
        <v>90</v>
      </c>
      <c r="AP448" s="116" t="s">
        <v>90</v>
      </c>
      <c r="AQ448" s="54">
        <f t="shared" si="32"/>
        <v>0</v>
      </c>
      <c r="AR448" s="54">
        <f>+L448+AE448-AJ448</f>
        <v>9373320</v>
      </c>
      <c r="AS448" s="56" t="s">
        <v>571</v>
      </c>
      <c r="AT448" s="114">
        <v>0</v>
      </c>
      <c r="AU448" s="56" t="s">
        <v>91</v>
      </c>
      <c r="AV448" s="114">
        <v>0</v>
      </c>
      <c r="AW448" s="56" t="s">
        <v>90</v>
      </c>
      <c r="AX448" s="247">
        <v>1420200</v>
      </c>
      <c r="AY448" s="58">
        <f t="shared" si="33"/>
        <v>7953120</v>
      </c>
      <c r="AZ448" s="112">
        <f t="shared" si="34"/>
        <v>0.15151515151515152</v>
      </c>
      <c r="BA448" s="159">
        <v>0.15151515151515152</v>
      </c>
      <c r="BB448" s="56" t="s">
        <v>90</v>
      </c>
      <c r="BC448" s="56" t="s">
        <v>149</v>
      </c>
      <c r="BD448" s="403" t="s">
        <v>5381</v>
      </c>
      <c r="BE448" s="51" t="s">
        <v>88</v>
      </c>
      <c r="BF448" s="51" t="s">
        <v>88</v>
      </c>
    </row>
    <row r="449" spans="2:58" x14ac:dyDescent="0.25">
      <c r="B449" s="51">
        <v>2026</v>
      </c>
      <c r="C449" s="51">
        <v>891780111</v>
      </c>
      <c r="D449" s="51" t="s">
        <v>79</v>
      </c>
      <c r="E449" s="161" t="s">
        <v>5380</v>
      </c>
      <c r="F449" s="56" t="s">
        <v>5379</v>
      </c>
      <c r="G449" s="56">
        <v>0</v>
      </c>
      <c r="H449" s="56" t="s">
        <v>82</v>
      </c>
      <c r="I449" s="51" t="s">
        <v>174</v>
      </c>
      <c r="J449" s="121" t="s">
        <v>84</v>
      </c>
      <c r="K449" s="109" t="s">
        <v>3507</v>
      </c>
      <c r="L449" s="114">
        <v>9373320</v>
      </c>
      <c r="M449" s="51" t="s">
        <v>86</v>
      </c>
      <c r="N449" s="109" t="s">
        <v>5378</v>
      </c>
      <c r="O449" s="109">
        <v>1045734948</v>
      </c>
      <c r="P449" s="109">
        <v>69</v>
      </c>
      <c r="Q449" s="120">
        <v>46036</v>
      </c>
      <c r="R449" s="109">
        <v>6818861280</v>
      </c>
      <c r="S449" s="114">
        <v>1710</v>
      </c>
      <c r="T449" s="120">
        <v>46044</v>
      </c>
      <c r="U449" s="114">
        <v>9373320</v>
      </c>
      <c r="V449" s="56" t="s">
        <v>88</v>
      </c>
      <c r="W449" s="114">
        <v>1082939683</v>
      </c>
      <c r="X449" s="161" t="s">
        <v>3375</v>
      </c>
      <c r="Y449" s="120">
        <v>46044</v>
      </c>
      <c r="Z449" s="120">
        <v>46069</v>
      </c>
      <c r="AA449" s="120" t="s">
        <v>90</v>
      </c>
      <c r="AB449" s="120">
        <v>46167</v>
      </c>
      <c r="AC449" s="54">
        <f t="shared" si="30"/>
        <v>98</v>
      </c>
      <c r="AD449" s="56">
        <v>0</v>
      </c>
      <c r="AE449" s="114">
        <v>0</v>
      </c>
      <c r="AF449" s="56">
        <v>0</v>
      </c>
      <c r="AG449" s="116" t="s">
        <v>90</v>
      </c>
      <c r="AH449" s="54">
        <f t="shared" si="31"/>
        <v>0</v>
      </c>
      <c r="AI449" s="56">
        <v>0</v>
      </c>
      <c r="AJ449" s="114">
        <v>0</v>
      </c>
      <c r="AK449" s="120" t="s">
        <v>90</v>
      </c>
      <c r="AL449" s="116" t="s">
        <v>90</v>
      </c>
      <c r="AM449" s="56">
        <v>0</v>
      </c>
      <c r="AN449" s="116" t="s">
        <v>90</v>
      </c>
      <c r="AO449" s="116" t="s">
        <v>90</v>
      </c>
      <c r="AP449" s="116" t="s">
        <v>90</v>
      </c>
      <c r="AQ449" s="54">
        <f t="shared" si="32"/>
        <v>0</v>
      </c>
      <c r="AR449" s="54">
        <f>+L449+AE449-AJ449</f>
        <v>9373320</v>
      </c>
      <c r="AS449" s="56" t="s">
        <v>571</v>
      </c>
      <c r="AT449" s="114">
        <v>0</v>
      </c>
      <c r="AU449" s="56" t="s">
        <v>91</v>
      </c>
      <c r="AV449" s="114">
        <v>0</v>
      </c>
      <c r="AW449" s="56" t="s">
        <v>90</v>
      </c>
      <c r="AX449" s="247">
        <v>1420200</v>
      </c>
      <c r="AY449" s="58">
        <f t="shared" si="33"/>
        <v>7953120</v>
      </c>
      <c r="AZ449" s="112">
        <f t="shared" si="34"/>
        <v>0.15151515151515152</v>
      </c>
      <c r="BA449" s="159">
        <v>0.15151515151515152</v>
      </c>
      <c r="BB449" s="56" t="s">
        <v>90</v>
      </c>
      <c r="BC449" s="56" t="s">
        <v>149</v>
      </c>
      <c r="BD449" s="403" t="s">
        <v>5377</v>
      </c>
      <c r="BE449" s="51" t="s">
        <v>88</v>
      </c>
      <c r="BF449" s="51" t="s">
        <v>88</v>
      </c>
    </row>
    <row r="450" spans="2:58" x14ac:dyDescent="0.25">
      <c r="B450" s="51">
        <v>2026</v>
      </c>
      <c r="C450" s="51">
        <v>891780111</v>
      </c>
      <c r="D450" s="51" t="s">
        <v>79</v>
      </c>
      <c r="E450" s="161" t="s">
        <v>5376</v>
      </c>
      <c r="F450" s="56" t="s">
        <v>5375</v>
      </c>
      <c r="G450" s="56">
        <v>0</v>
      </c>
      <c r="H450" s="56" t="s">
        <v>82</v>
      </c>
      <c r="I450" s="51" t="s">
        <v>174</v>
      </c>
      <c r="J450" s="121" t="s">
        <v>84</v>
      </c>
      <c r="K450" s="109" t="s">
        <v>4755</v>
      </c>
      <c r="L450" s="114">
        <v>9373320</v>
      </c>
      <c r="M450" s="51" t="s">
        <v>86</v>
      </c>
      <c r="N450" s="109" t="s">
        <v>5374</v>
      </c>
      <c r="O450" s="109">
        <v>1045707094</v>
      </c>
      <c r="P450" s="109">
        <v>69</v>
      </c>
      <c r="Q450" s="120">
        <v>46036</v>
      </c>
      <c r="R450" s="109">
        <v>6818861280</v>
      </c>
      <c r="S450" s="114">
        <v>1707</v>
      </c>
      <c r="T450" s="120">
        <v>46044</v>
      </c>
      <c r="U450" s="114">
        <v>9373320</v>
      </c>
      <c r="V450" s="56" t="s">
        <v>88</v>
      </c>
      <c r="W450" s="114">
        <v>1082939683</v>
      </c>
      <c r="X450" s="161" t="s">
        <v>3375</v>
      </c>
      <c r="Y450" s="120">
        <v>46044</v>
      </c>
      <c r="Z450" s="120">
        <v>46069</v>
      </c>
      <c r="AA450" s="120" t="s">
        <v>90</v>
      </c>
      <c r="AB450" s="120">
        <v>46167</v>
      </c>
      <c r="AC450" s="54">
        <f t="shared" si="30"/>
        <v>98</v>
      </c>
      <c r="AD450" s="56">
        <v>0</v>
      </c>
      <c r="AE450" s="114">
        <v>0</v>
      </c>
      <c r="AF450" s="56">
        <v>0</v>
      </c>
      <c r="AG450" s="116" t="s">
        <v>90</v>
      </c>
      <c r="AH450" s="54">
        <f t="shared" si="31"/>
        <v>0</v>
      </c>
      <c r="AI450" s="56">
        <v>0</v>
      </c>
      <c r="AJ450" s="114">
        <v>0</v>
      </c>
      <c r="AK450" s="120" t="s">
        <v>90</v>
      </c>
      <c r="AL450" s="116" t="s">
        <v>90</v>
      </c>
      <c r="AM450" s="56">
        <v>0</v>
      </c>
      <c r="AN450" s="116" t="s">
        <v>90</v>
      </c>
      <c r="AO450" s="116" t="s">
        <v>90</v>
      </c>
      <c r="AP450" s="116" t="s">
        <v>90</v>
      </c>
      <c r="AQ450" s="54">
        <f t="shared" si="32"/>
        <v>0</v>
      </c>
      <c r="AR450" s="54">
        <f>+L450+AE450-AJ450</f>
        <v>9373320</v>
      </c>
      <c r="AS450" s="56" t="s">
        <v>571</v>
      </c>
      <c r="AT450" s="114">
        <v>0</v>
      </c>
      <c r="AU450" s="56" t="s">
        <v>91</v>
      </c>
      <c r="AV450" s="114">
        <v>0</v>
      </c>
      <c r="AW450" s="56" t="s">
        <v>90</v>
      </c>
      <c r="AX450" s="247">
        <v>1420200</v>
      </c>
      <c r="AY450" s="58">
        <f t="shared" si="33"/>
        <v>7953120</v>
      </c>
      <c r="AZ450" s="112">
        <f t="shared" si="34"/>
        <v>0.15151515151515152</v>
      </c>
      <c r="BA450" s="159">
        <v>0.15151515151515152</v>
      </c>
      <c r="BB450" s="56" t="s">
        <v>90</v>
      </c>
      <c r="BC450" s="56" t="s">
        <v>149</v>
      </c>
      <c r="BD450" s="403" t="s">
        <v>5373</v>
      </c>
      <c r="BE450" s="51" t="s">
        <v>88</v>
      </c>
      <c r="BF450" s="51" t="s">
        <v>88</v>
      </c>
    </row>
    <row r="451" spans="2:58" x14ac:dyDescent="0.25">
      <c r="B451" s="51">
        <v>2026</v>
      </c>
      <c r="C451" s="51">
        <v>891780111</v>
      </c>
      <c r="D451" s="51" t="s">
        <v>79</v>
      </c>
      <c r="E451" s="161" t="s">
        <v>5372</v>
      </c>
      <c r="F451" s="56" t="s">
        <v>5371</v>
      </c>
      <c r="G451" s="56">
        <v>0</v>
      </c>
      <c r="H451" s="56" t="s">
        <v>82</v>
      </c>
      <c r="I451" s="51" t="s">
        <v>174</v>
      </c>
      <c r="J451" s="121" t="s">
        <v>84</v>
      </c>
      <c r="K451" s="109" t="s">
        <v>4755</v>
      </c>
      <c r="L451" s="114">
        <v>9373320</v>
      </c>
      <c r="M451" s="51" t="s">
        <v>86</v>
      </c>
      <c r="N451" s="109" t="s">
        <v>5370</v>
      </c>
      <c r="O451" s="109">
        <v>1047346392</v>
      </c>
      <c r="P451" s="109">
        <v>69</v>
      </c>
      <c r="Q451" s="120">
        <v>46036</v>
      </c>
      <c r="R451" s="109">
        <v>6818861280</v>
      </c>
      <c r="S451" s="114">
        <v>1706</v>
      </c>
      <c r="T451" s="120">
        <v>46044</v>
      </c>
      <c r="U451" s="114">
        <v>9373320</v>
      </c>
      <c r="V451" s="56" t="s">
        <v>88</v>
      </c>
      <c r="W451" s="114">
        <v>1082939683</v>
      </c>
      <c r="X451" s="161" t="s">
        <v>3375</v>
      </c>
      <c r="Y451" s="120">
        <v>46044</v>
      </c>
      <c r="Z451" s="120">
        <v>46069</v>
      </c>
      <c r="AA451" s="120" t="s">
        <v>90</v>
      </c>
      <c r="AB451" s="120">
        <v>46167</v>
      </c>
      <c r="AC451" s="54">
        <f t="shared" si="30"/>
        <v>98</v>
      </c>
      <c r="AD451" s="56">
        <v>0</v>
      </c>
      <c r="AE451" s="114">
        <v>0</v>
      </c>
      <c r="AF451" s="56">
        <v>0</v>
      </c>
      <c r="AG451" s="116" t="s">
        <v>90</v>
      </c>
      <c r="AH451" s="54">
        <f t="shared" si="31"/>
        <v>0</v>
      </c>
      <c r="AI451" s="56">
        <v>0</v>
      </c>
      <c r="AJ451" s="114">
        <v>0</v>
      </c>
      <c r="AK451" s="120" t="s">
        <v>90</v>
      </c>
      <c r="AL451" s="116" t="s">
        <v>90</v>
      </c>
      <c r="AM451" s="56">
        <v>0</v>
      </c>
      <c r="AN451" s="116" t="s">
        <v>90</v>
      </c>
      <c r="AO451" s="116" t="s">
        <v>90</v>
      </c>
      <c r="AP451" s="116" t="s">
        <v>90</v>
      </c>
      <c r="AQ451" s="54">
        <f t="shared" si="32"/>
        <v>0</v>
      </c>
      <c r="AR451" s="54">
        <f>+L451+AE451-AJ451</f>
        <v>9373320</v>
      </c>
      <c r="AS451" s="56" t="s">
        <v>571</v>
      </c>
      <c r="AT451" s="114">
        <v>0</v>
      </c>
      <c r="AU451" s="56" t="s">
        <v>91</v>
      </c>
      <c r="AV451" s="114">
        <v>0</v>
      </c>
      <c r="AW451" s="56" t="s">
        <v>90</v>
      </c>
      <c r="AX451" s="247">
        <v>1420200</v>
      </c>
      <c r="AY451" s="58">
        <f t="shared" si="33"/>
        <v>7953120</v>
      </c>
      <c r="AZ451" s="112">
        <f t="shared" si="34"/>
        <v>0.15151515151515152</v>
      </c>
      <c r="BA451" s="159">
        <v>0.15151515151515152</v>
      </c>
      <c r="BB451" s="56" t="s">
        <v>90</v>
      </c>
      <c r="BC451" s="56" t="s">
        <v>149</v>
      </c>
      <c r="BD451" s="403" t="s">
        <v>5369</v>
      </c>
      <c r="BE451" s="51" t="s">
        <v>88</v>
      </c>
      <c r="BF451" s="51" t="s">
        <v>88</v>
      </c>
    </row>
    <row r="452" spans="2:58" x14ac:dyDescent="0.25">
      <c r="B452" s="51">
        <v>2026</v>
      </c>
      <c r="C452" s="51">
        <v>891780111</v>
      </c>
      <c r="D452" s="51" t="s">
        <v>79</v>
      </c>
      <c r="E452" s="161" t="s">
        <v>5368</v>
      </c>
      <c r="F452" s="56" t="s">
        <v>5367</v>
      </c>
      <c r="G452" s="56">
        <v>0</v>
      </c>
      <c r="H452" s="56" t="s">
        <v>82</v>
      </c>
      <c r="I452" s="51" t="s">
        <v>174</v>
      </c>
      <c r="J452" s="121" t="s">
        <v>84</v>
      </c>
      <c r="K452" s="109" t="s">
        <v>4135</v>
      </c>
      <c r="L452" s="114">
        <v>9373320</v>
      </c>
      <c r="M452" s="51" t="s">
        <v>86</v>
      </c>
      <c r="N452" s="109" t="s">
        <v>5366</v>
      </c>
      <c r="O452" s="109">
        <v>1083567063</v>
      </c>
      <c r="P452" s="109">
        <v>69</v>
      </c>
      <c r="Q452" s="120">
        <v>46036</v>
      </c>
      <c r="R452" s="109">
        <v>6818861280</v>
      </c>
      <c r="S452" s="114">
        <v>1709</v>
      </c>
      <c r="T452" s="120">
        <v>46044</v>
      </c>
      <c r="U452" s="114">
        <v>9373320</v>
      </c>
      <c r="V452" s="56" t="s">
        <v>88</v>
      </c>
      <c r="W452" s="114">
        <v>1082939683</v>
      </c>
      <c r="X452" s="161" t="s">
        <v>3375</v>
      </c>
      <c r="Y452" s="120">
        <v>46044</v>
      </c>
      <c r="Z452" s="120">
        <v>46069</v>
      </c>
      <c r="AA452" s="120" t="s">
        <v>90</v>
      </c>
      <c r="AB452" s="120">
        <v>46167</v>
      </c>
      <c r="AC452" s="54">
        <f t="shared" si="30"/>
        <v>98</v>
      </c>
      <c r="AD452" s="56">
        <v>0</v>
      </c>
      <c r="AE452" s="114">
        <v>0</v>
      </c>
      <c r="AF452" s="56">
        <v>0</v>
      </c>
      <c r="AG452" s="116" t="s">
        <v>90</v>
      </c>
      <c r="AH452" s="54">
        <f t="shared" si="31"/>
        <v>0</v>
      </c>
      <c r="AI452" s="56">
        <v>0</v>
      </c>
      <c r="AJ452" s="114">
        <v>0</v>
      </c>
      <c r="AK452" s="120" t="s">
        <v>90</v>
      </c>
      <c r="AL452" s="116" t="s">
        <v>90</v>
      </c>
      <c r="AM452" s="56">
        <v>0</v>
      </c>
      <c r="AN452" s="116" t="s">
        <v>90</v>
      </c>
      <c r="AO452" s="116" t="s">
        <v>90</v>
      </c>
      <c r="AP452" s="116" t="s">
        <v>90</v>
      </c>
      <c r="AQ452" s="54">
        <f t="shared" si="32"/>
        <v>0</v>
      </c>
      <c r="AR452" s="54">
        <f>+L452+AE452-AJ452</f>
        <v>9373320</v>
      </c>
      <c r="AS452" s="56" t="s">
        <v>571</v>
      </c>
      <c r="AT452" s="114">
        <v>0</v>
      </c>
      <c r="AU452" s="56" t="s">
        <v>91</v>
      </c>
      <c r="AV452" s="114">
        <v>0</v>
      </c>
      <c r="AW452" s="56" t="s">
        <v>90</v>
      </c>
      <c r="AX452" s="247">
        <v>0</v>
      </c>
      <c r="AY452" s="58">
        <f t="shared" si="33"/>
        <v>9373320</v>
      </c>
      <c r="AZ452" s="112">
        <f t="shared" si="34"/>
        <v>0</v>
      </c>
      <c r="BA452" s="159">
        <v>0</v>
      </c>
      <c r="BB452" s="56" t="s">
        <v>90</v>
      </c>
      <c r="BC452" s="56" t="s">
        <v>149</v>
      </c>
      <c r="BD452" s="403" t="s">
        <v>5365</v>
      </c>
      <c r="BE452" s="51" t="s">
        <v>88</v>
      </c>
      <c r="BF452" s="51" t="s">
        <v>88</v>
      </c>
    </row>
    <row r="453" spans="2:58" x14ac:dyDescent="0.25">
      <c r="B453" s="51">
        <v>2026</v>
      </c>
      <c r="C453" s="51">
        <v>891780111</v>
      </c>
      <c r="D453" s="51" t="s">
        <v>79</v>
      </c>
      <c r="E453" s="161" t="s">
        <v>5364</v>
      </c>
      <c r="F453" s="56" t="s">
        <v>5363</v>
      </c>
      <c r="G453" s="56">
        <v>0</v>
      </c>
      <c r="H453" s="56" t="s">
        <v>82</v>
      </c>
      <c r="I453" s="51" t="s">
        <v>174</v>
      </c>
      <c r="J453" s="121" t="s">
        <v>84</v>
      </c>
      <c r="K453" s="109" t="s">
        <v>3507</v>
      </c>
      <c r="L453" s="114">
        <v>9373320</v>
      </c>
      <c r="M453" s="51" t="s">
        <v>86</v>
      </c>
      <c r="N453" s="109" t="s">
        <v>5362</v>
      </c>
      <c r="O453" s="109">
        <v>5055855</v>
      </c>
      <c r="P453" s="109">
        <v>69</v>
      </c>
      <c r="Q453" s="120">
        <v>46036</v>
      </c>
      <c r="R453" s="109">
        <v>6818861280</v>
      </c>
      <c r="S453" s="114">
        <v>1748</v>
      </c>
      <c r="T453" s="120">
        <v>46044</v>
      </c>
      <c r="U453" s="114">
        <v>9373320</v>
      </c>
      <c r="V453" s="56" t="s">
        <v>88</v>
      </c>
      <c r="W453" s="114">
        <v>1082939683</v>
      </c>
      <c r="X453" s="161" t="s">
        <v>3375</v>
      </c>
      <c r="Y453" s="120">
        <v>46044</v>
      </c>
      <c r="Z453" s="120">
        <v>46069</v>
      </c>
      <c r="AA453" s="120" t="s">
        <v>90</v>
      </c>
      <c r="AB453" s="120">
        <v>46167</v>
      </c>
      <c r="AC453" s="54">
        <f t="shared" si="30"/>
        <v>98</v>
      </c>
      <c r="AD453" s="56">
        <v>0</v>
      </c>
      <c r="AE453" s="114">
        <v>0</v>
      </c>
      <c r="AF453" s="56">
        <v>0</v>
      </c>
      <c r="AG453" s="116" t="s">
        <v>90</v>
      </c>
      <c r="AH453" s="54">
        <f t="shared" si="31"/>
        <v>0</v>
      </c>
      <c r="AI453" s="56">
        <v>0</v>
      </c>
      <c r="AJ453" s="114">
        <v>0</v>
      </c>
      <c r="AK453" s="120" t="s">
        <v>90</v>
      </c>
      <c r="AL453" s="116" t="s">
        <v>90</v>
      </c>
      <c r="AM453" s="56">
        <v>0</v>
      </c>
      <c r="AN453" s="116" t="s">
        <v>90</v>
      </c>
      <c r="AO453" s="116" t="s">
        <v>90</v>
      </c>
      <c r="AP453" s="116" t="s">
        <v>90</v>
      </c>
      <c r="AQ453" s="54">
        <f t="shared" si="32"/>
        <v>0</v>
      </c>
      <c r="AR453" s="54">
        <f>+L453+AE453-AJ453</f>
        <v>9373320</v>
      </c>
      <c r="AS453" s="56" t="s">
        <v>571</v>
      </c>
      <c r="AT453" s="114">
        <v>0</v>
      </c>
      <c r="AU453" s="56" t="s">
        <v>91</v>
      </c>
      <c r="AV453" s="114">
        <v>0</v>
      </c>
      <c r="AW453" s="56" t="s">
        <v>90</v>
      </c>
      <c r="AX453" s="247">
        <v>0</v>
      </c>
      <c r="AY453" s="58">
        <f t="shared" si="33"/>
        <v>9373320</v>
      </c>
      <c r="AZ453" s="112">
        <f t="shared" si="34"/>
        <v>0</v>
      </c>
      <c r="BA453" s="159">
        <v>0</v>
      </c>
      <c r="BB453" s="56" t="s">
        <v>90</v>
      </c>
      <c r="BC453" s="56" t="s">
        <v>149</v>
      </c>
      <c r="BD453" s="403" t="s">
        <v>5361</v>
      </c>
      <c r="BE453" s="51" t="s">
        <v>88</v>
      </c>
      <c r="BF453" s="51" t="s">
        <v>88</v>
      </c>
    </row>
    <row r="454" spans="2:58" x14ac:dyDescent="0.25">
      <c r="B454" s="51">
        <v>2026</v>
      </c>
      <c r="C454" s="51">
        <v>891780111</v>
      </c>
      <c r="D454" s="51" t="s">
        <v>79</v>
      </c>
      <c r="E454" s="161" t="s">
        <v>5360</v>
      </c>
      <c r="F454" s="56" t="s">
        <v>5359</v>
      </c>
      <c r="G454" s="56">
        <v>0</v>
      </c>
      <c r="H454" s="56" t="s">
        <v>82</v>
      </c>
      <c r="I454" s="51" t="s">
        <v>174</v>
      </c>
      <c r="J454" s="121" t="s">
        <v>84</v>
      </c>
      <c r="K454" s="109" t="s">
        <v>3526</v>
      </c>
      <c r="L454" s="114">
        <v>9373320</v>
      </c>
      <c r="M454" s="51" t="s">
        <v>86</v>
      </c>
      <c r="N454" s="109" t="s">
        <v>5358</v>
      </c>
      <c r="O454" s="109">
        <v>1143123831</v>
      </c>
      <c r="P454" s="109">
        <v>69</v>
      </c>
      <c r="Q454" s="120">
        <v>46036</v>
      </c>
      <c r="R454" s="109">
        <v>6818861280</v>
      </c>
      <c r="S454" s="114">
        <v>1705</v>
      </c>
      <c r="T454" s="120">
        <v>46044</v>
      </c>
      <c r="U454" s="114">
        <v>9373320</v>
      </c>
      <c r="V454" s="56" t="s">
        <v>88</v>
      </c>
      <c r="W454" s="114">
        <v>1082939683</v>
      </c>
      <c r="X454" s="161" t="s">
        <v>3375</v>
      </c>
      <c r="Y454" s="120">
        <v>46044</v>
      </c>
      <c r="Z454" s="120">
        <v>46069</v>
      </c>
      <c r="AA454" s="120" t="s">
        <v>90</v>
      </c>
      <c r="AB454" s="120">
        <v>46167</v>
      </c>
      <c r="AC454" s="54">
        <f t="shared" si="30"/>
        <v>98</v>
      </c>
      <c r="AD454" s="56">
        <v>0</v>
      </c>
      <c r="AE454" s="114">
        <v>0</v>
      </c>
      <c r="AF454" s="56">
        <v>0</v>
      </c>
      <c r="AG454" s="116" t="s">
        <v>90</v>
      </c>
      <c r="AH454" s="54">
        <f t="shared" si="31"/>
        <v>0</v>
      </c>
      <c r="AI454" s="56">
        <v>0</v>
      </c>
      <c r="AJ454" s="114">
        <v>0</v>
      </c>
      <c r="AK454" s="120" t="s">
        <v>90</v>
      </c>
      <c r="AL454" s="116" t="s">
        <v>90</v>
      </c>
      <c r="AM454" s="56">
        <v>0</v>
      </c>
      <c r="AN454" s="116" t="s">
        <v>90</v>
      </c>
      <c r="AO454" s="116" t="s">
        <v>90</v>
      </c>
      <c r="AP454" s="116" t="s">
        <v>90</v>
      </c>
      <c r="AQ454" s="54">
        <f t="shared" si="32"/>
        <v>0</v>
      </c>
      <c r="AR454" s="54">
        <f>+L454+AE454-AJ454</f>
        <v>9373320</v>
      </c>
      <c r="AS454" s="56" t="s">
        <v>571</v>
      </c>
      <c r="AT454" s="114">
        <v>0</v>
      </c>
      <c r="AU454" s="56" t="s">
        <v>91</v>
      </c>
      <c r="AV454" s="114">
        <v>0</v>
      </c>
      <c r="AW454" s="56" t="s">
        <v>90</v>
      </c>
      <c r="AX454" s="247">
        <v>1420200</v>
      </c>
      <c r="AY454" s="58">
        <f t="shared" si="33"/>
        <v>7953120</v>
      </c>
      <c r="AZ454" s="112">
        <f t="shared" si="34"/>
        <v>0.15151515151515152</v>
      </c>
      <c r="BA454" s="159">
        <v>0.15151515151515152</v>
      </c>
      <c r="BB454" s="56" t="s">
        <v>90</v>
      </c>
      <c r="BC454" s="56" t="s">
        <v>149</v>
      </c>
      <c r="BD454" s="403" t="s">
        <v>5357</v>
      </c>
      <c r="BE454" s="51" t="s">
        <v>88</v>
      </c>
      <c r="BF454" s="51" t="s">
        <v>88</v>
      </c>
    </row>
    <row r="455" spans="2:58" x14ac:dyDescent="0.25">
      <c r="B455" s="51">
        <v>2026</v>
      </c>
      <c r="C455" s="51">
        <v>891780111</v>
      </c>
      <c r="D455" s="51" t="s">
        <v>79</v>
      </c>
      <c r="E455" s="161" t="s">
        <v>5356</v>
      </c>
      <c r="F455" s="56" t="s">
        <v>5355</v>
      </c>
      <c r="G455" s="56">
        <v>0</v>
      </c>
      <c r="H455" s="56" t="s">
        <v>82</v>
      </c>
      <c r="I455" s="51" t="s">
        <v>174</v>
      </c>
      <c r="J455" s="121" t="s">
        <v>84</v>
      </c>
      <c r="K455" s="109" t="s">
        <v>3526</v>
      </c>
      <c r="L455" s="114">
        <v>9373320</v>
      </c>
      <c r="M455" s="51" t="s">
        <v>86</v>
      </c>
      <c r="N455" s="109" t="s">
        <v>5354</v>
      </c>
      <c r="O455" s="109">
        <v>73184302</v>
      </c>
      <c r="P455" s="109">
        <v>69</v>
      </c>
      <c r="Q455" s="120">
        <v>46036</v>
      </c>
      <c r="R455" s="109">
        <v>6818861280</v>
      </c>
      <c r="S455" s="114">
        <v>1704</v>
      </c>
      <c r="T455" s="120">
        <v>46044</v>
      </c>
      <c r="U455" s="114">
        <v>9373320</v>
      </c>
      <c r="V455" s="56" t="s">
        <v>88</v>
      </c>
      <c r="W455" s="114">
        <v>1082939683</v>
      </c>
      <c r="X455" s="161" t="s">
        <v>3375</v>
      </c>
      <c r="Y455" s="120">
        <v>46044</v>
      </c>
      <c r="Z455" s="120">
        <v>46069</v>
      </c>
      <c r="AA455" s="120" t="s">
        <v>90</v>
      </c>
      <c r="AB455" s="120">
        <v>46167</v>
      </c>
      <c r="AC455" s="54">
        <f t="shared" si="30"/>
        <v>98</v>
      </c>
      <c r="AD455" s="56">
        <v>0</v>
      </c>
      <c r="AE455" s="114">
        <v>0</v>
      </c>
      <c r="AF455" s="56">
        <v>0</v>
      </c>
      <c r="AG455" s="116" t="s">
        <v>90</v>
      </c>
      <c r="AH455" s="54">
        <f t="shared" si="31"/>
        <v>0</v>
      </c>
      <c r="AI455" s="56">
        <v>0</v>
      </c>
      <c r="AJ455" s="114">
        <v>0</v>
      </c>
      <c r="AK455" s="120" t="s">
        <v>90</v>
      </c>
      <c r="AL455" s="116" t="s">
        <v>90</v>
      </c>
      <c r="AM455" s="56">
        <v>0</v>
      </c>
      <c r="AN455" s="116" t="s">
        <v>90</v>
      </c>
      <c r="AO455" s="116" t="s">
        <v>90</v>
      </c>
      <c r="AP455" s="116" t="s">
        <v>90</v>
      </c>
      <c r="AQ455" s="54">
        <f t="shared" si="32"/>
        <v>0</v>
      </c>
      <c r="AR455" s="54">
        <f>+L455+AE455-AJ455</f>
        <v>9373320</v>
      </c>
      <c r="AS455" s="56" t="s">
        <v>571</v>
      </c>
      <c r="AT455" s="114">
        <v>0</v>
      </c>
      <c r="AU455" s="56" t="s">
        <v>91</v>
      </c>
      <c r="AV455" s="114">
        <v>0</v>
      </c>
      <c r="AW455" s="56" t="s">
        <v>90</v>
      </c>
      <c r="AX455" s="247">
        <v>1420200</v>
      </c>
      <c r="AY455" s="58">
        <f t="shared" si="33"/>
        <v>7953120</v>
      </c>
      <c r="AZ455" s="112">
        <f t="shared" si="34"/>
        <v>0.15151515151515152</v>
      </c>
      <c r="BA455" s="159">
        <v>0.15151515151515152</v>
      </c>
      <c r="BB455" s="56" t="s">
        <v>90</v>
      </c>
      <c r="BC455" s="56" t="s">
        <v>149</v>
      </c>
      <c r="BD455" s="403" t="s">
        <v>5353</v>
      </c>
      <c r="BE455" s="51" t="s">
        <v>88</v>
      </c>
      <c r="BF455" s="51" t="s">
        <v>88</v>
      </c>
    </row>
    <row r="456" spans="2:58" s="391" customFormat="1" x14ac:dyDescent="0.25">
      <c r="B456" s="51">
        <v>2026</v>
      </c>
      <c r="C456" s="51">
        <v>891780111</v>
      </c>
      <c r="D456" s="51" t="s">
        <v>79</v>
      </c>
      <c r="E456" s="161" t="s">
        <v>5352</v>
      </c>
      <c r="F456" s="56" t="s">
        <v>5351</v>
      </c>
      <c r="G456" s="56">
        <v>0</v>
      </c>
      <c r="H456" s="56" t="s">
        <v>82</v>
      </c>
      <c r="I456" s="51" t="s">
        <v>174</v>
      </c>
      <c r="J456" s="121" t="s">
        <v>84</v>
      </c>
      <c r="K456" s="109" t="s">
        <v>3526</v>
      </c>
      <c r="L456" s="114">
        <v>9373320</v>
      </c>
      <c r="M456" s="51" t="s">
        <v>86</v>
      </c>
      <c r="N456" s="109" t="s">
        <v>5350</v>
      </c>
      <c r="O456" s="109">
        <v>1002094463</v>
      </c>
      <c r="P456" s="109">
        <v>69</v>
      </c>
      <c r="Q456" s="120">
        <v>46036</v>
      </c>
      <c r="R456" s="109">
        <v>6818861280</v>
      </c>
      <c r="S456" s="114">
        <v>1703</v>
      </c>
      <c r="T456" s="120">
        <v>46044</v>
      </c>
      <c r="U456" s="114">
        <v>9373320</v>
      </c>
      <c r="V456" s="56" t="s">
        <v>88</v>
      </c>
      <c r="W456" s="114">
        <v>1082939683</v>
      </c>
      <c r="X456" s="161" t="s">
        <v>3375</v>
      </c>
      <c r="Y456" s="120">
        <v>46044</v>
      </c>
      <c r="Z456" s="120">
        <v>46069</v>
      </c>
      <c r="AA456" s="120" t="s">
        <v>90</v>
      </c>
      <c r="AB456" s="120">
        <v>46167</v>
      </c>
      <c r="AC456" s="54">
        <f t="shared" ref="AC456:AC519" si="35">+IF(AA456="1800-01-01",AB456-Z456,AB456-AA456)</f>
        <v>98</v>
      </c>
      <c r="AD456" s="56">
        <v>0</v>
      </c>
      <c r="AE456" s="114">
        <v>0</v>
      </c>
      <c r="AF456" s="56">
        <v>0</v>
      </c>
      <c r="AG456" s="116" t="s">
        <v>90</v>
      </c>
      <c r="AH456" s="54">
        <f t="shared" ref="AH456:AH519" si="36">+IF(AG456="1800-01-01",0,AG456-AB456)</f>
        <v>0</v>
      </c>
      <c r="AI456" s="56">
        <v>0</v>
      </c>
      <c r="AJ456" s="114">
        <v>0</v>
      </c>
      <c r="AK456" s="120" t="s">
        <v>90</v>
      </c>
      <c r="AL456" s="116" t="s">
        <v>90</v>
      </c>
      <c r="AM456" s="56">
        <v>0</v>
      </c>
      <c r="AN456" s="116" t="s">
        <v>90</v>
      </c>
      <c r="AO456" s="116" t="s">
        <v>90</v>
      </c>
      <c r="AP456" s="116" t="s">
        <v>90</v>
      </c>
      <c r="AQ456" s="54">
        <f t="shared" ref="AQ456:AQ519" si="37">+IF(AN456="1800-01-01",0,AO456-AN456)</f>
        <v>0</v>
      </c>
      <c r="AR456" s="54">
        <f>+L456+AE456-AJ456</f>
        <v>9373320</v>
      </c>
      <c r="AS456" s="56" t="s">
        <v>571</v>
      </c>
      <c r="AT456" s="114">
        <v>0</v>
      </c>
      <c r="AU456" s="56" t="s">
        <v>91</v>
      </c>
      <c r="AV456" s="114">
        <v>0</v>
      </c>
      <c r="AW456" s="56" t="s">
        <v>90</v>
      </c>
      <c r="AX456" s="247">
        <v>1420200</v>
      </c>
      <c r="AY456" s="58">
        <f t="shared" ref="AY456:AY519" si="38">AR456-AX456</f>
        <v>7953120</v>
      </c>
      <c r="AZ456" s="112">
        <f t="shared" ref="AZ456:AZ519" si="39">+IFERROR(AX456/AR456,"_")</f>
        <v>0.15151515151515152</v>
      </c>
      <c r="BA456" s="159">
        <v>0.15151515151515152</v>
      </c>
      <c r="BB456" s="56" t="s">
        <v>90</v>
      </c>
      <c r="BC456" s="56" t="s">
        <v>149</v>
      </c>
      <c r="BD456" s="403" t="s">
        <v>5349</v>
      </c>
      <c r="BE456" s="51" t="s">
        <v>88</v>
      </c>
      <c r="BF456" s="51" t="s">
        <v>88</v>
      </c>
    </row>
    <row r="457" spans="2:58" x14ac:dyDescent="0.25">
      <c r="B457" s="51">
        <v>2026</v>
      </c>
      <c r="C457" s="51">
        <v>891780111</v>
      </c>
      <c r="D457" s="51" t="s">
        <v>79</v>
      </c>
      <c r="E457" s="161" t="s">
        <v>5348</v>
      </c>
      <c r="F457" s="56" t="s">
        <v>5347</v>
      </c>
      <c r="G457" s="56">
        <v>0</v>
      </c>
      <c r="H457" s="56" t="s">
        <v>82</v>
      </c>
      <c r="I457" s="51" t="s">
        <v>174</v>
      </c>
      <c r="J457" s="121" t="s">
        <v>84</v>
      </c>
      <c r="K457" s="109" t="s">
        <v>5235</v>
      </c>
      <c r="L457" s="114">
        <v>9373320</v>
      </c>
      <c r="M457" s="51" t="s">
        <v>86</v>
      </c>
      <c r="N457" s="109" t="s">
        <v>5346</v>
      </c>
      <c r="O457" s="109">
        <v>1129536051</v>
      </c>
      <c r="P457" s="109">
        <v>69</v>
      </c>
      <c r="Q457" s="120">
        <v>46036</v>
      </c>
      <c r="R457" s="109">
        <v>6818861280</v>
      </c>
      <c r="S457" s="114">
        <v>1702</v>
      </c>
      <c r="T457" s="120">
        <v>46044</v>
      </c>
      <c r="U457" s="114">
        <v>9373320</v>
      </c>
      <c r="V457" s="56" t="s">
        <v>88</v>
      </c>
      <c r="W457" s="114">
        <v>1082939683</v>
      </c>
      <c r="X457" s="161" t="s">
        <v>3375</v>
      </c>
      <c r="Y457" s="120">
        <v>46044</v>
      </c>
      <c r="Z457" s="120">
        <v>46069</v>
      </c>
      <c r="AA457" s="120" t="s">
        <v>90</v>
      </c>
      <c r="AB457" s="120">
        <v>46167</v>
      </c>
      <c r="AC457" s="54">
        <f t="shared" si="35"/>
        <v>98</v>
      </c>
      <c r="AD457" s="56">
        <v>0</v>
      </c>
      <c r="AE457" s="114">
        <v>0</v>
      </c>
      <c r="AF457" s="56">
        <v>0</v>
      </c>
      <c r="AG457" s="116" t="s">
        <v>90</v>
      </c>
      <c r="AH457" s="54">
        <f t="shared" si="36"/>
        <v>0</v>
      </c>
      <c r="AI457" s="56">
        <v>0</v>
      </c>
      <c r="AJ457" s="114">
        <v>0</v>
      </c>
      <c r="AK457" s="120" t="s">
        <v>90</v>
      </c>
      <c r="AL457" s="116" t="s">
        <v>90</v>
      </c>
      <c r="AM457" s="56">
        <v>0</v>
      </c>
      <c r="AN457" s="116" t="s">
        <v>90</v>
      </c>
      <c r="AO457" s="116" t="s">
        <v>90</v>
      </c>
      <c r="AP457" s="116" t="s">
        <v>90</v>
      </c>
      <c r="AQ457" s="54">
        <f t="shared" si="37"/>
        <v>0</v>
      </c>
      <c r="AR457" s="54">
        <f>+L457+AE457-AJ457</f>
        <v>9373320</v>
      </c>
      <c r="AS457" s="56" t="s">
        <v>571</v>
      </c>
      <c r="AT457" s="114">
        <v>0</v>
      </c>
      <c r="AU457" s="56" t="s">
        <v>91</v>
      </c>
      <c r="AV457" s="114">
        <v>0</v>
      </c>
      <c r="AW457" s="56" t="s">
        <v>90</v>
      </c>
      <c r="AX457" s="247">
        <v>1420200</v>
      </c>
      <c r="AY457" s="58">
        <f t="shared" si="38"/>
        <v>7953120</v>
      </c>
      <c r="AZ457" s="112">
        <f t="shared" si="39"/>
        <v>0.15151515151515152</v>
      </c>
      <c r="BA457" s="159">
        <v>0.15151515151515152</v>
      </c>
      <c r="BB457" s="56" t="s">
        <v>90</v>
      </c>
      <c r="BC457" s="56" t="s">
        <v>149</v>
      </c>
      <c r="BD457" s="403" t="s">
        <v>5345</v>
      </c>
      <c r="BE457" s="51" t="s">
        <v>88</v>
      </c>
      <c r="BF457" s="51" t="s">
        <v>88</v>
      </c>
    </row>
    <row r="458" spans="2:58" x14ac:dyDescent="0.25">
      <c r="B458" s="51">
        <v>2026</v>
      </c>
      <c r="C458" s="51">
        <v>891780111</v>
      </c>
      <c r="D458" s="51" t="s">
        <v>79</v>
      </c>
      <c r="E458" s="161" t="s">
        <v>5344</v>
      </c>
      <c r="F458" s="56" t="s">
        <v>5343</v>
      </c>
      <c r="G458" s="56">
        <v>0</v>
      </c>
      <c r="H458" s="56" t="s">
        <v>82</v>
      </c>
      <c r="I458" s="51" t="s">
        <v>174</v>
      </c>
      <c r="J458" s="121" t="s">
        <v>84</v>
      </c>
      <c r="K458" s="109" t="s">
        <v>3526</v>
      </c>
      <c r="L458" s="114">
        <v>9373320</v>
      </c>
      <c r="M458" s="51" t="s">
        <v>86</v>
      </c>
      <c r="N458" s="109" t="s">
        <v>5342</v>
      </c>
      <c r="O458" s="109">
        <v>1043012248</v>
      </c>
      <c r="P458" s="109">
        <v>69</v>
      </c>
      <c r="Q458" s="120">
        <v>46036</v>
      </c>
      <c r="R458" s="109">
        <v>6818861280</v>
      </c>
      <c r="S458" s="114">
        <v>1699</v>
      </c>
      <c r="T458" s="120">
        <v>46044</v>
      </c>
      <c r="U458" s="114">
        <v>9373320</v>
      </c>
      <c r="V458" s="56" t="s">
        <v>88</v>
      </c>
      <c r="W458" s="114">
        <v>1082939683</v>
      </c>
      <c r="X458" s="161" t="s">
        <v>3375</v>
      </c>
      <c r="Y458" s="120">
        <v>46044</v>
      </c>
      <c r="Z458" s="120">
        <v>46069</v>
      </c>
      <c r="AA458" s="120" t="s">
        <v>90</v>
      </c>
      <c r="AB458" s="120">
        <v>46167</v>
      </c>
      <c r="AC458" s="54">
        <f t="shared" si="35"/>
        <v>98</v>
      </c>
      <c r="AD458" s="56">
        <v>0</v>
      </c>
      <c r="AE458" s="114">
        <v>0</v>
      </c>
      <c r="AF458" s="56">
        <v>0</v>
      </c>
      <c r="AG458" s="116" t="s">
        <v>90</v>
      </c>
      <c r="AH458" s="54">
        <f t="shared" si="36"/>
        <v>0</v>
      </c>
      <c r="AI458" s="56">
        <v>0</v>
      </c>
      <c r="AJ458" s="114">
        <v>0</v>
      </c>
      <c r="AK458" s="120" t="s">
        <v>90</v>
      </c>
      <c r="AL458" s="116" t="s">
        <v>90</v>
      </c>
      <c r="AM458" s="56">
        <v>0</v>
      </c>
      <c r="AN458" s="116" t="s">
        <v>90</v>
      </c>
      <c r="AO458" s="116" t="s">
        <v>90</v>
      </c>
      <c r="AP458" s="116" t="s">
        <v>90</v>
      </c>
      <c r="AQ458" s="54">
        <f t="shared" si="37"/>
        <v>0</v>
      </c>
      <c r="AR458" s="54">
        <f>+L458+AE458-AJ458</f>
        <v>9373320</v>
      </c>
      <c r="AS458" s="56" t="s">
        <v>571</v>
      </c>
      <c r="AT458" s="114">
        <v>0</v>
      </c>
      <c r="AU458" s="56" t="s">
        <v>91</v>
      </c>
      <c r="AV458" s="114">
        <v>0</v>
      </c>
      <c r="AW458" s="56" t="s">
        <v>90</v>
      </c>
      <c r="AX458" s="247">
        <v>1420200</v>
      </c>
      <c r="AY458" s="58">
        <f t="shared" si="38"/>
        <v>7953120</v>
      </c>
      <c r="AZ458" s="112">
        <f t="shared" si="39"/>
        <v>0.15151515151515152</v>
      </c>
      <c r="BA458" s="159">
        <v>0.15151515151515152</v>
      </c>
      <c r="BB458" s="56" t="s">
        <v>90</v>
      </c>
      <c r="BC458" s="56" t="s">
        <v>149</v>
      </c>
      <c r="BD458" s="403" t="s">
        <v>5341</v>
      </c>
      <c r="BE458" s="51" t="s">
        <v>88</v>
      </c>
      <c r="BF458" s="51" t="s">
        <v>88</v>
      </c>
    </row>
    <row r="459" spans="2:58" x14ac:dyDescent="0.25">
      <c r="B459" s="51">
        <v>2026</v>
      </c>
      <c r="C459" s="51">
        <v>891780111</v>
      </c>
      <c r="D459" s="51" t="s">
        <v>79</v>
      </c>
      <c r="E459" s="161" t="s">
        <v>5340</v>
      </c>
      <c r="F459" s="56" t="s">
        <v>5339</v>
      </c>
      <c r="G459" s="56">
        <v>0</v>
      </c>
      <c r="H459" s="56" t="s">
        <v>82</v>
      </c>
      <c r="I459" s="51" t="s">
        <v>174</v>
      </c>
      <c r="J459" s="121" t="s">
        <v>84</v>
      </c>
      <c r="K459" s="109" t="s">
        <v>3526</v>
      </c>
      <c r="L459" s="114">
        <v>9373320</v>
      </c>
      <c r="M459" s="51" t="s">
        <v>86</v>
      </c>
      <c r="N459" s="109" t="s">
        <v>5338</v>
      </c>
      <c r="O459" s="109">
        <v>1043871317</v>
      </c>
      <c r="P459" s="109">
        <v>69</v>
      </c>
      <c r="Q459" s="120">
        <v>46036</v>
      </c>
      <c r="R459" s="109">
        <v>6818861280</v>
      </c>
      <c r="S459" s="114">
        <v>1698</v>
      </c>
      <c r="T459" s="120">
        <v>46044</v>
      </c>
      <c r="U459" s="114">
        <v>9373320</v>
      </c>
      <c r="V459" s="56" t="s">
        <v>88</v>
      </c>
      <c r="W459" s="114">
        <v>1082939683</v>
      </c>
      <c r="X459" s="161" t="s">
        <v>3375</v>
      </c>
      <c r="Y459" s="120">
        <v>46044</v>
      </c>
      <c r="Z459" s="120">
        <v>46069</v>
      </c>
      <c r="AA459" s="120" t="s">
        <v>90</v>
      </c>
      <c r="AB459" s="120">
        <v>46167</v>
      </c>
      <c r="AC459" s="54">
        <f t="shared" si="35"/>
        <v>98</v>
      </c>
      <c r="AD459" s="56">
        <v>0</v>
      </c>
      <c r="AE459" s="114">
        <v>0</v>
      </c>
      <c r="AF459" s="56">
        <v>0</v>
      </c>
      <c r="AG459" s="116" t="s">
        <v>90</v>
      </c>
      <c r="AH459" s="54">
        <f t="shared" si="36"/>
        <v>0</v>
      </c>
      <c r="AI459" s="56">
        <v>0</v>
      </c>
      <c r="AJ459" s="114">
        <v>0</v>
      </c>
      <c r="AK459" s="120" t="s">
        <v>90</v>
      </c>
      <c r="AL459" s="116" t="s">
        <v>90</v>
      </c>
      <c r="AM459" s="56">
        <v>0</v>
      </c>
      <c r="AN459" s="116" t="s">
        <v>90</v>
      </c>
      <c r="AO459" s="116" t="s">
        <v>90</v>
      </c>
      <c r="AP459" s="116" t="s">
        <v>90</v>
      </c>
      <c r="AQ459" s="54">
        <f t="shared" si="37"/>
        <v>0</v>
      </c>
      <c r="AR459" s="54">
        <f>+L459+AE459-AJ459</f>
        <v>9373320</v>
      </c>
      <c r="AS459" s="56" t="s">
        <v>571</v>
      </c>
      <c r="AT459" s="114">
        <v>0</v>
      </c>
      <c r="AU459" s="56" t="s">
        <v>91</v>
      </c>
      <c r="AV459" s="114">
        <v>0</v>
      </c>
      <c r="AW459" s="56" t="s">
        <v>90</v>
      </c>
      <c r="AX459" s="247">
        <v>1420200</v>
      </c>
      <c r="AY459" s="58">
        <f t="shared" si="38"/>
        <v>7953120</v>
      </c>
      <c r="AZ459" s="112">
        <f t="shared" si="39"/>
        <v>0.15151515151515152</v>
      </c>
      <c r="BA459" s="159">
        <v>0.15151515151515152</v>
      </c>
      <c r="BB459" s="56" t="s">
        <v>90</v>
      </c>
      <c r="BC459" s="56" t="s">
        <v>149</v>
      </c>
      <c r="BD459" s="403" t="s">
        <v>5337</v>
      </c>
      <c r="BE459" s="51" t="s">
        <v>88</v>
      </c>
      <c r="BF459" s="51" t="s">
        <v>88</v>
      </c>
    </row>
    <row r="460" spans="2:58" x14ac:dyDescent="0.25">
      <c r="B460" s="51">
        <v>2026</v>
      </c>
      <c r="C460" s="51">
        <v>891780111</v>
      </c>
      <c r="D460" s="51" t="s">
        <v>79</v>
      </c>
      <c r="E460" s="161" t="s">
        <v>5336</v>
      </c>
      <c r="F460" s="56" t="s">
        <v>5335</v>
      </c>
      <c r="G460" s="56">
        <v>0</v>
      </c>
      <c r="H460" s="56" t="s">
        <v>82</v>
      </c>
      <c r="I460" s="51" t="s">
        <v>174</v>
      </c>
      <c r="J460" s="121" t="s">
        <v>84</v>
      </c>
      <c r="K460" s="109" t="s">
        <v>3526</v>
      </c>
      <c r="L460" s="114">
        <v>9373320</v>
      </c>
      <c r="M460" s="51" t="s">
        <v>86</v>
      </c>
      <c r="N460" s="109" t="s">
        <v>5334</v>
      </c>
      <c r="O460" s="109">
        <v>1051820174</v>
      </c>
      <c r="P460" s="109">
        <v>69</v>
      </c>
      <c r="Q460" s="120">
        <v>46036</v>
      </c>
      <c r="R460" s="109">
        <v>6818861280</v>
      </c>
      <c r="S460" s="114">
        <v>1697</v>
      </c>
      <c r="T460" s="120">
        <v>46044</v>
      </c>
      <c r="U460" s="114">
        <v>9373320</v>
      </c>
      <c r="V460" s="56" t="s">
        <v>88</v>
      </c>
      <c r="W460" s="114">
        <v>1082939683</v>
      </c>
      <c r="X460" s="161" t="s">
        <v>3375</v>
      </c>
      <c r="Y460" s="120">
        <v>46044</v>
      </c>
      <c r="Z460" s="120">
        <v>46069</v>
      </c>
      <c r="AA460" s="120" t="s">
        <v>90</v>
      </c>
      <c r="AB460" s="120">
        <v>46167</v>
      </c>
      <c r="AC460" s="54">
        <f t="shared" si="35"/>
        <v>98</v>
      </c>
      <c r="AD460" s="56">
        <v>0</v>
      </c>
      <c r="AE460" s="114">
        <v>0</v>
      </c>
      <c r="AF460" s="56">
        <v>0</v>
      </c>
      <c r="AG460" s="116" t="s">
        <v>90</v>
      </c>
      <c r="AH460" s="54">
        <f t="shared" si="36"/>
        <v>0</v>
      </c>
      <c r="AI460" s="56">
        <v>0</v>
      </c>
      <c r="AJ460" s="114">
        <v>0</v>
      </c>
      <c r="AK460" s="120" t="s">
        <v>90</v>
      </c>
      <c r="AL460" s="116" t="s">
        <v>90</v>
      </c>
      <c r="AM460" s="56">
        <v>0</v>
      </c>
      <c r="AN460" s="116" t="s">
        <v>90</v>
      </c>
      <c r="AO460" s="116" t="s">
        <v>90</v>
      </c>
      <c r="AP460" s="116" t="s">
        <v>90</v>
      </c>
      <c r="AQ460" s="54">
        <f t="shared" si="37"/>
        <v>0</v>
      </c>
      <c r="AR460" s="54">
        <f>+L460+AE460-AJ460</f>
        <v>9373320</v>
      </c>
      <c r="AS460" s="56" t="s">
        <v>571</v>
      </c>
      <c r="AT460" s="114">
        <v>0</v>
      </c>
      <c r="AU460" s="56" t="s">
        <v>91</v>
      </c>
      <c r="AV460" s="114">
        <v>0</v>
      </c>
      <c r="AW460" s="56" t="s">
        <v>90</v>
      </c>
      <c r="AX460" s="247">
        <v>1420200</v>
      </c>
      <c r="AY460" s="58">
        <f t="shared" si="38"/>
        <v>7953120</v>
      </c>
      <c r="AZ460" s="112">
        <f t="shared" si="39"/>
        <v>0.15151515151515152</v>
      </c>
      <c r="BA460" s="159">
        <v>0.15151515151515152</v>
      </c>
      <c r="BB460" s="56" t="s">
        <v>90</v>
      </c>
      <c r="BC460" s="56" t="s">
        <v>149</v>
      </c>
      <c r="BD460" s="403" t="s">
        <v>5333</v>
      </c>
      <c r="BE460" s="51" t="s">
        <v>88</v>
      </c>
      <c r="BF460" s="51" t="s">
        <v>88</v>
      </c>
    </row>
    <row r="461" spans="2:58" x14ac:dyDescent="0.25">
      <c r="B461" s="51">
        <v>2026</v>
      </c>
      <c r="C461" s="51">
        <v>891780111</v>
      </c>
      <c r="D461" s="51" t="s">
        <v>79</v>
      </c>
      <c r="E461" s="161" t="s">
        <v>5332</v>
      </c>
      <c r="F461" s="56" t="s">
        <v>5331</v>
      </c>
      <c r="G461" s="56">
        <v>0</v>
      </c>
      <c r="H461" s="56" t="s">
        <v>82</v>
      </c>
      <c r="I461" s="51" t="s">
        <v>174</v>
      </c>
      <c r="J461" s="121" t="s">
        <v>84</v>
      </c>
      <c r="K461" s="109" t="s">
        <v>4755</v>
      </c>
      <c r="L461" s="114">
        <v>9373320</v>
      </c>
      <c r="M461" s="51" t="s">
        <v>86</v>
      </c>
      <c r="N461" s="109" t="s">
        <v>5330</v>
      </c>
      <c r="O461" s="109">
        <v>1140889143</v>
      </c>
      <c r="P461" s="109">
        <v>69</v>
      </c>
      <c r="Q461" s="120">
        <v>46036</v>
      </c>
      <c r="R461" s="109">
        <v>6818861280</v>
      </c>
      <c r="S461" s="114">
        <v>1696</v>
      </c>
      <c r="T461" s="120">
        <v>46044</v>
      </c>
      <c r="U461" s="114">
        <v>9373320</v>
      </c>
      <c r="V461" s="56" t="s">
        <v>88</v>
      </c>
      <c r="W461" s="114">
        <v>1082939683</v>
      </c>
      <c r="X461" s="161" t="s">
        <v>3375</v>
      </c>
      <c r="Y461" s="120">
        <v>46044</v>
      </c>
      <c r="Z461" s="120">
        <v>46069</v>
      </c>
      <c r="AA461" s="120" t="s">
        <v>90</v>
      </c>
      <c r="AB461" s="120">
        <v>46167</v>
      </c>
      <c r="AC461" s="54">
        <f t="shared" si="35"/>
        <v>98</v>
      </c>
      <c r="AD461" s="56">
        <v>0</v>
      </c>
      <c r="AE461" s="114">
        <v>0</v>
      </c>
      <c r="AF461" s="56">
        <v>0</v>
      </c>
      <c r="AG461" s="116" t="s">
        <v>90</v>
      </c>
      <c r="AH461" s="54">
        <f t="shared" si="36"/>
        <v>0</v>
      </c>
      <c r="AI461" s="56">
        <v>0</v>
      </c>
      <c r="AJ461" s="114">
        <v>0</v>
      </c>
      <c r="AK461" s="120" t="s">
        <v>90</v>
      </c>
      <c r="AL461" s="116" t="s">
        <v>90</v>
      </c>
      <c r="AM461" s="56">
        <v>0</v>
      </c>
      <c r="AN461" s="116" t="s">
        <v>90</v>
      </c>
      <c r="AO461" s="116" t="s">
        <v>90</v>
      </c>
      <c r="AP461" s="116" t="s">
        <v>90</v>
      </c>
      <c r="AQ461" s="54">
        <f t="shared" si="37"/>
        <v>0</v>
      </c>
      <c r="AR461" s="54">
        <f>+L461+AE461-AJ461</f>
        <v>9373320</v>
      </c>
      <c r="AS461" s="56" t="s">
        <v>571</v>
      </c>
      <c r="AT461" s="114">
        <v>0</v>
      </c>
      <c r="AU461" s="56" t="s">
        <v>91</v>
      </c>
      <c r="AV461" s="114">
        <v>0</v>
      </c>
      <c r="AW461" s="56" t="s">
        <v>90</v>
      </c>
      <c r="AX461" s="247">
        <v>1420200</v>
      </c>
      <c r="AY461" s="58">
        <f t="shared" si="38"/>
        <v>7953120</v>
      </c>
      <c r="AZ461" s="112">
        <f t="shared" si="39"/>
        <v>0.15151515151515152</v>
      </c>
      <c r="BA461" s="159">
        <v>0.15151515151515152</v>
      </c>
      <c r="BB461" s="56" t="s">
        <v>90</v>
      </c>
      <c r="BC461" s="56" t="s">
        <v>149</v>
      </c>
      <c r="BD461" s="403" t="s">
        <v>5329</v>
      </c>
      <c r="BE461" s="51" t="s">
        <v>88</v>
      </c>
      <c r="BF461" s="51" t="s">
        <v>88</v>
      </c>
    </row>
    <row r="462" spans="2:58" x14ac:dyDescent="0.25">
      <c r="B462" s="51">
        <v>2026</v>
      </c>
      <c r="C462" s="51">
        <v>891780111</v>
      </c>
      <c r="D462" s="51" t="s">
        <v>79</v>
      </c>
      <c r="E462" s="161" t="s">
        <v>5328</v>
      </c>
      <c r="F462" s="56" t="s">
        <v>5327</v>
      </c>
      <c r="G462" s="56">
        <v>0</v>
      </c>
      <c r="H462" s="56" t="s">
        <v>82</v>
      </c>
      <c r="I462" s="51" t="s">
        <v>174</v>
      </c>
      <c r="J462" s="121" t="s">
        <v>84</v>
      </c>
      <c r="K462" s="109" t="s">
        <v>3507</v>
      </c>
      <c r="L462" s="114">
        <v>9373320</v>
      </c>
      <c r="M462" s="51" t="s">
        <v>86</v>
      </c>
      <c r="N462" s="109" t="s">
        <v>5326</v>
      </c>
      <c r="O462" s="109">
        <v>8500940</v>
      </c>
      <c r="P462" s="109">
        <v>69</v>
      </c>
      <c r="Q462" s="120">
        <v>46036</v>
      </c>
      <c r="R462" s="109">
        <v>6818861280</v>
      </c>
      <c r="S462" s="114">
        <v>1701</v>
      </c>
      <c r="T462" s="120">
        <v>46044</v>
      </c>
      <c r="U462" s="114">
        <v>9373320</v>
      </c>
      <c r="V462" s="56" t="s">
        <v>88</v>
      </c>
      <c r="W462" s="114">
        <v>1082939683</v>
      </c>
      <c r="X462" s="161" t="s">
        <v>3375</v>
      </c>
      <c r="Y462" s="120">
        <v>46044</v>
      </c>
      <c r="Z462" s="120">
        <v>46069</v>
      </c>
      <c r="AA462" s="120" t="s">
        <v>90</v>
      </c>
      <c r="AB462" s="120">
        <v>46167</v>
      </c>
      <c r="AC462" s="54">
        <f t="shared" si="35"/>
        <v>98</v>
      </c>
      <c r="AD462" s="56">
        <v>0</v>
      </c>
      <c r="AE462" s="114">
        <v>0</v>
      </c>
      <c r="AF462" s="56">
        <v>0</v>
      </c>
      <c r="AG462" s="116" t="s">
        <v>90</v>
      </c>
      <c r="AH462" s="54">
        <f t="shared" si="36"/>
        <v>0</v>
      </c>
      <c r="AI462" s="56">
        <v>0</v>
      </c>
      <c r="AJ462" s="114">
        <v>0</v>
      </c>
      <c r="AK462" s="120" t="s">
        <v>90</v>
      </c>
      <c r="AL462" s="116" t="s">
        <v>90</v>
      </c>
      <c r="AM462" s="56">
        <v>0</v>
      </c>
      <c r="AN462" s="116" t="s">
        <v>90</v>
      </c>
      <c r="AO462" s="116" t="s">
        <v>90</v>
      </c>
      <c r="AP462" s="116" t="s">
        <v>90</v>
      </c>
      <c r="AQ462" s="54">
        <f t="shared" si="37"/>
        <v>0</v>
      </c>
      <c r="AR462" s="54">
        <f>+L462+AE462-AJ462</f>
        <v>9373320</v>
      </c>
      <c r="AS462" s="56" t="s">
        <v>571</v>
      </c>
      <c r="AT462" s="114">
        <v>0</v>
      </c>
      <c r="AU462" s="56" t="s">
        <v>91</v>
      </c>
      <c r="AV462" s="114">
        <v>0</v>
      </c>
      <c r="AW462" s="56" t="s">
        <v>90</v>
      </c>
      <c r="AX462" s="247">
        <v>1420200</v>
      </c>
      <c r="AY462" s="58">
        <f t="shared" si="38"/>
        <v>7953120</v>
      </c>
      <c r="AZ462" s="112">
        <f t="shared" si="39"/>
        <v>0.15151515151515152</v>
      </c>
      <c r="BA462" s="159">
        <v>0.15151515151515152</v>
      </c>
      <c r="BB462" s="56" t="s">
        <v>90</v>
      </c>
      <c r="BC462" s="56" t="s">
        <v>149</v>
      </c>
      <c r="BD462" s="403" t="s">
        <v>5325</v>
      </c>
      <c r="BE462" s="51" t="s">
        <v>88</v>
      </c>
      <c r="BF462" s="51" t="s">
        <v>88</v>
      </c>
    </row>
    <row r="463" spans="2:58" x14ac:dyDescent="0.25">
      <c r="B463" s="51">
        <v>2026</v>
      </c>
      <c r="C463" s="51">
        <v>891780111</v>
      </c>
      <c r="D463" s="51" t="s">
        <v>79</v>
      </c>
      <c r="E463" s="161" t="s">
        <v>5324</v>
      </c>
      <c r="F463" s="56" t="s">
        <v>5323</v>
      </c>
      <c r="G463" s="56">
        <v>0</v>
      </c>
      <c r="H463" s="56" t="s">
        <v>82</v>
      </c>
      <c r="I463" s="51" t="s">
        <v>174</v>
      </c>
      <c r="J463" s="121" t="s">
        <v>84</v>
      </c>
      <c r="K463" s="109" t="s">
        <v>3507</v>
      </c>
      <c r="L463" s="114">
        <v>9373320</v>
      </c>
      <c r="M463" s="51" t="s">
        <v>86</v>
      </c>
      <c r="N463" s="109" t="s">
        <v>5322</v>
      </c>
      <c r="O463" s="109">
        <v>8648570</v>
      </c>
      <c r="P463" s="109">
        <v>69</v>
      </c>
      <c r="Q463" s="120">
        <v>46036</v>
      </c>
      <c r="R463" s="109">
        <v>6818861280</v>
      </c>
      <c r="S463" s="114">
        <v>1700</v>
      </c>
      <c r="T463" s="120">
        <v>46044</v>
      </c>
      <c r="U463" s="114">
        <v>9373320</v>
      </c>
      <c r="V463" s="56" t="s">
        <v>88</v>
      </c>
      <c r="W463" s="114">
        <v>1082939683</v>
      </c>
      <c r="X463" s="161" t="s">
        <v>3375</v>
      </c>
      <c r="Y463" s="120">
        <v>46044</v>
      </c>
      <c r="Z463" s="120">
        <v>46069</v>
      </c>
      <c r="AA463" s="120" t="s">
        <v>90</v>
      </c>
      <c r="AB463" s="120">
        <v>46167</v>
      </c>
      <c r="AC463" s="54">
        <f t="shared" si="35"/>
        <v>98</v>
      </c>
      <c r="AD463" s="56">
        <v>0</v>
      </c>
      <c r="AE463" s="114">
        <v>0</v>
      </c>
      <c r="AF463" s="56">
        <v>0</v>
      </c>
      <c r="AG463" s="116" t="s">
        <v>90</v>
      </c>
      <c r="AH463" s="54">
        <f t="shared" si="36"/>
        <v>0</v>
      </c>
      <c r="AI463" s="56">
        <v>0</v>
      </c>
      <c r="AJ463" s="114">
        <v>0</v>
      </c>
      <c r="AK463" s="120" t="s">
        <v>90</v>
      </c>
      <c r="AL463" s="116" t="s">
        <v>90</v>
      </c>
      <c r="AM463" s="56">
        <v>0</v>
      </c>
      <c r="AN463" s="116" t="s">
        <v>90</v>
      </c>
      <c r="AO463" s="116" t="s">
        <v>90</v>
      </c>
      <c r="AP463" s="116" t="s">
        <v>90</v>
      </c>
      <c r="AQ463" s="54">
        <f t="shared" si="37"/>
        <v>0</v>
      </c>
      <c r="AR463" s="54">
        <f>+L463+AE463-AJ463</f>
        <v>9373320</v>
      </c>
      <c r="AS463" s="56" t="s">
        <v>571</v>
      </c>
      <c r="AT463" s="114">
        <v>0</v>
      </c>
      <c r="AU463" s="56" t="s">
        <v>91</v>
      </c>
      <c r="AV463" s="114">
        <v>0</v>
      </c>
      <c r="AW463" s="56" t="s">
        <v>90</v>
      </c>
      <c r="AX463" s="247">
        <v>1420200</v>
      </c>
      <c r="AY463" s="58">
        <f t="shared" si="38"/>
        <v>7953120</v>
      </c>
      <c r="AZ463" s="112">
        <f t="shared" si="39"/>
        <v>0.15151515151515152</v>
      </c>
      <c r="BA463" s="159">
        <v>0.15151515151515152</v>
      </c>
      <c r="BB463" s="56" t="s">
        <v>90</v>
      </c>
      <c r="BC463" s="56" t="s">
        <v>149</v>
      </c>
      <c r="BD463" s="403" t="s">
        <v>5321</v>
      </c>
      <c r="BE463" s="51" t="s">
        <v>88</v>
      </c>
      <c r="BF463" s="51" t="s">
        <v>88</v>
      </c>
    </row>
    <row r="464" spans="2:58" x14ac:dyDescent="0.25">
      <c r="B464" s="51">
        <v>2026</v>
      </c>
      <c r="C464" s="51">
        <v>891780111</v>
      </c>
      <c r="D464" s="51" t="s">
        <v>79</v>
      </c>
      <c r="E464" s="161" t="s">
        <v>5320</v>
      </c>
      <c r="F464" s="56" t="s">
        <v>5319</v>
      </c>
      <c r="G464" s="56">
        <v>0</v>
      </c>
      <c r="H464" s="56" t="s">
        <v>82</v>
      </c>
      <c r="I464" s="51" t="s">
        <v>83</v>
      </c>
      <c r="J464" s="121" t="s">
        <v>84</v>
      </c>
      <c r="K464" s="109" t="s">
        <v>5318</v>
      </c>
      <c r="L464" s="114">
        <v>18990000</v>
      </c>
      <c r="M464" s="51" t="s">
        <v>86</v>
      </c>
      <c r="N464" s="109" t="s">
        <v>5317</v>
      </c>
      <c r="O464" s="109">
        <v>85203777</v>
      </c>
      <c r="P464" s="109">
        <v>207</v>
      </c>
      <c r="Q464" s="120">
        <v>46038</v>
      </c>
      <c r="R464" s="109">
        <v>923633360</v>
      </c>
      <c r="S464" s="114">
        <v>1695</v>
      </c>
      <c r="T464" s="120">
        <v>46044</v>
      </c>
      <c r="U464" s="114">
        <v>18990000</v>
      </c>
      <c r="V464" s="56" t="s">
        <v>88</v>
      </c>
      <c r="W464" s="114">
        <v>1082939683</v>
      </c>
      <c r="X464" s="161" t="s">
        <v>3375</v>
      </c>
      <c r="Y464" s="120">
        <v>46044</v>
      </c>
      <c r="Z464" s="120">
        <v>46044</v>
      </c>
      <c r="AA464" s="120" t="s">
        <v>90</v>
      </c>
      <c r="AB464" s="120">
        <v>46172</v>
      </c>
      <c r="AC464" s="54">
        <f t="shared" si="35"/>
        <v>128</v>
      </c>
      <c r="AD464" s="56">
        <v>1</v>
      </c>
      <c r="AE464" s="114">
        <v>4220000</v>
      </c>
      <c r="AF464" s="56">
        <v>1</v>
      </c>
      <c r="AG464" s="116">
        <v>46203</v>
      </c>
      <c r="AH464" s="54">
        <f t="shared" si="36"/>
        <v>31</v>
      </c>
      <c r="AI464" s="56">
        <v>0</v>
      </c>
      <c r="AJ464" s="114">
        <v>0</v>
      </c>
      <c r="AK464" s="120" t="s">
        <v>90</v>
      </c>
      <c r="AL464" s="116" t="s">
        <v>90</v>
      </c>
      <c r="AM464" s="56">
        <v>0</v>
      </c>
      <c r="AN464" s="116" t="s">
        <v>90</v>
      </c>
      <c r="AO464" s="116" t="s">
        <v>90</v>
      </c>
      <c r="AP464" s="116" t="s">
        <v>90</v>
      </c>
      <c r="AQ464" s="54">
        <f t="shared" si="37"/>
        <v>0</v>
      </c>
      <c r="AR464" s="54">
        <f>+L464+AE464-AJ464</f>
        <v>23210000</v>
      </c>
      <c r="AS464" s="56" t="s">
        <v>88</v>
      </c>
      <c r="AT464" s="114">
        <v>18990000</v>
      </c>
      <c r="AU464" s="56" t="s">
        <v>91</v>
      </c>
      <c r="AV464" s="114">
        <v>0</v>
      </c>
      <c r="AW464" s="56" t="s">
        <v>90</v>
      </c>
      <c r="AX464" s="247">
        <v>10550000</v>
      </c>
      <c r="AY464" s="58">
        <f t="shared" si="38"/>
        <v>12660000</v>
      </c>
      <c r="AZ464" s="112">
        <f t="shared" si="39"/>
        <v>0.45454545454545453</v>
      </c>
      <c r="BA464" s="159">
        <v>0.55555555555555558</v>
      </c>
      <c r="BB464" s="56" t="s">
        <v>90</v>
      </c>
      <c r="BC464" s="56" t="s">
        <v>92</v>
      </c>
      <c r="BD464" s="403" t="s">
        <v>5316</v>
      </c>
      <c r="BE464" s="51" t="s">
        <v>88</v>
      </c>
      <c r="BF464" s="51" t="s">
        <v>88</v>
      </c>
    </row>
    <row r="465" spans="1:58" x14ac:dyDescent="0.25">
      <c r="B465" s="51">
        <v>2026</v>
      </c>
      <c r="C465" s="51">
        <v>891780111</v>
      </c>
      <c r="D465" s="51" t="s">
        <v>79</v>
      </c>
      <c r="E465" s="161" t="s">
        <v>5315</v>
      </c>
      <c r="F465" s="56" t="s">
        <v>5314</v>
      </c>
      <c r="G465" s="56">
        <v>0</v>
      </c>
      <c r="H465" s="56" t="s">
        <v>82</v>
      </c>
      <c r="I465" s="51" t="s">
        <v>83</v>
      </c>
      <c r="J465" s="121" t="s">
        <v>84</v>
      </c>
      <c r="K465" s="109" t="s">
        <v>5313</v>
      </c>
      <c r="L465" s="114">
        <v>23737500</v>
      </c>
      <c r="M465" s="51" t="s">
        <v>86</v>
      </c>
      <c r="N465" s="109" t="s">
        <v>5312</v>
      </c>
      <c r="O465" s="109">
        <v>1102862718</v>
      </c>
      <c r="P465" s="109">
        <v>207</v>
      </c>
      <c r="Q465" s="120">
        <v>46038</v>
      </c>
      <c r="R465" s="109">
        <v>923633360</v>
      </c>
      <c r="S465" s="114">
        <v>1694</v>
      </c>
      <c r="T465" s="120">
        <v>46044</v>
      </c>
      <c r="U465" s="114">
        <v>23737500</v>
      </c>
      <c r="V465" s="56" t="s">
        <v>88</v>
      </c>
      <c r="W465" s="114">
        <v>1082939683</v>
      </c>
      <c r="X465" s="161" t="s">
        <v>3375</v>
      </c>
      <c r="Y465" s="120">
        <v>46044</v>
      </c>
      <c r="Z465" s="120">
        <v>46044</v>
      </c>
      <c r="AA465" s="120" t="s">
        <v>90</v>
      </c>
      <c r="AB465" s="120">
        <v>46172</v>
      </c>
      <c r="AC465" s="54">
        <f t="shared" si="35"/>
        <v>128</v>
      </c>
      <c r="AD465" s="56">
        <v>1</v>
      </c>
      <c r="AE465" s="114">
        <v>5275000</v>
      </c>
      <c r="AF465" s="56">
        <v>1</v>
      </c>
      <c r="AG465" s="116">
        <v>46203</v>
      </c>
      <c r="AH465" s="54">
        <f t="shared" si="36"/>
        <v>31</v>
      </c>
      <c r="AI465" s="56">
        <v>0</v>
      </c>
      <c r="AJ465" s="114">
        <v>0</v>
      </c>
      <c r="AK465" s="120" t="s">
        <v>90</v>
      </c>
      <c r="AL465" s="116" t="s">
        <v>90</v>
      </c>
      <c r="AM465" s="56">
        <v>0</v>
      </c>
      <c r="AN465" s="116" t="s">
        <v>90</v>
      </c>
      <c r="AO465" s="116" t="s">
        <v>90</v>
      </c>
      <c r="AP465" s="116" t="s">
        <v>90</v>
      </c>
      <c r="AQ465" s="54">
        <f t="shared" si="37"/>
        <v>0</v>
      </c>
      <c r="AR465" s="54">
        <f>+L465+AE465-AJ465</f>
        <v>29012500</v>
      </c>
      <c r="AS465" s="56" t="s">
        <v>88</v>
      </c>
      <c r="AT465" s="114">
        <v>23737500</v>
      </c>
      <c r="AU465" s="56" t="s">
        <v>91</v>
      </c>
      <c r="AV465" s="114">
        <v>0</v>
      </c>
      <c r="AW465" s="56" t="s">
        <v>90</v>
      </c>
      <c r="AX465" s="247">
        <v>13187500</v>
      </c>
      <c r="AY465" s="58">
        <f t="shared" si="38"/>
        <v>15825000</v>
      </c>
      <c r="AZ465" s="112">
        <f t="shared" si="39"/>
        <v>0.45454545454545453</v>
      </c>
      <c r="BA465" s="159">
        <v>0.55555555555555558</v>
      </c>
      <c r="BB465" s="56" t="s">
        <v>90</v>
      </c>
      <c r="BC465" s="56" t="s">
        <v>92</v>
      </c>
      <c r="BD465" s="403" t="s">
        <v>5311</v>
      </c>
      <c r="BE465" s="51" t="s">
        <v>88</v>
      </c>
      <c r="BF465" s="51" t="s">
        <v>88</v>
      </c>
    </row>
    <row r="466" spans="1:58" x14ac:dyDescent="0.25">
      <c r="B466" s="51">
        <v>2026</v>
      </c>
      <c r="C466" s="51">
        <v>891780111</v>
      </c>
      <c r="D466" s="51" t="s">
        <v>79</v>
      </c>
      <c r="E466" s="161" t="s">
        <v>5310</v>
      </c>
      <c r="F466" s="56" t="s">
        <v>5309</v>
      </c>
      <c r="G466" s="56">
        <v>0</v>
      </c>
      <c r="H466" s="56" t="s">
        <v>82</v>
      </c>
      <c r="I466" s="51" t="s">
        <v>83</v>
      </c>
      <c r="J466" s="121" t="s">
        <v>84</v>
      </c>
      <c r="K466" s="109" t="s">
        <v>5308</v>
      </c>
      <c r="L466" s="114">
        <v>21366000</v>
      </c>
      <c r="M466" s="51" t="s">
        <v>86</v>
      </c>
      <c r="N466" s="109" t="s">
        <v>5307</v>
      </c>
      <c r="O466" s="109">
        <v>72275041</v>
      </c>
      <c r="P466" s="109">
        <v>207</v>
      </c>
      <c r="Q466" s="120">
        <v>46038</v>
      </c>
      <c r="R466" s="109">
        <v>923633360</v>
      </c>
      <c r="S466" s="114">
        <v>1693</v>
      </c>
      <c r="T466" s="120">
        <v>46044</v>
      </c>
      <c r="U466" s="114">
        <v>21366000</v>
      </c>
      <c r="V466" s="56" t="s">
        <v>88</v>
      </c>
      <c r="W466" s="114">
        <v>1082939683</v>
      </c>
      <c r="X466" s="161" t="s">
        <v>3375</v>
      </c>
      <c r="Y466" s="120">
        <v>46044</v>
      </c>
      <c r="Z466" s="120">
        <v>46044</v>
      </c>
      <c r="AA466" s="120" t="s">
        <v>90</v>
      </c>
      <c r="AB466" s="120">
        <v>46172</v>
      </c>
      <c r="AC466" s="54">
        <f t="shared" si="35"/>
        <v>128</v>
      </c>
      <c r="AD466" s="56">
        <v>1</v>
      </c>
      <c r="AE466" s="114">
        <v>4748000</v>
      </c>
      <c r="AF466" s="56">
        <v>1</v>
      </c>
      <c r="AG466" s="116">
        <v>46203</v>
      </c>
      <c r="AH466" s="54">
        <f t="shared" si="36"/>
        <v>31</v>
      </c>
      <c r="AI466" s="56">
        <v>0</v>
      </c>
      <c r="AJ466" s="114">
        <v>0</v>
      </c>
      <c r="AK466" s="120" t="s">
        <v>90</v>
      </c>
      <c r="AL466" s="116" t="s">
        <v>90</v>
      </c>
      <c r="AM466" s="56">
        <v>0</v>
      </c>
      <c r="AN466" s="116" t="s">
        <v>90</v>
      </c>
      <c r="AO466" s="116" t="s">
        <v>90</v>
      </c>
      <c r="AP466" s="116" t="s">
        <v>90</v>
      </c>
      <c r="AQ466" s="54">
        <f t="shared" si="37"/>
        <v>0</v>
      </c>
      <c r="AR466" s="54">
        <f>+L466+AE466-AJ466</f>
        <v>26114000</v>
      </c>
      <c r="AS466" s="56" t="s">
        <v>88</v>
      </c>
      <c r="AT466" s="114">
        <v>21366000</v>
      </c>
      <c r="AU466" s="56" t="s">
        <v>91</v>
      </c>
      <c r="AV466" s="114">
        <v>0</v>
      </c>
      <c r="AW466" s="56" t="s">
        <v>90</v>
      </c>
      <c r="AX466" s="247">
        <v>11870000</v>
      </c>
      <c r="AY466" s="58">
        <f t="shared" si="38"/>
        <v>14244000</v>
      </c>
      <c r="AZ466" s="112">
        <f t="shared" si="39"/>
        <v>0.45454545454545453</v>
      </c>
      <c r="BA466" s="159">
        <v>0.55555555555555558</v>
      </c>
      <c r="BB466" s="56" t="s">
        <v>90</v>
      </c>
      <c r="BC466" s="56" t="s">
        <v>92</v>
      </c>
      <c r="BD466" s="403" t="s">
        <v>5306</v>
      </c>
      <c r="BE466" s="51" t="s">
        <v>88</v>
      </c>
      <c r="BF466" s="51" t="s">
        <v>88</v>
      </c>
    </row>
    <row r="467" spans="1:58" x14ac:dyDescent="0.25">
      <c r="B467" s="51">
        <v>2026</v>
      </c>
      <c r="C467" s="51">
        <v>891780111</v>
      </c>
      <c r="D467" s="51" t="s">
        <v>79</v>
      </c>
      <c r="E467" s="161" t="s">
        <v>5305</v>
      </c>
      <c r="F467" s="56" t="s">
        <v>5304</v>
      </c>
      <c r="G467" s="56">
        <v>0</v>
      </c>
      <c r="H467" s="56" t="s">
        <v>82</v>
      </c>
      <c r="I467" s="51" t="s">
        <v>83</v>
      </c>
      <c r="J467" s="121" t="s">
        <v>84</v>
      </c>
      <c r="K467" s="109" t="s">
        <v>5303</v>
      </c>
      <c r="L467" s="114">
        <v>16483500</v>
      </c>
      <c r="M467" s="51" t="s">
        <v>86</v>
      </c>
      <c r="N467" s="109" t="s">
        <v>5302</v>
      </c>
      <c r="O467" s="109">
        <v>57303000</v>
      </c>
      <c r="P467" s="109">
        <v>207</v>
      </c>
      <c r="Q467" s="120">
        <v>46038</v>
      </c>
      <c r="R467" s="109">
        <v>923633360</v>
      </c>
      <c r="S467" s="114">
        <v>1692</v>
      </c>
      <c r="T467" s="120">
        <v>46044</v>
      </c>
      <c r="U467" s="114">
        <v>16483500</v>
      </c>
      <c r="V467" s="56" t="s">
        <v>88</v>
      </c>
      <c r="W467" s="114">
        <v>1082939683</v>
      </c>
      <c r="X467" s="161" t="s">
        <v>3375</v>
      </c>
      <c r="Y467" s="120">
        <v>46044</v>
      </c>
      <c r="Z467" s="120">
        <v>46044</v>
      </c>
      <c r="AA467" s="120" t="s">
        <v>90</v>
      </c>
      <c r="AB467" s="120">
        <v>46172</v>
      </c>
      <c r="AC467" s="54">
        <f t="shared" si="35"/>
        <v>128</v>
      </c>
      <c r="AD467" s="56">
        <v>1</v>
      </c>
      <c r="AE467" s="114">
        <v>3663000</v>
      </c>
      <c r="AF467" s="56">
        <v>1</v>
      </c>
      <c r="AG467" s="116">
        <v>46203</v>
      </c>
      <c r="AH467" s="54">
        <f t="shared" si="36"/>
        <v>31</v>
      </c>
      <c r="AI467" s="56">
        <v>0</v>
      </c>
      <c r="AJ467" s="114">
        <v>0</v>
      </c>
      <c r="AK467" s="120" t="s">
        <v>90</v>
      </c>
      <c r="AL467" s="116" t="s">
        <v>90</v>
      </c>
      <c r="AM467" s="56">
        <v>0</v>
      </c>
      <c r="AN467" s="116" t="s">
        <v>90</v>
      </c>
      <c r="AO467" s="116" t="s">
        <v>90</v>
      </c>
      <c r="AP467" s="116" t="s">
        <v>90</v>
      </c>
      <c r="AQ467" s="54">
        <f t="shared" si="37"/>
        <v>0</v>
      </c>
      <c r="AR467" s="54">
        <f>+L467+AE467-AJ467</f>
        <v>20146500</v>
      </c>
      <c r="AS467" s="56" t="s">
        <v>88</v>
      </c>
      <c r="AT467" s="114">
        <v>16483500</v>
      </c>
      <c r="AU467" s="56" t="s">
        <v>91</v>
      </c>
      <c r="AV467" s="114">
        <v>0</v>
      </c>
      <c r="AW467" s="56" t="s">
        <v>90</v>
      </c>
      <c r="AX467" s="247">
        <v>9157500</v>
      </c>
      <c r="AY467" s="58">
        <f t="shared" si="38"/>
        <v>10989000</v>
      </c>
      <c r="AZ467" s="112">
        <f t="shared" si="39"/>
        <v>0.45454545454545453</v>
      </c>
      <c r="BA467" s="159">
        <v>0.55555555555555558</v>
      </c>
      <c r="BB467" s="56" t="s">
        <v>90</v>
      </c>
      <c r="BC467" s="56" t="s">
        <v>92</v>
      </c>
      <c r="BD467" s="403" t="s">
        <v>5301</v>
      </c>
      <c r="BE467" s="51" t="s">
        <v>88</v>
      </c>
      <c r="BF467" s="51" t="s">
        <v>88</v>
      </c>
    </row>
    <row r="468" spans="1:58" x14ac:dyDescent="0.25">
      <c r="B468" s="51">
        <v>2026</v>
      </c>
      <c r="C468" s="51">
        <v>891780111</v>
      </c>
      <c r="D468" s="51" t="s">
        <v>79</v>
      </c>
      <c r="E468" s="161" t="s">
        <v>5300</v>
      </c>
      <c r="F468" s="56" t="s">
        <v>5299</v>
      </c>
      <c r="G468" s="56">
        <v>0</v>
      </c>
      <c r="H468" s="56" t="s">
        <v>82</v>
      </c>
      <c r="I468" s="51" t="s">
        <v>174</v>
      </c>
      <c r="J468" s="121" t="s">
        <v>84</v>
      </c>
      <c r="K468" s="109" t="s">
        <v>4041</v>
      </c>
      <c r="L468" s="114">
        <v>8321156</v>
      </c>
      <c r="M468" s="51" t="s">
        <v>86</v>
      </c>
      <c r="N468" s="109" t="s">
        <v>5298</v>
      </c>
      <c r="O468" s="109">
        <v>1065831057</v>
      </c>
      <c r="P468" s="109">
        <v>107</v>
      </c>
      <c r="Q468" s="120">
        <v>46037</v>
      </c>
      <c r="R468" s="109">
        <v>116623634</v>
      </c>
      <c r="S468" s="114">
        <v>1747</v>
      </c>
      <c r="T468" s="120">
        <v>46044</v>
      </c>
      <c r="U468" s="114">
        <v>8321156</v>
      </c>
      <c r="V468" s="56" t="s">
        <v>88</v>
      </c>
      <c r="W468" s="405">
        <v>16078654</v>
      </c>
      <c r="X468" s="405" t="s">
        <v>610</v>
      </c>
      <c r="Y468" s="120">
        <v>46044</v>
      </c>
      <c r="Z468" s="120">
        <v>46044</v>
      </c>
      <c r="AA468" s="120" t="s">
        <v>90</v>
      </c>
      <c r="AB468" s="120">
        <v>46081</v>
      </c>
      <c r="AC468" s="54">
        <f t="shared" si="35"/>
        <v>37</v>
      </c>
      <c r="AD468" s="56">
        <v>0</v>
      </c>
      <c r="AE468" s="114">
        <v>0</v>
      </c>
      <c r="AF468" s="56">
        <v>0</v>
      </c>
      <c r="AG468" s="116" t="s">
        <v>90</v>
      </c>
      <c r="AH468" s="54">
        <f t="shared" si="36"/>
        <v>0</v>
      </c>
      <c r="AI468" s="56">
        <v>0</v>
      </c>
      <c r="AJ468" s="114">
        <v>0</v>
      </c>
      <c r="AK468" s="120" t="s">
        <v>90</v>
      </c>
      <c r="AL468" s="116" t="s">
        <v>90</v>
      </c>
      <c r="AM468" s="56">
        <v>0</v>
      </c>
      <c r="AN468" s="116" t="s">
        <v>90</v>
      </c>
      <c r="AO468" s="116" t="s">
        <v>90</v>
      </c>
      <c r="AP468" s="116" t="s">
        <v>90</v>
      </c>
      <c r="AQ468" s="54">
        <f t="shared" si="37"/>
        <v>0</v>
      </c>
      <c r="AR468" s="54">
        <f>+L468+AE468-AJ468</f>
        <v>8321156</v>
      </c>
      <c r="AS468" s="56" t="s">
        <v>571</v>
      </c>
      <c r="AT468" s="114">
        <v>0</v>
      </c>
      <c r="AU468" s="56" t="s">
        <v>91</v>
      </c>
      <c r="AV468" s="114">
        <v>0</v>
      </c>
      <c r="AW468" s="56" t="s">
        <v>90</v>
      </c>
      <c r="AX468" s="247">
        <v>0</v>
      </c>
      <c r="AY468" s="58">
        <f t="shared" si="38"/>
        <v>8321156</v>
      </c>
      <c r="AZ468" s="112">
        <f t="shared" si="39"/>
        <v>0</v>
      </c>
      <c r="BA468" s="159">
        <v>0</v>
      </c>
      <c r="BB468" s="56" t="s">
        <v>90</v>
      </c>
      <c r="BC468" s="56" t="s">
        <v>149</v>
      </c>
      <c r="BD468" s="403" t="s">
        <v>5297</v>
      </c>
      <c r="BE468" s="51" t="s">
        <v>88</v>
      </c>
      <c r="BF468" s="51" t="s">
        <v>88</v>
      </c>
    </row>
    <row r="469" spans="1:58" x14ac:dyDescent="0.25">
      <c r="B469" s="51">
        <v>2026</v>
      </c>
      <c r="C469" s="51">
        <v>891780111</v>
      </c>
      <c r="D469" s="51" t="s">
        <v>79</v>
      </c>
      <c r="E469" s="161" t="s">
        <v>5296</v>
      </c>
      <c r="F469" s="56" t="s">
        <v>5295</v>
      </c>
      <c r="G469" s="56">
        <v>0</v>
      </c>
      <c r="H469" s="56" t="s">
        <v>82</v>
      </c>
      <c r="I469" s="51" t="s">
        <v>83</v>
      </c>
      <c r="J469" s="121" t="s">
        <v>84</v>
      </c>
      <c r="K469" s="109" t="s">
        <v>5294</v>
      </c>
      <c r="L469" s="114">
        <v>12820500</v>
      </c>
      <c r="M469" s="51" t="s">
        <v>86</v>
      </c>
      <c r="N469" s="109" t="s">
        <v>5293</v>
      </c>
      <c r="O469" s="109">
        <v>1007692688</v>
      </c>
      <c r="P469" s="109">
        <v>207</v>
      </c>
      <c r="Q469" s="120">
        <v>46038</v>
      </c>
      <c r="R469" s="109">
        <v>923633360</v>
      </c>
      <c r="S469" s="114">
        <v>1712</v>
      </c>
      <c r="T469" s="120">
        <v>46044</v>
      </c>
      <c r="U469" s="114">
        <v>12820500</v>
      </c>
      <c r="V469" s="56" t="s">
        <v>88</v>
      </c>
      <c r="W469" s="114">
        <v>1082939683</v>
      </c>
      <c r="X469" s="161" t="s">
        <v>3375</v>
      </c>
      <c r="Y469" s="120">
        <v>46044</v>
      </c>
      <c r="Z469" s="120">
        <v>46044</v>
      </c>
      <c r="AA469" s="120" t="s">
        <v>90</v>
      </c>
      <c r="AB469" s="120">
        <v>46172</v>
      </c>
      <c r="AC469" s="54">
        <f t="shared" si="35"/>
        <v>128</v>
      </c>
      <c r="AD469" s="56">
        <v>1</v>
      </c>
      <c r="AE469" s="114">
        <v>2849000</v>
      </c>
      <c r="AF469" s="56">
        <v>1</v>
      </c>
      <c r="AG469" s="116">
        <v>46203</v>
      </c>
      <c r="AH469" s="54">
        <f t="shared" si="36"/>
        <v>31</v>
      </c>
      <c r="AI469" s="56">
        <v>0</v>
      </c>
      <c r="AJ469" s="114">
        <v>0</v>
      </c>
      <c r="AK469" s="120" t="s">
        <v>90</v>
      </c>
      <c r="AL469" s="116" t="s">
        <v>90</v>
      </c>
      <c r="AM469" s="56">
        <v>0</v>
      </c>
      <c r="AN469" s="116" t="s">
        <v>90</v>
      </c>
      <c r="AO469" s="116" t="s">
        <v>90</v>
      </c>
      <c r="AP469" s="116" t="s">
        <v>90</v>
      </c>
      <c r="AQ469" s="54">
        <f t="shared" si="37"/>
        <v>0</v>
      </c>
      <c r="AR469" s="54">
        <f>+L469+AE469-AJ469</f>
        <v>15669500</v>
      </c>
      <c r="AS469" s="56" t="s">
        <v>88</v>
      </c>
      <c r="AT469" s="114">
        <v>12820500</v>
      </c>
      <c r="AU469" s="56" t="s">
        <v>91</v>
      </c>
      <c r="AV469" s="114">
        <v>0</v>
      </c>
      <c r="AW469" s="56" t="s">
        <v>90</v>
      </c>
      <c r="AX469" s="247">
        <v>7122500</v>
      </c>
      <c r="AY469" s="58">
        <f t="shared" si="38"/>
        <v>8547000</v>
      </c>
      <c r="AZ469" s="112">
        <f t="shared" si="39"/>
        <v>0.45454545454545453</v>
      </c>
      <c r="BA469" s="159">
        <v>0.55555555555555558</v>
      </c>
      <c r="BB469" s="56" t="s">
        <v>90</v>
      </c>
      <c r="BC469" s="56" t="s">
        <v>92</v>
      </c>
      <c r="BD469" s="403" t="s">
        <v>5292</v>
      </c>
      <c r="BE469" s="51" t="s">
        <v>88</v>
      </c>
      <c r="BF469" s="51" t="s">
        <v>88</v>
      </c>
    </row>
    <row r="470" spans="1:58" x14ac:dyDescent="0.25">
      <c r="B470" s="51">
        <v>2026</v>
      </c>
      <c r="C470" s="51">
        <v>891780111</v>
      </c>
      <c r="D470" s="51" t="s">
        <v>79</v>
      </c>
      <c r="E470" s="161" t="s">
        <v>5291</v>
      </c>
      <c r="F470" s="56" t="s">
        <v>5290</v>
      </c>
      <c r="G470" s="56">
        <v>0</v>
      </c>
      <c r="H470" s="56" t="s">
        <v>82</v>
      </c>
      <c r="I470" s="51" t="s">
        <v>174</v>
      </c>
      <c r="J470" s="121" t="s">
        <v>84</v>
      </c>
      <c r="K470" s="109" t="s">
        <v>5281</v>
      </c>
      <c r="L470" s="114">
        <v>8321156</v>
      </c>
      <c r="M470" s="51" t="s">
        <v>86</v>
      </c>
      <c r="N470" s="109" t="s">
        <v>5289</v>
      </c>
      <c r="O470" s="109">
        <v>1081911491</v>
      </c>
      <c r="P470" s="109">
        <v>107</v>
      </c>
      <c r="Q470" s="120">
        <v>46037</v>
      </c>
      <c r="R470" s="109">
        <v>116623634</v>
      </c>
      <c r="S470" s="114">
        <v>1713</v>
      </c>
      <c r="T470" s="120">
        <v>46044</v>
      </c>
      <c r="U470" s="114">
        <v>8321156</v>
      </c>
      <c r="V470" s="56" t="s">
        <v>88</v>
      </c>
      <c r="W470" s="405">
        <v>16078654</v>
      </c>
      <c r="X470" s="405" t="s">
        <v>610</v>
      </c>
      <c r="Y470" s="120">
        <v>46044</v>
      </c>
      <c r="Z470" s="120">
        <v>46044</v>
      </c>
      <c r="AA470" s="120" t="s">
        <v>90</v>
      </c>
      <c r="AB470" s="120">
        <v>46081</v>
      </c>
      <c r="AC470" s="54">
        <f t="shared" si="35"/>
        <v>37</v>
      </c>
      <c r="AD470" s="56">
        <v>0</v>
      </c>
      <c r="AE470" s="114">
        <v>0</v>
      </c>
      <c r="AF470" s="56">
        <v>0</v>
      </c>
      <c r="AG470" s="116" t="s">
        <v>90</v>
      </c>
      <c r="AH470" s="54">
        <f t="shared" si="36"/>
        <v>0</v>
      </c>
      <c r="AI470" s="56">
        <v>0</v>
      </c>
      <c r="AJ470" s="114">
        <v>0</v>
      </c>
      <c r="AK470" s="120" t="s">
        <v>90</v>
      </c>
      <c r="AL470" s="116" t="s">
        <v>90</v>
      </c>
      <c r="AM470" s="56">
        <v>0</v>
      </c>
      <c r="AN470" s="116" t="s">
        <v>90</v>
      </c>
      <c r="AO470" s="116" t="s">
        <v>90</v>
      </c>
      <c r="AP470" s="116" t="s">
        <v>90</v>
      </c>
      <c r="AQ470" s="54">
        <f t="shared" si="37"/>
        <v>0</v>
      </c>
      <c r="AR470" s="54">
        <f>+L470+AE470-AJ470</f>
        <v>8321156</v>
      </c>
      <c r="AS470" s="56" t="s">
        <v>571</v>
      </c>
      <c r="AT470" s="114">
        <v>0</v>
      </c>
      <c r="AU470" s="56" t="s">
        <v>91</v>
      </c>
      <c r="AV470" s="114">
        <v>0</v>
      </c>
      <c r="AW470" s="56" t="s">
        <v>90</v>
      </c>
      <c r="AX470" s="247">
        <v>0</v>
      </c>
      <c r="AY470" s="58">
        <f t="shared" si="38"/>
        <v>8321156</v>
      </c>
      <c r="AZ470" s="112">
        <f t="shared" si="39"/>
        <v>0</v>
      </c>
      <c r="BA470" s="159">
        <v>0</v>
      </c>
      <c r="BB470" s="56" t="s">
        <v>90</v>
      </c>
      <c r="BC470" s="56" t="s">
        <v>149</v>
      </c>
      <c r="BD470" s="403" t="s">
        <v>5288</v>
      </c>
      <c r="BE470" s="51" t="s">
        <v>88</v>
      </c>
      <c r="BF470" s="51" t="s">
        <v>88</v>
      </c>
    </row>
    <row r="471" spans="1:58" x14ac:dyDescent="0.25">
      <c r="B471" s="51">
        <v>2026</v>
      </c>
      <c r="C471" s="51">
        <v>891780111</v>
      </c>
      <c r="D471" s="51" t="s">
        <v>79</v>
      </c>
      <c r="E471" s="161" t="s">
        <v>5287</v>
      </c>
      <c r="F471" s="56" t="s">
        <v>5286</v>
      </c>
      <c r="G471" s="56">
        <v>0</v>
      </c>
      <c r="H471" s="56" t="s">
        <v>82</v>
      </c>
      <c r="I471" s="51" t="s">
        <v>174</v>
      </c>
      <c r="J471" s="121" t="s">
        <v>84</v>
      </c>
      <c r="K471" s="109" t="s">
        <v>5281</v>
      </c>
      <c r="L471" s="114">
        <v>8321156</v>
      </c>
      <c r="M471" s="51" t="s">
        <v>86</v>
      </c>
      <c r="N471" s="109" t="s">
        <v>5285</v>
      </c>
      <c r="O471" s="109">
        <v>1235539545</v>
      </c>
      <c r="P471" s="109">
        <v>107</v>
      </c>
      <c r="Q471" s="120">
        <v>46037</v>
      </c>
      <c r="R471" s="109">
        <v>116623634</v>
      </c>
      <c r="S471" s="114">
        <v>1714</v>
      </c>
      <c r="T471" s="120">
        <v>46044</v>
      </c>
      <c r="U471" s="114">
        <v>8321156</v>
      </c>
      <c r="V471" s="56" t="s">
        <v>88</v>
      </c>
      <c r="W471" s="405">
        <v>16078654</v>
      </c>
      <c r="X471" s="405" t="s">
        <v>610</v>
      </c>
      <c r="Y471" s="120">
        <v>46044</v>
      </c>
      <c r="Z471" s="120">
        <v>46044</v>
      </c>
      <c r="AA471" s="120" t="s">
        <v>90</v>
      </c>
      <c r="AB471" s="120">
        <v>46081</v>
      </c>
      <c r="AC471" s="54">
        <f t="shared" si="35"/>
        <v>37</v>
      </c>
      <c r="AD471" s="56">
        <v>0</v>
      </c>
      <c r="AE471" s="114">
        <v>0</v>
      </c>
      <c r="AF471" s="56">
        <v>0</v>
      </c>
      <c r="AG471" s="116" t="s">
        <v>90</v>
      </c>
      <c r="AH471" s="54">
        <f t="shared" si="36"/>
        <v>0</v>
      </c>
      <c r="AI471" s="56">
        <v>0</v>
      </c>
      <c r="AJ471" s="114">
        <v>0</v>
      </c>
      <c r="AK471" s="120" t="s">
        <v>90</v>
      </c>
      <c r="AL471" s="116" t="s">
        <v>90</v>
      </c>
      <c r="AM471" s="56">
        <v>0</v>
      </c>
      <c r="AN471" s="116" t="s">
        <v>90</v>
      </c>
      <c r="AO471" s="116" t="s">
        <v>90</v>
      </c>
      <c r="AP471" s="116" t="s">
        <v>90</v>
      </c>
      <c r="AQ471" s="54">
        <f t="shared" si="37"/>
        <v>0</v>
      </c>
      <c r="AR471" s="54">
        <f>+L471+AE471-AJ471</f>
        <v>8321156</v>
      </c>
      <c r="AS471" s="56" t="s">
        <v>571</v>
      </c>
      <c r="AT471" s="114">
        <v>0</v>
      </c>
      <c r="AU471" s="56" t="s">
        <v>91</v>
      </c>
      <c r="AV471" s="114">
        <v>0</v>
      </c>
      <c r="AW471" s="56" t="s">
        <v>90</v>
      </c>
      <c r="AX471" s="247">
        <v>0</v>
      </c>
      <c r="AY471" s="58">
        <f t="shared" si="38"/>
        <v>8321156</v>
      </c>
      <c r="AZ471" s="112">
        <f t="shared" si="39"/>
        <v>0</v>
      </c>
      <c r="BA471" s="159">
        <v>0</v>
      </c>
      <c r="BB471" s="56" t="s">
        <v>90</v>
      </c>
      <c r="BC471" s="56" t="s">
        <v>149</v>
      </c>
      <c r="BD471" s="403" t="s">
        <v>5284</v>
      </c>
      <c r="BE471" s="51" t="s">
        <v>88</v>
      </c>
      <c r="BF471" s="51" t="s">
        <v>88</v>
      </c>
    </row>
    <row r="472" spans="1:58" x14ac:dyDescent="0.25">
      <c r="B472" s="51">
        <v>2026</v>
      </c>
      <c r="C472" s="51">
        <v>891780111</v>
      </c>
      <c r="D472" s="51" t="s">
        <v>79</v>
      </c>
      <c r="E472" s="161" t="s">
        <v>5283</v>
      </c>
      <c r="F472" s="56" t="s">
        <v>5282</v>
      </c>
      <c r="G472" s="56">
        <v>0</v>
      </c>
      <c r="H472" s="56" t="s">
        <v>82</v>
      </c>
      <c r="I472" s="51" t="s">
        <v>174</v>
      </c>
      <c r="J472" s="121" t="s">
        <v>84</v>
      </c>
      <c r="K472" s="109" t="s">
        <v>5281</v>
      </c>
      <c r="L472" s="114">
        <v>8321156</v>
      </c>
      <c r="M472" s="51" t="s">
        <v>86</v>
      </c>
      <c r="N472" s="109" t="s">
        <v>5280</v>
      </c>
      <c r="O472" s="109">
        <v>1006614283</v>
      </c>
      <c r="P472" s="109">
        <v>107</v>
      </c>
      <c r="Q472" s="120">
        <v>46037</v>
      </c>
      <c r="R472" s="109">
        <v>116623634</v>
      </c>
      <c r="S472" s="114">
        <v>1749</v>
      </c>
      <c r="T472" s="120">
        <v>46044</v>
      </c>
      <c r="U472" s="114">
        <v>8321156</v>
      </c>
      <c r="V472" s="56" t="s">
        <v>88</v>
      </c>
      <c r="W472" s="405">
        <v>16078654</v>
      </c>
      <c r="X472" s="405" t="s">
        <v>610</v>
      </c>
      <c r="Y472" s="120">
        <v>46044</v>
      </c>
      <c r="Z472" s="120">
        <v>46044</v>
      </c>
      <c r="AA472" s="120" t="s">
        <v>90</v>
      </c>
      <c r="AB472" s="120">
        <v>46081</v>
      </c>
      <c r="AC472" s="54">
        <f t="shared" si="35"/>
        <v>37</v>
      </c>
      <c r="AD472" s="56">
        <v>0</v>
      </c>
      <c r="AE472" s="114">
        <v>0</v>
      </c>
      <c r="AF472" s="56">
        <v>0</v>
      </c>
      <c r="AG472" s="116" t="s">
        <v>90</v>
      </c>
      <c r="AH472" s="54">
        <f t="shared" si="36"/>
        <v>0</v>
      </c>
      <c r="AI472" s="56">
        <v>0</v>
      </c>
      <c r="AJ472" s="114">
        <v>0</v>
      </c>
      <c r="AK472" s="120" t="s">
        <v>90</v>
      </c>
      <c r="AL472" s="116" t="s">
        <v>90</v>
      </c>
      <c r="AM472" s="56">
        <v>0</v>
      </c>
      <c r="AN472" s="116" t="s">
        <v>90</v>
      </c>
      <c r="AO472" s="116" t="s">
        <v>90</v>
      </c>
      <c r="AP472" s="116" t="s">
        <v>90</v>
      </c>
      <c r="AQ472" s="54">
        <f t="shared" si="37"/>
        <v>0</v>
      </c>
      <c r="AR472" s="54">
        <f>+L472+AE472-AJ472</f>
        <v>8321156</v>
      </c>
      <c r="AS472" s="56" t="s">
        <v>571</v>
      </c>
      <c r="AT472" s="114">
        <v>0</v>
      </c>
      <c r="AU472" s="56" t="s">
        <v>91</v>
      </c>
      <c r="AV472" s="114">
        <v>0</v>
      </c>
      <c r="AW472" s="56" t="s">
        <v>90</v>
      </c>
      <c r="AX472" s="247">
        <v>0</v>
      </c>
      <c r="AY472" s="58">
        <f t="shared" si="38"/>
        <v>8321156</v>
      </c>
      <c r="AZ472" s="112">
        <f t="shared" si="39"/>
        <v>0</v>
      </c>
      <c r="BA472" s="159">
        <v>0</v>
      </c>
      <c r="BB472" s="56" t="s">
        <v>90</v>
      </c>
      <c r="BC472" s="56" t="s">
        <v>149</v>
      </c>
      <c r="BD472" s="403" t="s">
        <v>5279</v>
      </c>
      <c r="BE472" s="51" t="s">
        <v>88</v>
      </c>
      <c r="BF472" s="51" t="s">
        <v>88</v>
      </c>
    </row>
    <row r="473" spans="1:58" x14ac:dyDescent="0.25">
      <c r="B473" s="51">
        <v>2026</v>
      </c>
      <c r="C473" s="51">
        <v>891780111</v>
      </c>
      <c r="D473" s="51" t="s">
        <v>79</v>
      </c>
      <c r="E473" s="161" t="s">
        <v>5278</v>
      </c>
      <c r="F473" s="56" t="s">
        <v>5277</v>
      </c>
      <c r="G473" s="56">
        <v>0</v>
      </c>
      <c r="H473" s="56" t="s">
        <v>82</v>
      </c>
      <c r="I473" s="51" t="s">
        <v>174</v>
      </c>
      <c r="J473" s="121" t="s">
        <v>84</v>
      </c>
      <c r="K473" s="109" t="s">
        <v>5276</v>
      </c>
      <c r="L473" s="114">
        <v>19669541</v>
      </c>
      <c r="M473" s="51" t="s">
        <v>86</v>
      </c>
      <c r="N473" s="109" t="s">
        <v>5275</v>
      </c>
      <c r="O473" s="109">
        <v>1083558750</v>
      </c>
      <c r="P473" s="109">
        <v>273</v>
      </c>
      <c r="Q473" s="120">
        <v>46043</v>
      </c>
      <c r="R473" s="109">
        <v>538927056</v>
      </c>
      <c r="S473" s="114">
        <v>1744</v>
      </c>
      <c r="T473" s="120">
        <v>46044</v>
      </c>
      <c r="U473" s="114">
        <v>19669541</v>
      </c>
      <c r="V473" s="56" t="s">
        <v>88</v>
      </c>
      <c r="W473" s="114">
        <v>1082939683</v>
      </c>
      <c r="X473" s="161" t="s">
        <v>3375</v>
      </c>
      <c r="Y473" s="120">
        <v>46044</v>
      </c>
      <c r="Z473" s="120">
        <v>46044</v>
      </c>
      <c r="AA473" s="120" t="s">
        <v>90</v>
      </c>
      <c r="AB473" s="120">
        <v>46173</v>
      </c>
      <c r="AC473" s="54">
        <f t="shared" si="35"/>
        <v>129</v>
      </c>
      <c r="AD473" s="56">
        <v>1</v>
      </c>
      <c r="AE473" s="114">
        <v>4371009</v>
      </c>
      <c r="AF473" s="56">
        <v>1</v>
      </c>
      <c r="AG473" s="116">
        <v>46203</v>
      </c>
      <c r="AH473" s="54">
        <f t="shared" si="36"/>
        <v>30</v>
      </c>
      <c r="AI473" s="56">
        <v>0</v>
      </c>
      <c r="AJ473" s="114">
        <v>0</v>
      </c>
      <c r="AK473" s="120" t="s">
        <v>90</v>
      </c>
      <c r="AL473" s="116" t="s">
        <v>90</v>
      </c>
      <c r="AM473" s="56">
        <v>0</v>
      </c>
      <c r="AN473" s="116" t="s">
        <v>90</v>
      </c>
      <c r="AO473" s="116" t="s">
        <v>90</v>
      </c>
      <c r="AP473" s="116" t="s">
        <v>90</v>
      </c>
      <c r="AQ473" s="54">
        <f t="shared" si="37"/>
        <v>0</v>
      </c>
      <c r="AR473" s="54">
        <f>+L473+AE473-AJ473</f>
        <v>24040550</v>
      </c>
      <c r="AS473" s="56" t="s">
        <v>571</v>
      </c>
      <c r="AT473" s="114">
        <v>0</v>
      </c>
      <c r="AU473" s="56" t="s">
        <v>91</v>
      </c>
      <c r="AV473" s="114">
        <v>0</v>
      </c>
      <c r="AW473" s="56" t="s">
        <v>90</v>
      </c>
      <c r="AX473" s="247">
        <v>15298532</v>
      </c>
      <c r="AY473" s="58">
        <f t="shared" si="38"/>
        <v>8742018</v>
      </c>
      <c r="AZ473" s="112">
        <f t="shared" si="39"/>
        <v>0.63636364392661571</v>
      </c>
      <c r="BA473" s="159">
        <v>0.5555555668533394</v>
      </c>
      <c r="BB473" s="56" t="s">
        <v>90</v>
      </c>
      <c r="BC473" s="56" t="s">
        <v>92</v>
      </c>
      <c r="BD473" s="403" t="s">
        <v>5274</v>
      </c>
      <c r="BE473" s="51" t="s">
        <v>88</v>
      </c>
      <c r="BF473" s="51" t="s">
        <v>88</v>
      </c>
    </row>
    <row r="474" spans="1:58" x14ac:dyDescent="0.25">
      <c r="B474" s="51">
        <v>2026</v>
      </c>
      <c r="C474" s="51">
        <v>891780111</v>
      </c>
      <c r="D474" s="51" t="s">
        <v>79</v>
      </c>
      <c r="E474" s="161" t="s">
        <v>5273</v>
      </c>
      <c r="F474" s="56" t="s">
        <v>5272</v>
      </c>
      <c r="G474" s="56">
        <v>0</v>
      </c>
      <c r="H474" s="56" t="s">
        <v>82</v>
      </c>
      <c r="I474" s="51" t="s">
        <v>174</v>
      </c>
      <c r="J474" s="121" t="s">
        <v>84</v>
      </c>
      <c r="K474" s="109" t="s">
        <v>5271</v>
      </c>
      <c r="L474" s="114">
        <v>10754127</v>
      </c>
      <c r="M474" s="51" t="s">
        <v>86</v>
      </c>
      <c r="N474" s="109" t="s">
        <v>5270</v>
      </c>
      <c r="O474" s="109">
        <v>1136883207</v>
      </c>
      <c r="P474" s="109">
        <v>273</v>
      </c>
      <c r="Q474" s="120">
        <v>46043</v>
      </c>
      <c r="R474" s="109">
        <v>538927056</v>
      </c>
      <c r="S474" s="114">
        <v>1743</v>
      </c>
      <c r="T474" s="120">
        <v>46044</v>
      </c>
      <c r="U474" s="114">
        <v>10754127</v>
      </c>
      <c r="V474" s="56" t="s">
        <v>88</v>
      </c>
      <c r="W474" s="114">
        <v>1082939683</v>
      </c>
      <c r="X474" s="161" t="s">
        <v>3375</v>
      </c>
      <c r="Y474" s="120">
        <v>46044</v>
      </c>
      <c r="Z474" s="120">
        <v>46044</v>
      </c>
      <c r="AA474" s="120" t="s">
        <v>90</v>
      </c>
      <c r="AB474" s="120">
        <v>46173</v>
      </c>
      <c r="AC474" s="54">
        <f t="shared" si="35"/>
        <v>129</v>
      </c>
      <c r="AD474" s="56">
        <v>1</v>
      </c>
      <c r="AE474" s="114">
        <v>2389806</v>
      </c>
      <c r="AF474" s="56">
        <v>1</v>
      </c>
      <c r="AG474" s="116">
        <v>46203</v>
      </c>
      <c r="AH474" s="54">
        <f t="shared" si="36"/>
        <v>30</v>
      </c>
      <c r="AI474" s="56">
        <v>0</v>
      </c>
      <c r="AJ474" s="114">
        <v>0</v>
      </c>
      <c r="AK474" s="120" t="s">
        <v>90</v>
      </c>
      <c r="AL474" s="116" t="s">
        <v>90</v>
      </c>
      <c r="AM474" s="56">
        <v>0</v>
      </c>
      <c r="AN474" s="116" t="s">
        <v>90</v>
      </c>
      <c r="AO474" s="116" t="s">
        <v>90</v>
      </c>
      <c r="AP474" s="116" t="s">
        <v>90</v>
      </c>
      <c r="AQ474" s="54">
        <f t="shared" si="37"/>
        <v>0</v>
      </c>
      <c r="AR474" s="54">
        <f>+L474+AE474-AJ474</f>
        <v>13143933</v>
      </c>
      <c r="AS474" s="56" t="s">
        <v>571</v>
      </c>
      <c r="AT474" s="114">
        <v>0</v>
      </c>
      <c r="AU474" s="56" t="s">
        <v>91</v>
      </c>
      <c r="AV474" s="114">
        <v>0</v>
      </c>
      <c r="AW474" s="56" t="s">
        <v>90</v>
      </c>
      <c r="AX474" s="247">
        <v>8364321</v>
      </c>
      <c r="AY474" s="58">
        <f t="shared" si="38"/>
        <v>4779612</v>
      </c>
      <c r="AZ474" s="112">
        <f t="shared" si="39"/>
        <v>0.63636363636363635</v>
      </c>
      <c r="BA474" s="159">
        <v>0.55555555555555558</v>
      </c>
      <c r="BB474" s="56" t="s">
        <v>90</v>
      </c>
      <c r="BC474" s="56" t="s">
        <v>92</v>
      </c>
      <c r="BD474" s="403" t="s">
        <v>5269</v>
      </c>
      <c r="BE474" s="51" t="s">
        <v>88</v>
      </c>
      <c r="BF474" s="51" t="s">
        <v>88</v>
      </c>
    </row>
    <row r="475" spans="1:58" x14ac:dyDescent="0.25">
      <c r="B475" s="51">
        <v>2026</v>
      </c>
      <c r="C475" s="51">
        <v>891780111</v>
      </c>
      <c r="D475" s="51" t="s">
        <v>79</v>
      </c>
      <c r="E475" s="161" t="s">
        <v>5268</v>
      </c>
      <c r="F475" s="56" t="s">
        <v>5267</v>
      </c>
      <c r="G475" s="56">
        <v>0</v>
      </c>
      <c r="H475" s="56" t="s">
        <v>82</v>
      </c>
      <c r="I475" s="51" t="s">
        <v>174</v>
      </c>
      <c r="J475" s="121" t="s">
        <v>84</v>
      </c>
      <c r="K475" s="109" t="s">
        <v>5266</v>
      </c>
      <c r="L475" s="114">
        <v>19669541</v>
      </c>
      <c r="M475" s="51" t="s">
        <v>86</v>
      </c>
      <c r="N475" s="109" t="s">
        <v>5265</v>
      </c>
      <c r="O475" s="109">
        <v>1045698870</v>
      </c>
      <c r="P475" s="109">
        <v>273</v>
      </c>
      <c r="Q475" s="120">
        <v>46043</v>
      </c>
      <c r="R475" s="109">
        <v>538927056</v>
      </c>
      <c r="S475" s="114">
        <v>1742</v>
      </c>
      <c r="T475" s="120">
        <v>46044</v>
      </c>
      <c r="U475" s="114">
        <v>19669541</v>
      </c>
      <c r="V475" s="56" t="s">
        <v>88</v>
      </c>
      <c r="W475" s="114">
        <v>1082939683</v>
      </c>
      <c r="X475" s="161" t="s">
        <v>3375</v>
      </c>
      <c r="Y475" s="120">
        <v>46044</v>
      </c>
      <c r="Z475" s="120">
        <v>46044</v>
      </c>
      <c r="AA475" s="120" t="s">
        <v>90</v>
      </c>
      <c r="AB475" s="120">
        <v>46173</v>
      </c>
      <c r="AC475" s="54">
        <f t="shared" si="35"/>
        <v>129</v>
      </c>
      <c r="AD475" s="56">
        <v>1</v>
      </c>
      <c r="AE475" s="114">
        <v>4371009</v>
      </c>
      <c r="AF475" s="56">
        <v>1</v>
      </c>
      <c r="AG475" s="116">
        <v>46203</v>
      </c>
      <c r="AH475" s="54">
        <f t="shared" si="36"/>
        <v>30</v>
      </c>
      <c r="AI475" s="56">
        <v>0</v>
      </c>
      <c r="AJ475" s="114">
        <v>0</v>
      </c>
      <c r="AK475" s="120" t="s">
        <v>90</v>
      </c>
      <c r="AL475" s="116" t="s">
        <v>90</v>
      </c>
      <c r="AM475" s="56">
        <v>0</v>
      </c>
      <c r="AN475" s="116" t="s">
        <v>90</v>
      </c>
      <c r="AO475" s="116" t="s">
        <v>90</v>
      </c>
      <c r="AP475" s="116" t="s">
        <v>90</v>
      </c>
      <c r="AQ475" s="54">
        <f t="shared" si="37"/>
        <v>0</v>
      </c>
      <c r="AR475" s="54">
        <f>+L475+AE475-AJ475</f>
        <v>24040550</v>
      </c>
      <c r="AS475" s="56" t="s">
        <v>571</v>
      </c>
      <c r="AT475" s="114">
        <v>0</v>
      </c>
      <c r="AU475" s="56" t="s">
        <v>91</v>
      </c>
      <c r="AV475" s="114">
        <v>0</v>
      </c>
      <c r="AW475" s="56" t="s">
        <v>90</v>
      </c>
      <c r="AX475" s="247">
        <v>19669541</v>
      </c>
      <c r="AY475" s="58">
        <f t="shared" si="38"/>
        <v>4371009</v>
      </c>
      <c r="AZ475" s="112">
        <f t="shared" si="39"/>
        <v>0.8181818219633078</v>
      </c>
      <c r="BA475" s="159">
        <v>0.5555555668533394</v>
      </c>
      <c r="BB475" s="56" t="s">
        <v>90</v>
      </c>
      <c r="BC475" s="56" t="s">
        <v>92</v>
      </c>
      <c r="BD475" s="403" t="s">
        <v>5264</v>
      </c>
      <c r="BE475" s="51" t="s">
        <v>88</v>
      </c>
      <c r="BF475" s="51" t="s">
        <v>88</v>
      </c>
    </row>
    <row r="476" spans="1:58" x14ac:dyDescent="0.25">
      <c r="B476" s="51">
        <v>2026</v>
      </c>
      <c r="C476" s="51">
        <v>891780111</v>
      </c>
      <c r="D476" s="51" t="s">
        <v>79</v>
      </c>
      <c r="E476" s="161" t="s">
        <v>5263</v>
      </c>
      <c r="F476" s="56" t="s">
        <v>5262</v>
      </c>
      <c r="G476" s="56">
        <v>0</v>
      </c>
      <c r="H476" s="56" t="s">
        <v>82</v>
      </c>
      <c r="I476" s="51" t="s">
        <v>174</v>
      </c>
      <c r="J476" s="121" t="s">
        <v>84</v>
      </c>
      <c r="K476" s="109" t="s">
        <v>5261</v>
      </c>
      <c r="L476" s="114">
        <v>18810320</v>
      </c>
      <c r="M476" s="51" t="s">
        <v>86</v>
      </c>
      <c r="N476" s="109" t="s">
        <v>5260</v>
      </c>
      <c r="O476" s="109">
        <v>1083460728</v>
      </c>
      <c r="P476" s="109">
        <v>273</v>
      </c>
      <c r="Q476" s="120">
        <v>46043</v>
      </c>
      <c r="R476" s="109">
        <v>538927056</v>
      </c>
      <c r="S476" s="114">
        <v>1745</v>
      </c>
      <c r="T476" s="120">
        <v>46044</v>
      </c>
      <c r="U476" s="114">
        <v>18810320</v>
      </c>
      <c r="V476" s="56" t="s">
        <v>88</v>
      </c>
      <c r="W476" s="114">
        <v>1082939683</v>
      </c>
      <c r="X476" s="161" t="s">
        <v>3375</v>
      </c>
      <c r="Y476" s="120">
        <v>46044</v>
      </c>
      <c r="Z476" s="120">
        <v>46044</v>
      </c>
      <c r="AA476" s="120" t="s">
        <v>90</v>
      </c>
      <c r="AB476" s="120">
        <v>46173</v>
      </c>
      <c r="AC476" s="54">
        <f t="shared" si="35"/>
        <v>129</v>
      </c>
      <c r="AD476" s="56">
        <v>1</v>
      </c>
      <c r="AE476" s="114">
        <v>4180071</v>
      </c>
      <c r="AF476" s="56">
        <v>1</v>
      </c>
      <c r="AG476" s="116">
        <v>46203</v>
      </c>
      <c r="AH476" s="54">
        <f t="shared" si="36"/>
        <v>30</v>
      </c>
      <c r="AI476" s="56">
        <v>0</v>
      </c>
      <c r="AJ476" s="114">
        <v>0</v>
      </c>
      <c r="AK476" s="120" t="s">
        <v>90</v>
      </c>
      <c r="AL476" s="116" t="s">
        <v>90</v>
      </c>
      <c r="AM476" s="56">
        <v>0</v>
      </c>
      <c r="AN476" s="116" t="s">
        <v>90</v>
      </c>
      <c r="AO476" s="116" t="s">
        <v>90</v>
      </c>
      <c r="AP476" s="116" t="s">
        <v>90</v>
      </c>
      <c r="AQ476" s="54">
        <f t="shared" si="37"/>
        <v>0</v>
      </c>
      <c r="AR476" s="54">
        <f>+L476+AE476-AJ476</f>
        <v>22990391</v>
      </c>
      <c r="AS476" s="56" t="s">
        <v>571</v>
      </c>
      <c r="AT476" s="114">
        <v>0</v>
      </c>
      <c r="AU476" s="56" t="s">
        <v>91</v>
      </c>
      <c r="AV476" s="114">
        <v>0</v>
      </c>
      <c r="AW476" s="56" t="s">
        <v>90</v>
      </c>
      <c r="AX476" s="247">
        <v>14630249</v>
      </c>
      <c r="AY476" s="58">
        <f t="shared" si="38"/>
        <v>8360142</v>
      </c>
      <c r="AZ476" s="112">
        <f t="shared" si="39"/>
        <v>0.6363636442720787</v>
      </c>
      <c r="BA476" s="159">
        <v>0.55555556736940148</v>
      </c>
      <c r="BB476" s="56" t="s">
        <v>90</v>
      </c>
      <c r="BC476" s="56" t="s">
        <v>92</v>
      </c>
      <c r="BD476" s="403" t="s">
        <v>5259</v>
      </c>
      <c r="BE476" s="51" t="s">
        <v>88</v>
      </c>
      <c r="BF476" s="51" t="s">
        <v>88</v>
      </c>
    </row>
    <row r="477" spans="1:58" x14ac:dyDescent="0.25">
      <c r="A477" t="s">
        <v>524</v>
      </c>
      <c r="B477" s="51">
        <v>2026</v>
      </c>
      <c r="C477" s="51">
        <v>891780111</v>
      </c>
      <c r="D477" s="51" t="s">
        <v>79</v>
      </c>
      <c r="E477" s="161" t="s">
        <v>5258</v>
      </c>
      <c r="F477" s="56" t="s">
        <v>5257</v>
      </c>
      <c r="G477" s="56">
        <v>0</v>
      </c>
      <c r="H477" s="56" t="s">
        <v>82</v>
      </c>
      <c r="I477" s="51" t="s">
        <v>174</v>
      </c>
      <c r="J477" s="121" t="s">
        <v>84</v>
      </c>
      <c r="K477" s="109" t="s">
        <v>4135</v>
      </c>
      <c r="L477" s="114">
        <v>9373320</v>
      </c>
      <c r="M477" s="51" t="s">
        <v>86</v>
      </c>
      <c r="N477" s="109" t="s">
        <v>5256</v>
      </c>
      <c r="O477" s="109">
        <v>1052080389</v>
      </c>
      <c r="P477" s="109">
        <v>69</v>
      </c>
      <c r="Q477" s="120">
        <v>46036</v>
      </c>
      <c r="R477" s="109">
        <v>6818861280</v>
      </c>
      <c r="S477" s="114">
        <v>1711</v>
      </c>
      <c r="T477" s="120">
        <v>46044</v>
      </c>
      <c r="U477" s="114">
        <v>9373320</v>
      </c>
      <c r="V477" s="56" t="s">
        <v>88</v>
      </c>
      <c r="W477" s="114">
        <v>1082939683</v>
      </c>
      <c r="X477" s="161" t="s">
        <v>3375</v>
      </c>
      <c r="Y477" s="120">
        <v>46044</v>
      </c>
      <c r="Z477" s="120">
        <v>46069</v>
      </c>
      <c r="AA477" s="120" t="s">
        <v>90</v>
      </c>
      <c r="AB477" s="120">
        <v>46167</v>
      </c>
      <c r="AC477" s="54">
        <f t="shared" si="35"/>
        <v>98</v>
      </c>
      <c r="AD477" s="56">
        <v>0</v>
      </c>
      <c r="AE477" s="114">
        <v>0</v>
      </c>
      <c r="AF477" s="56">
        <v>0</v>
      </c>
      <c r="AG477" s="116" t="s">
        <v>90</v>
      </c>
      <c r="AH477" s="54">
        <f t="shared" si="36"/>
        <v>0</v>
      </c>
      <c r="AI477" s="56">
        <v>0</v>
      </c>
      <c r="AJ477" s="114">
        <v>0</v>
      </c>
      <c r="AK477" s="120" t="s">
        <v>90</v>
      </c>
      <c r="AL477" s="116" t="s">
        <v>90</v>
      </c>
      <c r="AM477" s="56">
        <v>0</v>
      </c>
      <c r="AN477" s="116" t="s">
        <v>90</v>
      </c>
      <c r="AO477" s="116" t="s">
        <v>90</v>
      </c>
      <c r="AP477" s="116" t="s">
        <v>90</v>
      </c>
      <c r="AQ477" s="54">
        <f t="shared" si="37"/>
        <v>0</v>
      </c>
      <c r="AR477" s="54">
        <f>+L477+AE477-AJ477</f>
        <v>9373320</v>
      </c>
      <c r="AS477" s="56" t="s">
        <v>571</v>
      </c>
      <c r="AT477" s="114">
        <v>0</v>
      </c>
      <c r="AU477" s="56" t="s">
        <v>91</v>
      </c>
      <c r="AV477" s="114">
        <v>0</v>
      </c>
      <c r="AW477" s="56" t="s">
        <v>90</v>
      </c>
      <c r="AX477" s="247">
        <v>1420200</v>
      </c>
      <c r="AY477" s="58">
        <f t="shared" si="38"/>
        <v>7953120</v>
      </c>
      <c r="AZ477" s="112">
        <f t="shared" si="39"/>
        <v>0.15151515151515152</v>
      </c>
      <c r="BA477" s="159">
        <v>0.15151515151515152</v>
      </c>
      <c r="BB477" s="56" t="s">
        <v>90</v>
      </c>
      <c r="BC477" s="56" t="s">
        <v>149</v>
      </c>
      <c r="BD477" s="403" t="s">
        <v>5255</v>
      </c>
      <c r="BE477" s="51" t="s">
        <v>88</v>
      </c>
      <c r="BF477" s="51" t="s">
        <v>88</v>
      </c>
    </row>
    <row r="478" spans="1:58" x14ac:dyDescent="0.25">
      <c r="B478" s="51">
        <v>2026</v>
      </c>
      <c r="C478" s="51">
        <v>891780111</v>
      </c>
      <c r="D478" s="51" t="s">
        <v>79</v>
      </c>
      <c r="E478" s="161" t="s">
        <v>5254</v>
      </c>
      <c r="F478" s="56" t="s">
        <v>5253</v>
      </c>
      <c r="G478" s="56">
        <v>0</v>
      </c>
      <c r="H478" s="56" t="s">
        <v>82</v>
      </c>
      <c r="I478" s="51" t="s">
        <v>174</v>
      </c>
      <c r="J478" s="121" t="s">
        <v>84</v>
      </c>
      <c r="K478" s="109" t="s">
        <v>3507</v>
      </c>
      <c r="L478" s="114">
        <v>9373320</v>
      </c>
      <c r="M478" s="51" t="s">
        <v>86</v>
      </c>
      <c r="N478" s="109" t="s">
        <v>5252</v>
      </c>
      <c r="O478" s="109">
        <v>73229943</v>
      </c>
      <c r="P478" s="109">
        <v>69</v>
      </c>
      <c r="Q478" s="120">
        <v>46036</v>
      </c>
      <c r="R478" s="109">
        <v>6818861280</v>
      </c>
      <c r="S478" s="114">
        <v>1670</v>
      </c>
      <c r="T478" s="120">
        <v>46044</v>
      </c>
      <c r="U478" s="114">
        <v>9373320</v>
      </c>
      <c r="V478" s="56" t="s">
        <v>88</v>
      </c>
      <c r="W478" s="114">
        <v>1082939683</v>
      </c>
      <c r="X478" s="161" t="s">
        <v>3375</v>
      </c>
      <c r="Y478" s="120">
        <v>46044</v>
      </c>
      <c r="Z478" s="120">
        <v>46069</v>
      </c>
      <c r="AA478" s="120" t="s">
        <v>90</v>
      </c>
      <c r="AB478" s="120">
        <v>46167</v>
      </c>
      <c r="AC478" s="54">
        <f t="shared" si="35"/>
        <v>98</v>
      </c>
      <c r="AD478" s="56">
        <v>0</v>
      </c>
      <c r="AE478" s="114">
        <v>0</v>
      </c>
      <c r="AF478" s="56">
        <v>0</v>
      </c>
      <c r="AG478" s="116" t="s">
        <v>90</v>
      </c>
      <c r="AH478" s="54">
        <f t="shared" si="36"/>
        <v>0</v>
      </c>
      <c r="AI478" s="56">
        <v>0</v>
      </c>
      <c r="AJ478" s="114">
        <v>0</v>
      </c>
      <c r="AK478" s="120" t="s">
        <v>90</v>
      </c>
      <c r="AL478" s="116" t="s">
        <v>90</v>
      </c>
      <c r="AM478" s="56">
        <v>0</v>
      </c>
      <c r="AN478" s="116" t="s">
        <v>90</v>
      </c>
      <c r="AO478" s="116" t="s">
        <v>90</v>
      </c>
      <c r="AP478" s="116" t="s">
        <v>90</v>
      </c>
      <c r="AQ478" s="54">
        <f t="shared" si="37"/>
        <v>0</v>
      </c>
      <c r="AR478" s="54">
        <f>+L478+AE478-AJ478</f>
        <v>9373320</v>
      </c>
      <c r="AS478" s="56" t="s">
        <v>571</v>
      </c>
      <c r="AT478" s="114">
        <v>0</v>
      </c>
      <c r="AU478" s="56" t="s">
        <v>91</v>
      </c>
      <c r="AV478" s="114">
        <v>0</v>
      </c>
      <c r="AW478" s="56" t="s">
        <v>90</v>
      </c>
      <c r="AX478" s="247">
        <v>1420200</v>
      </c>
      <c r="AY478" s="58">
        <f t="shared" si="38"/>
        <v>7953120</v>
      </c>
      <c r="AZ478" s="112">
        <f t="shared" si="39"/>
        <v>0.15151515151515152</v>
      </c>
      <c r="BA478" s="159">
        <v>0.15151515151515152</v>
      </c>
      <c r="BB478" s="56" t="s">
        <v>90</v>
      </c>
      <c r="BC478" s="56" t="s">
        <v>149</v>
      </c>
      <c r="BD478" s="403" t="s">
        <v>5251</v>
      </c>
      <c r="BE478" s="51" t="s">
        <v>88</v>
      </c>
      <c r="BF478" s="51" t="s">
        <v>88</v>
      </c>
    </row>
    <row r="479" spans="1:58" x14ac:dyDescent="0.25">
      <c r="B479" s="51">
        <v>2026</v>
      </c>
      <c r="C479" s="51">
        <v>891780111</v>
      </c>
      <c r="D479" s="51" t="s">
        <v>79</v>
      </c>
      <c r="E479" s="161" t="s">
        <v>5250</v>
      </c>
      <c r="F479" s="56" t="s">
        <v>5249</v>
      </c>
      <c r="G479" s="56">
        <v>0</v>
      </c>
      <c r="H479" s="56" t="s">
        <v>82</v>
      </c>
      <c r="I479" s="51" t="s">
        <v>174</v>
      </c>
      <c r="J479" s="121" t="s">
        <v>84</v>
      </c>
      <c r="K479" s="109" t="s">
        <v>3507</v>
      </c>
      <c r="L479" s="114">
        <v>9373320</v>
      </c>
      <c r="M479" s="51" t="s">
        <v>86</v>
      </c>
      <c r="N479" s="109" t="s">
        <v>5248</v>
      </c>
      <c r="O479" s="109">
        <v>1052080027</v>
      </c>
      <c r="P479" s="109">
        <v>69</v>
      </c>
      <c r="Q479" s="120">
        <v>46036</v>
      </c>
      <c r="R479" s="109">
        <v>6818861280</v>
      </c>
      <c r="S479" s="114">
        <v>1669</v>
      </c>
      <c r="T479" s="120">
        <v>46044</v>
      </c>
      <c r="U479" s="114">
        <v>9373320</v>
      </c>
      <c r="V479" s="56" t="s">
        <v>88</v>
      </c>
      <c r="W479" s="114">
        <v>1082939683</v>
      </c>
      <c r="X479" s="161" t="s">
        <v>3375</v>
      </c>
      <c r="Y479" s="120">
        <v>46044</v>
      </c>
      <c r="Z479" s="120">
        <v>46069</v>
      </c>
      <c r="AA479" s="120" t="s">
        <v>90</v>
      </c>
      <c r="AB479" s="120">
        <v>46167</v>
      </c>
      <c r="AC479" s="54">
        <f t="shared" si="35"/>
        <v>98</v>
      </c>
      <c r="AD479" s="56">
        <v>0</v>
      </c>
      <c r="AE479" s="114">
        <v>0</v>
      </c>
      <c r="AF479" s="56">
        <v>0</v>
      </c>
      <c r="AG479" s="116" t="s">
        <v>90</v>
      </c>
      <c r="AH479" s="54">
        <f t="shared" si="36"/>
        <v>0</v>
      </c>
      <c r="AI479" s="56">
        <v>0</v>
      </c>
      <c r="AJ479" s="114">
        <v>0</v>
      </c>
      <c r="AK479" s="120" t="s">
        <v>90</v>
      </c>
      <c r="AL479" s="116" t="s">
        <v>90</v>
      </c>
      <c r="AM479" s="56">
        <v>0</v>
      </c>
      <c r="AN479" s="116" t="s">
        <v>90</v>
      </c>
      <c r="AO479" s="116" t="s">
        <v>90</v>
      </c>
      <c r="AP479" s="116" t="s">
        <v>90</v>
      </c>
      <c r="AQ479" s="54">
        <f t="shared" si="37"/>
        <v>0</v>
      </c>
      <c r="AR479" s="54">
        <f>+L479+AE479-AJ479</f>
        <v>9373320</v>
      </c>
      <c r="AS479" s="56" t="s">
        <v>571</v>
      </c>
      <c r="AT479" s="114">
        <v>0</v>
      </c>
      <c r="AU479" s="56" t="s">
        <v>91</v>
      </c>
      <c r="AV479" s="114">
        <v>0</v>
      </c>
      <c r="AW479" s="56" t="s">
        <v>90</v>
      </c>
      <c r="AX479" s="247">
        <v>1420200</v>
      </c>
      <c r="AY479" s="58">
        <f t="shared" si="38"/>
        <v>7953120</v>
      </c>
      <c r="AZ479" s="112">
        <f t="shared" si="39"/>
        <v>0.15151515151515152</v>
      </c>
      <c r="BA479" s="159">
        <v>0.15151515151515152</v>
      </c>
      <c r="BB479" s="56" t="s">
        <v>90</v>
      </c>
      <c r="BC479" s="56" t="s">
        <v>149</v>
      </c>
      <c r="BD479" s="403" t="s">
        <v>5247</v>
      </c>
      <c r="BE479" s="51" t="s">
        <v>88</v>
      </c>
      <c r="BF479" s="51" t="s">
        <v>88</v>
      </c>
    </row>
    <row r="480" spans="1:58" x14ac:dyDescent="0.25">
      <c r="B480" s="51">
        <v>2026</v>
      </c>
      <c r="C480" s="51">
        <v>891780111</v>
      </c>
      <c r="D480" s="51" t="s">
        <v>79</v>
      </c>
      <c r="E480" s="161" t="s">
        <v>5246</v>
      </c>
      <c r="F480" s="56" t="s">
        <v>5245</v>
      </c>
      <c r="G480" s="56">
        <v>0</v>
      </c>
      <c r="H480" s="56" t="s">
        <v>82</v>
      </c>
      <c r="I480" s="51" t="s">
        <v>174</v>
      </c>
      <c r="J480" s="121" t="s">
        <v>84</v>
      </c>
      <c r="K480" s="109" t="s">
        <v>4135</v>
      </c>
      <c r="L480" s="114">
        <v>9373320</v>
      </c>
      <c r="M480" s="51" t="s">
        <v>86</v>
      </c>
      <c r="N480" s="109" t="s">
        <v>5244</v>
      </c>
      <c r="O480" s="109">
        <v>1050276428</v>
      </c>
      <c r="P480" s="109">
        <v>69</v>
      </c>
      <c r="Q480" s="120">
        <v>46036</v>
      </c>
      <c r="R480" s="109">
        <v>6818861280</v>
      </c>
      <c r="S480" s="114">
        <v>1668</v>
      </c>
      <c r="T480" s="120">
        <v>46044</v>
      </c>
      <c r="U480" s="114">
        <v>9373320</v>
      </c>
      <c r="V480" s="56" t="s">
        <v>88</v>
      </c>
      <c r="W480" s="114">
        <v>1082939683</v>
      </c>
      <c r="X480" s="161" t="s">
        <v>3375</v>
      </c>
      <c r="Y480" s="120">
        <v>46044</v>
      </c>
      <c r="Z480" s="120">
        <v>46069</v>
      </c>
      <c r="AA480" s="120" t="s">
        <v>90</v>
      </c>
      <c r="AB480" s="120">
        <v>46167</v>
      </c>
      <c r="AC480" s="54">
        <f t="shared" si="35"/>
        <v>98</v>
      </c>
      <c r="AD480" s="56">
        <v>0</v>
      </c>
      <c r="AE480" s="114">
        <v>0</v>
      </c>
      <c r="AF480" s="56">
        <v>0</v>
      </c>
      <c r="AG480" s="116" t="s">
        <v>90</v>
      </c>
      <c r="AH480" s="54">
        <f t="shared" si="36"/>
        <v>0</v>
      </c>
      <c r="AI480" s="56">
        <v>0</v>
      </c>
      <c r="AJ480" s="114">
        <v>0</v>
      </c>
      <c r="AK480" s="120" t="s">
        <v>90</v>
      </c>
      <c r="AL480" s="116" t="s">
        <v>90</v>
      </c>
      <c r="AM480" s="56">
        <v>0</v>
      </c>
      <c r="AN480" s="116" t="s">
        <v>90</v>
      </c>
      <c r="AO480" s="116" t="s">
        <v>90</v>
      </c>
      <c r="AP480" s="116" t="s">
        <v>90</v>
      </c>
      <c r="AQ480" s="54">
        <f t="shared" si="37"/>
        <v>0</v>
      </c>
      <c r="AR480" s="54">
        <f>+L480+AE480-AJ480</f>
        <v>9373320</v>
      </c>
      <c r="AS480" s="56" t="s">
        <v>571</v>
      </c>
      <c r="AT480" s="114">
        <v>0</v>
      </c>
      <c r="AU480" s="56" t="s">
        <v>91</v>
      </c>
      <c r="AV480" s="114">
        <v>0</v>
      </c>
      <c r="AW480" s="56" t="s">
        <v>90</v>
      </c>
      <c r="AX480" s="247">
        <v>1420200</v>
      </c>
      <c r="AY480" s="58">
        <f t="shared" si="38"/>
        <v>7953120</v>
      </c>
      <c r="AZ480" s="112">
        <f t="shared" si="39"/>
        <v>0.15151515151515152</v>
      </c>
      <c r="BA480" s="159">
        <v>0.15151515151515152</v>
      </c>
      <c r="BB480" s="56" t="s">
        <v>90</v>
      </c>
      <c r="BC480" s="56" t="s">
        <v>149</v>
      </c>
      <c r="BD480" s="403" t="s">
        <v>5243</v>
      </c>
      <c r="BE480" s="51" t="s">
        <v>88</v>
      </c>
      <c r="BF480" s="51" t="s">
        <v>88</v>
      </c>
    </row>
    <row r="481" spans="2:58" x14ac:dyDescent="0.25">
      <c r="B481" s="51">
        <v>2026</v>
      </c>
      <c r="C481" s="51">
        <v>891780111</v>
      </c>
      <c r="D481" s="51" t="s">
        <v>79</v>
      </c>
      <c r="E481" s="161" t="s">
        <v>5242</v>
      </c>
      <c r="F481" s="56" t="s">
        <v>5241</v>
      </c>
      <c r="G481" s="56">
        <v>0</v>
      </c>
      <c r="H481" s="56" t="s">
        <v>82</v>
      </c>
      <c r="I481" s="51" t="s">
        <v>174</v>
      </c>
      <c r="J481" s="121" t="s">
        <v>84</v>
      </c>
      <c r="K481" s="109" t="s">
        <v>5240</v>
      </c>
      <c r="L481" s="114">
        <v>9373320</v>
      </c>
      <c r="M481" s="51" t="s">
        <v>86</v>
      </c>
      <c r="N481" s="109" t="s">
        <v>5239</v>
      </c>
      <c r="O481" s="109">
        <v>78749670</v>
      </c>
      <c r="P481" s="109">
        <v>69</v>
      </c>
      <c r="Q481" s="120">
        <v>46036</v>
      </c>
      <c r="R481" s="109">
        <v>6818861280</v>
      </c>
      <c r="S481" s="114">
        <v>1667</v>
      </c>
      <c r="T481" s="120">
        <v>46044</v>
      </c>
      <c r="U481" s="114">
        <v>9373320</v>
      </c>
      <c r="V481" s="56" t="s">
        <v>88</v>
      </c>
      <c r="W481" s="114">
        <v>1082939683</v>
      </c>
      <c r="X481" s="161" t="s">
        <v>3375</v>
      </c>
      <c r="Y481" s="120">
        <v>46044</v>
      </c>
      <c r="Z481" s="120">
        <v>46069</v>
      </c>
      <c r="AA481" s="120" t="s">
        <v>90</v>
      </c>
      <c r="AB481" s="120">
        <v>46167</v>
      </c>
      <c r="AC481" s="54">
        <f t="shared" si="35"/>
        <v>98</v>
      </c>
      <c r="AD481" s="56">
        <v>0</v>
      </c>
      <c r="AE481" s="114">
        <v>0</v>
      </c>
      <c r="AF481" s="56">
        <v>0</v>
      </c>
      <c r="AG481" s="116" t="s">
        <v>90</v>
      </c>
      <c r="AH481" s="54">
        <f t="shared" si="36"/>
        <v>0</v>
      </c>
      <c r="AI481" s="56">
        <v>0</v>
      </c>
      <c r="AJ481" s="114">
        <v>0</v>
      </c>
      <c r="AK481" s="120" t="s">
        <v>90</v>
      </c>
      <c r="AL481" s="116" t="s">
        <v>90</v>
      </c>
      <c r="AM481" s="56">
        <v>0</v>
      </c>
      <c r="AN481" s="116" t="s">
        <v>90</v>
      </c>
      <c r="AO481" s="116" t="s">
        <v>90</v>
      </c>
      <c r="AP481" s="116" t="s">
        <v>90</v>
      </c>
      <c r="AQ481" s="54">
        <f t="shared" si="37"/>
        <v>0</v>
      </c>
      <c r="AR481" s="54">
        <f>+L481+AE481-AJ481</f>
        <v>9373320</v>
      </c>
      <c r="AS481" s="56" t="s">
        <v>571</v>
      </c>
      <c r="AT481" s="114">
        <v>0</v>
      </c>
      <c r="AU481" s="56" t="s">
        <v>91</v>
      </c>
      <c r="AV481" s="114">
        <v>0</v>
      </c>
      <c r="AW481" s="56" t="s">
        <v>90</v>
      </c>
      <c r="AX481" s="247">
        <v>1420200</v>
      </c>
      <c r="AY481" s="58">
        <f t="shared" si="38"/>
        <v>7953120</v>
      </c>
      <c r="AZ481" s="112">
        <f t="shared" si="39"/>
        <v>0.15151515151515152</v>
      </c>
      <c r="BA481" s="159">
        <v>0.15151515151515152</v>
      </c>
      <c r="BB481" s="56" t="s">
        <v>90</v>
      </c>
      <c r="BC481" s="56" t="s">
        <v>149</v>
      </c>
      <c r="BD481" s="403" t="s">
        <v>5238</v>
      </c>
      <c r="BE481" s="51" t="s">
        <v>88</v>
      </c>
      <c r="BF481" s="51" t="s">
        <v>88</v>
      </c>
    </row>
    <row r="482" spans="2:58" x14ac:dyDescent="0.25">
      <c r="B482" s="51">
        <v>2026</v>
      </c>
      <c r="C482" s="51">
        <v>891780111</v>
      </c>
      <c r="D482" s="51" t="s">
        <v>79</v>
      </c>
      <c r="E482" s="161" t="s">
        <v>5237</v>
      </c>
      <c r="F482" s="56" t="s">
        <v>5236</v>
      </c>
      <c r="G482" s="56">
        <v>0</v>
      </c>
      <c r="H482" s="56" t="s">
        <v>82</v>
      </c>
      <c r="I482" s="51" t="s">
        <v>174</v>
      </c>
      <c r="J482" s="121" t="s">
        <v>84</v>
      </c>
      <c r="K482" s="109" t="s">
        <v>5235</v>
      </c>
      <c r="L482" s="114">
        <v>9373320</v>
      </c>
      <c r="M482" s="51" t="s">
        <v>86</v>
      </c>
      <c r="N482" s="109" t="s">
        <v>5234</v>
      </c>
      <c r="O482" s="109">
        <v>1052986223</v>
      </c>
      <c r="P482" s="109">
        <v>69</v>
      </c>
      <c r="Q482" s="120">
        <v>46036</v>
      </c>
      <c r="R482" s="109">
        <v>6818861280</v>
      </c>
      <c r="S482" s="114">
        <v>1663</v>
      </c>
      <c r="T482" s="120">
        <v>46044</v>
      </c>
      <c r="U482" s="114">
        <v>9373320</v>
      </c>
      <c r="V482" s="56" t="s">
        <v>88</v>
      </c>
      <c r="W482" s="114">
        <v>1082939683</v>
      </c>
      <c r="X482" s="161" t="s">
        <v>3375</v>
      </c>
      <c r="Y482" s="120">
        <v>46044</v>
      </c>
      <c r="Z482" s="120">
        <v>46069</v>
      </c>
      <c r="AA482" s="120" t="s">
        <v>90</v>
      </c>
      <c r="AB482" s="120">
        <v>46167</v>
      </c>
      <c r="AC482" s="54">
        <f t="shared" si="35"/>
        <v>98</v>
      </c>
      <c r="AD482" s="56">
        <v>0</v>
      </c>
      <c r="AE482" s="114">
        <v>0</v>
      </c>
      <c r="AF482" s="56">
        <v>0</v>
      </c>
      <c r="AG482" s="116" t="s">
        <v>90</v>
      </c>
      <c r="AH482" s="54">
        <f t="shared" si="36"/>
        <v>0</v>
      </c>
      <c r="AI482" s="56">
        <v>0</v>
      </c>
      <c r="AJ482" s="114">
        <v>0</v>
      </c>
      <c r="AK482" s="120" t="s">
        <v>90</v>
      </c>
      <c r="AL482" s="116" t="s">
        <v>90</v>
      </c>
      <c r="AM482" s="56">
        <v>0</v>
      </c>
      <c r="AN482" s="116" t="s">
        <v>90</v>
      </c>
      <c r="AO482" s="116" t="s">
        <v>90</v>
      </c>
      <c r="AP482" s="116" t="s">
        <v>90</v>
      </c>
      <c r="AQ482" s="54">
        <f t="shared" si="37"/>
        <v>0</v>
      </c>
      <c r="AR482" s="54">
        <f>+L482+AE482-AJ482</f>
        <v>9373320</v>
      </c>
      <c r="AS482" s="56" t="s">
        <v>571</v>
      </c>
      <c r="AT482" s="114">
        <v>0</v>
      </c>
      <c r="AU482" s="56" t="s">
        <v>91</v>
      </c>
      <c r="AV482" s="114">
        <v>0</v>
      </c>
      <c r="AW482" s="56" t="s">
        <v>90</v>
      </c>
      <c r="AX482" s="247">
        <v>1420200</v>
      </c>
      <c r="AY482" s="58">
        <f t="shared" si="38"/>
        <v>7953120</v>
      </c>
      <c r="AZ482" s="112">
        <f t="shared" si="39"/>
        <v>0.15151515151515152</v>
      </c>
      <c r="BA482" s="159">
        <v>0.15151515151515152</v>
      </c>
      <c r="BB482" s="56" t="s">
        <v>90</v>
      </c>
      <c r="BC482" s="56" t="s">
        <v>149</v>
      </c>
      <c r="BD482" s="403" t="s">
        <v>5233</v>
      </c>
      <c r="BE482" s="51" t="s">
        <v>88</v>
      </c>
      <c r="BF482" s="51" t="s">
        <v>88</v>
      </c>
    </row>
    <row r="483" spans="2:58" x14ac:dyDescent="0.25">
      <c r="B483" s="51">
        <v>2026</v>
      </c>
      <c r="C483" s="51">
        <v>891780111</v>
      </c>
      <c r="D483" s="51" t="s">
        <v>79</v>
      </c>
      <c r="E483" s="161" t="s">
        <v>5232</v>
      </c>
      <c r="F483" s="56" t="s">
        <v>5231</v>
      </c>
      <c r="G483" s="56">
        <v>0</v>
      </c>
      <c r="H483" s="56" t="s">
        <v>82</v>
      </c>
      <c r="I483" s="51" t="s">
        <v>174</v>
      </c>
      <c r="J483" s="121" t="s">
        <v>84</v>
      </c>
      <c r="K483" s="109" t="s">
        <v>3526</v>
      </c>
      <c r="L483" s="114">
        <v>9373320</v>
      </c>
      <c r="M483" s="51" t="s">
        <v>86</v>
      </c>
      <c r="N483" s="109" t="s">
        <v>5230</v>
      </c>
      <c r="O483" s="109">
        <v>9024532</v>
      </c>
      <c r="P483" s="109">
        <v>69</v>
      </c>
      <c r="Q483" s="120">
        <v>46036</v>
      </c>
      <c r="R483" s="109">
        <v>6818861280</v>
      </c>
      <c r="S483" s="114">
        <v>1671</v>
      </c>
      <c r="T483" s="120">
        <v>46044</v>
      </c>
      <c r="U483" s="114">
        <v>9373320</v>
      </c>
      <c r="V483" s="56" t="s">
        <v>88</v>
      </c>
      <c r="W483" s="114">
        <v>1082939683</v>
      </c>
      <c r="X483" s="161" t="s">
        <v>3375</v>
      </c>
      <c r="Y483" s="120">
        <v>46044</v>
      </c>
      <c r="Z483" s="120">
        <v>46069</v>
      </c>
      <c r="AA483" s="120" t="s">
        <v>90</v>
      </c>
      <c r="AB483" s="120">
        <v>46167</v>
      </c>
      <c r="AC483" s="54">
        <f t="shared" si="35"/>
        <v>98</v>
      </c>
      <c r="AD483" s="56">
        <v>0</v>
      </c>
      <c r="AE483" s="114">
        <v>0</v>
      </c>
      <c r="AF483" s="56">
        <v>0</v>
      </c>
      <c r="AG483" s="116" t="s">
        <v>90</v>
      </c>
      <c r="AH483" s="54">
        <f t="shared" si="36"/>
        <v>0</v>
      </c>
      <c r="AI483" s="56">
        <v>0</v>
      </c>
      <c r="AJ483" s="114">
        <v>0</v>
      </c>
      <c r="AK483" s="120" t="s">
        <v>90</v>
      </c>
      <c r="AL483" s="116" t="s">
        <v>90</v>
      </c>
      <c r="AM483" s="56">
        <v>0</v>
      </c>
      <c r="AN483" s="116" t="s">
        <v>90</v>
      </c>
      <c r="AO483" s="116" t="s">
        <v>90</v>
      </c>
      <c r="AP483" s="116" t="s">
        <v>90</v>
      </c>
      <c r="AQ483" s="54">
        <f t="shared" si="37"/>
        <v>0</v>
      </c>
      <c r="AR483" s="54">
        <f>+L483+AE483-AJ483</f>
        <v>9373320</v>
      </c>
      <c r="AS483" s="56" t="s">
        <v>571</v>
      </c>
      <c r="AT483" s="114">
        <v>0</v>
      </c>
      <c r="AU483" s="56" t="s">
        <v>91</v>
      </c>
      <c r="AV483" s="114">
        <v>0</v>
      </c>
      <c r="AW483" s="56" t="s">
        <v>90</v>
      </c>
      <c r="AX483" s="247">
        <v>1420200</v>
      </c>
      <c r="AY483" s="58">
        <f t="shared" si="38"/>
        <v>7953120</v>
      </c>
      <c r="AZ483" s="112">
        <f t="shared" si="39"/>
        <v>0.15151515151515152</v>
      </c>
      <c r="BA483" s="159">
        <v>0.15151515151515152</v>
      </c>
      <c r="BB483" s="56" t="s">
        <v>90</v>
      </c>
      <c r="BC483" s="56" t="s">
        <v>149</v>
      </c>
      <c r="BD483" s="403" t="s">
        <v>5229</v>
      </c>
      <c r="BE483" s="51" t="s">
        <v>88</v>
      </c>
      <c r="BF483" s="51" t="s">
        <v>88</v>
      </c>
    </row>
    <row r="484" spans="2:58" x14ac:dyDescent="0.25">
      <c r="B484" s="51">
        <v>2026</v>
      </c>
      <c r="C484" s="51">
        <v>891780111</v>
      </c>
      <c r="D484" s="51" t="s">
        <v>79</v>
      </c>
      <c r="E484" s="161" t="s">
        <v>5228</v>
      </c>
      <c r="F484" s="56" t="s">
        <v>5227</v>
      </c>
      <c r="G484" s="56">
        <v>0</v>
      </c>
      <c r="H484" s="56" t="s">
        <v>82</v>
      </c>
      <c r="I484" s="51" t="s">
        <v>174</v>
      </c>
      <c r="J484" s="121" t="s">
        <v>84</v>
      </c>
      <c r="K484" s="109" t="s">
        <v>3526</v>
      </c>
      <c r="L484" s="114">
        <v>9373320</v>
      </c>
      <c r="M484" s="51" t="s">
        <v>86</v>
      </c>
      <c r="N484" s="109" t="s">
        <v>5226</v>
      </c>
      <c r="O484" s="109">
        <v>1051675410</v>
      </c>
      <c r="P484" s="109">
        <v>69</v>
      </c>
      <c r="Q484" s="120">
        <v>46036</v>
      </c>
      <c r="R484" s="109">
        <v>6818861280</v>
      </c>
      <c r="S484" s="114">
        <v>1662</v>
      </c>
      <c r="T484" s="120">
        <v>46044</v>
      </c>
      <c r="U484" s="114">
        <v>9373320</v>
      </c>
      <c r="V484" s="56" t="s">
        <v>88</v>
      </c>
      <c r="W484" s="114">
        <v>1082939683</v>
      </c>
      <c r="X484" s="161" t="s">
        <v>3375</v>
      </c>
      <c r="Y484" s="120">
        <v>46044</v>
      </c>
      <c r="Z484" s="120">
        <v>46069</v>
      </c>
      <c r="AA484" s="120" t="s">
        <v>90</v>
      </c>
      <c r="AB484" s="120">
        <v>46167</v>
      </c>
      <c r="AC484" s="54">
        <f t="shared" si="35"/>
        <v>98</v>
      </c>
      <c r="AD484" s="56">
        <v>0</v>
      </c>
      <c r="AE484" s="114">
        <v>0</v>
      </c>
      <c r="AF484" s="56">
        <v>0</v>
      </c>
      <c r="AG484" s="116" t="s">
        <v>90</v>
      </c>
      <c r="AH484" s="54">
        <f t="shared" si="36"/>
        <v>0</v>
      </c>
      <c r="AI484" s="56">
        <v>0</v>
      </c>
      <c r="AJ484" s="114">
        <v>0</v>
      </c>
      <c r="AK484" s="120" t="s">
        <v>90</v>
      </c>
      <c r="AL484" s="116" t="s">
        <v>90</v>
      </c>
      <c r="AM484" s="56">
        <v>0</v>
      </c>
      <c r="AN484" s="116" t="s">
        <v>90</v>
      </c>
      <c r="AO484" s="116" t="s">
        <v>90</v>
      </c>
      <c r="AP484" s="116" t="s">
        <v>90</v>
      </c>
      <c r="AQ484" s="54">
        <f t="shared" si="37"/>
        <v>0</v>
      </c>
      <c r="AR484" s="54">
        <f>+L484+AE484-AJ484</f>
        <v>9373320</v>
      </c>
      <c r="AS484" s="56" t="s">
        <v>571</v>
      </c>
      <c r="AT484" s="114">
        <v>0</v>
      </c>
      <c r="AU484" s="56" t="s">
        <v>91</v>
      </c>
      <c r="AV484" s="114">
        <v>0</v>
      </c>
      <c r="AW484" s="56" t="s">
        <v>90</v>
      </c>
      <c r="AX484" s="247">
        <v>1420200</v>
      </c>
      <c r="AY484" s="58">
        <f t="shared" si="38"/>
        <v>7953120</v>
      </c>
      <c r="AZ484" s="112">
        <f t="shared" si="39"/>
        <v>0.15151515151515152</v>
      </c>
      <c r="BA484" s="159">
        <v>0.15151515151515152</v>
      </c>
      <c r="BB484" s="56" t="s">
        <v>90</v>
      </c>
      <c r="BC484" s="56" t="s">
        <v>149</v>
      </c>
      <c r="BD484" s="403" t="s">
        <v>5225</v>
      </c>
      <c r="BE484" s="51" t="s">
        <v>88</v>
      </c>
      <c r="BF484" s="51" t="s">
        <v>88</v>
      </c>
    </row>
    <row r="485" spans="2:58" x14ac:dyDescent="0.25">
      <c r="B485" s="51">
        <v>2026</v>
      </c>
      <c r="C485" s="51">
        <v>891780111</v>
      </c>
      <c r="D485" s="51" t="s">
        <v>79</v>
      </c>
      <c r="E485" s="161" t="s">
        <v>5224</v>
      </c>
      <c r="F485" s="56" t="s">
        <v>5223</v>
      </c>
      <c r="G485" s="56">
        <v>0</v>
      </c>
      <c r="H485" s="56" t="s">
        <v>82</v>
      </c>
      <c r="I485" s="51" t="s">
        <v>174</v>
      </c>
      <c r="J485" s="121" t="s">
        <v>84</v>
      </c>
      <c r="K485" s="109" t="s">
        <v>3526</v>
      </c>
      <c r="L485" s="114">
        <v>9373320</v>
      </c>
      <c r="M485" s="51" t="s">
        <v>86</v>
      </c>
      <c r="N485" s="109" t="s">
        <v>5222</v>
      </c>
      <c r="O485" s="109">
        <v>9173017</v>
      </c>
      <c r="P485" s="109">
        <v>69</v>
      </c>
      <c r="Q485" s="120">
        <v>46036</v>
      </c>
      <c r="R485" s="109">
        <v>6818861280</v>
      </c>
      <c r="S485" s="114">
        <v>1666</v>
      </c>
      <c r="T485" s="120">
        <v>46044</v>
      </c>
      <c r="U485" s="114">
        <v>9373320</v>
      </c>
      <c r="V485" s="56" t="s">
        <v>88</v>
      </c>
      <c r="W485" s="114">
        <v>1082939683</v>
      </c>
      <c r="X485" s="161" t="s">
        <v>3375</v>
      </c>
      <c r="Y485" s="120">
        <v>46044</v>
      </c>
      <c r="Z485" s="120">
        <v>46069</v>
      </c>
      <c r="AA485" s="120" t="s">
        <v>90</v>
      </c>
      <c r="AB485" s="120">
        <v>46167</v>
      </c>
      <c r="AC485" s="54">
        <f t="shared" si="35"/>
        <v>98</v>
      </c>
      <c r="AD485" s="56">
        <v>0</v>
      </c>
      <c r="AE485" s="114">
        <v>0</v>
      </c>
      <c r="AF485" s="56">
        <v>0</v>
      </c>
      <c r="AG485" s="116" t="s">
        <v>90</v>
      </c>
      <c r="AH485" s="54">
        <f t="shared" si="36"/>
        <v>0</v>
      </c>
      <c r="AI485" s="56">
        <v>0</v>
      </c>
      <c r="AJ485" s="114">
        <v>0</v>
      </c>
      <c r="AK485" s="120" t="s">
        <v>90</v>
      </c>
      <c r="AL485" s="116" t="s">
        <v>90</v>
      </c>
      <c r="AM485" s="56">
        <v>0</v>
      </c>
      <c r="AN485" s="116" t="s">
        <v>90</v>
      </c>
      <c r="AO485" s="116" t="s">
        <v>90</v>
      </c>
      <c r="AP485" s="116" t="s">
        <v>90</v>
      </c>
      <c r="AQ485" s="54">
        <f t="shared" si="37"/>
        <v>0</v>
      </c>
      <c r="AR485" s="54">
        <f>+L485+AE485-AJ485</f>
        <v>9373320</v>
      </c>
      <c r="AS485" s="56" t="s">
        <v>571</v>
      </c>
      <c r="AT485" s="114">
        <v>0</v>
      </c>
      <c r="AU485" s="56" t="s">
        <v>91</v>
      </c>
      <c r="AV485" s="114">
        <v>0</v>
      </c>
      <c r="AW485" s="56" t="s">
        <v>90</v>
      </c>
      <c r="AX485" s="247">
        <v>1420200</v>
      </c>
      <c r="AY485" s="58">
        <f t="shared" si="38"/>
        <v>7953120</v>
      </c>
      <c r="AZ485" s="112">
        <f t="shared" si="39"/>
        <v>0.15151515151515152</v>
      </c>
      <c r="BA485" s="159">
        <v>0.15151515151515152</v>
      </c>
      <c r="BB485" s="56" t="s">
        <v>90</v>
      </c>
      <c r="BC485" s="56" t="s">
        <v>149</v>
      </c>
      <c r="BD485" s="403" t="s">
        <v>5221</v>
      </c>
      <c r="BE485" s="51" t="s">
        <v>88</v>
      </c>
      <c r="BF485" s="51" t="s">
        <v>88</v>
      </c>
    </row>
    <row r="486" spans="2:58" x14ac:dyDescent="0.25">
      <c r="B486" s="51">
        <v>2026</v>
      </c>
      <c r="C486" s="51">
        <v>891780111</v>
      </c>
      <c r="D486" s="51" t="s">
        <v>79</v>
      </c>
      <c r="E486" s="161" t="s">
        <v>5220</v>
      </c>
      <c r="F486" s="56" t="s">
        <v>5219</v>
      </c>
      <c r="G486" s="56">
        <v>0</v>
      </c>
      <c r="H486" s="56" t="s">
        <v>82</v>
      </c>
      <c r="I486" s="51" t="s">
        <v>174</v>
      </c>
      <c r="J486" s="121" t="s">
        <v>84</v>
      </c>
      <c r="K486" s="109" t="s">
        <v>3507</v>
      </c>
      <c r="L486" s="114">
        <v>9373320</v>
      </c>
      <c r="M486" s="51" t="s">
        <v>86</v>
      </c>
      <c r="N486" s="109" t="s">
        <v>5218</v>
      </c>
      <c r="O486" s="109">
        <v>73432862</v>
      </c>
      <c r="P486" s="109">
        <v>69</v>
      </c>
      <c r="Q486" s="120">
        <v>46036</v>
      </c>
      <c r="R486" s="109">
        <v>6818861280</v>
      </c>
      <c r="S486" s="114">
        <v>1665</v>
      </c>
      <c r="T486" s="120">
        <v>46044</v>
      </c>
      <c r="U486" s="114">
        <v>9373320</v>
      </c>
      <c r="V486" s="56" t="s">
        <v>88</v>
      </c>
      <c r="W486" s="114">
        <v>1082939683</v>
      </c>
      <c r="X486" s="161" t="s">
        <v>3375</v>
      </c>
      <c r="Y486" s="120">
        <v>46044</v>
      </c>
      <c r="Z486" s="120">
        <v>46069</v>
      </c>
      <c r="AA486" s="120" t="s">
        <v>90</v>
      </c>
      <c r="AB486" s="120">
        <v>46167</v>
      </c>
      <c r="AC486" s="54">
        <f t="shared" si="35"/>
        <v>98</v>
      </c>
      <c r="AD486" s="56">
        <v>0</v>
      </c>
      <c r="AE486" s="114">
        <v>0</v>
      </c>
      <c r="AF486" s="56">
        <v>0</v>
      </c>
      <c r="AG486" s="116" t="s">
        <v>90</v>
      </c>
      <c r="AH486" s="54">
        <f t="shared" si="36"/>
        <v>0</v>
      </c>
      <c r="AI486" s="56">
        <v>0</v>
      </c>
      <c r="AJ486" s="114">
        <v>0</v>
      </c>
      <c r="AK486" s="120" t="s">
        <v>90</v>
      </c>
      <c r="AL486" s="116" t="s">
        <v>90</v>
      </c>
      <c r="AM486" s="56">
        <v>0</v>
      </c>
      <c r="AN486" s="116" t="s">
        <v>90</v>
      </c>
      <c r="AO486" s="116" t="s">
        <v>90</v>
      </c>
      <c r="AP486" s="116" t="s">
        <v>90</v>
      </c>
      <c r="AQ486" s="54">
        <f t="shared" si="37"/>
        <v>0</v>
      </c>
      <c r="AR486" s="54">
        <f>+L486+AE486-AJ486</f>
        <v>9373320</v>
      </c>
      <c r="AS486" s="56" t="s">
        <v>571</v>
      </c>
      <c r="AT486" s="114">
        <v>0</v>
      </c>
      <c r="AU486" s="56" t="s">
        <v>91</v>
      </c>
      <c r="AV486" s="114">
        <v>0</v>
      </c>
      <c r="AW486" s="56" t="s">
        <v>90</v>
      </c>
      <c r="AX486" s="247">
        <v>1420200</v>
      </c>
      <c r="AY486" s="58">
        <f t="shared" si="38"/>
        <v>7953120</v>
      </c>
      <c r="AZ486" s="112">
        <f t="shared" si="39"/>
        <v>0.15151515151515152</v>
      </c>
      <c r="BA486" s="159">
        <v>0.15151515151515152</v>
      </c>
      <c r="BB486" s="56" t="s">
        <v>90</v>
      </c>
      <c r="BC486" s="56" t="s">
        <v>149</v>
      </c>
      <c r="BD486" s="403" t="s">
        <v>5217</v>
      </c>
      <c r="BE486" s="51" t="s">
        <v>88</v>
      </c>
      <c r="BF486" s="51" t="s">
        <v>88</v>
      </c>
    </row>
    <row r="487" spans="2:58" x14ac:dyDescent="0.25">
      <c r="B487" s="51">
        <v>2026</v>
      </c>
      <c r="C487" s="51">
        <v>891780111</v>
      </c>
      <c r="D487" s="51" t="s">
        <v>79</v>
      </c>
      <c r="E487" s="161" t="s">
        <v>5216</v>
      </c>
      <c r="F487" s="56" t="s">
        <v>5215</v>
      </c>
      <c r="G487" s="56">
        <v>0</v>
      </c>
      <c r="H487" s="56" t="s">
        <v>82</v>
      </c>
      <c r="I487" s="51" t="s">
        <v>174</v>
      </c>
      <c r="J487" s="121" t="s">
        <v>84</v>
      </c>
      <c r="K487" s="109" t="s">
        <v>3507</v>
      </c>
      <c r="L487" s="114">
        <v>9373320</v>
      </c>
      <c r="M487" s="51" t="s">
        <v>86</v>
      </c>
      <c r="N487" s="109" t="s">
        <v>5214</v>
      </c>
      <c r="O487" s="109">
        <v>1043933539</v>
      </c>
      <c r="P487" s="109">
        <v>69</v>
      </c>
      <c r="Q487" s="120">
        <v>46036</v>
      </c>
      <c r="R487" s="109">
        <v>6818861280</v>
      </c>
      <c r="S487" s="114">
        <v>1664</v>
      </c>
      <c r="T487" s="120">
        <v>46044</v>
      </c>
      <c r="U487" s="114">
        <v>9373320</v>
      </c>
      <c r="V487" s="56" t="s">
        <v>88</v>
      </c>
      <c r="W487" s="114">
        <v>1082939683</v>
      </c>
      <c r="X487" s="161" t="s">
        <v>3375</v>
      </c>
      <c r="Y487" s="120">
        <v>46044</v>
      </c>
      <c r="Z487" s="120">
        <v>46069</v>
      </c>
      <c r="AA487" s="120" t="s">
        <v>90</v>
      </c>
      <c r="AB487" s="120">
        <v>46167</v>
      </c>
      <c r="AC487" s="54">
        <f t="shared" si="35"/>
        <v>98</v>
      </c>
      <c r="AD487" s="56">
        <v>0</v>
      </c>
      <c r="AE487" s="114">
        <v>0</v>
      </c>
      <c r="AF487" s="56">
        <v>0</v>
      </c>
      <c r="AG487" s="116" t="s">
        <v>90</v>
      </c>
      <c r="AH487" s="54">
        <f t="shared" si="36"/>
        <v>0</v>
      </c>
      <c r="AI487" s="56">
        <v>0</v>
      </c>
      <c r="AJ487" s="114">
        <v>0</v>
      </c>
      <c r="AK487" s="120" t="s">
        <v>90</v>
      </c>
      <c r="AL487" s="116" t="s">
        <v>90</v>
      </c>
      <c r="AM487" s="56">
        <v>0</v>
      </c>
      <c r="AN487" s="116" t="s">
        <v>90</v>
      </c>
      <c r="AO487" s="116" t="s">
        <v>90</v>
      </c>
      <c r="AP487" s="116" t="s">
        <v>90</v>
      </c>
      <c r="AQ487" s="54">
        <f t="shared" si="37"/>
        <v>0</v>
      </c>
      <c r="AR487" s="54">
        <f>+L487+AE487-AJ487</f>
        <v>9373320</v>
      </c>
      <c r="AS487" s="56" t="s">
        <v>571</v>
      </c>
      <c r="AT487" s="114">
        <v>0</v>
      </c>
      <c r="AU487" s="56" t="s">
        <v>91</v>
      </c>
      <c r="AV487" s="114">
        <v>0</v>
      </c>
      <c r="AW487" s="56" t="s">
        <v>90</v>
      </c>
      <c r="AX487" s="247">
        <v>1420200</v>
      </c>
      <c r="AY487" s="58">
        <f t="shared" si="38"/>
        <v>7953120</v>
      </c>
      <c r="AZ487" s="112">
        <f t="shared" si="39"/>
        <v>0.15151515151515152</v>
      </c>
      <c r="BA487" s="159">
        <v>0.15151515151515152</v>
      </c>
      <c r="BB487" s="56" t="s">
        <v>90</v>
      </c>
      <c r="BC487" s="56" t="s">
        <v>149</v>
      </c>
      <c r="BD487" s="403" t="s">
        <v>5213</v>
      </c>
      <c r="BE487" s="51" t="s">
        <v>88</v>
      </c>
      <c r="BF487" s="51" t="s">
        <v>88</v>
      </c>
    </row>
    <row r="488" spans="2:58" x14ac:dyDescent="0.25">
      <c r="B488" s="51">
        <v>2026</v>
      </c>
      <c r="C488" s="51">
        <v>891780111</v>
      </c>
      <c r="D488" s="51" t="s">
        <v>79</v>
      </c>
      <c r="E488" s="161" t="s">
        <v>5212</v>
      </c>
      <c r="F488" s="56" t="s">
        <v>5211</v>
      </c>
      <c r="G488" s="56">
        <v>0</v>
      </c>
      <c r="H488" s="56" t="s">
        <v>82</v>
      </c>
      <c r="I488" s="51" t="s">
        <v>174</v>
      </c>
      <c r="J488" s="121" t="s">
        <v>84</v>
      </c>
      <c r="K488" s="109" t="s">
        <v>3507</v>
      </c>
      <c r="L488" s="114">
        <v>9373320</v>
      </c>
      <c r="M488" s="51" t="s">
        <v>86</v>
      </c>
      <c r="N488" s="109" t="s">
        <v>5210</v>
      </c>
      <c r="O488" s="109">
        <v>1049932364</v>
      </c>
      <c r="P488" s="109">
        <v>69</v>
      </c>
      <c r="Q488" s="120">
        <v>46036</v>
      </c>
      <c r="R488" s="109">
        <v>6818861280</v>
      </c>
      <c r="S488" s="114">
        <v>1750</v>
      </c>
      <c r="T488" s="120">
        <v>46044</v>
      </c>
      <c r="U488" s="114">
        <v>9373320</v>
      </c>
      <c r="V488" s="56" t="s">
        <v>88</v>
      </c>
      <c r="W488" s="114">
        <v>1082939683</v>
      </c>
      <c r="X488" s="161" t="s">
        <v>3375</v>
      </c>
      <c r="Y488" s="120">
        <v>46044</v>
      </c>
      <c r="Z488" s="120">
        <v>46069</v>
      </c>
      <c r="AA488" s="120" t="s">
        <v>90</v>
      </c>
      <c r="AB488" s="120">
        <v>46167</v>
      </c>
      <c r="AC488" s="54">
        <f t="shared" si="35"/>
        <v>98</v>
      </c>
      <c r="AD488" s="56">
        <v>0</v>
      </c>
      <c r="AE488" s="114">
        <v>0</v>
      </c>
      <c r="AF488" s="56">
        <v>0</v>
      </c>
      <c r="AG488" s="116" t="s">
        <v>90</v>
      </c>
      <c r="AH488" s="54">
        <f t="shared" si="36"/>
        <v>0</v>
      </c>
      <c r="AI488" s="56">
        <v>0</v>
      </c>
      <c r="AJ488" s="114">
        <v>0</v>
      </c>
      <c r="AK488" s="120" t="s">
        <v>90</v>
      </c>
      <c r="AL488" s="116" t="s">
        <v>90</v>
      </c>
      <c r="AM488" s="56">
        <v>0</v>
      </c>
      <c r="AN488" s="116" t="s">
        <v>90</v>
      </c>
      <c r="AO488" s="116" t="s">
        <v>90</v>
      </c>
      <c r="AP488" s="116" t="s">
        <v>90</v>
      </c>
      <c r="AQ488" s="54">
        <f t="shared" si="37"/>
        <v>0</v>
      </c>
      <c r="AR488" s="54">
        <f>+L488+AE488-AJ488</f>
        <v>9373320</v>
      </c>
      <c r="AS488" s="56" t="s">
        <v>571</v>
      </c>
      <c r="AT488" s="114">
        <v>0</v>
      </c>
      <c r="AU488" s="56" t="s">
        <v>91</v>
      </c>
      <c r="AV488" s="114">
        <v>0</v>
      </c>
      <c r="AW488" s="56" t="s">
        <v>90</v>
      </c>
      <c r="AX488" s="247">
        <v>1420200</v>
      </c>
      <c r="AY488" s="58">
        <f t="shared" si="38"/>
        <v>7953120</v>
      </c>
      <c r="AZ488" s="112">
        <f t="shared" si="39"/>
        <v>0.15151515151515152</v>
      </c>
      <c r="BA488" s="159">
        <v>0.15151515151515152</v>
      </c>
      <c r="BB488" s="56" t="s">
        <v>90</v>
      </c>
      <c r="BC488" s="56" t="s">
        <v>149</v>
      </c>
      <c r="BD488" s="403" t="s">
        <v>5209</v>
      </c>
      <c r="BE488" s="51" t="s">
        <v>88</v>
      </c>
      <c r="BF488" s="51" t="s">
        <v>88</v>
      </c>
    </row>
    <row r="489" spans="2:58" x14ac:dyDescent="0.25">
      <c r="B489" s="51">
        <v>2026</v>
      </c>
      <c r="C489" s="51">
        <v>891780111</v>
      </c>
      <c r="D489" s="51" t="s">
        <v>79</v>
      </c>
      <c r="E489" s="161" t="s">
        <v>5208</v>
      </c>
      <c r="F489" s="56" t="s">
        <v>5207</v>
      </c>
      <c r="G489" s="56">
        <v>0</v>
      </c>
      <c r="H489" s="56" t="s">
        <v>82</v>
      </c>
      <c r="I489" s="51" t="s">
        <v>174</v>
      </c>
      <c r="J489" s="121" t="s">
        <v>84</v>
      </c>
      <c r="K489" s="109" t="s">
        <v>3507</v>
      </c>
      <c r="L489" s="114">
        <v>9373320</v>
      </c>
      <c r="M489" s="51" t="s">
        <v>86</v>
      </c>
      <c r="N489" s="109" t="s">
        <v>5206</v>
      </c>
      <c r="O489" s="109">
        <v>1049930564</v>
      </c>
      <c r="P489" s="109">
        <v>69</v>
      </c>
      <c r="Q489" s="120">
        <v>46036</v>
      </c>
      <c r="R489" s="109">
        <v>6818861280</v>
      </c>
      <c r="S489" s="114">
        <v>1661</v>
      </c>
      <c r="T489" s="120">
        <v>46044</v>
      </c>
      <c r="U489" s="114">
        <v>9373320</v>
      </c>
      <c r="V489" s="56" t="s">
        <v>88</v>
      </c>
      <c r="W489" s="114">
        <v>1082939683</v>
      </c>
      <c r="X489" s="161" t="s">
        <v>3375</v>
      </c>
      <c r="Y489" s="120">
        <v>46044</v>
      </c>
      <c r="Z489" s="120">
        <v>46069</v>
      </c>
      <c r="AA489" s="120" t="s">
        <v>90</v>
      </c>
      <c r="AB489" s="120">
        <v>46167</v>
      </c>
      <c r="AC489" s="54">
        <f t="shared" si="35"/>
        <v>98</v>
      </c>
      <c r="AD489" s="56">
        <v>0</v>
      </c>
      <c r="AE489" s="114">
        <v>0</v>
      </c>
      <c r="AF489" s="56">
        <v>0</v>
      </c>
      <c r="AG489" s="116" t="s">
        <v>90</v>
      </c>
      <c r="AH489" s="54">
        <f t="shared" si="36"/>
        <v>0</v>
      </c>
      <c r="AI489" s="56">
        <v>0</v>
      </c>
      <c r="AJ489" s="114">
        <v>0</v>
      </c>
      <c r="AK489" s="120" t="s">
        <v>90</v>
      </c>
      <c r="AL489" s="116" t="s">
        <v>90</v>
      </c>
      <c r="AM489" s="56">
        <v>0</v>
      </c>
      <c r="AN489" s="116" t="s">
        <v>90</v>
      </c>
      <c r="AO489" s="116" t="s">
        <v>90</v>
      </c>
      <c r="AP489" s="116" t="s">
        <v>90</v>
      </c>
      <c r="AQ489" s="54">
        <f t="shared" si="37"/>
        <v>0</v>
      </c>
      <c r="AR489" s="54">
        <f>+L489+AE489-AJ489</f>
        <v>9373320</v>
      </c>
      <c r="AS489" s="56" t="s">
        <v>571</v>
      </c>
      <c r="AT489" s="114">
        <v>0</v>
      </c>
      <c r="AU489" s="56" t="s">
        <v>91</v>
      </c>
      <c r="AV489" s="114">
        <v>0</v>
      </c>
      <c r="AW489" s="56" t="s">
        <v>90</v>
      </c>
      <c r="AX489" s="247">
        <v>1420200</v>
      </c>
      <c r="AY489" s="58">
        <f t="shared" si="38"/>
        <v>7953120</v>
      </c>
      <c r="AZ489" s="112">
        <f t="shared" si="39"/>
        <v>0.15151515151515152</v>
      </c>
      <c r="BA489" s="159">
        <v>0.15151515151515152</v>
      </c>
      <c r="BB489" s="56" t="s">
        <v>90</v>
      </c>
      <c r="BC489" s="56" t="s">
        <v>149</v>
      </c>
      <c r="BD489" s="403" t="s">
        <v>5205</v>
      </c>
      <c r="BE489" s="51" t="s">
        <v>88</v>
      </c>
      <c r="BF489" s="51" t="s">
        <v>88</v>
      </c>
    </row>
    <row r="490" spans="2:58" x14ac:dyDescent="0.25">
      <c r="B490" s="51">
        <v>2026</v>
      </c>
      <c r="C490" s="51">
        <v>891780111</v>
      </c>
      <c r="D490" s="51" t="s">
        <v>79</v>
      </c>
      <c r="E490" s="161" t="s">
        <v>5204</v>
      </c>
      <c r="F490" s="56" t="s">
        <v>5203</v>
      </c>
      <c r="G490" s="56">
        <v>0</v>
      </c>
      <c r="H490" s="56" t="s">
        <v>82</v>
      </c>
      <c r="I490" s="51" t="s">
        <v>174</v>
      </c>
      <c r="J490" s="121" t="s">
        <v>84</v>
      </c>
      <c r="K490" s="109" t="s">
        <v>3507</v>
      </c>
      <c r="L490" s="114">
        <v>9373320</v>
      </c>
      <c r="M490" s="51" t="s">
        <v>86</v>
      </c>
      <c r="N490" s="109" t="s">
        <v>5202</v>
      </c>
      <c r="O490" s="109">
        <v>1049943315</v>
      </c>
      <c r="P490" s="109">
        <v>69</v>
      </c>
      <c r="Q490" s="120">
        <v>46036</v>
      </c>
      <c r="R490" s="109">
        <v>6818861280</v>
      </c>
      <c r="S490" s="114">
        <v>1660</v>
      </c>
      <c r="T490" s="120">
        <v>46044</v>
      </c>
      <c r="U490" s="114">
        <v>9373320</v>
      </c>
      <c r="V490" s="56" t="s">
        <v>88</v>
      </c>
      <c r="W490" s="114">
        <v>1082939683</v>
      </c>
      <c r="X490" s="161" t="s">
        <v>3375</v>
      </c>
      <c r="Y490" s="120">
        <v>46044</v>
      </c>
      <c r="Z490" s="120">
        <v>46069</v>
      </c>
      <c r="AA490" s="120" t="s">
        <v>90</v>
      </c>
      <c r="AB490" s="120">
        <v>46167</v>
      </c>
      <c r="AC490" s="54">
        <f t="shared" si="35"/>
        <v>98</v>
      </c>
      <c r="AD490" s="56">
        <v>0</v>
      </c>
      <c r="AE490" s="114">
        <v>0</v>
      </c>
      <c r="AF490" s="56">
        <v>0</v>
      </c>
      <c r="AG490" s="116" t="s">
        <v>90</v>
      </c>
      <c r="AH490" s="54">
        <f t="shared" si="36"/>
        <v>0</v>
      </c>
      <c r="AI490" s="56">
        <v>0</v>
      </c>
      <c r="AJ490" s="114">
        <v>0</v>
      </c>
      <c r="AK490" s="120" t="s">
        <v>90</v>
      </c>
      <c r="AL490" s="116" t="s">
        <v>90</v>
      </c>
      <c r="AM490" s="56">
        <v>0</v>
      </c>
      <c r="AN490" s="116" t="s">
        <v>90</v>
      </c>
      <c r="AO490" s="116" t="s">
        <v>90</v>
      </c>
      <c r="AP490" s="116" t="s">
        <v>90</v>
      </c>
      <c r="AQ490" s="54">
        <f t="shared" si="37"/>
        <v>0</v>
      </c>
      <c r="AR490" s="54">
        <f>+L490+AE490-AJ490</f>
        <v>9373320</v>
      </c>
      <c r="AS490" s="56" t="s">
        <v>571</v>
      </c>
      <c r="AT490" s="114">
        <v>0</v>
      </c>
      <c r="AU490" s="56" t="s">
        <v>91</v>
      </c>
      <c r="AV490" s="114">
        <v>0</v>
      </c>
      <c r="AW490" s="56" t="s">
        <v>90</v>
      </c>
      <c r="AX490" s="247">
        <v>1420200</v>
      </c>
      <c r="AY490" s="58">
        <f t="shared" si="38"/>
        <v>7953120</v>
      </c>
      <c r="AZ490" s="112">
        <f t="shared" si="39"/>
        <v>0.15151515151515152</v>
      </c>
      <c r="BA490" s="159">
        <v>0.15151515151515152</v>
      </c>
      <c r="BB490" s="56" t="s">
        <v>90</v>
      </c>
      <c r="BC490" s="56" t="s">
        <v>149</v>
      </c>
      <c r="BD490" s="403" t="s">
        <v>5201</v>
      </c>
      <c r="BE490" s="51" t="s">
        <v>88</v>
      </c>
      <c r="BF490" s="51" t="s">
        <v>88</v>
      </c>
    </row>
    <row r="491" spans="2:58" x14ac:dyDescent="0.25">
      <c r="B491" s="51">
        <v>2026</v>
      </c>
      <c r="C491" s="51">
        <v>891780111</v>
      </c>
      <c r="D491" s="51" t="s">
        <v>79</v>
      </c>
      <c r="E491" s="161" t="s">
        <v>5200</v>
      </c>
      <c r="F491" s="56" t="s">
        <v>5199</v>
      </c>
      <c r="G491" s="56">
        <v>0</v>
      </c>
      <c r="H491" s="56" t="s">
        <v>82</v>
      </c>
      <c r="I491" s="51" t="s">
        <v>174</v>
      </c>
      <c r="J491" s="121" t="s">
        <v>84</v>
      </c>
      <c r="K491" s="54" t="s">
        <v>3531</v>
      </c>
      <c r="L491" s="114">
        <v>9373320</v>
      </c>
      <c r="M491" s="51" t="s">
        <v>86</v>
      </c>
      <c r="N491" s="109" t="s">
        <v>5198</v>
      </c>
      <c r="O491" s="109">
        <v>1047373994</v>
      </c>
      <c r="P491" s="109">
        <v>69</v>
      </c>
      <c r="Q491" s="120">
        <v>46036</v>
      </c>
      <c r="R491" s="109">
        <v>6818861280</v>
      </c>
      <c r="S491" s="114">
        <v>1659</v>
      </c>
      <c r="T491" s="120">
        <v>46044</v>
      </c>
      <c r="U491" s="114">
        <v>9373320</v>
      </c>
      <c r="V491" s="56" t="s">
        <v>88</v>
      </c>
      <c r="W491" s="114">
        <v>1082939683</v>
      </c>
      <c r="X491" s="161" t="s">
        <v>3375</v>
      </c>
      <c r="Y491" s="120">
        <v>46044</v>
      </c>
      <c r="Z491" s="120">
        <v>46069</v>
      </c>
      <c r="AA491" s="120" t="s">
        <v>90</v>
      </c>
      <c r="AB491" s="120">
        <v>46167</v>
      </c>
      <c r="AC491" s="54">
        <f t="shared" si="35"/>
        <v>98</v>
      </c>
      <c r="AD491" s="56">
        <v>0</v>
      </c>
      <c r="AE491" s="114">
        <v>0</v>
      </c>
      <c r="AF491" s="56">
        <v>0</v>
      </c>
      <c r="AG491" s="116" t="s">
        <v>90</v>
      </c>
      <c r="AH491" s="54">
        <f t="shared" si="36"/>
        <v>0</v>
      </c>
      <c r="AI491" s="56">
        <v>0</v>
      </c>
      <c r="AJ491" s="114">
        <v>0</v>
      </c>
      <c r="AK491" s="120" t="s">
        <v>90</v>
      </c>
      <c r="AL491" s="116" t="s">
        <v>90</v>
      </c>
      <c r="AM491" s="56">
        <v>0</v>
      </c>
      <c r="AN491" s="116" t="s">
        <v>90</v>
      </c>
      <c r="AO491" s="116" t="s">
        <v>90</v>
      </c>
      <c r="AP491" s="116" t="s">
        <v>90</v>
      </c>
      <c r="AQ491" s="54">
        <f t="shared" si="37"/>
        <v>0</v>
      </c>
      <c r="AR491" s="54">
        <f>+L491+AE491-AJ491</f>
        <v>9373320</v>
      </c>
      <c r="AS491" s="56" t="s">
        <v>571</v>
      </c>
      <c r="AT491" s="114">
        <v>0</v>
      </c>
      <c r="AU491" s="56" t="s">
        <v>91</v>
      </c>
      <c r="AV491" s="114">
        <v>0</v>
      </c>
      <c r="AW491" s="56" t="s">
        <v>90</v>
      </c>
      <c r="AX491" s="247">
        <v>1420200</v>
      </c>
      <c r="AY491" s="58">
        <f t="shared" si="38"/>
        <v>7953120</v>
      </c>
      <c r="AZ491" s="112">
        <f t="shared" si="39"/>
        <v>0.15151515151515152</v>
      </c>
      <c r="BA491" s="159">
        <v>0.15151515151515152</v>
      </c>
      <c r="BB491" s="56" t="s">
        <v>90</v>
      </c>
      <c r="BC491" s="56" t="s">
        <v>149</v>
      </c>
      <c r="BD491" s="403" t="s">
        <v>5197</v>
      </c>
      <c r="BE491" s="51" t="s">
        <v>88</v>
      </c>
      <c r="BF491" s="51" t="s">
        <v>88</v>
      </c>
    </row>
    <row r="492" spans="2:58" x14ac:dyDescent="0.25">
      <c r="B492" s="51">
        <v>2026</v>
      </c>
      <c r="C492" s="51">
        <v>891780111</v>
      </c>
      <c r="D492" s="51" t="s">
        <v>79</v>
      </c>
      <c r="E492" s="161" t="s">
        <v>5196</v>
      </c>
      <c r="F492" s="56" t="s">
        <v>5195</v>
      </c>
      <c r="G492" s="56">
        <v>0</v>
      </c>
      <c r="H492" s="56" t="s">
        <v>82</v>
      </c>
      <c r="I492" s="51" t="s">
        <v>174</v>
      </c>
      <c r="J492" s="121" t="s">
        <v>84</v>
      </c>
      <c r="K492" s="109" t="s">
        <v>5194</v>
      </c>
      <c r="L492" s="114">
        <v>13171200</v>
      </c>
      <c r="M492" s="51" t="s">
        <v>86</v>
      </c>
      <c r="N492" s="109" t="s">
        <v>5193</v>
      </c>
      <c r="O492" s="109">
        <v>1083014308</v>
      </c>
      <c r="P492" s="109">
        <v>174</v>
      </c>
      <c r="Q492" s="120">
        <v>46038</v>
      </c>
      <c r="R492" s="109">
        <v>675262388</v>
      </c>
      <c r="S492" s="114">
        <v>1655</v>
      </c>
      <c r="T492" s="120">
        <v>46044</v>
      </c>
      <c r="U492" s="114">
        <v>13171200</v>
      </c>
      <c r="V492" s="56" t="s">
        <v>88</v>
      </c>
      <c r="W492" s="405">
        <v>85472020</v>
      </c>
      <c r="X492" s="405" t="s">
        <v>1978</v>
      </c>
      <c r="Y492" s="120">
        <v>46044</v>
      </c>
      <c r="Z492" s="120">
        <v>46055</v>
      </c>
      <c r="AA492" s="120" t="s">
        <v>90</v>
      </c>
      <c r="AB492" s="120">
        <v>46173</v>
      </c>
      <c r="AC492" s="54">
        <f t="shared" si="35"/>
        <v>118</v>
      </c>
      <c r="AD492" s="56">
        <v>0</v>
      </c>
      <c r="AE492" s="114">
        <v>0</v>
      </c>
      <c r="AF492" s="56">
        <v>0</v>
      </c>
      <c r="AG492" s="116" t="s">
        <v>90</v>
      </c>
      <c r="AH492" s="54">
        <f t="shared" si="36"/>
        <v>0</v>
      </c>
      <c r="AI492" s="56">
        <v>0</v>
      </c>
      <c r="AJ492" s="114">
        <v>0</v>
      </c>
      <c r="AK492" s="120" t="s">
        <v>90</v>
      </c>
      <c r="AL492" s="116" t="s">
        <v>90</v>
      </c>
      <c r="AM492" s="56">
        <v>0</v>
      </c>
      <c r="AN492" s="116" t="s">
        <v>90</v>
      </c>
      <c r="AO492" s="116" t="s">
        <v>90</v>
      </c>
      <c r="AP492" s="116" t="s">
        <v>90</v>
      </c>
      <c r="AQ492" s="54">
        <f t="shared" si="37"/>
        <v>0</v>
      </c>
      <c r="AR492" s="54">
        <f>+L492+AE492-AJ492</f>
        <v>13171200</v>
      </c>
      <c r="AS492" s="56" t="s">
        <v>571</v>
      </c>
      <c r="AT492" s="114">
        <v>0</v>
      </c>
      <c r="AU492" s="56" t="s">
        <v>91</v>
      </c>
      <c r="AV492" s="114">
        <v>0</v>
      </c>
      <c r="AW492" s="56" t="s">
        <v>90</v>
      </c>
      <c r="AX492" s="247">
        <v>3292800</v>
      </c>
      <c r="AY492" s="58">
        <f t="shared" si="38"/>
        <v>9878400</v>
      </c>
      <c r="AZ492" s="112">
        <f t="shared" si="39"/>
        <v>0.25</v>
      </c>
      <c r="BA492" s="159">
        <v>0.25</v>
      </c>
      <c r="BB492" s="56" t="s">
        <v>90</v>
      </c>
      <c r="BC492" s="56" t="s">
        <v>149</v>
      </c>
      <c r="BD492" s="403" t="s">
        <v>5192</v>
      </c>
      <c r="BE492" s="51" t="s">
        <v>88</v>
      </c>
      <c r="BF492" s="51" t="s">
        <v>88</v>
      </c>
    </row>
    <row r="493" spans="2:58" x14ac:dyDescent="0.25">
      <c r="B493" s="51">
        <v>2026</v>
      </c>
      <c r="C493" s="51">
        <v>891780111</v>
      </c>
      <c r="D493" s="51" t="s">
        <v>79</v>
      </c>
      <c r="E493" s="161" t="s">
        <v>5191</v>
      </c>
      <c r="F493" s="56" t="s">
        <v>5190</v>
      </c>
      <c r="G493" s="56">
        <v>0</v>
      </c>
      <c r="H493" s="56" t="s">
        <v>82</v>
      </c>
      <c r="I493" s="51" t="s">
        <v>174</v>
      </c>
      <c r="J493" s="121" t="s">
        <v>84</v>
      </c>
      <c r="K493" s="109" t="s">
        <v>5189</v>
      </c>
      <c r="L493" s="114">
        <v>15950778</v>
      </c>
      <c r="M493" s="51" t="s">
        <v>86</v>
      </c>
      <c r="N493" s="109" t="s">
        <v>5188</v>
      </c>
      <c r="O493" s="109">
        <v>85474379</v>
      </c>
      <c r="P493" s="109">
        <v>174</v>
      </c>
      <c r="Q493" s="120">
        <v>46038</v>
      </c>
      <c r="R493" s="109">
        <v>675262388</v>
      </c>
      <c r="S493" s="114">
        <v>1654</v>
      </c>
      <c r="T493" s="120">
        <v>46044</v>
      </c>
      <c r="U493" s="114">
        <v>15950778</v>
      </c>
      <c r="V493" s="56" t="s">
        <v>88</v>
      </c>
      <c r="W493" s="405">
        <v>85472020</v>
      </c>
      <c r="X493" s="405" t="s">
        <v>1978</v>
      </c>
      <c r="Y493" s="120">
        <v>46044</v>
      </c>
      <c r="Z493" s="120">
        <v>46055</v>
      </c>
      <c r="AA493" s="120" t="s">
        <v>90</v>
      </c>
      <c r="AB493" s="120">
        <v>46173</v>
      </c>
      <c r="AC493" s="54">
        <f t="shared" si="35"/>
        <v>118</v>
      </c>
      <c r="AD493" s="56">
        <v>0</v>
      </c>
      <c r="AE493" s="114">
        <v>0</v>
      </c>
      <c r="AF493" s="56">
        <v>0</v>
      </c>
      <c r="AG493" s="116" t="s">
        <v>90</v>
      </c>
      <c r="AH493" s="54">
        <f t="shared" si="36"/>
        <v>0</v>
      </c>
      <c r="AI493" s="56">
        <v>0</v>
      </c>
      <c r="AJ493" s="114">
        <v>0</v>
      </c>
      <c r="AK493" s="120" t="s">
        <v>90</v>
      </c>
      <c r="AL493" s="116" t="s">
        <v>90</v>
      </c>
      <c r="AM493" s="56">
        <v>0</v>
      </c>
      <c r="AN493" s="116" t="s">
        <v>90</v>
      </c>
      <c r="AO493" s="116" t="s">
        <v>90</v>
      </c>
      <c r="AP493" s="116" t="s">
        <v>90</v>
      </c>
      <c r="AQ493" s="54">
        <f t="shared" si="37"/>
        <v>0</v>
      </c>
      <c r="AR493" s="54">
        <f>+L493+AE493-AJ493</f>
        <v>15950778</v>
      </c>
      <c r="AS493" s="56" t="s">
        <v>571</v>
      </c>
      <c r="AT493" s="114">
        <v>0</v>
      </c>
      <c r="AU493" s="56" t="s">
        <v>91</v>
      </c>
      <c r="AV493" s="114">
        <v>0</v>
      </c>
      <c r="AW493" s="56" t="s">
        <v>90</v>
      </c>
      <c r="AX493" s="247">
        <v>3987695</v>
      </c>
      <c r="AY493" s="58">
        <f t="shared" si="38"/>
        <v>11963083</v>
      </c>
      <c r="AZ493" s="112">
        <f t="shared" si="39"/>
        <v>0.25000003134643339</v>
      </c>
      <c r="BA493" s="159">
        <v>0.25000003134643339</v>
      </c>
      <c r="BB493" s="56" t="s">
        <v>90</v>
      </c>
      <c r="BC493" s="56" t="s">
        <v>149</v>
      </c>
      <c r="BD493" s="403" t="s">
        <v>5187</v>
      </c>
      <c r="BE493" s="51" t="s">
        <v>88</v>
      </c>
      <c r="BF493" s="51" t="s">
        <v>88</v>
      </c>
    </row>
    <row r="494" spans="2:58" x14ac:dyDescent="0.25">
      <c r="B494" s="51">
        <v>2026</v>
      </c>
      <c r="C494" s="51">
        <v>891780111</v>
      </c>
      <c r="D494" s="51" t="s">
        <v>79</v>
      </c>
      <c r="E494" s="161" t="s">
        <v>5186</v>
      </c>
      <c r="F494" s="56" t="s">
        <v>5185</v>
      </c>
      <c r="G494" s="56">
        <v>0</v>
      </c>
      <c r="H494" s="56" t="s">
        <v>82</v>
      </c>
      <c r="I494" s="51" t="s">
        <v>174</v>
      </c>
      <c r="J494" s="121" t="s">
        <v>84</v>
      </c>
      <c r="K494" s="109" t="s">
        <v>5184</v>
      </c>
      <c r="L494" s="114">
        <v>27500000</v>
      </c>
      <c r="M494" s="51" t="s">
        <v>86</v>
      </c>
      <c r="N494" s="109" t="s">
        <v>5183</v>
      </c>
      <c r="O494" s="109">
        <v>1034284252</v>
      </c>
      <c r="P494" s="109">
        <v>177</v>
      </c>
      <c r="Q494" s="120">
        <v>46038</v>
      </c>
      <c r="R494" s="109">
        <v>266200000</v>
      </c>
      <c r="S494" s="114">
        <v>1653</v>
      </c>
      <c r="T494" s="120">
        <v>46044</v>
      </c>
      <c r="U494" s="410">
        <v>27500000</v>
      </c>
      <c r="V494" s="56" t="s">
        <v>88</v>
      </c>
      <c r="W494" s="114">
        <v>85155333</v>
      </c>
      <c r="X494" s="161" t="s">
        <v>1960</v>
      </c>
      <c r="Y494" s="120">
        <v>46044</v>
      </c>
      <c r="Z494" s="120">
        <v>46044</v>
      </c>
      <c r="AA494" s="120" t="s">
        <v>90</v>
      </c>
      <c r="AB494" s="120">
        <v>46194</v>
      </c>
      <c r="AC494" s="54">
        <f t="shared" si="35"/>
        <v>150</v>
      </c>
      <c r="AD494" s="56">
        <v>0</v>
      </c>
      <c r="AE494" s="114">
        <v>0</v>
      </c>
      <c r="AF494" s="56">
        <v>0</v>
      </c>
      <c r="AG494" s="116" t="s">
        <v>90</v>
      </c>
      <c r="AH494" s="54">
        <f t="shared" si="36"/>
        <v>0</v>
      </c>
      <c r="AI494" s="56">
        <v>0</v>
      </c>
      <c r="AJ494" s="114">
        <v>0</v>
      </c>
      <c r="AK494" s="120" t="s">
        <v>90</v>
      </c>
      <c r="AL494" s="116" t="s">
        <v>90</v>
      </c>
      <c r="AM494" s="56">
        <v>0</v>
      </c>
      <c r="AN494" s="116" t="s">
        <v>90</v>
      </c>
      <c r="AO494" s="116" t="s">
        <v>90</v>
      </c>
      <c r="AP494" s="116" t="s">
        <v>90</v>
      </c>
      <c r="AQ494" s="54">
        <f t="shared" si="37"/>
        <v>0</v>
      </c>
      <c r="AR494" s="54">
        <f>+L494+AE494-AJ494</f>
        <v>27500000</v>
      </c>
      <c r="AS494" s="56" t="s">
        <v>571</v>
      </c>
      <c r="AT494" s="114">
        <v>0</v>
      </c>
      <c r="AU494" s="56" t="s">
        <v>91</v>
      </c>
      <c r="AV494" s="114">
        <v>0</v>
      </c>
      <c r="AW494" s="56" t="s">
        <v>90</v>
      </c>
      <c r="AX494" s="247">
        <v>11000000</v>
      </c>
      <c r="AY494" s="58">
        <f t="shared" si="38"/>
        <v>16500000</v>
      </c>
      <c r="AZ494" s="112">
        <f t="shared" si="39"/>
        <v>0.4</v>
      </c>
      <c r="BA494" s="159">
        <v>0.4</v>
      </c>
      <c r="BB494" s="56" t="s">
        <v>90</v>
      </c>
      <c r="BC494" s="56" t="s">
        <v>92</v>
      </c>
      <c r="BD494" s="403" t="s">
        <v>5182</v>
      </c>
      <c r="BE494" s="51" t="s">
        <v>88</v>
      </c>
      <c r="BF494" s="51" t="s">
        <v>88</v>
      </c>
    </row>
    <row r="495" spans="2:58" x14ac:dyDescent="0.25">
      <c r="B495" s="51">
        <v>2026</v>
      </c>
      <c r="C495" s="51">
        <v>891780111</v>
      </c>
      <c r="D495" s="51" t="s">
        <v>79</v>
      </c>
      <c r="E495" s="161" t="s">
        <v>5181</v>
      </c>
      <c r="F495" s="56" t="s">
        <v>5180</v>
      </c>
      <c r="G495" s="56">
        <v>0</v>
      </c>
      <c r="H495" s="56" t="s">
        <v>82</v>
      </c>
      <c r="I495" s="51" t="s">
        <v>174</v>
      </c>
      <c r="J495" s="121" t="s">
        <v>84</v>
      </c>
      <c r="K495" s="109" t="s">
        <v>3507</v>
      </c>
      <c r="L495" s="114">
        <v>9373320</v>
      </c>
      <c r="M495" s="51" t="s">
        <v>86</v>
      </c>
      <c r="N495" s="109" t="s">
        <v>5179</v>
      </c>
      <c r="O495" s="109">
        <v>1081932193</v>
      </c>
      <c r="P495" s="109">
        <v>69</v>
      </c>
      <c r="Q495" s="120">
        <v>46036</v>
      </c>
      <c r="R495" s="109">
        <v>6818861280</v>
      </c>
      <c r="S495" s="114">
        <v>1658</v>
      </c>
      <c r="T495" s="120">
        <v>46044</v>
      </c>
      <c r="U495" s="114">
        <v>9373320</v>
      </c>
      <c r="V495" s="56" t="s">
        <v>88</v>
      </c>
      <c r="W495" s="114">
        <v>1082939683</v>
      </c>
      <c r="X495" s="161" t="s">
        <v>3375</v>
      </c>
      <c r="Y495" s="120">
        <v>46044</v>
      </c>
      <c r="Z495" s="120">
        <v>46069</v>
      </c>
      <c r="AA495" s="120" t="s">
        <v>90</v>
      </c>
      <c r="AB495" s="120">
        <v>46167</v>
      </c>
      <c r="AC495" s="54">
        <f t="shared" si="35"/>
        <v>98</v>
      </c>
      <c r="AD495" s="56">
        <v>0</v>
      </c>
      <c r="AE495" s="114">
        <v>0</v>
      </c>
      <c r="AF495" s="56">
        <v>0</v>
      </c>
      <c r="AG495" s="116" t="s">
        <v>90</v>
      </c>
      <c r="AH495" s="54">
        <f t="shared" si="36"/>
        <v>0</v>
      </c>
      <c r="AI495" s="56">
        <v>0</v>
      </c>
      <c r="AJ495" s="114">
        <v>0</v>
      </c>
      <c r="AK495" s="120" t="s">
        <v>90</v>
      </c>
      <c r="AL495" s="116" t="s">
        <v>90</v>
      </c>
      <c r="AM495" s="56">
        <v>0</v>
      </c>
      <c r="AN495" s="116" t="s">
        <v>90</v>
      </c>
      <c r="AO495" s="116" t="s">
        <v>90</v>
      </c>
      <c r="AP495" s="116" t="s">
        <v>90</v>
      </c>
      <c r="AQ495" s="54">
        <f t="shared" si="37"/>
        <v>0</v>
      </c>
      <c r="AR495" s="54">
        <f>+L495+AE495-AJ495</f>
        <v>9373320</v>
      </c>
      <c r="AS495" s="56" t="s">
        <v>571</v>
      </c>
      <c r="AT495" s="114">
        <v>0</v>
      </c>
      <c r="AU495" s="56" t="s">
        <v>91</v>
      </c>
      <c r="AV495" s="114">
        <v>0</v>
      </c>
      <c r="AW495" s="56" t="s">
        <v>90</v>
      </c>
      <c r="AX495" s="247">
        <v>1420200</v>
      </c>
      <c r="AY495" s="58">
        <f t="shared" si="38"/>
        <v>7953120</v>
      </c>
      <c r="AZ495" s="112">
        <f t="shared" si="39"/>
        <v>0.15151515151515152</v>
      </c>
      <c r="BA495" s="159">
        <v>0.15151515151515152</v>
      </c>
      <c r="BB495" s="56" t="s">
        <v>90</v>
      </c>
      <c r="BC495" s="56" t="s">
        <v>149</v>
      </c>
      <c r="BD495" s="403" t="s">
        <v>5178</v>
      </c>
      <c r="BE495" s="51" t="s">
        <v>88</v>
      </c>
      <c r="BF495" s="51" t="s">
        <v>88</v>
      </c>
    </row>
    <row r="496" spans="2:58" x14ac:dyDescent="0.25">
      <c r="B496" s="51">
        <v>2026</v>
      </c>
      <c r="C496" s="51">
        <v>891780111</v>
      </c>
      <c r="D496" s="51" t="s">
        <v>79</v>
      </c>
      <c r="E496" s="161" t="s">
        <v>5177</v>
      </c>
      <c r="F496" s="56" t="s">
        <v>5176</v>
      </c>
      <c r="G496" s="56">
        <v>0</v>
      </c>
      <c r="H496" s="56" t="s">
        <v>82</v>
      </c>
      <c r="I496" s="51" t="s">
        <v>174</v>
      </c>
      <c r="J496" s="121" t="s">
        <v>84</v>
      </c>
      <c r="K496" s="109" t="s">
        <v>3507</v>
      </c>
      <c r="L496" s="114">
        <v>9373320</v>
      </c>
      <c r="M496" s="51" t="s">
        <v>86</v>
      </c>
      <c r="N496" s="109" t="s">
        <v>5175</v>
      </c>
      <c r="O496" s="109">
        <v>73431733</v>
      </c>
      <c r="P496" s="109">
        <v>69</v>
      </c>
      <c r="Q496" s="120">
        <v>46036</v>
      </c>
      <c r="R496" s="109">
        <v>6818861280</v>
      </c>
      <c r="S496" s="114">
        <v>1657</v>
      </c>
      <c r="T496" s="120">
        <v>46044</v>
      </c>
      <c r="U496" s="114">
        <v>9373320</v>
      </c>
      <c r="V496" s="56" t="s">
        <v>88</v>
      </c>
      <c r="W496" s="114">
        <v>1082939683</v>
      </c>
      <c r="X496" s="161" t="s">
        <v>3375</v>
      </c>
      <c r="Y496" s="120">
        <v>46044</v>
      </c>
      <c r="Z496" s="120">
        <v>46069</v>
      </c>
      <c r="AA496" s="120" t="s">
        <v>90</v>
      </c>
      <c r="AB496" s="120">
        <v>46167</v>
      </c>
      <c r="AC496" s="54">
        <f t="shared" si="35"/>
        <v>98</v>
      </c>
      <c r="AD496" s="56">
        <v>0</v>
      </c>
      <c r="AE496" s="114">
        <v>0</v>
      </c>
      <c r="AF496" s="56">
        <v>0</v>
      </c>
      <c r="AG496" s="116" t="s">
        <v>90</v>
      </c>
      <c r="AH496" s="54">
        <f t="shared" si="36"/>
        <v>0</v>
      </c>
      <c r="AI496" s="56">
        <v>0</v>
      </c>
      <c r="AJ496" s="114">
        <v>0</v>
      </c>
      <c r="AK496" s="120" t="s">
        <v>90</v>
      </c>
      <c r="AL496" s="116" t="s">
        <v>90</v>
      </c>
      <c r="AM496" s="56">
        <v>0</v>
      </c>
      <c r="AN496" s="116" t="s">
        <v>90</v>
      </c>
      <c r="AO496" s="116" t="s">
        <v>90</v>
      </c>
      <c r="AP496" s="116" t="s">
        <v>90</v>
      </c>
      <c r="AQ496" s="54">
        <f t="shared" si="37"/>
        <v>0</v>
      </c>
      <c r="AR496" s="54">
        <f>+L496+AE496-AJ496</f>
        <v>9373320</v>
      </c>
      <c r="AS496" s="56" t="s">
        <v>571</v>
      </c>
      <c r="AT496" s="114">
        <v>0</v>
      </c>
      <c r="AU496" s="56" t="s">
        <v>91</v>
      </c>
      <c r="AV496" s="114">
        <v>0</v>
      </c>
      <c r="AW496" s="56" t="s">
        <v>90</v>
      </c>
      <c r="AX496" s="247">
        <v>1420200</v>
      </c>
      <c r="AY496" s="58">
        <f t="shared" si="38"/>
        <v>7953120</v>
      </c>
      <c r="AZ496" s="112">
        <f t="shared" si="39"/>
        <v>0.15151515151515152</v>
      </c>
      <c r="BA496" s="159">
        <v>0.15151515151515152</v>
      </c>
      <c r="BB496" s="56" t="s">
        <v>90</v>
      </c>
      <c r="BC496" s="56" t="s">
        <v>149</v>
      </c>
      <c r="BD496" s="403" t="s">
        <v>5174</v>
      </c>
      <c r="BE496" s="51" t="s">
        <v>88</v>
      </c>
      <c r="BF496" s="51" t="s">
        <v>88</v>
      </c>
    </row>
    <row r="497" spans="2:58" x14ac:dyDescent="0.25">
      <c r="B497" s="51">
        <v>2026</v>
      </c>
      <c r="C497" s="51">
        <v>891780111</v>
      </c>
      <c r="D497" s="51" t="s">
        <v>79</v>
      </c>
      <c r="E497" s="161" t="s">
        <v>5173</v>
      </c>
      <c r="F497" s="56" t="s">
        <v>5172</v>
      </c>
      <c r="G497" s="56">
        <v>0</v>
      </c>
      <c r="H497" s="56" t="s">
        <v>82</v>
      </c>
      <c r="I497" s="51" t="s">
        <v>174</v>
      </c>
      <c r="J497" s="121" t="s">
        <v>84</v>
      </c>
      <c r="K497" s="109" t="s">
        <v>3507</v>
      </c>
      <c r="L497" s="114">
        <v>9373320</v>
      </c>
      <c r="M497" s="51" t="s">
        <v>86</v>
      </c>
      <c r="N497" s="109" t="s">
        <v>5171</v>
      </c>
      <c r="O497" s="109">
        <v>3860298</v>
      </c>
      <c r="P497" s="109">
        <v>69</v>
      </c>
      <c r="Q497" s="120">
        <v>46036</v>
      </c>
      <c r="R497" s="109">
        <v>6818861280</v>
      </c>
      <c r="S497" s="114">
        <v>1656</v>
      </c>
      <c r="T497" s="120">
        <v>46044</v>
      </c>
      <c r="U497" s="114">
        <v>9373320</v>
      </c>
      <c r="V497" s="56" t="s">
        <v>88</v>
      </c>
      <c r="W497" s="114">
        <v>1082939683</v>
      </c>
      <c r="X497" s="161" t="s">
        <v>3375</v>
      </c>
      <c r="Y497" s="120">
        <v>46044</v>
      </c>
      <c r="Z497" s="120">
        <v>46069</v>
      </c>
      <c r="AA497" s="120" t="s">
        <v>90</v>
      </c>
      <c r="AB497" s="120">
        <v>46167</v>
      </c>
      <c r="AC497" s="54">
        <f t="shared" si="35"/>
        <v>98</v>
      </c>
      <c r="AD497" s="56">
        <v>0</v>
      </c>
      <c r="AE497" s="114">
        <v>0</v>
      </c>
      <c r="AF497" s="56">
        <v>0</v>
      </c>
      <c r="AG497" s="116" t="s">
        <v>90</v>
      </c>
      <c r="AH497" s="54">
        <f t="shared" si="36"/>
        <v>0</v>
      </c>
      <c r="AI497" s="56">
        <v>0</v>
      </c>
      <c r="AJ497" s="114">
        <v>0</v>
      </c>
      <c r="AK497" s="120" t="s">
        <v>90</v>
      </c>
      <c r="AL497" s="116" t="s">
        <v>90</v>
      </c>
      <c r="AM497" s="56">
        <v>0</v>
      </c>
      <c r="AN497" s="116" t="s">
        <v>90</v>
      </c>
      <c r="AO497" s="116" t="s">
        <v>90</v>
      </c>
      <c r="AP497" s="116" t="s">
        <v>90</v>
      </c>
      <c r="AQ497" s="54">
        <f t="shared" si="37"/>
        <v>0</v>
      </c>
      <c r="AR497" s="54">
        <f>+L497+AE497-AJ497</f>
        <v>9373320</v>
      </c>
      <c r="AS497" s="56" t="s">
        <v>571</v>
      </c>
      <c r="AT497" s="114">
        <v>0</v>
      </c>
      <c r="AU497" s="56" t="s">
        <v>91</v>
      </c>
      <c r="AV497" s="114">
        <v>0</v>
      </c>
      <c r="AW497" s="56" t="s">
        <v>90</v>
      </c>
      <c r="AX497" s="247">
        <v>1420200</v>
      </c>
      <c r="AY497" s="58">
        <f t="shared" si="38"/>
        <v>7953120</v>
      </c>
      <c r="AZ497" s="112">
        <f t="shared" si="39"/>
        <v>0.15151515151515152</v>
      </c>
      <c r="BA497" s="159">
        <v>0.15151515151515152</v>
      </c>
      <c r="BB497" s="56" t="s">
        <v>90</v>
      </c>
      <c r="BC497" s="56" t="s">
        <v>149</v>
      </c>
      <c r="BD497" s="403" t="s">
        <v>5170</v>
      </c>
      <c r="BE497" s="51" t="s">
        <v>88</v>
      </c>
      <c r="BF497" s="51" t="s">
        <v>88</v>
      </c>
    </row>
    <row r="498" spans="2:58" x14ac:dyDescent="0.25">
      <c r="B498" s="51">
        <v>2026</v>
      </c>
      <c r="C498" s="51">
        <v>891780111</v>
      </c>
      <c r="D498" s="51" t="s">
        <v>79</v>
      </c>
      <c r="E498" s="161" t="s">
        <v>5169</v>
      </c>
      <c r="F498" s="56" t="s">
        <v>5168</v>
      </c>
      <c r="G498" s="56">
        <v>0</v>
      </c>
      <c r="H498" s="56" t="s">
        <v>82</v>
      </c>
      <c r="I498" s="51" t="s">
        <v>174</v>
      </c>
      <c r="J498" s="121" t="s">
        <v>84</v>
      </c>
      <c r="K498" s="54" t="s">
        <v>3507</v>
      </c>
      <c r="L498" s="114">
        <v>9373320</v>
      </c>
      <c r="M498" s="51" t="s">
        <v>86</v>
      </c>
      <c r="N498" s="109" t="s">
        <v>5167</v>
      </c>
      <c r="O498" s="109">
        <v>73239196</v>
      </c>
      <c r="P498" s="109">
        <v>69</v>
      </c>
      <c r="Q498" s="120">
        <v>46036</v>
      </c>
      <c r="R498" s="109">
        <v>6818861280</v>
      </c>
      <c r="S498" s="114">
        <v>1652</v>
      </c>
      <c r="T498" s="120">
        <v>46044</v>
      </c>
      <c r="U498" s="114">
        <v>9373320</v>
      </c>
      <c r="V498" s="56" t="s">
        <v>88</v>
      </c>
      <c r="W498" s="114">
        <v>1082939683</v>
      </c>
      <c r="X498" s="161" t="s">
        <v>3375</v>
      </c>
      <c r="Y498" s="120">
        <v>46044</v>
      </c>
      <c r="Z498" s="120">
        <v>46069</v>
      </c>
      <c r="AA498" s="120" t="s">
        <v>90</v>
      </c>
      <c r="AB498" s="120">
        <v>46167</v>
      </c>
      <c r="AC498" s="54">
        <f t="shared" si="35"/>
        <v>98</v>
      </c>
      <c r="AD498" s="56">
        <v>0</v>
      </c>
      <c r="AE498" s="114">
        <v>0</v>
      </c>
      <c r="AF498" s="56">
        <v>0</v>
      </c>
      <c r="AG498" s="116" t="s">
        <v>90</v>
      </c>
      <c r="AH498" s="54">
        <f t="shared" si="36"/>
        <v>0</v>
      </c>
      <c r="AI498" s="56">
        <v>0</v>
      </c>
      <c r="AJ498" s="114">
        <v>0</v>
      </c>
      <c r="AK498" s="120" t="s">
        <v>90</v>
      </c>
      <c r="AL498" s="116" t="s">
        <v>90</v>
      </c>
      <c r="AM498" s="56">
        <v>0</v>
      </c>
      <c r="AN498" s="116" t="s">
        <v>90</v>
      </c>
      <c r="AO498" s="116" t="s">
        <v>90</v>
      </c>
      <c r="AP498" s="116" t="s">
        <v>90</v>
      </c>
      <c r="AQ498" s="54">
        <f t="shared" si="37"/>
        <v>0</v>
      </c>
      <c r="AR498" s="54">
        <f>+L498+AE498-AJ498</f>
        <v>9373320</v>
      </c>
      <c r="AS498" s="56" t="s">
        <v>571</v>
      </c>
      <c r="AT498" s="114">
        <v>0</v>
      </c>
      <c r="AU498" s="56" t="s">
        <v>91</v>
      </c>
      <c r="AV498" s="114">
        <v>0</v>
      </c>
      <c r="AW498" s="56" t="s">
        <v>90</v>
      </c>
      <c r="AX498" s="247">
        <v>1420200</v>
      </c>
      <c r="AY498" s="58">
        <f t="shared" si="38"/>
        <v>7953120</v>
      </c>
      <c r="AZ498" s="112">
        <f t="shared" si="39"/>
        <v>0.15151515151515152</v>
      </c>
      <c r="BA498" s="159">
        <v>0.15151515151515152</v>
      </c>
      <c r="BB498" s="56" t="s">
        <v>90</v>
      </c>
      <c r="BC498" s="56" t="s">
        <v>149</v>
      </c>
      <c r="BD498" s="403" t="s">
        <v>5166</v>
      </c>
      <c r="BE498" s="51" t="s">
        <v>88</v>
      </c>
      <c r="BF498" s="51" t="s">
        <v>88</v>
      </c>
    </row>
    <row r="499" spans="2:58" x14ac:dyDescent="0.25">
      <c r="B499" s="51">
        <v>2026</v>
      </c>
      <c r="C499" s="51">
        <v>891780111</v>
      </c>
      <c r="D499" s="51" t="s">
        <v>79</v>
      </c>
      <c r="E499" s="161" t="s">
        <v>5165</v>
      </c>
      <c r="F499" s="56" t="s">
        <v>5164</v>
      </c>
      <c r="G499" s="56">
        <v>0</v>
      </c>
      <c r="H499" s="56" t="s">
        <v>82</v>
      </c>
      <c r="I499" s="51" t="s">
        <v>174</v>
      </c>
      <c r="J499" s="121" t="s">
        <v>84</v>
      </c>
      <c r="K499" s="109" t="s">
        <v>4135</v>
      </c>
      <c r="L499" s="114">
        <v>9373320</v>
      </c>
      <c r="M499" s="51" t="s">
        <v>86</v>
      </c>
      <c r="N499" s="109" t="s">
        <v>5163</v>
      </c>
      <c r="O499" s="109">
        <v>1083023026</v>
      </c>
      <c r="P499" s="109">
        <v>69</v>
      </c>
      <c r="Q499" s="120">
        <v>46036</v>
      </c>
      <c r="R499" s="109">
        <v>6818861280</v>
      </c>
      <c r="S499" s="114">
        <v>1645</v>
      </c>
      <c r="T499" s="120">
        <v>46044</v>
      </c>
      <c r="U499" s="114">
        <v>9373320</v>
      </c>
      <c r="V499" s="56" t="s">
        <v>88</v>
      </c>
      <c r="W499" s="114">
        <v>1082939683</v>
      </c>
      <c r="X499" s="161" t="s">
        <v>3375</v>
      </c>
      <c r="Y499" s="120">
        <v>46044</v>
      </c>
      <c r="Z499" s="120">
        <v>46069</v>
      </c>
      <c r="AA499" s="120" t="s">
        <v>90</v>
      </c>
      <c r="AB499" s="120">
        <v>46167</v>
      </c>
      <c r="AC499" s="54">
        <f t="shared" si="35"/>
        <v>98</v>
      </c>
      <c r="AD499" s="56">
        <v>0</v>
      </c>
      <c r="AE499" s="114">
        <v>0</v>
      </c>
      <c r="AF499" s="56">
        <v>0</v>
      </c>
      <c r="AG499" s="116" t="s">
        <v>90</v>
      </c>
      <c r="AH499" s="54">
        <f t="shared" si="36"/>
        <v>0</v>
      </c>
      <c r="AI499" s="56">
        <v>0</v>
      </c>
      <c r="AJ499" s="114">
        <v>0</v>
      </c>
      <c r="AK499" s="120" t="s">
        <v>90</v>
      </c>
      <c r="AL499" s="116" t="s">
        <v>90</v>
      </c>
      <c r="AM499" s="56">
        <v>0</v>
      </c>
      <c r="AN499" s="116" t="s">
        <v>90</v>
      </c>
      <c r="AO499" s="116" t="s">
        <v>90</v>
      </c>
      <c r="AP499" s="116" t="s">
        <v>90</v>
      </c>
      <c r="AQ499" s="54">
        <f t="shared" si="37"/>
        <v>0</v>
      </c>
      <c r="AR499" s="54">
        <f>+L499+AE499-AJ499</f>
        <v>9373320</v>
      </c>
      <c r="AS499" s="56" t="s">
        <v>571</v>
      </c>
      <c r="AT499" s="114">
        <v>0</v>
      </c>
      <c r="AU499" s="56" t="s">
        <v>91</v>
      </c>
      <c r="AV499" s="114">
        <v>0</v>
      </c>
      <c r="AW499" s="56" t="s">
        <v>90</v>
      </c>
      <c r="AX499" s="247">
        <v>1420200</v>
      </c>
      <c r="AY499" s="58">
        <f t="shared" si="38"/>
        <v>7953120</v>
      </c>
      <c r="AZ499" s="112">
        <f t="shared" si="39"/>
        <v>0.15151515151515152</v>
      </c>
      <c r="BA499" s="159">
        <v>0.15151515151515152</v>
      </c>
      <c r="BB499" s="56" t="s">
        <v>90</v>
      </c>
      <c r="BC499" s="56" t="s">
        <v>149</v>
      </c>
      <c r="BD499" s="403" t="s">
        <v>5162</v>
      </c>
      <c r="BE499" s="51" t="s">
        <v>88</v>
      </c>
      <c r="BF499" s="51" t="s">
        <v>88</v>
      </c>
    </row>
    <row r="500" spans="2:58" x14ac:dyDescent="0.25">
      <c r="B500" s="51">
        <v>2026</v>
      </c>
      <c r="C500" s="51">
        <v>891780111</v>
      </c>
      <c r="D500" s="51" t="s">
        <v>79</v>
      </c>
      <c r="E500" s="161" t="s">
        <v>5161</v>
      </c>
      <c r="F500" s="56" t="s">
        <v>5160</v>
      </c>
      <c r="G500" s="56">
        <v>0</v>
      </c>
      <c r="H500" s="56" t="s">
        <v>82</v>
      </c>
      <c r="I500" s="51" t="s">
        <v>174</v>
      </c>
      <c r="J500" s="121" t="s">
        <v>84</v>
      </c>
      <c r="K500" s="109" t="s">
        <v>4004</v>
      </c>
      <c r="L500" s="114">
        <v>9373320</v>
      </c>
      <c r="M500" s="51" t="s">
        <v>86</v>
      </c>
      <c r="N500" s="109" t="s">
        <v>5159</v>
      </c>
      <c r="O500" s="109">
        <v>57272125</v>
      </c>
      <c r="P500" s="109">
        <v>69</v>
      </c>
      <c r="Q500" s="120">
        <v>46036</v>
      </c>
      <c r="R500" s="109">
        <v>6818861280</v>
      </c>
      <c r="S500" s="114">
        <v>1643</v>
      </c>
      <c r="T500" s="120">
        <v>46044</v>
      </c>
      <c r="U500" s="114">
        <v>9373320</v>
      </c>
      <c r="V500" s="56" t="s">
        <v>88</v>
      </c>
      <c r="W500" s="114">
        <v>1082939683</v>
      </c>
      <c r="X500" s="161" t="s">
        <v>3375</v>
      </c>
      <c r="Y500" s="120">
        <v>46044</v>
      </c>
      <c r="Z500" s="120">
        <v>46069</v>
      </c>
      <c r="AA500" s="120" t="s">
        <v>90</v>
      </c>
      <c r="AB500" s="120">
        <v>46167</v>
      </c>
      <c r="AC500" s="54">
        <f t="shared" si="35"/>
        <v>98</v>
      </c>
      <c r="AD500" s="56">
        <v>0</v>
      </c>
      <c r="AE500" s="114">
        <v>0</v>
      </c>
      <c r="AF500" s="56">
        <v>0</v>
      </c>
      <c r="AG500" s="116" t="s">
        <v>90</v>
      </c>
      <c r="AH500" s="54">
        <f t="shared" si="36"/>
        <v>0</v>
      </c>
      <c r="AI500" s="56">
        <v>0</v>
      </c>
      <c r="AJ500" s="114">
        <v>0</v>
      </c>
      <c r="AK500" s="120" t="s">
        <v>90</v>
      </c>
      <c r="AL500" s="116" t="s">
        <v>90</v>
      </c>
      <c r="AM500" s="56">
        <v>0</v>
      </c>
      <c r="AN500" s="116" t="s">
        <v>90</v>
      </c>
      <c r="AO500" s="116" t="s">
        <v>90</v>
      </c>
      <c r="AP500" s="116" t="s">
        <v>90</v>
      </c>
      <c r="AQ500" s="54">
        <f t="shared" si="37"/>
        <v>0</v>
      </c>
      <c r="AR500" s="54">
        <f>+L500+AE500-AJ500</f>
        <v>9373320</v>
      </c>
      <c r="AS500" s="56" t="s">
        <v>571</v>
      </c>
      <c r="AT500" s="114">
        <v>0</v>
      </c>
      <c r="AU500" s="56" t="s">
        <v>91</v>
      </c>
      <c r="AV500" s="114">
        <v>0</v>
      </c>
      <c r="AW500" s="56" t="s">
        <v>90</v>
      </c>
      <c r="AX500" s="247">
        <v>1420200</v>
      </c>
      <c r="AY500" s="58">
        <f t="shared" si="38"/>
        <v>7953120</v>
      </c>
      <c r="AZ500" s="112">
        <f t="shared" si="39"/>
        <v>0.15151515151515152</v>
      </c>
      <c r="BA500" s="159">
        <v>0.15151515151515152</v>
      </c>
      <c r="BB500" s="56" t="s">
        <v>90</v>
      </c>
      <c r="BC500" s="56" t="s">
        <v>149</v>
      </c>
      <c r="BD500" s="403" t="s">
        <v>5158</v>
      </c>
      <c r="BE500" s="51" t="s">
        <v>88</v>
      </c>
      <c r="BF500" s="51" t="s">
        <v>88</v>
      </c>
    </row>
    <row r="501" spans="2:58" x14ac:dyDescent="0.25">
      <c r="B501" s="51">
        <v>2026</v>
      </c>
      <c r="C501" s="51">
        <v>891780111</v>
      </c>
      <c r="D501" s="51" t="s">
        <v>79</v>
      </c>
      <c r="E501" s="161" t="s">
        <v>5157</v>
      </c>
      <c r="F501" s="56" t="s">
        <v>5156</v>
      </c>
      <c r="G501" s="56">
        <v>0</v>
      </c>
      <c r="H501" s="56" t="s">
        <v>82</v>
      </c>
      <c r="I501" s="51" t="s">
        <v>174</v>
      </c>
      <c r="J501" s="121" t="s">
        <v>84</v>
      </c>
      <c r="K501" s="109" t="s">
        <v>3507</v>
      </c>
      <c r="L501" s="114">
        <v>9373320</v>
      </c>
      <c r="M501" s="51" t="s">
        <v>86</v>
      </c>
      <c r="N501" s="109" t="s">
        <v>5155</v>
      </c>
      <c r="O501" s="109">
        <v>1007615951</v>
      </c>
      <c r="P501" s="109">
        <v>69</v>
      </c>
      <c r="Q501" s="120">
        <v>46036</v>
      </c>
      <c r="R501" s="109">
        <v>6818861280</v>
      </c>
      <c r="S501" s="114">
        <v>1647</v>
      </c>
      <c r="T501" s="120">
        <v>46044</v>
      </c>
      <c r="U501" s="114">
        <v>9373320</v>
      </c>
      <c r="V501" s="56" t="s">
        <v>88</v>
      </c>
      <c r="W501" s="114">
        <v>1082939683</v>
      </c>
      <c r="X501" s="161" t="s">
        <v>3375</v>
      </c>
      <c r="Y501" s="120">
        <v>46044</v>
      </c>
      <c r="Z501" s="120">
        <v>46069</v>
      </c>
      <c r="AA501" s="120" t="s">
        <v>90</v>
      </c>
      <c r="AB501" s="120">
        <v>46167</v>
      </c>
      <c r="AC501" s="54">
        <f t="shared" si="35"/>
        <v>98</v>
      </c>
      <c r="AD501" s="56">
        <v>0</v>
      </c>
      <c r="AE501" s="114">
        <v>0</v>
      </c>
      <c r="AF501" s="56">
        <v>0</v>
      </c>
      <c r="AG501" s="116" t="s">
        <v>90</v>
      </c>
      <c r="AH501" s="54">
        <f t="shared" si="36"/>
        <v>0</v>
      </c>
      <c r="AI501" s="56">
        <v>0</v>
      </c>
      <c r="AJ501" s="114">
        <v>0</v>
      </c>
      <c r="AK501" s="120" t="s">
        <v>90</v>
      </c>
      <c r="AL501" s="116" t="s">
        <v>90</v>
      </c>
      <c r="AM501" s="56">
        <v>0</v>
      </c>
      <c r="AN501" s="116" t="s">
        <v>90</v>
      </c>
      <c r="AO501" s="116" t="s">
        <v>90</v>
      </c>
      <c r="AP501" s="116" t="s">
        <v>90</v>
      </c>
      <c r="AQ501" s="54">
        <f t="shared" si="37"/>
        <v>0</v>
      </c>
      <c r="AR501" s="54">
        <f>+L501+AE501-AJ501</f>
        <v>9373320</v>
      </c>
      <c r="AS501" s="56" t="s">
        <v>571</v>
      </c>
      <c r="AT501" s="114">
        <v>0</v>
      </c>
      <c r="AU501" s="56" t="s">
        <v>91</v>
      </c>
      <c r="AV501" s="114">
        <v>0</v>
      </c>
      <c r="AW501" s="56" t="s">
        <v>90</v>
      </c>
      <c r="AX501" s="247">
        <v>1420200</v>
      </c>
      <c r="AY501" s="58">
        <f t="shared" si="38"/>
        <v>7953120</v>
      </c>
      <c r="AZ501" s="112">
        <f t="shared" si="39"/>
        <v>0.15151515151515152</v>
      </c>
      <c r="BA501" s="159">
        <v>0.15151515151515152</v>
      </c>
      <c r="BB501" s="56" t="s">
        <v>90</v>
      </c>
      <c r="BC501" s="56" t="s">
        <v>149</v>
      </c>
      <c r="BD501" s="403" t="s">
        <v>5154</v>
      </c>
      <c r="BE501" s="51" t="s">
        <v>88</v>
      </c>
      <c r="BF501" s="51" t="s">
        <v>88</v>
      </c>
    </row>
    <row r="502" spans="2:58" x14ac:dyDescent="0.25">
      <c r="B502" s="51">
        <v>2026</v>
      </c>
      <c r="C502" s="51">
        <v>891780111</v>
      </c>
      <c r="D502" s="51" t="s">
        <v>79</v>
      </c>
      <c r="E502" s="161" t="s">
        <v>5153</v>
      </c>
      <c r="F502" s="56" t="s">
        <v>5152</v>
      </c>
      <c r="G502" s="56">
        <v>0</v>
      </c>
      <c r="H502" s="56" t="s">
        <v>82</v>
      </c>
      <c r="I502" s="51" t="s">
        <v>174</v>
      </c>
      <c r="J502" s="121" t="s">
        <v>84</v>
      </c>
      <c r="K502" s="109" t="s">
        <v>3507</v>
      </c>
      <c r="L502" s="114">
        <v>9373320</v>
      </c>
      <c r="M502" s="51" t="s">
        <v>86</v>
      </c>
      <c r="N502" s="109" t="s">
        <v>5151</v>
      </c>
      <c r="O502" s="109">
        <v>9301922</v>
      </c>
      <c r="P502" s="109">
        <v>69</v>
      </c>
      <c r="Q502" s="120">
        <v>46036</v>
      </c>
      <c r="R502" s="109">
        <v>6818861280</v>
      </c>
      <c r="S502" s="114">
        <v>1651</v>
      </c>
      <c r="T502" s="120">
        <v>46044</v>
      </c>
      <c r="U502" s="114">
        <v>9373320</v>
      </c>
      <c r="V502" s="56" t="s">
        <v>88</v>
      </c>
      <c r="W502" s="114">
        <v>1082939683</v>
      </c>
      <c r="X502" s="161" t="s">
        <v>3375</v>
      </c>
      <c r="Y502" s="120">
        <v>46044</v>
      </c>
      <c r="Z502" s="120">
        <v>46069</v>
      </c>
      <c r="AA502" s="120" t="s">
        <v>90</v>
      </c>
      <c r="AB502" s="120">
        <v>46167</v>
      </c>
      <c r="AC502" s="54">
        <f t="shared" si="35"/>
        <v>98</v>
      </c>
      <c r="AD502" s="56">
        <v>0</v>
      </c>
      <c r="AE502" s="114">
        <v>0</v>
      </c>
      <c r="AF502" s="56">
        <v>0</v>
      </c>
      <c r="AG502" s="116" t="s">
        <v>90</v>
      </c>
      <c r="AH502" s="54">
        <f t="shared" si="36"/>
        <v>0</v>
      </c>
      <c r="AI502" s="56">
        <v>0</v>
      </c>
      <c r="AJ502" s="114">
        <v>0</v>
      </c>
      <c r="AK502" s="120" t="s">
        <v>90</v>
      </c>
      <c r="AL502" s="116" t="s">
        <v>90</v>
      </c>
      <c r="AM502" s="56">
        <v>0</v>
      </c>
      <c r="AN502" s="116" t="s">
        <v>90</v>
      </c>
      <c r="AO502" s="116" t="s">
        <v>90</v>
      </c>
      <c r="AP502" s="116" t="s">
        <v>90</v>
      </c>
      <c r="AQ502" s="54">
        <f t="shared" si="37"/>
        <v>0</v>
      </c>
      <c r="AR502" s="54">
        <f>+L502+AE502-AJ502</f>
        <v>9373320</v>
      </c>
      <c r="AS502" s="56" t="s">
        <v>571</v>
      </c>
      <c r="AT502" s="114">
        <v>0</v>
      </c>
      <c r="AU502" s="56" t="s">
        <v>91</v>
      </c>
      <c r="AV502" s="114">
        <v>0</v>
      </c>
      <c r="AW502" s="56" t="s">
        <v>90</v>
      </c>
      <c r="AX502" s="247">
        <v>1420200</v>
      </c>
      <c r="AY502" s="58">
        <f t="shared" si="38"/>
        <v>7953120</v>
      </c>
      <c r="AZ502" s="112">
        <f t="shared" si="39"/>
        <v>0.15151515151515152</v>
      </c>
      <c r="BA502" s="159">
        <v>0.15151515151515152</v>
      </c>
      <c r="BB502" s="56" t="s">
        <v>90</v>
      </c>
      <c r="BC502" s="56" t="s">
        <v>149</v>
      </c>
      <c r="BD502" s="403" t="s">
        <v>5150</v>
      </c>
      <c r="BE502" s="51" t="s">
        <v>88</v>
      </c>
      <c r="BF502" s="51" t="s">
        <v>88</v>
      </c>
    </row>
    <row r="503" spans="2:58" x14ac:dyDescent="0.25">
      <c r="B503" s="51">
        <v>2026</v>
      </c>
      <c r="C503" s="51">
        <v>891780111</v>
      </c>
      <c r="D503" s="51" t="s">
        <v>79</v>
      </c>
      <c r="E503" s="161" t="s">
        <v>5149</v>
      </c>
      <c r="F503" s="56" t="s">
        <v>5148</v>
      </c>
      <c r="G503" s="56">
        <v>0</v>
      </c>
      <c r="H503" s="56" t="s">
        <v>82</v>
      </c>
      <c r="I503" s="51" t="s">
        <v>174</v>
      </c>
      <c r="J503" s="121" t="s">
        <v>84</v>
      </c>
      <c r="K503" s="109" t="s">
        <v>3507</v>
      </c>
      <c r="L503" s="114">
        <v>9373320</v>
      </c>
      <c r="M503" s="51" t="s">
        <v>86</v>
      </c>
      <c r="N503" s="109" t="s">
        <v>5147</v>
      </c>
      <c r="O503" s="109">
        <v>1046430783</v>
      </c>
      <c r="P503" s="109">
        <v>69</v>
      </c>
      <c r="Q503" s="120">
        <v>46036</v>
      </c>
      <c r="R503" s="109">
        <v>6818861280</v>
      </c>
      <c r="S503" s="114">
        <v>1650</v>
      </c>
      <c r="T503" s="120">
        <v>46044</v>
      </c>
      <c r="U503" s="114">
        <v>9373320</v>
      </c>
      <c r="V503" s="56" t="s">
        <v>88</v>
      </c>
      <c r="W503" s="114">
        <v>1082939683</v>
      </c>
      <c r="X503" s="161" t="s">
        <v>3375</v>
      </c>
      <c r="Y503" s="120">
        <v>46044</v>
      </c>
      <c r="Z503" s="120">
        <v>46069</v>
      </c>
      <c r="AA503" s="120" t="s">
        <v>90</v>
      </c>
      <c r="AB503" s="120">
        <v>46167</v>
      </c>
      <c r="AC503" s="54">
        <f t="shared" si="35"/>
        <v>98</v>
      </c>
      <c r="AD503" s="56">
        <v>0</v>
      </c>
      <c r="AE503" s="114">
        <v>0</v>
      </c>
      <c r="AF503" s="56">
        <v>0</v>
      </c>
      <c r="AG503" s="116" t="s">
        <v>90</v>
      </c>
      <c r="AH503" s="54">
        <f t="shared" si="36"/>
        <v>0</v>
      </c>
      <c r="AI503" s="56">
        <v>0</v>
      </c>
      <c r="AJ503" s="114">
        <v>0</v>
      </c>
      <c r="AK503" s="120" t="s">
        <v>90</v>
      </c>
      <c r="AL503" s="116" t="s">
        <v>90</v>
      </c>
      <c r="AM503" s="56">
        <v>0</v>
      </c>
      <c r="AN503" s="116" t="s">
        <v>90</v>
      </c>
      <c r="AO503" s="116" t="s">
        <v>90</v>
      </c>
      <c r="AP503" s="116" t="s">
        <v>90</v>
      </c>
      <c r="AQ503" s="54">
        <f t="shared" si="37"/>
        <v>0</v>
      </c>
      <c r="AR503" s="54">
        <f>+L503+AE503-AJ503</f>
        <v>9373320</v>
      </c>
      <c r="AS503" s="56" t="s">
        <v>571</v>
      </c>
      <c r="AT503" s="114">
        <v>0</v>
      </c>
      <c r="AU503" s="56" t="s">
        <v>91</v>
      </c>
      <c r="AV503" s="114">
        <v>0</v>
      </c>
      <c r="AW503" s="56" t="s">
        <v>90</v>
      </c>
      <c r="AX503" s="247">
        <v>1420200</v>
      </c>
      <c r="AY503" s="58">
        <f t="shared" si="38"/>
        <v>7953120</v>
      </c>
      <c r="AZ503" s="112">
        <f t="shared" si="39"/>
        <v>0.15151515151515152</v>
      </c>
      <c r="BA503" s="159">
        <v>0.15151515151515152</v>
      </c>
      <c r="BB503" s="56" t="s">
        <v>90</v>
      </c>
      <c r="BC503" s="56" t="s">
        <v>149</v>
      </c>
      <c r="BD503" s="403" t="s">
        <v>5146</v>
      </c>
      <c r="BE503" s="51" t="s">
        <v>88</v>
      </c>
      <c r="BF503" s="51" t="s">
        <v>88</v>
      </c>
    </row>
    <row r="504" spans="2:58" x14ac:dyDescent="0.25">
      <c r="B504" s="51">
        <v>2026</v>
      </c>
      <c r="C504" s="51">
        <v>891780111</v>
      </c>
      <c r="D504" s="51" t="s">
        <v>79</v>
      </c>
      <c r="E504" s="161" t="s">
        <v>5145</v>
      </c>
      <c r="F504" s="56" t="s">
        <v>5144</v>
      </c>
      <c r="G504" s="56">
        <v>0</v>
      </c>
      <c r="H504" s="56" t="s">
        <v>82</v>
      </c>
      <c r="I504" s="51" t="s">
        <v>174</v>
      </c>
      <c r="J504" s="121" t="s">
        <v>84</v>
      </c>
      <c r="K504" s="109" t="s">
        <v>3507</v>
      </c>
      <c r="L504" s="114">
        <v>9373320</v>
      </c>
      <c r="M504" s="51" t="s">
        <v>86</v>
      </c>
      <c r="N504" s="109" t="s">
        <v>5143</v>
      </c>
      <c r="O504" s="109">
        <v>1003214005</v>
      </c>
      <c r="P504" s="109">
        <v>69</v>
      </c>
      <c r="Q504" s="120">
        <v>46036</v>
      </c>
      <c r="R504" s="109">
        <v>6818861280</v>
      </c>
      <c r="S504" s="114">
        <v>1649</v>
      </c>
      <c r="T504" s="120">
        <v>46044</v>
      </c>
      <c r="U504" s="114">
        <v>9373320</v>
      </c>
      <c r="V504" s="56" t="s">
        <v>88</v>
      </c>
      <c r="W504" s="114">
        <v>1082939683</v>
      </c>
      <c r="X504" s="161" t="s">
        <v>3375</v>
      </c>
      <c r="Y504" s="120">
        <v>46044</v>
      </c>
      <c r="Z504" s="120">
        <v>46069</v>
      </c>
      <c r="AA504" s="120" t="s">
        <v>90</v>
      </c>
      <c r="AB504" s="120">
        <v>46167</v>
      </c>
      <c r="AC504" s="54">
        <f t="shared" si="35"/>
        <v>98</v>
      </c>
      <c r="AD504" s="56">
        <v>0</v>
      </c>
      <c r="AE504" s="114">
        <v>0</v>
      </c>
      <c r="AF504" s="56">
        <v>0</v>
      </c>
      <c r="AG504" s="116" t="s">
        <v>90</v>
      </c>
      <c r="AH504" s="54">
        <f t="shared" si="36"/>
        <v>0</v>
      </c>
      <c r="AI504" s="56">
        <v>0</v>
      </c>
      <c r="AJ504" s="114">
        <v>0</v>
      </c>
      <c r="AK504" s="120" t="s">
        <v>90</v>
      </c>
      <c r="AL504" s="116" t="s">
        <v>90</v>
      </c>
      <c r="AM504" s="56">
        <v>0</v>
      </c>
      <c r="AN504" s="116" t="s">
        <v>90</v>
      </c>
      <c r="AO504" s="116" t="s">
        <v>90</v>
      </c>
      <c r="AP504" s="116" t="s">
        <v>90</v>
      </c>
      <c r="AQ504" s="54">
        <f t="shared" si="37"/>
        <v>0</v>
      </c>
      <c r="AR504" s="54">
        <f>+L504+AE504-AJ504</f>
        <v>9373320</v>
      </c>
      <c r="AS504" s="56" t="s">
        <v>571</v>
      </c>
      <c r="AT504" s="114">
        <v>0</v>
      </c>
      <c r="AU504" s="56" t="s">
        <v>91</v>
      </c>
      <c r="AV504" s="114">
        <v>0</v>
      </c>
      <c r="AW504" s="56" t="s">
        <v>90</v>
      </c>
      <c r="AX504" s="247">
        <v>1420200</v>
      </c>
      <c r="AY504" s="58">
        <f t="shared" si="38"/>
        <v>7953120</v>
      </c>
      <c r="AZ504" s="112">
        <f t="shared" si="39"/>
        <v>0.15151515151515152</v>
      </c>
      <c r="BA504" s="159">
        <v>0.15151515151515152</v>
      </c>
      <c r="BB504" s="56" t="s">
        <v>90</v>
      </c>
      <c r="BC504" s="56" t="s">
        <v>149</v>
      </c>
      <c r="BD504" s="403" t="s">
        <v>5142</v>
      </c>
      <c r="BE504" s="51" t="s">
        <v>88</v>
      </c>
      <c r="BF504" s="51" t="s">
        <v>88</v>
      </c>
    </row>
    <row r="505" spans="2:58" x14ac:dyDescent="0.25">
      <c r="B505" s="51">
        <v>2026</v>
      </c>
      <c r="C505" s="51">
        <v>891780111</v>
      </c>
      <c r="D505" s="51" t="s">
        <v>79</v>
      </c>
      <c r="E505" s="161" t="s">
        <v>5141</v>
      </c>
      <c r="F505" s="123" t="s">
        <v>5140</v>
      </c>
      <c r="G505" s="56">
        <v>0</v>
      </c>
      <c r="H505" s="56" t="s">
        <v>82</v>
      </c>
      <c r="I505" s="51" t="s">
        <v>174</v>
      </c>
      <c r="J505" s="121" t="s">
        <v>84</v>
      </c>
      <c r="K505" s="109" t="s">
        <v>3507</v>
      </c>
      <c r="L505" s="114">
        <v>9373320</v>
      </c>
      <c r="M505" s="51" t="s">
        <v>86</v>
      </c>
      <c r="N505" s="109" t="s">
        <v>5139</v>
      </c>
      <c r="O505" s="109">
        <v>8865217</v>
      </c>
      <c r="P505" s="109">
        <v>69</v>
      </c>
      <c r="Q505" s="120">
        <v>46036</v>
      </c>
      <c r="R505" s="109">
        <v>6818861280</v>
      </c>
      <c r="S505" s="114">
        <v>1648</v>
      </c>
      <c r="T505" s="120">
        <v>46044</v>
      </c>
      <c r="U505" s="114">
        <v>9373320</v>
      </c>
      <c r="V505" s="56" t="s">
        <v>88</v>
      </c>
      <c r="W505" s="114">
        <v>1082939683</v>
      </c>
      <c r="X505" s="161" t="s">
        <v>3375</v>
      </c>
      <c r="Y505" s="120">
        <v>46044</v>
      </c>
      <c r="Z505" s="120">
        <v>46069</v>
      </c>
      <c r="AA505" s="120" t="s">
        <v>90</v>
      </c>
      <c r="AB505" s="120">
        <v>46167</v>
      </c>
      <c r="AC505" s="54">
        <f t="shared" si="35"/>
        <v>98</v>
      </c>
      <c r="AD505" s="56">
        <v>0</v>
      </c>
      <c r="AE505" s="114">
        <v>0</v>
      </c>
      <c r="AF505" s="56">
        <v>0</v>
      </c>
      <c r="AG505" s="116" t="s">
        <v>90</v>
      </c>
      <c r="AH505" s="54">
        <f t="shared" si="36"/>
        <v>0</v>
      </c>
      <c r="AI505" s="56">
        <v>0</v>
      </c>
      <c r="AJ505" s="114">
        <v>0</v>
      </c>
      <c r="AK505" s="120" t="s">
        <v>90</v>
      </c>
      <c r="AL505" s="116" t="s">
        <v>90</v>
      </c>
      <c r="AM505" s="56">
        <v>0</v>
      </c>
      <c r="AN505" s="116" t="s">
        <v>90</v>
      </c>
      <c r="AO505" s="116" t="s">
        <v>90</v>
      </c>
      <c r="AP505" s="116" t="s">
        <v>90</v>
      </c>
      <c r="AQ505" s="54">
        <f t="shared" si="37"/>
        <v>0</v>
      </c>
      <c r="AR505" s="54">
        <f>+L505+AE505-AJ505</f>
        <v>9373320</v>
      </c>
      <c r="AS505" s="56" t="s">
        <v>571</v>
      </c>
      <c r="AT505" s="114">
        <v>0</v>
      </c>
      <c r="AU505" s="56" t="s">
        <v>91</v>
      </c>
      <c r="AV505" s="114">
        <v>0</v>
      </c>
      <c r="AW505" s="56" t="s">
        <v>90</v>
      </c>
      <c r="AX505" s="247">
        <v>0</v>
      </c>
      <c r="AY505" s="58">
        <f t="shared" si="38"/>
        <v>9373320</v>
      </c>
      <c r="AZ505" s="112">
        <f t="shared" si="39"/>
        <v>0</v>
      </c>
      <c r="BA505" s="159">
        <v>0</v>
      </c>
      <c r="BB505" s="56" t="s">
        <v>90</v>
      </c>
      <c r="BC505" s="56" t="s">
        <v>149</v>
      </c>
      <c r="BD505" s="403" t="s">
        <v>5138</v>
      </c>
      <c r="BE505" s="51" t="s">
        <v>88</v>
      </c>
      <c r="BF505" s="51" t="s">
        <v>88</v>
      </c>
    </row>
    <row r="506" spans="2:58" x14ac:dyDescent="0.25">
      <c r="B506" s="51">
        <v>2026</v>
      </c>
      <c r="C506" s="51">
        <v>891780111</v>
      </c>
      <c r="D506" s="51" t="s">
        <v>79</v>
      </c>
      <c r="E506" s="161" t="s">
        <v>5137</v>
      </c>
      <c r="F506" s="56" t="s">
        <v>5136</v>
      </c>
      <c r="G506" s="56">
        <v>0</v>
      </c>
      <c r="H506" s="56" t="s">
        <v>82</v>
      </c>
      <c r="I506" s="51" t="s">
        <v>174</v>
      </c>
      <c r="J506" s="121" t="s">
        <v>84</v>
      </c>
      <c r="K506" s="109" t="s">
        <v>3507</v>
      </c>
      <c r="L506" s="114">
        <v>9373320</v>
      </c>
      <c r="M506" s="51" t="s">
        <v>86</v>
      </c>
      <c r="N506" s="109" t="s">
        <v>5135</v>
      </c>
      <c r="O506" s="109">
        <v>92512574</v>
      </c>
      <c r="P506" s="109">
        <v>69</v>
      </c>
      <c r="Q506" s="120">
        <v>46036</v>
      </c>
      <c r="R506" s="109">
        <v>6818861280</v>
      </c>
      <c r="S506" s="114">
        <v>1644</v>
      </c>
      <c r="T506" s="120">
        <v>46044</v>
      </c>
      <c r="U506" s="114">
        <v>9373320</v>
      </c>
      <c r="V506" s="56" t="s">
        <v>88</v>
      </c>
      <c r="W506" s="114">
        <v>1082939683</v>
      </c>
      <c r="X506" s="161" t="s">
        <v>3375</v>
      </c>
      <c r="Y506" s="120">
        <v>46044</v>
      </c>
      <c r="Z506" s="120">
        <v>46069</v>
      </c>
      <c r="AA506" s="120" t="s">
        <v>90</v>
      </c>
      <c r="AB506" s="120">
        <v>46167</v>
      </c>
      <c r="AC506" s="54">
        <f t="shared" si="35"/>
        <v>98</v>
      </c>
      <c r="AD506" s="56">
        <v>0</v>
      </c>
      <c r="AE506" s="114">
        <v>0</v>
      </c>
      <c r="AF506" s="56">
        <v>0</v>
      </c>
      <c r="AG506" s="116" t="s">
        <v>90</v>
      </c>
      <c r="AH506" s="54">
        <f t="shared" si="36"/>
        <v>0</v>
      </c>
      <c r="AI506" s="56">
        <v>0</v>
      </c>
      <c r="AJ506" s="114">
        <v>0</v>
      </c>
      <c r="AK506" s="120" t="s">
        <v>90</v>
      </c>
      <c r="AL506" s="116" t="s">
        <v>90</v>
      </c>
      <c r="AM506" s="56">
        <v>0</v>
      </c>
      <c r="AN506" s="116" t="s">
        <v>90</v>
      </c>
      <c r="AO506" s="116" t="s">
        <v>90</v>
      </c>
      <c r="AP506" s="116" t="s">
        <v>90</v>
      </c>
      <c r="AQ506" s="54">
        <f t="shared" si="37"/>
        <v>0</v>
      </c>
      <c r="AR506" s="54">
        <f>+L506+AE506-AJ506</f>
        <v>9373320</v>
      </c>
      <c r="AS506" s="56" t="s">
        <v>571</v>
      </c>
      <c r="AT506" s="114">
        <v>0</v>
      </c>
      <c r="AU506" s="56" t="s">
        <v>91</v>
      </c>
      <c r="AV506" s="114">
        <v>0</v>
      </c>
      <c r="AW506" s="56" t="s">
        <v>90</v>
      </c>
      <c r="AX506" s="247">
        <v>1420200</v>
      </c>
      <c r="AY506" s="58">
        <f t="shared" si="38"/>
        <v>7953120</v>
      </c>
      <c r="AZ506" s="112">
        <f t="shared" si="39"/>
        <v>0.15151515151515152</v>
      </c>
      <c r="BA506" s="159">
        <v>0.15151515151515152</v>
      </c>
      <c r="BB506" s="56" t="s">
        <v>90</v>
      </c>
      <c r="BC506" s="56" t="s">
        <v>149</v>
      </c>
      <c r="BD506" s="403" t="s">
        <v>5134</v>
      </c>
      <c r="BE506" s="51" t="s">
        <v>88</v>
      </c>
      <c r="BF506" s="51" t="s">
        <v>88</v>
      </c>
    </row>
    <row r="507" spans="2:58" x14ac:dyDescent="0.25">
      <c r="B507" s="51">
        <v>2026</v>
      </c>
      <c r="C507" s="51">
        <v>891780111</v>
      </c>
      <c r="D507" s="51" t="s">
        <v>79</v>
      </c>
      <c r="E507" s="161" t="s">
        <v>5133</v>
      </c>
      <c r="F507" s="56" t="s">
        <v>5132</v>
      </c>
      <c r="G507" s="56">
        <v>0</v>
      </c>
      <c r="H507" s="56" t="s">
        <v>82</v>
      </c>
      <c r="I507" s="51" t="s">
        <v>174</v>
      </c>
      <c r="J507" s="121" t="s">
        <v>84</v>
      </c>
      <c r="K507" s="109" t="s">
        <v>3507</v>
      </c>
      <c r="L507" s="114">
        <v>9373320</v>
      </c>
      <c r="M507" s="51" t="s">
        <v>86</v>
      </c>
      <c r="N507" s="109" t="s">
        <v>5131</v>
      </c>
      <c r="O507" s="109">
        <v>1124060210</v>
      </c>
      <c r="P507" s="109">
        <v>69</v>
      </c>
      <c r="Q507" s="120">
        <v>46036</v>
      </c>
      <c r="R507" s="109">
        <v>6818861280</v>
      </c>
      <c r="S507" s="114">
        <v>1646</v>
      </c>
      <c r="T507" s="120">
        <v>46044</v>
      </c>
      <c r="U507" s="114">
        <v>9373320</v>
      </c>
      <c r="V507" s="56" t="s">
        <v>88</v>
      </c>
      <c r="W507" s="114">
        <v>1082939683</v>
      </c>
      <c r="X507" s="161" t="s">
        <v>3375</v>
      </c>
      <c r="Y507" s="120">
        <v>46044</v>
      </c>
      <c r="Z507" s="120">
        <v>46069</v>
      </c>
      <c r="AA507" s="120" t="s">
        <v>90</v>
      </c>
      <c r="AB507" s="120">
        <v>46167</v>
      </c>
      <c r="AC507" s="54">
        <f t="shared" si="35"/>
        <v>98</v>
      </c>
      <c r="AD507" s="56">
        <v>0</v>
      </c>
      <c r="AE507" s="114">
        <v>0</v>
      </c>
      <c r="AF507" s="56">
        <v>0</v>
      </c>
      <c r="AG507" s="116" t="s">
        <v>90</v>
      </c>
      <c r="AH507" s="54">
        <f t="shared" si="36"/>
        <v>0</v>
      </c>
      <c r="AI507" s="56">
        <v>0</v>
      </c>
      <c r="AJ507" s="114">
        <v>0</v>
      </c>
      <c r="AK507" s="120" t="s">
        <v>90</v>
      </c>
      <c r="AL507" s="116" t="s">
        <v>90</v>
      </c>
      <c r="AM507" s="56">
        <v>0</v>
      </c>
      <c r="AN507" s="116" t="s">
        <v>90</v>
      </c>
      <c r="AO507" s="116" t="s">
        <v>90</v>
      </c>
      <c r="AP507" s="116" t="s">
        <v>90</v>
      </c>
      <c r="AQ507" s="54">
        <f t="shared" si="37"/>
        <v>0</v>
      </c>
      <c r="AR507" s="54">
        <f>+L507+AE507-AJ507</f>
        <v>9373320</v>
      </c>
      <c r="AS507" s="56" t="s">
        <v>571</v>
      </c>
      <c r="AT507" s="114">
        <v>0</v>
      </c>
      <c r="AU507" s="56" t="s">
        <v>91</v>
      </c>
      <c r="AV507" s="114">
        <v>0</v>
      </c>
      <c r="AW507" s="56" t="s">
        <v>90</v>
      </c>
      <c r="AX507" s="247">
        <v>1420200</v>
      </c>
      <c r="AY507" s="58">
        <f t="shared" si="38"/>
        <v>7953120</v>
      </c>
      <c r="AZ507" s="112">
        <f t="shared" si="39"/>
        <v>0.15151515151515152</v>
      </c>
      <c r="BA507" s="159">
        <v>0.15151515151515152</v>
      </c>
      <c r="BB507" s="56" t="s">
        <v>90</v>
      </c>
      <c r="BC507" s="56" t="s">
        <v>149</v>
      </c>
      <c r="BD507" s="403" t="s">
        <v>5130</v>
      </c>
      <c r="BE507" s="51" t="s">
        <v>88</v>
      </c>
      <c r="BF507" s="51" t="s">
        <v>88</v>
      </c>
    </row>
    <row r="508" spans="2:58" x14ac:dyDescent="0.25">
      <c r="B508" s="51">
        <v>2026</v>
      </c>
      <c r="C508" s="51">
        <v>891780111</v>
      </c>
      <c r="D508" s="51" t="s">
        <v>79</v>
      </c>
      <c r="E508" s="161" t="s">
        <v>5129</v>
      </c>
      <c r="F508" s="56" t="s">
        <v>5128</v>
      </c>
      <c r="G508" s="56">
        <v>0</v>
      </c>
      <c r="H508" s="56" t="s">
        <v>82</v>
      </c>
      <c r="I508" s="51" t="s">
        <v>174</v>
      </c>
      <c r="J508" s="121" t="s">
        <v>84</v>
      </c>
      <c r="K508" s="109" t="s">
        <v>4036</v>
      </c>
      <c r="L508" s="114">
        <v>9373320</v>
      </c>
      <c r="M508" s="51" t="s">
        <v>86</v>
      </c>
      <c r="N508" s="109" t="s">
        <v>5127</v>
      </c>
      <c r="O508" s="109">
        <v>85435570</v>
      </c>
      <c r="P508" s="109">
        <v>69</v>
      </c>
      <c r="Q508" s="120">
        <v>46036</v>
      </c>
      <c r="R508" s="109">
        <v>6818861280</v>
      </c>
      <c r="S508" s="114">
        <v>1634</v>
      </c>
      <c r="T508" s="120">
        <v>46044</v>
      </c>
      <c r="U508" s="114">
        <v>9373320</v>
      </c>
      <c r="V508" s="56" t="s">
        <v>88</v>
      </c>
      <c r="W508" s="114">
        <v>1082939683</v>
      </c>
      <c r="X508" s="161" t="s">
        <v>3375</v>
      </c>
      <c r="Y508" s="120">
        <v>46044</v>
      </c>
      <c r="Z508" s="120">
        <v>46069</v>
      </c>
      <c r="AA508" s="120" t="s">
        <v>90</v>
      </c>
      <c r="AB508" s="120">
        <v>46167</v>
      </c>
      <c r="AC508" s="54">
        <f t="shared" si="35"/>
        <v>98</v>
      </c>
      <c r="AD508" s="56">
        <v>0</v>
      </c>
      <c r="AE508" s="114">
        <v>0</v>
      </c>
      <c r="AF508" s="56">
        <v>0</v>
      </c>
      <c r="AG508" s="116" t="s">
        <v>90</v>
      </c>
      <c r="AH508" s="54">
        <f t="shared" si="36"/>
        <v>0</v>
      </c>
      <c r="AI508" s="56">
        <v>0</v>
      </c>
      <c r="AJ508" s="114">
        <v>0</v>
      </c>
      <c r="AK508" s="120" t="s">
        <v>90</v>
      </c>
      <c r="AL508" s="116" t="s">
        <v>90</v>
      </c>
      <c r="AM508" s="56">
        <v>0</v>
      </c>
      <c r="AN508" s="116" t="s">
        <v>90</v>
      </c>
      <c r="AO508" s="116" t="s">
        <v>90</v>
      </c>
      <c r="AP508" s="116" t="s">
        <v>90</v>
      </c>
      <c r="AQ508" s="54">
        <f t="shared" si="37"/>
        <v>0</v>
      </c>
      <c r="AR508" s="54">
        <f>+L508+AE508-AJ508</f>
        <v>9373320</v>
      </c>
      <c r="AS508" s="56" t="s">
        <v>571</v>
      </c>
      <c r="AT508" s="114">
        <v>0</v>
      </c>
      <c r="AU508" s="56" t="s">
        <v>91</v>
      </c>
      <c r="AV508" s="114">
        <v>0</v>
      </c>
      <c r="AW508" s="56" t="s">
        <v>90</v>
      </c>
      <c r="AX508" s="247">
        <v>0</v>
      </c>
      <c r="AY508" s="58">
        <f t="shared" si="38"/>
        <v>9373320</v>
      </c>
      <c r="AZ508" s="112">
        <f t="shared" si="39"/>
        <v>0</v>
      </c>
      <c r="BA508" s="159">
        <v>0</v>
      </c>
      <c r="BB508" s="56" t="s">
        <v>90</v>
      </c>
      <c r="BC508" s="56" t="s">
        <v>149</v>
      </c>
      <c r="BD508" s="403" t="s">
        <v>5126</v>
      </c>
      <c r="BE508" s="51" t="s">
        <v>88</v>
      </c>
      <c r="BF508" s="51" t="s">
        <v>88</v>
      </c>
    </row>
    <row r="509" spans="2:58" x14ac:dyDescent="0.25">
      <c r="B509" s="51">
        <v>2026</v>
      </c>
      <c r="C509" s="51">
        <v>891780111</v>
      </c>
      <c r="D509" s="51" t="s">
        <v>79</v>
      </c>
      <c r="E509" s="161" t="s">
        <v>5125</v>
      </c>
      <c r="F509" s="56" t="s">
        <v>5124</v>
      </c>
      <c r="G509" s="56">
        <v>0</v>
      </c>
      <c r="H509" s="56" t="s">
        <v>82</v>
      </c>
      <c r="I509" s="51" t="s">
        <v>174</v>
      </c>
      <c r="J509" s="121" t="s">
        <v>84</v>
      </c>
      <c r="K509" s="109" t="s">
        <v>5123</v>
      </c>
      <c r="L509" s="114">
        <v>22000000</v>
      </c>
      <c r="M509" s="51" t="s">
        <v>86</v>
      </c>
      <c r="N509" s="109" t="s">
        <v>5122</v>
      </c>
      <c r="O509" s="109">
        <v>1049615490</v>
      </c>
      <c r="P509" s="109">
        <v>297</v>
      </c>
      <c r="Q509" s="120">
        <v>46043</v>
      </c>
      <c r="R509" s="109">
        <v>43328989</v>
      </c>
      <c r="S509" s="114">
        <v>1638</v>
      </c>
      <c r="T509" s="120">
        <v>46044</v>
      </c>
      <c r="U509" s="114">
        <v>22000000</v>
      </c>
      <c r="V509" s="56" t="s">
        <v>88</v>
      </c>
      <c r="W509" s="114">
        <v>72221403</v>
      </c>
      <c r="X509" s="161" t="s">
        <v>1973</v>
      </c>
      <c r="Y509" s="120">
        <v>46044</v>
      </c>
      <c r="Z509" s="120">
        <v>46044</v>
      </c>
      <c r="AA509" s="120" t="s">
        <v>90</v>
      </c>
      <c r="AB509" s="120">
        <v>46142</v>
      </c>
      <c r="AC509" s="54">
        <f t="shared" si="35"/>
        <v>98</v>
      </c>
      <c r="AD509" s="56">
        <v>1</v>
      </c>
      <c r="AE509" s="114">
        <v>11000000</v>
      </c>
      <c r="AF509" s="56">
        <v>1</v>
      </c>
      <c r="AG509" s="116">
        <v>46203</v>
      </c>
      <c r="AH509" s="54">
        <f t="shared" si="36"/>
        <v>61</v>
      </c>
      <c r="AI509" s="56">
        <v>0</v>
      </c>
      <c r="AJ509" s="114">
        <v>0</v>
      </c>
      <c r="AK509" s="120" t="s">
        <v>90</v>
      </c>
      <c r="AL509" s="116" t="s">
        <v>90</v>
      </c>
      <c r="AM509" s="56">
        <v>0</v>
      </c>
      <c r="AN509" s="116" t="s">
        <v>90</v>
      </c>
      <c r="AO509" s="116" t="s">
        <v>90</v>
      </c>
      <c r="AP509" s="116" t="s">
        <v>90</v>
      </c>
      <c r="AQ509" s="54">
        <f t="shared" si="37"/>
        <v>0</v>
      </c>
      <c r="AR509" s="54">
        <f>+L509+AE509-AJ509</f>
        <v>33000000</v>
      </c>
      <c r="AS509" s="56" t="s">
        <v>571</v>
      </c>
      <c r="AT509" s="114">
        <v>0</v>
      </c>
      <c r="AU509" s="56" t="s">
        <v>91</v>
      </c>
      <c r="AV509" s="114">
        <v>0</v>
      </c>
      <c r="AW509" s="56" t="s">
        <v>90</v>
      </c>
      <c r="AX509" s="247">
        <v>5500000</v>
      </c>
      <c r="AY509" s="58">
        <f t="shared" si="38"/>
        <v>27500000</v>
      </c>
      <c r="AZ509" s="112">
        <f t="shared" si="39"/>
        <v>0.16666666666666666</v>
      </c>
      <c r="BA509" s="159">
        <v>0</v>
      </c>
      <c r="BB509" s="56" t="s">
        <v>90</v>
      </c>
      <c r="BC509" s="56" t="s">
        <v>92</v>
      </c>
      <c r="BD509" s="403" t="s">
        <v>5121</v>
      </c>
      <c r="BE509" s="51" t="s">
        <v>88</v>
      </c>
      <c r="BF509" s="51" t="s">
        <v>88</v>
      </c>
    </row>
    <row r="510" spans="2:58" x14ac:dyDescent="0.25">
      <c r="B510" s="51">
        <v>2026</v>
      </c>
      <c r="C510" s="51">
        <v>891780111</v>
      </c>
      <c r="D510" s="51" t="s">
        <v>79</v>
      </c>
      <c r="E510" s="161" t="s">
        <v>5120</v>
      </c>
      <c r="F510" s="56" t="s">
        <v>5119</v>
      </c>
      <c r="G510" s="56">
        <v>0</v>
      </c>
      <c r="H510" s="56" t="s">
        <v>82</v>
      </c>
      <c r="I510" s="51" t="s">
        <v>174</v>
      </c>
      <c r="J510" s="121" t="s">
        <v>84</v>
      </c>
      <c r="K510" s="109" t="s">
        <v>4056</v>
      </c>
      <c r="L510" s="114">
        <v>8400000</v>
      </c>
      <c r="M510" s="51" t="s">
        <v>86</v>
      </c>
      <c r="N510" s="109" t="s">
        <v>5118</v>
      </c>
      <c r="O510" s="109">
        <v>7603850</v>
      </c>
      <c r="P510" s="109">
        <v>298</v>
      </c>
      <c r="Q510" s="120">
        <v>46043</v>
      </c>
      <c r="R510" s="109">
        <v>703999709</v>
      </c>
      <c r="S510" s="114">
        <v>1746</v>
      </c>
      <c r="T510" s="120">
        <v>46044</v>
      </c>
      <c r="U510" s="114">
        <v>8400000</v>
      </c>
      <c r="V510" s="56" t="s">
        <v>88</v>
      </c>
      <c r="W510" s="114">
        <v>36559959</v>
      </c>
      <c r="X510" s="161" t="s">
        <v>2107</v>
      </c>
      <c r="Y510" s="120">
        <v>46044</v>
      </c>
      <c r="Z510" s="120">
        <v>46044</v>
      </c>
      <c r="AA510" s="120" t="s">
        <v>90</v>
      </c>
      <c r="AB510" s="120">
        <v>46112</v>
      </c>
      <c r="AC510" s="54">
        <f t="shared" si="35"/>
        <v>68</v>
      </c>
      <c r="AD510" s="56">
        <v>0</v>
      </c>
      <c r="AE510" s="114">
        <v>0</v>
      </c>
      <c r="AF510" s="56">
        <v>0</v>
      </c>
      <c r="AG510" s="116" t="s">
        <v>90</v>
      </c>
      <c r="AH510" s="54">
        <f t="shared" si="36"/>
        <v>0</v>
      </c>
      <c r="AI510" s="56">
        <v>1</v>
      </c>
      <c r="AJ510" s="114">
        <v>8400000</v>
      </c>
      <c r="AK510" s="120">
        <v>46056</v>
      </c>
      <c r="AL510" s="116" t="s">
        <v>90</v>
      </c>
      <c r="AM510" s="56">
        <v>0</v>
      </c>
      <c r="AN510" s="116" t="s">
        <v>90</v>
      </c>
      <c r="AO510" s="116" t="s">
        <v>90</v>
      </c>
      <c r="AP510" s="116" t="s">
        <v>90</v>
      </c>
      <c r="AQ510" s="54">
        <f t="shared" si="37"/>
        <v>0</v>
      </c>
      <c r="AR510" s="54">
        <f>+L510+AE510-AJ510</f>
        <v>0</v>
      </c>
      <c r="AS510" s="56" t="s">
        <v>571</v>
      </c>
      <c r="AT510" s="114">
        <v>0</v>
      </c>
      <c r="AU510" s="56" t="s">
        <v>91</v>
      </c>
      <c r="AV510" s="114">
        <v>0</v>
      </c>
      <c r="AW510" s="56" t="s">
        <v>90</v>
      </c>
      <c r="AX510" s="247">
        <v>0</v>
      </c>
      <c r="AY510" s="58">
        <f t="shared" si="38"/>
        <v>0</v>
      </c>
      <c r="AZ510" s="112" t="str">
        <f t="shared" si="39"/>
        <v>_</v>
      </c>
      <c r="BA510" s="159" t="s">
        <v>592</v>
      </c>
      <c r="BB510" s="56" t="s">
        <v>90</v>
      </c>
      <c r="BC510" s="56" t="s">
        <v>149</v>
      </c>
      <c r="BD510" s="403" t="s">
        <v>5117</v>
      </c>
      <c r="BE510" s="51" t="s">
        <v>88</v>
      </c>
      <c r="BF510" s="51" t="s">
        <v>88</v>
      </c>
    </row>
    <row r="511" spans="2:58" x14ac:dyDescent="0.25">
      <c r="B511" s="51">
        <v>2026</v>
      </c>
      <c r="C511" s="51">
        <v>891780111</v>
      </c>
      <c r="D511" s="51" t="s">
        <v>79</v>
      </c>
      <c r="E511" s="161" t="s">
        <v>5116</v>
      </c>
      <c r="F511" s="56" t="s">
        <v>5115</v>
      </c>
      <c r="G511" s="56">
        <v>0</v>
      </c>
      <c r="H511" s="56" t="s">
        <v>82</v>
      </c>
      <c r="I511" s="51" t="s">
        <v>174</v>
      </c>
      <c r="J511" s="121" t="s">
        <v>84</v>
      </c>
      <c r="K511" s="109" t="s">
        <v>4046</v>
      </c>
      <c r="L511" s="114">
        <v>9373320</v>
      </c>
      <c r="M511" s="51" t="s">
        <v>86</v>
      </c>
      <c r="N511" s="109" t="s">
        <v>5114</v>
      </c>
      <c r="O511" s="109">
        <v>1081931165</v>
      </c>
      <c r="P511" s="109">
        <v>69</v>
      </c>
      <c r="Q511" s="120">
        <v>46036</v>
      </c>
      <c r="R511" s="109">
        <v>6818861280</v>
      </c>
      <c r="S511" s="114">
        <v>1751</v>
      </c>
      <c r="T511" s="120">
        <v>46044</v>
      </c>
      <c r="U511" s="114">
        <v>9373320</v>
      </c>
      <c r="V511" s="56" t="s">
        <v>88</v>
      </c>
      <c r="W511" s="114">
        <v>1082939683</v>
      </c>
      <c r="X511" s="161" t="s">
        <v>3375</v>
      </c>
      <c r="Y511" s="120">
        <v>46044</v>
      </c>
      <c r="Z511" s="120">
        <v>46069</v>
      </c>
      <c r="AA511" s="120" t="s">
        <v>90</v>
      </c>
      <c r="AB511" s="120">
        <v>46167</v>
      </c>
      <c r="AC511" s="54">
        <f t="shared" si="35"/>
        <v>98</v>
      </c>
      <c r="AD511" s="56">
        <v>0</v>
      </c>
      <c r="AE511" s="114">
        <v>0</v>
      </c>
      <c r="AF511" s="56">
        <v>0</v>
      </c>
      <c r="AG511" s="116" t="s">
        <v>90</v>
      </c>
      <c r="AH511" s="54">
        <f t="shared" si="36"/>
        <v>0</v>
      </c>
      <c r="AI511" s="56">
        <v>0</v>
      </c>
      <c r="AJ511" s="114">
        <v>0</v>
      </c>
      <c r="AK511" s="120" t="s">
        <v>90</v>
      </c>
      <c r="AL511" s="116" t="s">
        <v>90</v>
      </c>
      <c r="AM511" s="56">
        <v>0</v>
      </c>
      <c r="AN511" s="116" t="s">
        <v>90</v>
      </c>
      <c r="AO511" s="116" t="s">
        <v>90</v>
      </c>
      <c r="AP511" s="116" t="s">
        <v>90</v>
      </c>
      <c r="AQ511" s="54">
        <f t="shared" si="37"/>
        <v>0</v>
      </c>
      <c r="AR511" s="54">
        <f>+L511+AE511-AJ511</f>
        <v>9373320</v>
      </c>
      <c r="AS511" s="56" t="s">
        <v>571</v>
      </c>
      <c r="AT511" s="114">
        <v>0</v>
      </c>
      <c r="AU511" s="56" t="s">
        <v>91</v>
      </c>
      <c r="AV511" s="114">
        <v>0</v>
      </c>
      <c r="AW511" s="56" t="s">
        <v>90</v>
      </c>
      <c r="AX511" s="247">
        <v>1420200</v>
      </c>
      <c r="AY511" s="58">
        <f t="shared" si="38"/>
        <v>7953120</v>
      </c>
      <c r="AZ511" s="112">
        <f t="shared" si="39"/>
        <v>0.15151515151515152</v>
      </c>
      <c r="BA511" s="159">
        <v>0.15151515151515152</v>
      </c>
      <c r="BB511" s="56" t="s">
        <v>90</v>
      </c>
      <c r="BC511" s="56" t="s">
        <v>149</v>
      </c>
      <c r="BD511" s="403" t="s">
        <v>5113</v>
      </c>
      <c r="BE511" s="51" t="s">
        <v>88</v>
      </c>
      <c r="BF511" s="51" t="s">
        <v>88</v>
      </c>
    </row>
    <row r="512" spans="2:58" x14ac:dyDescent="0.25">
      <c r="B512" s="51">
        <v>2026</v>
      </c>
      <c r="C512" s="51">
        <v>891780111</v>
      </c>
      <c r="D512" s="51" t="s">
        <v>79</v>
      </c>
      <c r="E512" s="161" t="s">
        <v>5112</v>
      </c>
      <c r="F512" s="56" t="s">
        <v>5111</v>
      </c>
      <c r="G512" s="56">
        <v>0</v>
      </c>
      <c r="H512" s="56" t="s">
        <v>82</v>
      </c>
      <c r="I512" s="51" t="s">
        <v>174</v>
      </c>
      <c r="J512" s="121" t="s">
        <v>84</v>
      </c>
      <c r="K512" s="109" t="s">
        <v>3760</v>
      </c>
      <c r="L512" s="114">
        <v>9373320</v>
      </c>
      <c r="M512" s="51" t="s">
        <v>86</v>
      </c>
      <c r="N512" s="109" t="s">
        <v>5110</v>
      </c>
      <c r="O512" s="109">
        <v>19596603</v>
      </c>
      <c r="P512" s="109">
        <v>69</v>
      </c>
      <c r="Q512" s="120">
        <v>46036</v>
      </c>
      <c r="R512" s="109">
        <v>6818861280</v>
      </c>
      <c r="S512" s="114">
        <v>1637</v>
      </c>
      <c r="T512" s="120">
        <v>46044</v>
      </c>
      <c r="U512" s="114">
        <v>9373320</v>
      </c>
      <c r="V512" s="56" t="s">
        <v>88</v>
      </c>
      <c r="W512" s="114">
        <v>1082939683</v>
      </c>
      <c r="X512" s="161" t="s">
        <v>3375</v>
      </c>
      <c r="Y512" s="120">
        <v>46044</v>
      </c>
      <c r="Z512" s="120">
        <v>46069</v>
      </c>
      <c r="AA512" s="120" t="s">
        <v>90</v>
      </c>
      <c r="AB512" s="120">
        <v>46167</v>
      </c>
      <c r="AC512" s="54">
        <f t="shared" si="35"/>
        <v>98</v>
      </c>
      <c r="AD512" s="56">
        <v>0</v>
      </c>
      <c r="AE512" s="114">
        <v>0</v>
      </c>
      <c r="AF512" s="56">
        <v>0</v>
      </c>
      <c r="AG512" s="116" t="s">
        <v>90</v>
      </c>
      <c r="AH512" s="54">
        <f t="shared" si="36"/>
        <v>0</v>
      </c>
      <c r="AI512" s="56">
        <v>0</v>
      </c>
      <c r="AJ512" s="114">
        <v>0</v>
      </c>
      <c r="AK512" s="120" t="s">
        <v>90</v>
      </c>
      <c r="AL512" s="116" t="s">
        <v>90</v>
      </c>
      <c r="AM512" s="56">
        <v>0</v>
      </c>
      <c r="AN512" s="116" t="s">
        <v>90</v>
      </c>
      <c r="AO512" s="116" t="s">
        <v>90</v>
      </c>
      <c r="AP512" s="116" t="s">
        <v>90</v>
      </c>
      <c r="AQ512" s="54">
        <f t="shared" si="37"/>
        <v>0</v>
      </c>
      <c r="AR512" s="54">
        <f>+L512+AE512-AJ512</f>
        <v>9373320</v>
      </c>
      <c r="AS512" s="56" t="s">
        <v>571</v>
      </c>
      <c r="AT512" s="114">
        <v>0</v>
      </c>
      <c r="AU512" s="56" t="s">
        <v>91</v>
      </c>
      <c r="AV512" s="114">
        <v>0</v>
      </c>
      <c r="AW512" s="56" t="s">
        <v>90</v>
      </c>
      <c r="AX512" s="247">
        <v>0</v>
      </c>
      <c r="AY512" s="58">
        <f t="shared" si="38"/>
        <v>9373320</v>
      </c>
      <c r="AZ512" s="112">
        <f t="shared" si="39"/>
        <v>0</v>
      </c>
      <c r="BA512" s="159">
        <v>0</v>
      </c>
      <c r="BB512" s="56" t="s">
        <v>90</v>
      </c>
      <c r="BC512" s="56" t="s">
        <v>149</v>
      </c>
      <c r="BD512" s="403" t="s">
        <v>5109</v>
      </c>
      <c r="BE512" s="51" t="s">
        <v>88</v>
      </c>
      <c r="BF512" s="51" t="s">
        <v>88</v>
      </c>
    </row>
    <row r="513" spans="2:58" x14ac:dyDescent="0.25">
      <c r="B513" s="51">
        <v>2026</v>
      </c>
      <c r="C513" s="51">
        <v>891780111</v>
      </c>
      <c r="D513" s="51" t="s">
        <v>79</v>
      </c>
      <c r="E513" s="161" t="s">
        <v>5108</v>
      </c>
      <c r="F513" s="56" t="s">
        <v>5107</v>
      </c>
      <c r="G513" s="56">
        <v>0</v>
      </c>
      <c r="H513" s="56" t="s">
        <v>82</v>
      </c>
      <c r="I513" s="51" t="s">
        <v>174</v>
      </c>
      <c r="J513" s="121" t="s">
        <v>84</v>
      </c>
      <c r="K513" s="109" t="s">
        <v>3760</v>
      </c>
      <c r="L513" s="114">
        <v>9373320</v>
      </c>
      <c r="M513" s="51" t="s">
        <v>86</v>
      </c>
      <c r="N513" s="109" t="s">
        <v>5106</v>
      </c>
      <c r="O513" s="109">
        <v>30882983</v>
      </c>
      <c r="P513" s="109">
        <v>69</v>
      </c>
      <c r="Q513" s="120">
        <v>46036</v>
      </c>
      <c r="R513" s="109">
        <v>6818861280</v>
      </c>
      <c r="S513" s="114">
        <v>1636</v>
      </c>
      <c r="T513" s="120">
        <v>46044</v>
      </c>
      <c r="U513" s="114">
        <v>9373320</v>
      </c>
      <c r="V513" s="56" t="s">
        <v>88</v>
      </c>
      <c r="W513" s="114">
        <v>1082939683</v>
      </c>
      <c r="X513" s="161" t="s">
        <v>3375</v>
      </c>
      <c r="Y513" s="120">
        <v>46044</v>
      </c>
      <c r="Z513" s="120">
        <v>46069</v>
      </c>
      <c r="AA513" s="120" t="s">
        <v>90</v>
      </c>
      <c r="AB513" s="120">
        <v>46167</v>
      </c>
      <c r="AC513" s="54">
        <f t="shared" si="35"/>
        <v>98</v>
      </c>
      <c r="AD513" s="56">
        <v>0</v>
      </c>
      <c r="AE513" s="114">
        <v>0</v>
      </c>
      <c r="AF513" s="56">
        <v>0</v>
      </c>
      <c r="AG513" s="116" t="s">
        <v>90</v>
      </c>
      <c r="AH513" s="54">
        <f t="shared" si="36"/>
        <v>0</v>
      </c>
      <c r="AI513" s="56">
        <v>0</v>
      </c>
      <c r="AJ513" s="114">
        <v>0</v>
      </c>
      <c r="AK513" s="120" t="s">
        <v>90</v>
      </c>
      <c r="AL513" s="116" t="s">
        <v>90</v>
      </c>
      <c r="AM513" s="56">
        <v>0</v>
      </c>
      <c r="AN513" s="116" t="s">
        <v>90</v>
      </c>
      <c r="AO513" s="116" t="s">
        <v>90</v>
      </c>
      <c r="AP513" s="116" t="s">
        <v>90</v>
      </c>
      <c r="AQ513" s="54">
        <f t="shared" si="37"/>
        <v>0</v>
      </c>
      <c r="AR513" s="54">
        <f>+L513+AE513-AJ513</f>
        <v>9373320</v>
      </c>
      <c r="AS513" s="56" t="s">
        <v>571</v>
      </c>
      <c r="AT513" s="114">
        <v>0</v>
      </c>
      <c r="AU513" s="56" t="s">
        <v>91</v>
      </c>
      <c r="AV513" s="114">
        <v>0</v>
      </c>
      <c r="AW513" s="56" t="s">
        <v>90</v>
      </c>
      <c r="AX513" s="247">
        <v>1420200</v>
      </c>
      <c r="AY513" s="58">
        <f t="shared" si="38"/>
        <v>7953120</v>
      </c>
      <c r="AZ513" s="112">
        <f t="shared" si="39"/>
        <v>0.15151515151515152</v>
      </c>
      <c r="BA513" s="159">
        <v>0.15151515151515152</v>
      </c>
      <c r="BB513" s="56" t="s">
        <v>90</v>
      </c>
      <c r="BC513" s="56" t="s">
        <v>149</v>
      </c>
      <c r="BD513" s="403" t="s">
        <v>5105</v>
      </c>
      <c r="BE513" s="51" t="s">
        <v>88</v>
      </c>
      <c r="BF513" s="51" t="s">
        <v>88</v>
      </c>
    </row>
    <row r="514" spans="2:58" x14ac:dyDescent="0.25">
      <c r="B514" s="51">
        <v>2026</v>
      </c>
      <c r="C514" s="51">
        <v>891780111</v>
      </c>
      <c r="D514" s="51" t="s">
        <v>79</v>
      </c>
      <c r="E514" s="161" t="s">
        <v>5104</v>
      </c>
      <c r="F514" s="56" t="s">
        <v>5103</v>
      </c>
      <c r="G514" s="56">
        <v>0</v>
      </c>
      <c r="H514" s="56" t="s">
        <v>82</v>
      </c>
      <c r="I514" s="51" t="s">
        <v>174</v>
      </c>
      <c r="J514" s="121" t="s">
        <v>84</v>
      </c>
      <c r="K514" s="109" t="s">
        <v>3531</v>
      </c>
      <c r="L514" s="114">
        <v>9373320</v>
      </c>
      <c r="M514" s="51" t="s">
        <v>86</v>
      </c>
      <c r="N514" s="109" t="s">
        <v>5102</v>
      </c>
      <c r="O514" s="109">
        <v>1048219860</v>
      </c>
      <c r="P514" s="109">
        <v>69</v>
      </c>
      <c r="Q514" s="120">
        <v>46036</v>
      </c>
      <c r="R514" s="109">
        <v>6818861280</v>
      </c>
      <c r="S514" s="114">
        <v>1641</v>
      </c>
      <c r="T514" s="120">
        <v>46044</v>
      </c>
      <c r="U514" s="114">
        <v>9373320</v>
      </c>
      <c r="V514" s="56" t="s">
        <v>88</v>
      </c>
      <c r="W514" s="114">
        <v>1082939683</v>
      </c>
      <c r="X514" s="161" t="s">
        <v>3375</v>
      </c>
      <c r="Y514" s="120">
        <v>46044</v>
      </c>
      <c r="Z514" s="120">
        <v>46069</v>
      </c>
      <c r="AA514" s="120" t="s">
        <v>90</v>
      </c>
      <c r="AB514" s="120">
        <v>46167</v>
      </c>
      <c r="AC514" s="54">
        <f t="shared" si="35"/>
        <v>98</v>
      </c>
      <c r="AD514" s="56">
        <v>0</v>
      </c>
      <c r="AE514" s="114">
        <v>0</v>
      </c>
      <c r="AF514" s="56">
        <v>0</v>
      </c>
      <c r="AG514" s="116" t="s">
        <v>90</v>
      </c>
      <c r="AH514" s="54">
        <f t="shared" si="36"/>
        <v>0</v>
      </c>
      <c r="AI514" s="56">
        <v>0</v>
      </c>
      <c r="AJ514" s="114">
        <v>0</v>
      </c>
      <c r="AK514" s="120" t="s">
        <v>90</v>
      </c>
      <c r="AL514" s="116" t="s">
        <v>90</v>
      </c>
      <c r="AM514" s="56">
        <v>0</v>
      </c>
      <c r="AN514" s="116" t="s">
        <v>90</v>
      </c>
      <c r="AO514" s="116" t="s">
        <v>90</v>
      </c>
      <c r="AP514" s="116" t="s">
        <v>90</v>
      </c>
      <c r="AQ514" s="54">
        <f t="shared" si="37"/>
        <v>0</v>
      </c>
      <c r="AR514" s="54">
        <f>+L514+AE514-AJ514</f>
        <v>9373320</v>
      </c>
      <c r="AS514" s="56" t="s">
        <v>571</v>
      </c>
      <c r="AT514" s="114">
        <v>0</v>
      </c>
      <c r="AU514" s="56" t="s">
        <v>91</v>
      </c>
      <c r="AV514" s="114">
        <v>0</v>
      </c>
      <c r="AW514" s="56" t="s">
        <v>90</v>
      </c>
      <c r="AX514" s="247">
        <v>1420200</v>
      </c>
      <c r="AY514" s="58">
        <f t="shared" si="38"/>
        <v>7953120</v>
      </c>
      <c r="AZ514" s="112">
        <f t="shared" si="39"/>
        <v>0.15151515151515152</v>
      </c>
      <c r="BA514" s="159">
        <v>0.15151515151515152</v>
      </c>
      <c r="BB514" s="56" t="s">
        <v>90</v>
      </c>
      <c r="BC514" s="56" t="s">
        <v>149</v>
      </c>
      <c r="BD514" s="403" t="s">
        <v>5101</v>
      </c>
      <c r="BE514" s="51" t="s">
        <v>88</v>
      </c>
      <c r="BF514" s="51" t="s">
        <v>88</v>
      </c>
    </row>
    <row r="515" spans="2:58" x14ac:dyDescent="0.25">
      <c r="B515" s="51">
        <v>2026</v>
      </c>
      <c r="C515" s="51">
        <v>891780111</v>
      </c>
      <c r="D515" s="51" t="s">
        <v>79</v>
      </c>
      <c r="E515" s="161" t="s">
        <v>5100</v>
      </c>
      <c r="F515" s="56" t="s">
        <v>5099</v>
      </c>
      <c r="G515" s="56">
        <v>0</v>
      </c>
      <c r="H515" s="56" t="s">
        <v>82</v>
      </c>
      <c r="I515" s="51" t="s">
        <v>174</v>
      </c>
      <c r="J515" s="121" t="s">
        <v>84</v>
      </c>
      <c r="K515" s="109" t="s">
        <v>3531</v>
      </c>
      <c r="L515" s="114">
        <v>9373320</v>
      </c>
      <c r="M515" s="51" t="s">
        <v>86</v>
      </c>
      <c r="N515" s="109" t="s">
        <v>5098</v>
      </c>
      <c r="O515" s="109">
        <v>73266222</v>
      </c>
      <c r="P515" s="109">
        <v>69</v>
      </c>
      <c r="Q515" s="120">
        <v>46036</v>
      </c>
      <c r="R515" s="109">
        <v>6818861280</v>
      </c>
      <c r="S515" s="114">
        <v>1640</v>
      </c>
      <c r="T515" s="120">
        <v>46044</v>
      </c>
      <c r="U515" s="114">
        <v>9373320</v>
      </c>
      <c r="V515" s="56" t="s">
        <v>88</v>
      </c>
      <c r="W515" s="114">
        <v>1082939683</v>
      </c>
      <c r="X515" s="161" t="s">
        <v>3375</v>
      </c>
      <c r="Y515" s="120">
        <v>46044</v>
      </c>
      <c r="Z515" s="120">
        <v>46069</v>
      </c>
      <c r="AA515" s="120" t="s">
        <v>90</v>
      </c>
      <c r="AB515" s="120">
        <v>46167</v>
      </c>
      <c r="AC515" s="54">
        <f t="shared" si="35"/>
        <v>98</v>
      </c>
      <c r="AD515" s="56">
        <v>0</v>
      </c>
      <c r="AE515" s="114">
        <v>0</v>
      </c>
      <c r="AF515" s="56">
        <v>0</v>
      </c>
      <c r="AG515" s="116" t="s">
        <v>90</v>
      </c>
      <c r="AH515" s="54">
        <f t="shared" si="36"/>
        <v>0</v>
      </c>
      <c r="AI515" s="56">
        <v>0</v>
      </c>
      <c r="AJ515" s="114">
        <v>0</v>
      </c>
      <c r="AK515" s="120" t="s">
        <v>90</v>
      </c>
      <c r="AL515" s="116" t="s">
        <v>90</v>
      </c>
      <c r="AM515" s="56">
        <v>0</v>
      </c>
      <c r="AN515" s="116" t="s">
        <v>90</v>
      </c>
      <c r="AO515" s="116" t="s">
        <v>90</v>
      </c>
      <c r="AP515" s="116" t="s">
        <v>90</v>
      </c>
      <c r="AQ515" s="54">
        <f t="shared" si="37"/>
        <v>0</v>
      </c>
      <c r="AR515" s="54">
        <f>+L515+AE515-AJ515</f>
        <v>9373320</v>
      </c>
      <c r="AS515" s="56" t="s">
        <v>571</v>
      </c>
      <c r="AT515" s="114">
        <v>0</v>
      </c>
      <c r="AU515" s="56" t="s">
        <v>91</v>
      </c>
      <c r="AV515" s="114">
        <v>0</v>
      </c>
      <c r="AW515" s="56" t="s">
        <v>90</v>
      </c>
      <c r="AX515" s="247">
        <v>1420200</v>
      </c>
      <c r="AY515" s="58">
        <f t="shared" si="38"/>
        <v>7953120</v>
      </c>
      <c r="AZ515" s="112">
        <f t="shared" si="39"/>
        <v>0.15151515151515152</v>
      </c>
      <c r="BA515" s="159">
        <v>0.15151515151515152</v>
      </c>
      <c r="BB515" s="56" t="s">
        <v>90</v>
      </c>
      <c r="BC515" s="56" t="s">
        <v>149</v>
      </c>
      <c r="BD515" s="403" t="s">
        <v>5097</v>
      </c>
      <c r="BE515" s="51" t="s">
        <v>88</v>
      </c>
      <c r="BF515" s="51" t="s">
        <v>88</v>
      </c>
    </row>
    <row r="516" spans="2:58" x14ac:dyDescent="0.25">
      <c r="B516" s="51">
        <v>2026</v>
      </c>
      <c r="C516" s="51">
        <v>891780111</v>
      </c>
      <c r="D516" s="51" t="s">
        <v>79</v>
      </c>
      <c r="E516" s="161" t="s">
        <v>5096</v>
      </c>
      <c r="F516" s="56" t="s">
        <v>5095</v>
      </c>
      <c r="G516" s="56">
        <v>0</v>
      </c>
      <c r="H516" s="56" t="s">
        <v>82</v>
      </c>
      <c r="I516" s="51" t="s">
        <v>174</v>
      </c>
      <c r="J516" s="121" t="s">
        <v>84</v>
      </c>
      <c r="K516" s="109" t="s">
        <v>3531</v>
      </c>
      <c r="L516" s="114">
        <v>9373320</v>
      </c>
      <c r="M516" s="51" t="s">
        <v>86</v>
      </c>
      <c r="N516" s="109" t="s">
        <v>5094</v>
      </c>
      <c r="O516" s="109">
        <v>1104013054</v>
      </c>
      <c r="P516" s="109">
        <v>69</v>
      </c>
      <c r="Q516" s="120">
        <v>46036</v>
      </c>
      <c r="R516" s="109">
        <v>6818861280</v>
      </c>
      <c r="S516" s="114">
        <v>1639</v>
      </c>
      <c r="T516" s="120">
        <v>46044</v>
      </c>
      <c r="U516" s="114">
        <v>9373320</v>
      </c>
      <c r="V516" s="56" t="s">
        <v>88</v>
      </c>
      <c r="W516" s="114">
        <v>1082939683</v>
      </c>
      <c r="X516" s="161" t="s">
        <v>3375</v>
      </c>
      <c r="Y516" s="120">
        <v>46044</v>
      </c>
      <c r="Z516" s="120">
        <v>46069</v>
      </c>
      <c r="AA516" s="120" t="s">
        <v>90</v>
      </c>
      <c r="AB516" s="120">
        <v>46167</v>
      </c>
      <c r="AC516" s="54">
        <f t="shared" si="35"/>
        <v>98</v>
      </c>
      <c r="AD516" s="56">
        <v>0</v>
      </c>
      <c r="AE516" s="114">
        <v>0</v>
      </c>
      <c r="AF516" s="56">
        <v>0</v>
      </c>
      <c r="AG516" s="116" t="s">
        <v>90</v>
      </c>
      <c r="AH516" s="54">
        <f t="shared" si="36"/>
        <v>0</v>
      </c>
      <c r="AI516" s="56">
        <v>0</v>
      </c>
      <c r="AJ516" s="114">
        <v>0</v>
      </c>
      <c r="AK516" s="120" t="s">
        <v>90</v>
      </c>
      <c r="AL516" s="116" t="s">
        <v>90</v>
      </c>
      <c r="AM516" s="56">
        <v>0</v>
      </c>
      <c r="AN516" s="116" t="s">
        <v>90</v>
      </c>
      <c r="AO516" s="116" t="s">
        <v>90</v>
      </c>
      <c r="AP516" s="116" t="s">
        <v>90</v>
      </c>
      <c r="AQ516" s="54">
        <f t="shared" si="37"/>
        <v>0</v>
      </c>
      <c r="AR516" s="54">
        <f>+L516+AE516-AJ516</f>
        <v>9373320</v>
      </c>
      <c r="AS516" s="56" t="s">
        <v>571</v>
      </c>
      <c r="AT516" s="114">
        <v>0</v>
      </c>
      <c r="AU516" s="56" t="s">
        <v>91</v>
      </c>
      <c r="AV516" s="114">
        <v>0</v>
      </c>
      <c r="AW516" s="56" t="s">
        <v>90</v>
      </c>
      <c r="AX516" s="247">
        <v>1420200</v>
      </c>
      <c r="AY516" s="58">
        <f t="shared" si="38"/>
        <v>7953120</v>
      </c>
      <c r="AZ516" s="112">
        <f t="shared" si="39"/>
        <v>0.15151515151515152</v>
      </c>
      <c r="BA516" s="159">
        <v>0.15151515151515152</v>
      </c>
      <c r="BB516" s="56" t="s">
        <v>90</v>
      </c>
      <c r="BC516" s="56" t="s">
        <v>149</v>
      </c>
      <c r="BD516" s="403" t="s">
        <v>5093</v>
      </c>
      <c r="BE516" s="51" t="s">
        <v>88</v>
      </c>
      <c r="BF516" s="51" t="s">
        <v>88</v>
      </c>
    </row>
    <row r="517" spans="2:58" s="391" customFormat="1" x14ac:dyDescent="0.25">
      <c r="B517" s="51">
        <v>2026</v>
      </c>
      <c r="C517" s="51">
        <v>891780111</v>
      </c>
      <c r="D517" s="51" t="s">
        <v>79</v>
      </c>
      <c r="E517" s="161" t="s">
        <v>5092</v>
      </c>
      <c r="F517" s="56" t="s">
        <v>5091</v>
      </c>
      <c r="G517" s="56">
        <v>0</v>
      </c>
      <c r="H517" s="56" t="s">
        <v>82</v>
      </c>
      <c r="I517" s="51" t="s">
        <v>174</v>
      </c>
      <c r="J517" s="121" t="s">
        <v>84</v>
      </c>
      <c r="K517" s="54" t="s">
        <v>3531</v>
      </c>
      <c r="L517" s="114">
        <v>9373320</v>
      </c>
      <c r="M517" s="51" t="s">
        <v>86</v>
      </c>
      <c r="N517" s="109" t="s">
        <v>5090</v>
      </c>
      <c r="O517" s="109">
        <v>12637569</v>
      </c>
      <c r="P517" s="109">
        <v>69</v>
      </c>
      <c r="Q517" s="120">
        <v>46036</v>
      </c>
      <c r="R517" s="109">
        <v>6818861280</v>
      </c>
      <c r="S517" s="114">
        <v>1633</v>
      </c>
      <c r="T517" s="120">
        <v>46044</v>
      </c>
      <c r="U517" s="114">
        <v>9373320</v>
      </c>
      <c r="V517" s="56" t="s">
        <v>88</v>
      </c>
      <c r="W517" s="114">
        <v>1082939683</v>
      </c>
      <c r="X517" s="161" t="s">
        <v>3375</v>
      </c>
      <c r="Y517" s="120">
        <v>46044</v>
      </c>
      <c r="Z517" s="120">
        <v>46069</v>
      </c>
      <c r="AA517" s="120" t="s">
        <v>90</v>
      </c>
      <c r="AB517" s="120">
        <v>46167</v>
      </c>
      <c r="AC517" s="54">
        <f t="shared" si="35"/>
        <v>98</v>
      </c>
      <c r="AD517" s="56">
        <v>0</v>
      </c>
      <c r="AE517" s="114">
        <v>0</v>
      </c>
      <c r="AF517" s="56">
        <v>0</v>
      </c>
      <c r="AG517" s="116" t="s">
        <v>90</v>
      </c>
      <c r="AH517" s="54">
        <f t="shared" si="36"/>
        <v>0</v>
      </c>
      <c r="AI517" s="56">
        <v>0</v>
      </c>
      <c r="AJ517" s="114">
        <v>0</v>
      </c>
      <c r="AK517" s="120" t="s">
        <v>90</v>
      </c>
      <c r="AL517" s="116" t="s">
        <v>90</v>
      </c>
      <c r="AM517" s="56">
        <v>0</v>
      </c>
      <c r="AN517" s="116" t="s">
        <v>90</v>
      </c>
      <c r="AO517" s="116" t="s">
        <v>90</v>
      </c>
      <c r="AP517" s="116" t="s">
        <v>90</v>
      </c>
      <c r="AQ517" s="54">
        <f t="shared" si="37"/>
        <v>0</v>
      </c>
      <c r="AR517" s="54">
        <f>+L517+AE517-AJ517</f>
        <v>9373320</v>
      </c>
      <c r="AS517" s="56" t="s">
        <v>571</v>
      </c>
      <c r="AT517" s="114">
        <v>0</v>
      </c>
      <c r="AU517" s="56" t="s">
        <v>91</v>
      </c>
      <c r="AV517" s="114">
        <v>0</v>
      </c>
      <c r="AW517" s="56" t="s">
        <v>90</v>
      </c>
      <c r="AX517" s="247">
        <v>1420200</v>
      </c>
      <c r="AY517" s="58">
        <f t="shared" si="38"/>
        <v>7953120</v>
      </c>
      <c r="AZ517" s="112">
        <f t="shared" si="39"/>
        <v>0.15151515151515152</v>
      </c>
      <c r="BA517" s="159">
        <v>0.15151515151515152</v>
      </c>
      <c r="BB517" s="56" t="s">
        <v>90</v>
      </c>
      <c r="BC517" s="56" t="s">
        <v>149</v>
      </c>
      <c r="BD517" s="403" t="s">
        <v>5089</v>
      </c>
      <c r="BE517" s="51" t="s">
        <v>88</v>
      </c>
      <c r="BF517" s="51" t="s">
        <v>88</v>
      </c>
    </row>
    <row r="518" spans="2:58" x14ac:dyDescent="0.25">
      <c r="B518" s="51">
        <v>2026</v>
      </c>
      <c r="C518" s="51">
        <v>891780111</v>
      </c>
      <c r="D518" s="51" t="s">
        <v>79</v>
      </c>
      <c r="E518" s="161" t="s">
        <v>5088</v>
      </c>
      <c r="F518" s="56" t="s">
        <v>5087</v>
      </c>
      <c r="G518" s="56">
        <v>0</v>
      </c>
      <c r="H518" s="56" t="s">
        <v>82</v>
      </c>
      <c r="I518" s="51" t="s">
        <v>174</v>
      </c>
      <c r="J518" s="121" t="s">
        <v>84</v>
      </c>
      <c r="K518" s="109" t="s">
        <v>5086</v>
      </c>
      <c r="L518" s="114">
        <v>9373320</v>
      </c>
      <c r="M518" s="51" t="s">
        <v>86</v>
      </c>
      <c r="N518" s="109" t="s">
        <v>5085</v>
      </c>
      <c r="O518" s="109">
        <v>1152934278</v>
      </c>
      <c r="P518" s="109">
        <v>69</v>
      </c>
      <c r="Q518" s="120">
        <v>46036</v>
      </c>
      <c r="R518" s="109">
        <v>6818861280</v>
      </c>
      <c r="S518" s="114">
        <v>1632</v>
      </c>
      <c r="T518" s="120">
        <v>46044</v>
      </c>
      <c r="U518" s="114">
        <v>9373320</v>
      </c>
      <c r="V518" s="56" t="s">
        <v>88</v>
      </c>
      <c r="W518" s="114">
        <v>1082939683</v>
      </c>
      <c r="X518" s="161" t="s">
        <v>3375</v>
      </c>
      <c r="Y518" s="120">
        <v>46044</v>
      </c>
      <c r="Z518" s="120">
        <v>46069</v>
      </c>
      <c r="AA518" s="120" t="s">
        <v>90</v>
      </c>
      <c r="AB518" s="120">
        <v>46167</v>
      </c>
      <c r="AC518" s="54">
        <f t="shared" si="35"/>
        <v>98</v>
      </c>
      <c r="AD518" s="56">
        <v>0</v>
      </c>
      <c r="AE518" s="114">
        <v>0</v>
      </c>
      <c r="AF518" s="56">
        <v>0</v>
      </c>
      <c r="AG518" s="116" t="s">
        <v>90</v>
      </c>
      <c r="AH518" s="54">
        <f t="shared" si="36"/>
        <v>0</v>
      </c>
      <c r="AI518" s="56">
        <v>0</v>
      </c>
      <c r="AJ518" s="114">
        <v>0</v>
      </c>
      <c r="AK518" s="120" t="s">
        <v>90</v>
      </c>
      <c r="AL518" s="116" t="s">
        <v>90</v>
      </c>
      <c r="AM518" s="56">
        <v>0</v>
      </c>
      <c r="AN518" s="116" t="s">
        <v>90</v>
      </c>
      <c r="AO518" s="116" t="s">
        <v>90</v>
      </c>
      <c r="AP518" s="116" t="s">
        <v>90</v>
      </c>
      <c r="AQ518" s="54">
        <f t="shared" si="37"/>
        <v>0</v>
      </c>
      <c r="AR518" s="54">
        <f>+L518+AE518-AJ518</f>
        <v>9373320</v>
      </c>
      <c r="AS518" s="56" t="s">
        <v>571</v>
      </c>
      <c r="AT518" s="114">
        <v>0</v>
      </c>
      <c r="AU518" s="56" t="s">
        <v>91</v>
      </c>
      <c r="AV518" s="114">
        <v>0</v>
      </c>
      <c r="AW518" s="56" t="s">
        <v>90</v>
      </c>
      <c r="AX518" s="247">
        <v>1420200</v>
      </c>
      <c r="AY518" s="58">
        <f t="shared" si="38"/>
        <v>7953120</v>
      </c>
      <c r="AZ518" s="112">
        <f t="shared" si="39"/>
        <v>0.15151515151515152</v>
      </c>
      <c r="BA518" s="159">
        <v>0.15151515151515152</v>
      </c>
      <c r="BB518" s="56" t="s">
        <v>90</v>
      </c>
      <c r="BC518" s="56" t="s">
        <v>149</v>
      </c>
      <c r="BD518" s="403" t="s">
        <v>5084</v>
      </c>
      <c r="BE518" s="51" t="s">
        <v>88</v>
      </c>
      <c r="BF518" s="51" t="s">
        <v>88</v>
      </c>
    </row>
    <row r="519" spans="2:58" x14ac:dyDescent="0.25">
      <c r="B519" s="51">
        <v>2026</v>
      </c>
      <c r="C519" s="51">
        <v>891780111</v>
      </c>
      <c r="D519" s="51" t="s">
        <v>79</v>
      </c>
      <c r="E519" s="161" t="s">
        <v>5083</v>
      </c>
      <c r="F519" s="169" t="s">
        <v>5082</v>
      </c>
      <c r="G519" s="56">
        <v>0</v>
      </c>
      <c r="H519" s="56" t="s">
        <v>82</v>
      </c>
      <c r="I519" s="51" t="s">
        <v>174</v>
      </c>
      <c r="J519" s="121" t="s">
        <v>84</v>
      </c>
      <c r="K519" s="109" t="s">
        <v>3531</v>
      </c>
      <c r="L519" s="114">
        <v>9373320</v>
      </c>
      <c r="M519" s="51" t="s">
        <v>86</v>
      </c>
      <c r="N519" s="109" t="s">
        <v>5081</v>
      </c>
      <c r="O519" s="109">
        <v>85489799</v>
      </c>
      <c r="P519" s="109">
        <v>69</v>
      </c>
      <c r="Q519" s="120">
        <v>46036</v>
      </c>
      <c r="R519" s="109">
        <v>6818861280</v>
      </c>
      <c r="S519" s="114">
        <v>1626</v>
      </c>
      <c r="T519" s="120">
        <v>46044</v>
      </c>
      <c r="U519" s="114">
        <v>9373320</v>
      </c>
      <c r="V519" s="56" t="s">
        <v>88</v>
      </c>
      <c r="W519" s="114">
        <v>1082939683</v>
      </c>
      <c r="X519" s="161" t="s">
        <v>3375</v>
      </c>
      <c r="Y519" s="120">
        <v>46044</v>
      </c>
      <c r="Z519" s="120">
        <v>46069</v>
      </c>
      <c r="AA519" s="120" t="s">
        <v>90</v>
      </c>
      <c r="AB519" s="120">
        <v>46167</v>
      </c>
      <c r="AC519" s="54">
        <f t="shared" si="35"/>
        <v>98</v>
      </c>
      <c r="AD519" s="56">
        <v>0</v>
      </c>
      <c r="AE519" s="114">
        <v>0</v>
      </c>
      <c r="AF519" s="56">
        <v>0</v>
      </c>
      <c r="AG519" s="116" t="s">
        <v>90</v>
      </c>
      <c r="AH519" s="54">
        <f t="shared" si="36"/>
        <v>0</v>
      </c>
      <c r="AI519" s="56">
        <v>0</v>
      </c>
      <c r="AJ519" s="114">
        <v>0</v>
      </c>
      <c r="AK519" s="120" t="s">
        <v>90</v>
      </c>
      <c r="AL519" s="116" t="s">
        <v>90</v>
      </c>
      <c r="AM519" s="56">
        <v>0</v>
      </c>
      <c r="AN519" s="116" t="s">
        <v>90</v>
      </c>
      <c r="AO519" s="116" t="s">
        <v>90</v>
      </c>
      <c r="AP519" s="116" t="s">
        <v>90</v>
      </c>
      <c r="AQ519" s="54">
        <f t="shared" si="37"/>
        <v>0</v>
      </c>
      <c r="AR519" s="54">
        <f>+L519+AE519-AJ519</f>
        <v>9373320</v>
      </c>
      <c r="AS519" s="56" t="s">
        <v>571</v>
      </c>
      <c r="AT519" s="114">
        <v>0</v>
      </c>
      <c r="AU519" s="56" t="s">
        <v>91</v>
      </c>
      <c r="AV519" s="114">
        <v>0</v>
      </c>
      <c r="AW519" s="56" t="s">
        <v>90</v>
      </c>
      <c r="AX519" s="247">
        <v>1420200</v>
      </c>
      <c r="AY519" s="58">
        <f t="shared" si="38"/>
        <v>7953120</v>
      </c>
      <c r="AZ519" s="112">
        <f t="shared" si="39"/>
        <v>0.15151515151515152</v>
      </c>
      <c r="BA519" s="159">
        <v>0.15151515151515152</v>
      </c>
      <c r="BB519" s="56" t="s">
        <v>90</v>
      </c>
      <c r="BC519" s="56" t="s">
        <v>149</v>
      </c>
      <c r="BD519" s="403" t="s">
        <v>5080</v>
      </c>
      <c r="BE519" s="51" t="s">
        <v>88</v>
      </c>
      <c r="BF519" s="51" t="s">
        <v>88</v>
      </c>
    </row>
    <row r="520" spans="2:58" x14ac:dyDescent="0.25">
      <c r="B520" s="51">
        <v>2026</v>
      </c>
      <c r="C520" s="51">
        <v>891780111</v>
      </c>
      <c r="D520" s="51" t="s">
        <v>79</v>
      </c>
      <c r="E520" s="161" t="s">
        <v>5079</v>
      </c>
      <c r="F520" s="56" t="s">
        <v>5078</v>
      </c>
      <c r="G520" s="56">
        <v>0</v>
      </c>
      <c r="H520" s="56" t="s">
        <v>82</v>
      </c>
      <c r="I520" s="51" t="s">
        <v>174</v>
      </c>
      <c r="J520" s="121" t="s">
        <v>84</v>
      </c>
      <c r="K520" s="54" t="s">
        <v>3760</v>
      </c>
      <c r="L520" s="114">
        <v>9373320</v>
      </c>
      <c r="M520" s="51" t="s">
        <v>86</v>
      </c>
      <c r="N520" s="109" t="s">
        <v>5077</v>
      </c>
      <c r="O520" s="109">
        <v>1084733437</v>
      </c>
      <c r="P520" s="109">
        <v>69</v>
      </c>
      <c r="Q520" s="120">
        <v>46036</v>
      </c>
      <c r="R520" s="109">
        <v>6818861280</v>
      </c>
      <c r="S520" s="114">
        <v>1631</v>
      </c>
      <c r="T520" s="120">
        <v>46044</v>
      </c>
      <c r="U520" s="114">
        <v>9373320</v>
      </c>
      <c r="V520" s="56" t="s">
        <v>88</v>
      </c>
      <c r="W520" s="114">
        <v>1082939683</v>
      </c>
      <c r="X520" s="161" t="s">
        <v>3375</v>
      </c>
      <c r="Y520" s="120">
        <v>46044</v>
      </c>
      <c r="Z520" s="120">
        <v>46069</v>
      </c>
      <c r="AA520" s="120" t="s">
        <v>90</v>
      </c>
      <c r="AB520" s="120">
        <v>46167</v>
      </c>
      <c r="AC520" s="54">
        <f t="shared" ref="AC520:AC583" si="40">+IF(AA520="1800-01-01",AB520-Z520,AB520-AA520)</f>
        <v>98</v>
      </c>
      <c r="AD520" s="56">
        <v>0</v>
      </c>
      <c r="AE520" s="114">
        <v>0</v>
      </c>
      <c r="AF520" s="56">
        <v>0</v>
      </c>
      <c r="AG520" s="116" t="s">
        <v>90</v>
      </c>
      <c r="AH520" s="54">
        <f t="shared" ref="AH520:AH583" si="41">+IF(AG520="1800-01-01",0,AG520-AB520)</f>
        <v>0</v>
      </c>
      <c r="AI520" s="56">
        <v>0</v>
      </c>
      <c r="AJ520" s="114">
        <v>0</v>
      </c>
      <c r="AK520" s="120" t="s">
        <v>90</v>
      </c>
      <c r="AL520" s="116" t="s">
        <v>90</v>
      </c>
      <c r="AM520" s="56">
        <v>0</v>
      </c>
      <c r="AN520" s="116" t="s">
        <v>90</v>
      </c>
      <c r="AO520" s="116" t="s">
        <v>90</v>
      </c>
      <c r="AP520" s="116" t="s">
        <v>90</v>
      </c>
      <c r="AQ520" s="54">
        <f t="shared" ref="AQ520:AQ583" si="42">+IF(AN520="1800-01-01",0,AO520-AN520)</f>
        <v>0</v>
      </c>
      <c r="AR520" s="54">
        <f>+L520+AE520-AJ520</f>
        <v>9373320</v>
      </c>
      <c r="AS520" s="56" t="s">
        <v>571</v>
      </c>
      <c r="AT520" s="114">
        <v>0</v>
      </c>
      <c r="AU520" s="56" t="s">
        <v>91</v>
      </c>
      <c r="AV520" s="114">
        <v>0</v>
      </c>
      <c r="AW520" s="56" t="s">
        <v>90</v>
      </c>
      <c r="AX520" s="247">
        <v>1420200</v>
      </c>
      <c r="AY520" s="58">
        <f t="shared" ref="AY520:AY583" si="43">AR520-AX520</f>
        <v>7953120</v>
      </c>
      <c r="AZ520" s="112">
        <f t="shared" ref="AZ520:AZ583" si="44">+IFERROR(AX520/AR520,"_")</f>
        <v>0.15151515151515152</v>
      </c>
      <c r="BA520" s="159">
        <v>0.15151515151515152</v>
      </c>
      <c r="BB520" s="56" t="s">
        <v>90</v>
      </c>
      <c r="BC520" s="56" t="s">
        <v>149</v>
      </c>
      <c r="BD520" s="403" t="s">
        <v>5076</v>
      </c>
      <c r="BE520" s="51" t="s">
        <v>88</v>
      </c>
      <c r="BF520" s="51" t="s">
        <v>88</v>
      </c>
    </row>
    <row r="521" spans="2:58" x14ac:dyDescent="0.25">
      <c r="B521" s="51">
        <v>2026</v>
      </c>
      <c r="C521" s="51">
        <v>891780111</v>
      </c>
      <c r="D521" s="51" t="s">
        <v>79</v>
      </c>
      <c r="E521" s="161" t="s">
        <v>5075</v>
      </c>
      <c r="F521" s="56" t="s">
        <v>5074</v>
      </c>
      <c r="G521" s="56">
        <v>0</v>
      </c>
      <c r="H521" s="56" t="s">
        <v>82</v>
      </c>
      <c r="I521" s="51" t="s">
        <v>174</v>
      </c>
      <c r="J521" s="121" t="s">
        <v>84</v>
      </c>
      <c r="K521" s="54" t="s">
        <v>3760</v>
      </c>
      <c r="L521" s="114">
        <v>9373320</v>
      </c>
      <c r="M521" s="51" t="s">
        <v>86</v>
      </c>
      <c r="N521" s="109" t="s">
        <v>5073</v>
      </c>
      <c r="O521" s="109">
        <v>1193118031</v>
      </c>
      <c r="P521" s="109">
        <v>69</v>
      </c>
      <c r="Q521" s="120">
        <v>46036</v>
      </c>
      <c r="R521" s="109">
        <v>6818861280</v>
      </c>
      <c r="S521" s="114">
        <v>1630</v>
      </c>
      <c r="T521" s="120">
        <v>46044</v>
      </c>
      <c r="U521" s="114">
        <v>9373320</v>
      </c>
      <c r="V521" s="56" t="s">
        <v>88</v>
      </c>
      <c r="W521" s="114">
        <v>1082939683</v>
      </c>
      <c r="X521" s="161" t="s">
        <v>3375</v>
      </c>
      <c r="Y521" s="120">
        <v>46044</v>
      </c>
      <c r="Z521" s="120">
        <v>46069</v>
      </c>
      <c r="AA521" s="120" t="s">
        <v>90</v>
      </c>
      <c r="AB521" s="120">
        <v>46167</v>
      </c>
      <c r="AC521" s="54">
        <f t="shared" si="40"/>
        <v>98</v>
      </c>
      <c r="AD521" s="56">
        <v>0</v>
      </c>
      <c r="AE521" s="114">
        <v>0</v>
      </c>
      <c r="AF521" s="56">
        <v>0</v>
      </c>
      <c r="AG521" s="116" t="s">
        <v>90</v>
      </c>
      <c r="AH521" s="54">
        <f t="shared" si="41"/>
        <v>0</v>
      </c>
      <c r="AI521" s="56">
        <v>0</v>
      </c>
      <c r="AJ521" s="114">
        <v>0</v>
      </c>
      <c r="AK521" s="120" t="s">
        <v>90</v>
      </c>
      <c r="AL521" s="116" t="s">
        <v>90</v>
      </c>
      <c r="AM521" s="56">
        <v>0</v>
      </c>
      <c r="AN521" s="116" t="s">
        <v>90</v>
      </c>
      <c r="AO521" s="116" t="s">
        <v>90</v>
      </c>
      <c r="AP521" s="116" t="s">
        <v>90</v>
      </c>
      <c r="AQ521" s="54">
        <f t="shared" si="42"/>
        <v>0</v>
      </c>
      <c r="AR521" s="54">
        <f>+L521+AE521-AJ521</f>
        <v>9373320</v>
      </c>
      <c r="AS521" s="56" t="s">
        <v>571</v>
      </c>
      <c r="AT521" s="114">
        <v>0</v>
      </c>
      <c r="AU521" s="56" t="s">
        <v>91</v>
      </c>
      <c r="AV521" s="114">
        <v>0</v>
      </c>
      <c r="AW521" s="56" t="s">
        <v>90</v>
      </c>
      <c r="AX521" s="247">
        <v>1420200</v>
      </c>
      <c r="AY521" s="58">
        <f t="shared" si="43"/>
        <v>7953120</v>
      </c>
      <c r="AZ521" s="112">
        <f t="shared" si="44"/>
        <v>0.15151515151515152</v>
      </c>
      <c r="BA521" s="159">
        <v>0.15151515151515152</v>
      </c>
      <c r="BB521" s="56" t="s">
        <v>90</v>
      </c>
      <c r="BC521" s="56" t="s">
        <v>149</v>
      </c>
      <c r="BD521" s="403" t="s">
        <v>5072</v>
      </c>
      <c r="BE521" s="51" t="s">
        <v>88</v>
      </c>
      <c r="BF521" s="51" t="s">
        <v>88</v>
      </c>
    </row>
    <row r="522" spans="2:58" x14ac:dyDescent="0.25">
      <c r="B522" s="51">
        <v>2026</v>
      </c>
      <c r="C522" s="51">
        <v>891780111</v>
      </c>
      <c r="D522" s="51" t="s">
        <v>79</v>
      </c>
      <c r="E522" s="161" t="s">
        <v>5071</v>
      </c>
      <c r="F522" s="56" t="s">
        <v>5070</v>
      </c>
      <c r="G522" s="56">
        <v>0</v>
      </c>
      <c r="H522" s="56" t="s">
        <v>82</v>
      </c>
      <c r="I522" s="51" t="s">
        <v>174</v>
      </c>
      <c r="J522" s="121" t="s">
        <v>84</v>
      </c>
      <c r="K522" s="54" t="s">
        <v>3760</v>
      </c>
      <c r="L522" s="114">
        <v>9373320</v>
      </c>
      <c r="M522" s="51" t="s">
        <v>86</v>
      </c>
      <c r="N522" s="109" t="s">
        <v>5069</v>
      </c>
      <c r="O522" s="412">
        <v>1046430976</v>
      </c>
      <c r="P522" s="109">
        <v>69</v>
      </c>
      <c r="Q522" s="120">
        <v>46036</v>
      </c>
      <c r="R522" s="109">
        <v>6818861280</v>
      </c>
      <c r="S522" s="114">
        <v>1625</v>
      </c>
      <c r="T522" s="120">
        <v>46044</v>
      </c>
      <c r="U522" s="114">
        <v>9373320</v>
      </c>
      <c r="V522" s="56" t="s">
        <v>88</v>
      </c>
      <c r="W522" s="114">
        <v>1082939683</v>
      </c>
      <c r="X522" s="161" t="s">
        <v>3375</v>
      </c>
      <c r="Y522" s="120">
        <v>46044</v>
      </c>
      <c r="Z522" s="120">
        <v>46069</v>
      </c>
      <c r="AA522" s="120" t="s">
        <v>90</v>
      </c>
      <c r="AB522" s="120">
        <v>46167</v>
      </c>
      <c r="AC522" s="54">
        <f t="shared" si="40"/>
        <v>98</v>
      </c>
      <c r="AD522" s="56">
        <v>0</v>
      </c>
      <c r="AE522" s="114">
        <v>0</v>
      </c>
      <c r="AF522" s="56">
        <v>0</v>
      </c>
      <c r="AG522" s="116" t="s">
        <v>90</v>
      </c>
      <c r="AH522" s="54">
        <f t="shared" si="41"/>
        <v>0</v>
      </c>
      <c r="AI522" s="56">
        <v>0</v>
      </c>
      <c r="AJ522" s="114">
        <v>0</v>
      </c>
      <c r="AK522" s="120" t="s">
        <v>90</v>
      </c>
      <c r="AL522" s="116" t="s">
        <v>90</v>
      </c>
      <c r="AM522" s="56">
        <v>0</v>
      </c>
      <c r="AN522" s="116" t="s">
        <v>90</v>
      </c>
      <c r="AO522" s="116" t="s">
        <v>90</v>
      </c>
      <c r="AP522" s="116" t="s">
        <v>90</v>
      </c>
      <c r="AQ522" s="54">
        <f t="shared" si="42"/>
        <v>0</v>
      </c>
      <c r="AR522" s="54">
        <f>+L522+AE522-AJ522</f>
        <v>9373320</v>
      </c>
      <c r="AS522" s="56" t="s">
        <v>571</v>
      </c>
      <c r="AT522" s="114">
        <v>0</v>
      </c>
      <c r="AU522" s="56" t="s">
        <v>91</v>
      </c>
      <c r="AV522" s="114">
        <v>0</v>
      </c>
      <c r="AW522" s="56" t="s">
        <v>90</v>
      </c>
      <c r="AX522" s="247">
        <v>1420200</v>
      </c>
      <c r="AY522" s="58">
        <f t="shared" si="43"/>
        <v>7953120</v>
      </c>
      <c r="AZ522" s="112">
        <f t="shared" si="44"/>
        <v>0.15151515151515152</v>
      </c>
      <c r="BA522" s="159">
        <v>0.15151515151515152</v>
      </c>
      <c r="BB522" s="56" t="s">
        <v>90</v>
      </c>
      <c r="BC522" s="56" t="s">
        <v>149</v>
      </c>
      <c r="BD522" s="403" t="s">
        <v>5068</v>
      </c>
      <c r="BE522" s="51" t="s">
        <v>88</v>
      </c>
      <c r="BF522" s="51" t="s">
        <v>88</v>
      </c>
    </row>
    <row r="523" spans="2:58" x14ac:dyDescent="0.25">
      <c r="B523" s="51">
        <v>2026</v>
      </c>
      <c r="C523" s="51">
        <v>891780111</v>
      </c>
      <c r="D523" s="51" t="s">
        <v>79</v>
      </c>
      <c r="E523" s="161" t="s">
        <v>5067</v>
      </c>
      <c r="F523" s="56" t="s">
        <v>5066</v>
      </c>
      <c r="G523" s="56">
        <v>0</v>
      </c>
      <c r="H523" s="56" t="s">
        <v>82</v>
      </c>
      <c r="I523" s="51" t="s">
        <v>174</v>
      </c>
      <c r="J523" s="121" t="s">
        <v>84</v>
      </c>
      <c r="K523" s="54" t="s">
        <v>5023</v>
      </c>
      <c r="L523" s="114">
        <v>9373320</v>
      </c>
      <c r="M523" s="51" t="s">
        <v>86</v>
      </c>
      <c r="N523" s="109" t="s">
        <v>5065</v>
      </c>
      <c r="O523" s="109">
        <v>9264615</v>
      </c>
      <c r="P523" s="109">
        <v>69</v>
      </c>
      <c r="Q523" s="120">
        <v>46036</v>
      </c>
      <c r="R523" s="109">
        <v>6818861280</v>
      </c>
      <c r="S523" s="114">
        <v>1629</v>
      </c>
      <c r="T523" s="120">
        <v>46044</v>
      </c>
      <c r="U523" s="114">
        <v>9373320</v>
      </c>
      <c r="V523" s="56" t="s">
        <v>88</v>
      </c>
      <c r="W523" s="114">
        <v>1082939683</v>
      </c>
      <c r="X523" s="161" t="s">
        <v>3375</v>
      </c>
      <c r="Y523" s="120">
        <v>46044</v>
      </c>
      <c r="Z523" s="120">
        <v>46069</v>
      </c>
      <c r="AA523" s="120" t="s">
        <v>90</v>
      </c>
      <c r="AB523" s="120">
        <v>46167</v>
      </c>
      <c r="AC523" s="54">
        <f t="shared" si="40"/>
        <v>98</v>
      </c>
      <c r="AD523" s="56">
        <v>0</v>
      </c>
      <c r="AE523" s="114">
        <v>0</v>
      </c>
      <c r="AF523" s="56">
        <v>0</v>
      </c>
      <c r="AG523" s="116" t="s">
        <v>90</v>
      </c>
      <c r="AH523" s="54">
        <f t="shared" si="41"/>
        <v>0</v>
      </c>
      <c r="AI523" s="56">
        <v>0</v>
      </c>
      <c r="AJ523" s="114">
        <v>0</v>
      </c>
      <c r="AK523" s="120" t="s">
        <v>90</v>
      </c>
      <c r="AL523" s="116" t="s">
        <v>90</v>
      </c>
      <c r="AM523" s="56">
        <v>0</v>
      </c>
      <c r="AN523" s="116" t="s">
        <v>90</v>
      </c>
      <c r="AO523" s="116" t="s">
        <v>90</v>
      </c>
      <c r="AP523" s="116" t="s">
        <v>90</v>
      </c>
      <c r="AQ523" s="54">
        <f t="shared" si="42"/>
        <v>0</v>
      </c>
      <c r="AR523" s="54">
        <f>+L523+AE523-AJ523</f>
        <v>9373320</v>
      </c>
      <c r="AS523" s="56" t="s">
        <v>571</v>
      </c>
      <c r="AT523" s="114">
        <v>0</v>
      </c>
      <c r="AU523" s="56" t="s">
        <v>91</v>
      </c>
      <c r="AV523" s="114">
        <v>0</v>
      </c>
      <c r="AW523" s="56" t="s">
        <v>90</v>
      </c>
      <c r="AX523" s="247">
        <v>1420200</v>
      </c>
      <c r="AY523" s="58">
        <f t="shared" si="43"/>
        <v>7953120</v>
      </c>
      <c r="AZ523" s="112">
        <f t="shared" si="44"/>
        <v>0.15151515151515152</v>
      </c>
      <c r="BA523" s="159">
        <v>0.15151515151515152</v>
      </c>
      <c r="BB523" s="56" t="s">
        <v>90</v>
      </c>
      <c r="BC523" s="56" t="s">
        <v>149</v>
      </c>
      <c r="BD523" s="403" t="s">
        <v>5064</v>
      </c>
      <c r="BE523" s="51" t="s">
        <v>88</v>
      </c>
      <c r="BF523" s="51" t="s">
        <v>88</v>
      </c>
    </row>
    <row r="524" spans="2:58" x14ac:dyDescent="0.25">
      <c r="B524" s="51">
        <v>2026</v>
      </c>
      <c r="C524" s="51">
        <v>891780111</v>
      </c>
      <c r="D524" s="51" t="s">
        <v>79</v>
      </c>
      <c r="E524" s="161" t="s">
        <v>5063</v>
      </c>
      <c r="F524" s="56" t="s">
        <v>5062</v>
      </c>
      <c r="G524" s="56">
        <v>0</v>
      </c>
      <c r="H524" s="56" t="s">
        <v>82</v>
      </c>
      <c r="I524" s="51" t="s">
        <v>174</v>
      </c>
      <c r="J524" s="121" t="s">
        <v>84</v>
      </c>
      <c r="K524" s="54" t="s">
        <v>5023</v>
      </c>
      <c r="L524" s="114">
        <v>9373320</v>
      </c>
      <c r="M524" s="51" t="s">
        <v>86</v>
      </c>
      <c r="N524" s="109" t="s">
        <v>5061</v>
      </c>
      <c r="O524" s="109">
        <v>1062879804</v>
      </c>
      <c r="P524" s="109">
        <v>69</v>
      </c>
      <c r="Q524" s="120">
        <v>46036</v>
      </c>
      <c r="R524" s="109">
        <v>6818861280</v>
      </c>
      <c r="S524" s="114">
        <v>1628</v>
      </c>
      <c r="T524" s="120">
        <v>46044</v>
      </c>
      <c r="U524" s="114">
        <v>9373320</v>
      </c>
      <c r="V524" s="56" t="s">
        <v>88</v>
      </c>
      <c r="W524" s="114">
        <v>1082939683</v>
      </c>
      <c r="X524" s="161" t="s">
        <v>3375</v>
      </c>
      <c r="Y524" s="120">
        <v>46044</v>
      </c>
      <c r="Z524" s="120">
        <v>46069</v>
      </c>
      <c r="AA524" s="120" t="s">
        <v>90</v>
      </c>
      <c r="AB524" s="120">
        <v>46167</v>
      </c>
      <c r="AC524" s="54">
        <f t="shared" si="40"/>
        <v>98</v>
      </c>
      <c r="AD524" s="56">
        <v>0</v>
      </c>
      <c r="AE524" s="114">
        <v>0</v>
      </c>
      <c r="AF524" s="56">
        <v>0</v>
      </c>
      <c r="AG524" s="116" t="s">
        <v>90</v>
      </c>
      <c r="AH524" s="54">
        <f t="shared" si="41"/>
        <v>0</v>
      </c>
      <c r="AI524" s="56">
        <v>0</v>
      </c>
      <c r="AJ524" s="114">
        <v>0</v>
      </c>
      <c r="AK524" s="120" t="s">
        <v>90</v>
      </c>
      <c r="AL524" s="116" t="s">
        <v>90</v>
      </c>
      <c r="AM524" s="56">
        <v>0</v>
      </c>
      <c r="AN524" s="116" t="s">
        <v>90</v>
      </c>
      <c r="AO524" s="116" t="s">
        <v>90</v>
      </c>
      <c r="AP524" s="116" t="s">
        <v>90</v>
      </c>
      <c r="AQ524" s="54">
        <f t="shared" si="42"/>
        <v>0</v>
      </c>
      <c r="AR524" s="54">
        <f>+L524+AE524-AJ524</f>
        <v>9373320</v>
      </c>
      <c r="AS524" s="56" t="s">
        <v>571</v>
      </c>
      <c r="AT524" s="114">
        <v>0</v>
      </c>
      <c r="AU524" s="56" t="s">
        <v>91</v>
      </c>
      <c r="AV524" s="114">
        <v>0</v>
      </c>
      <c r="AW524" s="56" t="s">
        <v>90</v>
      </c>
      <c r="AX524" s="247">
        <v>1420200</v>
      </c>
      <c r="AY524" s="58">
        <f t="shared" si="43"/>
        <v>7953120</v>
      </c>
      <c r="AZ524" s="112">
        <f t="shared" si="44"/>
        <v>0.15151515151515152</v>
      </c>
      <c r="BA524" s="159">
        <v>0.15151515151515152</v>
      </c>
      <c r="BB524" s="56" t="s">
        <v>90</v>
      </c>
      <c r="BC524" s="56" t="s">
        <v>149</v>
      </c>
      <c r="BD524" s="403" t="s">
        <v>5060</v>
      </c>
      <c r="BE524" s="51" t="s">
        <v>88</v>
      </c>
      <c r="BF524" s="51" t="s">
        <v>88</v>
      </c>
    </row>
    <row r="525" spans="2:58" x14ac:dyDescent="0.25">
      <c r="B525" s="51">
        <v>2026</v>
      </c>
      <c r="C525" s="51">
        <v>891780111</v>
      </c>
      <c r="D525" s="51" t="s">
        <v>79</v>
      </c>
      <c r="E525" s="161" t="s">
        <v>5059</v>
      </c>
      <c r="F525" s="56" t="s">
        <v>5058</v>
      </c>
      <c r="G525" s="56">
        <v>0</v>
      </c>
      <c r="H525" s="56" t="s">
        <v>82</v>
      </c>
      <c r="I525" s="51" t="s">
        <v>174</v>
      </c>
      <c r="J525" s="121" t="s">
        <v>84</v>
      </c>
      <c r="K525" s="54" t="s">
        <v>5014</v>
      </c>
      <c r="L525" s="114">
        <v>9373320</v>
      </c>
      <c r="M525" s="51" t="s">
        <v>86</v>
      </c>
      <c r="N525" s="109" t="s">
        <v>5057</v>
      </c>
      <c r="O525" s="109">
        <v>1046428116</v>
      </c>
      <c r="P525" s="109">
        <v>69</v>
      </c>
      <c r="Q525" s="120">
        <v>46036</v>
      </c>
      <c r="R525" s="109">
        <v>6818861280</v>
      </c>
      <c r="S525" s="114">
        <v>1627</v>
      </c>
      <c r="T525" s="120">
        <v>46044</v>
      </c>
      <c r="U525" s="114">
        <v>9373320</v>
      </c>
      <c r="V525" s="56" t="s">
        <v>88</v>
      </c>
      <c r="W525" s="114">
        <v>1082939683</v>
      </c>
      <c r="X525" s="161" t="s">
        <v>3375</v>
      </c>
      <c r="Y525" s="120">
        <v>46044</v>
      </c>
      <c r="Z525" s="120">
        <v>46069</v>
      </c>
      <c r="AA525" s="120" t="s">
        <v>90</v>
      </c>
      <c r="AB525" s="120">
        <v>46167</v>
      </c>
      <c r="AC525" s="54">
        <f t="shared" si="40"/>
        <v>98</v>
      </c>
      <c r="AD525" s="56">
        <v>0</v>
      </c>
      <c r="AE525" s="114">
        <v>0</v>
      </c>
      <c r="AF525" s="56">
        <v>0</v>
      </c>
      <c r="AG525" s="116" t="s">
        <v>90</v>
      </c>
      <c r="AH525" s="54">
        <f t="shared" si="41"/>
        <v>0</v>
      </c>
      <c r="AI525" s="56">
        <v>0</v>
      </c>
      <c r="AJ525" s="114">
        <v>0</v>
      </c>
      <c r="AK525" s="120" t="s">
        <v>90</v>
      </c>
      <c r="AL525" s="116" t="s">
        <v>90</v>
      </c>
      <c r="AM525" s="56">
        <v>0</v>
      </c>
      <c r="AN525" s="116" t="s">
        <v>90</v>
      </c>
      <c r="AO525" s="116" t="s">
        <v>90</v>
      </c>
      <c r="AP525" s="116" t="s">
        <v>90</v>
      </c>
      <c r="AQ525" s="54">
        <f t="shared" si="42"/>
        <v>0</v>
      </c>
      <c r="AR525" s="54">
        <f>+L525+AE525-AJ525</f>
        <v>9373320</v>
      </c>
      <c r="AS525" s="56" t="s">
        <v>571</v>
      </c>
      <c r="AT525" s="114">
        <v>0</v>
      </c>
      <c r="AU525" s="56" t="s">
        <v>91</v>
      </c>
      <c r="AV525" s="114">
        <v>0</v>
      </c>
      <c r="AW525" s="56" t="s">
        <v>90</v>
      </c>
      <c r="AX525" s="247">
        <v>1420200</v>
      </c>
      <c r="AY525" s="58">
        <f t="shared" si="43"/>
        <v>7953120</v>
      </c>
      <c r="AZ525" s="112">
        <f t="shared" si="44"/>
        <v>0.15151515151515152</v>
      </c>
      <c r="BA525" s="159">
        <v>0.15151515151515152</v>
      </c>
      <c r="BB525" s="56" t="s">
        <v>90</v>
      </c>
      <c r="BC525" s="56" t="s">
        <v>149</v>
      </c>
      <c r="BD525" s="403" t="s">
        <v>5056</v>
      </c>
      <c r="BE525" s="51" t="s">
        <v>88</v>
      </c>
      <c r="BF525" s="51" t="s">
        <v>88</v>
      </c>
    </row>
    <row r="526" spans="2:58" x14ac:dyDescent="0.25">
      <c r="B526" s="51">
        <v>2026</v>
      </c>
      <c r="C526" s="51">
        <v>891780111</v>
      </c>
      <c r="D526" s="51" t="s">
        <v>79</v>
      </c>
      <c r="E526" s="161" t="s">
        <v>5055</v>
      </c>
      <c r="F526" s="56" t="s">
        <v>5054</v>
      </c>
      <c r="G526" s="56">
        <v>0</v>
      </c>
      <c r="H526" s="56" t="s">
        <v>82</v>
      </c>
      <c r="I526" s="51" t="s">
        <v>174</v>
      </c>
      <c r="J526" s="121" t="s">
        <v>84</v>
      </c>
      <c r="K526" s="54" t="s">
        <v>5053</v>
      </c>
      <c r="L526" s="114">
        <v>9373320</v>
      </c>
      <c r="M526" s="51" t="s">
        <v>86</v>
      </c>
      <c r="N526" s="109" t="s">
        <v>5052</v>
      </c>
      <c r="O526" s="109">
        <v>1051674815</v>
      </c>
      <c r="P526" s="109">
        <v>69</v>
      </c>
      <c r="Q526" s="120">
        <v>46036</v>
      </c>
      <c r="R526" s="109">
        <v>6818861280</v>
      </c>
      <c r="S526" s="114">
        <v>1624</v>
      </c>
      <c r="T526" s="120">
        <v>46044</v>
      </c>
      <c r="U526" s="114">
        <v>9373320</v>
      </c>
      <c r="V526" s="56" t="s">
        <v>88</v>
      </c>
      <c r="W526" s="114">
        <v>1082939683</v>
      </c>
      <c r="X526" s="161" t="s">
        <v>3375</v>
      </c>
      <c r="Y526" s="120">
        <v>46044</v>
      </c>
      <c r="Z526" s="120">
        <v>46069</v>
      </c>
      <c r="AA526" s="120" t="s">
        <v>90</v>
      </c>
      <c r="AB526" s="120">
        <v>46167</v>
      </c>
      <c r="AC526" s="54">
        <f t="shared" si="40"/>
        <v>98</v>
      </c>
      <c r="AD526" s="56">
        <v>0</v>
      </c>
      <c r="AE526" s="114">
        <v>0</v>
      </c>
      <c r="AF526" s="56">
        <v>0</v>
      </c>
      <c r="AG526" s="116" t="s">
        <v>90</v>
      </c>
      <c r="AH526" s="54">
        <f t="shared" si="41"/>
        <v>0</v>
      </c>
      <c r="AI526" s="56">
        <v>0</v>
      </c>
      <c r="AJ526" s="114">
        <v>0</v>
      </c>
      <c r="AK526" s="120" t="s">
        <v>90</v>
      </c>
      <c r="AL526" s="116" t="s">
        <v>90</v>
      </c>
      <c r="AM526" s="56">
        <v>0</v>
      </c>
      <c r="AN526" s="116" t="s">
        <v>90</v>
      </c>
      <c r="AO526" s="116" t="s">
        <v>90</v>
      </c>
      <c r="AP526" s="116" t="s">
        <v>90</v>
      </c>
      <c r="AQ526" s="54">
        <f t="shared" si="42"/>
        <v>0</v>
      </c>
      <c r="AR526" s="54">
        <f>+L526+AE526-AJ526</f>
        <v>9373320</v>
      </c>
      <c r="AS526" s="56" t="s">
        <v>571</v>
      </c>
      <c r="AT526" s="114">
        <v>0</v>
      </c>
      <c r="AU526" s="56" t="s">
        <v>91</v>
      </c>
      <c r="AV526" s="114">
        <v>0</v>
      </c>
      <c r="AW526" s="56" t="s">
        <v>90</v>
      </c>
      <c r="AX526" s="247">
        <v>1420200</v>
      </c>
      <c r="AY526" s="58">
        <f t="shared" si="43"/>
        <v>7953120</v>
      </c>
      <c r="AZ526" s="112">
        <f t="shared" si="44"/>
        <v>0.15151515151515152</v>
      </c>
      <c r="BA526" s="159">
        <v>0.15151515151515152</v>
      </c>
      <c r="BB526" s="56" t="s">
        <v>90</v>
      </c>
      <c r="BC526" s="56" t="s">
        <v>149</v>
      </c>
      <c r="BD526" s="403" t="s">
        <v>5051</v>
      </c>
      <c r="BE526" s="51" t="s">
        <v>88</v>
      </c>
      <c r="BF526" s="51" t="s">
        <v>88</v>
      </c>
    </row>
    <row r="527" spans="2:58" x14ac:dyDescent="0.25">
      <c r="B527" s="51">
        <v>2026</v>
      </c>
      <c r="C527" s="51">
        <v>891780111</v>
      </c>
      <c r="D527" s="51" t="s">
        <v>79</v>
      </c>
      <c r="E527" s="161" t="s">
        <v>5050</v>
      </c>
      <c r="F527" s="56" t="s">
        <v>5049</v>
      </c>
      <c r="G527" s="56">
        <v>0</v>
      </c>
      <c r="H527" s="56" t="s">
        <v>82</v>
      </c>
      <c r="I527" s="51" t="s">
        <v>174</v>
      </c>
      <c r="J527" s="121" t="s">
        <v>84</v>
      </c>
      <c r="K527" s="54" t="s">
        <v>5048</v>
      </c>
      <c r="L527" s="114">
        <v>9373320</v>
      </c>
      <c r="M527" s="51" t="s">
        <v>86</v>
      </c>
      <c r="N527" s="109" t="s">
        <v>5047</v>
      </c>
      <c r="O527" s="109">
        <v>26918490</v>
      </c>
      <c r="P527" s="109">
        <v>69</v>
      </c>
      <c r="Q527" s="120">
        <v>46036</v>
      </c>
      <c r="R527" s="109">
        <v>6818861280</v>
      </c>
      <c r="S527" s="114">
        <v>1623</v>
      </c>
      <c r="T527" s="120">
        <v>46044</v>
      </c>
      <c r="U527" s="114">
        <v>9373320</v>
      </c>
      <c r="V527" s="56" t="s">
        <v>88</v>
      </c>
      <c r="W527" s="114">
        <v>1082939683</v>
      </c>
      <c r="X527" s="161" t="s">
        <v>3375</v>
      </c>
      <c r="Y527" s="120">
        <v>46044</v>
      </c>
      <c r="Z527" s="120">
        <v>46069</v>
      </c>
      <c r="AA527" s="120" t="s">
        <v>90</v>
      </c>
      <c r="AB527" s="120">
        <v>46167</v>
      </c>
      <c r="AC527" s="54">
        <f t="shared" si="40"/>
        <v>98</v>
      </c>
      <c r="AD527" s="56">
        <v>0</v>
      </c>
      <c r="AE527" s="114">
        <v>0</v>
      </c>
      <c r="AF527" s="56">
        <v>0</v>
      </c>
      <c r="AG527" s="116" t="s">
        <v>90</v>
      </c>
      <c r="AH527" s="54">
        <f t="shared" si="41"/>
        <v>0</v>
      </c>
      <c r="AI527" s="56">
        <v>0</v>
      </c>
      <c r="AJ527" s="114">
        <v>0</v>
      </c>
      <c r="AK527" s="120" t="s">
        <v>90</v>
      </c>
      <c r="AL527" s="116" t="s">
        <v>90</v>
      </c>
      <c r="AM527" s="56">
        <v>0</v>
      </c>
      <c r="AN527" s="116" t="s">
        <v>90</v>
      </c>
      <c r="AO527" s="116" t="s">
        <v>90</v>
      </c>
      <c r="AP527" s="116" t="s">
        <v>90</v>
      </c>
      <c r="AQ527" s="54">
        <f t="shared" si="42"/>
        <v>0</v>
      </c>
      <c r="AR527" s="54">
        <f>+L527+AE527-AJ527</f>
        <v>9373320</v>
      </c>
      <c r="AS527" s="56" t="s">
        <v>571</v>
      </c>
      <c r="AT527" s="114">
        <v>0</v>
      </c>
      <c r="AU527" s="56" t="s">
        <v>91</v>
      </c>
      <c r="AV527" s="114">
        <v>0</v>
      </c>
      <c r="AW527" s="56" t="s">
        <v>90</v>
      </c>
      <c r="AX527" s="247">
        <v>1420200</v>
      </c>
      <c r="AY527" s="58">
        <f t="shared" si="43"/>
        <v>7953120</v>
      </c>
      <c r="AZ527" s="112">
        <f t="shared" si="44"/>
        <v>0.15151515151515152</v>
      </c>
      <c r="BA527" s="159">
        <v>0.15151515151515152</v>
      </c>
      <c r="BB527" s="56" t="s">
        <v>90</v>
      </c>
      <c r="BC527" s="56" t="s">
        <v>149</v>
      </c>
      <c r="BD527" s="403" t="s">
        <v>5046</v>
      </c>
      <c r="BE527" s="51" t="s">
        <v>88</v>
      </c>
      <c r="BF527" s="51" t="s">
        <v>88</v>
      </c>
    </row>
    <row r="528" spans="2:58" x14ac:dyDescent="0.25">
      <c r="B528" s="51">
        <v>2026</v>
      </c>
      <c r="C528" s="51">
        <v>891780111</v>
      </c>
      <c r="D528" s="51" t="s">
        <v>79</v>
      </c>
      <c r="E528" s="161" t="s">
        <v>5045</v>
      </c>
      <c r="F528" s="56" t="s">
        <v>5044</v>
      </c>
      <c r="G528" s="56">
        <v>0</v>
      </c>
      <c r="H528" s="56" t="s">
        <v>82</v>
      </c>
      <c r="I528" s="51" t="s">
        <v>174</v>
      </c>
      <c r="J528" s="121" t="s">
        <v>84</v>
      </c>
      <c r="K528" s="54" t="s">
        <v>5043</v>
      </c>
      <c r="L528" s="114">
        <v>9373320</v>
      </c>
      <c r="M528" s="51" t="s">
        <v>86</v>
      </c>
      <c r="N528" s="109" t="s">
        <v>5042</v>
      </c>
      <c r="O528" s="412">
        <v>19614360</v>
      </c>
      <c r="P528" s="109">
        <v>69</v>
      </c>
      <c r="Q528" s="120">
        <v>46036</v>
      </c>
      <c r="R528" s="109">
        <v>6818861280</v>
      </c>
      <c r="S528" s="114">
        <v>1621</v>
      </c>
      <c r="T528" s="120">
        <v>46044</v>
      </c>
      <c r="U528" s="114">
        <v>9373320</v>
      </c>
      <c r="V528" s="56" t="s">
        <v>88</v>
      </c>
      <c r="W528" s="114">
        <v>1082939683</v>
      </c>
      <c r="X528" s="161" t="s">
        <v>3375</v>
      </c>
      <c r="Y528" s="120">
        <v>46044</v>
      </c>
      <c r="Z528" s="120">
        <v>46069</v>
      </c>
      <c r="AA528" s="120" t="s">
        <v>90</v>
      </c>
      <c r="AB528" s="120">
        <v>46167</v>
      </c>
      <c r="AC528" s="54">
        <f t="shared" si="40"/>
        <v>98</v>
      </c>
      <c r="AD528" s="56">
        <v>0</v>
      </c>
      <c r="AE528" s="114">
        <v>0</v>
      </c>
      <c r="AF528" s="56">
        <v>0</v>
      </c>
      <c r="AG528" s="116" t="s">
        <v>90</v>
      </c>
      <c r="AH528" s="54">
        <f t="shared" si="41"/>
        <v>0</v>
      </c>
      <c r="AI528" s="56">
        <v>0</v>
      </c>
      <c r="AJ528" s="114">
        <v>0</v>
      </c>
      <c r="AK528" s="120" t="s">
        <v>90</v>
      </c>
      <c r="AL528" s="116" t="s">
        <v>90</v>
      </c>
      <c r="AM528" s="56">
        <v>0</v>
      </c>
      <c r="AN528" s="116" t="s">
        <v>90</v>
      </c>
      <c r="AO528" s="116" t="s">
        <v>90</v>
      </c>
      <c r="AP528" s="116" t="s">
        <v>90</v>
      </c>
      <c r="AQ528" s="54">
        <f t="shared" si="42"/>
        <v>0</v>
      </c>
      <c r="AR528" s="54">
        <f>+L528+AE528-AJ528</f>
        <v>9373320</v>
      </c>
      <c r="AS528" s="56" t="s">
        <v>571</v>
      </c>
      <c r="AT528" s="114">
        <v>0</v>
      </c>
      <c r="AU528" s="56" t="s">
        <v>91</v>
      </c>
      <c r="AV528" s="114">
        <v>0</v>
      </c>
      <c r="AW528" s="56" t="s">
        <v>90</v>
      </c>
      <c r="AX528" s="247">
        <v>1420200</v>
      </c>
      <c r="AY528" s="58">
        <f t="shared" si="43"/>
        <v>7953120</v>
      </c>
      <c r="AZ528" s="112">
        <f t="shared" si="44"/>
        <v>0.15151515151515152</v>
      </c>
      <c r="BA528" s="159">
        <v>0.15151515151515152</v>
      </c>
      <c r="BB528" s="56" t="s">
        <v>90</v>
      </c>
      <c r="BC528" s="56" t="s">
        <v>149</v>
      </c>
      <c r="BD528" s="403" t="s">
        <v>5041</v>
      </c>
      <c r="BE528" s="51" t="s">
        <v>88</v>
      </c>
      <c r="BF528" s="51" t="s">
        <v>88</v>
      </c>
    </row>
    <row r="529" spans="2:58" x14ac:dyDescent="0.25">
      <c r="B529" s="51">
        <v>2026</v>
      </c>
      <c r="C529" s="51">
        <v>891780111</v>
      </c>
      <c r="D529" s="51" t="s">
        <v>79</v>
      </c>
      <c r="E529" s="161" t="s">
        <v>5040</v>
      </c>
      <c r="F529" s="56" t="s">
        <v>5039</v>
      </c>
      <c r="G529" s="56">
        <v>0</v>
      </c>
      <c r="H529" s="56" t="s">
        <v>82</v>
      </c>
      <c r="I529" s="51" t="s">
        <v>174</v>
      </c>
      <c r="J529" s="121" t="s">
        <v>84</v>
      </c>
      <c r="K529" s="54" t="s">
        <v>5038</v>
      </c>
      <c r="L529" s="114">
        <v>9373320</v>
      </c>
      <c r="M529" s="51" t="s">
        <v>86</v>
      </c>
      <c r="N529" s="109" t="s">
        <v>5037</v>
      </c>
      <c r="O529" s="109">
        <v>19790792</v>
      </c>
      <c r="P529" s="109">
        <v>69</v>
      </c>
      <c r="Q529" s="120">
        <v>46036</v>
      </c>
      <c r="R529" s="109">
        <v>6818861280</v>
      </c>
      <c r="S529" s="114">
        <v>1620</v>
      </c>
      <c r="T529" s="120">
        <v>46044</v>
      </c>
      <c r="U529" s="114">
        <v>9373320</v>
      </c>
      <c r="V529" s="56" t="s">
        <v>88</v>
      </c>
      <c r="W529" s="114">
        <v>1082939683</v>
      </c>
      <c r="X529" s="161" t="s">
        <v>3375</v>
      </c>
      <c r="Y529" s="120">
        <v>46044</v>
      </c>
      <c r="Z529" s="120">
        <v>46069</v>
      </c>
      <c r="AA529" s="120" t="s">
        <v>90</v>
      </c>
      <c r="AB529" s="120">
        <v>46167</v>
      </c>
      <c r="AC529" s="54">
        <f t="shared" si="40"/>
        <v>98</v>
      </c>
      <c r="AD529" s="56">
        <v>0</v>
      </c>
      <c r="AE529" s="114">
        <v>0</v>
      </c>
      <c r="AF529" s="56">
        <v>0</v>
      </c>
      <c r="AG529" s="116" t="s">
        <v>90</v>
      </c>
      <c r="AH529" s="54">
        <f t="shared" si="41"/>
        <v>0</v>
      </c>
      <c r="AI529" s="56">
        <v>0</v>
      </c>
      <c r="AJ529" s="114">
        <v>0</v>
      </c>
      <c r="AK529" s="120" t="s">
        <v>90</v>
      </c>
      <c r="AL529" s="116" t="s">
        <v>90</v>
      </c>
      <c r="AM529" s="56">
        <v>0</v>
      </c>
      <c r="AN529" s="116" t="s">
        <v>90</v>
      </c>
      <c r="AO529" s="116" t="s">
        <v>90</v>
      </c>
      <c r="AP529" s="116" t="s">
        <v>90</v>
      </c>
      <c r="AQ529" s="54">
        <f t="shared" si="42"/>
        <v>0</v>
      </c>
      <c r="AR529" s="54">
        <f>+L529+AE529-AJ529</f>
        <v>9373320</v>
      </c>
      <c r="AS529" s="56" t="s">
        <v>571</v>
      </c>
      <c r="AT529" s="114">
        <v>0</v>
      </c>
      <c r="AU529" s="56" t="s">
        <v>91</v>
      </c>
      <c r="AV529" s="114">
        <v>0</v>
      </c>
      <c r="AW529" s="56" t="s">
        <v>90</v>
      </c>
      <c r="AX529" s="247">
        <v>1420200</v>
      </c>
      <c r="AY529" s="58">
        <f t="shared" si="43"/>
        <v>7953120</v>
      </c>
      <c r="AZ529" s="112">
        <f t="shared" si="44"/>
        <v>0.15151515151515152</v>
      </c>
      <c r="BA529" s="159">
        <v>0.15151515151515152</v>
      </c>
      <c r="BB529" s="56" t="s">
        <v>90</v>
      </c>
      <c r="BC529" s="56" t="s">
        <v>149</v>
      </c>
      <c r="BD529" s="403" t="s">
        <v>5036</v>
      </c>
      <c r="BE529" s="51" t="s">
        <v>88</v>
      </c>
      <c r="BF529" s="51" t="s">
        <v>88</v>
      </c>
    </row>
    <row r="530" spans="2:58" x14ac:dyDescent="0.25">
      <c r="B530" s="51">
        <v>2026</v>
      </c>
      <c r="C530" s="51">
        <v>891780111</v>
      </c>
      <c r="D530" s="51" t="s">
        <v>79</v>
      </c>
      <c r="E530" s="161" t="s">
        <v>5035</v>
      </c>
      <c r="F530" s="56" t="s">
        <v>5034</v>
      </c>
      <c r="G530" s="56">
        <v>0</v>
      </c>
      <c r="H530" s="56" t="s">
        <v>82</v>
      </c>
      <c r="I530" s="51" t="s">
        <v>174</v>
      </c>
      <c r="J530" s="121" t="s">
        <v>84</v>
      </c>
      <c r="K530" s="54" t="s">
        <v>5033</v>
      </c>
      <c r="L530" s="114">
        <v>9373320</v>
      </c>
      <c r="M530" s="51" t="s">
        <v>86</v>
      </c>
      <c r="N530" s="109" t="s">
        <v>5032</v>
      </c>
      <c r="O530" s="109">
        <v>1052243113</v>
      </c>
      <c r="P530" s="109">
        <v>69</v>
      </c>
      <c r="Q530" s="120">
        <v>46036</v>
      </c>
      <c r="R530" s="109">
        <v>6818861280</v>
      </c>
      <c r="S530" s="114">
        <v>1619</v>
      </c>
      <c r="T530" s="120">
        <v>46044</v>
      </c>
      <c r="U530" s="114">
        <v>9373320</v>
      </c>
      <c r="V530" s="56" t="s">
        <v>88</v>
      </c>
      <c r="W530" s="114">
        <v>1082939683</v>
      </c>
      <c r="X530" s="161" t="s">
        <v>3375</v>
      </c>
      <c r="Y530" s="120">
        <v>46044</v>
      </c>
      <c r="Z530" s="120">
        <v>46069</v>
      </c>
      <c r="AA530" s="120" t="s">
        <v>90</v>
      </c>
      <c r="AB530" s="120">
        <v>46167</v>
      </c>
      <c r="AC530" s="54">
        <f t="shared" si="40"/>
        <v>98</v>
      </c>
      <c r="AD530" s="56">
        <v>0</v>
      </c>
      <c r="AE530" s="114">
        <v>0</v>
      </c>
      <c r="AF530" s="56">
        <v>0</v>
      </c>
      <c r="AG530" s="116" t="s">
        <v>90</v>
      </c>
      <c r="AH530" s="54">
        <f t="shared" si="41"/>
        <v>0</v>
      </c>
      <c r="AI530" s="56">
        <v>0</v>
      </c>
      <c r="AJ530" s="114">
        <v>0</v>
      </c>
      <c r="AK530" s="120" t="s">
        <v>90</v>
      </c>
      <c r="AL530" s="116" t="s">
        <v>90</v>
      </c>
      <c r="AM530" s="56">
        <v>0</v>
      </c>
      <c r="AN530" s="116" t="s">
        <v>90</v>
      </c>
      <c r="AO530" s="116" t="s">
        <v>90</v>
      </c>
      <c r="AP530" s="116" t="s">
        <v>90</v>
      </c>
      <c r="AQ530" s="54">
        <f t="shared" si="42"/>
        <v>0</v>
      </c>
      <c r="AR530" s="54">
        <f>+L530+AE530-AJ530</f>
        <v>9373320</v>
      </c>
      <c r="AS530" s="56" t="s">
        <v>571</v>
      </c>
      <c r="AT530" s="114">
        <v>0</v>
      </c>
      <c r="AU530" s="56" t="s">
        <v>91</v>
      </c>
      <c r="AV530" s="114">
        <v>0</v>
      </c>
      <c r="AW530" s="56" t="s">
        <v>90</v>
      </c>
      <c r="AX530" s="247">
        <v>1420200</v>
      </c>
      <c r="AY530" s="58">
        <f t="shared" si="43"/>
        <v>7953120</v>
      </c>
      <c r="AZ530" s="112">
        <f t="shared" si="44"/>
        <v>0.15151515151515152</v>
      </c>
      <c r="BA530" s="159">
        <v>0.15151515151515152</v>
      </c>
      <c r="BB530" s="56" t="s">
        <v>90</v>
      </c>
      <c r="BC530" s="56" t="s">
        <v>149</v>
      </c>
      <c r="BD530" s="403" t="s">
        <v>5031</v>
      </c>
      <c r="BE530" s="51" t="s">
        <v>88</v>
      </c>
      <c r="BF530" s="51" t="s">
        <v>88</v>
      </c>
    </row>
    <row r="531" spans="2:58" x14ac:dyDescent="0.25">
      <c r="B531" s="51">
        <v>2026</v>
      </c>
      <c r="C531" s="51">
        <v>891780111</v>
      </c>
      <c r="D531" s="51" t="s">
        <v>79</v>
      </c>
      <c r="E531" s="161" t="s">
        <v>5030</v>
      </c>
      <c r="F531" s="56" t="s">
        <v>5029</v>
      </c>
      <c r="G531" s="56">
        <v>0</v>
      </c>
      <c r="H531" s="56" t="s">
        <v>82</v>
      </c>
      <c r="I531" s="51" t="s">
        <v>174</v>
      </c>
      <c r="J531" s="121" t="s">
        <v>84</v>
      </c>
      <c r="K531" s="54" t="s">
        <v>5028</v>
      </c>
      <c r="L531" s="114">
        <v>9373320</v>
      </c>
      <c r="M531" s="51" t="s">
        <v>86</v>
      </c>
      <c r="N531" s="109" t="s">
        <v>5027</v>
      </c>
      <c r="O531" s="109">
        <v>1082839473</v>
      </c>
      <c r="P531" s="109">
        <v>69</v>
      </c>
      <c r="Q531" s="120">
        <v>46036</v>
      </c>
      <c r="R531" s="109">
        <v>6818861280</v>
      </c>
      <c r="S531" s="114">
        <v>1618</v>
      </c>
      <c r="T531" s="120">
        <v>46044</v>
      </c>
      <c r="U531" s="114">
        <v>9373320</v>
      </c>
      <c r="V531" s="56" t="s">
        <v>88</v>
      </c>
      <c r="W531" s="114">
        <v>1082939683</v>
      </c>
      <c r="X531" s="161" t="s">
        <v>3375</v>
      </c>
      <c r="Y531" s="120">
        <v>46044</v>
      </c>
      <c r="Z531" s="120">
        <v>46069</v>
      </c>
      <c r="AA531" s="120" t="s">
        <v>90</v>
      </c>
      <c r="AB531" s="120">
        <v>46167</v>
      </c>
      <c r="AC531" s="54">
        <f t="shared" si="40"/>
        <v>98</v>
      </c>
      <c r="AD531" s="56">
        <v>0</v>
      </c>
      <c r="AE531" s="114">
        <v>0</v>
      </c>
      <c r="AF531" s="56">
        <v>0</v>
      </c>
      <c r="AG531" s="116" t="s">
        <v>90</v>
      </c>
      <c r="AH531" s="54">
        <f t="shared" si="41"/>
        <v>0</v>
      </c>
      <c r="AI531" s="56">
        <v>0</v>
      </c>
      <c r="AJ531" s="114">
        <v>0</v>
      </c>
      <c r="AK531" s="120" t="s">
        <v>90</v>
      </c>
      <c r="AL531" s="116" t="s">
        <v>90</v>
      </c>
      <c r="AM531" s="56">
        <v>0</v>
      </c>
      <c r="AN531" s="116" t="s">
        <v>90</v>
      </c>
      <c r="AO531" s="116" t="s">
        <v>90</v>
      </c>
      <c r="AP531" s="116" t="s">
        <v>90</v>
      </c>
      <c r="AQ531" s="54">
        <f t="shared" si="42"/>
        <v>0</v>
      </c>
      <c r="AR531" s="54">
        <f>+L531+AE531-AJ531</f>
        <v>9373320</v>
      </c>
      <c r="AS531" s="56" t="s">
        <v>571</v>
      </c>
      <c r="AT531" s="114">
        <v>0</v>
      </c>
      <c r="AU531" s="56" t="s">
        <v>91</v>
      </c>
      <c r="AV531" s="114">
        <v>0</v>
      </c>
      <c r="AW531" s="56" t="s">
        <v>90</v>
      </c>
      <c r="AX531" s="247">
        <v>1420200</v>
      </c>
      <c r="AY531" s="58">
        <f t="shared" si="43"/>
        <v>7953120</v>
      </c>
      <c r="AZ531" s="112">
        <f t="shared" si="44"/>
        <v>0.15151515151515152</v>
      </c>
      <c r="BA531" s="159">
        <v>0.15151515151515152</v>
      </c>
      <c r="BB531" s="56" t="s">
        <v>90</v>
      </c>
      <c r="BC531" s="56" t="s">
        <v>149</v>
      </c>
      <c r="BD531" s="403" t="s">
        <v>5026</v>
      </c>
      <c r="BE531" s="51" t="s">
        <v>88</v>
      </c>
      <c r="BF531" s="51" t="s">
        <v>88</v>
      </c>
    </row>
    <row r="532" spans="2:58" x14ac:dyDescent="0.25">
      <c r="B532" s="51">
        <v>2026</v>
      </c>
      <c r="C532" s="51">
        <v>891780111</v>
      </c>
      <c r="D532" s="51" t="s">
        <v>79</v>
      </c>
      <c r="E532" s="161" t="s">
        <v>5025</v>
      </c>
      <c r="F532" s="56" t="s">
        <v>5024</v>
      </c>
      <c r="G532" s="56">
        <v>0</v>
      </c>
      <c r="H532" s="56" t="s">
        <v>82</v>
      </c>
      <c r="I532" s="51" t="s">
        <v>174</v>
      </c>
      <c r="J532" s="121" t="s">
        <v>84</v>
      </c>
      <c r="K532" s="54" t="s">
        <v>5023</v>
      </c>
      <c r="L532" s="114">
        <v>9373320</v>
      </c>
      <c r="M532" s="51" t="s">
        <v>86</v>
      </c>
      <c r="N532" s="109" t="s">
        <v>5022</v>
      </c>
      <c r="O532" s="109">
        <v>1051657805</v>
      </c>
      <c r="P532" s="109">
        <v>69</v>
      </c>
      <c r="Q532" s="120">
        <v>46036</v>
      </c>
      <c r="R532" s="109">
        <v>6818861280</v>
      </c>
      <c r="S532" s="114">
        <v>1617</v>
      </c>
      <c r="T532" s="120">
        <v>46044</v>
      </c>
      <c r="U532" s="114">
        <v>9373320</v>
      </c>
      <c r="V532" s="56" t="s">
        <v>88</v>
      </c>
      <c r="W532" s="114">
        <v>1082939683</v>
      </c>
      <c r="X532" s="161" t="s">
        <v>3375</v>
      </c>
      <c r="Y532" s="120">
        <v>46044</v>
      </c>
      <c r="Z532" s="120">
        <v>46069</v>
      </c>
      <c r="AA532" s="120" t="s">
        <v>90</v>
      </c>
      <c r="AB532" s="120">
        <v>46167</v>
      </c>
      <c r="AC532" s="54">
        <f t="shared" si="40"/>
        <v>98</v>
      </c>
      <c r="AD532" s="56">
        <v>0</v>
      </c>
      <c r="AE532" s="114">
        <v>0</v>
      </c>
      <c r="AF532" s="56">
        <v>0</v>
      </c>
      <c r="AG532" s="116" t="s">
        <v>90</v>
      </c>
      <c r="AH532" s="54">
        <f t="shared" si="41"/>
        <v>0</v>
      </c>
      <c r="AI532" s="56">
        <v>0</v>
      </c>
      <c r="AJ532" s="114">
        <v>0</v>
      </c>
      <c r="AK532" s="120" t="s">
        <v>90</v>
      </c>
      <c r="AL532" s="116" t="s">
        <v>90</v>
      </c>
      <c r="AM532" s="56">
        <v>0</v>
      </c>
      <c r="AN532" s="116" t="s">
        <v>90</v>
      </c>
      <c r="AO532" s="116" t="s">
        <v>90</v>
      </c>
      <c r="AP532" s="116" t="s">
        <v>90</v>
      </c>
      <c r="AQ532" s="54">
        <f t="shared" si="42"/>
        <v>0</v>
      </c>
      <c r="AR532" s="54">
        <f>+L532+AE532-AJ532</f>
        <v>9373320</v>
      </c>
      <c r="AS532" s="56" t="s">
        <v>571</v>
      </c>
      <c r="AT532" s="114">
        <v>0</v>
      </c>
      <c r="AU532" s="56" t="s">
        <v>91</v>
      </c>
      <c r="AV532" s="114">
        <v>0</v>
      </c>
      <c r="AW532" s="56" t="s">
        <v>90</v>
      </c>
      <c r="AX532" s="247">
        <v>1420200</v>
      </c>
      <c r="AY532" s="58">
        <f t="shared" si="43"/>
        <v>7953120</v>
      </c>
      <c r="AZ532" s="112">
        <f t="shared" si="44"/>
        <v>0.15151515151515152</v>
      </c>
      <c r="BA532" s="159">
        <v>0.15151515151515152</v>
      </c>
      <c r="BB532" s="56" t="s">
        <v>90</v>
      </c>
      <c r="BC532" s="56" t="s">
        <v>149</v>
      </c>
      <c r="BD532" s="403" t="s">
        <v>5021</v>
      </c>
      <c r="BE532" s="51" t="s">
        <v>88</v>
      </c>
      <c r="BF532" s="51" t="s">
        <v>88</v>
      </c>
    </row>
    <row r="533" spans="2:58" x14ac:dyDescent="0.25">
      <c r="B533" s="51">
        <v>2026</v>
      </c>
      <c r="C533" s="51">
        <v>891780111</v>
      </c>
      <c r="D533" s="51" t="s">
        <v>79</v>
      </c>
      <c r="E533" s="161" t="s">
        <v>5020</v>
      </c>
      <c r="F533" s="56" t="s">
        <v>5019</v>
      </c>
      <c r="G533" s="56">
        <v>0</v>
      </c>
      <c r="H533" s="56" t="s">
        <v>82</v>
      </c>
      <c r="I533" s="51" t="s">
        <v>174</v>
      </c>
      <c r="J533" s="121" t="s">
        <v>84</v>
      </c>
      <c r="K533" s="54" t="s">
        <v>5014</v>
      </c>
      <c r="L533" s="114">
        <v>9373320</v>
      </c>
      <c r="M533" s="51" t="s">
        <v>86</v>
      </c>
      <c r="N533" s="109" t="s">
        <v>5018</v>
      </c>
      <c r="O533" s="109">
        <v>1193371331</v>
      </c>
      <c r="P533" s="109">
        <v>69</v>
      </c>
      <c r="Q533" s="120">
        <v>46036</v>
      </c>
      <c r="R533" s="109">
        <v>6818861280</v>
      </c>
      <c r="S533" s="114">
        <v>1616</v>
      </c>
      <c r="T533" s="120">
        <v>46044</v>
      </c>
      <c r="U533" s="114">
        <v>9373320</v>
      </c>
      <c r="V533" s="56" t="s">
        <v>88</v>
      </c>
      <c r="W533" s="114">
        <v>1082939683</v>
      </c>
      <c r="X533" s="161" t="s">
        <v>3375</v>
      </c>
      <c r="Y533" s="120">
        <v>46044</v>
      </c>
      <c r="Z533" s="120">
        <v>46069</v>
      </c>
      <c r="AA533" s="120" t="s">
        <v>90</v>
      </c>
      <c r="AB533" s="120">
        <v>46167</v>
      </c>
      <c r="AC533" s="54">
        <f t="shared" si="40"/>
        <v>98</v>
      </c>
      <c r="AD533" s="56">
        <v>0</v>
      </c>
      <c r="AE533" s="114">
        <v>0</v>
      </c>
      <c r="AF533" s="56">
        <v>0</v>
      </c>
      <c r="AG533" s="116" t="s">
        <v>90</v>
      </c>
      <c r="AH533" s="54">
        <f t="shared" si="41"/>
        <v>0</v>
      </c>
      <c r="AI533" s="56">
        <v>0</v>
      </c>
      <c r="AJ533" s="114">
        <v>0</v>
      </c>
      <c r="AK533" s="120" t="s">
        <v>90</v>
      </c>
      <c r="AL533" s="116" t="s">
        <v>90</v>
      </c>
      <c r="AM533" s="56">
        <v>0</v>
      </c>
      <c r="AN533" s="116" t="s">
        <v>90</v>
      </c>
      <c r="AO533" s="116" t="s">
        <v>90</v>
      </c>
      <c r="AP533" s="116" t="s">
        <v>90</v>
      </c>
      <c r="AQ533" s="54">
        <f t="shared" si="42"/>
        <v>0</v>
      </c>
      <c r="AR533" s="54">
        <f>+L533+AE533-AJ533</f>
        <v>9373320</v>
      </c>
      <c r="AS533" s="56" t="s">
        <v>571</v>
      </c>
      <c r="AT533" s="114">
        <v>0</v>
      </c>
      <c r="AU533" s="56" t="s">
        <v>91</v>
      </c>
      <c r="AV533" s="114">
        <v>0</v>
      </c>
      <c r="AW533" s="56" t="s">
        <v>90</v>
      </c>
      <c r="AX533" s="247">
        <v>1420200</v>
      </c>
      <c r="AY533" s="58">
        <f t="shared" si="43"/>
        <v>7953120</v>
      </c>
      <c r="AZ533" s="112">
        <f t="shared" si="44"/>
        <v>0.15151515151515152</v>
      </c>
      <c r="BA533" s="159">
        <v>0.15151515151515152</v>
      </c>
      <c r="BB533" s="56" t="s">
        <v>90</v>
      </c>
      <c r="BC533" s="56" t="s">
        <v>149</v>
      </c>
      <c r="BD533" s="403" t="s">
        <v>5017</v>
      </c>
      <c r="BE533" s="51" t="s">
        <v>88</v>
      </c>
      <c r="BF533" s="51" t="s">
        <v>88</v>
      </c>
    </row>
    <row r="534" spans="2:58" x14ac:dyDescent="0.25">
      <c r="B534" s="51">
        <v>2026</v>
      </c>
      <c r="C534" s="51">
        <v>891780111</v>
      </c>
      <c r="D534" s="51" t="s">
        <v>79</v>
      </c>
      <c r="E534" s="161" t="s">
        <v>5016</v>
      </c>
      <c r="F534" s="56" t="s">
        <v>5015</v>
      </c>
      <c r="G534" s="56">
        <v>0</v>
      </c>
      <c r="H534" s="56" t="s">
        <v>82</v>
      </c>
      <c r="I534" s="51" t="s">
        <v>174</v>
      </c>
      <c r="J534" s="121" t="s">
        <v>84</v>
      </c>
      <c r="K534" s="54" t="s">
        <v>5014</v>
      </c>
      <c r="L534" s="114">
        <v>9373320</v>
      </c>
      <c r="M534" s="51" t="s">
        <v>86</v>
      </c>
      <c r="N534" s="109" t="s">
        <v>5013</v>
      </c>
      <c r="O534" s="109">
        <v>19621024</v>
      </c>
      <c r="P534" s="109">
        <v>69</v>
      </c>
      <c r="Q534" s="120">
        <v>46036</v>
      </c>
      <c r="R534" s="109">
        <v>6818861280</v>
      </c>
      <c r="S534" s="114">
        <v>1615</v>
      </c>
      <c r="T534" s="120">
        <v>46044</v>
      </c>
      <c r="U534" s="114">
        <v>9373320</v>
      </c>
      <c r="V534" s="56" t="s">
        <v>88</v>
      </c>
      <c r="W534" s="114">
        <v>1082939683</v>
      </c>
      <c r="X534" s="161" t="s">
        <v>3375</v>
      </c>
      <c r="Y534" s="120">
        <v>46044</v>
      </c>
      <c r="Z534" s="120">
        <v>46069</v>
      </c>
      <c r="AA534" s="120" t="s">
        <v>90</v>
      </c>
      <c r="AB534" s="120">
        <v>46167</v>
      </c>
      <c r="AC534" s="54">
        <f t="shared" si="40"/>
        <v>98</v>
      </c>
      <c r="AD534" s="56">
        <v>0</v>
      </c>
      <c r="AE534" s="114">
        <v>0</v>
      </c>
      <c r="AF534" s="56">
        <v>0</v>
      </c>
      <c r="AG534" s="116" t="s">
        <v>90</v>
      </c>
      <c r="AH534" s="54">
        <f t="shared" si="41"/>
        <v>0</v>
      </c>
      <c r="AI534" s="56">
        <v>0</v>
      </c>
      <c r="AJ534" s="114">
        <v>0</v>
      </c>
      <c r="AK534" s="120" t="s">
        <v>90</v>
      </c>
      <c r="AL534" s="116" t="s">
        <v>90</v>
      </c>
      <c r="AM534" s="56">
        <v>0</v>
      </c>
      <c r="AN534" s="116" t="s">
        <v>90</v>
      </c>
      <c r="AO534" s="116" t="s">
        <v>90</v>
      </c>
      <c r="AP534" s="116" t="s">
        <v>90</v>
      </c>
      <c r="AQ534" s="54">
        <f t="shared" si="42"/>
        <v>0</v>
      </c>
      <c r="AR534" s="54">
        <f>+L534+AE534-AJ534</f>
        <v>9373320</v>
      </c>
      <c r="AS534" s="56" t="s">
        <v>571</v>
      </c>
      <c r="AT534" s="114">
        <v>0</v>
      </c>
      <c r="AU534" s="56" t="s">
        <v>91</v>
      </c>
      <c r="AV534" s="114">
        <v>0</v>
      </c>
      <c r="AW534" s="56" t="s">
        <v>90</v>
      </c>
      <c r="AX534" s="247">
        <v>1420200</v>
      </c>
      <c r="AY534" s="58">
        <f t="shared" si="43"/>
        <v>7953120</v>
      </c>
      <c r="AZ534" s="112">
        <f t="shared" si="44"/>
        <v>0.15151515151515152</v>
      </c>
      <c r="BA534" s="159">
        <v>0.15151515151515152</v>
      </c>
      <c r="BB534" s="56" t="s">
        <v>90</v>
      </c>
      <c r="BC534" s="56" t="s">
        <v>149</v>
      </c>
      <c r="BD534" s="403" t="s">
        <v>5012</v>
      </c>
      <c r="BE534" s="51" t="s">
        <v>88</v>
      </c>
      <c r="BF534" s="51" t="s">
        <v>88</v>
      </c>
    </row>
    <row r="535" spans="2:58" x14ac:dyDescent="0.25">
      <c r="B535" s="51">
        <v>2026</v>
      </c>
      <c r="C535" s="51">
        <v>891780111</v>
      </c>
      <c r="D535" s="51" t="s">
        <v>79</v>
      </c>
      <c r="E535" s="161" t="s">
        <v>5011</v>
      </c>
      <c r="F535" s="56" t="s">
        <v>5010</v>
      </c>
      <c r="G535" s="56">
        <v>0</v>
      </c>
      <c r="H535" s="56" t="s">
        <v>82</v>
      </c>
      <c r="I535" s="51" t="s">
        <v>174</v>
      </c>
      <c r="J535" s="121" t="s">
        <v>84</v>
      </c>
      <c r="K535" s="54" t="s">
        <v>5009</v>
      </c>
      <c r="L535" s="114">
        <v>18810320</v>
      </c>
      <c r="M535" s="51" t="s">
        <v>86</v>
      </c>
      <c r="N535" s="109" t="s">
        <v>5008</v>
      </c>
      <c r="O535" s="109">
        <v>1042351221</v>
      </c>
      <c r="P535" s="109">
        <v>273</v>
      </c>
      <c r="Q535" s="120">
        <v>46043</v>
      </c>
      <c r="R535" s="109">
        <v>538927056</v>
      </c>
      <c r="S535" s="114">
        <v>1614</v>
      </c>
      <c r="T535" s="120">
        <v>46044</v>
      </c>
      <c r="U535" s="114">
        <v>18810320</v>
      </c>
      <c r="V535" s="56" t="s">
        <v>88</v>
      </c>
      <c r="W535" s="114">
        <v>1082939683</v>
      </c>
      <c r="X535" s="161" t="s">
        <v>3375</v>
      </c>
      <c r="Y535" s="120">
        <v>46044</v>
      </c>
      <c r="Z535" s="120">
        <v>46044</v>
      </c>
      <c r="AA535" s="120" t="s">
        <v>90</v>
      </c>
      <c r="AB535" s="120">
        <v>46173</v>
      </c>
      <c r="AC535" s="54">
        <f t="shared" si="40"/>
        <v>129</v>
      </c>
      <c r="AD535" s="56">
        <v>1</v>
      </c>
      <c r="AE535" s="114">
        <v>4180071</v>
      </c>
      <c r="AF535" s="56">
        <v>1</v>
      </c>
      <c r="AG535" s="116">
        <v>46203</v>
      </c>
      <c r="AH535" s="54">
        <f t="shared" si="41"/>
        <v>30</v>
      </c>
      <c r="AI535" s="56">
        <v>0</v>
      </c>
      <c r="AJ535" s="114">
        <v>0</v>
      </c>
      <c r="AK535" s="120" t="s">
        <v>90</v>
      </c>
      <c r="AL535" s="116" t="s">
        <v>90</v>
      </c>
      <c r="AM535" s="56">
        <v>0</v>
      </c>
      <c r="AN535" s="116" t="s">
        <v>90</v>
      </c>
      <c r="AO535" s="116" t="s">
        <v>90</v>
      </c>
      <c r="AP535" s="116" t="s">
        <v>90</v>
      </c>
      <c r="AQ535" s="54">
        <f t="shared" si="42"/>
        <v>0</v>
      </c>
      <c r="AR535" s="54">
        <f>+L535+AE535-AJ535</f>
        <v>22990391</v>
      </c>
      <c r="AS535" s="56" t="s">
        <v>571</v>
      </c>
      <c r="AT535" s="114">
        <v>0</v>
      </c>
      <c r="AU535" s="56" t="s">
        <v>91</v>
      </c>
      <c r="AV535" s="114">
        <v>0</v>
      </c>
      <c r="AW535" s="56" t="s">
        <v>90</v>
      </c>
      <c r="AX535" s="247">
        <v>14630249</v>
      </c>
      <c r="AY535" s="58">
        <f t="shared" si="43"/>
        <v>8360142</v>
      </c>
      <c r="AZ535" s="112">
        <f t="shared" si="44"/>
        <v>0.6363636442720787</v>
      </c>
      <c r="BA535" s="159">
        <v>0.55555556736940148</v>
      </c>
      <c r="BB535" s="56" t="s">
        <v>90</v>
      </c>
      <c r="BC535" s="56" t="s">
        <v>92</v>
      </c>
      <c r="BD535" s="403" t="s">
        <v>5007</v>
      </c>
      <c r="BE535" s="51" t="s">
        <v>88</v>
      </c>
      <c r="BF535" s="51" t="s">
        <v>88</v>
      </c>
    </row>
    <row r="536" spans="2:58" x14ac:dyDescent="0.25">
      <c r="B536" s="51">
        <v>2026</v>
      </c>
      <c r="C536" s="51">
        <v>891780111</v>
      </c>
      <c r="D536" s="51" t="s">
        <v>79</v>
      </c>
      <c r="E536" s="161" t="s">
        <v>5006</v>
      </c>
      <c r="F536" s="56" t="s">
        <v>5005</v>
      </c>
      <c r="G536" s="56">
        <v>0</v>
      </c>
      <c r="H536" s="56" t="s">
        <v>82</v>
      </c>
      <c r="I536" s="51" t="s">
        <v>174</v>
      </c>
      <c r="J536" s="121" t="s">
        <v>84</v>
      </c>
      <c r="K536" s="54" t="s">
        <v>5004</v>
      </c>
      <c r="L536" s="114">
        <v>19669540</v>
      </c>
      <c r="M536" s="51" t="s">
        <v>86</v>
      </c>
      <c r="N536" s="109" t="s">
        <v>5003</v>
      </c>
      <c r="O536" s="109">
        <v>1004320380</v>
      </c>
      <c r="P536" s="109">
        <v>273</v>
      </c>
      <c r="Q536" s="120">
        <v>46043</v>
      </c>
      <c r="R536" s="109">
        <v>538927056</v>
      </c>
      <c r="S536" s="114">
        <v>1622</v>
      </c>
      <c r="T536" s="120">
        <v>46044</v>
      </c>
      <c r="U536" s="114">
        <v>19669540</v>
      </c>
      <c r="V536" s="56" t="s">
        <v>88</v>
      </c>
      <c r="W536" s="114">
        <v>1082939683</v>
      </c>
      <c r="X536" s="161" t="s">
        <v>3375</v>
      </c>
      <c r="Y536" s="120">
        <v>46044</v>
      </c>
      <c r="Z536" s="120">
        <v>46044</v>
      </c>
      <c r="AA536" s="120" t="s">
        <v>90</v>
      </c>
      <c r="AB536" s="120">
        <v>46173</v>
      </c>
      <c r="AC536" s="54">
        <f t="shared" si="40"/>
        <v>129</v>
      </c>
      <c r="AD536" s="56">
        <v>1</v>
      </c>
      <c r="AE536" s="114">
        <v>4371009</v>
      </c>
      <c r="AF536" s="56">
        <v>1</v>
      </c>
      <c r="AG536" s="116">
        <v>46203</v>
      </c>
      <c r="AH536" s="54">
        <f t="shared" si="41"/>
        <v>30</v>
      </c>
      <c r="AI536" s="56">
        <v>0</v>
      </c>
      <c r="AJ536" s="114">
        <v>0</v>
      </c>
      <c r="AK536" s="120" t="s">
        <v>90</v>
      </c>
      <c r="AL536" s="116" t="s">
        <v>90</v>
      </c>
      <c r="AM536" s="56">
        <v>0</v>
      </c>
      <c r="AN536" s="116" t="s">
        <v>90</v>
      </c>
      <c r="AO536" s="116" t="s">
        <v>90</v>
      </c>
      <c r="AP536" s="116" t="s">
        <v>90</v>
      </c>
      <c r="AQ536" s="54">
        <f t="shared" si="42"/>
        <v>0</v>
      </c>
      <c r="AR536" s="54">
        <f>+L536+AE536-AJ536</f>
        <v>24040549</v>
      </c>
      <c r="AS536" s="56" t="s">
        <v>571</v>
      </c>
      <c r="AT536" s="114">
        <v>0</v>
      </c>
      <c r="AU536" s="56" t="s">
        <v>91</v>
      </c>
      <c r="AV536" s="114">
        <v>0</v>
      </c>
      <c r="AW536" s="56" t="s">
        <v>90</v>
      </c>
      <c r="AX536" s="247">
        <v>15298532</v>
      </c>
      <c r="AY536" s="58">
        <f t="shared" si="43"/>
        <v>8742017</v>
      </c>
      <c r="AZ536" s="112">
        <f t="shared" si="44"/>
        <v>0.63636367039704456</v>
      </c>
      <c r="BA536" s="159">
        <v>0.55555559509780095</v>
      </c>
      <c r="BB536" s="56" t="s">
        <v>90</v>
      </c>
      <c r="BC536" s="56" t="s">
        <v>92</v>
      </c>
      <c r="BD536" s="403" t="s">
        <v>5002</v>
      </c>
      <c r="BE536" s="51" t="s">
        <v>88</v>
      </c>
      <c r="BF536" s="51" t="s">
        <v>88</v>
      </c>
    </row>
    <row r="537" spans="2:58" x14ac:dyDescent="0.25">
      <c r="B537" s="51">
        <v>2026</v>
      </c>
      <c r="C537" s="51">
        <v>891780111</v>
      </c>
      <c r="D537" s="51" t="s">
        <v>79</v>
      </c>
      <c r="E537" s="161" t="s">
        <v>5001</v>
      </c>
      <c r="F537" s="56" t="s">
        <v>5000</v>
      </c>
      <c r="G537" s="56">
        <v>0</v>
      </c>
      <c r="H537" s="56" t="s">
        <v>82</v>
      </c>
      <c r="I537" s="51" t="s">
        <v>174</v>
      </c>
      <c r="J537" s="121" t="s">
        <v>84</v>
      </c>
      <c r="K537" s="54" t="s">
        <v>4999</v>
      </c>
      <c r="L537" s="114">
        <v>10754127</v>
      </c>
      <c r="M537" s="51" t="s">
        <v>86</v>
      </c>
      <c r="N537" s="109" t="s">
        <v>4998</v>
      </c>
      <c r="O537" s="109">
        <v>1083004268</v>
      </c>
      <c r="P537" s="109">
        <v>273</v>
      </c>
      <c r="Q537" s="120">
        <v>46043</v>
      </c>
      <c r="R537" s="109">
        <v>538927056</v>
      </c>
      <c r="S537" s="114">
        <v>1635</v>
      </c>
      <c r="T537" s="120">
        <v>46044</v>
      </c>
      <c r="U537" s="114">
        <v>10754127</v>
      </c>
      <c r="V537" s="56" t="s">
        <v>88</v>
      </c>
      <c r="W537" s="114">
        <v>1082939683</v>
      </c>
      <c r="X537" s="161" t="s">
        <v>3375</v>
      </c>
      <c r="Y537" s="120">
        <v>46044</v>
      </c>
      <c r="Z537" s="120">
        <v>46044</v>
      </c>
      <c r="AA537" s="120" t="s">
        <v>90</v>
      </c>
      <c r="AB537" s="120">
        <v>46173</v>
      </c>
      <c r="AC537" s="54">
        <f t="shared" si="40"/>
        <v>129</v>
      </c>
      <c r="AD537" s="56">
        <v>1</v>
      </c>
      <c r="AE537" s="114">
        <v>2389806</v>
      </c>
      <c r="AF537" s="56">
        <v>1</v>
      </c>
      <c r="AG537" s="116">
        <v>46203</v>
      </c>
      <c r="AH537" s="54">
        <f t="shared" si="41"/>
        <v>30</v>
      </c>
      <c r="AI537" s="56">
        <v>0</v>
      </c>
      <c r="AJ537" s="114">
        <v>0</v>
      </c>
      <c r="AK537" s="120" t="s">
        <v>90</v>
      </c>
      <c r="AL537" s="116" t="s">
        <v>90</v>
      </c>
      <c r="AM537" s="56">
        <v>0</v>
      </c>
      <c r="AN537" s="116" t="s">
        <v>90</v>
      </c>
      <c r="AO537" s="116" t="s">
        <v>90</v>
      </c>
      <c r="AP537" s="116" t="s">
        <v>90</v>
      </c>
      <c r="AQ537" s="54">
        <f t="shared" si="42"/>
        <v>0</v>
      </c>
      <c r="AR537" s="54">
        <f>+L537+AE537-AJ537</f>
        <v>13143933</v>
      </c>
      <c r="AS537" s="56" t="s">
        <v>571</v>
      </c>
      <c r="AT537" s="114">
        <v>0</v>
      </c>
      <c r="AU537" s="56" t="s">
        <v>91</v>
      </c>
      <c r="AV537" s="114">
        <v>0</v>
      </c>
      <c r="AW537" s="56" t="s">
        <v>90</v>
      </c>
      <c r="AX537" s="247">
        <v>8364321</v>
      </c>
      <c r="AY537" s="58">
        <f t="shared" si="43"/>
        <v>4779612</v>
      </c>
      <c r="AZ537" s="112">
        <f t="shared" si="44"/>
        <v>0.63636363636363635</v>
      </c>
      <c r="BA537" s="159">
        <v>0.55555555555555558</v>
      </c>
      <c r="BB537" s="56" t="s">
        <v>90</v>
      </c>
      <c r="BC537" s="56" t="s">
        <v>92</v>
      </c>
      <c r="BD537" s="403" t="s">
        <v>4997</v>
      </c>
      <c r="BE537" s="51" t="s">
        <v>88</v>
      </c>
      <c r="BF537" s="51" t="s">
        <v>88</v>
      </c>
    </row>
    <row r="538" spans="2:58" x14ac:dyDescent="0.25">
      <c r="B538" s="51" t="s">
        <v>524</v>
      </c>
      <c r="C538" s="51">
        <v>891780111</v>
      </c>
      <c r="D538" s="51" t="s">
        <v>79</v>
      </c>
      <c r="E538" s="161" t="s">
        <v>4996</v>
      </c>
      <c r="F538" s="413" t="s">
        <v>4995</v>
      </c>
      <c r="G538" s="56">
        <v>0</v>
      </c>
      <c r="H538" s="56" t="s">
        <v>82</v>
      </c>
      <c r="I538" s="51" t="s">
        <v>83</v>
      </c>
      <c r="J538" s="121" t="s">
        <v>84</v>
      </c>
      <c r="K538" s="54" t="s">
        <v>4994</v>
      </c>
      <c r="L538" s="114">
        <v>12820500</v>
      </c>
      <c r="M538" s="51" t="s">
        <v>86</v>
      </c>
      <c r="N538" s="109" t="s">
        <v>4993</v>
      </c>
      <c r="O538" s="109">
        <v>64571469</v>
      </c>
      <c r="P538" s="109">
        <v>207</v>
      </c>
      <c r="Q538" s="120">
        <v>46038</v>
      </c>
      <c r="R538" s="109">
        <v>923633360</v>
      </c>
      <c r="S538" s="114">
        <v>1607</v>
      </c>
      <c r="T538" s="120">
        <v>46044</v>
      </c>
      <c r="U538" s="114">
        <v>12820500</v>
      </c>
      <c r="V538" s="56" t="s">
        <v>88</v>
      </c>
      <c r="W538" s="114">
        <v>1082939683</v>
      </c>
      <c r="X538" s="161" t="s">
        <v>3375</v>
      </c>
      <c r="Y538" s="120">
        <v>46044</v>
      </c>
      <c r="Z538" s="120">
        <v>46044</v>
      </c>
      <c r="AA538" s="120" t="s">
        <v>90</v>
      </c>
      <c r="AB538" s="120">
        <v>46172</v>
      </c>
      <c r="AC538" s="54">
        <f t="shared" si="40"/>
        <v>128</v>
      </c>
      <c r="AD538" s="56">
        <v>1</v>
      </c>
      <c r="AE538" s="114">
        <v>2849000</v>
      </c>
      <c r="AF538" s="56">
        <v>1</v>
      </c>
      <c r="AG538" s="116">
        <v>46203</v>
      </c>
      <c r="AH538" s="54">
        <f t="shared" si="41"/>
        <v>31</v>
      </c>
      <c r="AI538" s="56">
        <v>0</v>
      </c>
      <c r="AJ538" s="114">
        <v>0</v>
      </c>
      <c r="AK538" s="120" t="s">
        <v>90</v>
      </c>
      <c r="AL538" s="116" t="s">
        <v>90</v>
      </c>
      <c r="AM538" s="56">
        <v>0</v>
      </c>
      <c r="AN538" s="116" t="s">
        <v>90</v>
      </c>
      <c r="AO538" s="116" t="s">
        <v>90</v>
      </c>
      <c r="AP538" s="116" t="s">
        <v>90</v>
      </c>
      <c r="AQ538" s="54">
        <f t="shared" si="42"/>
        <v>0</v>
      </c>
      <c r="AR538" s="54">
        <f>+L538+AE538-AJ538</f>
        <v>15669500</v>
      </c>
      <c r="AS538" s="56" t="s">
        <v>88</v>
      </c>
      <c r="AT538" s="114">
        <v>12820500</v>
      </c>
      <c r="AU538" s="56" t="s">
        <v>91</v>
      </c>
      <c r="AV538" s="114">
        <v>0</v>
      </c>
      <c r="AW538" s="56" t="s">
        <v>90</v>
      </c>
      <c r="AX538" s="247">
        <v>0</v>
      </c>
      <c r="AY538" s="58">
        <f t="shared" si="43"/>
        <v>15669500</v>
      </c>
      <c r="AZ538" s="112">
        <f t="shared" si="44"/>
        <v>0</v>
      </c>
      <c r="BA538" s="159">
        <v>0</v>
      </c>
      <c r="BB538" s="56" t="s">
        <v>90</v>
      </c>
      <c r="BC538" s="56" t="s">
        <v>92</v>
      </c>
      <c r="BD538" s="403" t="s">
        <v>4992</v>
      </c>
      <c r="BE538" s="51" t="s">
        <v>88</v>
      </c>
      <c r="BF538" s="51" t="s">
        <v>88</v>
      </c>
    </row>
    <row r="539" spans="2:58" x14ac:dyDescent="0.25">
      <c r="B539" s="51">
        <v>2026</v>
      </c>
      <c r="C539" s="51">
        <v>891780111</v>
      </c>
      <c r="D539" s="51" t="s">
        <v>79</v>
      </c>
      <c r="E539" s="161" t="s">
        <v>4991</v>
      </c>
      <c r="F539" s="56" t="s">
        <v>4990</v>
      </c>
      <c r="G539" s="56">
        <v>0</v>
      </c>
      <c r="H539" s="56" t="s">
        <v>82</v>
      </c>
      <c r="I539" s="51" t="s">
        <v>174</v>
      </c>
      <c r="J539" s="121" t="s">
        <v>84</v>
      </c>
      <c r="K539" s="109" t="s">
        <v>4989</v>
      </c>
      <c r="L539" s="114">
        <v>19669540</v>
      </c>
      <c r="M539" s="51" t="s">
        <v>86</v>
      </c>
      <c r="N539" s="109" t="s">
        <v>4988</v>
      </c>
      <c r="O539" s="109">
        <v>1007899094</v>
      </c>
      <c r="P539" s="109">
        <v>273</v>
      </c>
      <c r="Q539" s="120">
        <v>46043</v>
      </c>
      <c r="R539" s="109">
        <v>538927056</v>
      </c>
      <c r="S539" s="114">
        <v>1938</v>
      </c>
      <c r="T539" s="120">
        <v>46045</v>
      </c>
      <c r="U539" s="114">
        <v>19669540</v>
      </c>
      <c r="V539" s="56" t="s">
        <v>88</v>
      </c>
      <c r="W539" s="114">
        <v>1082939683</v>
      </c>
      <c r="X539" s="161" t="s">
        <v>3375</v>
      </c>
      <c r="Y539" s="120">
        <v>46045</v>
      </c>
      <c r="Z539" s="120">
        <v>46045</v>
      </c>
      <c r="AA539" s="120" t="s">
        <v>90</v>
      </c>
      <c r="AB539" s="120">
        <v>46173</v>
      </c>
      <c r="AC539" s="54">
        <f t="shared" si="40"/>
        <v>128</v>
      </c>
      <c r="AD539" s="56">
        <v>1</v>
      </c>
      <c r="AE539" s="114">
        <v>4371009</v>
      </c>
      <c r="AF539" s="56">
        <v>1</v>
      </c>
      <c r="AG539" s="116">
        <v>46203</v>
      </c>
      <c r="AH539" s="54">
        <f t="shared" si="41"/>
        <v>30</v>
      </c>
      <c r="AI539" s="56">
        <v>0</v>
      </c>
      <c r="AJ539" s="114">
        <v>0</v>
      </c>
      <c r="AK539" s="120" t="s">
        <v>90</v>
      </c>
      <c r="AL539" s="116" t="s">
        <v>90</v>
      </c>
      <c r="AM539" s="56">
        <v>0</v>
      </c>
      <c r="AN539" s="116" t="s">
        <v>90</v>
      </c>
      <c r="AO539" s="116" t="s">
        <v>90</v>
      </c>
      <c r="AP539" s="116" t="s">
        <v>90</v>
      </c>
      <c r="AQ539" s="54">
        <f t="shared" si="42"/>
        <v>0</v>
      </c>
      <c r="AR539" s="54">
        <f>+L539+AE539-AJ539</f>
        <v>24040549</v>
      </c>
      <c r="AS539" s="56" t="s">
        <v>571</v>
      </c>
      <c r="AT539" s="114">
        <v>0</v>
      </c>
      <c r="AU539" s="56" t="s">
        <v>91</v>
      </c>
      <c r="AV539" s="114">
        <v>0</v>
      </c>
      <c r="AW539" s="56" t="s">
        <v>90</v>
      </c>
      <c r="AX539" s="247">
        <v>15298532</v>
      </c>
      <c r="AY539" s="58">
        <f t="shared" si="43"/>
        <v>8742017</v>
      </c>
      <c r="AZ539" s="112">
        <f t="shared" si="44"/>
        <v>0.63636367039704456</v>
      </c>
      <c r="BA539" s="159">
        <v>0.55555559509780095</v>
      </c>
      <c r="BB539" s="56" t="s">
        <v>90</v>
      </c>
      <c r="BC539" s="56" t="s">
        <v>92</v>
      </c>
      <c r="BD539" s="403" t="s">
        <v>4987</v>
      </c>
      <c r="BE539" s="51" t="s">
        <v>88</v>
      </c>
      <c r="BF539" s="51" t="s">
        <v>88</v>
      </c>
    </row>
    <row r="540" spans="2:58" x14ac:dyDescent="0.25">
      <c r="B540" s="51">
        <v>2026</v>
      </c>
      <c r="C540" s="51">
        <v>891780111</v>
      </c>
      <c r="D540" s="51" t="s">
        <v>79</v>
      </c>
      <c r="E540" s="161" t="s">
        <v>4986</v>
      </c>
      <c r="F540" s="56" t="s">
        <v>4985</v>
      </c>
      <c r="G540" s="56">
        <v>0</v>
      </c>
      <c r="H540" s="56" t="s">
        <v>82</v>
      </c>
      <c r="I540" s="51" t="s">
        <v>174</v>
      </c>
      <c r="J540" s="121" t="s">
        <v>84</v>
      </c>
      <c r="K540" s="109" t="s">
        <v>4046</v>
      </c>
      <c r="L540" s="114">
        <v>9373320</v>
      </c>
      <c r="M540" s="51" t="s">
        <v>86</v>
      </c>
      <c r="N540" s="109" t="s">
        <v>4984</v>
      </c>
      <c r="O540" s="109">
        <v>1083434250</v>
      </c>
      <c r="P540" s="109">
        <v>69</v>
      </c>
      <c r="Q540" s="120">
        <v>46036</v>
      </c>
      <c r="R540" s="109">
        <v>6818861280</v>
      </c>
      <c r="S540" s="114">
        <v>1945</v>
      </c>
      <c r="T540" s="120">
        <v>46045</v>
      </c>
      <c r="U540" s="114">
        <v>9373320</v>
      </c>
      <c r="V540" s="56" t="s">
        <v>88</v>
      </c>
      <c r="W540" s="114">
        <v>1082939683</v>
      </c>
      <c r="X540" s="161" t="s">
        <v>3375</v>
      </c>
      <c r="Y540" s="120">
        <v>46045</v>
      </c>
      <c r="Z540" s="120">
        <v>46069</v>
      </c>
      <c r="AA540" s="120" t="s">
        <v>90</v>
      </c>
      <c r="AB540" s="120">
        <v>46167</v>
      </c>
      <c r="AC540" s="54">
        <f t="shared" si="40"/>
        <v>98</v>
      </c>
      <c r="AD540" s="56">
        <v>0</v>
      </c>
      <c r="AE540" s="114">
        <v>0</v>
      </c>
      <c r="AF540" s="56">
        <v>0</v>
      </c>
      <c r="AG540" s="116" t="s">
        <v>90</v>
      </c>
      <c r="AH540" s="54">
        <f t="shared" si="41"/>
        <v>0</v>
      </c>
      <c r="AI540" s="56">
        <v>0</v>
      </c>
      <c r="AJ540" s="114">
        <v>0</v>
      </c>
      <c r="AK540" s="120" t="s">
        <v>90</v>
      </c>
      <c r="AL540" s="116" t="s">
        <v>90</v>
      </c>
      <c r="AM540" s="56">
        <v>0</v>
      </c>
      <c r="AN540" s="116" t="s">
        <v>90</v>
      </c>
      <c r="AO540" s="116" t="s">
        <v>90</v>
      </c>
      <c r="AP540" s="116" t="s">
        <v>90</v>
      </c>
      <c r="AQ540" s="54">
        <f t="shared" si="42"/>
        <v>0</v>
      </c>
      <c r="AR540" s="54">
        <f>+L540+AE540-AJ540</f>
        <v>9373320</v>
      </c>
      <c r="AS540" s="56" t="s">
        <v>571</v>
      </c>
      <c r="AT540" s="114">
        <v>0</v>
      </c>
      <c r="AU540" s="56" t="s">
        <v>91</v>
      </c>
      <c r="AV540" s="114">
        <v>0</v>
      </c>
      <c r="AW540" s="56" t="s">
        <v>90</v>
      </c>
      <c r="AX540" s="247">
        <v>1420200</v>
      </c>
      <c r="AY540" s="58">
        <f t="shared" si="43"/>
        <v>7953120</v>
      </c>
      <c r="AZ540" s="112">
        <f t="shared" si="44"/>
        <v>0.15151515151515152</v>
      </c>
      <c r="BA540" s="159">
        <v>0.15151515151515152</v>
      </c>
      <c r="BB540" s="56" t="s">
        <v>90</v>
      </c>
      <c r="BC540" s="56" t="s">
        <v>149</v>
      </c>
      <c r="BD540" s="403" t="s">
        <v>4983</v>
      </c>
      <c r="BE540" s="51" t="s">
        <v>88</v>
      </c>
      <c r="BF540" s="51" t="s">
        <v>88</v>
      </c>
    </row>
    <row r="541" spans="2:58" x14ac:dyDescent="0.25">
      <c r="B541" s="51">
        <v>2026</v>
      </c>
      <c r="C541" s="51">
        <v>891780111</v>
      </c>
      <c r="D541" s="51" t="s">
        <v>79</v>
      </c>
      <c r="E541" s="161" t="s">
        <v>4982</v>
      </c>
      <c r="F541" s="56" t="s">
        <v>4981</v>
      </c>
      <c r="G541" s="56">
        <v>0</v>
      </c>
      <c r="H541" s="56" t="s">
        <v>82</v>
      </c>
      <c r="I541" s="51" t="s">
        <v>174</v>
      </c>
      <c r="J541" s="121" t="s">
        <v>84</v>
      </c>
      <c r="K541" s="109" t="s">
        <v>4046</v>
      </c>
      <c r="L541" s="114">
        <v>9373320</v>
      </c>
      <c r="M541" s="51" t="s">
        <v>86</v>
      </c>
      <c r="N541" s="109" t="s">
        <v>4980</v>
      </c>
      <c r="O541" s="109">
        <v>84091307</v>
      </c>
      <c r="P541" s="109">
        <v>69</v>
      </c>
      <c r="Q541" s="120">
        <v>46036</v>
      </c>
      <c r="R541" s="109">
        <v>6818861280</v>
      </c>
      <c r="S541" s="114">
        <v>1944</v>
      </c>
      <c r="T541" s="120">
        <v>46045</v>
      </c>
      <c r="U541" s="114">
        <v>9373320</v>
      </c>
      <c r="V541" s="56" t="s">
        <v>88</v>
      </c>
      <c r="W541" s="114">
        <v>1082939683</v>
      </c>
      <c r="X541" s="161" t="s">
        <v>3375</v>
      </c>
      <c r="Y541" s="120">
        <v>46045</v>
      </c>
      <c r="Z541" s="120">
        <v>46069</v>
      </c>
      <c r="AA541" s="120" t="s">
        <v>90</v>
      </c>
      <c r="AB541" s="120">
        <v>46167</v>
      </c>
      <c r="AC541" s="54">
        <f t="shared" si="40"/>
        <v>98</v>
      </c>
      <c r="AD541" s="56">
        <v>0</v>
      </c>
      <c r="AE541" s="114">
        <v>0</v>
      </c>
      <c r="AF541" s="56">
        <v>0</v>
      </c>
      <c r="AG541" s="116" t="s">
        <v>90</v>
      </c>
      <c r="AH541" s="54">
        <f t="shared" si="41"/>
        <v>0</v>
      </c>
      <c r="AI541" s="56">
        <v>0</v>
      </c>
      <c r="AJ541" s="114">
        <v>0</v>
      </c>
      <c r="AK541" s="120" t="s">
        <v>90</v>
      </c>
      <c r="AL541" s="116" t="s">
        <v>90</v>
      </c>
      <c r="AM541" s="56">
        <v>0</v>
      </c>
      <c r="AN541" s="116" t="s">
        <v>90</v>
      </c>
      <c r="AO541" s="116" t="s">
        <v>90</v>
      </c>
      <c r="AP541" s="116" t="s">
        <v>90</v>
      </c>
      <c r="AQ541" s="54">
        <f t="shared" si="42"/>
        <v>0</v>
      </c>
      <c r="AR541" s="54">
        <f>+L541+AE541-AJ541</f>
        <v>9373320</v>
      </c>
      <c r="AS541" s="56" t="s">
        <v>571</v>
      </c>
      <c r="AT541" s="114">
        <v>0</v>
      </c>
      <c r="AU541" s="56" t="s">
        <v>91</v>
      </c>
      <c r="AV541" s="114">
        <v>0</v>
      </c>
      <c r="AW541" s="56" t="s">
        <v>90</v>
      </c>
      <c r="AX541" s="247">
        <v>1420200</v>
      </c>
      <c r="AY541" s="58">
        <f t="shared" si="43"/>
        <v>7953120</v>
      </c>
      <c r="AZ541" s="112">
        <f t="shared" si="44"/>
        <v>0.15151515151515152</v>
      </c>
      <c r="BA541" s="159">
        <v>0.15151515151515152</v>
      </c>
      <c r="BB541" s="56" t="s">
        <v>90</v>
      </c>
      <c r="BC541" s="56" t="s">
        <v>149</v>
      </c>
      <c r="BD541" s="403" t="s">
        <v>4979</v>
      </c>
      <c r="BE541" s="51" t="s">
        <v>88</v>
      </c>
      <c r="BF541" s="51" t="s">
        <v>88</v>
      </c>
    </row>
    <row r="542" spans="2:58" x14ac:dyDescent="0.25">
      <c r="B542" s="51">
        <v>2026</v>
      </c>
      <c r="C542" s="51">
        <v>891780111</v>
      </c>
      <c r="D542" s="51" t="s">
        <v>79</v>
      </c>
      <c r="E542" s="161" t="s">
        <v>4978</v>
      </c>
      <c r="F542" s="56" t="s">
        <v>4977</v>
      </c>
      <c r="G542" s="56">
        <v>0</v>
      </c>
      <c r="H542" s="56" t="s">
        <v>82</v>
      </c>
      <c r="I542" s="51" t="s">
        <v>174</v>
      </c>
      <c r="J542" s="121" t="s">
        <v>84</v>
      </c>
      <c r="K542" s="109" t="s">
        <v>4046</v>
      </c>
      <c r="L542" s="114">
        <v>9373320</v>
      </c>
      <c r="M542" s="51" t="s">
        <v>86</v>
      </c>
      <c r="N542" s="109" t="s">
        <v>4976</v>
      </c>
      <c r="O542" s="109">
        <v>1124484956</v>
      </c>
      <c r="P542" s="109">
        <v>69</v>
      </c>
      <c r="Q542" s="120">
        <v>46036</v>
      </c>
      <c r="R542" s="109">
        <v>6818861280</v>
      </c>
      <c r="S542" s="114">
        <v>1943</v>
      </c>
      <c r="T542" s="120">
        <v>46045</v>
      </c>
      <c r="U542" s="114">
        <v>9373320</v>
      </c>
      <c r="V542" s="56" t="s">
        <v>88</v>
      </c>
      <c r="W542" s="114">
        <v>1082939683</v>
      </c>
      <c r="X542" s="161" t="s">
        <v>3375</v>
      </c>
      <c r="Y542" s="120">
        <v>46045</v>
      </c>
      <c r="Z542" s="120">
        <v>46069</v>
      </c>
      <c r="AA542" s="120" t="s">
        <v>90</v>
      </c>
      <c r="AB542" s="120">
        <v>46167</v>
      </c>
      <c r="AC542" s="54">
        <f t="shared" si="40"/>
        <v>98</v>
      </c>
      <c r="AD542" s="56">
        <v>0</v>
      </c>
      <c r="AE542" s="114">
        <v>0</v>
      </c>
      <c r="AF542" s="56">
        <v>0</v>
      </c>
      <c r="AG542" s="116" t="s">
        <v>90</v>
      </c>
      <c r="AH542" s="54">
        <f t="shared" si="41"/>
        <v>0</v>
      </c>
      <c r="AI542" s="56">
        <v>0</v>
      </c>
      <c r="AJ542" s="114">
        <v>0</v>
      </c>
      <c r="AK542" s="120" t="s">
        <v>90</v>
      </c>
      <c r="AL542" s="116" t="s">
        <v>90</v>
      </c>
      <c r="AM542" s="56">
        <v>0</v>
      </c>
      <c r="AN542" s="116" t="s">
        <v>90</v>
      </c>
      <c r="AO542" s="116" t="s">
        <v>90</v>
      </c>
      <c r="AP542" s="116" t="s">
        <v>90</v>
      </c>
      <c r="AQ542" s="54">
        <f t="shared" si="42"/>
        <v>0</v>
      </c>
      <c r="AR542" s="54">
        <f>+L542+AE542-AJ542</f>
        <v>9373320</v>
      </c>
      <c r="AS542" s="56" t="s">
        <v>571</v>
      </c>
      <c r="AT542" s="114">
        <v>0</v>
      </c>
      <c r="AU542" s="56" t="s">
        <v>91</v>
      </c>
      <c r="AV542" s="114">
        <v>0</v>
      </c>
      <c r="AW542" s="56" t="s">
        <v>90</v>
      </c>
      <c r="AX542" s="247">
        <v>1420200</v>
      </c>
      <c r="AY542" s="58">
        <f t="shared" si="43"/>
        <v>7953120</v>
      </c>
      <c r="AZ542" s="112">
        <f t="shared" si="44"/>
        <v>0.15151515151515152</v>
      </c>
      <c r="BA542" s="159">
        <v>0.15151515151515152</v>
      </c>
      <c r="BB542" s="56" t="s">
        <v>90</v>
      </c>
      <c r="BC542" s="56" t="s">
        <v>149</v>
      </c>
      <c r="BD542" s="403" t="s">
        <v>4975</v>
      </c>
      <c r="BE542" s="51" t="s">
        <v>88</v>
      </c>
      <c r="BF542" s="51" t="s">
        <v>88</v>
      </c>
    </row>
    <row r="543" spans="2:58" x14ac:dyDescent="0.25">
      <c r="B543" s="51">
        <v>2026</v>
      </c>
      <c r="C543" s="51">
        <v>891780111</v>
      </c>
      <c r="D543" s="51" t="s">
        <v>79</v>
      </c>
      <c r="E543" s="161" t="s">
        <v>4974</v>
      </c>
      <c r="F543" s="56" t="s">
        <v>4973</v>
      </c>
      <c r="G543" s="56">
        <v>0</v>
      </c>
      <c r="H543" s="56" t="s">
        <v>82</v>
      </c>
      <c r="I543" s="51" t="s">
        <v>174</v>
      </c>
      <c r="J543" s="121" t="s">
        <v>84</v>
      </c>
      <c r="K543" s="109" t="s">
        <v>4036</v>
      </c>
      <c r="L543" s="114">
        <v>9373320</v>
      </c>
      <c r="M543" s="51" t="s">
        <v>86</v>
      </c>
      <c r="N543" s="109" t="s">
        <v>4972</v>
      </c>
      <c r="O543" s="109">
        <v>1075666153</v>
      </c>
      <c r="P543" s="109">
        <v>69</v>
      </c>
      <c r="Q543" s="120">
        <v>46036</v>
      </c>
      <c r="R543" s="109">
        <v>6818861280</v>
      </c>
      <c r="S543" s="114">
        <v>1942</v>
      </c>
      <c r="T543" s="120">
        <v>46045</v>
      </c>
      <c r="U543" s="114">
        <v>9373320</v>
      </c>
      <c r="V543" s="56" t="s">
        <v>88</v>
      </c>
      <c r="W543" s="114">
        <v>1082939683</v>
      </c>
      <c r="X543" s="161" t="s">
        <v>3375</v>
      </c>
      <c r="Y543" s="120">
        <v>46045</v>
      </c>
      <c r="Z543" s="120">
        <v>46069</v>
      </c>
      <c r="AA543" s="120" t="s">
        <v>90</v>
      </c>
      <c r="AB543" s="120">
        <v>46167</v>
      </c>
      <c r="AC543" s="54">
        <f t="shared" si="40"/>
        <v>98</v>
      </c>
      <c r="AD543" s="56">
        <v>0</v>
      </c>
      <c r="AE543" s="114">
        <v>0</v>
      </c>
      <c r="AF543" s="56">
        <v>0</v>
      </c>
      <c r="AG543" s="116" t="s">
        <v>90</v>
      </c>
      <c r="AH543" s="54">
        <f t="shared" si="41"/>
        <v>0</v>
      </c>
      <c r="AI543" s="56">
        <v>0</v>
      </c>
      <c r="AJ543" s="114">
        <v>0</v>
      </c>
      <c r="AK543" s="120" t="s">
        <v>90</v>
      </c>
      <c r="AL543" s="116" t="s">
        <v>90</v>
      </c>
      <c r="AM543" s="56">
        <v>0</v>
      </c>
      <c r="AN543" s="116" t="s">
        <v>90</v>
      </c>
      <c r="AO543" s="116" t="s">
        <v>90</v>
      </c>
      <c r="AP543" s="116" t="s">
        <v>90</v>
      </c>
      <c r="AQ543" s="54">
        <f t="shared" si="42"/>
        <v>0</v>
      </c>
      <c r="AR543" s="54">
        <f>+L543+AE543-AJ543</f>
        <v>9373320</v>
      </c>
      <c r="AS543" s="56" t="s">
        <v>571</v>
      </c>
      <c r="AT543" s="114">
        <v>0</v>
      </c>
      <c r="AU543" s="56" t="s">
        <v>91</v>
      </c>
      <c r="AV543" s="114">
        <v>0</v>
      </c>
      <c r="AW543" s="56" t="s">
        <v>90</v>
      </c>
      <c r="AX543" s="247">
        <v>1420200</v>
      </c>
      <c r="AY543" s="58">
        <f t="shared" si="43"/>
        <v>7953120</v>
      </c>
      <c r="AZ543" s="112">
        <f t="shared" si="44"/>
        <v>0.15151515151515152</v>
      </c>
      <c r="BA543" s="159">
        <v>0.15151515151515152</v>
      </c>
      <c r="BB543" s="56" t="s">
        <v>90</v>
      </c>
      <c r="BC543" s="56" t="s">
        <v>149</v>
      </c>
      <c r="BD543" s="403" t="s">
        <v>4971</v>
      </c>
      <c r="BE543" s="51" t="s">
        <v>88</v>
      </c>
      <c r="BF543" s="51" t="s">
        <v>88</v>
      </c>
    </row>
    <row r="544" spans="2:58" x14ac:dyDescent="0.25">
      <c r="B544" s="51">
        <v>2026</v>
      </c>
      <c r="C544" s="51">
        <v>891780111</v>
      </c>
      <c r="D544" s="51" t="s">
        <v>79</v>
      </c>
      <c r="E544" s="161" t="s">
        <v>4970</v>
      </c>
      <c r="F544" s="56" t="s">
        <v>4969</v>
      </c>
      <c r="G544" s="56">
        <v>0</v>
      </c>
      <c r="H544" s="56" t="s">
        <v>82</v>
      </c>
      <c r="I544" s="51" t="s">
        <v>4584</v>
      </c>
      <c r="J544" s="121" t="s">
        <v>84</v>
      </c>
      <c r="K544" s="109" t="s">
        <v>3760</v>
      </c>
      <c r="L544" s="114">
        <v>9373320</v>
      </c>
      <c r="M544" s="51" t="s">
        <v>86</v>
      </c>
      <c r="N544" s="109" t="s">
        <v>4968</v>
      </c>
      <c r="O544" s="109">
        <v>1098823080</v>
      </c>
      <c r="P544" s="109">
        <v>69</v>
      </c>
      <c r="Q544" s="120">
        <v>46036</v>
      </c>
      <c r="R544" s="109">
        <v>6818861280</v>
      </c>
      <c r="S544" s="114">
        <v>1937</v>
      </c>
      <c r="T544" s="120">
        <v>46045</v>
      </c>
      <c r="U544" s="114">
        <v>9373320</v>
      </c>
      <c r="V544" s="56" t="s">
        <v>88</v>
      </c>
      <c r="W544" s="114">
        <v>1082939683</v>
      </c>
      <c r="X544" s="161" t="s">
        <v>3375</v>
      </c>
      <c r="Y544" s="120">
        <v>46045</v>
      </c>
      <c r="Z544" s="120">
        <v>46069</v>
      </c>
      <c r="AA544" s="120" t="s">
        <v>90</v>
      </c>
      <c r="AB544" s="120">
        <v>46167</v>
      </c>
      <c r="AC544" s="54">
        <f t="shared" si="40"/>
        <v>98</v>
      </c>
      <c r="AD544" s="56">
        <v>0</v>
      </c>
      <c r="AE544" s="114">
        <v>0</v>
      </c>
      <c r="AF544" s="56">
        <v>0</v>
      </c>
      <c r="AG544" s="116" t="s">
        <v>90</v>
      </c>
      <c r="AH544" s="54">
        <f t="shared" si="41"/>
        <v>0</v>
      </c>
      <c r="AI544" s="56">
        <v>0</v>
      </c>
      <c r="AJ544" s="114">
        <v>0</v>
      </c>
      <c r="AK544" s="120" t="s">
        <v>90</v>
      </c>
      <c r="AL544" s="116" t="s">
        <v>90</v>
      </c>
      <c r="AM544" s="56">
        <v>0</v>
      </c>
      <c r="AN544" s="116" t="s">
        <v>90</v>
      </c>
      <c r="AO544" s="116" t="s">
        <v>90</v>
      </c>
      <c r="AP544" s="116" t="s">
        <v>90</v>
      </c>
      <c r="AQ544" s="54">
        <f t="shared" si="42"/>
        <v>0</v>
      </c>
      <c r="AR544" s="54">
        <f>+L544+AE544-AJ544</f>
        <v>9373320</v>
      </c>
      <c r="AS544" s="56" t="s">
        <v>571</v>
      </c>
      <c r="AT544" s="114">
        <v>0</v>
      </c>
      <c r="AU544" s="56" t="s">
        <v>91</v>
      </c>
      <c r="AV544" s="114">
        <v>0</v>
      </c>
      <c r="AW544" s="56" t="s">
        <v>90</v>
      </c>
      <c r="AX544" s="247">
        <v>1420200</v>
      </c>
      <c r="AY544" s="58">
        <f t="shared" si="43"/>
        <v>7953120</v>
      </c>
      <c r="AZ544" s="112">
        <f t="shared" si="44"/>
        <v>0.15151515151515152</v>
      </c>
      <c r="BA544" s="159">
        <v>0.15151515151515152</v>
      </c>
      <c r="BB544" s="56" t="s">
        <v>90</v>
      </c>
      <c r="BC544" s="56" t="s">
        <v>149</v>
      </c>
      <c r="BD544" s="403" t="s">
        <v>4967</v>
      </c>
      <c r="BE544" s="51" t="s">
        <v>88</v>
      </c>
      <c r="BF544" s="51" t="s">
        <v>88</v>
      </c>
    </row>
    <row r="545" spans="2:58" x14ac:dyDescent="0.25">
      <c r="B545" s="51">
        <v>2026</v>
      </c>
      <c r="C545" s="51">
        <v>891780111</v>
      </c>
      <c r="D545" s="51" t="s">
        <v>79</v>
      </c>
      <c r="E545" s="161" t="s">
        <v>4966</v>
      </c>
      <c r="F545" s="56" t="s">
        <v>4965</v>
      </c>
      <c r="G545" s="56">
        <v>0</v>
      </c>
      <c r="H545" s="56" t="s">
        <v>82</v>
      </c>
      <c r="I545" s="51" t="s">
        <v>174</v>
      </c>
      <c r="J545" s="121" t="s">
        <v>84</v>
      </c>
      <c r="K545" s="109" t="s">
        <v>4004</v>
      </c>
      <c r="L545" s="114">
        <v>9373320</v>
      </c>
      <c r="M545" s="51" t="s">
        <v>86</v>
      </c>
      <c r="N545" s="109" t="s">
        <v>4964</v>
      </c>
      <c r="O545" s="109">
        <v>17901141</v>
      </c>
      <c r="P545" s="109">
        <v>69</v>
      </c>
      <c r="Q545" s="120">
        <v>46036</v>
      </c>
      <c r="R545" s="109">
        <v>6818861280</v>
      </c>
      <c r="S545" s="114">
        <v>1941</v>
      </c>
      <c r="T545" s="120">
        <v>46045</v>
      </c>
      <c r="U545" s="114">
        <v>9373320</v>
      </c>
      <c r="V545" s="56" t="s">
        <v>88</v>
      </c>
      <c r="W545" s="114">
        <v>1082939683</v>
      </c>
      <c r="X545" s="161" t="s">
        <v>3375</v>
      </c>
      <c r="Y545" s="120">
        <v>46045</v>
      </c>
      <c r="Z545" s="120">
        <v>46069</v>
      </c>
      <c r="AA545" s="120" t="s">
        <v>90</v>
      </c>
      <c r="AB545" s="120">
        <v>46167</v>
      </c>
      <c r="AC545" s="54">
        <f t="shared" si="40"/>
        <v>98</v>
      </c>
      <c r="AD545" s="56">
        <v>0</v>
      </c>
      <c r="AE545" s="114">
        <v>0</v>
      </c>
      <c r="AF545" s="56">
        <v>0</v>
      </c>
      <c r="AG545" s="116" t="s">
        <v>90</v>
      </c>
      <c r="AH545" s="54">
        <f t="shared" si="41"/>
        <v>0</v>
      </c>
      <c r="AI545" s="56">
        <v>0</v>
      </c>
      <c r="AJ545" s="114">
        <v>0</v>
      </c>
      <c r="AK545" s="120" t="s">
        <v>90</v>
      </c>
      <c r="AL545" s="116" t="s">
        <v>90</v>
      </c>
      <c r="AM545" s="56">
        <v>0</v>
      </c>
      <c r="AN545" s="116" t="s">
        <v>90</v>
      </c>
      <c r="AO545" s="116" t="s">
        <v>90</v>
      </c>
      <c r="AP545" s="116" t="s">
        <v>90</v>
      </c>
      <c r="AQ545" s="54">
        <f t="shared" si="42"/>
        <v>0</v>
      </c>
      <c r="AR545" s="54">
        <f>+L545+AE545-AJ545</f>
        <v>9373320</v>
      </c>
      <c r="AS545" s="56" t="s">
        <v>571</v>
      </c>
      <c r="AT545" s="114">
        <v>0</v>
      </c>
      <c r="AU545" s="56" t="s">
        <v>91</v>
      </c>
      <c r="AV545" s="114">
        <v>0</v>
      </c>
      <c r="AW545" s="56" t="s">
        <v>90</v>
      </c>
      <c r="AX545" s="247">
        <v>1420200</v>
      </c>
      <c r="AY545" s="58">
        <f t="shared" si="43"/>
        <v>7953120</v>
      </c>
      <c r="AZ545" s="112">
        <f t="shared" si="44"/>
        <v>0.15151515151515152</v>
      </c>
      <c r="BA545" s="159">
        <v>0.15151515151515152</v>
      </c>
      <c r="BB545" s="56" t="s">
        <v>90</v>
      </c>
      <c r="BC545" s="56" t="s">
        <v>149</v>
      </c>
      <c r="BD545" s="403" t="s">
        <v>4963</v>
      </c>
      <c r="BE545" s="51" t="s">
        <v>88</v>
      </c>
      <c r="BF545" s="51" t="s">
        <v>88</v>
      </c>
    </row>
    <row r="546" spans="2:58" x14ac:dyDescent="0.25">
      <c r="B546" s="51">
        <v>2026</v>
      </c>
      <c r="C546" s="51">
        <v>891780111</v>
      </c>
      <c r="D546" s="51" t="s">
        <v>79</v>
      </c>
      <c r="E546" s="161" t="s">
        <v>4962</v>
      </c>
      <c r="F546" s="56" t="s">
        <v>4961</v>
      </c>
      <c r="G546" s="56">
        <v>0</v>
      </c>
      <c r="H546" s="56" t="s">
        <v>82</v>
      </c>
      <c r="I546" s="51" t="s">
        <v>174</v>
      </c>
      <c r="J546" s="121" t="s">
        <v>84</v>
      </c>
      <c r="K546" s="109" t="s">
        <v>4004</v>
      </c>
      <c r="L546" s="114">
        <v>9373320</v>
      </c>
      <c r="M546" s="51" t="s">
        <v>86</v>
      </c>
      <c r="N546" s="109" t="s">
        <v>4960</v>
      </c>
      <c r="O546" s="109">
        <v>84067857</v>
      </c>
      <c r="P546" s="109">
        <v>69</v>
      </c>
      <c r="Q546" s="120">
        <v>46036</v>
      </c>
      <c r="R546" s="109">
        <v>6818861280</v>
      </c>
      <c r="S546" s="114">
        <v>1940</v>
      </c>
      <c r="T546" s="120">
        <v>46045</v>
      </c>
      <c r="U546" s="114">
        <v>9373320</v>
      </c>
      <c r="V546" s="56" t="s">
        <v>88</v>
      </c>
      <c r="W546" s="114">
        <v>1082939683</v>
      </c>
      <c r="X546" s="161" t="s">
        <v>3375</v>
      </c>
      <c r="Y546" s="120">
        <v>46045</v>
      </c>
      <c r="Z546" s="120">
        <v>46069</v>
      </c>
      <c r="AA546" s="120" t="s">
        <v>90</v>
      </c>
      <c r="AB546" s="120">
        <v>46167</v>
      </c>
      <c r="AC546" s="54">
        <f t="shared" si="40"/>
        <v>98</v>
      </c>
      <c r="AD546" s="56">
        <v>0</v>
      </c>
      <c r="AE546" s="114">
        <v>0</v>
      </c>
      <c r="AF546" s="56">
        <v>0</v>
      </c>
      <c r="AG546" s="116" t="s">
        <v>90</v>
      </c>
      <c r="AH546" s="54">
        <f t="shared" si="41"/>
        <v>0</v>
      </c>
      <c r="AI546" s="56">
        <v>0</v>
      </c>
      <c r="AJ546" s="114">
        <v>0</v>
      </c>
      <c r="AK546" s="120" t="s">
        <v>90</v>
      </c>
      <c r="AL546" s="116" t="s">
        <v>90</v>
      </c>
      <c r="AM546" s="56">
        <v>0</v>
      </c>
      <c r="AN546" s="116" t="s">
        <v>90</v>
      </c>
      <c r="AO546" s="116" t="s">
        <v>90</v>
      </c>
      <c r="AP546" s="116" t="s">
        <v>90</v>
      </c>
      <c r="AQ546" s="54">
        <f t="shared" si="42"/>
        <v>0</v>
      </c>
      <c r="AR546" s="54">
        <f>+L546+AE546-AJ546</f>
        <v>9373320</v>
      </c>
      <c r="AS546" s="56" t="s">
        <v>571</v>
      </c>
      <c r="AT546" s="114">
        <v>0</v>
      </c>
      <c r="AU546" s="56" t="s">
        <v>91</v>
      </c>
      <c r="AV546" s="114">
        <v>0</v>
      </c>
      <c r="AW546" s="56" t="s">
        <v>90</v>
      </c>
      <c r="AX546" s="247">
        <v>1420200</v>
      </c>
      <c r="AY546" s="58">
        <f t="shared" si="43"/>
        <v>7953120</v>
      </c>
      <c r="AZ546" s="112">
        <f t="shared" si="44"/>
        <v>0.15151515151515152</v>
      </c>
      <c r="BA546" s="159">
        <v>0.15151515151515152</v>
      </c>
      <c r="BB546" s="56" t="s">
        <v>90</v>
      </c>
      <c r="BC546" s="56" t="s">
        <v>149</v>
      </c>
      <c r="BD546" s="403" t="s">
        <v>4959</v>
      </c>
      <c r="BE546" s="51" t="s">
        <v>88</v>
      </c>
      <c r="BF546" s="51" t="s">
        <v>88</v>
      </c>
    </row>
    <row r="547" spans="2:58" x14ac:dyDescent="0.25">
      <c r="B547" s="51">
        <v>2026</v>
      </c>
      <c r="C547" s="51">
        <v>891780111</v>
      </c>
      <c r="D547" s="51" t="s">
        <v>79</v>
      </c>
      <c r="E547" s="161" t="s">
        <v>4958</v>
      </c>
      <c r="F547" s="56" t="s">
        <v>4957</v>
      </c>
      <c r="G547" s="56">
        <v>0</v>
      </c>
      <c r="H547" s="56" t="s">
        <v>82</v>
      </c>
      <c r="I547" s="51" t="s">
        <v>174</v>
      </c>
      <c r="J547" s="121" t="s">
        <v>84</v>
      </c>
      <c r="K547" s="109" t="s">
        <v>4004</v>
      </c>
      <c r="L547" s="114">
        <v>9373320</v>
      </c>
      <c r="M547" s="51" t="s">
        <v>86</v>
      </c>
      <c r="N547" s="109" t="s">
        <v>4956</v>
      </c>
      <c r="O547" s="109">
        <v>84009923</v>
      </c>
      <c r="P547" s="109">
        <v>69</v>
      </c>
      <c r="Q547" s="120">
        <v>46036</v>
      </c>
      <c r="R547" s="109">
        <v>6818861280</v>
      </c>
      <c r="S547" s="114">
        <v>1939</v>
      </c>
      <c r="T547" s="120">
        <v>46045</v>
      </c>
      <c r="U547" s="114">
        <v>9373320</v>
      </c>
      <c r="V547" s="56" t="s">
        <v>88</v>
      </c>
      <c r="W547" s="114">
        <v>1082939683</v>
      </c>
      <c r="X547" s="161" t="s">
        <v>3375</v>
      </c>
      <c r="Y547" s="120">
        <v>46045</v>
      </c>
      <c r="Z547" s="120">
        <v>46069</v>
      </c>
      <c r="AA547" s="120" t="s">
        <v>90</v>
      </c>
      <c r="AB547" s="120">
        <v>46167</v>
      </c>
      <c r="AC547" s="54">
        <f t="shared" si="40"/>
        <v>98</v>
      </c>
      <c r="AD547" s="56">
        <v>0</v>
      </c>
      <c r="AE547" s="114">
        <v>0</v>
      </c>
      <c r="AF547" s="56">
        <v>0</v>
      </c>
      <c r="AG547" s="116" t="s">
        <v>90</v>
      </c>
      <c r="AH547" s="54">
        <f t="shared" si="41"/>
        <v>0</v>
      </c>
      <c r="AI547" s="56">
        <v>0</v>
      </c>
      <c r="AJ547" s="114">
        <v>0</v>
      </c>
      <c r="AK547" s="120" t="s">
        <v>90</v>
      </c>
      <c r="AL547" s="116" t="s">
        <v>90</v>
      </c>
      <c r="AM547" s="56">
        <v>0</v>
      </c>
      <c r="AN547" s="116" t="s">
        <v>90</v>
      </c>
      <c r="AO547" s="116" t="s">
        <v>90</v>
      </c>
      <c r="AP547" s="116" t="s">
        <v>90</v>
      </c>
      <c r="AQ547" s="54">
        <f t="shared" si="42"/>
        <v>0</v>
      </c>
      <c r="AR547" s="54">
        <f>+L547+AE547-AJ547</f>
        <v>9373320</v>
      </c>
      <c r="AS547" s="56" t="s">
        <v>571</v>
      </c>
      <c r="AT547" s="114">
        <v>0</v>
      </c>
      <c r="AU547" s="56" t="s">
        <v>91</v>
      </c>
      <c r="AV547" s="114">
        <v>0</v>
      </c>
      <c r="AW547" s="56" t="s">
        <v>90</v>
      </c>
      <c r="AX547" s="247">
        <v>1420200</v>
      </c>
      <c r="AY547" s="58">
        <f t="shared" si="43"/>
        <v>7953120</v>
      </c>
      <c r="AZ547" s="112">
        <f t="shared" si="44"/>
        <v>0.15151515151515152</v>
      </c>
      <c r="BA547" s="159">
        <v>0.15151515151515152</v>
      </c>
      <c r="BB547" s="56" t="s">
        <v>90</v>
      </c>
      <c r="BC547" s="56" t="s">
        <v>149</v>
      </c>
      <c r="BD547" s="403" t="s">
        <v>4955</v>
      </c>
      <c r="BE547" s="51" t="s">
        <v>88</v>
      </c>
      <c r="BF547" s="51" t="s">
        <v>88</v>
      </c>
    </row>
    <row r="548" spans="2:58" x14ac:dyDescent="0.25">
      <c r="B548" s="51">
        <v>2026</v>
      </c>
      <c r="C548" s="51">
        <v>891780111</v>
      </c>
      <c r="D548" s="51" t="s">
        <v>79</v>
      </c>
      <c r="E548" s="161" t="s">
        <v>4954</v>
      </c>
      <c r="F548" s="56" t="s">
        <v>4953</v>
      </c>
      <c r="G548" s="56">
        <v>0</v>
      </c>
      <c r="H548" s="56" t="s">
        <v>82</v>
      </c>
      <c r="I548" s="51" t="s">
        <v>174</v>
      </c>
      <c r="J548" s="121" t="s">
        <v>84</v>
      </c>
      <c r="K548" s="109" t="s">
        <v>4952</v>
      </c>
      <c r="L548" s="114">
        <v>9373320</v>
      </c>
      <c r="M548" s="51" t="s">
        <v>86</v>
      </c>
      <c r="N548" s="109" t="s">
        <v>4951</v>
      </c>
      <c r="O548" s="109">
        <v>1118842305</v>
      </c>
      <c r="P548" s="109">
        <v>69</v>
      </c>
      <c r="Q548" s="120">
        <v>46036</v>
      </c>
      <c r="R548" s="109">
        <v>6818861280</v>
      </c>
      <c r="S548" s="114">
        <v>1955</v>
      </c>
      <c r="T548" s="120">
        <v>46045</v>
      </c>
      <c r="U548" s="114">
        <v>9373320</v>
      </c>
      <c r="V548" s="56" t="s">
        <v>88</v>
      </c>
      <c r="W548" s="114">
        <v>1082939683</v>
      </c>
      <c r="X548" s="161" t="s">
        <v>3375</v>
      </c>
      <c r="Y548" s="120">
        <v>46045</v>
      </c>
      <c r="Z548" s="120">
        <v>46069</v>
      </c>
      <c r="AA548" s="120" t="s">
        <v>90</v>
      </c>
      <c r="AB548" s="120">
        <v>46167</v>
      </c>
      <c r="AC548" s="54">
        <f t="shared" si="40"/>
        <v>98</v>
      </c>
      <c r="AD548" s="56">
        <v>0</v>
      </c>
      <c r="AE548" s="114">
        <v>0</v>
      </c>
      <c r="AF548" s="56">
        <v>0</v>
      </c>
      <c r="AG548" s="116" t="s">
        <v>90</v>
      </c>
      <c r="AH548" s="54">
        <f t="shared" si="41"/>
        <v>0</v>
      </c>
      <c r="AI548" s="56">
        <v>0</v>
      </c>
      <c r="AJ548" s="114">
        <v>0</v>
      </c>
      <c r="AK548" s="120" t="s">
        <v>90</v>
      </c>
      <c r="AL548" s="116" t="s">
        <v>90</v>
      </c>
      <c r="AM548" s="56">
        <v>0</v>
      </c>
      <c r="AN548" s="116" t="s">
        <v>90</v>
      </c>
      <c r="AO548" s="116" t="s">
        <v>90</v>
      </c>
      <c r="AP548" s="116" t="s">
        <v>90</v>
      </c>
      <c r="AQ548" s="54">
        <f t="shared" si="42"/>
        <v>0</v>
      </c>
      <c r="AR548" s="54">
        <f>+L548+AE548-AJ548</f>
        <v>9373320</v>
      </c>
      <c r="AS548" s="56" t="s">
        <v>571</v>
      </c>
      <c r="AT548" s="114">
        <v>0</v>
      </c>
      <c r="AU548" s="56" t="s">
        <v>91</v>
      </c>
      <c r="AV548" s="114">
        <v>0</v>
      </c>
      <c r="AW548" s="56" t="s">
        <v>90</v>
      </c>
      <c r="AX548" s="247">
        <v>1420200</v>
      </c>
      <c r="AY548" s="58">
        <f t="shared" si="43"/>
        <v>7953120</v>
      </c>
      <c r="AZ548" s="112">
        <f t="shared" si="44"/>
        <v>0.15151515151515152</v>
      </c>
      <c r="BA548" s="159">
        <v>0.15151515151515152</v>
      </c>
      <c r="BB548" s="56" t="s">
        <v>90</v>
      </c>
      <c r="BC548" s="56" t="s">
        <v>149</v>
      </c>
      <c r="BD548" s="403" t="s">
        <v>4950</v>
      </c>
      <c r="BE548" s="51" t="s">
        <v>88</v>
      </c>
      <c r="BF548" s="51" t="s">
        <v>88</v>
      </c>
    </row>
    <row r="549" spans="2:58" x14ac:dyDescent="0.25">
      <c r="B549" s="51">
        <v>2026</v>
      </c>
      <c r="C549" s="51">
        <v>891780111</v>
      </c>
      <c r="D549" s="51" t="s">
        <v>79</v>
      </c>
      <c r="E549" s="161" t="s">
        <v>4949</v>
      </c>
      <c r="F549" s="56" t="s">
        <v>4948</v>
      </c>
      <c r="G549" s="56">
        <v>0</v>
      </c>
      <c r="H549" s="56" t="s">
        <v>82</v>
      </c>
      <c r="I549" s="51" t="s">
        <v>4584</v>
      </c>
      <c r="J549" s="121" t="s">
        <v>84</v>
      </c>
      <c r="K549" s="109" t="s">
        <v>4943</v>
      </c>
      <c r="L549" s="114">
        <v>9373320</v>
      </c>
      <c r="M549" s="51" t="s">
        <v>86</v>
      </c>
      <c r="N549" s="109" t="s">
        <v>4947</v>
      </c>
      <c r="O549" s="109">
        <v>1065846673</v>
      </c>
      <c r="P549" s="109">
        <v>69</v>
      </c>
      <c r="Q549" s="120">
        <v>46036</v>
      </c>
      <c r="R549" s="109">
        <v>6818861280</v>
      </c>
      <c r="S549" s="114">
        <v>1954</v>
      </c>
      <c r="T549" s="120">
        <v>46045</v>
      </c>
      <c r="U549" s="114">
        <v>9373320</v>
      </c>
      <c r="V549" s="56" t="s">
        <v>88</v>
      </c>
      <c r="W549" s="114">
        <v>1082939683</v>
      </c>
      <c r="X549" s="161" t="s">
        <v>3375</v>
      </c>
      <c r="Y549" s="120">
        <v>46045</v>
      </c>
      <c r="Z549" s="120">
        <v>46069</v>
      </c>
      <c r="AA549" s="120" t="s">
        <v>90</v>
      </c>
      <c r="AB549" s="120">
        <v>46167</v>
      </c>
      <c r="AC549" s="54">
        <f t="shared" si="40"/>
        <v>98</v>
      </c>
      <c r="AD549" s="56">
        <v>0</v>
      </c>
      <c r="AE549" s="114">
        <v>0</v>
      </c>
      <c r="AF549" s="56">
        <v>0</v>
      </c>
      <c r="AG549" s="116" t="s">
        <v>90</v>
      </c>
      <c r="AH549" s="54">
        <f t="shared" si="41"/>
        <v>0</v>
      </c>
      <c r="AI549" s="56">
        <v>0</v>
      </c>
      <c r="AJ549" s="114">
        <v>0</v>
      </c>
      <c r="AK549" s="120" t="s">
        <v>90</v>
      </c>
      <c r="AL549" s="116" t="s">
        <v>90</v>
      </c>
      <c r="AM549" s="56">
        <v>0</v>
      </c>
      <c r="AN549" s="116" t="s">
        <v>90</v>
      </c>
      <c r="AO549" s="116" t="s">
        <v>90</v>
      </c>
      <c r="AP549" s="116" t="s">
        <v>90</v>
      </c>
      <c r="AQ549" s="54">
        <f t="shared" si="42"/>
        <v>0</v>
      </c>
      <c r="AR549" s="54">
        <f>+L549+AE549-AJ549</f>
        <v>9373320</v>
      </c>
      <c r="AS549" s="56" t="s">
        <v>571</v>
      </c>
      <c r="AT549" s="114">
        <v>0</v>
      </c>
      <c r="AU549" s="56" t="s">
        <v>91</v>
      </c>
      <c r="AV549" s="114">
        <v>0</v>
      </c>
      <c r="AW549" s="56" t="s">
        <v>90</v>
      </c>
      <c r="AX549" s="247">
        <v>1420200</v>
      </c>
      <c r="AY549" s="58">
        <f t="shared" si="43"/>
        <v>7953120</v>
      </c>
      <c r="AZ549" s="112">
        <f t="shared" si="44"/>
        <v>0.15151515151515152</v>
      </c>
      <c r="BA549" s="159">
        <v>0.15151515151515152</v>
      </c>
      <c r="BB549" s="56" t="s">
        <v>90</v>
      </c>
      <c r="BC549" s="56" t="s">
        <v>149</v>
      </c>
      <c r="BD549" s="403" t="s">
        <v>4946</v>
      </c>
      <c r="BE549" s="51" t="s">
        <v>88</v>
      </c>
      <c r="BF549" s="51" t="s">
        <v>88</v>
      </c>
    </row>
    <row r="550" spans="2:58" x14ac:dyDescent="0.25">
      <c r="B550" s="51">
        <v>2026</v>
      </c>
      <c r="C550" s="51">
        <v>891780111</v>
      </c>
      <c r="D550" s="51" t="s">
        <v>79</v>
      </c>
      <c r="E550" s="161" t="s">
        <v>4945</v>
      </c>
      <c r="F550" s="56" t="s">
        <v>4944</v>
      </c>
      <c r="G550" s="56">
        <v>0</v>
      </c>
      <c r="H550" s="56" t="s">
        <v>82</v>
      </c>
      <c r="I550" s="51" t="s">
        <v>4584</v>
      </c>
      <c r="J550" s="121" t="s">
        <v>84</v>
      </c>
      <c r="K550" s="109" t="s">
        <v>4943</v>
      </c>
      <c r="L550" s="114">
        <v>9373320</v>
      </c>
      <c r="M550" s="51" t="s">
        <v>86</v>
      </c>
      <c r="N550" s="109" t="s">
        <v>4942</v>
      </c>
      <c r="O550" s="109">
        <v>1124053138</v>
      </c>
      <c r="P550" s="109">
        <v>69</v>
      </c>
      <c r="Q550" s="120">
        <v>46036</v>
      </c>
      <c r="R550" s="109">
        <v>6818861280</v>
      </c>
      <c r="S550" s="114">
        <v>1953</v>
      </c>
      <c r="T550" s="120">
        <v>46045</v>
      </c>
      <c r="U550" s="114">
        <v>9373320</v>
      </c>
      <c r="V550" s="56" t="s">
        <v>88</v>
      </c>
      <c r="W550" s="114">
        <v>1082939683</v>
      </c>
      <c r="X550" s="161" t="s">
        <v>3375</v>
      </c>
      <c r="Y550" s="120">
        <v>46045</v>
      </c>
      <c r="Z550" s="120">
        <v>46069</v>
      </c>
      <c r="AA550" s="120" t="s">
        <v>90</v>
      </c>
      <c r="AB550" s="120">
        <v>46167</v>
      </c>
      <c r="AC550" s="54">
        <f t="shared" si="40"/>
        <v>98</v>
      </c>
      <c r="AD550" s="56">
        <v>0</v>
      </c>
      <c r="AE550" s="114">
        <v>0</v>
      </c>
      <c r="AF550" s="56">
        <v>0</v>
      </c>
      <c r="AG550" s="116" t="s">
        <v>90</v>
      </c>
      <c r="AH550" s="54">
        <f t="shared" si="41"/>
        <v>0</v>
      </c>
      <c r="AI550" s="56">
        <v>0</v>
      </c>
      <c r="AJ550" s="114">
        <v>0</v>
      </c>
      <c r="AK550" s="120" t="s">
        <v>90</v>
      </c>
      <c r="AL550" s="116" t="s">
        <v>90</v>
      </c>
      <c r="AM550" s="56">
        <v>0</v>
      </c>
      <c r="AN550" s="116" t="s">
        <v>90</v>
      </c>
      <c r="AO550" s="116" t="s">
        <v>90</v>
      </c>
      <c r="AP550" s="116" t="s">
        <v>90</v>
      </c>
      <c r="AQ550" s="54">
        <f t="shared" si="42"/>
        <v>0</v>
      </c>
      <c r="AR550" s="54">
        <f>+L550+AE550-AJ550</f>
        <v>9373320</v>
      </c>
      <c r="AS550" s="56" t="s">
        <v>571</v>
      </c>
      <c r="AT550" s="114">
        <v>0</v>
      </c>
      <c r="AU550" s="56" t="s">
        <v>91</v>
      </c>
      <c r="AV550" s="114">
        <v>0</v>
      </c>
      <c r="AW550" s="56" t="s">
        <v>90</v>
      </c>
      <c r="AX550" s="247">
        <v>1420200</v>
      </c>
      <c r="AY550" s="58">
        <f t="shared" si="43"/>
        <v>7953120</v>
      </c>
      <c r="AZ550" s="112">
        <f t="shared" si="44"/>
        <v>0.15151515151515152</v>
      </c>
      <c r="BA550" s="159">
        <v>0.15151515151515152</v>
      </c>
      <c r="BB550" s="56" t="s">
        <v>90</v>
      </c>
      <c r="BC550" s="56" t="s">
        <v>149</v>
      </c>
      <c r="BD550" s="403" t="s">
        <v>4941</v>
      </c>
      <c r="BE550" s="51" t="s">
        <v>88</v>
      </c>
      <c r="BF550" s="51" t="s">
        <v>88</v>
      </c>
    </row>
    <row r="551" spans="2:58" x14ac:dyDescent="0.25">
      <c r="B551" s="51">
        <v>2026</v>
      </c>
      <c r="C551" s="51">
        <v>891780111</v>
      </c>
      <c r="D551" s="51" t="s">
        <v>79</v>
      </c>
      <c r="E551" s="161" t="s">
        <v>4940</v>
      </c>
      <c r="F551" s="56" t="s">
        <v>4939</v>
      </c>
      <c r="G551" s="56">
        <v>0</v>
      </c>
      <c r="H551" s="56" t="s">
        <v>82</v>
      </c>
      <c r="I551" s="51" t="s">
        <v>4584</v>
      </c>
      <c r="J551" s="121" t="s">
        <v>84</v>
      </c>
      <c r="K551" s="109" t="s">
        <v>4938</v>
      </c>
      <c r="L551" s="114">
        <v>9373320</v>
      </c>
      <c r="M551" s="51" t="s">
        <v>86</v>
      </c>
      <c r="N551" s="109" t="s">
        <v>4937</v>
      </c>
      <c r="O551" s="109">
        <v>17903400</v>
      </c>
      <c r="P551" s="109">
        <v>69</v>
      </c>
      <c r="Q551" s="120">
        <v>46036</v>
      </c>
      <c r="R551" s="109">
        <v>6818861280</v>
      </c>
      <c r="S551" s="114">
        <v>1952</v>
      </c>
      <c r="T551" s="120">
        <v>46045</v>
      </c>
      <c r="U551" s="114">
        <v>9373320</v>
      </c>
      <c r="V551" s="56" t="s">
        <v>88</v>
      </c>
      <c r="W551" s="114">
        <v>1082939683</v>
      </c>
      <c r="X551" s="161" t="s">
        <v>3375</v>
      </c>
      <c r="Y551" s="120">
        <v>46045</v>
      </c>
      <c r="Z551" s="120">
        <v>46069</v>
      </c>
      <c r="AA551" s="120" t="s">
        <v>90</v>
      </c>
      <c r="AB551" s="120">
        <v>46167</v>
      </c>
      <c r="AC551" s="54">
        <f t="shared" si="40"/>
        <v>98</v>
      </c>
      <c r="AD551" s="56">
        <v>0</v>
      </c>
      <c r="AE551" s="114">
        <v>0</v>
      </c>
      <c r="AF551" s="56">
        <v>0</v>
      </c>
      <c r="AG551" s="116" t="s">
        <v>90</v>
      </c>
      <c r="AH551" s="54">
        <f t="shared" si="41"/>
        <v>0</v>
      </c>
      <c r="AI551" s="56">
        <v>0</v>
      </c>
      <c r="AJ551" s="114">
        <v>0</v>
      </c>
      <c r="AK551" s="120" t="s">
        <v>90</v>
      </c>
      <c r="AL551" s="116" t="s">
        <v>90</v>
      </c>
      <c r="AM551" s="56">
        <v>0</v>
      </c>
      <c r="AN551" s="116" t="s">
        <v>90</v>
      </c>
      <c r="AO551" s="116" t="s">
        <v>90</v>
      </c>
      <c r="AP551" s="116" t="s">
        <v>90</v>
      </c>
      <c r="AQ551" s="54">
        <f t="shared" si="42"/>
        <v>0</v>
      </c>
      <c r="AR551" s="54">
        <f>+L551+AE551-AJ551</f>
        <v>9373320</v>
      </c>
      <c r="AS551" s="56" t="s">
        <v>571</v>
      </c>
      <c r="AT551" s="114">
        <v>0</v>
      </c>
      <c r="AU551" s="56" t="s">
        <v>91</v>
      </c>
      <c r="AV551" s="114">
        <v>0</v>
      </c>
      <c r="AW551" s="56" t="s">
        <v>90</v>
      </c>
      <c r="AX551" s="247">
        <v>1420200</v>
      </c>
      <c r="AY551" s="58">
        <f t="shared" si="43"/>
        <v>7953120</v>
      </c>
      <c r="AZ551" s="112">
        <f t="shared" si="44"/>
        <v>0.15151515151515152</v>
      </c>
      <c r="BA551" s="159">
        <v>0.15151515151515152</v>
      </c>
      <c r="BB551" s="56" t="s">
        <v>90</v>
      </c>
      <c r="BC551" s="56" t="s">
        <v>149</v>
      </c>
      <c r="BD551" s="403" t="s">
        <v>4936</v>
      </c>
      <c r="BE551" s="51" t="s">
        <v>88</v>
      </c>
      <c r="BF551" s="51" t="s">
        <v>88</v>
      </c>
    </row>
    <row r="552" spans="2:58" x14ac:dyDescent="0.25">
      <c r="B552" s="51">
        <v>2026</v>
      </c>
      <c r="C552" s="51">
        <v>891780111</v>
      </c>
      <c r="D552" s="51" t="s">
        <v>79</v>
      </c>
      <c r="E552" s="161" t="s">
        <v>4935</v>
      </c>
      <c r="F552" s="56" t="s">
        <v>4934</v>
      </c>
      <c r="G552" s="56">
        <v>0</v>
      </c>
      <c r="H552" s="56" t="s">
        <v>82</v>
      </c>
      <c r="I552" s="51" t="s">
        <v>4584</v>
      </c>
      <c r="J552" s="121" t="s">
        <v>84</v>
      </c>
      <c r="K552" s="109" t="s">
        <v>4924</v>
      </c>
      <c r="L552" s="114">
        <v>9373320</v>
      </c>
      <c r="M552" s="51" t="s">
        <v>86</v>
      </c>
      <c r="N552" s="109" t="s">
        <v>4933</v>
      </c>
      <c r="O552" s="109">
        <v>1120742064</v>
      </c>
      <c r="P552" s="109">
        <v>69</v>
      </c>
      <c r="Q552" s="120">
        <v>46036</v>
      </c>
      <c r="R552" s="109">
        <v>6818861280</v>
      </c>
      <c r="S552" s="114">
        <v>1951</v>
      </c>
      <c r="T552" s="120">
        <v>46045</v>
      </c>
      <c r="U552" s="114">
        <v>9373320</v>
      </c>
      <c r="V552" s="56" t="s">
        <v>88</v>
      </c>
      <c r="W552" s="114">
        <v>1082939683</v>
      </c>
      <c r="X552" s="161" t="s">
        <v>3375</v>
      </c>
      <c r="Y552" s="120">
        <v>46045</v>
      </c>
      <c r="Z552" s="120">
        <v>46069</v>
      </c>
      <c r="AA552" s="120" t="s">
        <v>90</v>
      </c>
      <c r="AB552" s="120">
        <v>46167</v>
      </c>
      <c r="AC552" s="54">
        <f t="shared" si="40"/>
        <v>98</v>
      </c>
      <c r="AD552" s="56">
        <v>0</v>
      </c>
      <c r="AE552" s="114">
        <v>0</v>
      </c>
      <c r="AF552" s="56">
        <v>0</v>
      </c>
      <c r="AG552" s="116" t="s">
        <v>90</v>
      </c>
      <c r="AH552" s="54">
        <f t="shared" si="41"/>
        <v>0</v>
      </c>
      <c r="AI552" s="56">
        <v>0</v>
      </c>
      <c r="AJ552" s="114">
        <v>0</v>
      </c>
      <c r="AK552" s="120" t="s">
        <v>90</v>
      </c>
      <c r="AL552" s="116" t="s">
        <v>90</v>
      </c>
      <c r="AM552" s="56">
        <v>0</v>
      </c>
      <c r="AN552" s="116" t="s">
        <v>90</v>
      </c>
      <c r="AO552" s="116" t="s">
        <v>90</v>
      </c>
      <c r="AP552" s="116" t="s">
        <v>90</v>
      </c>
      <c r="AQ552" s="54">
        <f t="shared" si="42"/>
        <v>0</v>
      </c>
      <c r="AR552" s="54">
        <f>+L552+AE552-AJ552</f>
        <v>9373320</v>
      </c>
      <c r="AS552" s="56" t="s">
        <v>571</v>
      </c>
      <c r="AT552" s="114">
        <v>0</v>
      </c>
      <c r="AU552" s="56" t="s">
        <v>91</v>
      </c>
      <c r="AV552" s="114">
        <v>0</v>
      </c>
      <c r="AW552" s="56" t="s">
        <v>90</v>
      </c>
      <c r="AX552" s="247">
        <v>0</v>
      </c>
      <c r="AY552" s="58">
        <f t="shared" si="43"/>
        <v>9373320</v>
      </c>
      <c r="AZ552" s="112">
        <f t="shared" si="44"/>
        <v>0</v>
      </c>
      <c r="BA552" s="159">
        <v>0</v>
      </c>
      <c r="BB552" s="56" t="s">
        <v>90</v>
      </c>
      <c r="BC552" s="56" t="s">
        <v>149</v>
      </c>
      <c r="BD552" s="403" t="s">
        <v>4932</v>
      </c>
      <c r="BE552" s="51" t="s">
        <v>88</v>
      </c>
      <c r="BF552" s="51" t="s">
        <v>88</v>
      </c>
    </row>
    <row r="553" spans="2:58" x14ac:dyDescent="0.25">
      <c r="B553" s="51">
        <v>2026</v>
      </c>
      <c r="C553" s="51">
        <v>891780111</v>
      </c>
      <c r="D553" s="51" t="s">
        <v>79</v>
      </c>
      <c r="E553" s="161" t="s">
        <v>4931</v>
      </c>
      <c r="F553" s="56" t="s">
        <v>4930</v>
      </c>
      <c r="G553" s="56">
        <v>0</v>
      </c>
      <c r="H553" s="56" t="s">
        <v>82</v>
      </c>
      <c r="I553" s="51" t="s">
        <v>4584</v>
      </c>
      <c r="J553" s="121" t="s">
        <v>84</v>
      </c>
      <c r="K553" s="109" t="s">
        <v>4929</v>
      </c>
      <c r="L553" s="114">
        <v>9373320</v>
      </c>
      <c r="M553" s="51" t="s">
        <v>86</v>
      </c>
      <c r="N553" s="109" t="s">
        <v>4928</v>
      </c>
      <c r="O553" s="109">
        <v>1118840830</v>
      </c>
      <c r="P553" s="109">
        <v>69</v>
      </c>
      <c r="Q553" s="120">
        <v>46036</v>
      </c>
      <c r="R553" s="109">
        <v>6818861280</v>
      </c>
      <c r="S553" s="114">
        <v>1947</v>
      </c>
      <c r="T553" s="120">
        <v>46045</v>
      </c>
      <c r="U553" s="114">
        <v>9373320</v>
      </c>
      <c r="V553" s="56" t="s">
        <v>88</v>
      </c>
      <c r="W553" s="114">
        <v>1082939683</v>
      </c>
      <c r="X553" s="161" t="s">
        <v>3375</v>
      </c>
      <c r="Y553" s="120">
        <v>46045</v>
      </c>
      <c r="Z553" s="120">
        <v>46069</v>
      </c>
      <c r="AA553" s="120" t="s">
        <v>90</v>
      </c>
      <c r="AB553" s="120">
        <v>46167</v>
      </c>
      <c r="AC553" s="54">
        <f t="shared" si="40"/>
        <v>98</v>
      </c>
      <c r="AD553" s="56">
        <v>0</v>
      </c>
      <c r="AE553" s="114">
        <v>0</v>
      </c>
      <c r="AF553" s="56">
        <v>0</v>
      </c>
      <c r="AG553" s="116" t="s">
        <v>90</v>
      </c>
      <c r="AH553" s="54">
        <f t="shared" si="41"/>
        <v>0</v>
      </c>
      <c r="AI553" s="56">
        <v>0</v>
      </c>
      <c r="AJ553" s="114">
        <v>0</v>
      </c>
      <c r="AK553" s="120" t="s">
        <v>90</v>
      </c>
      <c r="AL553" s="116" t="s">
        <v>90</v>
      </c>
      <c r="AM553" s="56">
        <v>0</v>
      </c>
      <c r="AN553" s="116" t="s">
        <v>90</v>
      </c>
      <c r="AO553" s="116" t="s">
        <v>90</v>
      </c>
      <c r="AP553" s="116" t="s">
        <v>90</v>
      </c>
      <c r="AQ553" s="54">
        <f t="shared" si="42"/>
        <v>0</v>
      </c>
      <c r="AR553" s="54">
        <f>+L553+AE553-AJ553</f>
        <v>9373320</v>
      </c>
      <c r="AS553" s="56" t="s">
        <v>571</v>
      </c>
      <c r="AT553" s="114">
        <v>0</v>
      </c>
      <c r="AU553" s="56" t="s">
        <v>91</v>
      </c>
      <c r="AV553" s="114">
        <v>0</v>
      </c>
      <c r="AW553" s="56" t="s">
        <v>90</v>
      </c>
      <c r="AX553" s="247">
        <v>0</v>
      </c>
      <c r="AY553" s="58">
        <f t="shared" si="43"/>
        <v>9373320</v>
      </c>
      <c r="AZ553" s="112">
        <f t="shared" si="44"/>
        <v>0</v>
      </c>
      <c r="BA553" s="159">
        <v>0</v>
      </c>
      <c r="BB553" s="56" t="s">
        <v>90</v>
      </c>
      <c r="BC553" s="56" t="s">
        <v>149</v>
      </c>
      <c r="BD553" s="403" t="s">
        <v>4927</v>
      </c>
      <c r="BE553" s="51" t="s">
        <v>88</v>
      </c>
      <c r="BF553" s="51" t="s">
        <v>88</v>
      </c>
    </row>
    <row r="554" spans="2:58" x14ac:dyDescent="0.25">
      <c r="B554" s="51">
        <v>2026</v>
      </c>
      <c r="C554" s="51">
        <v>891780111</v>
      </c>
      <c r="D554" s="51" t="s">
        <v>79</v>
      </c>
      <c r="E554" s="161" t="s">
        <v>4926</v>
      </c>
      <c r="F554" s="56" t="s">
        <v>4925</v>
      </c>
      <c r="G554" s="56">
        <v>0</v>
      </c>
      <c r="H554" s="56" t="s">
        <v>82</v>
      </c>
      <c r="I554" s="51" t="s">
        <v>4584</v>
      </c>
      <c r="J554" s="121" t="s">
        <v>84</v>
      </c>
      <c r="K554" s="109" t="s">
        <v>4924</v>
      </c>
      <c r="L554" s="114">
        <v>9373320</v>
      </c>
      <c r="M554" s="51" t="s">
        <v>86</v>
      </c>
      <c r="N554" s="109" t="s">
        <v>4923</v>
      </c>
      <c r="O554" s="109">
        <v>84079426</v>
      </c>
      <c r="P554" s="109">
        <v>69</v>
      </c>
      <c r="Q554" s="120">
        <v>46036</v>
      </c>
      <c r="R554" s="109">
        <v>6818861280</v>
      </c>
      <c r="S554" s="114">
        <v>1950</v>
      </c>
      <c r="T554" s="120">
        <v>46045</v>
      </c>
      <c r="U554" s="114">
        <v>9373320</v>
      </c>
      <c r="V554" s="56" t="s">
        <v>88</v>
      </c>
      <c r="W554" s="114">
        <v>1082939683</v>
      </c>
      <c r="X554" s="161" t="s">
        <v>3375</v>
      </c>
      <c r="Y554" s="120">
        <v>46045</v>
      </c>
      <c r="Z554" s="120">
        <v>46069</v>
      </c>
      <c r="AA554" s="120" t="s">
        <v>90</v>
      </c>
      <c r="AB554" s="120">
        <v>46167</v>
      </c>
      <c r="AC554" s="54">
        <f t="shared" si="40"/>
        <v>98</v>
      </c>
      <c r="AD554" s="56">
        <v>0</v>
      </c>
      <c r="AE554" s="114">
        <v>0</v>
      </c>
      <c r="AF554" s="56">
        <v>0</v>
      </c>
      <c r="AG554" s="116" t="s">
        <v>90</v>
      </c>
      <c r="AH554" s="54">
        <f t="shared" si="41"/>
        <v>0</v>
      </c>
      <c r="AI554" s="56">
        <v>0</v>
      </c>
      <c r="AJ554" s="114">
        <v>0</v>
      </c>
      <c r="AK554" s="120" t="s">
        <v>90</v>
      </c>
      <c r="AL554" s="116" t="s">
        <v>90</v>
      </c>
      <c r="AM554" s="56">
        <v>0</v>
      </c>
      <c r="AN554" s="116" t="s">
        <v>90</v>
      </c>
      <c r="AO554" s="116" t="s">
        <v>90</v>
      </c>
      <c r="AP554" s="116" t="s">
        <v>90</v>
      </c>
      <c r="AQ554" s="54">
        <f t="shared" si="42"/>
        <v>0</v>
      </c>
      <c r="AR554" s="54">
        <f>+L554+AE554-AJ554</f>
        <v>9373320</v>
      </c>
      <c r="AS554" s="56" t="s">
        <v>571</v>
      </c>
      <c r="AT554" s="114">
        <v>0</v>
      </c>
      <c r="AU554" s="56" t="s">
        <v>91</v>
      </c>
      <c r="AV554" s="114">
        <v>0</v>
      </c>
      <c r="AW554" s="56" t="s">
        <v>90</v>
      </c>
      <c r="AX554" s="247">
        <v>1420200</v>
      </c>
      <c r="AY554" s="58">
        <f t="shared" si="43"/>
        <v>7953120</v>
      </c>
      <c r="AZ554" s="112">
        <f t="shared" si="44"/>
        <v>0.15151515151515152</v>
      </c>
      <c r="BA554" s="159">
        <v>0.15151515151515152</v>
      </c>
      <c r="BB554" s="56" t="s">
        <v>90</v>
      </c>
      <c r="BC554" s="56" t="s">
        <v>149</v>
      </c>
      <c r="BD554" s="403" t="s">
        <v>4922</v>
      </c>
      <c r="BE554" s="51" t="s">
        <v>88</v>
      </c>
      <c r="BF554" s="51" t="s">
        <v>88</v>
      </c>
    </row>
    <row r="555" spans="2:58" x14ac:dyDescent="0.25">
      <c r="B555" s="51">
        <v>2026</v>
      </c>
      <c r="C555" s="51">
        <v>891780111</v>
      </c>
      <c r="D555" s="51" t="s">
        <v>79</v>
      </c>
      <c r="E555" s="161" t="s">
        <v>4921</v>
      </c>
      <c r="F555" s="56" t="s">
        <v>4920</v>
      </c>
      <c r="G555" s="56">
        <v>0</v>
      </c>
      <c r="H555" s="56" t="s">
        <v>82</v>
      </c>
      <c r="I555" s="51" t="s">
        <v>4584</v>
      </c>
      <c r="J555" s="121" t="s">
        <v>84</v>
      </c>
      <c r="K555" s="109" t="s">
        <v>4919</v>
      </c>
      <c r="L555" s="114">
        <v>9373320</v>
      </c>
      <c r="M555" s="51" t="s">
        <v>86</v>
      </c>
      <c r="N555" s="109" t="s">
        <v>4918</v>
      </c>
      <c r="O555" s="109">
        <v>1121299283</v>
      </c>
      <c r="P555" s="109">
        <v>69</v>
      </c>
      <c r="Q555" s="120">
        <v>46036</v>
      </c>
      <c r="R555" s="109">
        <v>6818861280</v>
      </c>
      <c r="S555" s="114">
        <v>1949</v>
      </c>
      <c r="T555" s="120">
        <v>46045</v>
      </c>
      <c r="U555" s="114">
        <v>9373320</v>
      </c>
      <c r="V555" s="56" t="s">
        <v>88</v>
      </c>
      <c r="W555" s="114">
        <v>1082939683</v>
      </c>
      <c r="X555" s="161" t="s">
        <v>3375</v>
      </c>
      <c r="Y555" s="120">
        <v>46045</v>
      </c>
      <c r="Z555" s="120">
        <v>46069</v>
      </c>
      <c r="AA555" s="120" t="s">
        <v>90</v>
      </c>
      <c r="AB555" s="120">
        <v>46167</v>
      </c>
      <c r="AC555" s="54">
        <f t="shared" si="40"/>
        <v>98</v>
      </c>
      <c r="AD555" s="56">
        <v>0</v>
      </c>
      <c r="AE555" s="114">
        <v>0</v>
      </c>
      <c r="AF555" s="56">
        <v>0</v>
      </c>
      <c r="AG555" s="116" t="s">
        <v>90</v>
      </c>
      <c r="AH555" s="54">
        <f t="shared" si="41"/>
        <v>0</v>
      </c>
      <c r="AI555" s="56">
        <v>0</v>
      </c>
      <c r="AJ555" s="114">
        <v>0</v>
      </c>
      <c r="AK555" s="120" t="s">
        <v>90</v>
      </c>
      <c r="AL555" s="116" t="s">
        <v>90</v>
      </c>
      <c r="AM555" s="56">
        <v>0</v>
      </c>
      <c r="AN555" s="116" t="s">
        <v>90</v>
      </c>
      <c r="AO555" s="116" t="s">
        <v>90</v>
      </c>
      <c r="AP555" s="116" t="s">
        <v>90</v>
      </c>
      <c r="AQ555" s="54">
        <f t="shared" si="42"/>
        <v>0</v>
      </c>
      <c r="AR555" s="54">
        <f>+L555+AE555-AJ555</f>
        <v>9373320</v>
      </c>
      <c r="AS555" s="56" t="s">
        <v>571</v>
      </c>
      <c r="AT555" s="114">
        <v>0</v>
      </c>
      <c r="AU555" s="56" t="s">
        <v>91</v>
      </c>
      <c r="AV555" s="114">
        <v>0</v>
      </c>
      <c r="AW555" s="56" t="s">
        <v>90</v>
      </c>
      <c r="AX555" s="247">
        <v>1420200</v>
      </c>
      <c r="AY555" s="58">
        <f t="shared" si="43"/>
        <v>7953120</v>
      </c>
      <c r="AZ555" s="112">
        <f t="shared" si="44"/>
        <v>0.15151515151515152</v>
      </c>
      <c r="BA555" s="159">
        <v>0.15151515151515152</v>
      </c>
      <c r="BB555" s="56" t="s">
        <v>90</v>
      </c>
      <c r="BC555" s="56" t="s">
        <v>149</v>
      </c>
      <c r="BD555" s="403" t="s">
        <v>4917</v>
      </c>
      <c r="BE555" s="51" t="s">
        <v>88</v>
      </c>
      <c r="BF555" s="51" t="s">
        <v>88</v>
      </c>
    </row>
    <row r="556" spans="2:58" x14ac:dyDescent="0.25">
      <c r="B556" s="51">
        <v>2026</v>
      </c>
      <c r="C556" s="51">
        <v>891780111</v>
      </c>
      <c r="D556" s="51" t="s">
        <v>79</v>
      </c>
      <c r="E556" s="161" t="s">
        <v>4916</v>
      </c>
      <c r="F556" s="56" t="s">
        <v>4915</v>
      </c>
      <c r="G556" s="56">
        <v>0</v>
      </c>
      <c r="H556" s="56" t="s">
        <v>82</v>
      </c>
      <c r="I556" s="51" t="s">
        <v>4584</v>
      </c>
      <c r="J556" s="121" t="s">
        <v>84</v>
      </c>
      <c r="K556" s="109" t="s">
        <v>4178</v>
      </c>
      <c r="L556" s="114">
        <v>9373320</v>
      </c>
      <c r="M556" s="51" t="s">
        <v>86</v>
      </c>
      <c r="N556" s="109" t="s">
        <v>4914</v>
      </c>
      <c r="O556" s="109">
        <v>1067712064</v>
      </c>
      <c r="P556" s="109">
        <v>69</v>
      </c>
      <c r="Q556" s="120">
        <v>46036</v>
      </c>
      <c r="R556" s="109">
        <v>6818861280</v>
      </c>
      <c r="S556" s="114">
        <v>1948</v>
      </c>
      <c r="T556" s="120">
        <v>46045</v>
      </c>
      <c r="U556" s="114">
        <v>9373320</v>
      </c>
      <c r="V556" s="56" t="s">
        <v>88</v>
      </c>
      <c r="W556" s="114">
        <v>1082939683</v>
      </c>
      <c r="X556" s="161" t="s">
        <v>3375</v>
      </c>
      <c r="Y556" s="120">
        <v>46045</v>
      </c>
      <c r="Z556" s="120">
        <v>46069</v>
      </c>
      <c r="AA556" s="120" t="s">
        <v>90</v>
      </c>
      <c r="AB556" s="120">
        <v>46167</v>
      </c>
      <c r="AC556" s="54">
        <f t="shared" si="40"/>
        <v>98</v>
      </c>
      <c r="AD556" s="56">
        <v>0</v>
      </c>
      <c r="AE556" s="114">
        <v>0</v>
      </c>
      <c r="AF556" s="56">
        <v>0</v>
      </c>
      <c r="AG556" s="116" t="s">
        <v>90</v>
      </c>
      <c r="AH556" s="54">
        <f t="shared" si="41"/>
        <v>0</v>
      </c>
      <c r="AI556" s="56">
        <v>0</v>
      </c>
      <c r="AJ556" s="114">
        <v>0</v>
      </c>
      <c r="AK556" s="120" t="s">
        <v>90</v>
      </c>
      <c r="AL556" s="116" t="s">
        <v>90</v>
      </c>
      <c r="AM556" s="56">
        <v>0</v>
      </c>
      <c r="AN556" s="116" t="s">
        <v>90</v>
      </c>
      <c r="AO556" s="116" t="s">
        <v>90</v>
      </c>
      <c r="AP556" s="116" t="s">
        <v>90</v>
      </c>
      <c r="AQ556" s="54">
        <f t="shared" si="42"/>
        <v>0</v>
      </c>
      <c r="AR556" s="54">
        <f>+L556+AE556-AJ556</f>
        <v>9373320</v>
      </c>
      <c r="AS556" s="56" t="s">
        <v>571</v>
      </c>
      <c r="AT556" s="114">
        <v>0</v>
      </c>
      <c r="AU556" s="56" t="s">
        <v>91</v>
      </c>
      <c r="AV556" s="114">
        <v>0</v>
      </c>
      <c r="AW556" s="56" t="s">
        <v>90</v>
      </c>
      <c r="AX556" s="247">
        <v>1420200</v>
      </c>
      <c r="AY556" s="58">
        <f t="shared" si="43"/>
        <v>7953120</v>
      </c>
      <c r="AZ556" s="112">
        <f t="shared" si="44"/>
        <v>0.15151515151515152</v>
      </c>
      <c r="BA556" s="159">
        <v>0.15151515151515152</v>
      </c>
      <c r="BB556" s="56" t="s">
        <v>90</v>
      </c>
      <c r="BC556" s="56" t="s">
        <v>149</v>
      </c>
      <c r="BD556" s="403" t="s">
        <v>4913</v>
      </c>
      <c r="BE556" s="51" t="s">
        <v>88</v>
      </c>
      <c r="BF556" s="51" t="s">
        <v>88</v>
      </c>
    </row>
    <row r="557" spans="2:58" x14ac:dyDescent="0.25">
      <c r="B557" s="51">
        <v>2026</v>
      </c>
      <c r="C557" s="51">
        <v>891780111</v>
      </c>
      <c r="D557" s="51" t="s">
        <v>79</v>
      </c>
      <c r="E557" s="161" t="s">
        <v>4912</v>
      </c>
      <c r="F557" s="56" t="s">
        <v>4911</v>
      </c>
      <c r="G557" s="56">
        <v>0</v>
      </c>
      <c r="H557" s="56" t="s">
        <v>82</v>
      </c>
      <c r="I557" s="51" t="s">
        <v>4584</v>
      </c>
      <c r="J557" s="121" t="s">
        <v>84</v>
      </c>
      <c r="K557" s="109" t="s">
        <v>4910</v>
      </c>
      <c r="L557" s="114">
        <v>19669540</v>
      </c>
      <c r="M557" s="51" t="s">
        <v>86</v>
      </c>
      <c r="N557" s="109" t="s">
        <v>4909</v>
      </c>
      <c r="O557" s="109">
        <v>64585921</v>
      </c>
      <c r="P557" s="109">
        <v>273</v>
      </c>
      <c r="Q557" s="120">
        <v>46043</v>
      </c>
      <c r="R557" s="109">
        <v>538927056</v>
      </c>
      <c r="S557" s="114">
        <v>1946</v>
      </c>
      <c r="T557" s="120">
        <v>46045</v>
      </c>
      <c r="U557" s="114">
        <v>19669540</v>
      </c>
      <c r="V557" s="56" t="s">
        <v>88</v>
      </c>
      <c r="W557" s="114">
        <v>1082939683</v>
      </c>
      <c r="X557" s="161" t="s">
        <v>3375</v>
      </c>
      <c r="Y557" s="120">
        <v>46045</v>
      </c>
      <c r="Z557" s="120">
        <v>46045</v>
      </c>
      <c r="AA557" s="120" t="s">
        <v>90</v>
      </c>
      <c r="AB557" s="120">
        <v>46173</v>
      </c>
      <c r="AC557" s="54">
        <f t="shared" si="40"/>
        <v>128</v>
      </c>
      <c r="AD557" s="56">
        <v>1</v>
      </c>
      <c r="AE557" s="114">
        <v>4371009</v>
      </c>
      <c r="AF557" s="56">
        <v>1</v>
      </c>
      <c r="AG557" s="116">
        <v>46203</v>
      </c>
      <c r="AH557" s="54">
        <f t="shared" si="41"/>
        <v>30</v>
      </c>
      <c r="AI557" s="56">
        <v>0</v>
      </c>
      <c r="AJ557" s="114">
        <v>0</v>
      </c>
      <c r="AK557" s="120" t="s">
        <v>90</v>
      </c>
      <c r="AL557" s="116" t="s">
        <v>90</v>
      </c>
      <c r="AM557" s="56">
        <v>0</v>
      </c>
      <c r="AN557" s="116" t="s">
        <v>90</v>
      </c>
      <c r="AO557" s="116" t="s">
        <v>90</v>
      </c>
      <c r="AP557" s="116" t="s">
        <v>90</v>
      </c>
      <c r="AQ557" s="54">
        <f t="shared" si="42"/>
        <v>0</v>
      </c>
      <c r="AR557" s="54">
        <f>+L557+AE557-AJ557</f>
        <v>24040549</v>
      </c>
      <c r="AS557" s="56" t="s">
        <v>571</v>
      </c>
      <c r="AT557" s="114">
        <v>0</v>
      </c>
      <c r="AU557" s="56" t="s">
        <v>91</v>
      </c>
      <c r="AV557" s="114">
        <v>0</v>
      </c>
      <c r="AW557" s="56" t="s">
        <v>90</v>
      </c>
      <c r="AX557" s="247">
        <v>15298532</v>
      </c>
      <c r="AY557" s="58">
        <f t="shared" si="43"/>
        <v>8742017</v>
      </c>
      <c r="AZ557" s="112">
        <f t="shared" si="44"/>
        <v>0.63636367039704456</v>
      </c>
      <c r="BA557" s="159">
        <v>0.55555559509780095</v>
      </c>
      <c r="BB557" s="56" t="s">
        <v>90</v>
      </c>
      <c r="BC557" s="56" t="s">
        <v>92</v>
      </c>
      <c r="BD557" s="403" t="s">
        <v>4908</v>
      </c>
      <c r="BE557" s="51" t="s">
        <v>88</v>
      </c>
      <c r="BF557" s="51" t="s">
        <v>88</v>
      </c>
    </row>
    <row r="558" spans="2:58" x14ac:dyDescent="0.25">
      <c r="B558" s="51">
        <v>2026</v>
      </c>
      <c r="C558" s="51">
        <v>891780111</v>
      </c>
      <c r="D558" s="51" t="s">
        <v>79</v>
      </c>
      <c r="E558" s="161" t="s">
        <v>4907</v>
      </c>
      <c r="F558" s="56" t="s">
        <v>4906</v>
      </c>
      <c r="G558" s="56">
        <v>0</v>
      </c>
      <c r="H558" s="56" t="s">
        <v>82</v>
      </c>
      <c r="I558" s="51" t="s">
        <v>4584</v>
      </c>
      <c r="J558" s="121" t="s">
        <v>84</v>
      </c>
      <c r="K558" s="109" t="s">
        <v>4905</v>
      </c>
      <c r="L558" s="114">
        <v>11400000</v>
      </c>
      <c r="M558" s="51" t="s">
        <v>86</v>
      </c>
      <c r="N558" s="109" t="s">
        <v>4904</v>
      </c>
      <c r="O558" s="109">
        <v>57464799</v>
      </c>
      <c r="P558" s="109">
        <v>246</v>
      </c>
      <c r="Q558" s="120">
        <v>46042</v>
      </c>
      <c r="R558" s="109">
        <v>35400000</v>
      </c>
      <c r="S558" s="114">
        <v>1962</v>
      </c>
      <c r="T558" s="120">
        <v>46045</v>
      </c>
      <c r="U558" s="114">
        <v>11400000</v>
      </c>
      <c r="V558" s="56" t="s">
        <v>88</v>
      </c>
      <c r="W558" s="114">
        <v>72005158</v>
      </c>
      <c r="X558" s="161" t="s">
        <v>1064</v>
      </c>
      <c r="Y558" s="120">
        <v>46045</v>
      </c>
      <c r="Z558" s="120">
        <v>46045</v>
      </c>
      <c r="AA558" s="120" t="s">
        <v>90</v>
      </c>
      <c r="AB558" s="120">
        <v>46112</v>
      </c>
      <c r="AC558" s="54">
        <f t="shared" si="40"/>
        <v>67</v>
      </c>
      <c r="AD558" s="56">
        <v>1</v>
      </c>
      <c r="AE558" s="114">
        <v>5700000</v>
      </c>
      <c r="AF558" s="56">
        <v>1</v>
      </c>
      <c r="AG558" s="116">
        <v>46203</v>
      </c>
      <c r="AH558" s="54">
        <f t="shared" si="41"/>
        <v>91</v>
      </c>
      <c r="AI558" s="56">
        <v>0</v>
      </c>
      <c r="AJ558" s="114">
        <v>0</v>
      </c>
      <c r="AK558" s="120" t="s">
        <v>90</v>
      </c>
      <c r="AL558" s="116" t="s">
        <v>90</v>
      </c>
      <c r="AM558" s="56">
        <v>0</v>
      </c>
      <c r="AN558" s="116" t="s">
        <v>90</v>
      </c>
      <c r="AO558" s="116" t="s">
        <v>90</v>
      </c>
      <c r="AP558" s="116" t="s">
        <v>90</v>
      </c>
      <c r="AQ558" s="54">
        <f t="shared" si="42"/>
        <v>0</v>
      </c>
      <c r="AR558" s="54">
        <f>+L558+AE558-AJ558</f>
        <v>17100000</v>
      </c>
      <c r="AS558" s="56" t="s">
        <v>571</v>
      </c>
      <c r="AT558" s="114">
        <v>0</v>
      </c>
      <c r="AU558" s="56" t="s">
        <v>91</v>
      </c>
      <c r="AV558" s="114">
        <v>0</v>
      </c>
      <c r="AW558" s="56" t="s">
        <v>90</v>
      </c>
      <c r="AX558" s="247">
        <v>3800000</v>
      </c>
      <c r="AY558" s="58">
        <f t="shared" si="43"/>
        <v>13300000</v>
      </c>
      <c r="AZ558" s="112">
        <f t="shared" si="44"/>
        <v>0.22222222222222221</v>
      </c>
      <c r="BA558" s="159">
        <v>0.33333333333333331</v>
      </c>
      <c r="BB558" s="56" t="s">
        <v>90</v>
      </c>
      <c r="BC558" s="56" t="s">
        <v>92</v>
      </c>
      <c r="BD558" s="403" t="s">
        <v>4903</v>
      </c>
      <c r="BE558" s="51" t="s">
        <v>88</v>
      </c>
      <c r="BF558" s="51" t="s">
        <v>88</v>
      </c>
    </row>
    <row r="559" spans="2:58" x14ac:dyDescent="0.25">
      <c r="B559" s="51">
        <v>2026</v>
      </c>
      <c r="C559" s="51">
        <v>891780111</v>
      </c>
      <c r="D559" s="51" t="s">
        <v>79</v>
      </c>
      <c r="E559" s="161" t="s">
        <v>4902</v>
      </c>
      <c r="F559" s="56" t="s">
        <v>4901</v>
      </c>
      <c r="G559" s="56">
        <v>0</v>
      </c>
      <c r="H559" s="56" t="s">
        <v>82</v>
      </c>
      <c r="I559" s="51" t="s">
        <v>4584</v>
      </c>
      <c r="J559" s="121" t="s">
        <v>84</v>
      </c>
      <c r="K559" s="109" t="s">
        <v>4900</v>
      </c>
      <c r="L559" s="114">
        <v>24000000</v>
      </c>
      <c r="M559" s="51" t="s">
        <v>86</v>
      </c>
      <c r="N559" s="109" t="s">
        <v>4899</v>
      </c>
      <c r="O559" s="109">
        <v>1082862195</v>
      </c>
      <c r="P559" s="109">
        <v>246</v>
      </c>
      <c r="Q559" s="120">
        <v>46042</v>
      </c>
      <c r="R559" s="109">
        <v>35400000</v>
      </c>
      <c r="S559" s="114">
        <v>1961</v>
      </c>
      <c r="T559" s="120">
        <v>46045</v>
      </c>
      <c r="U559" s="114">
        <v>24000000</v>
      </c>
      <c r="V559" s="56" t="s">
        <v>88</v>
      </c>
      <c r="W559" s="114">
        <v>72005158</v>
      </c>
      <c r="X559" s="161" t="s">
        <v>1064</v>
      </c>
      <c r="Y559" s="120">
        <v>46045</v>
      </c>
      <c r="Z559" s="120">
        <v>46045</v>
      </c>
      <c r="AA559" s="120" t="s">
        <v>90</v>
      </c>
      <c r="AB559" s="120">
        <v>46112</v>
      </c>
      <c r="AC559" s="54">
        <f t="shared" si="40"/>
        <v>67</v>
      </c>
      <c r="AD559" s="56">
        <v>0</v>
      </c>
      <c r="AE559" s="114">
        <v>0</v>
      </c>
      <c r="AF559" s="56">
        <v>0</v>
      </c>
      <c r="AG559" s="116" t="s">
        <v>90</v>
      </c>
      <c r="AH559" s="54">
        <f t="shared" si="41"/>
        <v>0</v>
      </c>
      <c r="AI559" s="56">
        <v>0</v>
      </c>
      <c r="AJ559" s="114">
        <v>0</v>
      </c>
      <c r="AK559" s="120" t="s">
        <v>90</v>
      </c>
      <c r="AL559" s="116" t="s">
        <v>90</v>
      </c>
      <c r="AM559" s="56">
        <v>0</v>
      </c>
      <c r="AN559" s="116" t="s">
        <v>90</v>
      </c>
      <c r="AO559" s="116" t="s">
        <v>90</v>
      </c>
      <c r="AP559" s="116" t="s">
        <v>90</v>
      </c>
      <c r="AQ559" s="54">
        <f t="shared" si="42"/>
        <v>0</v>
      </c>
      <c r="AR559" s="54">
        <f>+L559+AE559-AJ559</f>
        <v>24000000</v>
      </c>
      <c r="AS559" s="56" t="s">
        <v>571</v>
      </c>
      <c r="AT559" s="114">
        <v>0</v>
      </c>
      <c r="AU559" s="56" t="s">
        <v>91</v>
      </c>
      <c r="AV559" s="114">
        <v>0</v>
      </c>
      <c r="AW559" s="56" t="s">
        <v>90</v>
      </c>
      <c r="AX559" s="247">
        <v>9000000</v>
      </c>
      <c r="AY559" s="58">
        <f t="shared" si="43"/>
        <v>15000000</v>
      </c>
      <c r="AZ559" s="112">
        <f t="shared" si="44"/>
        <v>0.375</v>
      </c>
      <c r="BA559" s="159">
        <v>0.375</v>
      </c>
      <c r="BB559" s="56" t="s">
        <v>90</v>
      </c>
      <c r="BC559" s="56" t="s">
        <v>149</v>
      </c>
      <c r="BD559" s="403" t="s">
        <v>4898</v>
      </c>
      <c r="BE559" s="51" t="s">
        <v>88</v>
      </c>
      <c r="BF559" s="51" t="s">
        <v>88</v>
      </c>
    </row>
    <row r="560" spans="2:58" x14ac:dyDescent="0.25">
      <c r="B560" s="51">
        <v>2026</v>
      </c>
      <c r="C560" s="51">
        <v>891780111</v>
      </c>
      <c r="D560" s="51" t="s">
        <v>79</v>
      </c>
      <c r="E560" s="161" t="s">
        <v>4897</v>
      </c>
      <c r="F560" s="56" t="s">
        <v>4896</v>
      </c>
      <c r="G560" s="56">
        <v>0</v>
      </c>
      <c r="H560" s="56" t="s">
        <v>82</v>
      </c>
      <c r="I560" s="51" t="s">
        <v>4584</v>
      </c>
      <c r="J560" s="121" t="s">
        <v>84</v>
      </c>
      <c r="K560" s="109" t="s">
        <v>4895</v>
      </c>
      <c r="L560" s="114">
        <v>32500000</v>
      </c>
      <c r="M560" s="51" t="s">
        <v>86</v>
      </c>
      <c r="N560" s="109" t="s">
        <v>4894</v>
      </c>
      <c r="O560" s="109">
        <v>1004371506</v>
      </c>
      <c r="P560" s="109">
        <v>262</v>
      </c>
      <c r="Q560" s="120">
        <v>46042</v>
      </c>
      <c r="R560" s="109">
        <v>130000000</v>
      </c>
      <c r="S560" s="114">
        <v>1960</v>
      </c>
      <c r="T560" s="120">
        <v>46045</v>
      </c>
      <c r="U560" s="114">
        <v>32500000</v>
      </c>
      <c r="V560" s="56" t="s">
        <v>88</v>
      </c>
      <c r="W560" s="114">
        <v>85155333</v>
      </c>
      <c r="X560" s="161" t="s">
        <v>1960</v>
      </c>
      <c r="Y560" s="120">
        <v>46045</v>
      </c>
      <c r="Z560" s="120">
        <v>46045</v>
      </c>
      <c r="AA560" s="120" t="s">
        <v>90</v>
      </c>
      <c r="AB560" s="120">
        <v>46195</v>
      </c>
      <c r="AC560" s="54">
        <f t="shared" si="40"/>
        <v>150</v>
      </c>
      <c r="AD560" s="56">
        <v>0</v>
      </c>
      <c r="AE560" s="114">
        <v>0</v>
      </c>
      <c r="AF560" s="56">
        <v>0</v>
      </c>
      <c r="AG560" s="116" t="s">
        <v>90</v>
      </c>
      <c r="AH560" s="54">
        <f t="shared" si="41"/>
        <v>0</v>
      </c>
      <c r="AI560" s="56">
        <v>0</v>
      </c>
      <c r="AJ560" s="114">
        <v>0</v>
      </c>
      <c r="AK560" s="120" t="s">
        <v>90</v>
      </c>
      <c r="AL560" s="116" t="s">
        <v>90</v>
      </c>
      <c r="AM560" s="56">
        <v>0</v>
      </c>
      <c r="AN560" s="116" t="s">
        <v>90</v>
      </c>
      <c r="AO560" s="116" t="s">
        <v>90</v>
      </c>
      <c r="AP560" s="116" t="s">
        <v>90</v>
      </c>
      <c r="AQ560" s="54">
        <f t="shared" si="42"/>
        <v>0</v>
      </c>
      <c r="AR560" s="54">
        <f>+L560+AE560-AJ560</f>
        <v>32500000</v>
      </c>
      <c r="AS560" s="56" t="s">
        <v>571</v>
      </c>
      <c r="AT560" s="114">
        <v>0</v>
      </c>
      <c r="AU560" s="56" t="s">
        <v>91</v>
      </c>
      <c r="AV560" s="114">
        <v>0</v>
      </c>
      <c r="AW560" s="56" t="s">
        <v>90</v>
      </c>
      <c r="AX560" s="247">
        <v>13000000</v>
      </c>
      <c r="AY560" s="58">
        <f t="shared" si="43"/>
        <v>19500000</v>
      </c>
      <c r="AZ560" s="112">
        <f t="shared" si="44"/>
        <v>0.4</v>
      </c>
      <c r="BA560" s="159">
        <v>0.4</v>
      </c>
      <c r="BB560" s="56" t="s">
        <v>90</v>
      </c>
      <c r="BC560" s="56" t="s">
        <v>92</v>
      </c>
      <c r="BD560" s="403" t="s">
        <v>4893</v>
      </c>
      <c r="BE560" s="51" t="s">
        <v>88</v>
      </c>
      <c r="BF560" s="51" t="s">
        <v>88</v>
      </c>
    </row>
    <row r="561" spans="2:58" x14ac:dyDescent="0.25">
      <c r="B561" s="51">
        <v>2026</v>
      </c>
      <c r="C561" s="51">
        <v>891780111</v>
      </c>
      <c r="D561" s="51" t="s">
        <v>79</v>
      </c>
      <c r="E561" s="161" t="s">
        <v>4892</v>
      </c>
      <c r="F561" s="56" t="s">
        <v>4891</v>
      </c>
      <c r="G561" s="56">
        <v>0</v>
      </c>
      <c r="H561" s="56" t="s">
        <v>82</v>
      </c>
      <c r="I561" s="51" t="s">
        <v>4584</v>
      </c>
      <c r="J561" s="121" t="s">
        <v>84</v>
      </c>
      <c r="K561" s="109" t="s">
        <v>4890</v>
      </c>
      <c r="L561" s="114">
        <v>32500000</v>
      </c>
      <c r="M561" s="51" t="s">
        <v>86</v>
      </c>
      <c r="N561" s="109" t="s">
        <v>4889</v>
      </c>
      <c r="O561" s="109">
        <v>1082972078</v>
      </c>
      <c r="P561" s="109">
        <v>262</v>
      </c>
      <c r="Q561" s="120">
        <v>46042</v>
      </c>
      <c r="R561" s="109">
        <v>130000000</v>
      </c>
      <c r="S561" s="114">
        <v>1959</v>
      </c>
      <c r="T561" s="120">
        <v>46045</v>
      </c>
      <c r="U561" s="114">
        <v>32500000</v>
      </c>
      <c r="V561" s="56" t="s">
        <v>88</v>
      </c>
      <c r="W561" s="114">
        <v>85155333</v>
      </c>
      <c r="X561" s="161" t="s">
        <v>1960</v>
      </c>
      <c r="Y561" s="120">
        <v>46045</v>
      </c>
      <c r="Z561" s="120">
        <v>46045</v>
      </c>
      <c r="AA561" s="120" t="s">
        <v>90</v>
      </c>
      <c r="AB561" s="120">
        <v>46195</v>
      </c>
      <c r="AC561" s="54">
        <f t="shared" si="40"/>
        <v>150</v>
      </c>
      <c r="AD561" s="56">
        <v>0</v>
      </c>
      <c r="AE561" s="114">
        <v>0</v>
      </c>
      <c r="AF561" s="56">
        <v>0</v>
      </c>
      <c r="AG561" s="116" t="s">
        <v>90</v>
      </c>
      <c r="AH561" s="54">
        <f t="shared" si="41"/>
        <v>0</v>
      </c>
      <c r="AI561" s="56">
        <v>0</v>
      </c>
      <c r="AJ561" s="114">
        <v>0</v>
      </c>
      <c r="AK561" s="120" t="s">
        <v>90</v>
      </c>
      <c r="AL561" s="116" t="s">
        <v>90</v>
      </c>
      <c r="AM561" s="56">
        <v>0</v>
      </c>
      <c r="AN561" s="116" t="s">
        <v>90</v>
      </c>
      <c r="AO561" s="116" t="s">
        <v>90</v>
      </c>
      <c r="AP561" s="116" t="s">
        <v>90</v>
      </c>
      <c r="AQ561" s="54">
        <f t="shared" si="42"/>
        <v>0</v>
      </c>
      <c r="AR561" s="54">
        <f>+L561+AE561-AJ561</f>
        <v>32500000</v>
      </c>
      <c r="AS561" s="56" t="s">
        <v>571</v>
      </c>
      <c r="AT561" s="114">
        <v>0</v>
      </c>
      <c r="AU561" s="56" t="s">
        <v>91</v>
      </c>
      <c r="AV561" s="114">
        <v>0</v>
      </c>
      <c r="AW561" s="56" t="s">
        <v>90</v>
      </c>
      <c r="AX561" s="247">
        <v>13000000</v>
      </c>
      <c r="AY561" s="58">
        <f t="shared" si="43"/>
        <v>19500000</v>
      </c>
      <c r="AZ561" s="112">
        <f t="shared" si="44"/>
        <v>0.4</v>
      </c>
      <c r="BA561" s="159">
        <v>0.4</v>
      </c>
      <c r="BB561" s="56" t="s">
        <v>90</v>
      </c>
      <c r="BC561" s="56" t="s">
        <v>92</v>
      </c>
      <c r="BD561" s="403" t="s">
        <v>4888</v>
      </c>
      <c r="BE561" s="51" t="s">
        <v>88</v>
      </c>
      <c r="BF561" s="51" t="s">
        <v>88</v>
      </c>
    </row>
    <row r="562" spans="2:58" x14ac:dyDescent="0.25">
      <c r="B562" s="51">
        <v>2026</v>
      </c>
      <c r="C562" s="51">
        <v>891780111</v>
      </c>
      <c r="D562" s="51" t="s">
        <v>79</v>
      </c>
      <c r="E562" s="161" t="s">
        <v>4887</v>
      </c>
      <c r="F562" s="56" t="s">
        <v>4886</v>
      </c>
      <c r="G562" s="56">
        <v>0</v>
      </c>
      <c r="H562" s="56" t="s">
        <v>82</v>
      </c>
      <c r="I562" s="51" t="s">
        <v>4584</v>
      </c>
      <c r="J562" s="121" t="s">
        <v>84</v>
      </c>
      <c r="K562" s="109" t="s">
        <v>4885</v>
      </c>
      <c r="L562" s="114">
        <v>32500000</v>
      </c>
      <c r="M562" s="51" t="s">
        <v>86</v>
      </c>
      <c r="N562" s="109" t="s">
        <v>4884</v>
      </c>
      <c r="O562" s="109">
        <v>1103118720</v>
      </c>
      <c r="P562" s="109">
        <v>262</v>
      </c>
      <c r="Q562" s="120">
        <v>46042</v>
      </c>
      <c r="R562" s="109">
        <v>130000000</v>
      </c>
      <c r="S562" s="114">
        <v>1958</v>
      </c>
      <c r="T562" s="120">
        <v>46045</v>
      </c>
      <c r="U562" s="114">
        <v>32500000</v>
      </c>
      <c r="V562" s="56" t="s">
        <v>88</v>
      </c>
      <c r="W562" s="114">
        <v>85155333</v>
      </c>
      <c r="X562" s="161" t="s">
        <v>1960</v>
      </c>
      <c r="Y562" s="120">
        <v>46045</v>
      </c>
      <c r="Z562" s="120">
        <v>46045</v>
      </c>
      <c r="AA562" s="120" t="s">
        <v>90</v>
      </c>
      <c r="AB562" s="120">
        <v>46195</v>
      </c>
      <c r="AC562" s="54">
        <f t="shared" si="40"/>
        <v>150</v>
      </c>
      <c r="AD562" s="56">
        <v>0</v>
      </c>
      <c r="AE562" s="114">
        <v>0</v>
      </c>
      <c r="AF562" s="56">
        <v>0</v>
      </c>
      <c r="AG562" s="116" t="s">
        <v>90</v>
      </c>
      <c r="AH562" s="54">
        <f t="shared" si="41"/>
        <v>0</v>
      </c>
      <c r="AI562" s="56">
        <v>0</v>
      </c>
      <c r="AJ562" s="114">
        <v>0</v>
      </c>
      <c r="AK562" s="120" t="s">
        <v>90</v>
      </c>
      <c r="AL562" s="116" t="s">
        <v>90</v>
      </c>
      <c r="AM562" s="56">
        <v>0</v>
      </c>
      <c r="AN562" s="116" t="s">
        <v>90</v>
      </c>
      <c r="AO562" s="116" t="s">
        <v>90</v>
      </c>
      <c r="AP562" s="116" t="s">
        <v>90</v>
      </c>
      <c r="AQ562" s="54">
        <f t="shared" si="42"/>
        <v>0</v>
      </c>
      <c r="AR562" s="54">
        <f>+L562+AE562-AJ562</f>
        <v>32500000</v>
      </c>
      <c r="AS562" s="56" t="s">
        <v>571</v>
      </c>
      <c r="AT562" s="114">
        <v>0</v>
      </c>
      <c r="AU562" s="56" t="s">
        <v>91</v>
      </c>
      <c r="AV562" s="114">
        <v>0</v>
      </c>
      <c r="AW562" s="56" t="s">
        <v>90</v>
      </c>
      <c r="AX562" s="247">
        <v>13000000</v>
      </c>
      <c r="AY562" s="58">
        <f t="shared" si="43"/>
        <v>19500000</v>
      </c>
      <c r="AZ562" s="112">
        <f t="shared" si="44"/>
        <v>0.4</v>
      </c>
      <c r="BA562" s="159">
        <v>0.4</v>
      </c>
      <c r="BB562" s="56" t="s">
        <v>90</v>
      </c>
      <c r="BC562" s="56" t="s">
        <v>92</v>
      </c>
      <c r="BD562" s="403" t="s">
        <v>4883</v>
      </c>
      <c r="BE562" s="51" t="s">
        <v>88</v>
      </c>
      <c r="BF562" s="51" t="s">
        <v>88</v>
      </c>
    </row>
    <row r="563" spans="2:58" x14ac:dyDescent="0.25">
      <c r="B563" s="51">
        <v>2026</v>
      </c>
      <c r="C563" s="51">
        <v>891780111</v>
      </c>
      <c r="D563" s="51" t="s">
        <v>79</v>
      </c>
      <c r="E563" s="161" t="s">
        <v>4882</v>
      </c>
      <c r="F563" s="56" t="s">
        <v>4881</v>
      </c>
      <c r="G563" s="56">
        <v>0</v>
      </c>
      <c r="H563" s="56" t="s">
        <v>82</v>
      </c>
      <c r="I563" s="51" t="s">
        <v>4584</v>
      </c>
      <c r="J563" s="121" t="s">
        <v>84</v>
      </c>
      <c r="K563" s="109" t="s">
        <v>4046</v>
      </c>
      <c r="L563" s="114">
        <v>9373320</v>
      </c>
      <c r="M563" s="51" t="s">
        <v>86</v>
      </c>
      <c r="N563" s="109" t="s">
        <v>4880</v>
      </c>
      <c r="O563" s="109">
        <v>72051184</v>
      </c>
      <c r="P563" s="109">
        <v>69</v>
      </c>
      <c r="Q563" s="120">
        <v>46036</v>
      </c>
      <c r="R563" s="109">
        <v>6818861280</v>
      </c>
      <c r="S563" s="114">
        <v>1964</v>
      </c>
      <c r="T563" s="120">
        <v>46045</v>
      </c>
      <c r="U563" s="114">
        <v>9373320</v>
      </c>
      <c r="V563" s="56" t="s">
        <v>88</v>
      </c>
      <c r="W563" s="114">
        <v>1082939683</v>
      </c>
      <c r="X563" s="161" t="s">
        <v>3375</v>
      </c>
      <c r="Y563" s="120">
        <v>46045</v>
      </c>
      <c r="Z563" s="120">
        <v>46069</v>
      </c>
      <c r="AA563" s="120" t="s">
        <v>90</v>
      </c>
      <c r="AB563" s="120">
        <v>46167</v>
      </c>
      <c r="AC563" s="54">
        <f t="shared" si="40"/>
        <v>98</v>
      </c>
      <c r="AD563" s="56">
        <v>0</v>
      </c>
      <c r="AE563" s="114">
        <v>0</v>
      </c>
      <c r="AF563" s="56">
        <v>0</v>
      </c>
      <c r="AG563" s="116" t="s">
        <v>90</v>
      </c>
      <c r="AH563" s="54">
        <f t="shared" si="41"/>
        <v>0</v>
      </c>
      <c r="AI563" s="56">
        <v>0</v>
      </c>
      <c r="AJ563" s="114">
        <v>0</v>
      </c>
      <c r="AK563" s="120" t="s">
        <v>90</v>
      </c>
      <c r="AL563" s="116" t="s">
        <v>90</v>
      </c>
      <c r="AM563" s="56">
        <v>0</v>
      </c>
      <c r="AN563" s="116" t="s">
        <v>90</v>
      </c>
      <c r="AO563" s="116" t="s">
        <v>90</v>
      </c>
      <c r="AP563" s="116" t="s">
        <v>90</v>
      </c>
      <c r="AQ563" s="54">
        <f t="shared" si="42"/>
        <v>0</v>
      </c>
      <c r="AR563" s="54">
        <f>+L563+AE563-AJ563</f>
        <v>9373320</v>
      </c>
      <c r="AS563" s="56" t="s">
        <v>571</v>
      </c>
      <c r="AT563" s="114">
        <v>0</v>
      </c>
      <c r="AU563" s="56" t="s">
        <v>91</v>
      </c>
      <c r="AV563" s="114">
        <v>0</v>
      </c>
      <c r="AW563" s="56" t="s">
        <v>90</v>
      </c>
      <c r="AX563" s="247">
        <v>1420200</v>
      </c>
      <c r="AY563" s="58">
        <f t="shared" si="43"/>
        <v>7953120</v>
      </c>
      <c r="AZ563" s="112">
        <f t="shared" si="44"/>
        <v>0.15151515151515152</v>
      </c>
      <c r="BA563" s="159">
        <v>0.15151515151515152</v>
      </c>
      <c r="BB563" s="56" t="s">
        <v>90</v>
      </c>
      <c r="BC563" s="56" t="s">
        <v>149</v>
      </c>
      <c r="BD563" s="403" t="s">
        <v>4879</v>
      </c>
      <c r="BE563" s="51" t="s">
        <v>88</v>
      </c>
      <c r="BF563" s="51" t="s">
        <v>88</v>
      </c>
    </row>
    <row r="564" spans="2:58" x14ac:dyDescent="0.25">
      <c r="B564" s="51">
        <v>2026</v>
      </c>
      <c r="C564" s="51">
        <v>891780111</v>
      </c>
      <c r="D564" s="51" t="s">
        <v>79</v>
      </c>
      <c r="E564" s="161" t="s">
        <v>4878</v>
      </c>
      <c r="F564" s="56" t="s">
        <v>4877</v>
      </c>
      <c r="G564" s="56">
        <v>0</v>
      </c>
      <c r="H564" s="56" t="s">
        <v>82</v>
      </c>
      <c r="I564" s="51" t="s">
        <v>4584</v>
      </c>
      <c r="J564" s="121" t="s">
        <v>84</v>
      </c>
      <c r="K564" s="109" t="s">
        <v>3526</v>
      </c>
      <c r="L564" s="114">
        <v>9373320</v>
      </c>
      <c r="M564" s="51" t="s">
        <v>86</v>
      </c>
      <c r="N564" s="109" t="s">
        <v>4876</v>
      </c>
      <c r="O564" s="109">
        <v>1043022272</v>
      </c>
      <c r="P564" s="109">
        <v>69</v>
      </c>
      <c r="Q564" s="120">
        <v>46036</v>
      </c>
      <c r="R564" s="109">
        <v>6818861280</v>
      </c>
      <c r="S564" s="114">
        <v>2015</v>
      </c>
      <c r="T564" s="120">
        <v>46045</v>
      </c>
      <c r="U564" s="114">
        <v>9373320</v>
      </c>
      <c r="V564" s="56" t="s">
        <v>88</v>
      </c>
      <c r="W564" s="114">
        <v>1082939683</v>
      </c>
      <c r="X564" s="161" t="s">
        <v>3375</v>
      </c>
      <c r="Y564" s="120">
        <v>46045</v>
      </c>
      <c r="Z564" s="120">
        <v>46069</v>
      </c>
      <c r="AA564" s="120" t="s">
        <v>90</v>
      </c>
      <c r="AB564" s="120">
        <v>46167</v>
      </c>
      <c r="AC564" s="54">
        <f t="shared" si="40"/>
        <v>98</v>
      </c>
      <c r="AD564" s="56">
        <v>0</v>
      </c>
      <c r="AE564" s="114">
        <v>0</v>
      </c>
      <c r="AF564" s="56">
        <v>0</v>
      </c>
      <c r="AG564" s="116" t="s">
        <v>90</v>
      </c>
      <c r="AH564" s="54">
        <f t="shared" si="41"/>
        <v>0</v>
      </c>
      <c r="AI564" s="56">
        <v>0</v>
      </c>
      <c r="AJ564" s="114">
        <v>0</v>
      </c>
      <c r="AK564" s="120" t="s">
        <v>90</v>
      </c>
      <c r="AL564" s="116" t="s">
        <v>90</v>
      </c>
      <c r="AM564" s="56">
        <v>0</v>
      </c>
      <c r="AN564" s="116" t="s">
        <v>90</v>
      </c>
      <c r="AO564" s="116" t="s">
        <v>90</v>
      </c>
      <c r="AP564" s="116" t="s">
        <v>90</v>
      </c>
      <c r="AQ564" s="54">
        <f t="shared" si="42"/>
        <v>0</v>
      </c>
      <c r="AR564" s="54">
        <f>+L564+AE564-AJ564</f>
        <v>9373320</v>
      </c>
      <c r="AS564" s="56" t="s">
        <v>571</v>
      </c>
      <c r="AT564" s="114">
        <v>0</v>
      </c>
      <c r="AU564" s="56" t="s">
        <v>91</v>
      </c>
      <c r="AV564" s="114">
        <v>0</v>
      </c>
      <c r="AW564" s="56" t="s">
        <v>90</v>
      </c>
      <c r="AX564" s="247">
        <v>1420200</v>
      </c>
      <c r="AY564" s="58">
        <f t="shared" si="43"/>
        <v>7953120</v>
      </c>
      <c r="AZ564" s="112">
        <f t="shared" si="44"/>
        <v>0.15151515151515152</v>
      </c>
      <c r="BA564" s="159">
        <v>0.15151515151515152</v>
      </c>
      <c r="BB564" s="56" t="s">
        <v>90</v>
      </c>
      <c r="BC564" s="56" t="s">
        <v>149</v>
      </c>
      <c r="BD564" s="403" t="s">
        <v>4875</v>
      </c>
      <c r="BE564" s="51" t="s">
        <v>88</v>
      </c>
      <c r="BF564" s="51" t="s">
        <v>88</v>
      </c>
    </row>
    <row r="565" spans="2:58" x14ac:dyDescent="0.25">
      <c r="B565" s="51">
        <v>2026</v>
      </c>
      <c r="C565" s="51">
        <v>891780111</v>
      </c>
      <c r="D565" s="51" t="s">
        <v>79</v>
      </c>
      <c r="E565" s="161" t="s">
        <v>4874</v>
      </c>
      <c r="F565" s="56" t="s">
        <v>4873</v>
      </c>
      <c r="G565" s="56">
        <v>0</v>
      </c>
      <c r="H565" s="56" t="s">
        <v>82</v>
      </c>
      <c r="I565" s="51" t="s">
        <v>174</v>
      </c>
      <c r="J565" s="121" t="s">
        <v>84</v>
      </c>
      <c r="K565" s="109" t="s">
        <v>3507</v>
      </c>
      <c r="L565" s="114">
        <v>9373320</v>
      </c>
      <c r="M565" s="51" t="s">
        <v>86</v>
      </c>
      <c r="N565" s="109" t="s">
        <v>4872</v>
      </c>
      <c r="O565" s="109">
        <v>72346538</v>
      </c>
      <c r="P565" s="109">
        <v>69</v>
      </c>
      <c r="Q565" s="120">
        <v>46036</v>
      </c>
      <c r="R565" s="109">
        <v>6818861280</v>
      </c>
      <c r="S565" s="114">
        <v>1963</v>
      </c>
      <c r="T565" s="120">
        <v>46045</v>
      </c>
      <c r="U565" s="114">
        <v>9373320</v>
      </c>
      <c r="V565" s="56" t="s">
        <v>88</v>
      </c>
      <c r="W565" s="114">
        <v>1082939683</v>
      </c>
      <c r="X565" s="161" t="s">
        <v>3375</v>
      </c>
      <c r="Y565" s="120">
        <v>46045</v>
      </c>
      <c r="Z565" s="120">
        <v>46069</v>
      </c>
      <c r="AA565" s="120" t="s">
        <v>90</v>
      </c>
      <c r="AB565" s="120">
        <v>46167</v>
      </c>
      <c r="AC565" s="54">
        <f t="shared" si="40"/>
        <v>98</v>
      </c>
      <c r="AD565" s="56">
        <v>0</v>
      </c>
      <c r="AE565" s="114">
        <v>0</v>
      </c>
      <c r="AF565" s="56">
        <v>0</v>
      </c>
      <c r="AG565" s="116" t="s">
        <v>90</v>
      </c>
      <c r="AH565" s="54">
        <f t="shared" si="41"/>
        <v>0</v>
      </c>
      <c r="AI565" s="56">
        <v>0</v>
      </c>
      <c r="AJ565" s="114">
        <v>0</v>
      </c>
      <c r="AK565" s="120" t="s">
        <v>90</v>
      </c>
      <c r="AL565" s="116" t="s">
        <v>90</v>
      </c>
      <c r="AM565" s="56">
        <v>0</v>
      </c>
      <c r="AN565" s="116" t="s">
        <v>90</v>
      </c>
      <c r="AO565" s="116" t="s">
        <v>90</v>
      </c>
      <c r="AP565" s="116" t="s">
        <v>90</v>
      </c>
      <c r="AQ565" s="54">
        <f t="shared" si="42"/>
        <v>0</v>
      </c>
      <c r="AR565" s="54">
        <f>+L565+AE565-AJ565</f>
        <v>9373320</v>
      </c>
      <c r="AS565" s="56" t="s">
        <v>571</v>
      </c>
      <c r="AT565" s="114">
        <v>0</v>
      </c>
      <c r="AU565" s="56" t="s">
        <v>91</v>
      </c>
      <c r="AV565" s="114">
        <v>0</v>
      </c>
      <c r="AW565" s="56" t="s">
        <v>90</v>
      </c>
      <c r="AX565" s="247">
        <v>1420200</v>
      </c>
      <c r="AY565" s="58">
        <f t="shared" si="43"/>
        <v>7953120</v>
      </c>
      <c r="AZ565" s="112">
        <f t="shared" si="44"/>
        <v>0.15151515151515152</v>
      </c>
      <c r="BA565" s="159">
        <v>0.15151515151515152</v>
      </c>
      <c r="BB565" s="56" t="s">
        <v>90</v>
      </c>
      <c r="BC565" s="56" t="s">
        <v>149</v>
      </c>
      <c r="BD565" s="403" t="s">
        <v>4871</v>
      </c>
      <c r="BE565" s="51" t="s">
        <v>88</v>
      </c>
      <c r="BF565" s="51" t="s">
        <v>88</v>
      </c>
    </row>
    <row r="566" spans="2:58" x14ac:dyDescent="0.25">
      <c r="B566" s="51">
        <v>2026</v>
      </c>
      <c r="C566" s="51">
        <v>891780111</v>
      </c>
      <c r="D566" s="51" t="s">
        <v>79</v>
      </c>
      <c r="E566" s="161" t="s">
        <v>4870</v>
      </c>
      <c r="F566" s="56" t="s">
        <v>4869</v>
      </c>
      <c r="G566" s="56">
        <v>0</v>
      </c>
      <c r="H566" s="56" t="s">
        <v>82</v>
      </c>
      <c r="I566" s="51" t="s">
        <v>174</v>
      </c>
      <c r="J566" s="121" t="s">
        <v>84</v>
      </c>
      <c r="K566" s="109" t="s">
        <v>4868</v>
      </c>
      <c r="L566" s="114">
        <v>9373320</v>
      </c>
      <c r="M566" s="51" t="s">
        <v>86</v>
      </c>
      <c r="N566" s="109" t="s">
        <v>4867</v>
      </c>
      <c r="O566" s="109">
        <v>72226294</v>
      </c>
      <c r="P566" s="109">
        <v>69</v>
      </c>
      <c r="Q566" s="120">
        <v>46036</v>
      </c>
      <c r="R566" s="109">
        <v>6818861280</v>
      </c>
      <c r="S566" s="114">
        <v>1957</v>
      </c>
      <c r="T566" s="120">
        <v>46045</v>
      </c>
      <c r="U566" s="114">
        <v>9373320</v>
      </c>
      <c r="V566" s="56" t="s">
        <v>88</v>
      </c>
      <c r="W566" s="114">
        <v>1082939683</v>
      </c>
      <c r="X566" s="161" t="s">
        <v>3375</v>
      </c>
      <c r="Y566" s="120">
        <v>46045</v>
      </c>
      <c r="Z566" s="120">
        <v>46069</v>
      </c>
      <c r="AA566" s="120" t="s">
        <v>90</v>
      </c>
      <c r="AB566" s="120">
        <v>46167</v>
      </c>
      <c r="AC566" s="54">
        <f t="shared" si="40"/>
        <v>98</v>
      </c>
      <c r="AD566" s="56">
        <v>0</v>
      </c>
      <c r="AE566" s="114">
        <v>0</v>
      </c>
      <c r="AF566" s="56">
        <v>0</v>
      </c>
      <c r="AG566" s="116" t="s">
        <v>90</v>
      </c>
      <c r="AH566" s="54">
        <f t="shared" si="41"/>
        <v>0</v>
      </c>
      <c r="AI566" s="56">
        <v>0</v>
      </c>
      <c r="AJ566" s="114">
        <v>0</v>
      </c>
      <c r="AK566" s="120" t="s">
        <v>90</v>
      </c>
      <c r="AL566" s="116" t="s">
        <v>90</v>
      </c>
      <c r="AM566" s="56">
        <v>0</v>
      </c>
      <c r="AN566" s="116" t="s">
        <v>90</v>
      </c>
      <c r="AO566" s="116" t="s">
        <v>90</v>
      </c>
      <c r="AP566" s="116" t="s">
        <v>90</v>
      </c>
      <c r="AQ566" s="54">
        <f t="shared" si="42"/>
        <v>0</v>
      </c>
      <c r="AR566" s="54">
        <f>+L566+AE566-AJ566</f>
        <v>9373320</v>
      </c>
      <c r="AS566" s="56" t="s">
        <v>571</v>
      </c>
      <c r="AT566" s="114">
        <v>0</v>
      </c>
      <c r="AU566" s="56" t="s">
        <v>91</v>
      </c>
      <c r="AV566" s="114">
        <v>0</v>
      </c>
      <c r="AW566" s="56" t="s">
        <v>90</v>
      </c>
      <c r="AX566" s="247">
        <v>0</v>
      </c>
      <c r="AY566" s="58">
        <f t="shared" si="43"/>
        <v>9373320</v>
      </c>
      <c r="AZ566" s="112">
        <f t="shared" si="44"/>
        <v>0</v>
      </c>
      <c r="BA566" s="159">
        <v>0</v>
      </c>
      <c r="BB566" s="56" t="s">
        <v>90</v>
      </c>
      <c r="BC566" s="56" t="s">
        <v>149</v>
      </c>
      <c r="BD566" s="403" t="s">
        <v>4866</v>
      </c>
      <c r="BE566" s="51" t="s">
        <v>88</v>
      </c>
      <c r="BF566" s="51" t="s">
        <v>88</v>
      </c>
    </row>
    <row r="567" spans="2:58" x14ac:dyDescent="0.25">
      <c r="B567" s="51">
        <v>2026</v>
      </c>
      <c r="C567" s="51">
        <v>891780111</v>
      </c>
      <c r="D567" s="51" t="s">
        <v>79</v>
      </c>
      <c r="E567" s="161" t="s">
        <v>4865</v>
      </c>
      <c r="F567" s="56" t="s">
        <v>4864</v>
      </c>
      <c r="G567" s="56">
        <v>0</v>
      </c>
      <c r="H567" s="56" t="s">
        <v>82</v>
      </c>
      <c r="I567" s="51" t="s">
        <v>174</v>
      </c>
      <c r="J567" s="121" t="s">
        <v>84</v>
      </c>
      <c r="K567" s="109" t="s">
        <v>3526</v>
      </c>
      <c r="L567" s="114">
        <v>9373320</v>
      </c>
      <c r="M567" s="51" t="s">
        <v>86</v>
      </c>
      <c r="N567" s="109" t="s">
        <v>4863</v>
      </c>
      <c r="O567" s="109">
        <v>1046874337</v>
      </c>
      <c r="P567" s="109">
        <v>69</v>
      </c>
      <c r="Q567" s="120">
        <v>46036</v>
      </c>
      <c r="R567" s="109">
        <v>6818861280</v>
      </c>
      <c r="S567" s="114">
        <v>1956</v>
      </c>
      <c r="T567" s="120">
        <v>46045</v>
      </c>
      <c r="U567" s="114">
        <v>9373320</v>
      </c>
      <c r="V567" s="56" t="s">
        <v>88</v>
      </c>
      <c r="W567" s="114">
        <v>1082939683</v>
      </c>
      <c r="X567" s="161" t="s">
        <v>3375</v>
      </c>
      <c r="Y567" s="120">
        <v>46045</v>
      </c>
      <c r="Z567" s="120">
        <v>46069</v>
      </c>
      <c r="AA567" s="120" t="s">
        <v>90</v>
      </c>
      <c r="AB567" s="120">
        <v>46167</v>
      </c>
      <c r="AC567" s="54">
        <f t="shared" si="40"/>
        <v>98</v>
      </c>
      <c r="AD567" s="56">
        <v>0</v>
      </c>
      <c r="AE567" s="114">
        <v>0</v>
      </c>
      <c r="AF567" s="56">
        <v>0</v>
      </c>
      <c r="AG567" s="116" t="s">
        <v>90</v>
      </c>
      <c r="AH567" s="54">
        <f t="shared" si="41"/>
        <v>0</v>
      </c>
      <c r="AI567" s="56">
        <v>0</v>
      </c>
      <c r="AJ567" s="114">
        <v>0</v>
      </c>
      <c r="AK567" s="120" t="s">
        <v>90</v>
      </c>
      <c r="AL567" s="116" t="s">
        <v>90</v>
      </c>
      <c r="AM567" s="56">
        <v>0</v>
      </c>
      <c r="AN567" s="116" t="s">
        <v>90</v>
      </c>
      <c r="AO567" s="116" t="s">
        <v>90</v>
      </c>
      <c r="AP567" s="116" t="s">
        <v>90</v>
      </c>
      <c r="AQ567" s="54">
        <f t="shared" si="42"/>
        <v>0</v>
      </c>
      <c r="AR567" s="54">
        <f>+L567+AE567-AJ567</f>
        <v>9373320</v>
      </c>
      <c r="AS567" s="56" t="s">
        <v>571</v>
      </c>
      <c r="AT567" s="114">
        <v>0</v>
      </c>
      <c r="AU567" s="56" t="s">
        <v>91</v>
      </c>
      <c r="AV567" s="114">
        <v>0</v>
      </c>
      <c r="AW567" s="56" t="s">
        <v>90</v>
      </c>
      <c r="AX567" s="247">
        <v>1420200</v>
      </c>
      <c r="AY567" s="58">
        <f t="shared" si="43"/>
        <v>7953120</v>
      </c>
      <c r="AZ567" s="112">
        <f t="shared" si="44"/>
        <v>0.15151515151515152</v>
      </c>
      <c r="BA567" s="159">
        <v>0.15151515151515152</v>
      </c>
      <c r="BB567" s="56" t="s">
        <v>90</v>
      </c>
      <c r="BC567" s="56" t="s">
        <v>149</v>
      </c>
      <c r="BD567" s="403" t="s">
        <v>4862</v>
      </c>
      <c r="BE567" s="51" t="s">
        <v>88</v>
      </c>
      <c r="BF567" s="51" t="s">
        <v>88</v>
      </c>
    </row>
    <row r="568" spans="2:58" x14ac:dyDescent="0.25">
      <c r="B568" s="51">
        <v>2026</v>
      </c>
      <c r="C568" s="51">
        <v>891780111</v>
      </c>
      <c r="D568" s="51" t="s">
        <v>79</v>
      </c>
      <c r="E568" s="161" t="s">
        <v>4861</v>
      </c>
      <c r="F568" s="56" t="s">
        <v>4860</v>
      </c>
      <c r="G568" s="56">
        <v>0</v>
      </c>
      <c r="H568" s="56" t="s">
        <v>82</v>
      </c>
      <c r="I568" s="51" t="s">
        <v>174</v>
      </c>
      <c r="J568" s="121" t="s">
        <v>84</v>
      </c>
      <c r="K568" s="109" t="s">
        <v>3507</v>
      </c>
      <c r="L568" s="114">
        <v>9373320</v>
      </c>
      <c r="M568" s="51" t="s">
        <v>86</v>
      </c>
      <c r="N568" s="109" t="s">
        <v>4859</v>
      </c>
      <c r="O568" s="109">
        <v>12631010</v>
      </c>
      <c r="P568" s="109">
        <v>69</v>
      </c>
      <c r="Q568" s="120">
        <v>46036</v>
      </c>
      <c r="R568" s="109">
        <v>6818861280</v>
      </c>
      <c r="S568" s="114">
        <v>1972</v>
      </c>
      <c r="T568" s="120">
        <v>46045</v>
      </c>
      <c r="U568" s="114">
        <v>9373320</v>
      </c>
      <c r="V568" s="56" t="s">
        <v>88</v>
      </c>
      <c r="W568" s="114">
        <v>1082939683</v>
      </c>
      <c r="X568" s="161" t="s">
        <v>3375</v>
      </c>
      <c r="Y568" s="120">
        <v>46045</v>
      </c>
      <c r="Z568" s="120">
        <v>46069</v>
      </c>
      <c r="AA568" s="120" t="s">
        <v>90</v>
      </c>
      <c r="AB568" s="120">
        <v>46167</v>
      </c>
      <c r="AC568" s="54">
        <f t="shared" si="40"/>
        <v>98</v>
      </c>
      <c r="AD568" s="56">
        <v>0</v>
      </c>
      <c r="AE568" s="114">
        <v>0</v>
      </c>
      <c r="AF568" s="56">
        <v>0</v>
      </c>
      <c r="AG568" s="116" t="s">
        <v>90</v>
      </c>
      <c r="AH568" s="54">
        <f t="shared" si="41"/>
        <v>0</v>
      </c>
      <c r="AI568" s="56">
        <v>0</v>
      </c>
      <c r="AJ568" s="114">
        <v>0</v>
      </c>
      <c r="AK568" s="120" t="s">
        <v>90</v>
      </c>
      <c r="AL568" s="116" t="s">
        <v>90</v>
      </c>
      <c r="AM568" s="56">
        <v>0</v>
      </c>
      <c r="AN568" s="116" t="s">
        <v>90</v>
      </c>
      <c r="AO568" s="116" t="s">
        <v>90</v>
      </c>
      <c r="AP568" s="116" t="s">
        <v>90</v>
      </c>
      <c r="AQ568" s="54">
        <f t="shared" si="42"/>
        <v>0</v>
      </c>
      <c r="AR568" s="54">
        <f>+L568+AE568-AJ568</f>
        <v>9373320</v>
      </c>
      <c r="AS568" s="56" t="s">
        <v>571</v>
      </c>
      <c r="AT568" s="114">
        <v>0</v>
      </c>
      <c r="AU568" s="56" t="s">
        <v>91</v>
      </c>
      <c r="AV568" s="114">
        <v>0</v>
      </c>
      <c r="AW568" s="56" t="s">
        <v>90</v>
      </c>
      <c r="AX568" s="247">
        <v>0</v>
      </c>
      <c r="AY568" s="58">
        <f t="shared" si="43"/>
        <v>9373320</v>
      </c>
      <c r="AZ568" s="112">
        <f t="shared" si="44"/>
        <v>0</v>
      </c>
      <c r="BA568" s="159">
        <v>0</v>
      </c>
      <c r="BB568" s="56" t="s">
        <v>90</v>
      </c>
      <c r="BC568" s="56" t="s">
        <v>149</v>
      </c>
      <c r="BD568" s="403" t="s">
        <v>4858</v>
      </c>
      <c r="BE568" s="51" t="s">
        <v>88</v>
      </c>
      <c r="BF568" s="51" t="s">
        <v>88</v>
      </c>
    </row>
    <row r="569" spans="2:58" x14ac:dyDescent="0.25">
      <c r="B569" s="51">
        <v>2026</v>
      </c>
      <c r="C569" s="51">
        <v>891780111</v>
      </c>
      <c r="D569" s="51" t="s">
        <v>79</v>
      </c>
      <c r="E569" s="161" t="s">
        <v>4857</v>
      </c>
      <c r="F569" s="56" t="s">
        <v>4856</v>
      </c>
      <c r="G569" s="56">
        <v>0</v>
      </c>
      <c r="H569" s="56" t="s">
        <v>82</v>
      </c>
      <c r="I569" s="51" t="s">
        <v>174</v>
      </c>
      <c r="J569" s="121" t="s">
        <v>84</v>
      </c>
      <c r="K569" s="109" t="s">
        <v>3760</v>
      </c>
      <c r="L569" s="114">
        <v>9373320</v>
      </c>
      <c r="M569" s="51" t="s">
        <v>86</v>
      </c>
      <c r="N569" s="109" t="s">
        <v>4855</v>
      </c>
      <c r="O569" s="109">
        <v>1082983063</v>
      </c>
      <c r="P569" s="109">
        <v>69</v>
      </c>
      <c r="Q569" s="120">
        <v>46036</v>
      </c>
      <c r="R569" s="109">
        <v>6818861280</v>
      </c>
      <c r="S569" s="114">
        <v>1966</v>
      </c>
      <c r="T569" s="120">
        <v>46045</v>
      </c>
      <c r="U569" s="114">
        <v>9373320</v>
      </c>
      <c r="V569" s="56" t="s">
        <v>88</v>
      </c>
      <c r="W569" s="114">
        <v>1082939683</v>
      </c>
      <c r="X569" s="161" t="s">
        <v>3375</v>
      </c>
      <c r="Y569" s="120">
        <v>46045</v>
      </c>
      <c r="Z569" s="120">
        <v>46069</v>
      </c>
      <c r="AA569" s="120" t="s">
        <v>90</v>
      </c>
      <c r="AB569" s="120">
        <v>46167</v>
      </c>
      <c r="AC569" s="54">
        <f t="shared" si="40"/>
        <v>98</v>
      </c>
      <c r="AD569" s="56">
        <v>0</v>
      </c>
      <c r="AE569" s="114">
        <v>0</v>
      </c>
      <c r="AF569" s="56">
        <v>0</v>
      </c>
      <c r="AG569" s="116" t="s">
        <v>90</v>
      </c>
      <c r="AH569" s="54">
        <f t="shared" si="41"/>
        <v>0</v>
      </c>
      <c r="AI569" s="56">
        <v>0</v>
      </c>
      <c r="AJ569" s="114">
        <v>0</v>
      </c>
      <c r="AK569" s="120" t="s">
        <v>90</v>
      </c>
      <c r="AL569" s="116" t="s">
        <v>90</v>
      </c>
      <c r="AM569" s="56">
        <v>0</v>
      </c>
      <c r="AN569" s="116" t="s">
        <v>90</v>
      </c>
      <c r="AO569" s="116" t="s">
        <v>90</v>
      </c>
      <c r="AP569" s="116" t="s">
        <v>90</v>
      </c>
      <c r="AQ569" s="54">
        <f t="shared" si="42"/>
        <v>0</v>
      </c>
      <c r="AR569" s="54">
        <f>+L569+AE569-AJ569</f>
        <v>9373320</v>
      </c>
      <c r="AS569" s="56" t="s">
        <v>571</v>
      </c>
      <c r="AT569" s="114">
        <v>0</v>
      </c>
      <c r="AU569" s="56" t="s">
        <v>91</v>
      </c>
      <c r="AV569" s="114">
        <v>0</v>
      </c>
      <c r="AW569" s="56" t="s">
        <v>90</v>
      </c>
      <c r="AX569" s="247">
        <v>1420200</v>
      </c>
      <c r="AY569" s="58">
        <f t="shared" si="43"/>
        <v>7953120</v>
      </c>
      <c r="AZ569" s="112">
        <f t="shared" si="44"/>
        <v>0.15151515151515152</v>
      </c>
      <c r="BA569" s="159">
        <v>0.15151515151515152</v>
      </c>
      <c r="BB569" s="56" t="s">
        <v>90</v>
      </c>
      <c r="BC569" s="56" t="s">
        <v>149</v>
      </c>
      <c r="BD569" s="403" t="s">
        <v>4854</v>
      </c>
      <c r="BE569" s="51" t="s">
        <v>88</v>
      </c>
      <c r="BF569" s="51" t="s">
        <v>88</v>
      </c>
    </row>
    <row r="570" spans="2:58" x14ac:dyDescent="0.25">
      <c r="B570" s="51">
        <v>2026</v>
      </c>
      <c r="C570" s="51">
        <v>891780111</v>
      </c>
      <c r="D570" s="51" t="s">
        <v>79</v>
      </c>
      <c r="E570" s="161" t="s">
        <v>4853</v>
      </c>
      <c r="F570" s="56" t="s">
        <v>4852</v>
      </c>
      <c r="G570" s="56">
        <v>0</v>
      </c>
      <c r="H570" s="56" t="s">
        <v>82</v>
      </c>
      <c r="I570" s="51" t="s">
        <v>174</v>
      </c>
      <c r="J570" s="121" t="s">
        <v>84</v>
      </c>
      <c r="K570" s="109" t="s">
        <v>4036</v>
      </c>
      <c r="L570" s="114">
        <v>9373320</v>
      </c>
      <c r="M570" s="51" t="s">
        <v>86</v>
      </c>
      <c r="N570" s="109" t="s">
        <v>4851</v>
      </c>
      <c r="O570" s="109">
        <v>1083464021</v>
      </c>
      <c r="P570" s="109">
        <v>69</v>
      </c>
      <c r="Q570" s="120">
        <v>46036</v>
      </c>
      <c r="R570" s="109">
        <v>6818861280</v>
      </c>
      <c r="S570" s="114">
        <v>1971</v>
      </c>
      <c r="T570" s="120">
        <v>46045</v>
      </c>
      <c r="U570" s="114">
        <v>9373320</v>
      </c>
      <c r="V570" s="56" t="s">
        <v>88</v>
      </c>
      <c r="W570" s="114">
        <v>1082939683</v>
      </c>
      <c r="X570" s="161" t="s">
        <v>3375</v>
      </c>
      <c r="Y570" s="120">
        <v>46045</v>
      </c>
      <c r="Z570" s="120">
        <v>46069</v>
      </c>
      <c r="AA570" s="120" t="s">
        <v>90</v>
      </c>
      <c r="AB570" s="120">
        <v>46167</v>
      </c>
      <c r="AC570" s="54">
        <f t="shared" si="40"/>
        <v>98</v>
      </c>
      <c r="AD570" s="56">
        <v>0</v>
      </c>
      <c r="AE570" s="114">
        <v>0</v>
      </c>
      <c r="AF570" s="56">
        <v>0</v>
      </c>
      <c r="AG570" s="116" t="s">
        <v>90</v>
      </c>
      <c r="AH570" s="54">
        <f t="shared" si="41"/>
        <v>0</v>
      </c>
      <c r="AI570" s="56">
        <v>0</v>
      </c>
      <c r="AJ570" s="114">
        <v>0</v>
      </c>
      <c r="AK570" s="120" t="s">
        <v>90</v>
      </c>
      <c r="AL570" s="116" t="s">
        <v>90</v>
      </c>
      <c r="AM570" s="56">
        <v>0</v>
      </c>
      <c r="AN570" s="116" t="s">
        <v>90</v>
      </c>
      <c r="AO570" s="116" t="s">
        <v>90</v>
      </c>
      <c r="AP570" s="116" t="s">
        <v>90</v>
      </c>
      <c r="AQ570" s="54">
        <f t="shared" si="42"/>
        <v>0</v>
      </c>
      <c r="AR570" s="54">
        <f>+L570+AE570-AJ570</f>
        <v>9373320</v>
      </c>
      <c r="AS570" s="56" t="s">
        <v>571</v>
      </c>
      <c r="AT570" s="114">
        <v>0</v>
      </c>
      <c r="AU570" s="56" t="s">
        <v>91</v>
      </c>
      <c r="AV570" s="114">
        <v>0</v>
      </c>
      <c r="AW570" s="56" t="s">
        <v>90</v>
      </c>
      <c r="AX570" s="247">
        <v>1420200</v>
      </c>
      <c r="AY570" s="58">
        <f t="shared" si="43"/>
        <v>7953120</v>
      </c>
      <c r="AZ570" s="112">
        <f t="shared" si="44"/>
        <v>0.15151515151515152</v>
      </c>
      <c r="BA570" s="159">
        <v>0.15151515151515152</v>
      </c>
      <c r="BB570" s="56" t="s">
        <v>90</v>
      </c>
      <c r="BC570" s="56" t="s">
        <v>149</v>
      </c>
      <c r="BD570" s="403" t="s">
        <v>4850</v>
      </c>
      <c r="BE570" s="51" t="s">
        <v>88</v>
      </c>
      <c r="BF570" s="51" t="s">
        <v>88</v>
      </c>
    </row>
    <row r="571" spans="2:58" x14ac:dyDescent="0.25">
      <c r="B571" s="51">
        <v>2026</v>
      </c>
      <c r="C571" s="51">
        <v>891780111</v>
      </c>
      <c r="D571" s="51" t="s">
        <v>79</v>
      </c>
      <c r="E571" s="161" t="s">
        <v>4849</v>
      </c>
      <c r="F571" s="56" t="s">
        <v>4848</v>
      </c>
      <c r="G571" s="56">
        <v>0</v>
      </c>
      <c r="H571" s="56" t="s">
        <v>82</v>
      </c>
      <c r="I571" s="51" t="s">
        <v>174</v>
      </c>
      <c r="J571" s="121" t="s">
        <v>84</v>
      </c>
      <c r="K571" s="109" t="s">
        <v>3760</v>
      </c>
      <c r="L571" s="114">
        <v>9373320</v>
      </c>
      <c r="M571" s="51" t="s">
        <v>86</v>
      </c>
      <c r="N571" s="109" t="s">
        <v>4847</v>
      </c>
      <c r="O571" s="109">
        <v>1233493072</v>
      </c>
      <c r="P571" s="109">
        <v>69</v>
      </c>
      <c r="Q571" s="120">
        <v>46036</v>
      </c>
      <c r="R571" s="109">
        <v>6818861280</v>
      </c>
      <c r="S571" s="114">
        <v>1965</v>
      </c>
      <c r="T571" s="120">
        <v>46045</v>
      </c>
      <c r="U571" s="114">
        <v>9373320</v>
      </c>
      <c r="V571" s="56" t="s">
        <v>88</v>
      </c>
      <c r="W571" s="114">
        <v>1082939683</v>
      </c>
      <c r="X571" s="161" t="s">
        <v>3375</v>
      </c>
      <c r="Y571" s="120">
        <v>46045</v>
      </c>
      <c r="Z571" s="120">
        <v>46069</v>
      </c>
      <c r="AA571" s="120" t="s">
        <v>90</v>
      </c>
      <c r="AB571" s="120">
        <v>46167</v>
      </c>
      <c r="AC571" s="54">
        <f t="shared" si="40"/>
        <v>98</v>
      </c>
      <c r="AD571" s="56">
        <v>0</v>
      </c>
      <c r="AE571" s="114">
        <v>0</v>
      </c>
      <c r="AF571" s="56">
        <v>0</v>
      </c>
      <c r="AG571" s="116" t="s">
        <v>90</v>
      </c>
      <c r="AH571" s="54">
        <f t="shared" si="41"/>
        <v>0</v>
      </c>
      <c r="AI571" s="56">
        <v>0</v>
      </c>
      <c r="AJ571" s="114">
        <v>0</v>
      </c>
      <c r="AK571" s="120" t="s">
        <v>90</v>
      </c>
      <c r="AL571" s="116" t="s">
        <v>90</v>
      </c>
      <c r="AM571" s="56">
        <v>0</v>
      </c>
      <c r="AN571" s="116" t="s">
        <v>90</v>
      </c>
      <c r="AO571" s="116" t="s">
        <v>90</v>
      </c>
      <c r="AP571" s="116" t="s">
        <v>90</v>
      </c>
      <c r="AQ571" s="54">
        <f t="shared" si="42"/>
        <v>0</v>
      </c>
      <c r="AR571" s="54">
        <f>+L571+AE571-AJ571</f>
        <v>9373320</v>
      </c>
      <c r="AS571" s="56" t="s">
        <v>571</v>
      </c>
      <c r="AT571" s="114">
        <v>0</v>
      </c>
      <c r="AU571" s="56" t="s">
        <v>91</v>
      </c>
      <c r="AV571" s="114">
        <v>0</v>
      </c>
      <c r="AW571" s="56" t="s">
        <v>90</v>
      </c>
      <c r="AX571" s="247">
        <v>1420200</v>
      </c>
      <c r="AY571" s="58">
        <f t="shared" si="43"/>
        <v>7953120</v>
      </c>
      <c r="AZ571" s="112">
        <f t="shared" si="44"/>
        <v>0.15151515151515152</v>
      </c>
      <c r="BA571" s="159">
        <v>0.15151515151515152</v>
      </c>
      <c r="BB571" s="56" t="s">
        <v>90</v>
      </c>
      <c r="BC571" s="56" t="s">
        <v>149</v>
      </c>
      <c r="BD571" s="403" t="s">
        <v>4846</v>
      </c>
      <c r="BE571" s="51" t="s">
        <v>88</v>
      </c>
      <c r="BF571" s="51" t="s">
        <v>88</v>
      </c>
    </row>
    <row r="572" spans="2:58" x14ac:dyDescent="0.25">
      <c r="B572" s="51">
        <v>2026</v>
      </c>
      <c r="C572" s="51">
        <v>891780111</v>
      </c>
      <c r="D572" s="51" t="s">
        <v>79</v>
      </c>
      <c r="E572" s="161" t="s">
        <v>4845</v>
      </c>
      <c r="F572" s="56" t="s">
        <v>4844</v>
      </c>
      <c r="G572" s="56">
        <v>0</v>
      </c>
      <c r="H572" s="56" t="s">
        <v>82</v>
      </c>
      <c r="I572" s="51" t="s">
        <v>174</v>
      </c>
      <c r="J572" s="121" t="s">
        <v>84</v>
      </c>
      <c r="K572" s="109" t="s">
        <v>4046</v>
      </c>
      <c r="L572" s="114">
        <v>9373320</v>
      </c>
      <c r="M572" s="51" t="s">
        <v>86</v>
      </c>
      <c r="N572" s="109" t="s">
        <v>4843</v>
      </c>
      <c r="O572" s="109">
        <v>1049024193</v>
      </c>
      <c r="P572" s="109">
        <v>69</v>
      </c>
      <c r="Q572" s="120">
        <v>46036</v>
      </c>
      <c r="R572" s="109">
        <v>6818861280</v>
      </c>
      <c r="S572" s="114">
        <v>2014</v>
      </c>
      <c r="T572" s="120">
        <v>46045</v>
      </c>
      <c r="U572" s="114">
        <v>9373320</v>
      </c>
      <c r="V572" s="56" t="s">
        <v>88</v>
      </c>
      <c r="W572" s="114">
        <v>1082939683</v>
      </c>
      <c r="X572" s="161" t="s">
        <v>3375</v>
      </c>
      <c r="Y572" s="120">
        <v>46045</v>
      </c>
      <c r="Z572" s="120">
        <v>46069</v>
      </c>
      <c r="AA572" s="120" t="s">
        <v>90</v>
      </c>
      <c r="AB572" s="120">
        <v>46167</v>
      </c>
      <c r="AC572" s="54">
        <f t="shared" si="40"/>
        <v>98</v>
      </c>
      <c r="AD572" s="56">
        <v>0</v>
      </c>
      <c r="AE572" s="114">
        <v>0</v>
      </c>
      <c r="AF572" s="56">
        <v>0</v>
      </c>
      <c r="AG572" s="116" t="s">
        <v>90</v>
      </c>
      <c r="AH572" s="54">
        <f t="shared" si="41"/>
        <v>0</v>
      </c>
      <c r="AI572" s="56">
        <v>0</v>
      </c>
      <c r="AJ572" s="114">
        <v>0</v>
      </c>
      <c r="AK572" s="120" t="s">
        <v>90</v>
      </c>
      <c r="AL572" s="116" t="s">
        <v>90</v>
      </c>
      <c r="AM572" s="56">
        <v>0</v>
      </c>
      <c r="AN572" s="116" t="s">
        <v>90</v>
      </c>
      <c r="AO572" s="116" t="s">
        <v>90</v>
      </c>
      <c r="AP572" s="116" t="s">
        <v>90</v>
      </c>
      <c r="AQ572" s="54">
        <f t="shared" si="42"/>
        <v>0</v>
      </c>
      <c r="AR572" s="54">
        <f>+L572+AE572-AJ572</f>
        <v>9373320</v>
      </c>
      <c r="AS572" s="56" t="s">
        <v>571</v>
      </c>
      <c r="AT572" s="114">
        <v>0</v>
      </c>
      <c r="AU572" s="56" t="s">
        <v>91</v>
      </c>
      <c r="AV572" s="114">
        <v>0</v>
      </c>
      <c r="AW572" s="56" t="s">
        <v>90</v>
      </c>
      <c r="AX572" s="247">
        <v>1420200</v>
      </c>
      <c r="AY572" s="58">
        <f t="shared" si="43"/>
        <v>7953120</v>
      </c>
      <c r="AZ572" s="112">
        <f t="shared" si="44"/>
        <v>0.15151515151515152</v>
      </c>
      <c r="BA572" s="159">
        <v>0.15151515151515152</v>
      </c>
      <c r="BB572" s="56" t="s">
        <v>90</v>
      </c>
      <c r="BC572" s="56" t="s">
        <v>149</v>
      </c>
      <c r="BD572" s="403" t="s">
        <v>4842</v>
      </c>
      <c r="BE572" s="51" t="s">
        <v>88</v>
      </c>
      <c r="BF572" s="51" t="s">
        <v>88</v>
      </c>
    </row>
    <row r="573" spans="2:58" x14ac:dyDescent="0.25">
      <c r="B573" s="51">
        <v>2026</v>
      </c>
      <c r="C573" s="51">
        <v>891780111</v>
      </c>
      <c r="D573" s="51" t="s">
        <v>79</v>
      </c>
      <c r="E573" s="161" t="s">
        <v>4841</v>
      </c>
      <c r="F573" s="56" t="s">
        <v>4840</v>
      </c>
      <c r="G573" s="56">
        <v>0</v>
      </c>
      <c r="H573" s="56" t="s">
        <v>82</v>
      </c>
      <c r="I573" s="51" t="s">
        <v>174</v>
      </c>
      <c r="J573" s="121" t="s">
        <v>84</v>
      </c>
      <c r="K573" s="109" t="s">
        <v>4046</v>
      </c>
      <c r="L573" s="114">
        <v>9373320</v>
      </c>
      <c r="M573" s="51" t="s">
        <v>86</v>
      </c>
      <c r="N573" s="109" t="s">
        <v>4839</v>
      </c>
      <c r="O573" s="109">
        <v>1050919256</v>
      </c>
      <c r="P573" s="109">
        <v>69</v>
      </c>
      <c r="Q573" s="120">
        <v>46036</v>
      </c>
      <c r="R573" s="109">
        <v>6818861280</v>
      </c>
      <c r="S573" s="114">
        <v>1970</v>
      </c>
      <c r="T573" s="120">
        <v>46045</v>
      </c>
      <c r="U573" s="114">
        <v>9373320</v>
      </c>
      <c r="V573" s="56" t="s">
        <v>88</v>
      </c>
      <c r="W573" s="114">
        <v>1082939683</v>
      </c>
      <c r="X573" s="161" t="s">
        <v>3375</v>
      </c>
      <c r="Y573" s="120">
        <v>46045</v>
      </c>
      <c r="Z573" s="120">
        <v>46069</v>
      </c>
      <c r="AA573" s="120" t="s">
        <v>90</v>
      </c>
      <c r="AB573" s="120">
        <v>46167</v>
      </c>
      <c r="AC573" s="54">
        <f t="shared" si="40"/>
        <v>98</v>
      </c>
      <c r="AD573" s="56">
        <v>0</v>
      </c>
      <c r="AE573" s="114">
        <v>0</v>
      </c>
      <c r="AF573" s="56">
        <v>0</v>
      </c>
      <c r="AG573" s="116" t="s">
        <v>90</v>
      </c>
      <c r="AH573" s="54">
        <f t="shared" si="41"/>
        <v>0</v>
      </c>
      <c r="AI573" s="56">
        <v>0</v>
      </c>
      <c r="AJ573" s="114">
        <v>0</v>
      </c>
      <c r="AK573" s="120" t="s">
        <v>90</v>
      </c>
      <c r="AL573" s="116" t="s">
        <v>90</v>
      </c>
      <c r="AM573" s="56">
        <v>0</v>
      </c>
      <c r="AN573" s="116" t="s">
        <v>90</v>
      </c>
      <c r="AO573" s="116" t="s">
        <v>90</v>
      </c>
      <c r="AP573" s="116" t="s">
        <v>90</v>
      </c>
      <c r="AQ573" s="54">
        <f t="shared" si="42"/>
        <v>0</v>
      </c>
      <c r="AR573" s="54">
        <f>+L573+AE573-AJ573</f>
        <v>9373320</v>
      </c>
      <c r="AS573" s="56" t="s">
        <v>571</v>
      </c>
      <c r="AT573" s="114">
        <v>0</v>
      </c>
      <c r="AU573" s="56" t="s">
        <v>91</v>
      </c>
      <c r="AV573" s="114">
        <v>0</v>
      </c>
      <c r="AW573" s="56" t="s">
        <v>90</v>
      </c>
      <c r="AX573" s="247">
        <v>1420200</v>
      </c>
      <c r="AY573" s="58">
        <f t="shared" si="43"/>
        <v>7953120</v>
      </c>
      <c r="AZ573" s="112">
        <f t="shared" si="44"/>
        <v>0.15151515151515152</v>
      </c>
      <c r="BA573" s="159">
        <v>0.15151515151515152</v>
      </c>
      <c r="BB573" s="56" t="s">
        <v>90</v>
      </c>
      <c r="BC573" s="56" t="s">
        <v>149</v>
      </c>
      <c r="BD573" s="403" t="s">
        <v>4838</v>
      </c>
      <c r="BE573" s="51" t="s">
        <v>88</v>
      </c>
      <c r="BF573" s="51" t="s">
        <v>88</v>
      </c>
    </row>
    <row r="574" spans="2:58" x14ac:dyDescent="0.25">
      <c r="B574" s="51">
        <v>2026</v>
      </c>
      <c r="C574" s="51">
        <v>891780111</v>
      </c>
      <c r="D574" s="51" t="s">
        <v>79</v>
      </c>
      <c r="E574" s="161" t="s">
        <v>4837</v>
      </c>
      <c r="F574" s="56" t="s">
        <v>4836</v>
      </c>
      <c r="G574" s="56">
        <v>0</v>
      </c>
      <c r="H574" s="56" t="s">
        <v>82</v>
      </c>
      <c r="I574" s="51" t="s">
        <v>174</v>
      </c>
      <c r="J574" s="121" t="s">
        <v>84</v>
      </c>
      <c r="K574" s="109" t="s">
        <v>4046</v>
      </c>
      <c r="L574" s="114">
        <v>9373320</v>
      </c>
      <c r="M574" s="51" t="s">
        <v>86</v>
      </c>
      <c r="N574" s="109" t="s">
        <v>4835</v>
      </c>
      <c r="O574" s="109">
        <v>1049031829</v>
      </c>
      <c r="P574" s="109">
        <v>69</v>
      </c>
      <c r="Q574" s="120">
        <v>46036</v>
      </c>
      <c r="R574" s="109">
        <v>6818861280</v>
      </c>
      <c r="S574" s="114">
        <v>2013</v>
      </c>
      <c r="T574" s="120">
        <v>46045</v>
      </c>
      <c r="U574" s="114">
        <v>9373320</v>
      </c>
      <c r="V574" s="56" t="s">
        <v>88</v>
      </c>
      <c r="W574" s="114">
        <v>1082939683</v>
      </c>
      <c r="X574" s="161" t="s">
        <v>3375</v>
      </c>
      <c r="Y574" s="120">
        <v>46045</v>
      </c>
      <c r="Z574" s="120">
        <v>46069</v>
      </c>
      <c r="AA574" s="120" t="s">
        <v>90</v>
      </c>
      <c r="AB574" s="120">
        <v>46167</v>
      </c>
      <c r="AC574" s="54">
        <f t="shared" si="40"/>
        <v>98</v>
      </c>
      <c r="AD574" s="56">
        <v>0</v>
      </c>
      <c r="AE574" s="114">
        <v>0</v>
      </c>
      <c r="AF574" s="56">
        <v>0</v>
      </c>
      <c r="AG574" s="116" t="s">
        <v>90</v>
      </c>
      <c r="AH574" s="54">
        <f t="shared" si="41"/>
        <v>0</v>
      </c>
      <c r="AI574" s="56">
        <v>0</v>
      </c>
      <c r="AJ574" s="114">
        <v>0</v>
      </c>
      <c r="AK574" s="120" t="s">
        <v>90</v>
      </c>
      <c r="AL574" s="116" t="s">
        <v>90</v>
      </c>
      <c r="AM574" s="56">
        <v>0</v>
      </c>
      <c r="AN574" s="116" t="s">
        <v>90</v>
      </c>
      <c r="AO574" s="116" t="s">
        <v>90</v>
      </c>
      <c r="AP574" s="116" t="s">
        <v>90</v>
      </c>
      <c r="AQ574" s="54">
        <f t="shared" si="42"/>
        <v>0</v>
      </c>
      <c r="AR574" s="54">
        <f>+L574+AE574-AJ574</f>
        <v>9373320</v>
      </c>
      <c r="AS574" s="56" t="s">
        <v>571</v>
      </c>
      <c r="AT574" s="114">
        <v>0</v>
      </c>
      <c r="AU574" s="56" t="s">
        <v>91</v>
      </c>
      <c r="AV574" s="114">
        <v>0</v>
      </c>
      <c r="AW574" s="56" t="s">
        <v>90</v>
      </c>
      <c r="AX574" s="247">
        <v>1420200</v>
      </c>
      <c r="AY574" s="58">
        <f t="shared" si="43"/>
        <v>7953120</v>
      </c>
      <c r="AZ574" s="112">
        <f t="shared" si="44"/>
        <v>0.15151515151515152</v>
      </c>
      <c r="BA574" s="159">
        <v>0.15151515151515152</v>
      </c>
      <c r="BB574" s="56" t="s">
        <v>90</v>
      </c>
      <c r="BC574" s="56" t="s">
        <v>149</v>
      </c>
      <c r="BD574" s="403" t="s">
        <v>4834</v>
      </c>
      <c r="BE574" s="51" t="s">
        <v>88</v>
      </c>
      <c r="BF574" s="51" t="s">
        <v>88</v>
      </c>
    </row>
    <row r="575" spans="2:58" x14ac:dyDescent="0.25">
      <c r="B575" s="51">
        <v>2026</v>
      </c>
      <c r="C575" s="51">
        <v>891780111</v>
      </c>
      <c r="D575" s="51" t="s">
        <v>79</v>
      </c>
      <c r="E575" s="161" t="s">
        <v>4833</v>
      </c>
      <c r="F575" s="56" t="s">
        <v>4832</v>
      </c>
      <c r="G575" s="56">
        <v>0</v>
      </c>
      <c r="H575" s="56" t="s">
        <v>82</v>
      </c>
      <c r="I575" s="51" t="s">
        <v>174</v>
      </c>
      <c r="J575" s="121" t="s">
        <v>84</v>
      </c>
      <c r="K575" s="109" t="s">
        <v>4046</v>
      </c>
      <c r="L575" s="114">
        <v>9373320</v>
      </c>
      <c r="M575" s="51" t="s">
        <v>86</v>
      </c>
      <c r="N575" s="109" t="s">
        <v>4831</v>
      </c>
      <c r="O575" s="109">
        <v>1004380298</v>
      </c>
      <c r="P575" s="109">
        <v>69</v>
      </c>
      <c r="Q575" s="120">
        <v>46036</v>
      </c>
      <c r="R575" s="109">
        <v>6818861280</v>
      </c>
      <c r="S575" s="114">
        <v>1969</v>
      </c>
      <c r="T575" s="120">
        <v>46045</v>
      </c>
      <c r="U575" s="114">
        <v>9373320</v>
      </c>
      <c r="V575" s="56" t="s">
        <v>88</v>
      </c>
      <c r="W575" s="114">
        <v>1082939683</v>
      </c>
      <c r="X575" s="161" t="s">
        <v>3375</v>
      </c>
      <c r="Y575" s="120">
        <v>46045</v>
      </c>
      <c r="Z575" s="120">
        <v>46069</v>
      </c>
      <c r="AA575" s="120" t="s">
        <v>90</v>
      </c>
      <c r="AB575" s="120">
        <v>46167</v>
      </c>
      <c r="AC575" s="54">
        <f t="shared" si="40"/>
        <v>98</v>
      </c>
      <c r="AD575" s="56">
        <v>0</v>
      </c>
      <c r="AE575" s="114">
        <v>0</v>
      </c>
      <c r="AF575" s="56">
        <v>0</v>
      </c>
      <c r="AG575" s="116" t="s">
        <v>90</v>
      </c>
      <c r="AH575" s="54">
        <f t="shared" si="41"/>
        <v>0</v>
      </c>
      <c r="AI575" s="56">
        <v>0</v>
      </c>
      <c r="AJ575" s="114">
        <v>0</v>
      </c>
      <c r="AK575" s="120" t="s">
        <v>90</v>
      </c>
      <c r="AL575" s="116" t="s">
        <v>90</v>
      </c>
      <c r="AM575" s="56">
        <v>0</v>
      </c>
      <c r="AN575" s="116" t="s">
        <v>90</v>
      </c>
      <c r="AO575" s="116" t="s">
        <v>90</v>
      </c>
      <c r="AP575" s="116" t="s">
        <v>90</v>
      </c>
      <c r="AQ575" s="54">
        <f t="shared" si="42"/>
        <v>0</v>
      </c>
      <c r="AR575" s="54">
        <f>+L575+AE575-AJ575</f>
        <v>9373320</v>
      </c>
      <c r="AS575" s="56" t="s">
        <v>571</v>
      </c>
      <c r="AT575" s="114">
        <v>0</v>
      </c>
      <c r="AU575" s="56" t="s">
        <v>91</v>
      </c>
      <c r="AV575" s="114">
        <v>0</v>
      </c>
      <c r="AW575" s="56" t="s">
        <v>90</v>
      </c>
      <c r="AX575" s="247">
        <v>1420200</v>
      </c>
      <c r="AY575" s="58">
        <f t="shared" si="43"/>
        <v>7953120</v>
      </c>
      <c r="AZ575" s="112">
        <f t="shared" si="44"/>
        <v>0.15151515151515152</v>
      </c>
      <c r="BA575" s="159">
        <v>0.15151515151515152</v>
      </c>
      <c r="BB575" s="56" t="s">
        <v>90</v>
      </c>
      <c r="BC575" s="56" t="s">
        <v>149</v>
      </c>
      <c r="BD575" s="403" t="s">
        <v>4830</v>
      </c>
      <c r="BE575" s="51" t="s">
        <v>88</v>
      </c>
      <c r="BF575" s="51" t="s">
        <v>88</v>
      </c>
    </row>
    <row r="576" spans="2:58" x14ac:dyDescent="0.25">
      <c r="B576" s="51">
        <v>2026</v>
      </c>
      <c r="C576" s="51">
        <v>891780111</v>
      </c>
      <c r="D576" s="51" t="s">
        <v>79</v>
      </c>
      <c r="E576" s="161" t="s">
        <v>4829</v>
      </c>
      <c r="F576" s="56" t="s">
        <v>4828</v>
      </c>
      <c r="G576" s="56">
        <v>0</v>
      </c>
      <c r="H576" s="56" t="s">
        <v>82</v>
      </c>
      <c r="I576" s="51" t="s">
        <v>174</v>
      </c>
      <c r="J576" s="121" t="s">
        <v>84</v>
      </c>
      <c r="K576" s="109" t="s">
        <v>4046</v>
      </c>
      <c r="L576" s="114">
        <v>9373320</v>
      </c>
      <c r="M576" s="51" t="s">
        <v>86</v>
      </c>
      <c r="N576" s="109" t="s">
        <v>4827</v>
      </c>
      <c r="O576" s="109">
        <v>33307558</v>
      </c>
      <c r="P576" s="109">
        <v>69</v>
      </c>
      <c r="Q576" s="120">
        <v>46036</v>
      </c>
      <c r="R576" s="109">
        <v>6818861280</v>
      </c>
      <c r="S576" s="114">
        <v>1968</v>
      </c>
      <c r="T576" s="120">
        <v>46045</v>
      </c>
      <c r="U576" s="114">
        <v>9373320</v>
      </c>
      <c r="V576" s="56" t="s">
        <v>88</v>
      </c>
      <c r="W576" s="114">
        <v>1082939683</v>
      </c>
      <c r="X576" s="161" t="s">
        <v>3375</v>
      </c>
      <c r="Y576" s="120">
        <v>46045</v>
      </c>
      <c r="Z576" s="120">
        <v>46069</v>
      </c>
      <c r="AA576" s="120" t="s">
        <v>90</v>
      </c>
      <c r="AB576" s="120">
        <v>46167</v>
      </c>
      <c r="AC576" s="54">
        <f t="shared" si="40"/>
        <v>98</v>
      </c>
      <c r="AD576" s="56">
        <v>0</v>
      </c>
      <c r="AE576" s="114">
        <v>0</v>
      </c>
      <c r="AF576" s="56">
        <v>0</v>
      </c>
      <c r="AG576" s="116" t="s">
        <v>90</v>
      </c>
      <c r="AH576" s="54">
        <f t="shared" si="41"/>
        <v>0</v>
      </c>
      <c r="AI576" s="56">
        <v>0</v>
      </c>
      <c r="AJ576" s="114">
        <v>0</v>
      </c>
      <c r="AK576" s="120" t="s">
        <v>90</v>
      </c>
      <c r="AL576" s="116" t="s">
        <v>90</v>
      </c>
      <c r="AM576" s="56">
        <v>0</v>
      </c>
      <c r="AN576" s="116" t="s">
        <v>90</v>
      </c>
      <c r="AO576" s="116" t="s">
        <v>90</v>
      </c>
      <c r="AP576" s="116" t="s">
        <v>90</v>
      </c>
      <c r="AQ576" s="54">
        <f t="shared" si="42"/>
        <v>0</v>
      </c>
      <c r="AR576" s="54">
        <f>+L576+AE576-AJ576</f>
        <v>9373320</v>
      </c>
      <c r="AS576" s="56" t="s">
        <v>571</v>
      </c>
      <c r="AT576" s="114">
        <v>0</v>
      </c>
      <c r="AU576" s="56" t="s">
        <v>91</v>
      </c>
      <c r="AV576" s="114">
        <v>0</v>
      </c>
      <c r="AW576" s="56" t="s">
        <v>90</v>
      </c>
      <c r="AX576" s="247">
        <v>1420200</v>
      </c>
      <c r="AY576" s="58">
        <f t="shared" si="43"/>
        <v>7953120</v>
      </c>
      <c r="AZ576" s="112">
        <f t="shared" si="44"/>
        <v>0.15151515151515152</v>
      </c>
      <c r="BA576" s="159">
        <v>0.15151515151515152</v>
      </c>
      <c r="BB576" s="56" t="s">
        <v>90</v>
      </c>
      <c r="BC576" s="56" t="s">
        <v>149</v>
      </c>
      <c r="BD576" s="403" t="s">
        <v>4826</v>
      </c>
      <c r="BE576" s="51" t="s">
        <v>88</v>
      </c>
      <c r="BF576" s="51" t="s">
        <v>88</v>
      </c>
    </row>
    <row r="577" spans="2:58" x14ac:dyDescent="0.25">
      <c r="B577" s="51">
        <v>2026</v>
      </c>
      <c r="C577" s="51">
        <v>891780111</v>
      </c>
      <c r="D577" s="51" t="s">
        <v>79</v>
      </c>
      <c r="E577" s="161" t="s">
        <v>4825</v>
      </c>
      <c r="F577" s="56" t="s">
        <v>4824</v>
      </c>
      <c r="G577" s="56">
        <v>0</v>
      </c>
      <c r="H577" s="56" t="s">
        <v>82</v>
      </c>
      <c r="I577" s="51" t="s">
        <v>174</v>
      </c>
      <c r="J577" s="121" t="s">
        <v>84</v>
      </c>
      <c r="K577" s="109" t="s">
        <v>4046</v>
      </c>
      <c r="L577" s="114">
        <v>9373320</v>
      </c>
      <c r="M577" s="51" t="s">
        <v>86</v>
      </c>
      <c r="N577" s="109" t="s">
        <v>4823</v>
      </c>
      <c r="O577" s="109">
        <v>1052096788</v>
      </c>
      <c r="P577" s="109">
        <v>69</v>
      </c>
      <c r="Q577" s="120">
        <v>46036</v>
      </c>
      <c r="R577" s="109">
        <v>6818861280</v>
      </c>
      <c r="S577" s="114">
        <v>1967</v>
      </c>
      <c r="T577" s="120">
        <v>46045</v>
      </c>
      <c r="U577" s="114">
        <v>9373320</v>
      </c>
      <c r="V577" s="56" t="s">
        <v>88</v>
      </c>
      <c r="W577" s="114">
        <v>1082939683</v>
      </c>
      <c r="X577" s="161" t="s">
        <v>3375</v>
      </c>
      <c r="Y577" s="120">
        <v>46045</v>
      </c>
      <c r="Z577" s="120">
        <v>46069</v>
      </c>
      <c r="AA577" s="120" t="s">
        <v>90</v>
      </c>
      <c r="AB577" s="120">
        <v>46167</v>
      </c>
      <c r="AC577" s="54">
        <f t="shared" si="40"/>
        <v>98</v>
      </c>
      <c r="AD577" s="56">
        <v>0</v>
      </c>
      <c r="AE577" s="114">
        <v>0</v>
      </c>
      <c r="AF577" s="56">
        <v>0</v>
      </c>
      <c r="AG577" s="116" t="s">
        <v>90</v>
      </c>
      <c r="AH577" s="54">
        <f t="shared" si="41"/>
        <v>0</v>
      </c>
      <c r="AI577" s="56">
        <v>0</v>
      </c>
      <c r="AJ577" s="114">
        <v>0</v>
      </c>
      <c r="AK577" s="120" t="s">
        <v>90</v>
      </c>
      <c r="AL577" s="116" t="s">
        <v>90</v>
      </c>
      <c r="AM577" s="56">
        <v>0</v>
      </c>
      <c r="AN577" s="116" t="s">
        <v>90</v>
      </c>
      <c r="AO577" s="116" t="s">
        <v>90</v>
      </c>
      <c r="AP577" s="116" t="s">
        <v>90</v>
      </c>
      <c r="AQ577" s="54">
        <f t="shared" si="42"/>
        <v>0</v>
      </c>
      <c r="AR577" s="54">
        <f>+L577+AE577-AJ577</f>
        <v>9373320</v>
      </c>
      <c r="AS577" s="56" t="s">
        <v>571</v>
      </c>
      <c r="AT577" s="114">
        <v>0</v>
      </c>
      <c r="AU577" s="56" t="s">
        <v>91</v>
      </c>
      <c r="AV577" s="114">
        <v>0</v>
      </c>
      <c r="AW577" s="56" t="s">
        <v>90</v>
      </c>
      <c r="AX577" s="247">
        <v>1420200</v>
      </c>
      <c r="AY577" s="58">
        <f t="shared" si="43"/>
        <v>7953120</v>
      </c>
      <c r="AZ577" s="112">
        <f t="shared" si="44"/>
        <v>0.15151515151515152</v>
      </c>
      <c r="BA577" s="159">
        <v>0.15151515151515152</v>
      </c>
      <c r="BB577" s="56" t="s">
        <v>90</v>
      </c>
      <c r="BC577" s="56" t="s">
        <v>149</v>
      </c>
      <c r="BD577" s="403" t="s">
        <v>4822</v>
      </c>
      <c r="BE577" s="51" t="s">
        <v>88</v>
      </c>
      <c r="BF577" s="51" t="s">
        <v>88</v>
      </c>
    </row>
    <row r="578" spans="2:58" x14ac:dyDescent="0.25">
      <c r="B578" s="51">
        <v>2026</v>
      </c>
      <c r="C578" s="51">
        <v>891780111</v>
      </c>
      <c r="D578" s="51" t="s">
        <v>79</v>
      </c>
      <c r="E578" s="161" t="s">
        <v>4821</v>
      </c>
      <c r="F578" s="56" t="s">
        <v>4820</v>
      </c>
      <c r="G578" s="56">
        <v>0</v>
      </c>
      <c r="H578" s="56" t="s">
        <v>82</v>
      </c>
      <c r="I578" s="51" t="s">
        <v>4584</v>
      </c>
      <c r="J578" s="121" t="s">
        <v>84</v>
      </c>
      <c r="K578" s="109" t="s">
        <v>4046</v>
      </c>
      <c r="L578" s="114">
        <v>9373320</v>
      </c>
      <c r="M578" s="51" t="s">
        <v>86</v>
      </c>
      <c r="N578" s="109" t="s">
        <v>4819</v>
      </c>
      <c r="O578" s="109">
        <v>1048217670</v>
      </c>
      <c r="P578" s="109">
        <v>69</v>
      </c>
      <c r="Q578" s="120">
        <v>46036</v>
      </c>
      <c r="R578" s="109">
        <v>6818861280</v>
      </c>
      <c r="S578" s="114">
        <v>1982</v>
      </c>
      <c r="T578" s="120">
        <v>46045</v>
      </c>
      <c r="U578" s="114">
        <v>9373320</v>
      </c>
      <c r="V578" s="56" t="s">
        <v>88</v>
      </c>
      <c r="W578" s="114">
        <v>1082939683</v>
      </c>
      <c r="X578" s="161" t="s">
        <v>3375</v>
      </c>
      <c r="Y578" s="120">
        <v>46045</v>
      </c>
      <c r="Z578" s="120">
        <v>46069</v>
      </c>
      <c r="AA578" s="120" t="s">
        <v>90</v>
      </c>
      <c r="AB578" s="120">
        <v>46167</v>
      </c>
      <c r="AC578" s="54">
        <f t="shared" si="40"/>
        <v>98</v>
      </c>
      <c r="AD578" s="56">
        <v>0</v>
      </c>
      <c r="AE578" s="114">
        <v>0</v>
      </c>
      <c r="AF578" s="56">
        <v>0</v>
      </c>
      <c r="AG578" s="116" t="s">
        <v>90</v>
      </c>
      <c r="AH578" s="54">
        <f t="shared" si="41"/>
        <v>0</v>
      </c>
      <c r="AI578" s="56">
        <v>0</v>
      </c>
      <c r="AJ578" s="114">
        <v>0</v>
      </c>
      <c r="AK578" s="120" t="s">
        <v>90</v>
      </c>
      <c r="AL578" s="116" t="s">
        <v>90</v>
      </c>
      <c r="AM578" s="56">
        <v>0</v>
      </c>
      <c r="AN578" s="116" t="s">
        <v>90</v>
      </c>
      <c r="AO578" s="116" t="s">
        <v>90</v>
      </c>
      <c r="AP578" s="116" t="s">
        <v>90</v>
      </c>
      <c r="AQ578" s="54">
        <f t="shared" si="42"/>
        <v>0</v>
      </c>
      <c r="AR578" s="54">
        <f>+L578+AE578-AJ578</f>
        <v>9373320</v>
      </c>
      <c r="AS578" s="56" t="s">
        <v>571</v>
      </c>
      <c r="AT578" s="114">
        <v>0</v>
      </c>
      <c r="AU578" s="56" t="s">
        <v>91</v>
      </c>
      <c r="AV578" s="114">
        <v>0</v>
      </c>
      <c r="AW578" s="56" t="s">
        <v>90</v>
      </c>
      <c r="AX578" s="247">
        <v>1420200</v>
      </c>
      <c r="AY578" s="58">
        <f t="shared" si="43"/>
        <v>7953120</v>
      </c>
      <c r="AZ578" s="112">
        <f t="shared" si="44"/>
        <v>0.15151515151515152</v>
      </c>
      <c r="BA578" s="159">
        <v>0.15151515151515152</v>
      </c>
      <c r="BB578" s="56" t="s">
        <v>90</v>
      </c>
      <c r="BC578" s="56" t="s">
        <v>149</v>
      </c>
      <c r="BD578" s="403" t="s">
        <v>4818</v>
      </c>
      <c r="BE578" s="51" t="s">
        <v>88</v>
      </c>
      <c r="BF578" s="51" t="s">
        <v>88</v>
      </c>
    </row>
    <row r="579" spans="2:58" x14ac:dyDescent="0.25">
      <c r="B579" s="51">
        <v>2026</v>
      </c>
      <c r="C579" s="51">
        <v>891780111</v>
      </c>
      <c r="D579" s="51" t="s">
        <v>79</v>
      </c>
      <c r="E579" s="161" t="s">
        <v>4817</v>
      </c>
      <c r="F579" s="56" t="s">
        <v>4816</v>
      </c>
      <c r="G579" s="56">
        <v>0</v>
      </c>
      <c r="H579" s="56" t="s">
        <v>82</v>
      </c>
      <c r="I579" s="51" t="s">
        <v>4584</v>
      </c>
      <c r="J579" s="121" t="s">
        <v>84</v>
      </c>
      <c r="K579" s="109" t="s">
        <v>4046</v>
      </c>
      <c r="L579" s="114">
        <v>9373320</v>
      </c>
      <c r="M579" s="51" t="s">
        <v>86</v>
      </c>
      <c r="N579" s="109" t="s">
        <v>4815</v>
      </c>
      <c r="O579" s="109">
        <v>1004372227</v>
      </c>
      <c r="P579" s="109">
        <v>69</v>
      </c>
      <c r="Q579" s="120">
        <v>46036</v>
      </c>
      <c r="R579" s="109">
        <v>6818861280</v>
      </c>
      <c r="S579" s="114">
        <v>1981</v>
      </c>
      <c r="T579" s="120">
        <v>46045</v>
      </c>
      <c r="U579" s="114">
        <v>9373320</v>
      </c>
      <c r="V579" s="56" t="s">
        <v>88</v>
      </c>
      <c r="W579" s="114">
        <v>1082939683</v>
      </c>
      <c r="X579" s="161" t="s">
        <v>3375</v>
      </c>
      <c r="Y579" s="120">
        <v>46045</v>
      </c>
      <c r="Z579" s="120">
        <v>46069</v>
      </c>
      <c r="AA579" s="120" t="s">
        <v>90</v>
      </c>
      <c r="AB579" s="120">
        <v>46167</v>
      </c>
      <c r="AC579" s="54">
        <f t="shared" si="40"/>
        <v>98</v>
      </c>
      <c r="AD579" s="56">
        <v>0</v>
      </c>
      <c r="AE579" s="114">
        <v>0</v>
      </c>
      <c r="AF579" s="56">
        <v>0</v>
      </c>
      <c r="AG579" s="116" t="s">
        <v>90</v>
      </c>
      <c r="AH579" s="54">
        <f t="shared" si="41"/>
        <v>0</v>
      </c>
      <c r="AI579" s="56">
        <v>0</v>
      </c>
      <c r="AJ579" s="114">
        <v>0</v>
      </c>
      <c r="AK579" s="120" t="s">
        <v>90</v>
      </c>
      <c r="AL579" s="116" t="s">
        <v>90</v>
      </c>
      <c r="AM579" s="56">
        <v>0</v>
      </c>
      <c r="AN579" s="116" t="s">
        <v>90</v>
      </c>
      <c r="AO579" s="116" t="s">
        <v>90</v>
      </c>
      <c r="AP579" s="116" t="s">
        <v>90</v>
      </c>
      <c r="AQ579" s="54">
        <f t="shared" si="42"/>
        <v>0</v>
      </c>
      <c r="AR579" s="54">
        <f>+L579+AE579-AJ579</f>
        <v>9373320</v>
      </c>
      <c r="AS579" s="56" t="s">
        <v>571</v>
      </c>
      <c r="AT579" s="114">
        <v>0</v>
      </c>
      <c r="AU579" s="56" t="s">
        <v>91</v>
      </c>
      <c r="AV579" s="114">
        <v>0</v>
      </c>
      <c r="AW579" s="56" t="s">
        <v>90</v>
      </c>
      <c r="AX579" s="247">
        <v>1420200</v>
      </c>
      <c r="AY579" s="58">
        <f t="shared" si="43"/>
        <v>7953120</v>
      </c>
      <c r="AZ579" s="112">
        <f t="shared" si="44"/>
        <v>0.15151515151515152</v>
      </c>
      <c r="BA579" s="159">
        <v>0.15151515151515152</v>
      </c>
      <c r="BB579" s="56" t="s">
        <v>90</v>
      </c>
      <c r="BC579" s="56" t="s">
        <v>149</v>
      </c>
      <c r="BD579" s="403" t="s">
        <v>4814</v>
      </c>
      <c r="BE579" s="51" t="s">
        <v>88</v>
      </c>
      <c r="BF579" s="51" t="s">
        <v>88</v>
      </c>
    </row>
    <row r="580" spans="2:58" x14ac:dyDescent="0.25">
      <c r="B580" s="51">
        <v>2026</v>
      </c>
      <c r="C580" s="51">
        <v>891780111</v>
      </c>
      <c r="D580" s="51" t="s">
        <v>79</v>
      </c>
      <c r="E580" s="161" t="s">
        <v>4813</v>
      </c>
      <c r="F580" s="56" t="s">
        <v>4812</v>
      </c>
      <c r="G580" s="56">
        <v>0</v>
      </c>
      <c r="H580" s="56" t="s">
        <v>82</v>
      </c>
      <c r="I580" s="51" t="s">
        <v>4584</v>
      </c>
      <c r="J580" s="121" t="s">
        <v>84</v>
      </c>
      <c r="K580" s="109" t="s">
        <v>4046</v>
      </c>
      <c r="L580" s="114">
        <v>9373320</v>
      </c>
      <c r="M580" s="51" t="s">
        <v>86</v>
      </c>
      <c r="N580" s="109" t="s">
        <v>4811</v>
      </c>
      <c r="O580" s="109">
        <v>8776950</v>
      </c>
      <c r="P580" s="109">
        <v>69</v>
      </c>
      <c r="Q580" s="120">
        <v>46036</v>
      </c>
      <c r="R580" s="109">
        <v>6818861280</v>
      </c>
      <c r="S580" s="114">
        <v>1980</v>
      </c>
      <c r="T580" s="120">
        <v>46045</v>
      </c>
      <c r="U580" s="114">
        <v>9373320</v>
      </c>
      <c r="V580" s="56" t="s">
        <v>88</v>
      </c>
      <c r="W580" s="114">
        <v>1082939683</v>
      </c>
      <c r="X580" s="161" t="s">
        <v>3375</v>
      </c>
      <c r="Y580" s="120">
        <v>46045</v>
      </c>
      <c r="Z580" s="120">
        <v>46069</v>
      </c>
      <c r="AA580" s="120" t="s">
        <v>90</v>
      </c>
      <c r="AB580" s="120">
        <v>46167</v>
      </c>
      <c r="AC580" s="54">
        <f t="shared" si="40"/>
        <v>98</v>
      </c>
      <c r="AD580" s="56">
        <v>0</v>
      </c>
      <c r="AE580" s="114">
        <v>0</v>
      </c>
      <c r="AF580" s="56">
        <v>0</v>
      </c>
      <c r="AG580" s="116" t="s">
        <v>90</v>
      </c>
      <c r="AH580" s="54">
        <f t="shared" si="41"/>
        <v>0</v>
      </c>
      <c r="AI580" s="56">
        <v>0</v>
      </c>
      <c r="AJ580" s="114">
        <v>0</v>
      </c>
      <c r="AK580" s="120" t="s">
        <v>90</v>
      </c>
      <c r="AL580" s="116" t="s">
        <v>90</v>
      </c>
      <c r="AM580" s="56">
        <v>0</v>
      </c>
      <c r="AN580" s="116" t="s">
        <v>90</v>
      </c>
      <c r="AO580" s="116" t="s">
        <v>90</v>
      </c>
      <c r="AP580" s="116" t="s">
        <v>90</v>
      </c>
      <c r="AQ580" s="54">
        <f t="shared" si="42"/>
        <v>0</v>
      </c>
      <c r="AR580" s="54">
        <f>+L580+AE580-AJ580</f>
        <v>9373320</v>
      </c>
      <c r="AS580" s="56" t="s">
        <v>571</v>
      </c>
      <c r="AT580" s="114">
        <v>0</v>
      </c>
      <c r="AU580" s="56" t="s">
        <v>91</v>
      </c>
      <c r="AV580" s="114">
        <v>0</v>
      </c>
      <c r="AW580" s="56" t="s">
        <v>90</v>
      </c>
      <c r="AX580" s="247">
        <v>1420200</v>
      </c>
      <c r="AY580" s="58">
        <f t="shared" si="43"/>
        <v>7953120</v>
      </c>
      <c r="AZ580" s="112">
        <f t="shared" si="44"/>
        <v>0.15151515151515152</v>
      </c>
      <c r="BA580" s="159">
        <v>0.15151515151515152</v>
      </c>
      <c r="BB580" s="56" t="s">
        <v>90</v>
      </c>
      <c r="BC580" s="56" t="s">
        <v>149</v>
      </c>
      <c r="BD580" s="403" t="s">
        <v>4810</v>
      </c>
      <c r="BE580" s="51" t="s">
        <v>88</v>
      </c>
      <c r="BF580" s="51" t="s">
        <v>88</v>
      </c>
    </row>
    <row r="581" spans="2:58" x14ac:dyDescent="0.25">
      <c r="B581" s="51">
        <v>2026</v>
      </c>
      <c r="C581" s="51">
        <v>891780111</v>
      </c>
      <c r="D581" s="51" t="s">
        <v>79</v>
      </c>
      <c r="E581" s="161" t="s">
        <v>4809</v>
      </c>
      <c r="F581" s="56" t="s">
        <v>4808</v>
      </c>
      <c r="G581" s="56">
        <v>0</v>
      </c>
      <c r="H581" s="56" t="s">
        <v>82</v>
      </c>
      <c r="I581" s="51" t="s">
        <v>4584</v>
      </c>
      <c r="J581" s="121" t="s">
        <v>84</v>
      </c>
      <c r="K581" s="109" t="s">
        <v>4036</v>
      </c>
      <c r="L581" s="114">
        <v>9373320</v>
      </c>
      <c r="M581" s="51" t="s">
        <v>86</v>
      </c>
      <c r="N581" s="109" t="s">
        <v>4807</v>
      </c>
      <c r="O581" s="109">
        <v>8525272</v>
      </c>
      <c r="P581" s="109">
        <v>69</v>
      </c>
      <c r="Q581" s="120">
        <v>46036</v>
      </c>
      <c r="R581" s="109">
        <v>6818861280</v>
      </c>
      <c r="S581" s="114">
        <v>1979</v>
      </c>
      <c r="T581" s="120">
        <v>46045</v>
      </c>
      <c r="U581" s="114">
        <v>9373320</v>
      </c>
      <c r="V581" s="56" t="s">
        <v>88</v>
      </c>
      <c r="W581" s="114">
        <v>1082939683</v>
      </c>
      <c r="X581" s="161" t="s">
        <v>3375</v>
      </c>
      <c r="Y581" s="120">
        <v>46045</v>
      </c>
      <c r="Z581" s="120">
        <v>46069</v>
      </c>
      <c r="AA581" s="120" t="s">
        <v>90</v>
      </c>
      <c r="AB581" s="120">
        <v>46167</v>
      </c>
      <c r="AC581" s="54">
        <f t="shared" si="40"/>
        <v>98</v>
      </c>
      <c r="AD581" s="56">
        <v>0</v>
      </c>
      <c r="AE581" s="114">
        <v>0</v>
      </c>
      <c r="AF581" s="56">
        <v>0</v>
      </c>
      <c r="AG581" s="116" t="s">
        <v>90</v>
      </c>
      <c r="AH581" s="54">
        <f t="shared" si="41"/>
        <v>0</v>
      </c>
      <c r="AI581" s="56">
        <v>0</v>
      </c>
      <c r="AJ581" s="114">
        <v>0</v>
      </c>
      <c r="AK581" s="120" t="s">
        <v>90</v>
      </c>
      <c r="AL581" s="116" t="s">
        <v>90</v>
      </c>
      <c r="AM581" s="56">
        <v>0</v>
      </c>
      <c r="AN581" s="116" t="s">
        <v>90</v>
      </c>
      <c r="AO581" s="116" t="s">
        <v>90</v>
      </c>
      <c r="AP581" s="116" t="s">
        <v>90</v>
      </c>
      <c r="AQ581" s="54">
        <f t="shared" si="42"/>
        <v>0</v>
      </c>
      <c r="AR581" s="54">
        <f>+L581+AE581-AJ581</f>
        <v>9373320</v>
      </c>
      <c r="AS581" s="56" t="s">
        <v>571</v>
      </c>
      <c r="AT581" s="114">
        <v>0</v>
      </c>
      <c r="AU581" s="56" t="s">
        <v>91</v>
      </c>
      <c r="AV581" s="114">
        <v>0</v>
      </c>
      <c r="AW581" s="56" t="s">
        <v>90</v>
      </c>
      <c r="AX581" s="247">
        <v>1420200</v>
      </c>
      <c r="AY581" s="58">
        <f t="shared" si="43"/>
        <v>7953120</v>
      </c>
      <c r="AZ581" s="112">
        <f t="shared" si="44"/>
        <v>0.15151515151515152</v>
      </c>
      <c r="BA581" s="159">
        <v>0.15151515151515152</v>
      </c>
      <c r="BB581" s="56" t="s">
        <v>90</v>
      </c>
      <c r="BC581" s="56" t="s">
        <v>149</v>
      </c>
      <c r="BD581" s="403" t="s">
        <v>4806</v>
      </c>
      <c r="BE581" s="51" t="s">
        <v>88</v>
      </c>
      <c r="BF581" s="51" t="s">
        <v>88</v>
      </c>
    </row>
    <row r="582" spans="2:58" x14ac:dyDescent="0.25">
      <c r="B582" s="51">
        <v>2026</v>
      </c>
      <c r="C582" s="51">
        <v>891780111</v>
      </c>
      <c r="D582" s="51" t="s">
        <v>79</v>
      </c>
      <c r="E582" s="161" t="s">
        <v>4805</v>
      </c>
      <c r="F582" s="56" t="s">
        <v>4804</v>
      </c>
      <c r="G582" s="56">
        <v>0</v>
      </c>
      <c r="H582" s="56" t="s">
        <v>82</v>
      </c>
      <c r="I582" s="51" t="s">
        <v>4584</v>
      </c>
      <c r="J582" s="121" t="s">
        <v>84</v>
      </c>
      <c r="K582" s="109" t="s">
        <v>4046</v>
      </c>
      <c r="L582" s="114">
        <v>9373320</v>
      </c>
      <c r="M582" s="51" t="s">
        <v>86</v>
      </c>
      <c r="N582" s="109" t="s">
        <v>4803</v>
      </c>
      <c r="O582" s="109">
        <v>1001934773</v>
      </c>
      <c r="P582" s="109">
        <v>69</v>
      </c>
      <c r="Q582" s="120">
        <v>46036</v>
      </c>
      <c r="R582" s="109">
        <v>6818861280</v>
      </c>
      <c r="S582" s="114">
        <v>1978</v>
      </c>
      <c r="T582" s="120">
        <v>46045</v>
      </c>
      <c r="U582" s="114">
        <v>9373320</v>
      </c>
      <c r="V582" s="56" t="s">
        <v>88</v>
      </c>
      <c r="W582" s="114">
        <v>1082939683</v>
      </c>
      <c r="X582" s="161" t="s">
        <v>3375</v>
      </c>
      <c r="Y582" s="120">
        <v>46045</v>
      </c>
      <c r="Z582" s="120">
        <v>46069</v>
      </c>
      <c r="AA582" s="120" t="s">
        <v>90</v>
      </c>
      <c r="AB582" s="120">
        <v>46167</v>
      </c>
      <c r="AC582" s="54">
        <f t="shared" si="40"/>
        <v>98</v>
      </c>
      <c r="AD582" s="56">
        <v>0</v>
      </c>
      <c r="AE582" s="114">
        <v>0</v>
      </c>
      <c r="AF582" s="56">
        <v>0</v>
      </c>
      <c r="AG582" s="116" t="s">
        <v>90</v>
      </c>
      <c r="AH582" s="54">
        <f t="shared" si="41"/>
        <v>0</v>
      </c>
      <c r="AI582" s="56">
        <v>0</v>
      </c>
      <c r="AJ582" s="114">
        <v>0</v>
      </c>
      <c r="AK582" s="120" t="s">
        <v>90</v>
      </c>
      <c r="AL582" s="116" t="s">
        <v>90</v>
      </c>
      <c r="AM582" s="56">
        <v>0</v>
      </c>
      <c r="AN582" s="116" t="s">
        <v>90</v>
      </c>
      <c r="AO582" s="116" t="s">
        <v>90</v>
      </c>
      <c r="AP582" s="116" t="s">
        <v>90</v>
      </c>
      <c r="AQ582" s="54">
        <f t="shared" si="42"/>
        <v>0</v>
      </c>
      <c r="AR582" s="54">
        <f>+L582+AE582-AJ582</f>
        <v>9373320</v>
      </c>
      <c r="AS582" s="56" t="s">
        <v>571</v>
      </c>
      <c r="AT582" s="114">
        <v>0</v>
      </c>
      <c r="AU582" s="56" t="s">
        <v>91</v>
      </c>
      <c r="AV582" s="114">
        <v>0</v>
      </c>
      <c r="AW582" s="56" t="s">
        <v>90</v>
      </c>
      <c r="AX582" s="247">
        <v>1420200</v>
      </c>
      <c r="AY582" s="58">
        <f t="shared" si="43"/>
        <v>7953120</v>
      </c>
      <c r="AZ582" s="112">
        <f t="shared" si="44"/>
        <v>0.15151515151515152</v>
      </c>
      <c r="BA582" s="159">
        <v>0.15151515151515152</v>
      </c>
      <c r="BB582" s="56" t="s">
        <v>90</v>
      </c>
      <c r="BC582" s="56" t="s">
        <v>149</v>
      </c>
      <c r="BD582" s="403" t="s">
        <v>4802</v>
      </c>
      <c r="BE582" s="51" t="s">
        <v>88</v>
      </c>
      <c r="BF582" s="51" t="s">
        <v>88</v>
      </c>
    </row>
    <row r="583" spans="2:58" x14ac:dyDescent="0.25">
      <c r="B583" s="51">
        <v>2026</v>
      </c>
      <c r="C583" s="51">
        <v>891780111</v>
      </c>
      <c r="D583" s="51" t="s">
        <v>79</v>
      </c>
      <c r="E583" s="161" t="s">
        <v>4801</v>
      </c>
      <c r="F583" s="56" t="s">
        <v>4800</v>
      </c>
      <c r="G583" s="56">
        <v>0</v>
      </c>
      <c r="H583" s="56" t="s">
        <v>82</v>
      </c>
      <c r="I583" s="51" t="s">
        <v>4584</v>
      </c>
      <c r="J583" s="121" t="s">
        <v>84</v>
      </c>
      <c r="K583" s="109" t="s">
        <v>4046</v>
      </c>
      <c r="L583" s="114">
        <v>9373320</v>
      </c>
      <c r="M583" s="51" t="s">
        <v>86</v>
      </c>
      <c r="N583" s="109" t="s">
        <v>4799</v>
      </c>
      <c r="O583" s="109">
        <v>8646316</v>
      </c>
      <c r="P583" s="109">
        <v>69</v>
      </c>
      <c r="Q583" s="120">
        <v>46036</v>
      </c>
      <c r="R583" s="109">
        <v>6818861280</v>
      </c>
      <c r="S583" s="114">
        <v>1977</v>
      </c>
      <c r="T583" s="120">
        <v>46045</v>
      </c>
      <c r="U583" s="114">
        <v>9373320</v>
      </c>
      <c r="V583" s="56" t="s">
        <v>88</v>
      </c>
      <c r="W583" s="114">
        <v>1082939683</v>
      </c>
      <c r="X583" s="161" t="s">
        <v>3375</v>
      </c>
      <c r="Y583" s="120">
        <v>46045</v>
      </c>
      <c r="Z583" s="120">
        <v>46069</v>
      </c>
      <c r="AA583" s="120" t="s">
        <v>90</v>
      </c>
      <c r="AB583" s="120">
        <v>46167</v>
      </c>
      <c r="AC583" s="54">
        <f t="shared" si="40"/>
        <v>98</v>
      </c>
      <c r="AD583" s="56">
        <v>0</v>
      </c>
      <c r="AE583" s="114">
        <v>0</v>
      </c>
      <c r="AF583" s="56">
        <v>0</v>
      </c>
      <c r="AG583" s="116" t="s">
        <v>90</v>
      </c>
      <c r="AH583" s="54">
        <f t="shared" si="41"/>
        <v>0</v>
      </c>
      <c r="AI583" s="56">
        <v>0</v>
      </c>
      <c r="AJ583" s="114">
        <v>0</v>
      </c>
      <c r="AK583" s="120" t="s">
        <v>90</v>
      </c>
      <c r="AL583" s="116" t="s">
        <v>90</v>
      </c>
      <c r="AM583" s="56">
        <v>0</v>
      </c>
      <c r="AN583" s="116" t="s">
        <v>90</v>
      </c>
      <c r="AO583" s="116" t="s">
        <v>90</v>
      </c>
      <c r="AP583" s="116" t="s">
        <v>90</v>
      </c>
      <c r="AQ583" s="54">
        <f t="shared" si="42"/>
        <v>0</v>
      </c>
      <c r="AR583" s="54">
        <f>+L583+AE583-AJ583</f>
        <v>9373320</v>
      </c>
      <c r="AS583" s="56" t="s">
        <v>571</v>
      </c>
      <c r="AT583" s="114">
        <v>0</v>
      </c>
      <c r="AU583" s="56" t="s">
        <v>91</v>
      </c>
      <c r="AV583" s="114">
        <v>0</v>
      </c>
      <c r="AW583" s="56" t="s">
        <v>90</v>
      </c>
      <c r="AX583" s="247">
        <v>1420200</v>
      </c>
      <c r="AY583" s="58">
        <f t="shared" si="43"/>
        <v>7953120</v>
      </c>
      <c r="AZ583" s="112">
        <f t="shared" si="44"/>
        <v>0.15151515151515152</v>
      </c>
      <c r="BA583" s="159">
        <v>0.15151515151515152</v>
      </c>
      <c r="BB583" s="56" t="s">
        <v>90</v>
      </c>
      <c r="BC583" s="56" t="s">
        <v>149</v>
      </c>
      <c r="BD583" s="403" t="s">
        <v>4798</v>
      </c>
      <c r="BE583" s="51" t="s">
        <v>88</v>
      </c>
      <c r="BF583" s="51" t="s">
        <v>88</v>
      </c>
    </row>
    <row r="584" spans="2:58" x14ac:dyDescent="0.25">
      <c r="B584" s="51">
        <v>2026</v>
      </c>
      <c r="C584" s="51">
        <v>891780111</v>
      </c>
      <c r="D584" s="51" t="s">
        <v>79</v>
      </c>
      <c r="E584" s="161" t="s">
        <v>4797</v>
      </c>
      <c r="F584" s="56" t="s">
        <v>4796</v>
      </c>
      <c r="G584" s="56">
        <v>0</v>
      </c>
      <c r="H584" s="56" t="s">
        <v>82</v>
      </c>
      <c r="I584" s="51" t="s">
        <v>4584</v>
      </c>
      <c r="J584" s="121" t="s">
        <v>84</v>
      </c>
      <c r="K584" s="109" t="s">
        <v>4036</v>
      </c>
      <c r="L584" s="114">
        <v>9373320</v>
      </c>
      <c r="M584" s="51" t="s">
        <v>86</v>
      </c>
      <c r="N584" s="109" t="s">
        <v>4795</v>
      </c>
      <c r="O584" s="109">
        <v>1001867269</v>
      </c>
      <c r="P584" s="109">
        <v>69</v>
      </c>
      <c r="Q584" s="120">
        <v>46036</v>
      </c>
      <c r="R584" s="109">
        <v>6818861280</v>
      </c>
      <c r="S584" s="114">
        <v>1976</v>
      </c>
      <c r="T584" s="120">
        <v>46045</v>
      </c>
      <c r="U584" s="114">
        <v>9373320</v>
      </c>
      <c r="V584" s="56" t="s">
        <v>88</v>
      </c>
      <c r="W584" s="114">
        <v>1082939683</v>
      </c>
      <c r="X584" s="161" t="s">
        <v>3375</v>
      </c>
      <c r="Y584" s="120">
        <v>46045</v>
      </c>
      <c r="Z584" s="120">
        <v>46069</v>
      </c>
      <c r="AA584" s="120" t="s">
        <v>90</v>
      </c>
      <c r="AB584" s="120">
        <v>46167</v>
      </c>
      <c r="AC584" s="54">
        <f t="shared" ref="AC584:AC647" si="45">+IF(AA584="1800-01-01",AB584-Z584,AB584-AA584)</f>
        <v>98</v>
      </c>
      <c r="AD584" s="56">
        <v>0</v>
      </c>
      <c r="AE584" s="114">
        <v>0</v>
      </c>
      <c r="AF584" s="56">
        <v>0</v>
      </c>
      <c r="AG584" s="116" t="s">
        <v>90</v>
      </c>
      <c r="AH584" s="54">
        <f t="shared" ref="AH584:AH647" si="46">+IF(AG584="1800-01-01",0,AG584-AB584)</f>
        <v>0</v>
      </c>
      <c r="AI584" s="56">
        <v>0</v>
      </c>
      <c r="AJ584" s="114">
        <v>0</v>
      </c>
      <c r="AK584" s="120" t="s">
        <v>90</v>
      </c>
      <c r="AL584" s="116" t="s">
        <v>90</v>
      </c>
      <c r="AM584" s="56">
        <v>0</v>
      </c>
      <c r="AN584" s="116" t="s">
        <v>90</v>
      </c>
      <c r="AO584" s="116" t="s">
        <v>90</v>
      </c>
      <c r="AP584" s="116" t="s">
        <v>90</v>
      </c>
      <c r="AQ584" s="54">
        <f t="shared" ref="AQ584:AQ647" si="47">+IF(AN584="1800-01-01",0,AO584-AN584)</f>
        <v>0</v>
      </c>
      <c r="AR584" s="54">
        <f>+L584+AE584-AJ584</f>
        <v>9373320</v>
      </c>
      <c r="AS584" s="56" t="s">
        <v>571</v>
      </c>
      <c r="AT584" s="114">
        <v>0</v>
      </c>
      <c r="AU584" s="56" t="s">
        <v>91</v>
      </c>
      <c r="AV584" s="114">
        <v>0</v>
      </c>
      <c r="AW584" s="56" t="s">
        <v>90</v>
      </c>
      <c r="AX584" s="247">
        <v>0</v>
      </c>
      <c r="AY584" s="58">
        <f t="shared" ref="AY584:AY647" si="48">AR584-AX584</f>
        <v>9373320</v>
      </c>
      <c r="AZ584" s="112">
        <f t="shared" ref="AZ584:AZ647" si="49">+IFERROR(AX584/AR584,"_")</f>
        <v>0</v>
      </c>
      <c r="BA584" s="159">
        <v>0</v>
      </c>
      <c r="BB584" s="56" t="s">
        <v>90</v>
      </c>
      <c r="BC584" s="56" t="s">
        <v>149</v>
      </c>
      <c r="BD584" s="403" t="s">
        <v>4794</v>
      </c>
      <c r="BE584" s="51" t="s">
        <v>88</v>
      </c>
      <c r="BF584" s="51" t="s">
        <v>88</v>
      </c>
    </row>
    <row r="585" spans="2:58" x14ac:dyDescent="0.25">
      <c r="B585" s="51">
        <v>2026</v>
      </c>
      <c r="C585" s="51">
        <v>891780111</v>
      </c>
      <c r="D585" s="51" t="s">
        <v>79</v>
      </c>
      <c r="E585" s="161" t="s">
        <v>4793</v>
      </c>
      <c r="F585" s="56" t="s">
        <v>4792</v>
      </c>
      <c r="G585" s="56">
        <v>0</v>
      </c>
      <c r="H585" s="56" t="s">
        <v>82</v>
      </c>
      <c r="I585" s="51" t="s">
        <v>4584</v>
      </c>
      <c r="J585" s="121" t="s">
        <v>84</v>
      </c>
      <c r="K585" s="109" t="s">
        <v>4046</v>
      </c>
      <c r="L585" s="114">
        <v>9373320</v>
      </c>
      <c r="M585" s="51" t="s">
        <v>86</v>
      </c>
      <c r="N585" s="109" t="s">
        <v>4791</v>
      </c>
      <c r="O585" s="109">
        <v>1051671699</v>
      </c>
      <c r="P585" s="109">
        <v>69</v>
      </c>
      <c r="Q585" s="120">
        <v>46036</v>
      </c>
      <c r="R585" s="109">
        <v>6818861280</v>
      </c>
      <c r="S585" s="114">
        <v>1975</v>
      </c>
      <c r="T585" s="120">
        <v>46045</v>
      </c>
      <c r="U585" s="114">
        <v>9373320</v>
      </c>
      <c r="V585" s="56" t="s">
        <v>88</v>
      </c>
      <c r="W585" s="114">
        <v>1082939683</v>
      </c>
      <c r="X585" s="161" t="s">
        <v>3375</v>
      </c>
      <c r="Y585" s="120">
        <v>46045</v>
      </c>
      <c r="Z585" s="120">
        <v>46069</v>
      </c>
      <c r="AA585" s="120" t="s">
        <v>90</v>
      </c>
      <c r="AB585" s="120">
        <v>46167</v>
      </c>
      <c r="AC585" s="54">
        <f t="shared" si="45"/>
        <v>98</v>
      </c>
      <c r="AD585" s="56">
        <v>0</v>
      </c>
      <c r="AE585" s="114">
        <v>0</v>
      </c>
      <c r="AF585" s="56">
        <v>0</v>
      </c>
      <c r="AG585" s="116" t="s">
        <v>90</v>
      </c>
      <c r="AH585" s="54">
        <f t="shared" si="46"/>
        <v>0</v>
      </c>
      <c r="AI585" s="56">
        <v>0</v>
      </c>
      <c r="AJ585" s="114">
        <v>0</v>
      </c>
      <c r="AK585" s="120" t="s">
        <v>90</v>
      </c>
      <c r="AL585" s="116" t="s">
        <v>90</v>
      </c>
      <c r="AM585" s="56">
        <v>0</v>
      </c>
      <c r="AN585" s="116" t="s">
        <v>90</v>
      </c>
      <c r="AO585" s="116" t="s">
        <v>90</v>
      </c>
      <c r="AP585" s="116" t="s">
        <v>90</v>
      </c>
      <c r="AQ585" s="54">
        <f t="shared" si="47"/>
        <v>0</v>
      </c>
      <c r="AR585" s="54">
        <f>+L585+AE585-AJ585</f>
        <v>9373320</v>
      </c>
      <c r="AS585" s="56" t="s">
        <v>571</v>
      </c>
      <c r="AT585" s="114">
        <v>0</v>
      </c>
      <c r="AU585" s="56" t="s">
        <v>91</v>
      </c>
      <c r="AV585" s="114">
        <v>0</v>
      </c>
      <c r="AW585" s="56" t="s">
        <v>90</v>
      </c>
      <c r="AX585" s="247">
        <v>1420200</v>
      </c>
      <c r="AY585" s="58">
        <f t="shared" si="48"/>
        <v>7953120</v>
      </c>
      <c r="AZ585" s="112">
        <f t="shared" si="49"/>
        <v>0.15151515151515152</v>
      </c>
      <c r="BA585" s="159">
        <v>0.15151515151515152</v>
      </c>
      <c r="BB585" s="56" t="s">
        <v>90</v>
      </c>
      <c r="BC585" s="56" t="s">
        <v>149</v>
      </c>
      <c r="BD585" s="403" t="s">
        <v>4790</v>
      </c>
      <c r="BE585" s="51" t="s">
        <v>88</v>
      </c>
      <c r="BF585" s="51" t="s">
        <v>88</v>
      </c>
    </row>
    <row r="586" spans="2:58" x14ac:dyDescent="0.25">
      <c r="B586" s="51">
        <v>2026</v>
      </c>
      <c r="C586" s="51">
        <v>891780111</v>
      </c>
      <c r="D586" s="51" t="s">
        <v>79</v>
      </c>
      <c r="E586" s="161" t="s">
        <v>4789</v>
      </c>
      <c r="F586" s="56" t="s">
        <v>4788</v>
      </c>
      <c r="G586" s="56">
        <v>0</v>
      </c>
      <c r="H586" s="56" t="s">
        <v>82</v>
      </c>
      <c r="I586" s="51" t="s">
        <v>4584</v>
      </c>
      <c r="J586" s="121" t="s">
        <v>84</v>
      </c>
      <c r="K586" s="109" t="s">
        <v>4036</v>
      </c>
      <c r="L586" s="114">
        <v>9373320</v>
      </c>
      <c r="M586" s="51" t="s">
        <v>86</v>
      </c>
      <c r="N586" s="109" t="s">
        <v>4787</v>
      </c>
      <c r="O586" s="109">
        <v>73231850</v>
      </c>
      <c r="P586" s="109">
        <v>69</v>
      </c>
      <c r="Q586" s="120">
        <v>46036</v>
      </c>
      <c r="R586" s="109">
        <v>6818861280</v>
      </c>
      <c r="S586" s="114">
        <v>1974</v>
      </c>
      <c r="T586" s="120">
        <v>46045</v>
      </c>
      <c r="U586" s="114">
        <v>9373320</v>
      </c>
      <c r="V586" s="56" t="s">
        <v>88</v>
      </c>
      <c r="W586" s="114">
        <v>1082939683</v>
      </c>
      <c r="X586" s="161" t="s">
        <v>3375</v>
      </c>
      <c r="Y586" s="120">
        <v>46045</v>
      </c>
      <c r="Z586" s="120">
        <v>46069</v>
      </c>
      <c r="AA586" s="120" t="s">
        <v>90</v>
      </c>
      <c r="AB586" s="120">
        <v>46167</v>
      </c>
      <c r="AC586" s="54">
        <f t="shared" si="45"/>
        <v>98</v>
      </c>
      <c r="AD586" s="56">
        <v>0</v>
      </c>
      <c r="AE586" s="114">
        <v>0</v>
      </c>
      <c r="AF586" s="56">
        <v>0</v>
      </c>
      <c r="AG586" s="116" t="s">
        <v>90</v>
      </c>
      <c r="AH586" s="54">
        <f t="shared" si="46"/>
        <v>0</v>
      </c>
      <c r="AI586" s="56">
        <v>0</v>
      </c>
      <c r="AJ586" s="114">
        <v>0</v>
      </c>
      <c r="AK586" s="120" t="s">
        <v>90</v>
      </c>
      <c r="AL586" s="116" t="s">
        <v>90</v>
      </c>
      <c r="AM586" s="56">
        <v>0</v>
      </c>
      <c r="AN586" s="116" t="s">
        <v>90</v>
      </c>
      <c r="AO586" s="116" t="s">
        <v>90</v>
      </c>
      <c r="AP586" s="116" t="s">
        <v>90</v>
      </c>
      <c r="AQ586" s="54">
        <f t="shared" si="47"/>
        <v>0</v>
      </c>
      <c r="AR586" s="54">
        <f>+L586+AE586-AJ586</f>
        <v>9373320</v>
      </c>
      <c r="AS586" s="56" t="s">
        <v>571</v>
      </c>
      <c r="AT586" s="114">
        <v>0</v>
      </c>
      <c r="AU586" s="56" t="s">
        <v>91</v>
      </c>
      <c r="AV586" s="114">
        <v>0</v>
      </c>
      <c r="AW586" s="56" t="s">
        <v>90</v>
      </c>
      <c r="AX586" s="247">
        <v>1420200</v>
      </c>
      <c r="AY586" s="58">
        <f t="shared" si="48"/>
        <v>7953120</v>
      </c>
      <c r="AZ586" s="112">
        <f t="shared" si="49"/>
        <v>0.15151515151515152</v>
      </c>
      <c r="BA586" s="159">
        <v>0.15151515151515152</v>
      </c>
      <c r="BB586" s="56" t="s">
        <v>90</v>
      </c>
      <c r="BC586" s="56" t="s">
        <v>149</v>
      </c>
      <c r="BD586" s="403" t="s">
        <v>4786</v>
      </c>
      <c r="BE586" s="51" t="s">
        <v>88</v>
      </c>
      <c r="BF586" s="51" t="s">
        <v>88</v>
      </c>
    </row>
    <row r="587" spans="2:58" x14ac:dyDescent="0.25">
      <c r="B587" s="51">
        <v>2026</v>
      </c>
      <c r="C587" s="51">
        <v>891780111</v>
      </c>
      <c r="D587" s="51" t="s">
        <v>79</v>
      </c>
      <c r="E587" s="161" t="s">
        <v>4785</v>
      </c>
      <c r="F587" s="56" t="s">
        <v>4784</v>
      </c>
      <c r="G587" s="56">
        <v>0</v>
      </c>
      <c r="H587" s="56" t="s">
        <v>82</v>
      </c>
      <c r="I587" s="51" t="s">
        <v>4584</v>
      </c>
      <c r="J587" s="121" t="s">
        <v>84</v>
      </c>
      <c r="K587" s="109" t="s">
        <v>4325</v>
      </c>
      <c r="L587" s="114">
        <v>9373320</v>
      </c>
      <c r="M587" s="51" t="s">
        <v>86</v>
      </c>
      <c r="N587" s="109" t="s">
        <v>4783</v>
      </c>
      <c r="O587" s="109">
        <v>1043009999</v>
      </c>
      <c r="P587" s="109">
        <v>69</v>
      </c>
      <c r="Q587" s="120">
        <v>46036</v>
      </c>
      <c r="R587" s="109">
        <v>6818861280</v>
      </c>
      <c r="S587" s="114">
        <v>1973</v>
      </c>
      <c r="T587" s="120">
        <v>46045</v>
      </c>
      <c r="U587" s="114">
        <v>9373320</v>
      </c>
      <c r="V587" s="56" t="s">
        <v>88</v>
      </c>
      <c r="W587" s="114">
        <v>1082939683</v>
      </c>
      <c r="X587" s="161" t="s">
        <v>3375</v>
      </c>
      <c r="Y587" s="120">
        <v>46045</v>
      </c>
      <c r="Z587" s="120">
        <v>46069</v>
      </c>
      <c r="AA587" s="120" t="s">
        <v>90</v>
      </c>
      <c r="AB587" s="120">
        <v>46167</v>
      </c>
      <c r="AC587" s="54">
        <f t="shared" si="45"/>
        <v>98</v>
      </c>
      <c r="AD587" s="56">
        <v>0</v>
      </c>
      <c r="AE587" s="114">
        <v>0</v>
      </c>
      <c r="AF587" s="56">
        <v>0</v>
      </c>
      <c r="AG587" s="116" t="s">
        <v>90</v>
      </c>
      <c r="AH587" s="54">
        <f t="shared" si="46"/>
        <v>0</v>
      </c>
      <c r="AI587" s="56">
        <v>0</v>
      </c>
      <c r="AJ587" s="114">
        <v>0</v>
      </c>
      <c r="AK587" s="120" t="s">
        <v>90</v>
      </c>
      <c r="AL587" s="116" t="s">
        <v>90</v>
      </c>
      <c r="AM587" s="56">
        <v>0</v>
      </c>
      <c r="AN587" s="116" t="s">
        <v>90</v>
      </c>
      <c r="AO587" s="116" t="s">
        <v>90</v>
      </c>
      <c r="AP587" s="116" t="s">
        <v>90</v>
      </c>
      <c r="AQ587" s="54">
        <f t="shared" si="47"/>
        <v>0</v>
      </c>
      <c r="AR587" s="54">
        <f>+L587+AE587-AJ587</f>
        <v>9373320</v>
      </c>
      <c r="AS587" s="56" t="s">
        <v>571</v>
      </c>
      <c r="AT587" s="114">
        <v>0</v>
      </c>
      <c r="AU587" s="56" t="s">
        <v>91</v>
      </c>
      <c r="AV587" s="114">
        <v>0</v>
      </c>
      <c r="AW587" s="56" t="s">
        <v>90</v>
      </c>
      <c r="AX587" s="247">
        <v>1420200</v>
      </c>
      <c r="AY587" s="58">
        <f t="shared" si="48"/>
        <v>7953120</v>
      </c>
      <c r="AZ587" s="112">
        <f t="shared" si="49"/>
        <v>0.15151515151515152</v>
      </c>
      <c r="BA587" s="159">
        <v>0.15151515151515152</v>
      </c>
      <c r="BB587" s="56" t="s">
        <v>90</v>
      </c>
      <c r="BC587" s="56" t="s">
        <v>149</v>
      </c>
      <c r="BD587" s="403" t="s">
        <v>4782</v>
      </c>
      <c r="BE587" s="51" t="s">
        <v>88</v>
      </c>
      <c r="BF587" s="51" t="s">
        <v>88</v>
      </c>
    </row>
    <row r="588" spans="2:58" x14ac:dyDescent="0.25">
      <c r="B588" s="51">
        <v>2026</v>
      </c>
      <c r="C588" s="51">
        <v>891780111</v>
      </c>
      <c r="D588" s="51" t="s">
        <v>79</v>
      </c>
      <c r="E588" s="161" t="s">
        <v>4781</v>
      </c>
      <c r="F588" s="56" t="s">
        <v>4780</v>
      </c>
      <c r="G588" s="56">
        <v>0</v>
      </c>
      <c r="H588" s="56" t="s">
        <v>82</v>
      </c>
      <c r="I588" s="51" t="s">
        <v>4584</v>
      </c>
      <c r="J588" s="121" t="s">
        <v>84</v>
      </c>
      <c r="K588" s="405" t="s">
        <v>3760</v>
      </c>
      <c r="L588" s="114">
        <v>9373320</v>
      </c>
      <c r="M588" s="51" t="s">
        <v>86</v>
      </c>
      <c r="N588" s="109" t="s">
        <v>4779</v>
      </c>
      <c r="O588" s="109">
        <v>73433350</v>
      </c>
      <c r="P588" s="109">
        <v>69</v>
      </c>
      <c r="Q588" s="120">
        <v>46036</v>
      </c>
      <c r="R588" s="109">
        <v>6818861280</v>
      </c>
      <c r="S588" s="114">
        <v>1991</v>
      </c>
      <c r="T588" s="120">
        <v>46045</v>
      </c>
      <c r="U588" s="114">
        <v>9373320</v>
      </c>
      <c r="V588" s="56" t="s">
        <v>88</v>
      </c>
      <c r="W588" s="114">
        <v>1082939683</v>
      </c>
      <c r="X588" s="161" t="s">
        <v>3375</v>
      </c>
      <c r="Y588" s="120">
        <v>46045</v>
      </c>
      <c r="Z588" s="120">
        <v>46069</v>
      </c>
      <c r="AA588" s="120" t="s">
        <v>90</v>
      </c>
      <c r="AB588" s="120">
        <v>46167</v>
      </c>
      <c r="AC588" s="54">
        <f t="shared" si="45"/>
        <v>98</v>
      </c>
      <c r="AD588" s="56">
        <v>0</v>
      </c>
      <c r="AE588" s="114">
        <v>0</v>
      </c>
      <c r="AF588" s="56">
        <v>0</v>
      </c>
      <c r="AG588" s="116" t="s">
        <v>90</v>
      </c>
      <c r="AH588" s="54">
        <f t="shared" si="46"/>
        <v>0</v>
      </c>
      <c r="AI588" s="56">
        <v>0</v>
      </c>
      <c r="AJ588" s="114">
        <v>0</v>
      </c>
      <c r="AK588" s="120" t="s">
        <v>90</v>
      </c>
      <c r="AL588" s="116" t="s">
        <v>90</v>
      </c>
      <c r="AM588" s="56">
        <v>0</v>
      </c>
      <c r="AN588" s="116" t="s">
        <v>90</v>
      </c>
      <c r="AO588" s="116" t="s">
        <v>90</v>
      </c>
      <c r="AP588" s="116" t="s">
        <v>90</v>
      </c>
      <c r="AQ588" s="54">
        <f t="shared" si="47"/>
        <v>0</v>
      </c>
      <c r="AR588" s="54">
        <f>+L588+AE588-AJ588</f>
        <v>9373320</v>
      </c>
      <c r="AS588" s="56" t="s">
        <v>571</v>
      </c>
      <c r="AT588" s="114">
        <v>0</v>
      </c>
      <c r="AU588" s="56" t="s">
        <v>91</v>
      </c>
      <c r="AV588" s="114">
        <v>0</v>
      </c>
      <c r="AW588" s="56" t="s">
        <v>90</v>
      </c>
      <c r="AX588" s="247">
        <v>1420200</v>
      </c>
      <c r="AY588" s="58">
        <f t="shared" si="48"/>
        <v>7953120</v>
      </c>
      <c r="AZ588" s="112">
        <f t="shared" si="49"/>
        <v>0.15151515151515152</v>
      </c>
      <c r="BA588" s="159">
        <v>0.15151515151515152</v>
      </c>
      <c r="BB588" s="56" t="s">
        <v>90</v>
      </c>
      <c r="BC588" s="56" t="s">
        <v>149</v>
      </c>
      <c r="BD588" s="403" t="s">
        <v>4778</v>
      </c>
      <c r="BE588" s="51" t="s">
        <v>88</v>
      </c>
      <c r="BF588" s="51" t="s">
        <v>88</v>
      </c>
    </row>
    <row r="589" spans="2:58" x14ac:dyDescent="0.25">
      <c r="B589" s="51">
        <v>2026</v>
      </c>
      <c r="C589" s="51">
        <v>891780111</v>
      </c>
      <c r="D589" s="51" t="s">
        <v>79</v>
      </c>
      <c r="E589" s="161" t="s">
        <v>4777</v>
      </c>
      <c r="F589" s="56" t="s">
        <v>4776</v>
      </c>
      <c r="G589" s="56">
        <v>0</v>
      </c>
      <c r="H589" s="56" t="s">
        <v>82</v>
      </c>
      <c r="I589" s="51" t="s">
        <v>4584</v>
      </c>
      <c r="J589" s="121" t="s">
        <v>84</v>
      </c>
      <c r="K589" s="109" t="s">
        <v>3760</v>
      </c>
      <c r="L589" s="114">
        <v>9373320</v>
      </c>
      <c r="M589" s="51" t="s">
        <v>86</v>
      </c>
      <c r="N589" s="109" t="s">
        <v>4775</v>
      </c>
      <c r="O589" s="109">
        <v>1052093081</v>
      </c>
      <c r="P589" s="109">
        <v>69</v>
      </c>
      <c r="Q589" s="120">
        <v>46036</v>
      </c>
      <c r="R589" s="109">
        <v>6818861280</v>
      </c>
      <c r="S589" s="114">
        <v>1990</v>
      </c>
      <c r="T589" s="120">
        <v>46045</v>
      </c>
      <c r="U589" s="114">
        <v>9373320</v>
      </c>
      <c r="V589" s="56" t="s">
        <v>88</v>
      </c>
      <c r="W589" s="114">
        <v>1082939683</v>
      </c>
      <c r="X589" s="161" t="s">
        <v>3375</v>
      </c>
      <c r="Y589" s="120">
        <v>46045</v>
      </c>
      <c r="Z589" s="120">
        <v>46069</v>
      </c>
      <c r="AA589" s="120" t="s">
        <v>90</v>
      </c>
      <c r="AB589" s="120">
        <v>46167</v>
      </c>
      <c r="AC589" s="54">
        <f t="shared" si="45"/>
        <v>98</v>
      </c>
      <c r="AD589" s="56">
        <v>0</v>
      </c>
      <c r="AE589" s="114">
        <v>0</v>
      </c>
      <c r="AF589" s="56">
        <v>0</v>
      </c>
      <c r="AG589" s="116" t="s">
        <v>90</v>
      </c>
      <c r="AH589" s="54">
        <f t="shared" si="46"/>
        <v>0</v>
      </c>
      <c r="AI589" s="56">
        <v>0</v>
      </c>
      <c r="AJ589" s="114">
        <v>0</v>
      </c>
      <c r="AK589" s="120" t="s">
        <v>90</v>
      </c>
      <c r="AL589" s="116" t="s">
        <v>90</v>
      </c>
      <c r="AM589" s="56">
        <v>0</v>
      </c>
      <c r="AN589" s="116" t="s">
        <v>90</v>
      </c>
      <c r="AO589" s="116" t="s">
        <v>90</v>
      </c>
      <c r="AP589" s="116" t="s">
        <v>90</v>
      </c>
      <c r="AQ589" s="54">
        <f t="shared" si="47"/>
        <v>0</v>
      </c>
      <c r="AR589" s="54">
        <f>+L589+AE589-AJ589</f>
        <v>9373320</v>
      </c>
      <c r="AS589" s="56" t="s">
        <v>571</v>
      </c>
      <c r="AT589" s="114">
        <v>0</v>
      </c>
      <c r="AU589" s="56" t="s">
        <v>91</v>
      </c>
      <c r="AV589" s="114">
        <v>0</v>
      </c>
      <c r="AW589" s="56" t="s">
        <v>90</v>
      </c>
      <c r="AX589" s="247">
        <v>1420200</v>
      </c>
      <c r="AY589" s="58">
        <f t="shared" si="48"/>
        <v>7953120</v>
      </c>
      <c r="AZ589" s="112">
        <f t="shared" si="49"/>
        <v>0.15151515151515152</v>
      </c>
      <c r="BA589" s="159">
        <v>0.15151515151515152</v>
      </c>
      <c r="BB589" s="56" t="s">
        <v>90</v>
      </c>
      <c r="BC589" s="56" t="s">
        <v>149</v>
      </c>
      <c r="BD589" s="403" t="s">
        <v>4774</v>
      </c>
      <c r="BE589" s="51" t="s">
        <v>88</v>
      </c>
      <c r="BF589" s="51" t="s">
        <v>88</v>
      </c>
    </row>
    <row r="590" spans="2:58" x14ac:dyDescent="0.25">
      <c r="B590" s="51">
        <v>2026</v>
      </c>
      <c r="C590" s="51">
        <v>891780111</v>
      </c>
      <c r="D590" s="51" t="s">
        <v>79</v>
      </c>
      <c r="E590" s="161" t="s">
        <v>4773</v>
      </c>
      <c r="F590" s="56" t="s">
        <v>4772</v>
      </c>
      <c r="G590" s="56">
        <v>0</v>
      </c>
      <c r="H590" s="56" t="s">
        <v>82</v>
      </c>
      <c r="I590" s="51" t="s">
        <v>4584</v>
      </c>
      <c r="J590" s="121" t="s">
        <v>84</v>
      </c>
      <c r="K590" s="109" t="s">
        <v>4755</v>
      </c>
      <c r="L590" s="114">
        <v>9373320</v>
      </c>
      <c r="M590" s="51" t="s">
        <v>86</v>
      </c>
      <c r="N590" s="109" t="s">
        <v>4771</v>
      </c>
      <c r="O590" s="109" t="s">
        <v>524</v>
      </c>
      <c r="P590" s="109">
        <v>69</v>
      </c>
      <c r="Q590" s="120">
        <v>46036</v>
      </c>
      <c r="R590" s="109">
        <v>6818861280</v>
      </c>
      <c r="S590" s="114">
        <v>1989</v>
      </c>
      <c r="T590" s="120">
        <v>46045</v>
      </c>
      <c r="U590" s="114">
        <v>9373320</v>
      </c>
      <c r="V590" s="56" t="s">
        <v>88</v>
      </c>
      <c r="W590" s="114">
        <v>1082939683</v>
      </c>
      <c r="X590" s="161" t="s">
        <v>3375</v>
      </c>
      <c r="Y590" s="120">
        <v>46045</v>
      </c>
      <c r="Z590" s="120">
        <v>46069</v>
      </c>
      <c r="AA590" s="120" t="s">
        <v>90</v>
      </c>
      <c r="AB590" s="120">
        <v>46167</v>
      </c>
      <c r="AC590" s="54">
        <f t="shared" si="45"/>
        <v>98</v>
      </c>
      <c r="AD590" s="56">
        <v>0</v>
      </c>
      <c r="AE590" s="114">
        <v>0</v>
      </c>
      <c r="AF590" s="56">
        <v>0</v>
      </c>
      <c r="AG590" s="116" t="s">
        <v>90</v>
      </c>
      <c r="AH590" s="54">
        <f t="shared" si="46"/>
        <v>0</v>
      </c>
      <c r="AI590" s="56">
        <v>0</v>
      </c>
      <c r="AJ590" s="114">
        <v>0</v>
      </c>
      <c r="AK590" s="120" t="s">
        <v>90</v>
      </c>
      <c r="AL590" s="116" t="s">
        <v>90</v>
      </c>
      <c r="AM590" s="56">
        <v>0</v>
      </c>
      <c r="AN590" s="116" t="s">
        <v>90</v>
      </c>
      <c r="AO590" s="116" t="s">
        <v>90</v>
      </c>
      <c r="AP590" s="116" t="s">
        <v>90</v>
      </c>
      <c r="AQ590" s="54">
        <f t="shared" si="47"/>
        <v>0</v>
      </c>
      <c r="AR590" s="54">
        <f>+L590+AE590-AJ590</f>
        <v>9373320</v>
      </c>
      <c r="AS590" s="56" t="s">
        <v>571</v>
      </c>
      <c r="AT590" s="114">
        <v>0</v>
      </c>
      <c r="AU590" s="56" t="s">
        <v>91</v>
      </c>
      <c r="AV590" s="114">
        <v>0</v>
      </c>
      <c r="AW590" s="56" t="s">
        <v>90</v>
      </c>
      <c r="AX590" s="247">
        <v>1420200</v>
      </c>
      <c r="AY590" s="58">
        <f t="shared" si="48"/>
        <v>7953120</v>
      </c>
      <c r="AZ590" s="112">
        <f t="shared" si="49"/>
        <v>0.15151515151515152</v>
      </c>
      <c r="BA590" s="159">
        <v>0.15151515151515152</v>
      </c>
      <c r="BB590" s="56" t="s">
        <v>90</v>
      </c>
      <c r="BC590" s="56" t="s">
        <v>149</v>
      </c>
      <c r="BD590" s="403" t="s">
        <v>4770</v>
      </c>
      <c r="BE590" s="51" t="s">
        <v>88</v>
      </c>
      <c r="BF590" s="51" t="s">
        <v>88</v>
      </c>
    </row>
    <row r="591" spans="2:58" x14ac:dyDescent="0.25">
      <c r="B591" s="51">
        <v>2026</v>
      </c>
      <c r="C591" s="51">
        <v>891780111</v>
      </c>
      <c r="D591" s="51" t="s">
        <v>79</v>
      </c>
      <c r="E591" s="161" t="s">
        <v>4769</v>
      </c>
      <c r="F591" s="56" t="s">
        <v>4768</v>
      </c>
      <c r="G591" s="56">
        <v>0</v>
      </c>
      <c r="H591" s="56" t="s">
        <v>82</v>
      </c>
      <c r="I591" s="51" t="s">
        <v>4584</v>
      </c>
      <c r="J591" s="121" t="s">
        <v>84</v>
      </c>
      <c r="K591" s="109" t="s">
        <v>3760</v>
      </c>
      <c r="L591" s="114">
        <v>9373320</v>
      </c>
      <c r="M591" s="51" t="s">
        <v>86</v>
      </c>
      <c r="N591" s="109" t="s">
        <v>4767</v>
      </c>
      <c r="O591" s="109">
        <v>72279327</v>
      </c>
      <c r="P591" s="109">
        <v>69</v>
      </c>
      <c r="Q591" s="120">
        <v>46036</v>
      </c>
      <c r="R591" s="109">
        <v>6818861280</v>
      </c>
      <c r="S591" s="114">
        <v>1988</v>
      </c>
      <c r="T591" s="120">
        <v>46045</v>
      </c>
      <c r="U591" s="114">
        <v>9373320</v>
      </c>
      <c r="V591" s="56" t="s">
        <v>88</v>
      </c>
      <c r="W591" s="114">
        <v>1082939683</v>
      </c>
      <c r="X591" s="161" t="s">
        <v>3375</v>
      </c>
      <c r="Y591" s="120">
        <v>46045</v>
      </c>
      <c r="Z591" s="120">
        <v>46069</v>
      </c>
      <c r="AA591" s="120" t="s">
        <v>90</v>
      </c>
      <c r="AB591" s="120">
        <v>46167</v>
      </c>
      <c r="AC591" s="54">
        <f t="shared" si="45"/>
        <v>98</v>
      </c>
      <c r="AD591" s="56">
        <v>0</v>
      </c>
      <c r="AE591" s="114">
        <v>0</v>
      </c>
      <c r="AF591" s="56">
        <v>0</v>
      </c>
      <c r="AG591" s="116" t="s">
        <v>90</v>
      </c>
      <c r="AH591" s="54">
        <f t="shared" si="46"/>
        <v>0</v>
      </c>
      <c r="AI591" s="56">
        <v>0</v>
      </c>
      <c r="AJ591" s="114">
        <v>0</v>
      </c>
      <c r="AK591" s="120" t="s">
        <v>90</v>
      </c>
      <c r="AL591" s="116" t="s">
        <v>90</v>
      </c>
      <c r="AM591" s="56">
        <v>0</v>
      </c>
      <c r="AN591" s="116" t="s">
        <v>90</v>
      </c>
      <c r="AO591" s="116" t="s">
        <v>90</v>
      </c>
      <c r="AP591" s="116" t="s">
        <v>90</v>
      </c>
      <c r="AQ591" s="54">
        <f t="shared" si="47"/>
        <v>0</v>
      </c>
      <c r="AR591" s="54">
        <f>+L591+AE591-AJ591</f>
        <v>9373320</v>
      </c>
      <c r="AS591" s="56" t="s">
        <v>571</v>
      </c>
      <c r="AT591" s="114">
        <v>0</v>
      </c>
      <c r="AU591" s="56" t="s">
        <v>91</v>
      </c>
      <c r="AV591" s="114">
        <v>0</v>
      </c>
      <c r="AW591" s="56" t="s">
        <v>90</v>
      </c>
      <c r="AX591" s="247">
        <v>1420200</v>
      </c>
      <c r="AY591" s="58">
        <f t="shared" si="48"/>
        <v>7953120</v>
      </c>
      <c r="AZ591" s="112">
        <f t="shared" si="49"/>
        <v>0.15151515151515152</v>
      </c>
      <c r="BA591" s="159">
        <v>0.15151515151515152</v>
      </c>
      <c r="BB591" s="56" t="s">
        <v>90</v>
      </c>
      <c r="BC591" s="56" t="s">
        <v>149</v>
      </c>
      <c r="BD591" s="403" t="s">
        <v>4766</v>
      </c>
      <c r="BE591" s="51" t="s">
        <v>88</v>
      </c>
      <c r="BF591" s="51" t="s">
        <v>88</v>
      </c>
    </row>
    <row r="592" spans="2:58" x14ac:dyDescent="0.25">
      <c r="B592" s="51">
        <v>2026</v>
      </c>
      <c r="C592" s="51">
        <v>891780111</v>
      </c>
      <c r="D592" s="51" t="s">
        <v>79</v>
      </c>
      <c r="E592" s="161" t="s">
        <v>4765</v>
      </c>
      <c r="F592" s="56" t="s">
        <v>4764</v>
      </c>
      <c r="G592" s="56">
        <v>0</v>
      </c>
      <c r="H592" s="56" t="s">
        <v>82</v>
      </c>
      <c r="I592" s="51" t="s">
        <v>4584</v>
      </c>
      <c r="J592" s="121" t="s">
        <v>84</v>
      </c>
      <c r="K592" s="109" t="s">
        <v>3760</v>
      </c>
      <c r="L592" s="114">
        <v>9373320</v>
      </c>
      <c r="M592" s="51" t="s">
        <v>86</v>
      </c>
      <c r="N592" s="109" t="s">
        <v>4763</v>
      </c>
      <c r="O592" s="109">
        <v>1048216740</v>
      </c>
      <c r="P592" s="109">
        <v>69</v>
      </c>
      <c r="Q592" s="120">
        <v>46036</v>
      </c>
      <c r="R592" s="109">
        <v>6818861280</v>
      </c>
      <c r="S592" s="114">
        <v>1987</v>
      </c>
      <c r="T592" s="120">
        <v>46045</v>
      </c>
      <c r="U592" s="114">
        <v>9373320</v>
      </c>
      <c r="V592" s="56" t="s">
        <v>88</v>
      </c>
      <c r="W592" s="114">
        <v>1082939683</v>
      </c>
      <c r="X592" s="161" t="s">
        <v>3375</v>
      </c>
      <c r="Y592" s="120">
        <v>46045</v>
      </c>
      <c r="Z592" s="120">
        <v>46069</v>
      </c>
      <c r="AA592" s="120" t="s">
        <v>90</v>
      </c>
      <c r="AB592" s="120">
        <v>46167</v>
      </c>
      <c r="AC592" s="54">
        <f t="shared" si="45"/>
        <v>98</v>
      </c>
      <c r="AD592" s="56">
        <v>0</v>
      </c>
      <c r="AE592" s="114">
        <v>0</v>
      </c>
      <c r="AF592" s="56">
        <v>0</v>
      </c>
      <c r="AG592" s="116" t="s">
        <v>90</v>
      </c>
      <c r="AH592" s="54">
        <f t="shared" si="46"/>
        <v>0</v>
      </c>
      <c r="AI592" s="56">
        <v>0</v>
      </c>
      <c r="AJ592" s="114">
        <v>0</v>
      </c>
      <c r="AK592" s="120" t="s">
        <v>90</v>
      </c>
      <c r="AL592" s="116" t="s">
        <v>90</v>
      </c>
      <c r="AM592" s="56">
        <v>0</v>
      </c>
      <c r="AN592" s="116" t="s">
        <v>90</v>
      </c>
      <c r="AO592" s="116" t="s">
        <v>90</v>
      </c>
      <c r="AP592" s="116" t="s">
        <v>90</v>
      </c>
      <c r="AQ592" s="54">
        <f t="shared" si="47"/>
        <v>0</v>
      </c>
      <c r="AR592" s="54">
        <f>+L592+AE592-AJ592</f>
        <v>9373320</v>
      </c>
      <c r="AS592" s="56" t="s">
        <v>571</v>
      </c>
      <c r="AT592" s="114">
        <v>0</v>
      </c>
      <c r="AU592" s="56" t="s">
        <v>91</v>
      </c>
      <c r="AV592" s="114">
        <v>0</v>
      </c>
      <c r="AW592" s="56" t="s">
        <v>90</v>
      </c>
      <c r="AX592" s="247">
        <v>1420200</v>
      </c>
      <c r="AY592" s="58">
        <f t="shared" si="48"/>
        <v>7953120</v>
      </c>
      <c r="AZ592" s="112">
        <f t="shared" si="49"/>
        <v>0.15151515151515152</v>
      </c>
      <c r="BA592" s="159">
        <v>0.15151515151515152</v>
      </c>
      <c r="BB592" s="56" t="s">
        <v>90</v>
      </c>
      <c r="BC592" s="56" t="s">
        <v>149</v>
      </c>
      <c r="BD592" s="403" t="s">
        <v>4762</v>
      </c>
      <c r="BE592" s="51" t="s">
        <v>88</v>
      </c>
      <c r="BF592" s="51" t="s">
        <v>88</v>
      </c>
    </row>
    <row r="593" spans="2:58" x14ac:dyDescent="0.25">
      <c r="B593" s="51">
        <v>2026</v>
      </c>
      <c r="C593" s="51">
        <v>891780111</v>
      </c>
      <c r="D593" s="51" t="s">
        <v>79</v>
      </c>
      <c r="E593" s="161" t="s">
        <v>4761</v>
      </c>
      <c r="F593" s="56" t="s">
        <v>4760</v>
      </c>
      <c r="G593" s="56">
        <v>0</v>
      </c>
      <c r="H593" s="56" t="s">
        <v>82</v>
      </c>
      <c r="I593" s="51" t="s">
        <v>4584</v>
      </c>
      <c r="J593" s="121" t="s">
        <v>84</v>
      </c>
      <c r="K593" s="109" t="s">
        <v>3760</v>
      </c>
      <c r="L593" s="114">
        <v>9373320</v>
      </c>
      <c r="M593" s="51" t="s">
        <v>86</v>
      </c>
      <c r="N593" s="109" t="s">
        <v>4759</v>
      </c>
      <c r="O593" s="109">
        <v>1051662962</v>
      </c>
      <c r="P593" s="109">
        <v>69</v>
      </c>
      <c r="Q593" s="120">
        <v>46036</v>
      </c>
      <c r="R593" s="109">
        <v>6818861280</v>
      </c>
      <c r="S593" s="114">
        <v>1986</v>
      </c>
      <c r="T593" s="120">
        <v>46045</v>
      </c>
      <c r="U593" s="114">
        <v>9373320</v>
      </c>
      <c r="V593" s="56" t="s">
        <v>88</v>
      </c>
      <c r="W593" s="114">
        <v>1082939683</v>
      </c>
      <c r="X593" s="161" t="s">
        <v>3375</v>
      </c>
      <c r="Y593" s="120">
        <v>46045</v>
      </c>
      <c r="Z593" s="120">
        <v>46069</v>
      </c>
      <c r="AA593" s="120" t="s">
        <v>90</v>
      </c>
      <c r="AB593" s="120">
        <v>46167</v>
      </c>
      <c r="AC593" s="54">
        <f t="shared" si="45"/>
        <v>98</v>
      </c>
      <c r="AD593" s="56">
        <v>0</v>
      </c>
      <c r="AE593" s="114">
        <v>0</v>
      </c>
      <c r="AF593" s="56">
        <v>0</v>
      </c>
      <c r="AG593" s="116" t="s">
        <v>90</v>
      </c>
      <c r="AH593" s="54">
        <f t="shared" si="46"/>
        <v>0</v>
      </c>
      <c r="AI593" s="56">
        <v>0</v>
      </c>
      <c r="AJ593" s="114">
        <v>0</v>
      </c>
      <c r="AK593" s="120" t="s">
        <v>90</v>
      </c>
      <c r="AL593" s="116" t="s">
        <v>90</v>
      </c>
      <c r="AM593" s="56">
        <v>0</v>
      </c>
      <c r="AN593" s="116" t="s">
        <v>90</v>
      </c>
      <c r="AO593" s="116" t="s">
        <v>90</v>
      </c>
      <c r="AP593" s="116" t="s">
        <v>90</v>
      </c>
      <c r="AQ593" s="54">
        <f t="shared" si="47"/>
        <v>0</v>
      </c>
      <c r="AR593" s="54">
        <f>+L593+AE593-AJ593</f>
        <v>9373320</v>
      </c>
      <c r="AS593" s="56" t="s">
        <v>571</v>
      </c>
      <c r="AT593" s="114">
        <v>0</v>
      </c>
      <c r="AU593" s="56" t="s">
        <v>91</v>
      </c>
      <c r="AV593" s="114">
        <v>0</v>
      </c>
      <c r="AW593" s="56" t="s">
        <v>90</v>
      </c>
      <c r="AX593" s="247">
        <v>0</v>
      </c>
      <c r="AY593" s="58">
        <f t="shared" si="48"/>
        <v>9373320</v>
      </c>
      <c r="AZ593" s="112">
        <f t="shared" si="49"/>
        <v>0</v>
      </c>
      <c r="BA593" s="159">
        <v>0</v>
      </c>
      <c r="BB593" s="56" t="s">
        <v>90</v>
      </c>
      <c r="BC593" s="56" t="s">
        <v>149</v>
      </c>
      <c r="BD593" s="403" t="s">
        <v>4758</v>
      </c>
      <c r="BE593" s="51" t="s">
        <v>88</v>
      </c>
      <c r="BF593" s="51" t="s">
        <v>88</v>
      </c>
    </row>
    <row r="594" spans="2:58" x14ac:dyDescent="0.25">
      <c r="B594" s="51">
        <v>2026</v>
      </c>
      <c r="C594" s="51">
        <v>891780111</v>
      </c>
      <c r="D594" s="51" t="s">
        <v>79</v>
      </c>
      <c r="E594" s="161" t="s">
        <v>4757</v>
      </c>
      <c r="F594" s="56" t="s">
        <v>4756</v>
      </c>
      <c r="G594" s="56">
        <v>0</v>
      </c>
      <c r="H594" s="56" t="s">
        <v>82</v>
      </c>
      <c r="I594" s="51" t="s">
        <v>4584</v>
      </c>
      <c r="J594" s="121" t="s">
        <v>84</v>
      </c>
      <c r="K594" s="405" t="s">
        <v>4755</v>
      </c>
      <c r="L594" s="114">
        <v>9373320</v>
      </c>
      <c r="M594" s="51" t="s">
        <v>86</v>
      </c>
      <c r="N594" s="109" t="s">
        <v>4754</v>
      </c>
      <c r="O594" s="109">
        <v>1044393667</v>
      </c>
      <c r="P594" s="109">
        <v>69</v>
      </c>
      <c r="Q594" s="120">
        <v>46036</v>
      </c>
      <c r="R594" s="109">
        <v>6818861280</v>
      </c>
      <c r="S594" s="114">
        <v>1985</v>
      </c>
      <c r="T594" s="120">
        <v>46045</v>
      </c>
      <c r="U594" s="114">
        <v>9373320</v>
      </c>
      <c r="V594" s="56" t="s">
        <v>88</v>
      </c>
      <c r="W594" s="114">
        <v>1082939683</v>
      </c>
      <c r="X594" s="161" t="s">
        <v>3375</v>
      </c>
      <c r="Y594" s="120">
        <v>46045</v>
      </c>
      <c r="Z594" s="120">
        <v>46069</v>
      </c>
      <c r="AA594" s="120" t="s">
        <v>90</v>
      </c>
      <c r="AB594" s="120">
        <v>46167</v>
      </c>
      <c r="AC594" s="54">
        <f t="shared" si="45"/>
        <v>98</v>
      </c>
      <c r="AD594" s="56">
        <v>0</v>
      </c>
      <c r="AE594" s="114">
        <v>0</v>
      </c>
      <c r="AF594" s="56">
        <v>0</v>
      </c>
      <c r="AG594" s="116" t="s">
        <v>90</v>
      </c>
      <c r="AH594" s="54">
        <f t="shared" si="46"/>
        <v>0</v>
      </c>
      <c r="AI594" s="56">
        <v>0</v>
      </c>
      <c r="AJ594" s="114">
        <v>0</v>
      </c>
      <c r="AK594" s="120" t="s">
        <v>90</v>
      </c>
      <c r="AL594" s="116" t="s">
        <v>90</v>
      </c>
      <c r="AM594" s="56">
        <v>0</v>
      </c>
      <c r="AN594" s="116" t="s">
        <v>90</v>
      </c>
      <c r="AO594" s="116" t="s">
        <v>90</v>
      </c>
      <c r="AP594" s="116" t="s">
        <v>90</v>
      </c>
      <c r="AQ594" s="54">
        <f t="shared" si="47"/>
        <v>0</v>
      </c>
      <c r="AR594" s="54">
        <f>+L594+AE594-AJ594</f>
        <v>9373320</v>
      </c>
      <c r="AS594" s="56" t="s">
        <v>571</v>
      </c>
      <c r="AT594" s="114">
        <v>0</v>
      </c>
      <c r="AU594" s="56" t="s">
        <v>91</v>
      </c>
      <c r="AV594" s="114">
        <v>0</v>
      </c>
      <c r="AW594" s="56" t="s">
        <v>90</v>
      </c>
      <c r="AX594" s="247">
        <v>1420200</v>
      </c>
      <c r="AY594" s="58">
        <f t="shared" si="48"/>
        <v>7953120</v>
      </c>
      <c r="AZ594" s="112">
        <f t="shared" si="49"/>
        <v>0.15151515151515152</v>
      </c>
      <c r="BA594" s="159">
        <v>0.15151515151515152</v>
      </c>
      <c r="BB594" s="56" t="s">
        <v>90</v>
      </c>
      <c r="BC594" s="56" t="s">
        <v>149</v>
      </c>
      <c r="BD594" s="403" t="s">
        <v>4753</v>
      </c>
      <c r="BE594" s="51" t="s">
        <v>88</v>
      </c>
      <c r="BF594" s="51" t="s">
        <v>88</v>
      </c>
    </row>
    <row r="595" spans="2:58" x14ac:dyDescent="0.25">
      <c r="B595" s="51">
        <v>2026</v>
      </c>
      <c r="C595" s="51">
        <v>891780111</v>
      </c>
      <c r="D595" s="51" t="s">
        <v>79</v>
      </c>
      <c r="E595" s="161" t="s">
        <v>4752</v>
      </c>
      <c r="F595" s="56" t="s">
        <v>4751</v>
      </c>
      <c r="G595" s="56">
        <v>0</v>
      </c>
      <c r="H595" s="56" t="s">
        <v>82</v>
      </c>
      <c r="I595" s="51" t="s">
        <v>83</v>
      </c>
      <c r="J595" s="121" t="s">
        <v>84</v>
      </c>
      <c r="K595" s="109" t="s">
        <v>4750</v>
      </c>
      <c r="L595" s="114">
        <v>26000000</v>
      </c>
      <c r="M595" s="51" t="s">
        <v>86</v>
      </c>
      <c r="N595" s="109" t="s">
        <v>4749</v>
      </c>
      <c r="O595" s="109">
        <v>36727138</v>
      </c>
      <c r="P595" s="109">
        <v>303</v>
      </c>
      <c r="Q595" s="120">
        <v>46043</v>
      </c>
      <c r="R595" s="109">
        <v>65000000</v>
      </c>
      <c r="S595" s="114">
        <v>1984</v>
      </c>
      <c r="T595" s="120">
        <v>46045</v>
      </c>
      <c r="U595" s="114">
        <v>26000000</v>
      </c>
      <c r="V595" s="56" t="s">
        <v>88</v>
      </c>
      <c r="W595" s="114">
        <v>1082939683</v>
      </c>
      <c r="X595" s="161" t="s">
        <v>3375</v>
      </c>
      <c r="Y595" s="120">
        <v>46045</v>
      </c>
      <c r="Z595" s="120">
        <v>46045</v>
      </c>
      <c r="AA595" s="120" t="s">
        <v>90</v>
      </c>
      <c r="AB595" s="120">
        <v>46234</v>
      </c>
      <c r="AC595" s="54">
        <f t="shared" si="45"/>
        <v>189</v>
      </c>
      <c r="AD595" s="56">
        <v>0</v>
      </c>
      <c r="AE595" s="114">
        <v>0</v>
      </c>
      <c r="AF595" s="56">
        <v>0</v>
      </c>
      <c r="AG595" s="116" t="s">
        <v>90</v>
      </c>
      <c r="AH595" s="54">
        <f t="shared" si="46"/>
        <v>0</v>
      </c>
      <c r="AI595" s="56">
        <v>0</v>
      </c>
      <c r="AJ595" s="114">
        <v>0</v>
      </c>
      <c r="AK595" s="120" t="s">
        <v>90</v>
      </c>
      <c r="AL595" s="116" t="s">
        <v>90</v>
      </c>
      <c r="AM595" s="56">
        <v>0</v>
      </c>
      <c r="AN595" s="116" t="s">
        <v>90</v>
      </c>
      <c r="AO595" s="116" t="s">
        <v>90</v>
      </c>
      <c r="AP595" s="116" t="s">
        <v>90</v>
      </c>
      <c r="AQ595" s="54">
        <f t="shared" si="47"/>
        <v>0</v>
      </c>
      <c r="AR595" s="54">
        <f>+L595+AE595-AJ595</f>
        <v>26000000</v>
      </c>
      <c r="AS595" s="56" t="s">
        <v>88</v>
      </c>
      <c r="AT595" s="114">
        <v>26000000</v>
      </c>
      <c r="AU595" s="56" t="s">
        <v>91</v>
      </c>
      <c r="AV595" s="114">
        <v>0</v>
      </c>
      <c r="AW595" s="56" t="s">
        <v>90</v>
      </c>
      <c r="AX595" s="247">
        <v>10000000</v>
      </c>
      <c r="AY595" s="58">
        <f t="shared" si="48"/>
        <v>16000000</v>
      </c>
      <c r="AZ595" s="112">
        <f t="shared" si="49"/>
        <v>0.38461538461538464</v>
      </c>
      <c r="BA595" s="159">
        <v>0.38461538461538464</v>
      </c>
      <c r="BB595" s="56" t="s">
        <v>90</v>
      </c>
      <c r="BC595" s="56" t="s">
        <v>92</v>
      </c>
      <c r="BD595" s="403" t="s">
        <v>4748</v>
      </c>
      <c r="BE595" s="51" t="s">
        <v>88</v>
      </c>
      <c r="BF595" s="51" t="s">
        <v>88</v>
      </c>
    </row>
    <row r="596" spans="2:58" x14ac:dyDescent="0.25">
      <c r="B596" s="51">
        <v>2026</v>
      </c>
      <c r="C596" s="51">
        <v>891780111</v>
      </c>
      <c r="D596" s="51" t="s">
        <v>79</v>
      </c>
      <c r="E596" s="161" t="s">
        <v>4747</v>
      </c>
      <c r="F596" s="56" t="s">
        <v>4746</v>
      </c>
      <c r="G596" s="56">
        <v>0</v>
      </c>
      <c r="H596" s="56" t="s">
        <v>82</v>
      </c>
      <c r="I596" s="51" t="s">
        <v>4584</v>
      </c>
      <c r="J596" s="121" t="s">
        <v>84</v>
      </c>
      <c r="K596" s="109" t="s">
        <v>4041</v>
      </c>
      <c r="L596" s="114">
        <v>8321156</v>
      </c>
      <c r="M596" s="51" t="s">
        <v>86</v>
      </c>
      <c r="N596" s="109" t="s">
        <v>4745</v>
      </c>
      <c r="O596" s="109">
        <v>1082916827</v>
      </c>
      <c r="P596" s="109">
        <v>107</v>
      </c>
      <c r="Q596" s="120">
        <v>46037</v>
      </c>
      <c r="R596" s="109">
        <v>116623634</v>
      </c>
      <c r="S596" s="114">
        <v>1983</v>
      </c>
      <c r="T596" s="120">
        <v>46045</v>
      </c>
      <c r="U596" s="114">
        <v>8321156</v>
      </c>
      <c r="V596" s="56" t="s">
        <v>88</v>
      </c>
      <c r="W596" s="405">
        <v>16078654</v>
      </c>
      <c r="X596" s="405" t="s">
        <v>610</v>
      </c>
      <c r="Y596" s="120">
        <v>46045</v>
      </c>
      <c r="Z596" s="120">
        <v>46045</v>
      </c>
      <c r="AA596" s="120" t="s">
        <v>90</v>
      </c>
      <c r="AB596" s="120">
        <v>46081</v>
      </c>
      <c r="AC596" s="54">
        <f t="shared" si="45"/>
        <v>36</v>
      </c>
      <c r="AD596" s="56">
        <v>0</v>
      </c>
      <c r="AE596" s="114">
        <v>0</v>
      </c>
      <c r="AF596" s="56">
        <v>0</v>
      </c>
      <c r="AG596" s="116" t="s">
        <v>90</v>
      </c>
      <c r="AH596" s="54">
        <f t="shared" si="46"/>
        <v>0</v>
      </c>
      <c r="AI596" s="56">
        <v>0</v>
      </c>
      <c r="AJ596" s="114">
        <v>0</v>
      </c>
      <c r="AK596" s="120" t="s">
        <v>90</v>
      </c>
      <c r="AL596" s="116" t="s">
        <v>90</v>
      </c>
      <c r="AM596" s="56">
        <v>0</v>
      </c>
      <c r="AN596" s="116" t="s">
        <v>90</v>
      </c>
      <c r="AO596" s="116" t="s">
        <v>90</v>
      </c>
      <c r="AP596" s="116" t="s">
        <v>90</v>
      </c>
      <c r="AQ596" s="54">
        <f t="shared" si="47"/>
        <v>0</v>
      </c>
      <c r="AR596" s="54">
        <f>+L596+AE596-AJ596</f>
        <v>8321156</v>
      </c>
      <c r="AS596" s="56" t="s">
        <v>571</v>
      </c>
      <c r="AT596" s="114">
        <v>0</v>
      </c>
      <c r="AU596" s="56" t="s">
        <v>91</v>
      </c>
      <c r="AV596" s="114">
        <v>0</v>
      </c>
      <c r="AW596" s="56" t="s">
        <v>90</v>
      </c>
      <c r="AX596" s="247">
        <v>0</v>
      </c>
      <c r="AY596" s="58">
        <f t="shared" si="48"/>
        <v>8321156</v>
      </c>
      <c r="AZ596" s="112">
        <f t="shared" si="49"/>
        <v>0</v>
      </c>
      <c r="BA596" s="159">
        <v>0</v>
      </c>
      <c r="BB596" s="56" t="s">
        <v>90</v>
      </c>
      <c r="BC596" s="56" t="s">
        <v>149</v>
      </c>
      <c r="BD596" s="403" t="s">
        <v>4744</v>
      </c>
      <c r="BE596" s="51" t="s">
        <v>88</v>
      </c>
      <c r="BF596" s="51" t="s">
        <v>88</v>
      </c>
    </row>
    <row r="597" spans="2:58" x14ac:dyDescent="0.25">
      <c r="B597" s="51">
        <v>2026</v>
      </c>
      <c r="C597" s="51">
        <v>891780111</v>
      </c>
      <c r="D597" s="51" t="s">
        <v>79</v>
      </c>
      <c r="E597" s="161" t="s">
        <v>4743</v>
      </c>
      <c r="F597" s="56" t="s">
        <v>4742</v>
      </c>
      <c r="G597" s="56">
        <v>0</v>
      </c>
      <c r="H597" s="56" t="s">
        <v>82</v>
      </c>
      <c r="I597" s="51" t="s">
        <v>4584</v>
      </c>
      <c r="J597" s="121" t="s">
        <v>84</v>
      </c>
      <c r="K597" s="109" t="s">
        <v>4729</v>
      </c>
      <c r="L597" s="114">
        <v>10754127</v>
      </c>
      <c r="M597" s="51" t="s">
        <v>86</v>
      </c>
      <c r="N597" s="109" t="s">
        <v>4741</v>
      </c>
      <c r="O597" s="109">
        <v>1123401002</v>
      </c>
      <c r="P597" s="109">
        <v>273</v>
      </c>
      <c r="Q597" s="120">
        <v>46043</v>
      </c>
      <c r="R597" s="109">
        <v>538927056</v>
      </c>
      <c r="S597" s="114">
        <v>1992</v>
      </c>
      <c r="T597" s="120">
        <v>46045</v>
      </c>
      <c r="U597" s="114">
        <v>10754127</v>
      </c>
      <c r="V597" s="56" t="s">
        <v>88</v>
      </c>
      <c r="W597" s="114">
        <v>1082939683</v>
      </c>
      <c r="X597" s="161" t="s">
        <v>3375</v>
      </c>
      <c r="Y597" s="120">
        <v>46045</v>
      </c>
      <c r="Z597" s="120">
        <v>46045</v>
      </c>
      <c r="AA597" s="120" t="s">
        <v>90</v>
      </c>
      <c r="AB597" s="120">
        <v>46173</v>
      </c>
      <c r="AC597" s="54">
        <f t="shared" si="45"/>
        <v>128</v>
      </c>
      <c r="AD597" s="56">
        <v>1</v>
      </c>
      <c r="AE597" s="114">
        <v>2389806</v>
      </c>
      <c r="AF597" s="56">
        <v>1</v>
      </c>
      <c r="AG597" s="116">
        <v>46203</v>
      </c>
      <c r="AH597" s="54">
        <f t="shared" si="46"/>
        <v>30</v>
      </c>
      <c r="AI597" s="56">
        <v>0</v>
      </c>
      <c r="AJ597" s="114">
        <v>0</v>
      </c>
      <c r="AK597" s="120" t="s">
        <v>90</v>
      </c>
      <c r="AL597" s="116" t="s">
        <v>90</v>
      </c>
      <c r="AM597" s="56">
        <v>0</v>
      </c>
      <c r="AN597" s="116" t="s">
        <v>90</v>
      </c>
      <c r="AO597" s="116" t="s">
        <v>90</v>
      </c>
      <c r="AP597" s="116" t="s">
        <v>90</v>
      </c>
      <c r="AQ597" s="54">
        <f t="shared" si="47"/>
        <v>0</v>
      </c>
      <c r="AR597" s="54">
        <f>+L597+AE597-AJ597</f>
        <v>13143933</v>
      </c>
      <c r="AS597" s="56" t="s">
        <v>571</v>
      </c>
      <c r="AT597" s="114">
        <v>0</v>
      </c>
      <c r="AU597" s="56" t="s">
        <v>91</v>
      </c>
      <c r="AV597" s="114">
        <v>0</v>
      </c>
      <c r="AW597" s="56" t="s">
        <v>90</v>
      </c>
      <c r="AX597" s="247">
        <v>8364321</v>
      </c>
      <c r="AY597" s="58">
        <f t="shared" si="48"/>
        <v>4779612</v>
      </c>
      <c r="AZ597" s="112">
        <f t="shared" si="49"/>
        <v>0.63636363636363635</v>
      </c>
      <c r="BA597" s="159">
        <v>0.55555555555555558</v>
      </c>
      <c r="BB597" s="56" t="s">
        <v>90</v>
      </c>
      <c r="BC597" s="56" t="s">
        <v>92</v>
      </c>
      <c r="BD597" s="403" t="s">
        <v>4740</v>
      </c>
      <c r="BE597" s="51" t="s">
        <v>88</v>
      </c>
      <c r="BF597" s="51" t="s">
        <v>88</v>
      </c>
    </row>
    <row r="598" spans="2:58" x14ac:dyDescent="0.25">
      <c r="B598" s="51">
        <v>2026</v>
      </c>
      <c r="C598" s="51">
        <v>891780111</v>
      </c>
      <c r="D598" s="51" t="s">
        <v>79</v>
      </c>
      <c r="E598" s="161" t="s">
        <v>4739</v>
      </c>
      <c r="F598" s="56" t="s">
        <v>4738</v>
      </c>
      <c r="G598" s="56">
        <v>0</v>
      </c>
      <c r="H598" s="56" t="s">
        <v>82</v>
      </c>
      <c r="I598" s="51" t="s">
        <v>4584</v>
      </c>
      <c r="J598" s="121" t="s">
        <v>84</v>
      </c>
      <c r="K598" s="109" t="s">
        <v>4729</v>
      </c>
      <c r="L598" s="114">
        <v>10754127</v>
      </c>
      <c r="M598" s="51" t="s">
        <v>86</v>
      </c>
      <c r="N598" s="109" t="s">
        <v>4737</v>
      </c>
      <c r="O598" s="109">
        <v>1083456890</v>
      </c>
      <c r="P598" s="109">
        <v>273</v>
      </c>
      <c r="Q598" s="120">
        <v>46043</v>
      </c>
      <c r="R598" s="109">
        <v>538927056</v>
      </c>
      <c r="S598" s="114">
        <v>1999</v>
      </c>
      <c r="T598" s="120">
        <v>46045</v>
      </c>
      <c r="U598" s="114">
        <v>10754127</v>
      </c>
      <c r="V598" s="56" t="s">
        <v>88</v>
      </c>
      <c r="W598" s="114">
        <v>1082939683</v>
      </c>
      <c r="X598" s="161" t="s">
        <v>3375</v>
      </c>
      <c r="Y598" s="120">
        <v>46045</v>
      </c>
      <c r="Z598" s="120">
        <v>46045</v>
      </c>
      <c r="AA598" s="120" t="s">
        <v>90</v>
      </c>
      <c r="AB598" s="120">
        <v>46173</v>
      </c>
      <c r="AC598" s="54">
        <f t="shared" si="45"/>
        <v>128</v>
      </c>
      <c r="AD598" s="56">
        <v>1</v>
      </c>
      <c r="AE598" s="114">
        <v>2389806</v>
      </c>
      <c r="AF598" s="56">
        <v>1</v>
      </c>
      <c r="AG598" s="116">
        <v>46203</v>
      </c>
      <c r="AH598" s="54">
        <f t="shared" si="46"/>
        <v>30</v>
      </c>
      <c r="AI598" s="56">
        <v>0</v>
      </c>
      <c r="AJ598" s="114">
        <v>0</v>
      </c>
      <c r="AK598" s="120" t="s">
        <v>90</v>
      </c>
      <c r="AL598" s="116" t="s">
        <v>90</v>
      </c>
      <c r="AM598" s="56">
        <v>0</v>
      </c>
      <c r="AN598" s="116" t="s">
        <v>90</v>
      </c>
      <c r="AO598" s="116" t="s">
        <v>90</v>
      </c>
      <c r="AP598" s="116" t="s">
        <v>90</v>
      </c>
      <c r="AQ598" s="54">
        <f t="shared" si="47"/>
        <v>0</v>
      </c>
      <c r="AR598" s="54">
        <f>+L598+AE598-AJ598</f>
        <v>13143933</v>
      </c>
      <c r="AS598" s="56" t="s">
        <v>571</v>
      </c>
      <c r="AT598" s="114">
        <v>0</v>
      </c>
      <c r="AU598" s="56" t="s">
        <v>91</v>
      </c>
      <c r="AV598" s="114">
        <v>0</v>
      </c>
      <c r="AW598" s="56" t="s">
        <v>90</v>
      </c>
      <c r="AX598" s="247">
        <v>8364321</v>
      </c>
      <c r="AY598" s="58">
        <f t="shared" si="48"/>
        <v>4779612</v>
      </c>
      <c r="AZ598" s="112">
        <f t="shared" si="49"/>
        <v>0.63636363636363635</v>
      </c>
      <c r="BA598" s="159">
        <v>0.55555555555555558</v>
      </c>
      <c r="BB598" s="56" t="s">
        <v>90</v>
      </c>
      <c r="BC598" s="56" t="s">
        <v>92</v>
      </c>
      <c r="BD598" s="403" t="s">
        <v>4736</v>
      </c>
      <c r="BE598" s="51" t="s">
        <v>88</v>
      </c>
      <c r="BF598" s="51" t="s">
        <v>88</v>
      </c>
    </row>
    <row r="599" spans="2:58" x14ac:dyDescent="0.25">
      <c r="B599" s="51">
        <v>2026</v>
      </c>
      <c r="C599" s="51">
        <v>891780111</v>
      </c>
      <c r="D599" s="51" t="s">
        <v>79</v>
      </c>
      <c r="E599" s="161" t="s">
        <v>4735</v>
      </c>
      <c r="F599" s="56" t="s">
        <v>4734</v>
      </c>
      <c r="G599" s="56">
        <v>0</v>
      </c>
      <c r="H599" s="56" t="s">
        <v>82</v>
      </c>
      <c r="I599" s="51" t="s">
        <v>4584</v>
      </c>
      <c r="J599" s="121" t="s">
        <v>84</v>
      </c>
      <c r="K599" s="109" t="s">
        <v>4729</v>
      </c>
      <c r="L599" s="114">
        <v>10754127</v>
      </c>
      <c r="M599" s="51" t="s">
        <v>86</v>
      </c>
      <c r="N599" s="109" t="s">
        <v>4733</v>
      </c>
      <c r="O599" s="109">
        <v>55239609</v>
      </c>
      <c r="P599" s="109">
        <v>273</v>
      </c>
      <c r="Q599" s="120">
        <v>46043</v>
      </c>
      <c r="R599" s="109">
        <v>538927056</v>
      </c>
      <c r="S599" s="114">
        <v>1998</v>
      </c>
      <c r="T599" s="120">
        <v>46045</v>
      </c>
      <c r="U599" s="114">
        <v>10754127</v>
      </c>
      <c r="V599" s="56" t="s">
        <v>88</v>
      </c>
      <c r="W599" s="114">
        <v>1082939683</v>
      </c>
      <c r="X599" s="161" t="s">
        <v>3375</v>
      </c>
      <c r="Y599" s="120">
        <v>46045</v>
      </c>
      <c r="Z599" s="120">
        <v>46045</v>
      </c>
      <c r="AA599" s="120" t="s">
        <v>90</v>
      </c>
      <c r="AB599" s="120">
        <v>46173</v>
      </c>
      <c r="AC599" s="54">
        <f t="shared" si="45"/>
        <v>128</v>
      </c>
      <c r="AD599" s="56">
        <v>1</v>
      </c>
      <c r="AE599" s="114">
        <v>2389806</v>
      </c>
      <c r="AF599" s="56">
        <v>1</v>
      </c>
      <c r="AG599" s="116">
        <v>46203</v>
      </c>
      <c r="AH599" s="54">
        <f t="shared" si="46"/>
        <v>30</v>
      </c>
      <c r="AI599" s="56">
        <v>0</v>
      </c>
      <c r="AJ599" s="114">
        <v>0</v>
      </c>
      <c r="AK599" s="120" t="s">
        <v>90</v>
      </c>
      <c r="AL599" s="116" t="s">
        <v>90</v>
      </c>
      <c r="AM599" s="56">
        <v>0</v>
      </c>
      <c r="AN599" s="116" t="s">
        <v>90</v>
      </c>
      <c r="AO599" s="116" t="s">
        <v>90</v>
      </c>
      <c r="AP599" s="116" t="s">
        <v>90</v>
      </c>
      <c r="AQ599" s="54">
        <f t="shared" si="47"/>
        <v>0</v>
      </c>
      <c r="AR599" s="54">
        <f>+L599+AE599-AJ599</f>
        <v>13143933</v>
      </c>
      <c r="AS599" s="56" t="s">
        <v>571</v>
      </c>
      <c r="AT599" s="114">
        <v>0</v>
      </c>
      <c r="AU599" s="56" t="s">
        <v>91</v>
      </c>
      <c r="AV599" s="114">
        <v>0</v>
      </c>
      <c r="AW599" s="56" t="s">
        <v>90</v>
      </c>
      <c r="AX599" s="247">
        <v>8364321</v>
      </c>
      <c r="AY599" s="58">
        <f t="shared" si="48"/>
        <v>4779612</v>
      </c>
      <c r="AZ599" s="112">
        <f t="shared" si="49"/>
        <v>0.63636363636363635</v>
      </c>
      <c r="BA599" s="159">
        <v>0.55555555555555558</v>
      </c>
      <c r="BB599" s="56" t="s">
        <v>90</v>
      </c>
      <c r="BC599" s="56" t="s">
        <v>92</v>
      </c>
      <c r="BD599" s="403" t="s">
        <v>4732</v>
      </c>
      <c r="BE599" s="51" t="s">
        <v>88</v>
      </c>
      <c r="BF599" s="51" t="s">
        <v>88</v>
      </c>
    </row>
    <row r="600" spans="2:58" x14ac:dyDescent="0.25">
      <c r="B600" s="51">
        <v>2026</v>
      </c>
      <c r="C600" s="51">
        <v>891780111</v>
      </c>
      <c r="D600" s="51" t="s">
        <v>79</v>
      </c>
      <c r="E600" s="161" t="s">
        <v>4731</v>
      </c>
      <c r="F600" s="56" t="s">
        <v>4730</v>
      </c>
      <c r="G600" s="56">
        <v>0</v>
      </c>
      <c r="H600" s="56" t="s">
        <v>82</v>
      </c>
      <c r="I600" s="51" t="s">
        <v>4584</v>
      </c>
      <c r="J600" s="121" t="s">
        <v>84</v>
      </c>
      <c r="K600" s="109" t="s">
        <v>4729</v>
      </c>
      <c r="L600" s="114">
        <v>10754127</v>
      </c>
      <c r="M600" s="51" t="s">
        <v>86</v>
      </c>
      <c r="N600" s="109" t="s">
        <v>4728</v>
      </c>
      <c r="O600" s="109">
        <v>85272178</v>
      </c>
      <c r="P600" s="109">
        <v>273</v>
      </c>
      <c r="Q600" s="120">
        <v>46043</v>
      </c>
      <c r="R600" s="109">
        <v>538927056</v>
      </c>
      <c r="S600" s="114">
        <v>1997</v>
      </c>
      <c r="T600" s="120">
        <v>46045</v>
      </c>
      <c r="U600" s="114">
        <v>10754127</v>
      </c>
      <c r="V600" s="56" t="s">
        <v>88</v>
      </c>
      <c r="W600" s="114">
        <v>1082939683</v>
      </c>
      <c r="X600" s="161" t="s">
        <v>3375</v>
      </c>
      <c r="Y600" s="120">
        <v>46045</v>
      </c>
      <c r="Z600" s="120">
        <v>46045</v>
      </c>
      <c r="AA600" s="120" t="s">
        <v>90</v>
      </c>
      <c r="AB600" s="120">
        <v>46173</v>
      </c>
      <c r="AC600" s="54">
        <f t="shared" si="45"/>
        <v>128</v>
      </c>
      <c r="AD600" s="56">
        <v>1</v>
      </c>
      <c r="AE600" s="114">
        <v>2389806</v>
      </c>
      <c r="AF600" s="56">
        <v>1</v>
      </c>
      <c r="AG600" s="116">
        <v>46203</v>
      </c>
      <c r="AH600" s="54">
        <f t="shared" si="46"/>
        <v>30</v>
      </c>
      <c r="AI600" s="56">
        <v>0</v>
      </c>
      <c r="AJ600" s="114">
        <v>0</v>
      </c>
      <c r="AK600" s="120" t="s">
        <v>90</v>
      </c>
      <c r="AL600" s="116" t="s">
        <v>90</v>
      </c>
      <c r="AM600" s="56">
        <v>0</v>
      </c>
      <c r="AN600" s="116" t="s">
        <v>90</v>
      </c>
      <c r="AO600" s="116" t="s">
        <v>90</v>
      </c>
      <c r="AP600" s="116" t="s">
        <v>90</v>
      </c>
      <c r="AQ600" s="54">
        <f t="shared" si="47"/>
        <v>0</v>
      </c>
      <c r="AR600" s="54">
        <f>+L600+AE600-AJ600</f>
        <v>13143933</v>
      </c>
      <c r="AS600" s="56" t="s">
        <v>571</v>
      </c>
      <c r="AT600" s="114">
        <v>0</v>
      </c>
      <c r="AU600" s="56" t="s">
        <v>91</v>
      </c>
      <c r="AV600" s="114">
        <v>0</v>
      </c>
      <c r="AW600" s="56" t="s">
        <v>90</v>
      </c>
      <c r="AX600" s="247">
        <v>8364321</v>
      </c>
      <c r="AY600" s="58">
        <f t="shared" si="48"/>
        <v>4779612</v>
      </c>
      <c r="AZ600" s="112">
        <f t="shared" si="49"/>
        <v>0.63636363636363635</v>
      </c>
      <c r="BA600" s="159">
        <v>0.55555555555555558</v>
      </c>
      <c r="BB600" s="56" t="s">
        <v>90</v>
      </c>
      <c r="BC600" s="56" t="s">
        <v>92</v>
      </c>
      <c r="BD600" s="403" t="s">
        <v>4727</v>
      </c>
      <c r="BE600" s="51" t="s">
        <v>88</v>
      </c>
      <c r="BF600" s="51" t="s">
        <v>88</v>
      </c>
    </row>
    <row r="601" spans="2:58" x14ac:dyDescent="0.25">
      <c r="B601" s="51">
        <v>2026</v>
      </c>
      <c r="C601" s="51">
        <v>891780111</v>
      </c>
      <c r="D601" s="51" t="s">
        <v>79</v>
      </c>
      <c r="E601" s="161" t="s">
        <v>4726</v>
      </c>
      <c r="F601" s="56" t="s">
        <v>4725</v>
      </c>
      <c r="G601" s="56">
        <v>0</v>
      </c>
      <c r="H601" s="56" t="s">
        <v>82</v>
      </c>
      <c r="I601" s="51" t="s">
        <v>4584</v>
      </c>
      <c r="J601" s="121" t="s">
        <v>84</v>
      </c>
      <c r="K601" s="109" t="s">
        <v>4666</v>
      </c>
      <c r="L601" s="114">
        <v>20704500</v>
      </c>
      <c r="M601" s="51" t="s">
        <v>86</v>
      </c>
      <c r="N601" s="109" t="s">
        <v>4724</v>
      </c>
      <c r="O601" s="109">
        <v>1129573079</v>
      </c>
      <c r="P601" s="109">
        <v>273</v>
      </c>
      <c r="Q601" s="120">
        <v>46043</v>
      </c>
      <c r="R601" s="109">
        <v>538927056</v>
      </c>
      <c r="S601" s="114">
        <v>2012</v>
      </c>
      <c r="T601" s="120">
        <v>46045</v>
      </c>
      <c r="U601" s="114">
        <v>20704500</v>
      </c>
      <c r="V601" s="56" t="s">
        <v>88</v>
      </c>
      <c r="W601" s="114">
        <v>1082939683</v>
      </c>
      <c r="X601" s="161" t="s">
        <v>3375</v>
      </c>
      <c r="Y601" s="120">
        <v>46045</v>
      </c>
      <c r="Z601" s="120">
        <v>46045</v>
      </c>
      <c r="AA601" s="120" t="s">
        <v>90</v>
      </c>
      <c r="AB601" s="120">
        <v>46173</v>
      </c>
      <c r="AC601" s="54">
        <f t="shared" si="45"/>
        <v>128</v>
      </c>
      <c r="AD601" s="56">
        <v>1</v>
      </c>
      <c r="AE601" s="114">
        <v>4601000</v>
      </c>
      <c r="AF601" s="56">
        <v>1</v>
      </c>
      <c r="AG601" s="116">
        <v>46203</v>
      </c>
      <c r="AH601" s="54">
        <f t="shared" si="46"/>
        <v>30</v>
      </c>
      <c r="AI601" s="56">
        <v>0</v>
      </c>
      <c r="AJ601" s="114">
        <v>0</v>
      </c>
      <c r="AK601" s="120" t="s">
        <v>90</v>
      </c>
      <c r="AL601" s="116" t="s">
        <v>90</v>
      </c>
      <c r="AM601" s="56">
        <v>0</v>
      </c>
      <c r="AN601" s="116" t="s">
        <v>90</v>
      </c>
      <c r="AO601" s="116" t="s">
        <v>90</v>
      </c>
      <c r="AP601" s="116" t="s">
        <v>90</v>
      </c>
      <c r="AQ601" s="54">
        <f t="shared" si="47"/>
        <v>0</v>
      </c>
      <c r="AR601" s="54">
        <f>+L601+AE601-AJ601</f>
        <v>25305500</v>
      </c>
      <c r="AS601" s="56" t="s">
        <v>571</v>
      </c>
      <c r="AT601" s="114">
        <v>0</v>
      </c>
      <c r="AU601" s="56" t="s">
        <v>91</v>
      </c>
      <c r="AV601" s="114">
        <v>0</v>
      </c>
      <c r="AW601" s="56" t="s">
        <v>90</v>
      </c>
      <c r="AX601" s="247">
        <v>16103500</v>
      </c>
      <c r="AY601" s="58">
        <f t="shared" si="48"/>
        <v>9202000</v>
      </c>
      <c r="AZ601" s="112">
        <f t="shared" si="49"/>
        <v>0.63636363636363635</v>
      </c>
      <c r="BA601" s="159">
        <v>0.55555555555555558</v>
      </c>
      <c r="BB601" s="56" t="s">
        <v>90</v>
      </c>
      <c r="BC601" s="56" t="s">
        <v>92</v>
      </c>
      <c r="BD601" s="403" t="s">
        <v>4723</v>
      </c>
      <c r="BE601" s="51" t="s">
        <v>88</v>
      </c>
      <c r="BF601" s="51" t="s">
        <v>88</v>
      </c>
    </row>
    <row r="602" spans="2:58" x14ac:dyDescent="0.25">
      <c r="B602" s="51">
        <v>2026</v>
      </c>
      <c r="C602" s="51">
        <v>891780111</v>
      </c>
      <c r="D602" s="51" t="s">
        <v>79</v>
      </c>
      <c r="E602" s="161" t="s">
        <v>4722</v>
      </c>
      <c r="F602" s="56" t="s">
        <v>4721</v>
      </c>
      <c r="G602" s="56">
        <v>0</v>
      </c>
      <c r="H602" s="56" t="s">
        <v>82</v>
      </c>
      <c r="I602" s="51" t="s">
        <v>4584</v>
      </c>
      <c r="J602" s="121" t="s">
        <v>84</v>
      </c>
      <c r="K602" s="109" t="s">
        <v>4712</v>
      </c>
      <c r="L602" s="114">
        <v>19669541</v>
      </c>
      <c r="M602" s="51" t="s">
        <v>86</v>
      </c>
      <c r="N602" s="109" t="s">
        <v>4720</v>
      </c>
      <c r="O602" s="109">
        <v>1083038606</v>
      </c>
      <c r="P602" s="109">
        <v>273</v>
      </c>
      <c r="Q602" s="120">
        <v>46043</v>
      </c>
      <c r="R602" s="109">
        <v>538927056</v>
      </c>
      <c r="S602" s="114">
        <v>1995</v>
      </c>
      <c r="T602" s="120">
        <v>46045</v>
      </c>
      <c r="U602" s="114">
        <v>19669541</v>
      </c>
      <c r="V602" s="56" t="s">
        <v>88</v>
      </c>
      <c r="W602" s="114">
        <v>1082939683</v>
      </c>
      <c r="X602" s="161" t="s">
        <v>3375</v>
      </c>
      <c r="Y602" s="120">
        <v>46045</v>
      </c>
      <c r="Z602" s="120">
        <v>46045</v>
      </c>
      <c r="AA602" s="120" t="s">
        <v>90</v>
      </c>
      <c r="AB602" s="120">
        <v>46173</v>
      </c>
      <c r="AC602" s="54">
        <f t="shared" si="45"/>
        <v>128</v>
      </c>
      <c r="AD602" s="56">
        <v>1</v>
      </c>
      <c r="AE602" s="114">
        <v>4371009</v>
      </c>
      <c r="AF602" s="56">
        <v>1</v>
      </c>
      <c r="AG602" s="116">
        <v>46203</v>
      </c>
      <c r="AH602" s="54">
        <f t="shared" si="46"/>
        <v>30</v>
      </c>
      <c r="AI602" s="56">
        <v>0</v>
      </c>
      <c r="AJ602" s="114">
        <v>0</v>
      </c>
      <c r="AK602" s="120" t="s">
        <v>90</v>
      </c>
      <c r="AL602" s="116" t="s">
        <v>90</v>
      </c>
      <c r="AM602" s="56">
        <v>0</v>
      </c>
      <c r="AN602" s="116" t="s">
        <v>90</v>
      </c>
      <c r="AO602" s="116" t="s">
        <v>90</v>
      </c>
      <c r="AP602" s="116" t="s">
        <v>90</v>
      </c>
      <c r="AQ602" s="54">
        <f t="shared" si="47"/>
        <v>0</v>
      </c>
      <c r="AR602" s="54">
        <f>+L602+AE602-AJ602</f>
        <v>24040550</v>
      </c>
      <c r="AS602" s="56" t="s">
        <v>571</v>
      </c>
      <c r="AT602" s="114">
        <v>0</v>
      </c>
      <c r="AU602" s="56" t="s">
        <v>91</v>
      </c>
      <c r="AV602" s="114">
        <v>0</v>
      </c>
      <c r="AW602" s="56" t="s">
        <v>90</v>
      </c>
      <c r="AX602" s="247">
        <v>15298532</v>
      </c>
      <c r="AY602" s="58">
        <f t="shared" si="48"/>
        <v>8742018</v>
      </c>
      <c r="AZ602" s="112">
        <f t="shared" si="49"/>
        <v>0.63636364392661571</v>
      </c>
      <c r="BA602" s="159">
        <v>0.5555555668533394</v>
      </c>
      <c r="BB602" s="56" t="s">
        <v>90</v>
      </c>
      <c r="BC602" s="56" t="s">
        <v>92</v>
      </c>
      <c r="BD602" s="403" t="s">
        <v>4719</v>
      </c>
      <c r="BE602" s="51" t="s">
        <v>88</v>
      </c>
      <c r="BF602" s="51" t="s">
        <v>88</v>
      </c>
    </row>
    <row r="603" spans="2:58" x14ac:dyDescent="0.25">
      <c r="B603" s="51">
        <v>2026</v>
      </c>
      <c r="C603" s="51">
        <v>891780111</v>
      </c>
      <c r="D603" s="51" t="s">
        <v>79</v>
      </c>
      <c r="E603" s="161" t="s">
        <v>4718</v>
      </c>
      <c r="F603" s="56" t="s">
        <v>4717</v>
      </c>
      <c r="G603" s="56">
        <v>0</v>
      </c>
      <c r="H603" s="56" t="s">
        <v>82</v>
      </c>
      <c r="I603" s="51" t="s">
        <v>4584</v>
      </c>
      <c r="J603" s="121" t="s">
        <v>84</v>
      </c>
      <c r="K603" s="109" t="s">
        <v>4712</v>
      </c>
      <c r="L603" s="114">
        <v>19669541</v>
      </c>
      <c r="M603" s="51" t="s">
        <v>86</v>
      </c>
      <c r="N603" s="109" t="s">
        <v>4716</v>
      </c>
      <c r="O603" s="109">
        <v>1083044993</v>
      </c>
      <c r="P603" s="109">
        <v>273</v>
      </c>
      <c r="Q603" s="120">
        <v>46043</v>
      </c>
      <c r="R603" s="109">
        <v>538927056</v>
      </c>
      <c r="S603" s="114">
        <v>1994</v>
      </c>
      <c r="T603" s="120">
        <v>46045</v>
      </c>
      <c r="U603" s="114">
        <v>19669541</v>
      </c>
      <c r="V603" s="56" t="s">
        <v>88</v>
      </c>
      <c r="W603" s="114">
        <v>1082939683</v>
      </c>
      <c r="X603" s="161" t="s">
        <v>3375</v>
      </c>
      <c r="Y603" s="120">
        <v>46045</v>
      </c>
      <c r="Z603" s="120">
        <v>46045</v>
      </c>
      <c r="AA603" s="120" t="s">
        <v>90</v>
      </c>
      <c r="AB603" s="120">
        <v>46173</v>
      </c>
      <c r="AC603" s="54">
        <f t="shared" si="45"/>
        <v>128</v>
      </c>
      <c r="AD603" s="56">
        <v>1</v>
      </c>
      <c r="AE603" s="114">
        <v>4371009</v>
      </c>
      <c r="AF603" s="56">
        <v>1</v>
      </c>
      <c r="AG603" s="116">
        <v>46203</v>
      </c>
      <c r="AH603" s="54">
        <f t="shared" si="46"/>
        <v>30</v>
      </c>
      <c r="AI603" s="56">
        <v>0</v>
      </c>
      <c r="AJ603" s="114">
        <v>0</v>
      </c>
      <c r="AK603" s="120" t="s">
        <v>90</v>
      </c>
      <c r="AL603" s="116" t="s">
        <v>90</v>
      </c>
      <c r="AM603" s="56">
        <v>0</v>
      </c>
      <c r="AN603" s="116" t="s">
        <v>90</v>
      </c>
      <c r="AO603" s="116" t="s">
        <v>90</v>
      </c>
      <c r="AP603" s="116" t="s">
        <v>90</v>
      </c>
      <c r="AQ603" s="54">
        <f t="shared" si="47"/>
        <v>0</v>
      </c>
      <c r="AR603" s="54">
        <f>+L603+AE603-AJ603</f>
        <v>24040550</v>
      </c>
      <c r="AS603" s="56" t="s">
        <v>571</v>
      </c>
      <c r="AT603" s="114">
        <v>0</v>
      </c>
      <c r="AU603" s="56" t="s">
        <v>91</v>
      </c>
      <c r="AV603" s="114">
        <v>0</v>
      </c>
      <c r="AW603" s="56" t="s">
        <v>90</v>
      </c>
      <c r="AX603" s="247">
        <v>13113027</v>
      </c>
      <c r="AY603" s="58">
        <f t="shared" si="48"/>
        <v>10927523</v>
      </c>
      <c r="AZ603" s="112">
        <f t="shared" si="49"/>
        <v>0.54545453411007649</v>
      </c>
      <c r="BA603" s="159">
        <v>0.4444444331466606</v>
      </c>
      <c r="BB603" s="56" t="s">
        <v>90</v>
      </c>
      <c r="BC603" s="56" t="s">
        <v>92</v>
      </c>
      <c r="BD603" s="403" t="s">
        <v>4715</v>
      </c>
      <c r="BE603" s="51" t="s">
        <v>88</v>
      </c>
      <c r="BF603" s="51" t="s">
        <v>88</v>
      </c>
    </row>
    <row r="604" spans="2:58" x14ac:dyDescent="0.25">
      <c r="B604" s="51">
        <v>2026</v>
      </c>
      <c r="C604" s="51">
        <v>891780111</v>
      </c>
      <c r="D604" s="51" t="s">
        <v>79</v>
      </c>
      <c r="E604" s="161" t="s">
        <v>4714</v>
      </c>
      <c r="F604" s="56" t="s">
        <v>4713</v>
      </c>
      <c r="G604" s="56">
        <v>0</v>
      </c>
      <c r="H604" s="56" t="s">
        <v>82</v>
      </c>
      <c r="I604" s="51" t="s">
        <v>4584</v>
      </c>
      <c r="J604" s="121" t="s">
        <v>84</v>
      </c>
      <c r="K604" s="109" t="s">
        <v>4712</v>
      </c>
      <c r="L604" s="114">
        <v>19669541</v>
      </c>
      <c r="M604" s="51" t="s">
        <v>86</v>
      </c>
      <c r="N604" s="109" t="s">
        <v>4711</v>
      </c>
      <c r="O604" s="109">
        <v>84030405</v>
      </c>
      <c r="P604" s="109">
        <v>273</v>
      </c>
      <c r="Q604" s="120">
        <v>46043</v>
      </c>
      <c r="R604" s="109">
        <v>538927056</v>
      </c>
      <c r="S604" s="114">
        <v>1993</v>
      </c>
      <c r="T604" s="120">
        <v>46045</v>
      </c>
      <c r="U604" s="114">
        <v>19669541</v>
      </c>
      <c r="V604" s="56" t="s">
        <v>88</v>
      </c>
      <c r="W604" s="114">
        <v>1082939683</v>
      </c>
      <c r="X604" s="161" t="s">
        <v>3375</v>
      </c>
      <c r="Y604" s="120">
        <v>46045</v>
      </c>
      <c r="Z604" s="120">
        <v>46045</v>
      </c>
      <c r="AA604" s="120" t="s">
        <v>90</v>
      </c>
      <c r="AB604" s="120">
        <v>46173</v>
      </c>
      <c r="AC604" s="54">
        <f t="shared" si="45"/>
        <v>128</v>
      </c>
      <c r="AD604" s="56">
        <v>1</v>
      </c>
      <c r="AE604" s="114">
        <v>4371009</v>
      </c>
      <c r="AF604" s="56">
        <v>1</v>
      </c>
      <c r="AG604" s="116">
        <v>46203</v>
      </c>
      <c r="AH604" s="54">
        <f t="shared" si="46"/>
        <v>30</v>
      </c>
      <c r="AI604" s="56">
        <v>0</v>
      </c>
      <c r="AJ604" s="114">
        <v>0</v>
      </c>
      <c r="AK604" s="120" t="s">
        <v>90</v>
      </c>
      <c r="AL604" s="116" t="s">
        <v>90</v>
      </c>
      <c r="AM604" s="56">
        <v>0</v>
      </c>
      <c r="AN604" s="116" t="s">
        <v>90</v>
      </c>
      <c r="AO604" s="116" t="s">
        <v>90</v>
      </c>
      <c r="AP604" s="116" t="s">
        <v>90</v>
      </c>
      <c r="AQ604" s="54">
        <f t="shared" si="47"/>
        <v>0</v>
      </c>
      <c r="AR604" s="54">
        <f>+L604+AE604-AJ604</f>
        <v>24040550</v>
      </c>
      <c r="AS604" s="56" t="s">
        <v>571</v>
      </c>
      <c r="AT604" s="114">
        <v>0</v>
      </c>
      <c r="AU604" s="56" t="s">
        <v>91</v>
      </c>
      <c r="AV604" s="114">
        <v>0</v>
      </c>
      <c r="AW604" s="56" t="s">
        <v>90</v>
      </c>
      <c r="AX604" s="247">
        <v>8742018</v>
      </c>
      <c r="AY604" s="58">
        <f t="shared" si="48"/>
        <v>15298532</v>
      </c>
      <c r="AZ604" s="112">
        <f t="shared" si="49"/>
        <v>0.36363635607338435</v>
      </c>
      <c r="BA604" s="159">
        <v>0</v>
      </c>
      <c r="BB604" s="56" t="s">
        <v>90</v>
      </c>
      <c r="BC604" s="56" t="s">
        <v>92</v>
      </c>
      <c r="BD604" s="403" t="s">
        <v>4710</v>
      </c>
      <c r="BE604" s="51" t="s">
        <v>88</v>
      </c>
      <c r="BF604" s="51" t="s">
        <v>88</v>
      </c>
    </row>
    <row r="605" spans="2:58" x14ac:dyDescent="0.25">
      <c r="B605" s="51">
        <v>2026</v>
      </c>
      <c r="C605" s="51">
        <v>891780111</v>
      </c>
      <c r="D605" s="51" t="s">
        <v>79</v>
      </c>
      <c r="E605" s="161" t="s">
        <v>4709</v>
      </c>
      <c r="F605" s="56" t="s">
        <v>4708</v>
      </c>
      <c r="G605" s="56">
        <v>0</v>
      </c>
      <c r="H605" s="56" t="s">
        <v>82</v>
      </c>
      <c r="I605" s="51" t="s">
        <v>4584</v>
      </c>
      <c r="J605" s="121" t="s">
        <v>84</v>
      </c>
      <c r="K605" s="109" t="s">
        <v>4703</v>
      </c>
      <c r="L605" s="114">
        <v>19669541</v>
      </c>
      <c r="M605" s="51" t="s">
        <v>86</v>
      </c>
      <c r="N605" s="109" t="s">
        <v>4707</v>
      </c>
      <c r="O605" s="109">
        <v>1140888144</v>
      </c>
      <c r="P605" s="109">
        <v>273</v>
      </c>
      <c r="Q605" s="120">
        <v>46043</v>
      </c>
      <c r="R605" s="109">
        <v>538927056</v>
      </c>
      <c r="S605" s="114">
        <v>2011</v>
      </c>
      <c r="T605" s="120">
        <v>46045</v>
      </c>
      <c r="U605" s="114">
        <v>19669541</v>
      </c>
      <c r="V605" s="56" t="s">
        <v>88</v>
      </c>
      <c r="W605" s="114">
        <v>1082939683</v>
      </c>
      <c r="X605" s="161" t="s">
        <v>3375</v>
      </c>
      <c r="Y605" s="120">
        <v>46045</v>
      </c>
      <c r="Z605" s="120">
        <v>46045</v>
      </c>
      <c r="AA605" s="120" t="s">
        <v>90</v>
      </c>
      <c r="AB605" s="120">
        <v>46173</v>
      </c>
      <c r="AC605" s="54">
        <f t="shared" si="45"/>
        <v>128</v>
      </c>
      <c r="AD605" s="56">
        <v>1</v>
      </c>
      <c r="AE605" s="114">
        <v>4371009</v>
      </c>
      <c r="AF605" s="56">
        <v>1</v>
      </c>
      <c r="AG605" s="116">
        <v>46203</v>
      </c>
      <c r="AH605" s="54">
        <f t="shared" si="46"/>
        <v>30</v>
      </c>
      <c r="AI605" s="56">
        <v>0</v>
      </c>
      <c r="AJ605" s="114">
        <v>0</v>
      </c>
      <c r="AK605" s="120" t="s">
        <v>90</v>
      </c>
      <c r="AL605" s="116" t="s">
        <v>90</v>
      </c>
      <c r="AM605" s="56">
        <v>0</v>
      </c>
      <c r="AN605" s="116" t="s">
        <v>90</v>
      </c>
      <c r="AO605" s="116" t="s">
        <v>90</v>
      </c>
      <c r="AP605" s="116" t="s">
        <v>90</v>
      </c>
      <c r="AQ605" s="54">
        <f t="shared" si="47"/>
        <v>0</v>
      </c>
      <c r="AR605" s="54">
        <f>+L605+AE605-AJ605</f>
        <v>24040550</v>
      </c>
      <c r="AS605" s="56" t="s">
        <v>571</v>
      </c>
      <c r="AT605" s="114">
        <v>0</v>
      </c>
      <c r="AU605" s="56" t="s">
        <v>91</v>
      </c>
      <c r="AV605" s="114">
        <v>0</v>
      </c>
      <c r="AW605" s="56" t="s">
        <v>90</v>
      </c>
      <c r="AX605" s="247">
        <v>15298532</v>
      </c>
      <c r="AY605" s="58">
        <f t="shared" si="48"/>
        <v>8742018</v>
      </c>
      <c r="AZ605" s="112">
        <f t="shared" si="49"/>
        <v>0.63636364392661571</v>
      </c>
      <c r="BA605" s="159">
        <v>0.5555555668533394</v>
      </c>
      <c r="BB605" s="56" t="s">
        <v>90</v>
      </c>
      <c r="BC605" s="56" t="s">
        <v>92</v>
      </c>
      <c r="BD605" s="403" t="s">
        <v>4706</v>
      </c>
      <c r="BE605" s="51" t="s">
        <v>88</v>
      </c>
      <c r="BF605" s="51" t="s">
        <v>88</v>
      </c>
    </row>
    <row r="606" spans="2:58" x14ac:dyDescent="0.25">
      <c r="B606" s="51">
        <v>2026</v>
      </c>
      <c r="C606" s="51">
        <v>891780111</v>
      </c>
      <c r="D606" s="51" t="s">
        <v>79</v>
      </c>
      <c r="E606" s="161" t="s">
        <v>4705</v>
      </c>
      <c r="F606" s="56" t="s">
        <v>4704</v>
      </c>
      <c r="G606" s="56">
        <v>0</v>
      </c>
      <c r="H606" s="56" t="s">
        <v>82</v>
      </c>
      <c r="I606" s="51" t="s">
        <v>4584</v>
      </c>
      <c r="J606" s="121" t="s">
        <v>84</v>
      </c>
      <c r="K606" s="109" t="s">
        <v>4703</v>
      </c>
      <c r="L606" s="114">
        <v>19669541</v>
      </c>
      <c r="M606" s="51" t="s">
        <v>86</v>
      </c>
      <c r="N606" s="109" t="s">
        <v>4702</v>
      </c>
      <c r="O606" s="109">
        <v>1049348831</v>
      </c>
      <c r="P606" s="109">
        <v>273</v>
      </c>
      <c r="Q606" s="120">
        <v>46043</v>
      </c>
      <c r="R606" s="109">
        <v>538927056</v>
      </c>
      <c r="S606" s="114">
        <v>2010</v>
      </c>
      <c r="T606" s="120">
        <v>46045</v>
      </c>
      <c r="U606" s="114">
        <v>19669541</v>
      </c>
      <c r="V606" s="56" t="s">
        <v>88</v>
      </c>
      <c r="W606" s="114">
        <v>1082939683</v>
      </c>
      <c r="X606" s="161" t="s">
        <v>3375</v>
      </c>
      <c r="Y606" s="120">
        <v>46045</v>
      </c>
      <c r="Z606" s="120">
        <v>46045</v>
      </c>
      <c r="AA606" s="120" t="s">
        <v>90</v>
      </c>
      <c r="AB606" s="120">
        <v>46173</v>
      </c>
      <c r="AC606" s="54">
        <f t="shared" si="45"/>
        <v>128</v>
      </c>
      <c r="AD606" s="56">
        <v>1</v>
      </c>
      <c r="AE606" s="114">
        <v>4371009</v>
      </c>
      <c r="AF606" s="56">
        <v>1</v>
      </c>
      <c r="AG606" s="116">
        <v>46203</v>
      </c>
      <c r="AH606" s="54">
        <f t="shared" si="46"/>
        <v>30</v>
      </c>
      <c r="AI606" s="56">
        <v>0</v>
      </c>
      <c r="AJ606" s="114">
        <v>0</v>
      </c>
      <c r="AK606" s="120" t="s">
        <v>90</v>
      </c>
      <c r="AL606" s="116" t="s">
        <v>90</v>
      </c>
      <c r="AM606" s="56">
        <v>0</v>
      </c>
      <c r="AN606" s="116" t="s">
        <v>90</v>
      </c>
      <c r="AO606" s="116" t="s">
        <v>90</v>
      </c>
      <c r="AP606" s="116" t="s">
        <v>90</v>
      </c>
      <c r="AQ606" s="54">
        <f t="shared" si="47"/>
        <v>0</v>
      </c>
      <c r="AR606" s="54">
        <f>+L606+AE606-AJ606</f>
        <v>24040550</v>
      </c>
      <c r="AS606" s="56" t="s">
        <v>571</v>
      </c>
      <c r="AT606" s="114">
        <v>0</v>
      </c>
      <c r="AU606" s="56" t="s">
        <v>91</v>
      </c>
      <c r="AV606" s="114">
        <v>0</v>
      </c>
      <c r="AW606" s="56" t="s">
        <v>90</v>
      </c>
      <c r="AX606" s="247">
        <v>15298532</v>
      </c>
      <c r="AY606" s="58">
        <f t="shared" si="48"/>
        <v>8742018</v>
      </c>
      <c r="AZ606" s="112">
        <f t="shared" si="49"/>
        <v>0.63636364392661571</v>
      </c>
      <c r="BA606" s="159">
        <v>0.5555555668533394</v>
      </c>
      <c r="BB606" s="56" t="s">
        <v>90</v>
      </c>
      <c r="BC606" s="56" t="s">
        <v>92</v>
      </c>
      <c r="BD606" s="403" t="s">
        <v>4701</v>
      </c>
      <c r="BE606" s="51" t="s">
        <v>88</v>
      </c>
      <c r="BF606" s="51" t="s">
        <v>88</v>
      </c>
    </row>
    <row r="607" spans="2:58" x14ac:dyDescent="0.25">
      <c r="B607" s="51">
        <v>2026</v>
      </c>
      <c r="C607" s="51">
        <v>891780111</v>
      </c>
      <c r="D607" s="51" t="s">
        <v>79</v>
      </c>
      <c r="E607" s="161" t="s">
        <v>4700</v>
      </c>
      <c r="F607" s="56" t="s">
        <v>4699</v>
      </c>
      <c r="G607" s="56">
        <v>0</v>
      </c>
      <c r="H607" s="56" t="s">
        <v>82</v>
      </c>
      <c r="I607" s="51" t="s">
        <v>4584</v>
      </c>
      <c r="J607" s="121" t="s">
        <v>84</v>
      </c>
      <c r="K607" s="109" t="s">
        <v>4046</v>
      </c>
      <c r="L607" s="114">
        <v>9373320</v>
      </c>
      <c r="M607" s="51" t="s">
        <v>86</v>
      </c>
      <c r="N607" s="109" t="s">
        <v>4698</v>
      </c>
      <c r="O607" s="109">
        <v>92130848</v>
      </c>
      <c r="P607" s="109">
        <v>69</v>
      </c>
      <c r="Q607" s="120">
        <v>46036</v>
      </c>
      <c r="R607" s="109">
        <v>6818861280</v>
      </c>
      <c r="S607" s="114">
        <v>1996</v>
      </c>
      <c r="T607" s="120">
        <v>46045</v>
      </c>
      <c r="U607" s="114">
        <v>9373320</v>
      </c>
      <c r="V607" s="56" t="s">
        <v>88</v>
      </c>
      <c r="W607" s="114">
        <v>1082939683</v>
      </c>
      <c r="X607" s="161" t="s">
        <v>3375</v>
      </c>
      <c r="Y607" s="120">
        <v>46045</v>
      </c>
      <c r="Z607" s="120">
        <v>46069</v>
      </c>
      <c r="AA607" s="120" t="s">
        <v>90</v>
      </c>
      <c r="AB607" s="120">
        <v>46167</v>
      </c>
      <c r="AC607" s="54">
        <f t="shared" si="45"/>
        <v>98</v>
      </c>
      <c r="AD607" s="56">
        <v>0</v>
      </c>
      <c r="AE607" s="114">
        <v>0</v>
      </c>
      <c r="AF607" s="56">
        <v>0</v>
      </c>
      <c r="AG607" s="116" t="s">
        <v>90</v>
      </c>
      <c r="AH607" s="54">
        <f t="shared" si="46"/>
        <v>0</v>
      </c>
      <c r="AI607" s="56">
        <v>0</v>
      </c>
      <c r="AJ607" s="114">
        <v>0</v>
      </c>
      <c r="AK607" s="120" t="s">
        <v>90</v>
      </c>
      <c r="AL607" s="116" t="s">
        <v>90</v>
      </c>
      <c r="AM607" s="56">
        <v>0</v>
      </c>
      <c r="AN607" s="116" t="s">
        <v>90</v>
      </c>
      <c r="AO607" s="116" t="s">
        <v>90</v>
      </c>
      <c r="AP607" s="116" t="s">
        <v>90</v>
      </c>
      <c r="AQ607" s="54">
        <f t="shared" si="47"/>
        <v>0</v>
      </c>
      <c r="AR607" s="54">
        <f>+L607+AE607-AJ607</f>
        <v>9373320</v>
      </c>
      <c r="AS607" s="56" t="s">
        <v>571</v>
      </c>
      <c r="AT607" s="114">
        <v>0</v>
      </c>
      <c r="AU607" s="56" t="s">
        <v>91</v>
      </c>
      <c r="AV607" s="114">
        <v>0</v>
      </c>
      <c r="AW607" s="56" t="s">
        <v>90</v>
      </c>
      <c r="AX607" s="247">
        <v>1420200</v>
      </c>
      <c r="AY607" s="58">
        <f t="shared" si="48"/>
        <v>7953120</v>
      </c>
      <c r="AZ607" s="112">
        <f t="shared" si="49"/>
        <v>0.15151515151515152</v>
      </c>
      <c r="BA607" s="159">
        <v>0.15151515151515152</v>
      </c>
      <c r="BB607" s="56" t="s">
        <v>90</v>
      </c>
      <c r="BC607" s="56" t="s">
        <v>149</v>
      </c>
      <c r="BD607" s="403" t="s">
        <v>4697</v>
      </c>
      <c r="BE607" s="51" t="s">
        <v>88</v>
      </c>
      <c r="BF607" s="51" t="s">
        <v>88</v>
      </c>
    </row>
    <row r="608" spans="2:58" x14ac:dyDescent="0.25">
      <c r="B608" s="51">
        <v>2026</v>
      </c>
      <c r="C608" s="51">
        <v>891780111</v>
      </c>
      <c r="D608" s="51" t="s">
        <v>79</v>
      </c>
      <c r="E608" s="161" t="s">
        <v>4696</v>
      </c>
      <c r="F608" s="56" t="s">
        <v>4695</v>
      </c>
      <c r="G608" s="56">
        <v>0</v>
      </c>
      <c r="H608" s="56" t="s">
        <v>82</v>
      </c>
      <c r="I608" s="51" t="s">
        <v>4584</v>
      </c>
      <c r="J608" s="121" t="s">
        <v>84</v>
      </c>
      <c r="K608" s="109" t="s">
        <v>4046</v>
      </c>
      <c r="L608" s="114">
        <v>9373320</v>
      </c>
      <c r="M608" s="51" t="s">
        <v>86</v>
      </c>
      <c r="N608" s="109" t="s">
        <v>4694</v>
      </c>
      <c r="O608" s="109">
        <v>1007963415</v>
      </c>
      <c r="P608" s="109">
        <v>69</v>
      </c>
      <c r="Q608" s="120">
        <v>46036</v>
      </c>
      <c r="R608" s="109">
        <v>6818861280</v>
      </c>
      <c r="S608" s="114">
        <v>2007</v>
      </c>
      <c r="T608" s="120">
        <v>46045</v>
      </c>
      <c r="U608" s="114">
        <v>9373320</v>
      </c>
      <c r="V608" s="56" t="s">
        <v>88</v>
      </c>
      <c r="W608" s="114">
        <v>1082939683</v>
      </c>
      <c r="X608" s="161" t="s">
        <v>3375</v>
      </c>
      <c r="Y608" s="120">
        <v>46045</v>
      </c>
      <c r="Z608" s="120">
        <v>46069</v>
      </c>
      <c r="AA608" s="120" t="s">
        <v>90</v>
      </c>
      <c r="AB608" s="120">
        <v>46167</v>
      </c>
      <c r="AC608" s="54">
        <f t="shared" si="45"/>
        <v>98</v>
      </c>
      <c r="AD608" s="56">
        <v>0</v>
      </c>
      <c r="AE608" s="114">
        <v>0</v>
      </c>
      <c r="AF608" s="56">
        <v>0</v>
      </c>
      <c r="AG608" s="116" t="s">
        <v>90</v>
      </c>
      <c r="AH608" s="54">
        <f t="shared" si="46"/>
        <v>0</v>
      </c>
      <c r="AI608" s="56">
        <v>0</v>
      </c>
      <c r="AJ608" s="114">
        <v>0</v>
      </c>
      <c r="AK608" s="120" t="s">
        <v>90</v>
      </c>
      <c r="AL608" s="116" t="s">
        <v>90</v>
      </c>
      <c r="AM608" s="56">
        <v>0</v>
      </c>
      <c r="AN608" s="116" t="s">
        <v>90</v>
      </c>
      <c r="AO608" s="116" t="s">
        <v>90</v>
      </c>
      <c r="AP608" s="116" t="s">
        <v>90</v>
      </c>
      <c r="AQ608" s="54">
        <f t="shared" si="47"/>
        <v>0</v>
      </c>
      <c r="AR608" s="54">
        <f>+L608+AE608-AJ608</f>
        <v>9373320</v>
      </c>
      <c r="AS608" s="56" t="s">
        <v>571</v>
      </c>
      <c r="AT608" s="114">
        <v>0</v>
      </c>
      <c r="AU608" s="56" t="s">
        <v>91</v>
      </c>
      <c r="AV608" s="114">
        <v>0</v>
      </c>
      <c r="AW608" s="56" t="s">
        <v>90</v>
      </c>
      <c r="AX608" s="247">
        <v>1420200</v>
      </c>
      <c r="AY608" s="58">
        <f t="shared" si="48"/>
        <v>7953120</v>
      </c>
      <c r="AZ608" s="112">
        <f t="shared" si="49"/>
        <v>0.15151515151515152</v>
      </c>
      <c r="BA608" s="159">
        <v>0.15151515151515152</v>
      </c>
      <c r="BB608" s="56" t="s">
        <v>90</v>
      </c>
      <c r="BC608" s="56" t="s">
        <v>149</v>
      </c>
      <c r="BD608" s="403" t="s">
        <v>4693</v>
      </c>
      <c r="BE608" s="51" t="s">
        <v>88</v>
      </c>
      <c r="BF608" s="51" t="s">
        <v>88</v>
      </c>
    </row>
    <row r="609" spans="2:58" x14ac:dyDescent="0.25">
      <c r="B609" s="51">
        <v>2026</v>
      </c>
      <c r="C609" s="51">
        <v>891780111</v>
      </c>
      <c r="D609" s="51" t="s">
        <v>79</v>
      </c>
      <c r="E609" s="161" t="s">
        <v>4692</v>
      </c>
      <c r="F609" s="56" t="s">
        <v>4691</v>
      </c>
      <c r="G609" s="56">
        <v>0</v>
      </c>
      <c r="H609" s="56" t="s">
        <v>82</v>
      </c>
      <c r="I609" s="51" t="s">
        <v>4584</v>
      </c>
      <c r="J609" s="121" t="s">
        <v>84</v>
      </c>
      <c r="K609" s="109" t="s">
        <v>4046</v>
      </c>
      <c r="L609" s="114">
        <v>9373320</v>
      </c>
      <c r="M609" s="51" t="s">
        <v>86</v>
      </c>
      <c r="N609" s="109" t="s">
        <v>4690</v>
      </c>
      <c r="O609" s="109">
        <v>1002308252</v>
      </c>
      <c r="P609" s="109">
        <v>69</v>
      </c>
      <c r="Q609" s="120">
        <v>46036</v>
      </c>
      <c r="R609" s="109">
        <v>6818861280</v>
      </c>
      <c r="S609" s="114">
        <v>2006</v>
      </c>
      <c r="T609" s="120">
        <v>46045</v>
      </c>
      <c r="U609" s="114">
        <v>9373320</v>
      </c>
      <c r="V609" s="56" t="s">
        <v>88</v>
      </c>
      <c r="W609" s="114">
        <v>1082939683</v>
      </c>
      <c r="X609" s="161" t="s">
        <v>3375</v>
      </c>
      <c r="Y609" s="120">
        <v>46045</v>
      </c>
      <c r="Z609" s="120">
        <v>46069</v>
      </c>
      <c r="AA609" s="120" t="s">
        <v>90</v>
      </c>
      <c r="AB609" s="120">
        <v>46167</v>
      </c>
      <c r="AC609" s="54">
        <f t="shared" si="45"/>
        <v>98</v>
      </c>
      <c r="AD609" s="56">
        <v>0</v>
      </c>
      <c r="AE609" s="114">
        <v>0</v>
      </c>
      <c r="AF609" s="56">
        <v>0</v>
      </c>
      <c r="AG609" s="116" t="s">
        <v>90</v>
      </c>
      <c r="AH609" s="54">
        <f t="shared" si="46"/>
        <v>0</v>
      </c>
      <c r="AI609" s="56">
        <v>0</v>
      </c>
      <c r="AJ609" s="114">
        <v>0</v>
      </c>
      <c r="AK609" s="120" t="s">
        <v>90</v>
      </c>
      <c r="AL609" s="116" t="s">
        <v>90</v>
      </c>
      <c r="AM609" s="56">
        <v>0</v>
      </c>
      <c r="AN609" s="116" t="s">
        <v>90</v>
      </c>
      <c r="AO609" s="116" t="s">
        <v>90</v>
      </c>
      <c r="AP609" s="116" t="s">
        <v>90</v>
      </c>
      <c r="AQ609" s="54">
        <f t="shared" si="47"/>
        <v>0</v>
      </c>
      <c r="AR609" s="54">
        <f>+L609+AE609-AJ609</f>
        <v>9373320</v>
      </c>
      <c r="AS609" s="56" t="s">
        <v>571</v>
      </c>
      <c r="AT609" s="114">
        <v>0</v>
      </c>
      <c r="AU609" s="56" t="s">
        <v>91</v>
      </c>
      <c r="AV609" s="114">
        <v>0</v>
      </c>
      <c r="AW609" s="56" t="s">
        <v>90</v>
      </c>
      <c r="AX609" s="247">
        <v>1420200</v>
      </c>
      <c r="AY609" s="58">
        <f t="shared" si="48"/>
        <v>7953120</v>
      </c>
      <c r="AZ609" s="112">
        <f t="shared" si="49"/>
        <v>0.15151515151515152</v>
      </c>
      <c r="BA609" s="159">
        <v>0.15151515151515152</v>
      </c>
      <c r="BB609" s="56" t="s">
        <v>90</v>
      </c>
      <c r="BC609" s="56" t="s">
        <v>149</v>
      </c>
      <c r="BD609" s="403" t="s">
        <v>4689</v>
      </c>
      <c r="BE609" s="51" t="s">
        <v>88</v>
      </c>
      <c r="BF609" s="51" t="s">
        <v>88</v>
      </c>
    </row>
    <row r="610" spans="2:58" x14ac:dyDescent="0.25">
      <c r="B610" s="51">
        <v>2026</v>
      </c>
      <c r="C610" s="51">
        <v>891780111</v>
      </c>
      <c r="D610" s="51" t="s">
        <v>79</v>
      </c>
      <c r="E610" s="161" t="s">
        <v>4688</v>
      </c>
      <c r="F610" s="56" t="s">
        <v>4687</v>
      </c>
      <c r="G610" s="56">
        <v>0</v>
      </c>
      <c r="H610" s="56" t="s">
        <v>82</v>
      </c>
      <c r="I610" s="51" t="s">
        <v>4584</v>
      </c>
      <c r="J610" s="121" t="s">
        <v>84</v>
      </c>
      <c r="K610" s="109" t="s">
        <v>4046</v>
      </c>
      <c r="L610" s="114">
        <v>9373320</v>
      </c>
      <c r="M610" s="51" t="s">
        <v>86</v>
      </c>
      <c r="N610" s="109" t="s">
        <v>4686</v>
      </c>
      <c r="O610" s="109">
        <v>1085110900</v>
      </c>
      <c r="P610" s="109">
        <v>69</v>
      </c>
      <c r="Q610" s="120">
        <v>46036</v>
      </c>
      <c r="R610" s="109">
        <v>6818861280</v>
      </c>
      <c r="S610" s="114">
        <v>2005</v>
      </c>
      <c r="T610" s="120">
        <v>46045</v>
      </c>
      <c r="U610" s="114">
        <v>9373320</v>
      </c>
      <c r="V610" s="56" t="s">
        <v>88</v>
      </c>
      <c r="W610" s="114">
        <v>1082939683</v>
      </c>
      <c r="X610" s="161" t="s">
        <v>3375</v>
      </c>
      <c r="Y610" s="120">
        <v>46045</v>
      </c>
      <c r="Z610" s="120">
        <v>46069</v>
      </c>
      <c r="AA610" s="120" t="s">
        <v>90</v>
      </c>
      <c r="AB610" s="120">
        <v>46167</v>
      </c>
      <c r="AC610" s="54">
        <f t="shared" si="45"/>
        <v>98</v>
      </c>
      <c r="AD610" s="56">
        <v>0</v>
      </c>
      <c r="AE610" s="114">
        <v>0</v>
      </c>
      <c r="AF610" s="56">
        <v>0</v>
      </c>
      <c r="AG610" s="116" t="s">
        <v>90</v>
      </c>
      <c r="AH610" s="54">
        <f t="shared" si="46"/>
        <v>0</v>
      </c>
      <c r="AI610" s="56">
        <v>0</v>
      </c>
      <c r="AJ610" s="114">
        <v>0</v>
      </c>
      <c r="AK610" s="120" t="s">
        <v>90</v>
      </c>
      <c r="AL610" s="116" t="s">
        <v>90</v>
      </c>
      <c r="AM610" s="56">
        <v>0</v>
      </c>
      <c r="AN610" s="116" t="s">
        <v>90</v>
      </c>
      <c r="AO610" s="116" t="s">
        <v>90</v>
      </c>
      <c r="AP610" s="116" t="s">
        <v>90</v>
      </c>
      <c r="AQ610" s="54">
        <f t="shared" si="47"/>
        <v>0</v>
      </c>
      <c r="AR610" s="54">
        <f>+L610+AE610-AJ610</f>
        <v>9373320</v>
      </c>
      <c r="AS610" s="56" t="s">
        <v>571</v>
      </c>
      <c r="AT610" s="114">
        <v>0</v>
      </c>
      <c r="AU610" s="56" t="s">
        <v>91</v>
      </c>
      <c r="AV610" s="114">
        <v>0</v>
      </c>
      <c r="AW610" s="56" t="s">
        <v>90</v>
      </c>
      <c r="AX610" s="247">
        <v>1420200</v>
      </c>
      <c r="AY610" s="58">
        <f t="shared" si="48"/>
        <v>7953120</v>
      </c>
      <c r="AZ610" s="112">
        <f t="shared" si="49"/>
        <v>0.15151515151515152</v>
      </c>
      <c r="BA610" s="159">
        <v>0.15151515151515152</v>
      </c>
      <c r="BB610" s="56" t="s">
        <v>90</v>
      </c>
      <c r="BC610" s="56" t="s">
        <v>149</v>
      </c>
      <c r="BD610" s="403" t="s">
        <v>4685</v>
      </c>
      <c r="BE610" s="51" t="s">
        <v>88</v>
      </c>
      <c r="BF610" s="51" t="s">
        <v>88</v>
      </c>
    </row>
    <row r="611" spans="2:58" x14ac:dyDescent="0.25">
      <c r="B611" s="51">
        <v>2026</v>
      </c>
      <c r="C611" s="51">
        <v>891780111</v>
      </c>
      <c r="D611" s="51" t="s">
        <v>79</v>
      </c>
      <c r="E611" s="161" t="s">
        <v>4684</v>
      </c>
      <c r="F611" s="56" t="s">
        <v>4683</v>
      </c>
      <c r="G611" s="56">
        <v>0</v>
      </c>
      <c r="H611" s="56" t="s">
        <v>82</v>
      </c>
      <c r="I611" s="51" t="s">
        <v>4584</v>
      </c>
      <c r="J611" s="121" t="s">
        <v>84</v>
      </c>
      <c r="K611" s="109" t="s">
        <v>4046</v>
      </c>
      <c r="L611" s="114">
        <v>9373320</v>
      </c>
      <c r="M611" s="51" t="s">
        <v>86</v>
      </c>
      <c r="N611" s="109" t="s">
        <v>4682</v>
      </c>
      <c r="O611" s="109">
        <v>8774169</v>
      </c>
      <c r="P611" s="109">
        <v>69</v>
      </c>
      <c r="Q611" s="120">
        <v>46036</v>
      </c>
      <c r="R611" s="109">
        <v>6818861280</v>
      </c>
      <c r="S611" s="114">
        <v>2286</v>
      </c>
      <c r="T611" s="120">
        <v>46045</v>
      </c>
      <c r="U611" s="114">
        <v>9373320</v>
      </c>
      <c r="V611" s="56" t="s">
        <v>88</v>
      </c>
      <c r="W611" s="114">
        <v>1082939683</v>
      </c>
      <c r="X611" s="161" t="s">
        <v>3375</v>
      </c>
      <c r="Y611" s="120">
        <v>46045</v>
      </c>
      <c r="Z611" s="120">
        <v>46069</v>
      </c>
      <c r="AA611" s="120" t="s">
        <v>90</v>
      </c>
      <c r="AB611" s="120">
        <v>46167</v>
      </c>
      <c r="AC611" s="54">
        <f t="shared" si="45"/>
        <v>98</v>
      </c>
      <c r="AD611" s="56">
        <v>0</v>
      </c>
      <c r="AE611" s="114">
        <v>0</v>
      </c>
      <c r="AF611" s="56">
        <v>0</v>
      </c>
      <c r="AG611" s="116" t="s">
        <v>90</v>
      </c>
      <c r="AH611" s="54">
        <f t="shared" si="46"/>
        <v>0</v>
      </c>
      <c r="AI611" s="56">
        <v>0</v>
      </c>
      <c r="AJ611" s="114">
        <v>0</v>
      </c>
      <c r="AK611" s="120" t="s">
        <v>90</v>
      </c>
      <c r="AL611" s="116" t="s">
        <v>90</v>
      </c>
      <c r="AM611" s="56">
        <v>0</v>
      </c>
      <c r="AN611" s="116" t="s">
        <v>90</v>
      </c>
      <c r="AO611" s="116" t="s">
        <v>90</v>
      </c>
      <c r="AP611" s="116" t="s">
        <v>90</v>
      </c>
      <c r="AQ611" s="54">
        <f t="shared" si="47"/>
        <v>0</v>
      </c>
      <c r="AR611" s="54">
        <f>+L611+AE611-AJ611</f>
        <v>9373320</v>
      </c>
      <c r="AS611" s="56" t="s">
        <v>571</v>
      </c>
      <c r="AT611" s="114">
        <v>0</v>
      </c>
      <c r="AU611" s="56" t="s">
        <v>91</v>
      </c>
      <c r="AV611" s="114">
        <v>0</v>
      </c>
      <c r="AW611" s="56" t="s">
        <v>90</v>
      </c>
      <c r="AX611" s="247">
        <v>1420200</v>
      </c>
      <c r="AY611" s="58">
        <f t="shared" si="48"/>
        <v>7953120</v>
      </c>
      <c r="AZ611" s="112">
        <f t="shared" si="49"/>
        <v>0.15151515151515152</v>
      </c>
      <c r="BA611" s="159">
        <v>0.15151515151515152</v>
      </c>
      <c r="BB611" s="56" t="s">
        <v>90</v>
      </c>
      <c r="BC611" s="56" t="s">
        <v>149</v>
      </c>
      <c r="BD611" s="403" t="s">
        <v>4681</v>
      </c>
      <c r="BE611" s="51" t="s">
        <v>88</v>
      </c>
      <c r="BF611" s="51" t="s">
        <v>88</v>
      </c>
    </row>
    <row r="612" spans="2:58" x14ac:dyDescent="0.25">
      <c r="B612" s="51">
        <v>2026</v>
      </c>
      <c r="C612" s="51">
        <v>891780111</v>
      </c>
      <c r="D612" s="51" t="s">
        <v>79</v>
      </c>
      <c r="E612" s="161" t="s">
        <v>4680</v>
      </c>
      <c r="F612" s="56" t="s">
        <v>4679</v>
      </c>
      <c r="G612" s="56">
        <v>0</v>
      </c>
      <c r="H612" s="56" t="s">
        <v>82</v>
      </c>
      <c r="I612" s="51" t="s">
        <v>4584</v>
      </c>
      <c r="J612" s="121" t="s">
        <v>84</v>
      </c>
      <c r="K612" s="109" t="s">
        <v>4046</v>
      </c>
      <c r="L612" s="114">
        <v>9373320</v>
      </c>
      <c r="M612" s="51" t="s">
        <v>86</v>
      </c>
      <c r="N612" s="109" t="s">
        <v>4678</v>
      </c>
      <c r="O612" s="109">
        <v>1051669000</v>
      </c>
      <c r="P612" s="109">
        <v>69</v>
      </c>
      <c r="Q612" s="120">
        <v>46036</v>
      </c>
      <c r="R612" s="109">
        <v>6818861280</v>
      </c>
      <c r="S612" s="114">
        <v>2004</v>
      </c>
      <c r="T612" s="120">
        <v>46045</v>
      </c>
      <c r="U612" s="114">
        <v>9373320</v>
      </c>
      <c r="V612" s="56" t="s">
        <v>88</v>
      </c>
      <c r="W612" s="114">
        <v>1082939683</v>
      </c>
      <c r="X612" s="161" t="s">
        <v>3375</v>
      </c>
      <c r="Y612" s="120">
        <v>46045</v>
      </c>
      <c r="Z612" s="120">
        <v>46069</v>
      </c>
      <c r="AA612" s="120" t="s">
        <v>90</v>
      </c>
      <c r="AB612" s="120">
        <v>46167</v>
      </c>
      <c r="AC612" s="54">
        <f t="shared" si="45"/>
        <v>98</v>
      </c>
      <c r="AD612" s="56">
        <v>0</v>
      </c>
      <c r="AE612" s="114">
        <v>0</v>
      </c>
      <c r="AF612" s="56">
        <v>0</v>
      </c>
      <c r="AG612" s="116" t="s">
        <v>90</v>
      </c>
      <c r="AH612" s="54">
        <f t="shared" si="46"/>
        <v>0</v>
      </c>
      <c r="AI612" s="56">
        <v>0</v>
      </c>
      <c r="AJ612" s="114">
        <v>0</v>
      </c>
      <c r="AK612" s="120" t="s">
        <v>90</v>
      </c>
      <c r="AL612" s="116" t="s">
        <v>90</v>
      </c>
      <c r="AM612" s="56">
        <v>0</v>
      </c>
      <c r="AN612" s="116" t="s">
        <v>90</v>
      </c>
      <c r="AO612" s="116" t="s">
        <v>90</v>
      </c>
      <c r="AP612" s="116" t="s">
        <v>90</v>
      </c>
      <c r="AQ612" s="54">
        <f t="shared" si="47"/>
        <v>0</v>
      </c>
      <c r="AR612" s="54">
        <f>+L612+AE612-AJ612</f>
        <v>9373320</v>
      </c>
      <c r="AS612" s="56" t="s">
        <v>571</v>
      </c>
      <c r="AT612" s="114">
        <v>0</v>
      </c>
      <c r="AU612" s="56" t="s">
        <v>91</v>
      </c>
      <c r="AV612" s="114">
        <v>0</v>
      </c>
      <c r="AW612" s="56" t="s">
        <v>90</v>
      </c>
      <c r="AX612" s="247">
        <v>1420200</v>
      </c>
      <c r="AY612" s="58">
        <f t="shared" si="48"/>
        <v>7953120</v>
      </c>
      <c r="AZ612" s="112">
        <f t="shared" si="49"/>
        <v>0.15151515151515152</v>
      </c>
      <c r="BA612" s="159">
        <v>0.15151515151515152</v>
      </c>
      <c r="BB612" s="56" t="s">
        <v>90</v>
      </c>
      <c r="BC612" s="56" t="s">
        <v>149</v>
      </c>
      <c r="BD612" s="403" t="s">
        <v>4677</v>
      </c>
      <c r="BE612" s="51" t="s">
        <v>88</v>
      </c>
      <c r="BF612" s="51" t="s">
        <v>88</v>
      </c>
    </row>
    <row r="613" spans="2:58" x14ac:dyDescent="0.25">
      <c r="B613" s="51">
        <v>2026</v>
      </c>
      <c r="C613" s="51">
        <v>891780111</v>
      </c>
      <c r="D613" s="51" t="s">
        <v>79</v>
      </c>
      <c r="E613" s="161" t="s">
        <v>4676</v>
      </c>
      <c r="F613" s="56" t="s">
        <v>4675</v>
      </c>
      <c r="G613" s="56">
        <v>0</v>
      </c>
      <c r="H613" s="56" t="s">
        <v>82</v>
      </c>
      <c r="I613" s="51" t="s">
        <v>4584</v>
      </c>
      <c r="J613" s="121" t="s">
        <v>84</v>
      </c>
      <c r="K613" s="109" t="s">
        <v>4004</v>
      </c>
      <c r="L613" s="114">
        <v>9373320</v>
      </c>
      <c r="M613" s="51" t="s">
        <v>86</v>
      </c>
      <c r="N613" s="109" t="s">
        <v>4674</v>
      </c>
      <c r="O613" s="109">
        <v>1052973308</v>
      </c>
      <c r="P613" s="109">
        <v>69</v>
      </c>
      <c r="Q613" s="120">
        <v>46036</v>
      </c>
      <c r="R613" s="109">
        <v>6818861280</v>
      </c>
      <c r="S613" s="114">
        <v>2003</v>
      </c>
      <c r="T613" s="120">
        <v>46045</v>
      </c>
      <c r="U613" s="114">
        <v>9373320</v>
      </c>
      <c r="V613" s="56" t="s">
        <v>88</v>
      </c>
      <c r="W613" s="114">
        <v>1082939683</v>
      </c>
      <c r="X613" s="161" t="s">
        <v>3375</v>
      </c>
      <c r="Y613" s="120">
        <v>46045</v>
      </c>
      <c r="Z613" s="120">
        <v>46069</v>
      </c>
      <c r="AA613" s="120" t="s">
        <v>90</v>
      </c>
      <c r="AB613" s="120">
        <v>46167</v>
      </c>
      <c r="AC613" s="54">
        <f t="shared" si="45"/>
        <v>98</v>
      </c>
      <c r="AD613" s="56">
        <v>0</v>
      </c>
      <c r="AE613" s="114">
        <v>0</v>
      </c>
      <c r="AF613" s="56">
        <v>0</v>
      </c>
      <c r="AG613" s="116" t="s">
        <v>90</v>
      </c>
      <c r="AH613" s="54">
        <f t="shared" si="46"/>
        <v>0</v>
      </c>
      <c r="AI613" s="56">
        <v>0</v>
      </c>
      <c r="AJ613" s="114">
        <v>0</v>
      </c>
      <c r="AK613" s="120" t="s">
        <v>90</v>
      </c>
      <c r="AL613" s="116" t="s">
        <v>90</v>
      </c>
      <c r="AM613" s="56">
        <v>0</v>
      </c>
      <c r="AN613" s="116" t="s">
        <v>90</v>
      </c>
      <c r="AO613" s="116" t="s">
        <v>90</v>
      </c>
      <c r="AP613" s="116" t="s">
        <v>90</v>
      </c>
      <c r="AQ613" s="54">
        <f t="shared" si="47"/>
        <v>0</v>
      </c>
      <c r="AR613" s="54">
        <f>+L613+AE613-AJ613</f>
        <v>9373320</v>
      </c>
      <c r="AS613" s="56" t="s">
        <v>571</v>
      </c>
      <c r="AT613" s="114">
        <v>0</v>
      </c>
      <c r="AU613" s="56" t="s">
        <v>91</v>
      </c>
      <c r="AV613" s="114">
        <v>0</v>
      </c>
      <c r="AW613" s="56" t="s">
        <v>90</v>
      </c>
      <c r="AX613" s="247">
        <v>1420200</v>
      </c>
      <c r="AY613" s="58">
        <f t="shared" si="48"/>
        <v>7953120</v>
      </c>
      <c r="AZ613" s="112">
        <f t="shared" si="49"/>
        <v>0.15151515151515152</v>
      </c>
      <c r="BA613" s="159">
        <v>0.15151515151515152</v>
      </c>
      <c r="BB613" s="56" t="s">
        <v>90</v>
      </c>
      <c r="BC613" s="56" t="s">
        <v>149</v>
      </c>
      <c r="BD613" s="403" t="s">
        <v>4673</v>
      </c>
      <c r="BE613" s="51" t="s">
        <v>88</v>
      </c>
      <c r="BF613" s="51" t="s">
        <v>88</v>
      </c>
    </row>
    <row r="614" spans="2:58" ht="14.25" customHeight="1" x14ac:dyDescent="0.25">
      <c r="B614" s="51">
        <v>2026</v>
      </c>
      <c r="C614" s="51">
        <v>891780111</v>
      </c>
      <c r="D614" s="51" t="s">
        <v>79</v>
      </c>
      <c r="E614" s="161" t="s">
        <v>4672</v>
      </c>
      <c r="F614" s="56" t="s">
        <v>4671</v>
      </c>
      <c r="G614" s="56">
        <v>0</v>
      </c>
      <c r="H614" s="56" t="s">
        <v>82</v>
      </c>
      <c r="I614" s="51" t="s">
        <v>4584</v>
      </c>
      <c r="J614" s="121" t="s">
        <v>84</v>
      </c>
      <c r="K614" s="109" t="s">
        <v>4046</v>
      </c>
      <c r="L614" s="114">
        <v>9373320</v>
      </c>
      <c r="M614" s="51" t="s">
        <v>86</v>
      </c>
      <c r="N614" s="109" t="s">
        <v>4670</v>
      </c>
      <c r="O614" s="109">
        <v>9270846</v>
      </c>
      <c r="P614" s="109">
        <v>69</v>
      </c>
      <c r="Q614" s="120">
        <v>46036</v>
      </c>
      <c r="R614" s="109">
        <v>6818861280</v>
      </c>
      <c r="S614" s="114">
        <v>2002</v>
      </c>
      <c r="T614" s="120">
        <v>46045</v>
      </c>
      <c r="U614" s="114">
        <v>9373320</v>
      </c>
      <c r="V614" s="56" t="s">
        <v>88</v>
      </c>
      <c r="W614" s="114">
        <v>1082939683</v>
      </c>
      <c r="X614" s="161" t="s">
        <v>3375</v>
      </c>
      <c r="Y614" s="120">
        <v>46045</v>
      </c>
      <c r="Z614" s="120">
        <v>46069</v>
      </c>
      <c r="AA614" s="120" t="s">
        <v>90</v>
      </c>
      <c r="AB614" s="120">
        <v>46167</v>
      </c>
      <c r="AC614" s="54">
        <f t="shared" si="45"/>
        <v>98</v>
      </c>
      <c r="AD614" s="56">
        <v>0</v>
      </c>
      <c r="AE614" s="114">
        <v>0</v>
      </c>
      <c r="AF614" s="56">
        <v>0</v>
      </c>
      <c r="AG614" s="116" t="s">
        <v>90</v>
      </c>
      <c r="AH614" s="54">
        <f t="shared" si="46"/>
        <v>0</v>
      </c>
      <c r="AI614" s="56">
        <v>0</v>
      </c>
      <c r="AJ614" s="114">
        <v>0</v>
      </c>
      <c r="AK614" s="120" t="s">
        <v>90</v>
      </c>
      <c r="AL614" s="116" t="s">
        <v>90</v>
      </c>
      <c r="AM614" s="56">
        <v>0</v>
      </c>
      <c r="AN614" s="116" t="s">
        <v>90</v>
      </c>
      <c r="AO614" s="116" t="s">
        <v>90</v>
      </c>
      <c r="AP614" s="116" t="s">
        <v>90</v>
      </c>
      <c r="AQ614" s="54">
        <f t="shared" si="47"/>
        <v>0</v>
      </c>
      <c r="AR614" s="54">
        <f>+L614+AE614-AJ614</f>
        <v>9373320</v>
      </c>
      <c r="AS614" s="56" t="s">
        <v>571</v>
      </c>
      <c r="AT614" s="114">
        <v>0</v>
      </c>
      <c r="AU614" s="56" t="s">
        <v>91</v>
      </c>
      <c r="AV614" s="114">
        <v>0</v>
      </c>
      <c r="AW614" s="56" t="s">
        <v>90</v>
      </c>
      <c r="AX614" s="247">
        <v>1420200</v>
      </c>
      <c r="AY614" s="58">
        <f t="shared" si="48"/>
        <v>7953120</v>
      </c>
      <c r="AZ614" s="112">
        <f t="shared" si="49"/>
        <v>0.15151515151515152</v>
      </c>
      <c r="BA614" s="159">
        <v>0.15151515151515152</v>
      </c>
      <c r="BB614" s="56" t="s">
        <v>90</v>
      </c>
      <c r="BC614" s="56" t="s">
        <v>149</v>
      </c>
      <c r="BD614" s="403" t="s">
        <v>4669</v>
      </c>
      <c r="BE614" s="51" t="s">
        <v>88</v>
      </c>
      <c r="BF614" s="51" t="s">
        <v>88</v>
      </c>
    </row>
    <row r="615" spans="2:58" x14ac:dyDescent="0.25">
      <c r="B615" s="51">
        <v>2026</v>
      </c>
      <c r="C615" s="51">
        <v>891780111</v>
      </c>
      <c r="D615" s="51" t="s">
        <v>79</v>
      </c>
      <c r="E615" s="161" t="s">
        <v>4668</v>
      </c>
      <c r="F615" s="56" t="s">
        <v>4667</v>
      </c>
      <c r="G615" s="56">
        <v>0</v>
      </c>
      <c r="H615" s="56" t="s">
        <v>82</v>
      </c>
      <c r="I615" s="51" t="s">
        <v>4584</v>
      </c>
      <c r="J615" s="121" t="s">
        <v>84</v>
      </c>
      <c r="K615" s="109" t="s">
        <v>4666</v>
      </c>
      <c r="L615" s="114">
        <v>20704500</v>
      </c>
      <c r="M615" s="51" t="s">
        <v>86</v>
      </c>
      <c r="N615" s="109" t="s">
        <v>4665</v>
      </c>
      <c r="O615" s="109">
        <v>22649826</v>
      </c>
      <c r="P615" s="109">
        <v>273</v>
      </c>
      <c r="Q615" s="120">
        <v>46043</v>
      </c>
      <c r="R615" s="109">
        <v>538927056</v>
      </c>
      <c r="S615" s="114">
        <v>2009</v>
      </c>
      <c r="T615" s="120">
        <v>46045</v>
      </c>
      <c r="U615" s="114">
        <v>20704500</v>
      </c>
      <c r="V615" s="56" t="s">
        <v>88</v>
      </c>
      <c r="W615" s="114">
        <v>1082939683</v>
      </c>
      <c r="X615" s="161" t="s">
        <v>3375</v>
      </c>
      <c r="Y615" s="120">
        <v>46045</v>
      </c>
      <c r="Z615" s="120">
        <v>46045</v>
      </c>
      <c r="AA615" s="120" t="s">
        <v>90</v>
      </c>
      <c r="AB615" s="120">
        <v>46173</v>
      </c>
      <c r="AC615" s="54">
        <f t="shared" si="45"/>
        <v>128</v>
      </c>
      <c r="AD615" s="56">
        <v>1</v>
      </c>
      <c r="AE615" s="114">
        <v>4601000</v>
      </c>
      <c r="AF615" s="56">
        <v>1</v>
      </c>
      <c r="AG615" s="116">
        <v>46203</v>
      </c>
      <c r="AH615" s="54">
        <f t="shared" si="46"/>
        <v>30</v>
      </c>
      <c r="AI615" s="56">
        <v>0</v>
      </c>
      <c r="AJ615" s="114">
        <v>0</v>
      </c>
      <c r="AK615" s="120" t="s">
        <v>90</v>
      </c>
      <c r="AL615" s="116" t="s">
        <v>90</v>
      </c>
      <c r="AM615" s="56">
        <v>0</v>
      </c>
      <c r="AN615" s="116" t="s">
        <v>90</v>
      </c>
      <c r="AO615" s="116" t="s">
        <v>90</v>
      </c>
      <c r="AP615" s="116" t="s">
        <v>90</v>
      </c>
      <c r="AQ615" s="54">
        <f t="shared" si="47"/>
        <v>0</v>
      </c>
      <c r="AR615" s="54">
        <f>+L615+AE615-AJ615</f>
        <v>25305500</v>
      </c>
      <c r="AS615" s="56" t="s">
        <v>571</v>
      </c>
      <c r="AT615" s="114">
        <v>0</v>
      </c>
      <c r="AU615" s="56" t="s">
        <v>91</v>
      </c>
      <c r="AV615" s="114">
        <v>0</v>
      </c>
      <c r="AW615" s="56" t="s">
        <v>90</v>
      </c>
      <c r="AX615" s="247">
        <v>16103500</v>
      </c>
      <c r="AY615" s="58">
        <f t="shared" si="48"/>
        <v>9202000</v>
      </c>
      <c r="AZ615" s="112">
        <f t="shared" si="49"/>
        <v>0.63636363636363635</v>
      </c>
      <c r="BA615" s="159">
        <v>0.55555555555555558</v>
      </c>
      <c r="BB615" s="56" t="s">
        <v>90</v>
      </c>
      <c r="BC615" s="56" t="s">
        <v>92</v>
      </c>
      <c r="BD615" s="403" t="s">
        <v>4664</v>
      </c>
      <c r="BE615" s="51" t="s">
        <v>88</v>
      </c>
      <c r="BF615" s="51" t="s">
        <v>88</v>
      </c>
    </row>
    <row r="616" spans="2:58" x14ac:dyDescent="0.25">
      <c r="B616" s="51">
        <v>2026</v>
      </c>
      <c r="C616" s="51">
        <v>891780111</v>
      </c>
      <c r="D616" s="51" t="s">
        <v>79</v>
      </c>
      <c r="E616" s="532" t="s">
        <v>4663</v>
      </c>
      <c r="F616" s="56" t="s">
        <v>4662</v>
      </c>
      <c r="G616" s="56">
        <v>0</v>
      </c>
      <c r="H616" s="56" t="s">
        <v>82</v>
      </c>
      <c r="I616" s="51" t="s">
        <v>4584</v>
      </c>
      <c r="J616" s="121" t="s">
        <v>84</v>
      </c>
      <c r="K616" s="109" t="s">
        <v>4661</v>
      </c>
      <c r="L616" s="114">
        <v>19669540</v>
      </c>
      <c r="M616" s="51" t="s">
        <v>86</v>
      </c>
      <c r="N616" s="109" t="s">
        <v>4660</v>
      </c>
      <c r="O616" s="109">
        <v>1129512041</v>
      </c>
      <c r="P616" s="109">
        <v>273</v>
      </c>
      <c r="Q616" s="120">
        <v>46043</v>
      </c>
      <c r="R616" s="109">
        <v>538927056</v>
      </c>
      <c r="S616" s="114">
        <v>2008</v>
      </c>
      <c r="T616" s="120">
        <v>46045</v>
      </c>
      <c r="U616" s="114">
        <v>19669540</v>
      </c>
      <c r="V616" s="56" t="s">
        <v>88</v>
      </c>
      <c r="W616" s="114">
        <v>1082939683</v>
      </c>
      <c r="X616" s="161" t="s">
        <v>3375</v>
      </c>
      <c r="Y616" s="120">
        <v>46045</v>
      </c>
      <c r="Z616" s="120">
        <v>46045</v>
      </c>
      <c r="AA616" s="120" t="s">
        <v>90</v>
      </c>
      <c r="AB616" s="120">
        <v>46173</v>
      </c>
      <c r="AC616" s="54">
        <f t="shared" si="45"/>
        <v>128</v>
      </c>
      <c r="AD616" s="56">
        <v>1</v>
      </c>
      <c r="AE616" s="114">
        <v>4371009</v>
      </c>
      <c r="AF616" s="56">
        <v>1</v>
      </c>
      <c r="AG616" s="116">
        <v>46203</v>
      </c>
      <c r="AH616" s="54">
        <f t="shared" si="46"/>
        <v>30</v>
      </c>
      <c r="AI616" s="56">
        <v>0</v>
      </c>
      <c r="AJ616" s="114">
        <v>0</v>
      </c>
      <c r="AK616" s="120" t="s">
        <v>90</v>
      </c>
      <c r="AL616" s="116" t="s">
        <v>90</v>
      </c>
      <c r="AM616" s="56">
        <v>0</v>
      </c>
      <c r="AN616" s="116" t="s">
        <v>90</v>
      </c>
      <c r="AO616" s="116" t="s">
        <v>90</v>
      </c>
      <c r="AP616" s="116" t="s">
        <v>90</v>
      </c>
      <c r="AQ616" s="54">
        <f t="shared" si="47"/>
        <v>0</v>
      </c>
      <c r="AR616" s="54">
        <f>+L616+AE616-AJ616</f>
        <v>24040549</v>
      </c>
      <c r="AS616" s="56" t="s">
        <v>571</v>
      </c>
      <c r="AT616" s="114">
        <v>0</v>
      </c>
      <c r="AU616" s="56" t="s">
        <v>91</v>
      </c>
      <c r="AV616" s="114">
        <v>0</v>
      </c>
      <c r="AW616" s="56" t="s">
        <v>90</v>
      </c>
      <c r="AX616" s="247">
        <v>8742018</v>
      </c>
      <c r="AY616" s="58">
        <f t="shared" si="48"/>
        <v>15298531</v>
      </c>
      <c r="AZ616" s="112">
        <f t="shared" si="49"/>
        <v>0.36363637119934322</v>
      </c>
      <c r="BA616" s="159">
        <v>0.22222222787111442</v>
      </c>
      <c r="BB616" s="56" t="s">
        <v>90</v>
      </c>
      <c r="BC616" s="56" t="s">
        <v>92</v>
      </c>
      <c r="BD616" s="403" t="s">
        <v>4659</v>
      </c>
      <c r="BE616" s="51" t="s">
        <v>88</v>
      </c>
      <c r="BF616" s="51" t="s">
        <v>88</v>
      </c>
    </row>
    <row r="617" spans="2:58" x14ac:dyDescent="0.25">
      <c r="B617" s="51">
        <v>2026</v>
      </c>
      <c r="C617" s="51">
        <v>891780111</v>
      </c>
      <c r="D617" s="51" t="s">
        <v>79</v>
      </c>
      <c r="E617" s="532" t="s">
        <v>4658</v>
      </c>
      <c r="F617" s="56" t="s">
        <v>4657</v>
      </c>
      <c r="G617" s="56">
        <v>0</v>
      </c>
      <c r="H617" s="56" t="s">
        <v>82</v>
      </c>
      <c r="I617" s="51" t="s">
        <v>4584</v>
      </c>
      <c r="J617" s="121" t="s">
        <v>84</v>
      </c>
      <c r="K617" s="109" t="s">
        <v>4656</v>
      </c>
      <c r="L617" s="114">
        <v>19669540</v>
      </c>
      <c r="M617" s="51" t="s">
        <v>86</v>
      </c>
      <c r="N617" s="109" t="s">
        <v>4655</v>
      </c>
      <c r="O617" s="109">
        <v>1051655234</v>
      </c>
      <c r="P617" s="109">
        <v>273</v>
      </c>
      <c r="Q617" s="120">
        <v>46043</v>
      </c>
      <c r="R617" s="109">
        <v>538927056</v>
      </c>
      <c r="S617" s="114">
        <v>2000</v>
      </c>
      <c r="T617" s="120">
        <v>46045</v>
      </c>
      <c r="U617" s="114">
        <v>19669540</v>
      </c>
      <c r="V617" s="56" t="s">
        <v>88</v>
      </c>
      <c r="W617" s="114">
        <v>1082939683</v>
      </c>
      <c r="X617" s="161" t="s">
        <v>3375</v>
      </c>
      <c r="Y617" s="120">
        <v>46045</v>
      </c>
      <c r="Z617" s="120">
        <v>46045</v>
      </c>
      <c r="AA617" s="120" t="s">
        <v>90</v>
      </c>
      <c r="AB617" s="120">
        <v>46173</v>
      </c>
      <c r="AC617" s="54">
        <f t="shared" si="45"/>
        <v>128</v>
      </c>
      <c r="AD617" s="56">
        <v>1</v>
      </c>
      <c r="AE617" s="114">
        <v>4371009</v>
      </c>
      <c r="AF617" s="56">
        <v>1</v>
      </c>
      <c r="AG617" s="116">
        <v>46203</v>
      </c>
      <c r="AH617" s="54">
        <f t="shared" si="46"/>
        <v>30</v>
      </c>
      <c r="AI617" s="56">
        <v>0</v>
      </c>
      <c r="AJ617" s="114">
        <v>0</v>
      </c>
      <c r="AK617" s="120" t="s">
        <v>90</v>
      </c>
      <c r="AL617" s="116" t="s">
        <v>90</v>
      </c>
      <c r="AM617" s="56">
        <v>0</v>
      </c>
      <c r="AN617" s="116" t="s">
        <v>90</v>
      </c>
      <c r="AO617" s="116" t="s">
        <v>90</v>
      </c>
      <c r="AP617" s="116" t="s">
        <v>90</v>
      </c>
      <c r="AQ617" s="54">
        <f t="shared" si="47"/>
        <v>0</v>
      </c>
      <c r="AR617" s="54">
        <f>+L617+AE617-AJ617</f>
        <v>24040549</v>
      </c>
      <c r="AS617" s="56" t="s">
        <v>571</v>
      </c>
      <c r="AT617" s="114">
        <v>0</v>
      </c>
      <c r="AU617" s="56" t="s">
        <v>91</v>
      </c>
      <c r="AV617" s="114">
        <v>0</v>
      </c>
      <c r="AW617" s="56" t="s">
        <v>90</v>
      </c>
      <c r="AX617" s="247">
        <v>19669540</v>
      </c>
      <c r="AY617" s="58">
        <f t="shared" si="48"/>
        <v>4371009</v>
      </c>
      <c r="AZ617" s="112">
        <f t="shared" si="49"/>
        <v>0.81818181440032833</v>
      </c>
      <c r="BA617" s="159">
        <v>0.55555559509780095</v>
      </c>
      <c r="BB617" s="56" t="s">
        <v>90</v>
      </c>
      <c r="BC617" s="56" t="s">
        <v>92</v>
      </c>
      <c r="BD617" s="403" t="s">
        <v>4654</v>
      </c>
      <c r="BE617" s="51" t="s">
        <v>88</v>
      </c>
      <c r="BF617" s="51" t="s">
        <v>88</v>
      </c>
    </row>
    <row r="618" spans="2:58" x14ac:dyDescent="0.25">
      <c r="B618" s="51">
        <v>2026</v>
      </c>
      <c r="C618" s="51">
        <v>891780111</v>
      </c>
      <c r="D618" s="51" t="s">
        <v>79</v>
      </c>
      <c r="E618" s="532" t="s">
        <v>4653</v>
      </c>
      <c r="F618" s="56" t="s">
        <v>4652</v>
      </c>
      <c r="G618" s="56">
        <v>0</v>
      </c>
      <c r="H618" s="56" t="s">
        <v>82</v>
      </c>
      <c r="I618" s="51" t="s">
        <v>4584</v>
      </c>
      <c r="J618" s="121" t="s">
        <v>84</v>
      </c>
      <c r="K618" s="109" t="s">
        <v>4651</v>
      </c>
      <c r="L618" s="114">
        <v>18810319</v>
      </c>
      <c r="M618" s="51" t="s">
        <v>86</v>
      </c>
      <c r="N618" s="109" t="s">
        <v>4650</v>
      </c>
      <c r="O618" s="109">
        <v>1083554392</v>
      </c>
      <c r="P618" s="109">
        <v>273</v>
      </c>
      <c r="Q618" s="120">
        <v>46043</v>
      </c>
      <c r="R618" s="109">
        <v>538927056</v>
      </c>
      <c r="S618" s="114">
        <v>2025</v>
      </c>
      <c r="T618" s="120">
        <v>46045</v>
      </c>
      <c r="U618" s="114">
        <v>18810319</v>
      </c>
      <c r="V618" s="56" t="s">
        <v>88</v>
      </c>
      <c r="W618" s="114">
        <v>1082939683</v>
      </c>
      <c r="X618" s="161" t="s">
        <v>3375</v>
      </c>
      <c r="Y618" s="120">
        <v>46045</v>
      </c>
      <c r="Z618" s="120">
        <v>46045</v>
      </c>
      <c r="AA618" s="120" t="s">
        <v>90</v>
      </c>
      <c r="AB618" s="120">
        <v>46173</v>
      </c>
      <c r="AC618" s="54">
        <f t="shared" si="45"/>
        <v>128</v>
      </c>
      <c r="AD618" s="56">
        <v>1</v>
      </c>
      <c r="AE618" s="114">
        <v>4180071</v>
      </c>
      <c r="AF618" s="56">
        <v>1</v>
      </c>
      <c r="AG618" s="116">
        <v>46203</v>
      </c>
      <c r="AH618" s="54">
        <f t="shared" si="46"/>
        <v>30</v>
      </c>
      <c r="AI618" s="56">
        <v>0</v>
      </c>
      <c r="AJ618" s="114">
        <v>0</v>
      </c>
      <c r="AK618" s="120" t="s">
        <v>90</v>
      </c>
      <c r="AL618" s="116" t="s">
        <v>90</v>
      </c>
      <c r="AM618" s="56">
        <v>0</v>
      </c>
      <c r="AN618" s="116" t="s">
        <v>90</v>
      </c>
      <c r="AO618" s="116" t="s">
        <v>90</v>
      </c>
      <c r="AP618" s="116" t="s">
        <v>90</v>
      </c>
      <c r="AQ618" s="54">
        <f t="shared" si="47"/>
        <v>0</v>
      </c>
      <c r="AR618" s="54">
        <f>+L618+AE618-AJ618</f>
        <v>22990390</v>
      </c>
      <c r="AS618" s="56" t="s">
        <v>571</v>
      </c>
      <c r="AT618" s="114">
        <v>0</v>
      </c>
      <c r="AU618" s="56" t="s">
        <v>91</v>
      </c>
      <c r="AV618" s="114">
        <v>0</v>
      </c>
      <c r="AW618" s="56" t="s">
        <v>90</v>
      </c>
      <c r="AX618" s="247">
        <v>14630249</v>
      </c>
      <c r="AY618" s="58">
        <f t="shared" si="48"/>
        <v>8360141</v>
      </c>
      <c r="AZ618" s="112">
        <f t="shared" si="49"/>
        <v>0.63636367195162846</v>
      </c>
      <c r="BA618" s="159">
        <v>0.55555559690401846</v>
      </c>
      <c r="BB618" s="56" t="s">
        <v>90</v>
      </c>
      <c r="BC618" s="56" t="s">
        <v>92</v>
      </c>
      <c r="BD618" s="403" t="s">
        <v>4649</v>
      </c>
      <c r="BE618" s="51" t="s">
        <v>88</v>
      </c>
      <c r="BF618" s="51" t="s">
        <v>88</v>
      </c>
    </row>
    <row r="619" spans="2:58" x14ac:dyDescent="0.25">
      <c r="B619" s="51">
        <v>2026</v>
      </c>
      <c r="C619" s="51">
        <v>891780111</v>
      </c>
      <c r="D619" s="51" t="s">
        <v>79</v>
      </c>
      <c r="E619" s="532" t="s">
        <v>4648</v>
      </c>
      <c r="F619" s="56" t="s">
        <v>4647</v>
      </c>
      <c r="G619" s="56">
        <v>0</v>
      </c>
      <c r="H619" s="56" t="s">
        <v>82</v>
      </c>
      <c r="I619" s="51" t="s">
        <v>4584</v>
      </c>
      <c r="J619" s="121" t="s">
        <v>84</v>
      </c>
      <c r="K619" s="109" t="s">
        <v>4646</v>
      </c>
      <c r="L619" s="114">
        <v>18810319</v>
      </c>
      <c r="M619" s="51" t="s">
        <v>86</v>
      </c>
      <c r="N619" s="109" t="s">
        <v>4645</v>
      </c>
      <c r="O619" s="109">
        <v>36506393</v>
      </c>
      <c r="P619" s="109">
        <v>273</v>
      </c>
      <c r="Q619" s="120">
        <v>46043</v>
      </c>
      <c r="R619" s="109">
        <v>538927056</v>
      </c>
      <c r="S619" s="114">
        <v>2019</v>
      </c>
      <c r="T619" s="120">
        <v>46045</v>
      </c>
      <c r="U619" s="114">
        <v>18810319</v>
      </c>
      <c r="V619" s="56" t="s">
        <v>88</v>
      </c>
      <c r="W619" s="114">
        <v>1082939683</v>
      </c>
      <c r="X619" s="161" t="s">
        <v>3375</v>
      </c>
      <c r="Y619" s="120">
        <v>46045</v>
      </c>
      <c r="Z619" s="120">
        <v>46045</v>
      </c>
      <c r="AA619" s="120" t="s">
        <v>90</v>
      </c>
      <c r="AB619" s="120">
        <v>46173</v>
      </c>
      <c r="AC619" s="54">
        <f t="shared" si="45"/>
        <v>128</v>
      </c>
      <c r="AD619" s="56">
        <v>1</v>
      </c>
      <c r="AE619" s="114">
        <v>4180071</v>
      </c>
      <c r="AF619" s="56">
        <v>1</v>
      </c>
      <c r="AG619" s="116">
        <v>46203</v>
      </c>
      <c r="AH619" s="54">
        <f t="shared" si="46"/>
        <v>30</v>
      </c>
      <c r="AI619" s="56">
        <v>0</v>
      </c>
      <c r="AJ619" s="114">
        <v>0</v>
      </c>
      <c r="AK619" s="120" t="s">
        <v>90</v>
      </c>
      <c r="AL619" s="116" t="s">
        <v>90</v>
      </c>
      <c r="AM619" s="56">
        <v>0</v>
      </c>
      <c r="AN619" s="116" t="s">
        <v>90</v>
      </c>
      <c r="AO619" s="116" t="s">
        <v>90</v>
      </c>
      <c r="AP619" s="116" t="s">
        <v>90</v>
      </c>
      <c r="AQ619" s="54">
        <f t="shared" si="47"/>
        <v>0</v>
      </c>
      <c r="AR619" s="54">
        <f>+L619+AE619-AJ619</f>
        <v>22990390</v>
      </c>
      <c r="AS619" s="56" t="s">
        <v>571</v>
      </c>
      <c r="AT619" s="114">
        <v>0</v>
      </c>
      <c r="AU619" s="56" t="s">
        <v>91</v>
      </c>
      <c r="AV619" s="114">
        <v>0</v>
      </c>
      <c r="AW619" s="56" t="s">
        <v>90</v>
      </c>
      <c r="AX619" s="247">
        <v>14630249</v>
      </c>
      <c r="AY619" s="58">
        <f t="shared" si="48"/>
        <v>8360141</v>
      </c>
      <c r="AZ619" s="112">
        <f t="shared" si="49"/>
        <v>0.63636367195162846</v>
      </c>
      <c r="BA619" s="159">
        <v>0.55555559690401846</v>
      </c>
      <c r="BB619" s="56" t="s">
        <v>90</v>
      </c>
      <c r="BC619" s="56" t="s">
        <v>92</v>
      </c>
      <c r="BD619" s="403" t="s">
        <v>4644</v>
      </c>
      <c r="BE619" s="51" t="s">
        <v>88</v>
      </c>
      <c r="BF619" s="51" t="s">
        <v>88</v>
      </c>
    </row>
    <row r="620" spans="2:58" x14ac:dyDescent="0.25">
      <c r="B620" s="51">
        <v>2026</v>
      </c>
      <c r="C620" s="51">
        <v>891780111</v>
      </c>
      <c r="D620" s="51" t="s">
        <v>79</v>
      </c>
      <c r="E620" s="532" t="s">
        <v>4643</v>
      </c>
      <c r="F620" s="56" t="s">
        <v>4642</v>
      </c>
      <c r="G620" s="56">
        <v>0</v>
      </c>
      <c r="H620" s="56" t="s">
        <v>82</v>
      </c>
      <c r="I620" s="51" t="s">
        <v>4584</v>
      </c>
      <c r="J620" s="121" t="s">
        <v>84</v>
      </c>
      <c r="K620" s="410" t="s">
        <v>4575</v>
      </c>
      <c r="L620" s="114">
        <v>18810319</v>
      </c>
      <c r="M620" s="51" t="s">
        <v>86</v>
      </c>
      <c r="N620" s="109" t="s">
        <v>4641</v>
      </c>
      <c r="O620" s="414">
        <v>39023271</v>
      </c>
      <c r="P620" s="109">
        <v>273</v>
      </c>
      <c r="Q620" s="120">
        <v>46043</v>
      </c>
      <c r="R620" s="109">
        <v>538927056</v>
      </c>
      <c r="S620" s="114">
        <v>2018</v>
      </c>
      <c r="T620" s="120">
        <v>46045</v>
      </c>
      <c r="U620" s="114">
        <v>18810319</v>
      </c>
      <c r="V620" s="56" t="s">
        <v>88</v>
      </c>
      <c r="W620" s="114">
        <v>1082939683</v>
      </c>
      <c r="X620" s="161" t="s">
        <v>3375</v>
      </c>
      <c r="Y620" s="120">
        <v>46045</v>
      </c>
      <c r="Z620" s="120">
        <v>46045</v>
      </c>
      <c r="AA620" s="120" t="s">
        <v>90</v>
      </c>
      <c r="AB620" s="120">
        <v>46173</v>
      </c>
      <c r="AC620" s="54">
        <f t="shared" si="45"/>
        <v>128</v>
      </c>
      <c r="AD620" s="56">
        <v>1</v>
      </c>
      <c r="AE620" s="114">
        <v>4180071</v>
      </c>
      <c r="AF620" s="56">
        <v>1</v>
      </c>
      <c r="AG620" s="116">
        <v>46203</v>
      </c>
      <c r="AH620" s="54">
        <f t="shared" si="46"/>
        <v>30</v>
      </c>
      <c r="AI620" s="56">
        <v>0</v>
      </c>
      <c r="AJ620" s="114">
        <v>0</v>
      </c>
      <c r="AK620" s="120" t="s">
        <v>90</v>
      </c>
      <c r="AL620" s="116" t="s">
        <v>90</v>
      </c>
      <c r="AM620" s="56">
        <v>0</v>
      </c>
      <c r="AN620" s="116" t="s">
        <v>90</v>
      </c>
      <c r="AO620" s="116" t="s">
        <v>90</v>
      </c>
      <c r="AP620" s="116" t="s">
        <v>90</v>
      </c>
      <c r="AQ620" s="54">
        <f t="shared" si="47"/>
        <v>0</v>
      </c>
      <c r="AR620" s="54">
        <f>+L620+AE620-AJ620</f>
        <v>22990390</v>
      </c>
      <c r="AS620" s="56" t="s">
        <v>571</v>
      </c>
      <c r="AT620" s="114">
        <v>0</v>
      </c>
      <c r="AU620" s="56" t="s">
        <v>91</v>
      </c>
      <c r="AV620" s="114">
        <v>0</v>
      </c>
      <c r="AW620" s="56" t="s">
        <v>90</v>
      </c>
      <c r="AX620" s="247">
        <v>14630249</v>
      </c>
      <c r="AY620" s="58">
        <f t="shared" si="48"/>
        <v>8360141</v>
      </c>
      <c r="AZ620" s="112">
        <f t="shared" si="49"/>
        <v>0.63636367195162846</v>
      </c>
      <c r="BA620" s="159">
        <v>0.55555559690401846</v>
      </c>
      <c r="BB620" s="56" t="s">
        <v>90</v>
      </c>
      <c r="BC620" s="56" t="s">
        <v>92</v>
      </c>
      <c r="BD620" s="403" t="s">
        <v>4640</v>
      </c>
      <c r="BE620" s="51" t="s">
        <v>88</v>
      </c>
      <c r="BF620" s="51" t="s">
        <v>88</v>
      </c>
    </row>
    <row r="621" spans="2:58" x14ac:dyDescent="0.25">
      <c r="B621" s="51">
        <v>2026</v>
      </c>
      <c r="C621" s="51">
        <v>891780111</v>
      </c>
      <c r="D621" s="51" t="s">
        <v>79</v>
      </c>
      <c r="E621" s="532" t="s">
        <v>4639</v>
      </c>
      <c r="F621" s="56" t="s">
        <v>4638</v>
      </c>
      <c r="G621" s="56">
        <v>0</v>
      </c>
      <c r="H621" s="56" t="s">
        <v>82</v>
      </c>
      <c r="I621" s="51" t="s">
        <v>4584</v>
      </c>
      <c r="J621" s="121" t="s">
        <v>84</v>
      </c>
      <c r="K621" s="410" t="s">
        <v>4637</v>
      </c>
      <c r="L621" s="114">
        <v>10754127</v>
      </c>
      <c r="M621" s="51" t="s">
        <v>86</v>
      </c>
      <c r="N621" s="109" t="s">
        <v>4636</v>
      </c>
      <c r="O621" s="109">
        <v>39098672</v>
      </c>
      <c r="P621" s="109">
        <v>273</v>
      </c>
      <c r="Q621" s="120">
        <v>46043</v>
      </c>
      <c r="R621" s="109">
        <v>538927056</v>
      </c>
      <c r="S621" s="114">
        <v>2017</v>
      </c>
      <c r="T621" s="120">
        <v>46045</v>
      </c>
      <c r="U621" s="114">
        <v>10754127</v>
      </c>
      <c r="V621" s="56" t="s">
        <v>88</v>
      </c>
      <c r="W621" s="114">
        <v>1082939683</v>
      </c>
      <c r="X621" s="161" t="s">
        <v>3375</v>
      </c>
      <c r="Y621" s="120">
        <v>46045</v>
      </c>
      <c r="Z621" s="120">
        <v>46045</v>
      </c>
      <c r="AA621" s="120" t="s">
        <v>90</v>
      </c>
      <c r="AB621" s="120">
        <v>46173</v>
      </c>
      <c r="AC621" s="54">
        <f t="shared" si="45"/>
        <v>128</v>
      </c>
      <c r="AD621" s="56">
        <v>1</v>
      </c>
      <c r="AE621" s="114">
        <v>2389806</v>
      </c>
      <c r="AF621" s="56">
        <v>1</v>
      </c>
      <c r="AG621" s="116">
        <v>46203</v>
      </c>
      <c r="AH621" s="54">
        <f t="shared" si="46"/>
        <v>30</v>
      </c>
      <c r="AI621" s="56">
        <v>0</v>
      </c>
      <c r="AJ621" s="114">
        <v>0</v>
      </c>
      <c r="AK621" s="120" t="s">
        <v>90</v>
      </c>
      <c r="AL621" s="116" t="s">
        <v>90</v>
      </c>
      <c r="AM621" s="56">
        <v>0</v>
      </c>
      <c r="AN621" s="116" t="s">
        <v>90</v>
      </c>
      <c r="AO621" s="116" t="s">
        <v>90</v>
      </c>
      <c r="AP621" s="116" t="s">
        <v>90</v>
      </c>
      <c r="AQ621" s="54">
        <f t="shared" si="47"/>
        <v>0</v>
      </c>
      <c r="AR621" s="54">
        <f>+L621+AE621-AJ621</f>
        <v>13143933</v>
      </c>
      <c r="AS621" s="56" t="s">
        <v>571</v>
      </c>
      <c r="AT621" s="114">
        <v>0</v>
      </c>
      <c r="AU621" s="56" t="s">
        <v>91</v>
      </c>
      <c r="AV621" s="114">
        <v>0</v>
      </c>
      <c r="AW621" s="56" t="s">
        <v>90</v>
      </c>
      <c r="AX621" s="247">
        <v>8364321</v>
      </c>
      <c r="AY621" s="58">
        <f t="shared" si="48"/>
        <v>4779612</v>
      </c>
      <c r="AZ621" s="112">
        <f t="shared" si="49"/>
        <v>0.63636363636363635</v>
      </c>
      <c r="BA621" s="159">
        <v>0.55555555555555558</v>
      </c>
      <c r="BB621" s="56" t="s">
        <v>90</v>
      </c>
      <c r="BC621" s="56" t="s">
        <v>92</v>
      </c>
      <c r="BD621" s="403" t="s">
        <v>4635</v>
      </c>
      <c r="BE621" s="51" t="s">
        <v>88</v>
      </c>
      <c r="BF621" s="51" t="s">
        <v>88</v>
      </c>
    </row>
    <row r="622" spans="2:58" x14ac:dyDescent="0.25">
      <c r="B622" s="51">
        <v>2026</v>
      </c>
      <c r="C622" s="51">
        <v>891780111</v>
      </c>
      <c r="D622" s="51" t="s">
        <v>79</v>
      </c>
      <c r="E622" s="161" t="s">
        <v>4634</v>
      </c>
      <c r="F622" s="56" t="s">
        <v>4633</v>
      </c>
      <c r="G622" s="56">
        <v>0</v>
      </c>
      <c r="H622" s="56" t="s">
        <v>82</v>
      </c>
      <c r="I622" s="51" t="s">
        <v>4584</v>
      </c>
      <c r="J622" s="121" t="s">
        <v>84</v>
      </c>
      <c r="K622" s="109" t="s">
        <v>3507</v>
      </c>
      <c r="L622" s="114">
        <v>9373320</v>
      </c>
      <c r="M622" s="51" t="s">
        <v>86</v>
      </c>
      <c r="N622" s="109" t="s">
        <v>4632</v>
      </c>
      <c r="O622" s="109">
        <v>73376856</v>
      </c>
      <c r="P622" s="109">
        <v>69</v>
      </c>
      <c r="Q622" s="120">
        <v>46036</v>
      </c>
      <c r="R622" s="109">
        <v>6818861280</v>
      </c>
      <c r="S622" s="114">
        <v>2024</v>
      </c>
      <c r="T622" s="120">
        <v>46045</v>
      </c>
      <c r="U622" s="114">
        <v>9373320</v>
      </c>
      <c r="V622" s="56" t="s">
        <v>88</v>
      </c>
      <c r="W622" s="114">
        <v>1082939683</v>
      </c>
      <c r="X622" s="161" t="s">
        <v>3375</v>
      </c>
      <c r="Y622" s="120">
        <v>46045</v>
      </c>
      <c r="Z622" s="120">
        <v>46069</v>
      </c>
      <c r="AA622" s="120" t="s">
        <v>90</v>
      </c>
      <c r="AB622" s="120">
        <v>46167</v>
      </c>
      <c r="AC622" s="54">
        <f t="shared" si="45"/>
        <v>98</v>
      </c>
      <c r="AD622" s="56">
        <v>0</v>
      </c>
      <c r="AE622" s="114">
        <v>0</v>
      </c>
      <c r="AF622" s="56">
        <v>0</v>
      </c>
      <c r="AG622" s="116" t="s">
        <v>90</v>
      </c>
      <c r="AH622" s="54">
        <f t="shared" si="46"/>
        <v>0</v>
      </c>
      <c r="AI622" s="56">
        <v>0</v>
      </c>
      <c r="AJ622" s="114">
        <v>0</v>
      </c>
      <c r="AK622" s="120" t="s">
        <v>90</v>
      </c>
      <c r="AL622" s="116" t="s">
        <v>90</v>
      </c>
      <c r="AM622" s="56">
        <v>0</v>
      </c>
      <c r="AN622" s="116" t="s">
        <v>90</v>
      </c>
      <c r="AO622" s="116" t="s">
        <v>90</v>
      </c>
      <c r="AP622" s="116" t="s">
        <v>90</v>
      </c>
      <c r="AQ622" s="54">
        <f t="shared" si="47"/>
        <v>0</v>
      </c>
      <c r="AR622" s="54">
        <f>+L622+AE622-AJ622</f>
        <v>9373320</v>
      </c>
      <c r="AS622" s="56" t="s">
        <v>571</v>
      </c>
      <c r="AT622" s="114">
        <v>0</v>
      </c>
      <c r="AU622" s="56" t="s">
        <v>91</v>
      </c>
      <c r="AV622" s="114">
        <v>0</v>
      </c>
      <c r="AW622" s="56" t="s">
        <v>90</v>
      </c>
      <c r="AX622" s="247">
        <v>1420200</v>
      </c>
      <c r="AY622" s="58">
        <f t="shared" si="48"/>
        <v>7953120</v>
      </c>
      <c r="AZ622" s="112">
        <f t="shared" si="49"/>
        <v>0.15151515151515152</v>
      </c>
      <c r="BA622" s="159">
        <v>0.15151515151515152</v>
      </c>
      <c r="BB622" s="56" t="s">
        <v>90</v>
      </c>
      <c r="BC622" s="56" t="s">
        <v>149</v>
      </c>
      <c r="BD622" s="403" t="s">
        <v>4631</v>
      </c>
      <c r="BE622" s="51" t="s">
        <v>88</v>
      </c>
      <c r="BF622" s="51" t="s">
        <v>88</v>
      </c>
    </row>
    <row r="623" spans="2:58" x14ac:dyDescent="0.25">
      <c r="B623" s="51">
        <v>2026</v>
      </c>
      <c r="C623" s="51">
        <v>891780111</v>
      </c>
      <c r="D623" s="51" t="s">
        <v>79</v>
      </c>
      <c r="E623" s="161" t="s">
        <v>4630</v>
      </c>
      <c r="F623" s="56" t="s">
        <v>4629</v>
      </c>
      <c r="G623" s="56">
        <v>0</v>
      </c>
      <c r="H623" s="56" t="s">
        <v>82</v>
      </c>
      <c r="I623" s="51" t="s">
        <v>4584</v>
      </c>
      <c r="J623" s="121" t="s">
        <v>84</v>
      </c>
      <c r="K623" s="109" t="s">
        <v>3507</v>
      </c>
      <c r="L623" s="114">
        <v>9373320</v>
      </c>
      <c r="M623" s="51" t="s">
        <v>86</v>
      </c>
      <c r="N623" s="109" t="s">
        <v>4628</v>
      </c>
      <c r="O623" s="109">
        <v>1081924695</v>
      </c>
      <c r="P623" s="109">
        <v>69</v>
      </c>
      <c r="Q623" s="120">
        <v>46036</v>
      </c>
      <c r="R623" s="109">
        <v>6818861280</v>
      </c>
      <c r="S623" s="114">
        <v>2023</v>
      </c>
      <c r="T623" s="120">
        <v>46045</v>
      </c>
      <c r="U623" s="114">
        <v>9373320</v>
      </c>
      <c r="V623" s="56" t="s">
        <v>88</v>
      </c>
      <c r="W623" s="114">
        <v>1082939683</v>
      </c>
      <c r="X623" s="161" t="s">
        <v>3375</v>
      </c>
      <c r="Y623" s="120">
        <v>46045</v>
      </c>
      <c r="Z623" s="120">
        <v>46069</v>
      </c>
      <c r="AA623" s="120" t="s">
        <v>90</v>
      </c>
      <c r="AB623" s="120">
        <v>46167</v>
      </c>
      <c r="AC623" s="54">
        <f t="shared" si="45"/>
        <v>98</v>
      </c>
      <c r="AD623" s="56">
        <v>0</v>
      </c>
      <c r="AE623" s="114">
        <v>0</v>
      </c>
      <c r="AF623" s="56">
        <v>0</v>
      </c>
      <c r="AG623" s="116" t="s">
        <v>90</v>
      </c>
      <c r="AH623" s="54">
        <f t="shared" si="46"/>
        <v>0</v>
      </c>
      <c r="AI623" s="56">
        <v>0</v>
      </c>
      <c r="AJ623" s="114">
        <v>0</v>
      </c>
      <c r="AK623" s="120" t="s">
        <v>90</v>
      </c>
      <c r="AL623" s="116" t="s">
        <v>90</v>
      </c>
      <c r="AM623" s="56">
        <v>0</v>
      </c>
      <c r="AN623" s="116" t="s">
        <v>90</v>
      </c>
      <c r="AO623" s="116" t="s">
        <v>90</v>
      </c>
      <c r="AP623" s="116" t="s">
        <v>90</v>
      </c>
      <c r="AQ623" s="54">
        <f t="shared" si="47"/>
        <v>0</v>
      </c>
      <c r="AR623" s="54">
        <f>+L623+AE623-AJ623</f>
        <v>9373320</v>
      </c>
      <c r="AS623" s="56" t="s">
        <v>571</v>
      </c>
      <c r="AT623" s="114">
        <v>0</v>
      </c>
      <c r="AU623" s="56" t="s">
        <v>91</v>
      </c>
      <c r="AV623" s="114">
        <v>0</v>
      </c>
      <c r="AW623" s="56" t="s">
        <v>90</v>
      </c>
      <c r="AX623" s="247">
        <v>1420200</v>
      </c>
      <c r="AY623" s="58">
        <f t="shared" si="48"/>
        <v>7953120</v>
      </c>
      <c r="AZ623" s="112">
        <f t="shared" si="49"/>
        <v>0.15151515151515152</v>
      </c>
      <c r="BA623" s="159">
        <v>0.15151515151515152</v>
      </c>
      <c r="BB623" s="56" t="s">
        <v>90</v>
      </c>
      <c r="BC623" s="56" t="s">
        <v>149</v>
      </c>
      <c r="BD623" s="403" t="s">
        <v>4627</v>
      </c>
      <c r="BE623" s="51" t="s">
        <v>88</v>
      </c>
      <c r="BF623" s="51" t="s">
        <v>88</v>
      </c>
    </row>
    <row r="624" spans="2:58" x14ac:dyDescent="0.25">
      <c r="B624" s="51">
        <v>2026</v>
      </c>
      <c r="C624" s="51">
        <v>891780111</v>
      </c>
      <c r="D624" s="51" t="s">
        <v>79</v>
      </c>
      <c r="E624" s="161" t="s">
        <v>4626</v>
      </c>
      <c r="F624" s="56" t="s">
        <v>4625</v>
      </c>
      <c r="G624" s="56">
        <v>0</v>
      </c>
      <c r="H624" s="56" t="s">
        <v>82</v>
      </c>
      <c r="I624" s="51" t="s">
        <v>4584</v>
      </c>
      <c r="J624" s="121" t="s">
        <v>84</v>
      </c>
      <c r="K624" s="109" t="s">
        <v>3507</v>
      </c>
      <c r="L624" s="114">
        <v>9373320</v>
      </c>
      <c r="M624" s="51" t="s">
        <v>86</v>
      </c>
      <c r="N624" s="109" t="s">
        <v>4624</v>
      </c>
      <c r="O624" s="109">
        <v>73317350</v>
      </c>
      <c r="P624" s="109">
        <v>69</v>
      </c>
      <c r="Q624" s="120">
        <v>46036</v>
      </c>
      <c r="R624" s="109">
        <v>6818861280</v>
      </c>
      <c r="S624" s="114">
        <v>2022</v>
      </c>
      <c r="T624" s="120">
        <v>46045</v>
      </c>
      <c r="U624" s="114">
        <v>9373320</v>
      </c>
      <c r="V624" s="56" t="s">
        <v>88</v>
      </c>
      <c r="W624" s="114">
        <v>1082939683</v>
      </c>
      <c r="X624" s="161" t="s">
        <v>3375</v>
      </c>
      <c r="Y624" s="120">
        <v>46045</v>
      </c>
      <c r="Z624" s="120">
        <v>46069</v>
      </c>
      <c r="AA624" s="120" t="s">
        <v>90</v>
      </c>
      <c r="AB624" s="120">
        <v>46167</v>
      </c>
      <c r="AC624" s="54">
        <f t="shared" si="45"/>
        <v>98</v>
      </c>
      <c r="AD624" s="56">
        <v>0</v>
      </c>
      <c r="AE624" s="114">
        <v>0</v>
      </c>
      <c r="AF624" s="56">
        <v>0</v>
      </c>
      <c r="AG624" s="116" t="s">
        <v>90</v>
      </c>
      <c r="AH624" s="54">
        <f t="shared" si="46"/>
        <v>0</v>
      </c>
      <c r="AI624" s="56">
        <v>0</v>
      </c>
      <c r="AJ624" s="114">
        <v>0</v>
      </c>
      <c r="AK624" s="120" t="s">
        <v>90</v>
      </c>
      <c r="AL624" s="116" t="s">
        <v>90</v>
      </c>
      <c r="AM624" s="56">
        <v>0</v>
      </c>
      <c r="AN624" s="116" t="s">
        <v>90</v>
      </c>
      <c r="AO624" s="116" t="s">
        <v>90</v>
      </c>
      <c r="AP624" s="116" t="s">
        <v>90</v>
      </c>
      <c r="AQ624" s="54">
        <f t="shared" si="47"/>
        <v>0</v>
      </c>
      <c r="AR624" s="54">
        <f>+L624+AE624-AJ624</f>
        <v>9373320</v>
      </c>
      <c r="AS624" s="56" t="s">
        <v>571</v>
      </c>
      <c r="AT624" s="114">
        <v>0</v>
      </c>
      <c r="AU624" s="56" t="s">
        <v>91</v>
      </c>
      <c r="AV624" s="114">
        <v>0</v>
      </c>
      <c r="AW624" s="56" t="s">
        <v>90</v>
      </c>
      <c r="AX624" s="247">
        <v>1420200</v>
      </c>
      <c r="AY624" s="58">
        <f t="shared" si="48"/>
        <v>7953120</v>
      </c>
      <c r="AZ624" s="112">
        <f t="shared" si="49"/>
        <v>0.15151515151515152</v>
      </c>
      <c r="BA624" s="159">
        <v>0.15151515151515152</v>
      </c>
      <c r="BB624" s="56" t="s">
        <v>90</v>
      </c>
      <c r="BC624" s="56" t="s">
        <v>149</v>
      </c>
      <c r="BD624" s="403" t="s">
        <v>4623</v>
      </c>
      <c r="BE624" s="51" t="s">
        <v>88</v>
      </c>
      <c r="BF624" s="51" t="s">
        <v>88</v>
      </c>
    </row>
    <row r="625" spans="2:58" x14ac:dyDescent="0.25">
      <c r="B625" s="51">
        <v>2026</v>
      </c>
      <c r="C625" s="51">
        <v>891780111</v>
      </c>
      <c r="D625" s="51" t="s">
        <v>79</v>
      </c>
      <c r="E625" s="161" t="s">
        <v>4622</v>
      </c>
      <c r="F625" s="56" t="s">
        <v>4621</v>
      </c>
      <c r="G625" s="56">
        <v>0</v>
      </c>
      <c r="H625" s="56" t="s">
        <v>82</v>
      </c>
      <c r="I625" s="51" t="s">
        <v>4584</v>
      </c>
      <c r="J625" s="121" t="s">
        <v>84</v>
      </c>
      <c r="K625" s="109" t="s">
        <v>3507</v>
      </c>
      <c r="L625" s="114">
        <v>9373320</v>
      </c>
      <c r="M625" s="51" t="s">
        <v>86</v>
      </c>
      <c r="N625" s="109" t="s">
        <v>4620</v>
      </c>
      <c r="O625" s="109">
        <v>1001997020</v>
      </c>
      <c r="P625" s="109">
        <v>69</v>
      </c>
      <c r="Q625" s="120">
        <v>46036</v>
      </c>
      <c r="R625" s="109">
        <v>6818861280</v>
      </c>
      <c r="S625" s="114">
        <v>2021</v>
      </c>
      <c r="T625" s="120">
        <v>46045</v>
      </c>
      <c r="U625" s="114">
        <v>9373320</v>
      </c>
      <c r="V625" s="56" t="s">
        <v>88</v>
      </c>
      <c r="W625" s="114">
        <v>1082939683</v>
      </c>
      <c r="X625" s="161" t="s">
        <v>3375</v>
      </c>
      <c r="Y625" s="120">
        <v>46045</v>
      </c>
      <c r="Z625" s="120">
        <v>46069</v>
      </c>
      <c r="AA625" s="120" t="s">
        <v>90</v>
      </c>
      <c r="AB625" s="120">
        <v>46167</v>
      </c>
      <c r="AC625" s="54">
        <f t="shared" si="45"/>
        <v>98</v>
      </c>
      <c r="AD625" s="56">
        <v>0</v>
      </c>
      <c r="AE625" s="114">
        <v>0</v>
      </c>
      <c r="AF625" s="56">
        <v>0</v>
      </c>
      <c r="AG625" s="116" t="s">
        <v>90</v>
      </c>
      <c r="AH625" s="54">
        <f t="shared" si="46"/>
        <v>0</v>
      </c>
      <c r="AI625" s="56">
        <v>0</v>
      </c>
      <c r="AJ625" s="114">
        <v>0</v>
      </c>
      <c r="AK625" s="120" t="s">
        <v>90</v>
      </c>
      <c r="AL625" s="116" t="s">
        <v>90</v>
      </c>
      <c r="AM625" s="56">
        <v>0</v>
      </c>
      <c r="AN625" s="116" t="s">
        <v>90</v>
      </c>
      <c r="AO625" s="116" t="s">
        <v>90</v>
      </c>
      <c r="AP625" s="116" t="s">
        <v>90</v>
      </c>
      <c r="AQ625" s="54">
        <f t="shared" si="47"/>
        <v>0</v>
      </c>
      <c r="AR625" s="54">
        <f>+L625+AE625-AJ625</f>
        <v>9373320</v>
      </c>
      <c r="AS625" s="56" t="s">
        <v>571</v>
      </c>
      <c r="AT625" s="114">
        <v>0</v>
      </c>
      <c r="AU625" s="56" t="s">
        <v>91</v>
      </c>
      <c r="AV625" s="114">
        <v>0</v>
      </c>
      <c r="AW625" s="56" t="s">
        <v>90</v>
      </c>
      <c r="AX625" s="247">
        <v>1420200</v>
      </c>
      <c r="AY625" s="58">
        <f t="shared" si="48"/>
        <v>7953120</v>
      </c>
      <c r="AZ625" s="112">
        <f t="shared" si="49"/>
        <v>0.15151515151515152</v>
      </c>
      <c r="BA625" s="159">
        <v>0.15151515151515152</v>
      </c>
      <c r="BB625" s="56" t="s">
        <v>90</v>
      </c>
      <c r="BC625" s="56" t="s">
        <v>149</v>
      </c>
      <c r="BD625" s="403" t="s">
        <v>4619</v>
      </c>
      <c r="BE625" s="51" t="s">
        <v>88</v>
      </c>
      <c r="BF625" s="51" t="s">
        <v>88</v>
      </c>
    </row>
    <row r="626" spans="2:58" x14ac:dyDescent="0.25">
      <c r="B626" s="51">
        <v>2026</v>
      </c>
      <c r="C626" s="51">
        <v>891780111</v>
      </c>
      <c r="D626" s="51" t="s">
        <v>79</v>
      </c>
      <c r="E626" s="161" t="s">
        <v>4618</v>
      </c>
      <c r="F626" s="56" t="s">
        <v>4617</v>
      </c>
      <c r="G626" s="56">
        <v>0</v>
      </c>
      <c r="H626" s="56" t="s">
        <v>82</v>
      </c>
      <c r="I626" s="51" t="s">
        <v>4584</v>
      </c>
      <c r="J626" s="121" t="s">
        <v>84</v>
      </c>
      <c r="K626" s="109" t="s">
        <v>3507</v>
      </c>
      <c r="L626" s="114">
        <v>9373320</v>
      </c>
      <c r="M626" s="51" t="s">
        <v>86</v>
      </c>
      <c r="N626" s="109" t="s">
        <v>4616</v>
      </c>
      <c r="O626" s="109">
        <v>8541128</v>
      </c>
      <c r="P626" s="109">
        <v>69</v>
      </c>
      <c r="Q626" s="120">
        <v>46036</v>
      </c>
      <c r="R626" s="109">
        <v>6818861280</v>
      </c>
      <c r="S626" s="114">
        <v>2020</v>
      </c>
      <c r="T626" s="120">
        <v>46045</v>
      </c>
      <c r="U626" s="114">
        <v>9373320</v>
      </c>
      <c r="V626" s="56" t="s">
        <v>88</v>
      </c>
      <c r="W626" s="114">
        <v>1082939683</v>
      </c>
      <c r="X626" s="161" t="s">
        <v>3375</v>
      </c>
      <c r="Y626" s="120">
        <v>46045</v>
      </c>
      <c r="Z626" s="120">
        <v>46069</v>
      </c>
      <c r="AA626" s="120" t="s">
        <v>90</v>
      </c>
      <c r="AB626" s="120">
        <v>46167</v>
      </c>
      <c r="AC626" s="54">
        <f t="shared" si="45"/>
        <v>98</v>
      </c>
      <c r="AD626" s="56">
        <v>0</v>
      </c>
      <c r="AE626" s="114">
        <v>0</v>
      </c>
      <c r="AF626" s="56">
        <v>0</v>
      </c>
      <c r="AG626" s="116" t="s">
        <v>90</v>
      </c>
      <c r="AH626" s="54">
        <f t="shared" si="46"/>
        <v>0</v>
      </c>
      <c r="AI626" s="56">
        <v>0</v>
      </c>
      <c r="AJ626" s="114">
        <v>0</v>
      </c>
      <c r="AK626" s="120" t="s">
        <v>90</v>
      </c>
      <c r="AL626" s="116" t="s">
        <v>90</v>
      </c>
      <c r="AM626" s="56">
        <v>0</v>
      </c>
      <c r="AN626" s="116" t="s">
        <v>90</v>
      </c>
      <c r="AO626" s="116" t="s">
        <v>90</v>
      </c>
      <c r="AP626" s="116" t="s">
        <v>90</v>
      </c>
      <c r="AQ626" s="54">
        <f t="shared" si="47"/>
        <v>0</v>
      </c>
      <c r="AR626" s="54">
        <f>+L626+AE626-AJ626</f>
        <v>9373320</v>
      </c>
      <c r="AS626" s="56" t="s">
        <v>571</v>
      </c>
      <c r="AT626" s="114">
        <v>0</v>
      </c>
      <c r="AU626" s="56" t="s">
        <v>91</v>
      </c>
      <c r="AV626" s="114">
        <v>0</v>
      </c>
      <c r="AW626" s="56" t="s">
        <v>90</v>
      </c>
      <c r="AX626" s="247">
        <v>1420200</v>
      </c>
      <c r="AY626" s="58">
        <f t="shared" si="48"/>
        <v>7953120</v>
      </c>
      <c r="AZ626" s="112">
        <f t="shared" si="49"/>
        <v>0.15151515151515152</v>
      </c>
      <c r="BA626" s="159">
        <v>0.15151515151515152</v>
      </c>
      <c r="BB626" s="56" t="s">
        <v>90</v>
      </c>
      <c r="BC626" s="56" t="s">
        <v>149</v>
      </c>
      <c r="BD626" s="403" t="s">
        <v>4615</v>
      </c>
      <c r="BE626" s="51" t="s">
        <v>88</v>
      </c>
      <c r="BF626" s="51" t="s">
        <v>88</v>
      </c>
    </row>
    <row r="627" spans="2:58" x14ac:dyDescent="0.25">
      <c r="B627" s="51">
        <v>2026</v>
      </c>
      <c r="C627" s="51">
        <v>891780111</v>
      </c>
      <c r="D627" s="51" t="s">
        <v>79</v>
      </c>
      <c r="E627" s="161" t="s">
        <v>4614</v>
      </c>
      <c r="F627" s="56" t="s">
        <v>4613</v>
      </c>
      <c r="G627" s="56">
        <v>0</v>
      </c>
      <c r="H627" s="56" t="s">
        <v>82</v>
      </c>
      <c r="I627" s="51" t="s">
        <v>4584</v>
      </c>
      <c r="J627" s="121" t="s">
        <v>84</v>
      </c>
      <c r="K627" s="109" t="s">
        <v>3507</v>
      </c>
      <c r="L627" s="114">
        <v>9373320</v>
      </c>
      <c r="M627" s="51" t="s">
        <v>86</v>
      </c>
      <c r="N627" s="109" t="s">
        <v>4612</v>
      </c>
      <c r="O627" s="109">
        <v>1049940721</v>
      </c>
      <c r="P627" s="109">
        <v>69</v>
      </c>
      <c r="Q627" s="120">
        <v>46036</v>
      </c>
      <c r="R627" s="109">
        <v>6818861280</v>
      </c>
      <c r="S627" s="114">
        <v>2016</v>
      </c>
      <c r="T627" s="120">
        <v>46045</v>
      </c>
      <c r="U627" s="114">
        <v>9373320</v>
      </c>
      <c r="V627" s="56" t="s">
        <v>88</v>
      </c>
      <c r="W627" s="114">
        <v>1082939683</v>
      </c>
      <c r="X627" s="161" t="s">
        <v>3375</v>
      </c>
      <c r="Y627" s="120">
        <v>46045</v>
      </c>
      <c r="Z627" s="120">
        <v>46069</v>
      </c>
      <c r="AA627" s="120" t="s">
        <v>90</v>
      </c>
      <c r="AB627" s="120">
        <v>46167</v>
      </c>
      <c r="AC627" s="54">
        <f t="shared" si="45"/>
        <v>98</v>
      </c>
      <c r="AD627" s="56">
        <v>0</v>
      </c>
      <c r="AE627" s="114">
        <v>0</v>
      </c>
      <c r="AF627" s="56">
        <v>0</v>
      </c>
      <c r="AG627" s="116" t="s">
        <v>90</v>
      </c>
      <c r="AH627" s="54">
        <f t="shared" si="46"/>
        <v>0</v>
      </c>
      <c r="AI627" s="56">
        <v>0</v>
      </c>
      <c r="AJ627" s="114">
        <v>0</v>
      </c>
      <c r="AK627" s="120" t="s">
        <v>90</v>
      </c>
      <c r="AL627" s="116" t="s">
        <v>90</v>
      </c>
      <c r="AM627" s="56">
        <v>0</v>
      </c>
      <c r="AN627" s="116" t="s">
        <v>90</v>
      </c>
      <c r="AO627" s="116" t="s">
        <v>90</v>
      </c>
      <c r="AP627" s="116" t="s">
        <v>90</v>
      </c>
      <c r="AQ627" s="54">
        <f t="shared" si="47"/>
        <v>0</v>
      </c>
      <c r="AR627" s="54">
        <f>+L627+AE627-AJ627</f>
        <v>9373320</v>
      </c>
      <c r="AS627" s="56" t="s">
        <v>571</v>
      </c>
      <c r="AT627" s="114">
        <v>0</v>
      </c>
      <c r="AU627" s="56" t="s">
        <v>91</v>
      </c>
      <c r="AV627" s="114">
        <v>0</v>
      </c>
      <c r="AW627" s="56" t="s">
        <v>90</v>
      </c>
      <c r="AX627" s="247">
        <v>1420200</v>
      </c>
      <c r="AY627" s="58">
        <f t="shared" si="48"/>
        <v>7953120</v>
      </c>
      <c r="AZ627" s="112">
        <f t="shared" si="49"/>
        <v>0.15151515151515152</v>
      </c>
      <c r="BA627" s="159">
        <v>0.15151515151515152</v>
      </c>
      <c r="BB627" s="56" t="s">
        <v>90</v>
      </c>
      <c r="BC627" s="56" t="s">
        <v>149</v>
      </c>
      <c r="BD627" s="403" t="s">
        <v>4611</v>
      </c>
      <c r="BE627" s="51" t="s">
        <v>88</v>
      </c>
      <c r="BF627" s="51" t="s">
        <v>88</v>
      </c>
    </row>
    <row r="628" spans="2:58" x14ac:dyDescent="0.25">
      <c r="B628" s="51">
        <v>2026</v>
      </c>
      <c r="C628" s="51">
        <v>891780111</v>
      </c>
      <c r="D628" s="51" t="s">
        <v>79</v>
      </c>
      <c r="E628" s="161" t="s">
        <v>4610</v>
      </c>
      <c r="F628" s="56" t="s">
        <v>4609</v>
      </c>
      <c r="G628" s="56">
        <v>0</v>
      </c>
      <c r="H628" s="56" t="s">
        <v>82</v>
      </c>
      <c r="I628" s="51" t="s">
        <v>4584</v>
      </c>
      <c r="J628" s="121" t="s">
        <v>84</v>
      </c>
      <c r="K628" s="109" t="s">
        <v>3507</v>
      </c>
      <c r="L628" s="114">
        <v>9373320</v>
      </c>
      <c r="M628" s="51" t="s">
        <v>86</v>
      </c>
      <c r="N628" s="109" t="s">
        <v>4608</v>
      </c>
      <c r="O628" s="109">
        <v>1049931647</v>
      </c>
      <c r="P628" s="109">
        <v>69</v>
      </c>
      <c r="Q628" s="120">
        <v>46036</v>
      </c>
      <c r="R628" s="109">
        <v>6818861280</v>
      </c>
      <c r="S628" s="114">
        <v>2035</v>
      </c>
      <c r="T628" s="120">
        <v>46045</v>
      </c>
      <c r="U628" s="114">
        <v>9373320</v>
      </c>
      <c r="V628" s="56" t="s">
        <v>88</v>
      </c>
      <c r="W628" s="114">
        <v>1082939683</v>
      </c>
      <c r="X628" s="161" t="s">
        <v>3375</v>
      </c>
      <c r="Y628" s="120">
        <v>46045</v>
      </c>
      <c r="Z628" s="120">
        <v>46069</v>
      </c>
      <c r="AA628" s="120" t="s">
        <v>90</v>
      </c>
      <c r="AB628" s="120">
        <v>46167</v>
      </c>
      <c r="AC628" s="54">
        <f t="shared" si="45"/>
        <v>98</v>
      </c>
      <c r="AD628" s="56">
        <v>0</v>
      </c>
      <c r="AE628" s="114">
        <v>0</v>
      </c>
      <c r="AF628" s="56">
        <v>0</v>
      </c>
      <c r="AG628" s="116" t="s">
        <v>90</v>
      </c>
      <c r="AH628" s="54">
        <f t="shared" si="46"/>
        <v>0</v>
      </c>
      <c r="AI628" s="56">
        <v>0</v>
      </c>
      <c r="AJ628" s="114">
        <v>0</v>
      </c>
      <c r="AK628" s="120" t="s">
        <v>90</v>
      </c>
      <c r="AL628" s="116" t="s">
        <v>90</v>
      </c>
      <c r="AM628" s="56">
        <v>0</v>
      </c>
      <c r="AN628" s="116" t="s">
        <v>90</v>
      </c>
      <c r="AO628" s="116" t="s">
        <v>90</v>
      </c>
      <c r="AP628" s="116" t="s">
        <v>90</v>
      </c>
      <c r="AQ628" s="54">
        <f t="shared" si="47"/>
        <v>0</v>
      </c>
      <c r="AR628" s="54">
        <f>+L628+AE628-AJ628</f>
        <v>9373320</v>
      </c>
      <c r="AS628" s="56" t="s">
        <v>571</v>
      </c>
      <c r="AT628" s="114">
        <v>0</v>
      </c>
      <c r="AU628" s="56" t="s">
        <v>91</v>
      </c>
      <c r="AV628" s="114">
        <v>0</v>
      </c>
      <c r="AW628" s="56" t="s">
        <v>90</v>
      </c>
      <c r="AX628" s="247">
        <v>1420200</v>
      </c>
      <c r="AY628" s="58">
        <f t="shared" si="48"/>
        <v>7953120</v>
      </c>
      <c r="AZ628" s="112">
        <f t="shared" si="49"/>
        <v>0.15151515151515152</v>
      </c>
      <c r="BA628" s="159">
        <v>0.15151515151515152</v>
      </c>
      <c r="BB628" s="56" t="s">
        <v>90</v>
      </c>
      <c r="BC628" s="56" t="s">
        <v>149</v>
      </c>
      <c r="BD628" s="403" t="s">
        <v>4607</v>
      </c>
      <c r="BE628" s="51" t="s">
        <v>88</v>
      </c>
      <c r="BF628" s="51" t="s">
        <v>88</v>
      </c>
    </row>
    <row r="629" spans="2:58" x14ac:dyDescent="0.25">
      <c r="B629" s="51">
        <v>2026</v>
      </c>
      <c r="C629" s="51">
        <v>891780111</v>
      </c>
      <c r="D629" s="51" t="s">
        <v>79</v>
      </c>
      <c r="E629" s="161" t="s">
        <v>4606</v>
      </c>
      <c r="F629" s="56" t="s">
        <v>4605</v>
      </c>
      <c r="G629" s="56">
        <v>0</v>
      </c>
      <c r="H629" s="56" t="s">
        <v>82</v>
      </c>
      <c r="I629" s="51" t="s">
        <v>4584</v>
      </c>
      <c r="J629" s="121" t="s">
        <v>84</v>
      </c>
      <c r="K629" s="109" t="s">
        <v>3507</v>
      </c>
      <c r="L629" s="114">
        <v>9373320</v>
      </c>
      <c r="M629" s="51" t="s">
        <v>86</v>
      </c>
      <c r="N629" s="109" t="s">
        <v>4604</v>
      </c>
      <c r="O629" s="109">
        <v>1002060219</v>
      </c>
      <c r="P629" s="109">
        <v>69</v>
      </c>
      <c r="Q629" s="120">
        <v>46036</v>
      </c>
      <c r="R629" s="109">
        <v>6818861280</v>
      </c>
      <c r="S629" s="114">
        <v>2034</v>
      </c>
      <c r="T629" s="120">
        <v>46045</v>
      </c>
      <c r="U629" s="114">
        <v>9373320</v>
      </c>
      <c r="V629" s="56" t="s">
        <v>88</v>
      </c>
      <c r="W629" s="114">
        <v>1082939683</v>
      </c>
      <c r="X629" s="161" t="s">
        <v>3375</v>
      </c>
      <c r="Y629" s="120">
        <v>46045</v>
      </c>
      <c r="Z629" s="120">
        <v>46069</v>
      </c>
      <c r="AA629" s="120" t="s">
        <v>90</v>
      </c>
      <c r="AB629" s="120">
        <v>46167</v>
      </c>
      <c r="AC629" s="54">
        <f t="shared" si="45"/>
        <v>98</v>
      </c>
      <c r="AD629" s="56">
        <v>0</v>
      </c>
      <c r="AE629" s="114">
        <v>0</v>
      </c>
      <c r="AF629" s="56">
        <v>0</v>
      </c>
      <c r="AG629" s="116" t="s">
        <v>90</v>
      </c>
      <c r="AH629" s="54">
        <f t="shared" si="46"/>
        <v>0</v>
      </c>
      <c r="AI629" s="56">
        <v>0</v>
      </c>
      <c r="AJ629" s="114">
        <v>0</v>
      </c>
      <c r="AK629" s="120" t="s">
        <v>90</v>
      </c>
      <c r="AL629" s="116" t="s">
        <v>90</v>
      </c>
      <c r="AM629" s="56">
        <v>0</v>
      </c>
      <c r="AN629" s="116" t="s">
        <v>90</v>
      </c>
      <c r="AO629" s="116" t="s">
        <v>90</v>
      </c>
      <c r="AP629" s="116" t="s">
        <v>90</v>
      </c>
      <c r="AQ629" s="54">
        <f t="shared" si="47"/>
        <v>0</v>
      </c>
      <c r="AR629" s="54">
        <f>+L629+AE629-AJ629</f>
        <v>9373320</v>
      </c>
      <c r="AS629" s="56" t="s">
        <v>571</v>
      </c>
      <c r="AT629" s="114">
        <v>0</v>
      </c>
      <c r="AU629" s="56" t="s">
        <v>91</v>
      </c>
      <c r="AV629" s="114">
        <v>0</v>
      </c>
      <c r="AW629" s="56" t="s">
        <v>90</v>
      </c>
      <c r="AX629" s="247">
        <v>1420200</v>
      </c>
      <c r="AY629" s="58">
        <f t="shared" si="48"/>
        <v>7953120</v>
      </c>
      <c r="AZ629" s="112">
        <f t="shared" si="49"/>
        <v>0.15151515151515152</v>
      </c>
      <c r="BA629" s="159">
        <v>0.15151515151515152</v>
      </c>
      <c r="BB629" s="56" t="s">
        <v>90</v>
      </c>
      <c r="BC629" s="56" t="s">
        <v>149</v>
      </c>
      <c r="BD629" s="403" t="s">
        <v>4603</v>
      </c>
      <c r="BE629" s="51" t="s">
        <v>88</v>
      </c>
      <c r="BF629" s="51" t="s">
        <v>88</v>
      </c>
    </row>
    <row r="630" spans="2:58" x14ac:dyDescent="0.25">
      <c r="B630" s="51">
        <v>2026</v>
      </c>
      <c r="C630" s="51">
        <v>891780111</v>
      </c>
      <c r="D630" s="51" t="s">
        <v>79</v>
      </c>
      <c r="E630" s="161" t="s">
        <v>4602</v>
      </c>
      <c r="F630" s="56" t="s">
        <v>4601</v>
      </c>
      <c r="G630" s="56">
        <v>0</v>
      </c>
      <c r="H630" s="56" t="s">
        <v>82</v>
      </c>
      <c r="I630" s="51" t="s">
        <v>4584</v>
      </c>
      <c r="J630" s="121" t="s">
        <v>84</v>
      </c>
      <c r="K630" s="109" t="s">
        <v>3507</v>
      </c>
      <c r="L630" s="114">
        <v>9373320</v>
      </c>
      <c r="M630" s="51" t="s">
        <v>86</v>
      </c>
      <c r="N630" s="109" t="s">
        <v>4600</v>
      </c>
      <c r="O630" s="109">
        <v>1124028203</v>
      </c>
      <c r="P630" s="109">
        <v>69</v>
      </c>
      <c r="Q630" s="120">
        <v>46036</v>
      </c>
      <c r="R630" s="109">
        <v>6818861280</v>
      </c>
      <c r="S630" s="114">
        <v>2033</v>
      </c>
      <c r="T630" s="120">
        <v>46045</v>
      </c>
      <c r="U630" s="114">
        <v>9373320</v>
      </c>
      <c r="V630" s="56" t="s">
        <v>88</v>
      </c>
      <c r="W630" s="114">
        <v>1082939683</v>
      </c>
      <c r="X630" s="161" t="s">
        <v>3375</v>
      </c>
      <c r="Y630" s="120">
        <v>46045</v>
      </c>
      <c r="Z630" s="120">
        <v>46069</v>
      </c>
      <c r="AA630" s="120" t="s">
        <v>90</v>
      </c>
      <c r="AB630" s="120">
        <v>46167</v>
      </c>
      <c r="AC630" s="54">
        <f t="shared" si="45"/>
        <v>98</v>
      </c>
      <c r="AD630" s="56">
        <v>0</v>
      </c>
      <c r="AE630" s="114">
        <v>0</v>
      </c>
      <c r="AF630" s="56">
        <v>0</v>
      </c>
      <c r="AG630" s="116" t="s">
        <v>90</v>
      </c>
      <c r="AH630" s="54">
        <f t="shared" si="46"/>
        <v>0</v>
      </c>
      <c r="AI630" s="56">
        <v>0</v>
      </c>
      <c r="AJ630" s="114">
        <v>0</v>
      </c>
      <c r="AK630" s="120" t="s">
        <v>90</v>
      </c>
      <c r="AL630" s="116" t="s">
        <v>90</v>
      </c>
      <c r="AM630" s="56">
        <v>0</v>
      </c>
      <c r="AN630" s="116" t="s">
        <v>90</v>
      </c>
      <c r="AO630" s="116" t="s">
        <v>90</v>
      </c>
      <c r="AP630" s="116" t="s">
        <v>90</v>
      </c>
      <c r="AQ630" s="54">
        <f t="shared" si="47"/>
        <v>0</v>
      </c>
      <c r="AR630" s="54">
        <f>+L630+AE630-AJ630</f>
        <v>9373320</v>
      </c>
      <c r="AS630" s="56" t="s">
        <v>571</v>
      </c>
      <c r="AT630" s="114">
        <v>0</v>
      </c>
      <c r="AU630" s="56" t="s">
        <v>91</v>
      </c>
      <c r="AV630" s="114">
        <v>0</v>
      </c>
      <c r="AW630" s="56" t="s">
        <v>90</v>
      </c>
      <c r="AX630" s="247">
        <v>1420200</v>
      </c>
      <c r="AY630" s="58">
        <f t="shared" si="48"/>
        <v>7953120</v>
      </c>
      <c r="AZ630" s="112">
        <f t="shared" si="49"/>
        <v>0.15151515151515152</v>
      </c>
      <c r="BA630" s="159">
        <v>0.15151515151515152</v>
      </c>
      <c r="BB630" s="56" t="s">
        <v>90</v>
      </c>
      <c r="BC630" s="56" t="s">
        <v>149</v>
      </c>
      <c r="BD630" s="403" t="s">
        <v>4599</v>
      </c>
      <c r="BE630" s="51" t="s">
        <v>88</v>
      </c>
      <c r="BF630" s="51" t="s">
        <v>88</v>
      </c>
    </row>
    <row r="631" spans="2:58" x14ac:dyDescent="0.25">
      <c r="B631" s="51">
        <v>2026</v>
      </c>
      <c r="C631" s="51">
        <v>891780111</v>
      </c>
      <c r="D631" s="51" t="s">
        <v>79</v>
      </c>
      <c r="E631" s="161" t="s">
        <v>4598</v>
      </c>
      <c r="F631" s="56" t="s">
        <v>4597</v>
      </c>
      <c r="G631" s="56">
        <v>0</v>
      </c>
      <c r="H631" s="56" t="s">
        <v>82</v>
      </c>
      <c r="I631" s="51" t="s">
        <v>4584</v>
      </c>
      <c r="J631" s="121" t="s">
        <v>84</v>
      </c>
      <c r="K631" s="109" t="s">
        <v>4135</v>
      </c>
      <c r="L631" s="114">
        <v>9373320</v>
      </c>
      <c r="M631" s="51" t="s">
        <v>86</v>
      </c>
      <c r="N631" s="109" t="s">
        <v>4596</v>
      </c>
      <c r="O631" s="109">
        <v>1065836597</v>
      </c>
      <c r="P631" s="109">
        <v>69</v>
      </c>
      <c r="Q631" s="120">
        <v>46036</v>
      </c>
      <c r="R631" s="109">
        <v>6818861280</v>
      </c>
      <c r="S631" s="114">
        <v>2057</v>
      </c>
      <c r="T631" s="120">
        <v>46045</v>
      </c>
      <c r="U631" s="114">
        <v>9373320</v>
      </c>
      <c r="V631" s="56" t="s">
        <v>88</v>
      </c>
      <c r="W631" s="114">
        <v>1082939683</v>
      </c>
      <c r="X631" s="161" t="s">
        <v>3375</v>
      </c>
      <c r="Y631" s="120">
        <v>46045</v>
      </c>
      <c r="Z631" s="120">
        <v>46069</v>
      </c>
      <c r="AA631" s="120" t="s">
        <v>90</v>
      </c>
      <c r="AB631" s="120">
        <v>46167</v>
      </c>
      <c r="AC631" s="54">
        <f t="shared" si="45"/>
        <v>98</v>
      </c>
      <c r="AD631" s="56">
        <v>0</v>
      </c>
      <c r="AE631" s="114">
        <v>0</v>
      </c>
      <c r="AF631" s="56">
        <v>0</v>
      </c>
      <c r="AG631" s="116" t="s">
        <v>90</v>
      </c>
      <c r="AH631" s="54">
        <f t="shared" si="46"/>
        <v>0</v>
      </c>
      <c r="AI631" s="56">
        <v>0</v>
      </c>
      <c r="AJ631" s="114">
        <v>0</v>
      </c>
      <c r="AK631" s="120" t="s">
        <v>90</v>
      </c>
      <c r="AL631" s="116" t="s">
        <v>90</v>
      </c>
      <c r="AM631" s="56">
        <v>0</v>
      </c>
      <c r="AN631" s="116" t="s">
        <v>90</v>
      </c>
      <c r="AO631" s="116" t="s">
        <v>90</v>
      </c>
      <c r="AP631" s="116" t="s">
        <v>90</v>
      </c>
      <c r="AQ631" s="54">
        <f t="shared" si="47"/>
        <v>0</v>
      </c>
      <c r="AR631" s="54">
        <f>+L631+AE631-AJ631</f>
        <v>9373320</v>
      </c>
      <c r="AS631" s="56" t="s">
        <v>571</v>
      </c>
      <c r="AT631" s="114">
        <v>0</v>
      </c>
      <c r="AU631" s="56" t="s">
        <v>91</v>
      </c>
      <c r="AV631" s="114">
        <v>0</v>
      </c>
      <c r="AW631" s="56" t="s">
        <v>90</v>
      </c>
      <c r="AX631" s="247">
        <v>1420200</v>
      </c>
      <c r="AY631" s="58">
        <f t="shared" si="48"/>
        <v>7953120</v>
      </c>
      <c r="AZ631" s="112">
        <f t="shared" si="49"/>
        <v>0.15151515151515152</v>
      </c>
      <c r="BA631" s="159">
        <v>0.15151515151515152</v>
      </c>
      <c r="BB631" s="56" t="s">
        <v>90</v>
      </c>
      <c r="BC631" s="56" t="s">
        <v>149</v>
      </c>
      <c r="BD631" s="403" t="s">
        <v>4595</v>
      </c>
      <c r="BE631" s="51" t="s">
        <v>88</v>
      </c>
      <c r="BF631" s="51" t="s">
        <v>88</v>
      </c>
    </row>
    <row r="632" spans="2:58" x14ac:dyDescent="0.25">
      <c r="B632" s="51">
        <v>2026</v>
      </c>
      <c r="C632" s="51">
        <v>891780111</v>
      </c>
      <c r="D632" s="51" t="s">
        <v>79</v>
      </c>
      <c r="E632" s="161" t="s">
        <v>4594</v>
      </c>
      <c r="F632" s="56" t="s">
        <v>4593</v>
      </c>
      <c r="G632" s="56">
        <v>0</v>
      </c>
      <c r="H632" s="56" t="s">
        <v>82</v>
      </c>
      <c r="I632" s="51" t="s">
        <v>4584</v>
      </c>
      <c r="J632" s="121" t="s">
        <v>84</v>
      </c>
      <c r="K632" s="109" t="s">
        <v>4135</v>
      </c>
      <c r="L632" s="114">
        <v>9373320</v>
      </c>
      <c r="M632" s="51" t="s">
        <v>86</v>
      </c>
      <c r="N632" s="109" t="s">
        <v>4592</v>
      </c>
      <c r="O632" s="109">
        <v>1006713409</v>
      </c>
      <c r="P632" s="109">
        <v>69</v>
      </c>
      <c r="Q632" s="120">
        <v>46036</v>
      </c>
      <c r="R632" s="109">
        <v>6818861280</v>
      </c>
      <c r="S632" s="114">
        <v>2032</v>
      </c>
      <c r="T632" s="120">
        <v>46045</v>
      </c>
      <c r="U632" s="114">
        <v>9373320</v>
      </c>
      <c r="V632" s="56" t="s">
        <v>88</v>
      </c>
      <c r="W632" s="114">
        <v>1082939683</v>
      </c>
      <c r="X632" s="161" t="s">
        <v>3375</v>
      </c>
      <c r="Y632" s="120">
        <v>46045</v>
      </c>
      <c r="Z632" s="120">
        <v>46069</v>
      </c>
      <c r="AA632" s="120" t="s">
        <v>90</v>
      </c>
      <c r="AB632" s="120">
        <v>46167</v>
      </c>
      <c r="AC632" s="54">
        <f t="shared" si="45"/>
        <v>98</v>
      </c>
      <c r="AD632" s="56">
        <v>0</v>
      </c>
      <c r="AE632" s="114">
        <v>0</v>
      </c>
      <c r="AF632" s="56">
        <v>0</v>
      </c>
      <c r="AG632" s="116" t="s">
        <v>90</v>
      </c>
      <c r="AH632" s="54">
        <f t="shared" si="46"/>
        <v>0</v>
      </c>
      <c r="AI632" s="56">
        <v>0</v>
      </c>
      <c r="AJ632" s="114">
        <v>0</v>
      </c>
      <c r="AK632" s="120" t="s">
        <v>90</v>
      </c>
      <c r="AL632" s="116" t="s">
        <v>90</v>
      </c>
      <c r="AM632" s="56">
        <v>0</v>
      </c>
      <c r="AN632" s="116" t="s">
        <v>90</v>
      </c>
      <c r="AO632" s="116" t="s">
        <v>90</v>
      </c>
      <c r="AP632" s="116" t="s">
        <v>90</v>
      </c>
      <c r="AQ632" s="54">
        <f t="shared" si="47"/>
        <v>0</v>
      </c>
      <c r="AR632" s="54">
        <f>+L632+AE632-AJ632</f>
        <v>9373320</v>
      </c>
      <c r="AS632" s="56" t="s">
        <v>571</v>
      </c>
      <c r="AT632" s="114">
        <v>0</v>
      </c>
      <c r="AU632" s="56" t="s">
        <v>91</v>
      </c>
      <c r="AV632" s="114">
        <v>0</v>
      </c>
      <c r="AW632" s="56" t="s">
        <v>90</v>
      </c>
      <c r="AX632" s="247">
        <v>1420200</v>
      </c>
      <c r="AY632" s="58">
        <f t="shared" si="48"/>
        <v>7953120</v>
      </c>
      <c r="AZ632" s="112">
        <f t="shared" si="49"/>
        <v>0.15151515151515152</v>
      </c>
      <c r="BA632" s="159">
        <v>0.15151515151515152</v>
      </c>
      <c r="BB632" s="56" t="s">
        <v>90</v>
      </c>
      <c r="BC632" s="56" t="s">
        <v>149</v>
      </c>
      <c r="BD632" s="403" t="s">
        <v>4591</v>
      </c>
      <c r="BE632" s="51" t="s">
        <v>88</v>
      </c>
      <c r="BF632" s="51" t="s">
        <v>88</v>
      </c>
    </row>
    <row r="633" spans="2:58" x14ac:dyDescent="0.25">
      <c r="B633" s="51">
        <v>2026</v>
      </c>
      <c r="C633" s="51">
        <v>891780111</v>
      </c>
      <c r="D633" s="51" t="s">
        <v>79</v>
      </c>
      <c r="E633" s="161" t="s">
        <v>4590</v>
      </c>
      <c r="F633" s="56" t="s">
        <v>4589</v>
      </c>
      <c r="G633" s="56">
        <v>0</v>
      </c>
      <c r="H633" s="56" t="s">
        <v>82</v>
      </c>
      <c r="I633" s="51" t="s">
        <v>4584</v>
      </c>
      <c r="J633" s="121" t="s">
        <v>84</v>
      </c>
      <c r="K633" s="109" t="s">
        <v>3526</v>
      </c>
      <c r="L633" s="114">
        <v>9373320</v>
      </c>
      <c r="M633" s="51" t="s">
        <v>86</v>
      </c>
      <c r="N633" s="109" t="s">
        <v>4588</v>
      </c>
      <c r="O633" s="109">
        <v>1121328385</v>
      </c>
      <c r="P633" s="109">
        <v>69</v>
      </c>
      <c r="Q633" s="120">
        <v>46036</v>
      </c>
      <c r="R633" s="109">
        <v>6818861280</v>
      </c>
      <c r="S633" s="114">
        <v>2030</v>
      </c>
      <c r="T633" s="120">
        <v>46045</v>
      </c>
      <c r="U633" s="114">
        <v>9373320</v>
      </c>
      <c r="V633" s="56" t="s">
        <v>88</v>
      </c>
      <c r="W633" s="114">
        <v>1082939683</v>
      </c>
      <c r="X633" s="161" t="s">
        <v>3375</v>
      </c>
      <c r="Y633" s="120">
        <v>46045</v>
      </c>
      <c r="Z633" s="120">
        <v>46069</v>
      </c>
      <c r="AA633" s="120" t="s">
        <v>90</v>
      </c>
      <c r="AB633" s="120">
        <v>46167</v>
      </c>
      <c r="AC633" s="54">
        <f t="shared" si="45"/>
        <v>98</v>
      </c>
      <c r="AD633" s="56">
        <v>0</v>
      </c>
      <c r="AE633" s="114">
        <v>0</v>
      </c>
      <c r="AF633" s="56">
        <v>0</v>
      </c>
      <c r="AG633" s="116" t="s">
        <v>90</v>
      </c>
      <c r="AH633" s="54">
        <f t="shared" si="46"/>
        <v>0</v>
      </c>
      <c r="AI633" s="56">
        <v>0</v>
      </c>
      <c r="AJ633" s="114">
        <v>0</v>
      </c>
      <c r="AK633" s="120" t="s">
        <v>90</v>
      </c>
      <c r="AL633" s="116" t="s">
        <v>90</v>
      </c>
      <c r="AM633" s="56">
        <v>0</v>
      </c>
      <c r="AN633" s="116" t="s">
        <v>90</v>
      </c>
      <c r="AO633" s="116" t="s">
        <v>90</v>
      </c>
      <c r="AP633" s="116" t="s">
        <v>90</v>
      </c>
      <c r="AQ633" s="54">
        <f t="shared" si="47"/>
        <v>0</v>
      </c>
      <c r="AR633" s="54">
        <f>+L633+AE633-AJ633</f>
        <v>9373320</v>
      </c>
      <c r="AS633" s="56" t="s">
        <v>571</v>
      </c>
      <c r="AT633" s="114">
        <v>0</v>
      </c>
      <c r="AU633" s="56" t="s">
        <v>91</v>
      </c>
      <c r="AV633" s="114">
        <v>0</v>
      </c>
      <c r="AW633" s="56" t="s">
        <v>90</v>
      </c>
      <c r="AX633" s="247">
        <v>1420200</v>
      </c>
      <c r="AY633" s="58">
        <f t="shared" si="48"/>
        <v>7953120</v>
      </c>
      <c r="AZ633" s="112">
        <f t="shared" si="49"/>
        <v>0.15151515151515152</v>
      </c>
      <c r="BA633" s="159">
        <v>0.15151515151515152</v>
      </c>
      <c r="BB633" s="56" t="s">
        <v>90</v>
      </c>
      <c r="BC633" s="56" t="s">
        <v>149</v>
      </c>
      <c r="BD633" s="403" t="s">
        <v>4587</v>
      </c>
      <c r="BE633" s="51" t="s">
        <v>88</v>
      </c>
      <c r="BF633" s="51" t="s">
        <v>88</v>
      </c>
    </row>
    <row r="634" spans="2:58" x14ac:dyDescent="0.25">
      <c r="B634" s="51">
        <v>2026</v>
      </c>
      <c r="C634" s="51">
        <v>891780111</v>
      </c>
      <c r="D634" s="51" t="s">
        <v>79</v>
      </c>
      <c r="E634" s="161" t="s">
        <v>4586</v>
      </c>
      <c r="F634" s="56" t="s">
        <v>4585</v>
      </c>
      <c r="G634" s="56">
        <v>0</v>
      </c>
      <c r="H634" s="56" t="s">
        <v>82</v>
      </c>
      <c r="I634" s="51" t="s">
        <v>4584</v>
      </c>
      <c r="J634" s="121" t="s">
        <v>84</v>
      </c>
      <c r="K634" s="109" t="s">
        <v>3526</v>
      </c>
      <c r="L634" s="114">
        <v>9373320</v>
      </c>
      <c r="M634" s="51" t="s">
        <v>86</v>
      </c>
      <c r="N634" s="109" t="s">
        <v>4583</v>
      </c>
      <c r="O634" s="109">
        <v>42207473</v>
      </c>
      <c r="P634" s="109">
        <v>69</v>
      </c>
      <c r="Q634" s="120">
        <v>46036</v>
      </c>
      <c r="R634" s="109">
        <v>6818861280</v>
      </c>
      <c r="S634" s="114">
        <v>2029</v>
      </c>
      <c r="T634" s="120">
        <v>46045</v>
      </c>
      <c r="U634" s="114">
        <v>9373320</v>
      </c>
      <c r="V634" s="56" t="s">
        <v>88</v>
      </c>
      <c r="W634" s="114">
        <v>1082939683</v>
      </c>
      <c r="X634" s="161" t="s">
        <v>3375</v>
      </c>
      <c r="Y634" s="120">
        <v>46045</v>
      </c>
      <c r="Z634" s="120">
        <v>46069</v>
      </c>
      <c r="AA634" s="120" t="s">
        <v>90</v>
      </c>
      <c r="AB634" s="120">
        <v>46167</v>
      </c>
      <c r="AC634" s="54">
        <f t="shared" si="45"/>
        <v>98</v>
      </c>
      <c r="AD634" s="56">
        <v>0</v>
      </c>
      <c r="AE634" s="114">
        <v>0</v>
      </c>
      <c r="AF634" s="56">
        <v>0</v>
      </c>
      <c r="AG634" s="116" t="s">
        <v>90</v>
      </c>
      <c r="AH634" s="54">
        <f t="shared" si="46"/>
        <v>0</v>
      </c>
      <c r="AI634" s="56">
        <v>0</v>
      </c>
      <c r="AJ634" s="114">
        <v>0</v>
      </c>
      <c r="AK634" s="120" t="s">
        <v>90</v>
      </c>
      <c r="AL634" s="116" t="s">
        <v>90</v>
      </c>
      <c r="AM634" s="56">
        <v>0</v>
      </c>
      <c r="AN634" s="116" t="s">
        <v>90</v>
      </c>
      <c r="AO634" s="116" t="s">
        <v>90</v>
      </c>
      <c r="AP634" s="116" t="s">
        <v>90</v>
      </c>
      <c r="AQ634" s="54">
        <f t="shared" si="47"/>
        <v>0</v>
      </c>
      <c r="AR634" s="54">
        <f>+L634+AE634-AJ634</f>
        <v>9373320</v>
      </c>
      <c r="AS634" s="56" t="s">
        <v>571</v>
      </c>
      <c r="AT634" s="114">
        <v>0</v>
      </c>
      <c r="AU634" s="56" t="s">
        <v>91</v>
      </c>
      <c r="AV634" s="114">
        <v>0</v>
      </c>
      <c r="AW634" s="56" t="s">
        <v>90</v>
      </c>
      <c r="AX634" s="247">
        <v>1420200</v>
      </c>
      <c r="AY634" s="58">
        <f t="shared" si="48"/>
        <v>7953120</v>
      </c>
      <c r="AZ634" s="112">
        <f t="shared" si="49"/>
        <v>0.15151515151515152</v>
      </c>
      <c r="BA634" s="159">
        <v>0.15151515151515152</v>
      </c>
      <c r="BB634" s="56" t="s">
        <v>90</v>
      </c>
      <c r="BC634" s="56" t="s">
        <v>149</v>
      </c>
      <c r="BD634" s="403" t="s">
        <v>4582</v>
      </c>
      <c r="BE634" s="51" t="s">
        <v>88</v>
      </c>
      <c r="BF634" s="51" t="s">
        <v>88</v>
      </c>
    </row>
    <row r="635" spans="2:58" x14ac:dyDescent="0.25">
      <c r="B635" s="51">
        <v>2026</v>
      </c>
      <c r="C635" s="51">
        <v>891780111</v>
      </c>
      <c r="D635" s="51" t="s">
        <v>79</v>
      </c>
      <c r="E635" s="161" t="s">
        <v>4581</v>
      </c>
      <c r="F635" s="56" t="s">
        <v>4580</v>
      </c>
      <c r="G635" s="56">
        <v>0</v>
      </c>
      <c r="H635" s="56" t="s">
        <v>82</v>
      </c>
      <c r="I635" s="51" t="s">
        <v>174</v>
      </c>
      <c r="J635" s="121" t="s">
        <v>84</v>
      </c>
      <c r="K635" s="109" t="s">
        <v>3526</v>
      </c>
      <c r="L635" s="114">
        <v>9373320</v>
      </c>
      <c r="M635" s="51" t="s">
        <v>86</v>
      </c>
      <c r="N635" s="109" t="s">
        <v>4579</v>
      </c>
      <c r="O635" s="109">
        <v>1121303859</v>
      </c>
      <c r="P635" s="109">
        <v>69</v>
      </c>
      <c r="Q635" s="120">
        <v>46036</v>
      </c>
      <c r="R635" s="109">
        <v>6818861280</v>
      </c>
      <c r="S635" s="114">
        <v>2028</v>
      </c>
      <c r="T635" s="120">
        <v>46045</v>
      </c>
      <c r="U635" s="114">
        <v>9373320</v>
      </c>
      <c r="V635" s="56" t="s">
        <v>88</v>
      </c>
      <c r="W635" s="114">
        <v>1082939683</v>
      </c>
      <c r="X635" s="161" t="s">
        <v>3375</v>
      </c>
      <c r="Y635" s="120">
        <v>46045</v>
      </c>
      <c r="Z635" s="120">
        <v>46069</v>
      </c>
      <c r="AA635" s="120" t="s">
        <v>90</v>
      </c>
      <c r="AB635" s="120">
        <v>46167</v>
      </c>
      <c r="AC635" s="54">
        <f t="shared" si="45"/>
        <v>98</v>
      </c>
      <c r="AD635" s="56">
        <v>0</v>
      </c>
      <c r="AE635" s="114">
        <v>0</v>
      </c>
      <c r="AF635" s="56">
        <v>0</v>
      </c>
      <c r="AG635" s="116" t="s">
        <v>90</v>
      </c>
      <c r="AH635" s="54">
        <f t="shared" si="46"/>
        <v>0</v>
      </c>
      <c r="AI635" s="56">
        <v>0</v>
      </c>
      <c r="AJ635" s="114">
        <v>0</v>
      </c>
      <c r="AK635" s="120" t="s">
        <v>90</v>
      </c>
      <c r="AL635" s="116" t="s">
        <v>90</v>
      </c>
      <c r="AM635" s="56">
        <v>0</v>
      </c>
      <c r="AN635" s="116" t="s">
        <v>90</v>
      </c>
      <c r="AO635" s="116" t="s">
        <v>90</v>
      </c>
      <c r="AP635" s="116" t="s">
        <v>90</v>
      </c>
      <c r="AQ635" s="54">
        <f t="shared" si="47"/>
        <v>0</v>
      </c>
      <c r="AR635" s="54">
        <f>+L635+AE635-AJ635</f>
        <v>9373320</v>
      </c>
      <c r="AS635" s="56" t="s">
        <v>571</v>
      </c>
      <c r="AT635" s="114">
        <v>0</v>
      </c>
      <c r="AU635" s="56" t="s">
        <v>91</v>
      </c>
      <c r="AV635" s="114">
        <v>0</v>
      </c>
      <c r="AW635" s="56" t="s">
        <v>90</v>
      </c>
      <c r="AX635" s="247">
        <v>0</v>
      </c>
      <c r="AY635" s="58">
        <f t="shared" si="48"/>
        <v>9373320</v>
      </c>
      <c r="AZ635" s="112">
        <f t="shared" si="49"/>
        <v>0</v>
      </c>
      <c r="BA635" s="159">
        <v>0</v>
      </c>
      <c r="BB635" s="56" t="s">
        <v>90</v>
      </c>
      <c r="BC635" s="56" t="s">
        <v>149</v>
      </c>
      <c r="BD635" s="403" t="s">
        <v>4578</v>
      </c>
      <c r="BE635" s="51" t="s">
        <v>88</v>
      </c>
      <c r="BF635" s="51" t="s">
        <v>88</v>
      </c>
    </row>
    <row r="636" spans="2:58" x14ac:dyDescent="0.25">
      <c r="B636" s="51">
        <v>2026</v>
      </c>
      <c r="C636" s="51">
        <v>891780111</v>
      </c>
      <c r="D636" s="51" t="s">
        <v>79</v>
      </c>
      <c r="E636" s="161" t="s">
        <v>4577</v>
      </c>
      <c r="F636" s="56" t="s">
        <v>4576</v>
      </c>
      <c r="G636" s="56">
        <v>0</v>
      </c>
      <c r="H636" s="56" t="s">
        <v>82</v>
      </c>
      <c r="I636" s="51" t="s">
        <v>174</v>
      </c>
      <c r="J636" s="121" t="s">
        <v>84</v>
      </c>
      <c r="K636" s="410" t="s">
        <v>4575</v>
      </c>
      <c r="L636" s="114">
        <v>18810320</v>
      </c>
      <c r="M636" s="51" t="s">
        <v>86</v>
      </c>
      <c r="N636" s="109" t="s">
        <v>4574</v>
      </c>
      <c r="O636" s="109">
        <v>1004380998</v>
      </c>
      <c r="P636" s="109">
        <v>273</v>
      </c>
      <c r="Q636" s="120">
        <v>46043</v>
      </c>
      <c r="R636" s="109">
        <v>538927056</v>
      </c>
      <c r="S636" s="114">
        <v>2031</v>
      </c>
      <c r="T636" s="120">
        <v>46045</v>
      </c>
      <c r="U636" s="114">
        <v>18810320</v>
      </c>
      <c r="V636" s="56" t="s">
        <v>88</v>
      </c>
      <c r="W636" s="114">
        <v>1082939683</v>
      </c>
      <c r="X636" s="161" t="s">
        <v>3375</v>
      </c>
      <c r="Y636" s="120">
        <v>46045</v>
      </c>
      <c r="Z636" s="120">
        <v>46045</v>
      </c>
      <c r="AA636" s="120" t="s">
        <v>90</v>
      </c>
      <c r="AB636" s="120">
        <v>46173</v>
      </c>
      <c r="AC636" s="54">
        <f t="shared" si="45"/>
        <v>128</v>
      </c>
      <c r="AD636" s="56">
        <v>1</v>
      </c>
      <c r="AE636" s="114">
        <v>4180071</v>
      </c>
      <c r="AF636" s="56">
        <v>1</v>
      </c>
      <c r="AG636" s="116">
        <v>46203</v>
      </c>
      <c r="AH636" s="54">
        <f t="shared" si="46"/>
        <v>30</v>
      </c>
      <c r="AI636" s="56">
        <v>0</v>
      </c>
      <c r="AJ636" s="114">
        <v>0</v>
      </c>
      <c r="AK636" s="120" t="s">
        <v>90</v>
      </c>
      <c r="AL636" s="116" t="s">
        <v>90</v>
      </c>
      <c r="AM636" s="56">
        <v>0</v>
      </c>
      <c r="AN636" s="116" t="s">
        <v>90</v>
      </c>
      <c r="AO636" s="116" t="s">
        <v>90</v>
      </c>
      <c r="AP636" s="116" t="s">
        <v>90</v>
      </c>
      <c r="AQ636" s="54">
        <f t="shared" si="47"/>
        <v>0</v>
      </c>
      <c r="AR636" s="54">
        <f>+L636+AE636-AJ636</f>
        <v>22990391</v>
      </c>
      <c r="AS636" s="56" t="s">
        <v>571</v>
      </c>
      <c r="AT636" s="114">
        <v>0</v>
      </c>
      <c r="AU636" s="56" t="s">
        <v>91</v>
      </c>
      <c r="AV636" s="114">
        <v>0</v>
      </c>
      <c r="AW636" s="56" t="s">
        <v>90</v>
      </c>
      <c r="AX636" s="247">
        <v>14630249</v>
      </c>
      <c r="AY636" s="58">
        <f t="shared" si="48"/>
        <v>8360142</v>
      </c>
      <c r="AZ636" s="112">
        <f t="shared" si="49"/>
        <v>0.6363636442720787</v>
      </c>
      <c r="BA636" s="159">
        <v>0.55555556736940148</v>
      </c>
      <c r="BB636" s="56" t="s">
        <v>90</v>
      </c>
      <c r="BC636" s="56" t="s">
        <v>92</v>
      </c>
      <c r="BD636" s="403" t="s">
        <v>4573</v>
      </c>
      <c r="BE636" s="51" t="s">
        <v>88</v>
      </c>
      <c r="BF636" s="51" t="s">
        <v>88</v>
      </c>
    </row>
    <row r="637" spans="2:58" x14ac:dyDescent="0.25">
      <c r="B637" s="51">
        <v>2026</v>
      </c>
      <c r="C637" s="51">
        <v>891780111</v>
      </c>
      <c r="D637" s="51" t="s">
        <v>79</v>
      </c>
      <c r="E637" s="161" t="s">
        <v>4572</v>
      </c>
      <c r="F637" s="56" t="s">
        <v>4571</v>
      </c>
      <c r="G637" s="56">
        <v>0</v>
      </c>
      <c r="H637" s="56" t="s">
        <v>82</v>
      </c>
      <c r="I637" s="51" t="s">
        <v>174</v>
      </c>
      <c r="J637" s="121" t="s">
        <v>84</v>
      </c>
      <c r="K637" s="410" t="s">
        <v>4570</v>
      </c>
      <c r="L637" s="114">
        <v>19669540</v>
      </c>
      <c r="M637" s="51" t="s">
        <v>86</v>
      </c>
      <c r="N637" s="109" t="s">
        <v>4569</v>
      </c>
      <c r="O637" s="109">
        <v>1081925959</v>
      </c>
      <c r="P637" s="109">
        <v>273</v>
      </c>
      <c r="Q637" s="120">
        <v>46043</v>
      </c>
      <c r="R637" s="109">
        <v>538927056</v>
      </c>
      <c r="S637" s="114">
        <v>2027</v>
      </c>
      <c r="T637" s="120">
        <v>46045</v>
      </c>
      <c r="U637" s="114">
        <v>19669540</v>
      </c>
      <c r="V637" s="56" t="s">
        <v>88</v>
      </c>
      <c r="W637" s="114">
        <v>1082939683</v>
      </c>
      <c r="X637" s="161" t="s">
        <v>3375</v>
      </c>
      <c r="Y637" s="120">
        <v>46045</v>
      </c>
      <c r="Z637" s="120">
        <v>46045</v>
      </c>
      <c r="AA637" s="120" t="s">
        <v>90</v>
      </c>
      <c r="AB637" s="120">
        <v>46173</v>
      </c>
      <c r="AC637" s="54">
        <f t="shared" si="45"/>
        <v>128</v>
      </c>
      <c r="AD637" s="56">
        <v>1</v>
      </c>
      <c r="AE637" s="114">
        <v>4371009</v>
      </c>
      <c r="AF637" s="56">
        <v>1</v>
      </c>
      <c r="AG637" s="116">
        <v>46203</v>
      </c>
      <c r="AH637" s="54">
        <f t="shared" si="46"/>
        <v>30</v>
      </c>
      <c r="AI637" s="56">
        <v>0</v>
      </c>
      <c r="AJ637" s="114">
        <v>0</v>
      </c>
      <c r="AK637" s="120" t="s">
        <v>90</v>
      </c>
      <c r="AL637" s="116" t="s">
        <v>90</v>
      </c>
      <c r="AM637" s="56">
        <v>0</v>
      </c>
      <c r="AN637" s="116" t="s">
        <v>90</v>
      </c>
      <c r="AO637" s="116" t="s">
        <v>90</v>
      </c>
      <c r="AP637" s="116" t="s">
        <v>90</v>
      </c>
      <c r="AQ637" s="54">
        <f t="shared" si="47"/>
        <v>0</v>
      </c>
      <c r="AR637" s="54">
        <f>+L637+AE637-AJ637</f>
        <v>24040549</v>
      </c>
      <c r="AS637" s="56" t="s">
        <v>571</v>
      </c>
      <c r="AT637" s="114">
        <v>0</v>
      </c>
      <c r="AU637" s="56" t="s">
        <v>91</v>
      </c>
      <c r="AV637" s="114">
        <v>0</v>
      </c>
      <c r="AW637" s="56" t="s">
        <v>90</v>
      </c>
      <c r="AX637" s="247">
        <v>15298532</v>
      </c>
      <c r="AY637" s="58">
        <f t="shared" si="48"/>
        <v>8742017</v>
      </c>
      <c r="AZ637" s="112">
        <f t="shared" si="49"/>
        <v>0.63636367039704456</v>
      </c>
      <c r="BA637" s="159">
        <v>0.55555559509780095</v>
      </c>
      <c r="BB637" s="56" t="s">
        <v>90</v>
      </c>
      <c r="BC637" s="56" t="s">
        <v>92</v>
      </c>
      <c r="BD637" s="403" t="s">
        <v>4568</v>
      </c>
      <c r="BE637" s="51" t="s">
        <v>88</v>
      </c>
      <c r="BF637" s="51" t="s">
        <v>88</v>
      </c>
    </row>
    <row r="638" spans="2:58" x14ac:dyDescent="0.25">
      <c r="B638" s="51">
        <v>2026</v>
      </c>
      <c r="C638" s="51">
        <v>891780111</v>
      </c>
      <c r="D638" s="51" t="s">
        <v>79</v>
      </c>
      <c r="E638" s="161" t="s">
        <v>4567</v>
      </c>
      <c r="F638" s="56" t="s">
        <v>4566</v>
      </c>
      <c r="G638" s="56">
        <v>0</v>
      </c>
      <c r="H638" s="56" t="s">
        <v>82</v>
      </c>
      <c r="I638" s="51" t="s">
        <v>174</v>
      </c>
      <c r="J638" s="121" t="s">
        <v>84</v>
      </c>
      <c r="K638" s="410" t="s">
        <v>4565</v>
      </c>
      <c r="L638" s="114">
        <v>11624778</v>
      </c>
      <c r="M638" s="51" t="s">
        <v>86</v>
      </c>
      <c r="N638" s="109" t="s">
        <v>4564</v>
      </c>
      <c r="O638" s="109">
        <v>1038438321</v>
      </c>
      <c r="P638" s="109">
        <v>273</v>
      </c>
      <c r="Q638" s="120">
        <v>46043</v>
      </c>
      <c r="R638" s="109">
        <v>538927056</v>
      </c>
      <c r="S638" s="114">
        <v>2055</v>
      </c>
      <c r="T638" s="120">
        <v>46045</v>
      </c>
      <c r="U638" s="114">
        <v>11624778</v>
      </c>
      <c r="V638" s="56" t="s">
        <v>88</v>
      </c>
      <c r="W638" s="114">
        <v>1082939683</v>
      </c>
      <c r="X638" s="161" t="s">
        <v>3375</v>
      </c>
      <c r="Y638" s="120">
        <v>46045</v>
      </c>
      <c r="Z638" s="120">
        <v>46045</v>
      </c>
      <c r="AA638" s="120" t="s">
        <v>90</v>
      </c>
      <c r="AB638" s="120">
        <v>46173</v>
      </c>
      <c r="AC638" s="54">
        <f t="shared" si="45"/>
        <v>128</v>
      </c>
      <c r="AD638" s="56">
        <v>1</v>
      </c>
      <c r="AE638" s="114">
        <v>2583284</v>
      </c>
      <c r="AF638" s="56">
        <v>1</v>
      </c>
      <c r="AG638" s="116">
        <v>46203</v>
      </c>
      <c r="AH638" s="54">
        <f t="shared" si="46"/>
        <v>30</v>
      </c>
      <c r="AI638" s="56">
        <v>0</v>
      </c>
      <c r="AJ638" s="114">
        <v>0</v>
      </c>
      <c r="AK638" s="120" t="s">
        <v>90</v>
      </c>
      <c r="AL638" s="116" t="s">
        <v>90</v>
      </c>
      <c r="AM638" s="56">
        <v>0</v>
      </c>
      <c r="AN638" s="116" t="s">
        <v>90</v>
      </c>
      <c r="AO638" s="116" t="s">
        <v>90</v>
      </c>
      <c r="AP638" s="116" t="s">
        <v>90</v>
      </c>
      <c r="AQ638" s="54">
        <f t="shared" si="47"/>
        <v>0</v>
      </c>
      <c r="AR638" s="54">
        <f>+L638+AE638-AJ638</f>
        <v>14208062</v>
      </c>
      <c r="AS638" s="56" t="s">
        <v>571</v>
      </c>
      <c r="AT638" s="114">
        <v>0</v>
      </c>
      <c r="AU638" s="56" t="s">
        <v>91</v>
      </c>
      <c r="AV638" s="114">
        <v>0</v>
      </c>
      <c r="AW638" s="56" t="s">
        <v>90</v>
      </c>
      <c r="AX638" s="247">
        <v>9041494</v>
      </c>
      <c r="AY638" s="58">
        <f t="shared" si="48"/>
        <v>5166568</v>
      </c>
      <c r="AZ638" s="112">
        <f t="shared" si="49"/>
        <v>0.63636363636363635</v>
      </c>
      <c r="BA638" s="159">
        <v>0.55555555555555558</v>
      </c>
      <c r="BB638" s="56" t="s">
        <v>90</v>
      </c>
      <c r="BC638" s="56" t="s">
        <v>92</v>
      </c>
      <c r="BD638" s="403" t="s">
        <v>4563</v>
      </c>
      <c r="BE638" s="51" t="s">
        <v>88</v>
      </c>
      <c r="BF638" s="51" t="s">
        <v>88</v>
      </c>
    </row>
    <row r="639" spans="2:58" x14ac:dyDescent="0.25">
      <c r="B639" s="51">
        <v>2026</v>
      </c>
      <c r="C639" s="51">
        <v>891780111</v>
      </c>
      <c r="D639" s="51" t="s">
        <v>79</v>
      </c>
      <c r="E639" s="161" t="s">
        <v>4562</v>
      </c>
      <c r="F639" s="56" t="s">
        <v>4561</v>
      </c>
      <c r="G639" s="56">
        <v>0</v>
      </c>
      <c r="H639" s="56" t="s">
        <v>82</v>
      </c>
      <c r="I639" s="51" t="s">
        <v>174</v>
      </c>
      <c r="J639" s="121" t="s">
        <v>84</v>
      </c>
      <c r="K639" s="109" t="s">
        <v>4560</v>
      </c>
      <c r="L639" s="114">
        <v>19200000</v>
      </c>
      <c r="M639" s="51" t="s">
        <v>86</v>
      </c>
      <c r="N639" s="109" t="s">
        <v>4559</v>
      </c>
      <c r="O639" s="109">
        <v>88180916</v>
      </c>
      <c r="P639" s="109">
        <v>177</v>
      </c>
      <c r="Q639" s="120">
        <v>46038</v>
      </c>
      <c r="R639" s="109">
        <v>266200000</v>
      </c>
      <c r="S639" s="114">
        <v>2047</v>
      </c>
      <c r="T639" s="120">
        <v>46045</v>
      </c>
      <c r="U639" s="114">
        <v>19200000</v>
      </c>
      <c r="V639" s="56" t="s">
        <v>88</v>
      </c>
      <c r="W639" s="114">
        <v>85155333</v>
      </c>
      <c r="X639" s="161" t="s">
        <v>1960</v>
      </c>
      <c r="Y639" s="120">
        <v>46045</v>
      </c>
      <c r="Z639" s="120">
        <v>46069</v>
      </c>
      <c r="AA639" s="120" t="s">
        <v>90</v>
      </c>
      <c r="AB639" s="120">
        <v>46189</v>
      </c>
      <c r="AC639" s="54">
        <f t="shared" si="45"/>
        <v>120</v>
      </c>
      <c r="AD639" s="56">
        <v>0</v>
      </c>
      <c r="AE639" s="114">
        <v>0</v>
      </c>
      <c r="AF639" s="56">
        <v>0</v>
      </c>
      <c r="AG639" s="116" t="s">
        <v>90</v>
      </c>
      <c r="AH639" s="54">
        <f t="shared" si="46"/>
        <v>0</v>
      </c>
      <c r="AI639" s="56">
        <v>0</v>
      </c>
      <c r="AJ639" s="114">
        <v>0</v>
      </c>
      <c r="AK639" s="120" t="s">
        <v>90</v>
      </c>
      <c r="AL639" s="116" t="s">
        <v>90</v>
      </c>
      <c r="AM639" s="56">
        <v>0</v>
      </c>
      <c r="AN639" s="116" t="s">
        <v>90</v>
      </c>
      <c r="AO639" s="116" t="s">
        <v>90</v>
      </c>
      <c r="AP639" s="116" t="s">
        <v>90</v>
      </c>
      <c r="AQ639" s="54">
        <f t="shared" si="47"/>
        <v>0</v>
      </c>
      <c r="AR639" s="54">
        <f>+L639+AE639-AJ639</f>
        <v>19200000</v>
      </c>
      <c r="AS639" s="56" t="s">
        <v>571</v>
      </c>
      <c r="AT639" s="114">
        <v>0</v>
      </c>
      <c r="AU639" s="56" t="s">
        <v>91</v>
      </c>
      <c r="AV639" s="114">
        <v>0</v>
      </c>
      <c r="AW639" s="56" t="s">
        <v>90</v>
      </c>
      <c r="AX639" s="247">
        <v>4800000</v>
      </c>
      <c r="AY639" s="58">
        <f t="shared" si="48"/>
        <v>14400000</v>
      </c>
      <c r="AZ639" s="112">
        <f t="shared" si="49"/>
        <v>0.25</v>
      </c>
      <c r="BA639" s="159">
        <v>0.25</v>
      </c>
      <c r="BB639" s="56" t="s">
        <v>90</v>
      </c>
      <c r="BC639" s="56" t="s">
        <v>92</v>
      </c>
      <c r="BD639" s="403" t="s">
        <v>4558</v>
      </c>
      <c r="BE639" s="51" t="s">
        <v>88</v>
      </c>
      <c r="BF639" s="51" t="s">
        <v>88</v>
      </c>
    </row>
    <row r="640" spans="2:58" x14ac:dyDescent="0.25">
      <c r="B640" s="51">
        <v>2026</v>
      </c>
      <c r="C640" s="51">
        <v>891780111</v>
      </c>
      <c r="D640" s="51" t="s">
        <v>79</v>
      </c>
      <c r="E640" s="161" t="s">
        <v>4557</v>
      </c>
      <c r="F640" s="56" t="s">
        <v>4556</v>
      </c>
      <c r="G640" s="56">
        <v>0</v>
      </c>
      <c r="H640" s="56" t="s">
        <v>82</v>
      </c>
      <c r="I640" s="51" t="s">
        <v>174</v>
      </c>
      <c r="J640" s="121" t="s">
        <v>84</v>
      </c>
      <c r="K640" s="109" t="s">
        <v>4555</v>
      </c>
      <c r="L640" s="114">
        <v>19200000</v>
      </c>
      <c r="M640" s="51" t="s">
        <v>86</v>
      </c>
      <c r="N640" s="109" t="s">
        <v>4554</v>
      </c>
      <c r="O640" s="109">
        <v>40422369</v>
      </c>
      <c r="P640" s="109">
        <v>177</v>
      </c>
      <c r="Q640" s="120">
        <v>46038</v>
      </c>
      <c r="R640" s="109">
        <v>266200000</v>
      </c>
      <c r="S640" s="114">
        <v>2046</v>
      </c>
      <c r="T640" s="120">
        <v>46044</v>
      </c>
      <c r="U640" s="114">
        <v>19200000</v>
      </c>
      <c r="V640" s="56" t="s">
        <v>88</v>
      </c>
      <c r="W640" s="114">
        <v>85155333</v>
      </c>
      <c r="X640" s="161" t="s">
        <v>1960</v>
      </c>
      <c r="Y640" s="120">
        <v>46045</v>
      </c>
      <c r="Z640" s="120">
        <v>46069</v>
      </c>
      <c r="AA640" s="120" t="s">
        <v>90</v>
      </c>
      <c r="AB640" s="120">
        <v>46189</v>
      </c>
      <c r="AC640" s="54">
        <f t="shared" si="45"/>
        <v>120</v>
      </c>
      <c r="AD640" s="56">
        <v>0</v>
      </c>
      <c r="AE640" s="114">
        <v>0</v>
      </c>
      <c r="AF640" s="56">
        <v>0</v>
      </c>
      <c r="AG640" s="116" t="s">
        <v>90</v>
      </c>
      <c r="AH640" s="54">
        <f t="shared" si="46"/>
        <v>0</v>
      </c>
      <c r="AI640" s="56">
        <v>0</v>
      </c>
      <c r="AJ640" s="114">
        <v>0</v>
      </c>
      <c r="AK640" s="120" t="s">
        <v>90</v>
      </c>
      <c r="AL640" s="116" t="s">
        <v>90</v>
      </c>
      <c r="AM640" s="56">
        <v>0</v>
      </c>
      <c r="AN640" s="116" t="s">
        <v>90</v>
      </c>
      <c r="AO640" s="116" t="s">
        <v>90</v>
      </c>
      <c r="AP640" s="116" t="s">
        <v>90</v>
      </c>
      <c r="AQ640" s="54">
        <f t="shared" si="47"/>
        <v>0</v>
      </c>
      <c r="AR640" s="54">
        <f>+L640+AE640-AJ640</f>
        <v>19200000</v>
      </c>
      <c r="AS640" s="56" t="s">
        <v>571</v>
      </c>
      <c r="AT640" s="114">
        <v>0</v>
      </c>
      <c r="AU640" s="56" t="s">
        <v>91</v>
      </c>
      <c r="AV640" s="114">
        <v>0</v>
      </c>
      <c r="AW640" s="56" t="s">
        <v>90</v>
      </c>
      <c r="AX640" s="247">
        <v>0</v>
      </c>
      <c r="AY640" s="58">
        <f t="shared" si="48"/>
        <v>19200000</v>
      </c>
      <c r="AZ640" s="112">
        <f t="shared" si="49"/>
        <v>0</v>
      </c>
      <c r="BA640" s="159">
        <v>0</v>
      </c>
      <c r="BB640" s="56" t="s">
        <v>90</v>
      </c>
      <c r="BC640" s="56" t="s">
        <v>92</v>
      </c>
      <c r="BD640" s="403" t="s">
        <v>4553</v>
      </c>
      <c r="BE640" s="51" t="s">
        <v>88</v>
      </c>
      <c r="BF640" s="51" t="s">
        <v>88</v>
      </c>
    </row>
    <row r="641" spans="2:58" x14ac:dyDescent="0.25">
      <c r="B641" s="51">
        <v>2026</v>
      </c>
      <c r="C641" s="51">
        <v>891780111</v>
      </c>
      <c r="D641" s="51" t="s">
        <v>79</v>
      </c>
      <c r="E641" s="161" t="s">
        <v>4552</v>
      </c>
      <c r="F641" s="56" t="s">
        <v>4551</v>
      </c>
      <c r="G641" s="56">
        <v>0</v>
      </c>
      <c r="H641" s="56" t="s">
        <v>82</v>
      </c>
      <c r="I641" s="51" t="s">
        <v>83</v>
      </c>
      <c r="J641" s="121" t="s">
        <v>84</v>
      </c>
      <c r="K641" s="109" t="s">
        <v>4550</v>
      </c>
      <c r="L641" s="114">
        <v>39000000</v>
      </c>
      <c r="M641" s="51" t="s">
        <v>86</v>
      </c>
      <c r="N641" s="109" t="s">
        <v>4549</v>
      </c>
      <c r="O641" s="109">
        <v>39097179</v>
      </c>
      <c r="P641" s="109">
        <v>303</v>
      </c>
      <c r="Q641" s="120">
        <v>46043</v>
      </c>
      <c r="R641" s="109">
        <v>65000000</v>
      </c>
      <c r="S641" s="114">
        <v>2045</v>
      </c>
      <c r="T641" s="120">
        <v>46045</v>
      </c>
      <c r="U641" s="114">
        <v>39000000</v>
      </c>
      <c r="V641" s="56" t="s">
        <v>88</v>
      </c>
      <c r="W641" s="114">
        <v>1082939683</v>
      </c>
      <c r="X641" s="161" t="s">
        <v>3375</v>
      </c>
      <c r="Y641" s="120">
        <v>46045</v>
      </c>
      <c r="Z641" s="120">
        <v>46045</v>
      </c>
      <c r="AA641" s="120" t="s">
        <v>90</v>
      </c>
      <c r="AB641" s="120">
        <v>46234</v>
      </c>
      <c r="AC641" s="54">
        <f t="shared" si="45"/>
        <v>189</v>
      </c>
      <c r="AD641" s="56">
        <v>0</v>
      </c>
      <c r="AE641" s="114">
        <v>0</v>
      </c>
      <c r="AF641" s="56">
        <v>0</v>
      </c>
      <c r="AG641" s="116" t="s">
        <v>90</v>
      </c>
      <c r="AH641" s="54">
        <f t="shared" si="46"/>
        <v>0</v>
      </c>
      <c r="AI641" s="56">
        <v>0</v>
      </c>
      <c r="AJ641" s="114">
        <v>0</v>
      </c>
      <c r="AK641" s="120" t="s">
        <v>90</v>
      </c>
      <c r="AL641" s="116" t="s">
        <v>90</v>
      </c>
      <c r="AM641" s="56">
        <v>0</v>
      </c>
      <c r="AN641" s="116" t="s">
        <v>90</v>
      </c>
      <c r="AO641" s="116" t="s">
        <v>90</v>
      </c>
      <c r="AP641" s="116" t="s">
        <v>90</v>
      </c>
      <c r="AQ641" s="54">
        <f t="shared" si="47"/>
        <v>0</v>
      </c>
      <c r="AR641" s="54">
        <f>+L641+AE641-AJ641</f>
        <v>39000000</v>
      </c>
      <c r="AS641" s="56" t="s">
        <v>88</v>
      </c>
      <c r="AT641" s="114">
        <v>39000000</v>
      </c>
      <c r="AU641" s="56" t="s">
        <v>91</v>
      </c>
      <c r="AV641" s="114">
        <v>0</v>
      </c>
      <c r="AW641" s="56" t="s">
        <v>90</v>
      </c>
      <c r="AX641" s="247">
        <v>15000000</v>
      </c>
      <c r="AY641" s="58">
        <f t="shared" si="48"/>
        <v>24000000</v>
      </c>
      <c r="AZ641" s="112">
        <f t="shared" si="49"/>
        <v>0.38461538461538464</v>
      </c>
      <c r="BA641" s="159">
        <v>0.38461538461538464</v>
      </c>
      <c r="BB641" s="56" t="s">
        <v>90</v>
      </c>
      <c r="BC641" s="56" t="s">
        <v>92</v>
      </c>
      <c r="BD641" s="403" t="s">
        <v>4548</v>
      </c>
      <c r="BE641" s="51" t="s">
        <v>88</v>
      </c>
      <c r="BF641" s="51" t="s">
        <v>88</v>
      </c>
    </row>
    <row r="642" spans="2:58" x14ac:dyDescent="0.25">
      <c r="B642" s="51">
        <v>2026</v>
      </c>
      <c r="C642" s="51">
        <v>891780111</v>
      </c>
      <c r="D642" s="51" t="s">
        <v>79</v>
      </c>
      <c r="E642" s="532" t="s">
        <v>4547</v>
      </c>
      <c r="F642" s="56" t="s">
        <v>4546</v>
      </c>
      <c r="G642" s="56">
        <v>0</v>
      </c>
      <c r="H642" s="56" t="s">
        <v>82</v>
      </c>
      <c r="I642" s="51" t="s">
        <v>174</v>
      </c>
      <c r="J642" s="121" t="s">
        <v>84</v>
      </c>
      <c r="K642" s="405" t="s">
        <v>4046</v>
      </c>
      <c r="L642" s="114">
        <v>9373320</v>
      </c>
      <c r="M642" s="51" t="s">
        <v>86</v>
      </c>
      <c r="N642" s="109" t="s">
        <v>4545</v>
      </c>
      <c r="O642" s="109">
        <v>23108632</v>
      </c>
      <c r="P642" s="109">
        <v>69</v>
      </c>
      <c r="Q642" s="120">
        <v>46036</v>
      </c>
      <c r="R642" s="109">
        <v>6818861280</v>
      </c>
      <c r="S642" s="114">
        <v>2054</v>
      </c>
      <c r="T642" s="120">
        <v>46045</v>
      </c>
      <c r="U642" s="114">
        <v>9373320</v>
      </c>
      <c r="V642" s="56" t="s">
        <v>88</v>
      </c>
      <c r="W642" s="114">
        <v>1082939683</v>
      </c>
      <c r="X642" s="161" t="s">
        <v>3375</v>
      </c>
      <c r="Y642" s="120">
        <v>46045</v>
      </c>
      <c r="Z642" s="120">
        <v>46069</v>
      </c>
      <c r="AA642" s="120" t="s">
        <v>90</v>
      </c>
      <c r="AB642" s="120">
        <v>46167</v>
      </c>
      <c r="AC642" s="54">
        <f t="shared" si="45"/>
        <v>98</v>
      </c>
      <c r="AD642" s="56">
        <v>0</v>
      </c>
      <c r="AE642" s="114">
        <v>0</v>
      </c>
      <c r="AF642" s="56">
        <v>0</v>
      </c>
      <c r="AG642" s="116" t="s">
        <v>90</v>
      </c>
      <c r="AH642" s="54">
        <f t="shared" si="46"/>
        <v>0</v>
      </c>
      <c r="AI642" s="56">
        <v>0</v>
      </c>
      <c r="AJ642" s="114">
        <v>0</v>
      </c>
      <c r="AK642" s="120" t="s">
        <v>90</v>
      </c>
      <c r="AL642" s="116" t="s">
        <v>90</v>
      </c>
      <c r="AM642" s="56">
        <v>0</v>
      </c>
      <c r="AN642" s="116" t="s">
        <v>90</v>
      </c>
      <c r="AO642" s="116" t="s">
        <v>90</v>
      </c>
      <c r="AP642" s="116" t="s">
        <v>90</v>
      </c>
      <c r="AQ642" s="54">
        <f t="shared" si="47"/>
        <v>0</v>
      </c>
      <c r="AR642" s="54">
        <f>+L642+AE642-AJ642</f>
        <v>9373320</v>
      </c>
      <c r="AS642" s="56" t="s">
        <v>571</v>
      </c>
      <c r="AT642" s="114">
        <v>0</v>
      </c>
      <c r="AU642" s="56" t="s">
        <v>91</v>
      </c>
      <c r="AV642" s="114">
        <v>0</v>
      </c>
      <c r="AW642" s="56" t="s">
        <v>90</v>
      </c>
      <c r="AX642" s="247">
        <v>1420200</v>
      </c>
      <c r="AY642" s="58">
        <f t="shared" si="48"/>
        <v>7953120</v>
      </c>
      <c r="AZ642" s="112">
        <f t="shared" si="49"/>
        <v>0.15151515151515152</v>
      </c>
      <c r="BA642" s="159">
        <v>0.15151515151515152</v>
      </c>
      <c r="BB642" s="56" t="s">
        <v>90</v>
      </c>
      <c r="BC642" s="56" t="s">
        <v>149</v>
      </c>
      <c r="BD642" s="403" t="s">
        <v>4544</v>
      </c>
      <c r="BE642" s="51" t="s">
        <v>88</v>
      </c>
      <c r="BF642" s="51" t="s">
        <v>88</v>
      </c>
    </row>
    <row r="643" spans="2:58" x14ac:dyDescent="0.25">
      <c r="B643" s="51">
        <v>2026</v>
      </c>
      <c r="C643" s="51">
        <v>891780111</v>
      </c>
      <c r="D643" s="51" t="s">
        <v>79</v>
      </c>
      <c r="E643" s="532" t="s">
        <v>4543</v>
      </c>
      <c r="F643" s="56" t="s">
        <v>4542</v>
      </c>
      <c r="G643" s="56">
        <v>0</v>
      </c>
      <c r="H643" s="56" t="s">
        <v>82</v>
      </c>
      <c r="I643" s="51" t="s">
        <v>174</v>
      </c>
      <c r="J643" s="121" t="s">
        <v>84</v>
      </c>
      <c r="K643" s="405" t="s">
        <v>4046</v>
      </c>
      <c r="L643" s="114">
        <v>9373320</v>
      </c>
      <c r="M643" s="51" t="s">
        <v>86</v>
      </c>
      <c r="N643" s="109" t="s">
        <v>4541</v>
      </c>
      <c r="O643" s="109">
        <v>1049564964</v>
      </c>
      <c r="P643" s="109">
        <v>69</v>
      </c>
      <c r="Q643" s="120">
        <v>46036</v>
      </c>
      <c r="R643" s="109">
        <v>6818861280</v>
      </c>
      <c r="S643" s="114">
        <v>2053</v>
      </c>
      <c r="T643" s="120">
        <v>46045</v>
      </c>
      <c r="U643" s="114">
        <v>9373320</v>
      </c>
      <c r="V643" s="56" t="s">
        <v>88</v>
      </c>
      <c r="W643" s="114">
        <v>1082939683</v>
      </c>
      <c r="X643" s="161" t="s">
        <v>3375</v>
      </c>
      <c r="Y643" s="120">
        <v>46045</v>
      </c>
      <c r="Z643" s="120">
        <v>46069</v>
      </c>
      <c r="AA643" s="120" t="s">
        <v>90</v>
      </c>
      <c r="AB643" s="120">
        <v>46167</v>
      </c>
      <c r="AC643" s="54">
        <f t="shared" si="45"/>
        <v>98</v>
      </c>
      <c r="AD643" s="56">
        <v>0</v>
      </c>
      <c r="AE643" s="114">
        <v>0</v>
      </c>
      <c r="AF643" s="56">
        <v>0</v>
      </c>
      <c r="AG643" s="116" t="s">
        <v>90</v>
      </c>
      <c r="AH643" s="54">
        <f t="shared" si="46"/>
        <v>0</v>
      </c>
      <c r="AI643" s="56">
        <v>0</v>
      </c>
      <c r="AJ643" s="114">
        <v>0</v>
      </c>
      <c r="AK643" s="120" t="s">
        <v>90</v>
      </c>
      <c r="AL643" s="116" t="s">
        <v>90</v>
      </c>
      <c r="AM643" s="56">
        <v>0</v>
      </c>
      <c r="AN643" s="116" t="s">
        <v>90</v>
      </c>
      <c r="AO643" s="116" t="s">
        <v>90</v>
      </c>
      <c r="AP643" s="116" t="s">
        <v>90</v>
      </c>
      <c r="AQ643" s="54">
        <f t="shared" si="47"/>
        <v>0</v>
      </c>
      <c r="AR643" s="54">
        <f>+L643+AE643-AJ643</f>
        <v>9373320</v>
      </c>
      <c r="AS643" s="56" t="s">
        <v>571</v>
      </c>
      <c r="AT643" s="114">
        <v>0</v>
      </c>
      <c r="AU643" s="56" t="s">
        <v>91</v>
      </c>
      <c r="AV643" s="114">
        <v>0</v>
      </c>
      <c r="AW643" s="56" t="s">
        <v>90</v>
      </c>
      <c r="AX643" s="247">
        <v>1420200</v>
      </c>
      <c r="AY643" s="58">
        <f t="shared" si="48"/>
        <v>7953120</v>
      </c>
      <c r="AZ643" s="112">
        <f t="shared" si="49"/>
        <v>0.15151515151515152</v>
      </c>
      <c r="BA643" s="159">
        <v>0.15151515151515152</v>
      </c>
      <c r="BB643" s="56" t="s">
        <v>90</v>
      </c>
      <c r="BC643" s="56" t="s">
        <v>149</v>
      </c>
      <c r="BD643" s="403" t="s">
        <v>4540</v>
      </c>
      <c r="BE643" s="51" t="s">
        <v>88</v>
      </c>
      <c r="BF643" s="51" t="s">
        <v>88</v>
      </c>
    </row>
    <row r="644" spans="2:58" x14ac:dyDescent="0.25">
      <c r="B644" s="51">
        <v>2026</v>
      </c>
      <c r="C644" s="51">
        <v>891780111</v>
      </c>
      <c r="D644" s="51" t="s">
        <v>79</v>
      </c>
      <c r="E644" s="532" t="s">
        <v>4539</v>
      </c>
      <c r="F644" s="56" t="s">
        <v>4538</v>
      </c>
      <c r="G644" s="56">
        <v>0</v>
      </c>
      <c r="H644" s="56" t="s">
        <v>82</v>
      </c>
      <c r="I644" s="51" t="s">
        <v>174</v>
      </c>
      <c r="J644" s="121" t="s">
        <v>84</v>
      </c>
      <c r="K644" s="405" t="s">
        <v>4046</v>
      </c>
      <c r="L644" s="114">
        <v>9373320</v>
      </c>
      <c r="M644" s="51" t="s">
        <v>86</v>
      </c>
      <c r="N644" s="109" t="s">
        <v>4537</v>
      </c>
      <c r="O644" s="109">
        <v>9167656</v>
      </c>
      <c r="P644" s="109">
        <v>69</v>
      </c>
      <c r="Q644" s="120">
        <v>46036</v>
      </c>
      <c r="R644" s="109">
        <v>6818861280</v>
      </c>
      <c r="S644" s="114">
        <v>2052</v>
      </c>
      <c r="T644" s="120">
        <v>46045</v>
      </c>
      <c r="U644" s="114">
        <v>9373320</v>
      </c>
      <c r="V644" s="56" t="s">
        <v>88</v>
      </c>
      <c r="W644" s="114">
        <v>1082939683</v>
      </c>
      <c r="X644" s="161" t="s">
        <v>3375</v>
      </c>
      <c r="Y644" s="120">
        <v>46045</v>
      </c>
      <c r="Z644" s="120">
        <v>46069</v>
      </c>
      <c r="AA644" s="120" t="s">
        <v>90</v>
      </c>
      <c r="AB644" s="120">
        <v>46167</v>
      </c>
      <c r="AC644" s="54">
        <f t="shared" si="45"/>
        <v>98</v>
      </c>
      <c r="AD644" s="56">
        <v>0</v>
      </c>
      <c r="AE644" s="114">
        <v>0</v>
      </c>
      <c r="AF644" s="56">
        <v>0</v>
      </c>
      <c r="AG644" s="116" t="s">
        <v>90</v>
      </c>
      <c r="AH644" s="54">
        <f t="shared" si="46"/>
        <v>0</v>
      </c>
      <c r="AI644" s="56">
        <v>0</v>
      </c>
      <c r="AJ644" s="114">
        <v>0</v>
      </c>
      <c r="AK644" s="120" t="s">
        <v>90</v>
      </c>
      <c r="AL644" s="116" t="s">
        <v>90</v>
      </c>
      <c r="AM644" s="56">
        <v>0</v>
      </c>
      <c r="AN644" s="116" t="s">
        <v>90</v>
      </c>
      <c r="AO644" s="116" t="s">
        <v>90</v>
      </c>
      <c r="AP644" s="116" t="s">
        <v>90</v>
      </c>
      <c r="AQ644" s="54">
        <f t="shared" si="47"/>
        <v>0</v>
      </c>
      <c r="AR644" s="54">
        <f>+L644+AE644-AJ644</f>
        <v>9373320</v>
      </c>
      <c r="AS644" s="56" t="s">
        <v>571</v>
      </c>
      <c r="AT644" s="114">
        <v>0</v>
      </c>
      <c r="AU644" s="56" t="s">
        <v>91</v>
      </c>
      <c r="AV644" s="114">
        <v>0</v>
      </c>
      <c r="AW644" s="56" t="s">
        <v>90</v>
      </c>
      <c r="AX644" s="247">
        <v>0</v>
      </c>
      <c r="AY644" s="58">
        <f t="shared" si="48"/>
        <v>9373320</v>
      </c>
      <c r="AZ644" s="112">
        <f t="shared" si="49"/>
        <v>0</v>
      </c>
      <c r="BA644" s="159">
        <v>0</v>
      </c>
      <c r="BB644" s="56" t="s">
        <v>90</v>
      </c>
      <c r="BC644" s="56" t="s">
        <v>149</v>
      </c>
      <c r="BD644" s="403" t="s">
        <v>4536</v>
      </c>
      <c r="BE644" s="51" t="s">
        <v>88</v>
      </c>
      <c r="BF644" s="51" t="s">
        <v>88</v>
      </c>
    </row>
    <row r="645" spans="2:58" x14ac:dyDescent="0.25">
      <c r="B645" s="51">
        <v>2026</v>
      </c>
      <c r="C645" s="51">
        <v>891780111</v>
      </c>
      <c r="D645" s="51" t="s">
        <v>79</v>
      </c>
      <c r="E645" s="532" t="s">
        <v>4535</v>
      </c>
      <c r="F645" s="56" t="s">
        <v>4534</v>
      </c>
      <c r="G645" s="56">
        <v>0</v>
      </c>
      <c r="H645" s="56" t="s">
        <v>82</v>
      </c>
      <c r="I645" s="51" t="s">
        <v>174</v>
      </c>
      <c r="J645" s="121" t="s">
        <v>84</v>
      </c>
      <c r="K645" s="405" t="s">
        <v>4046</v>
      </c>
      <c r="L645" s="114">
        <v>9373320</v>
      </c>
      <c r="M645" s="51" t="s">
        <v>86</v>
      </c>
      <c r="N645" s="109" t="s">
        <v>4533</v>
      </c>
      <c r="O645" s="109">
        <v>64727109</v>
      </c>
      <c r="P645" s="109">
        <v>69</v>
      </c>
      <c r="Q645" s="120">
        <v>46036</v>
      </c>
      <c r="R645" s="109">
        <v>6818861280</v>
      </c>
      <c r="S645" s="114">
        <v>2051</v>
      </c>
      <c r="T645" s="120">
        <v>46045</v>
      </c>
      <c r="U645" s="114">
        <v>9373320</v>
      </c>
      <c r="V645" s="56" t="s">
        <v>88</v>
      </c>
      <c r="W645" s="114">
        <v>1082939683</v>
      </c>
      <c r="X645" s="161" t="s">
        <v>3375</v>
      </c>
      <c r="Y645" s="120">
        <v>46045</v>
      </c>
      <c r="Z645" s="120">
        <v>46069</v>
      </c>
      <c r="AA645" s="120" t="s">
        <v>90</v>
      </c>
      <c r="AB645" s="120">
        <v>46167</v>
      </c>
      <c r="AC645" s="54">
        <f t="shared" si="45"/>
        <v>98</v>
      </c>
      <c r="AD645" s="56">
        <v>0</v>
      </c>
      <c r="AE645" s="114">
        <v>0</v>
      </c>
      <c r="AF645" s="56">
        <v>0</v>
      </c>
      <c r="AG645" s="116" t="s">
        <v>90</v>
      </c>
      <c r="AH645" s="54">
        <f t="shared" si="46"/>
        <v>0</v>
      </c>
      <c r="AI645" s="56">
        <v>0</v>
      </c>
      <c r="AJ645" s="114">
        <v>0</v>
      </c>
      <c r="AK645" s="120" t="s">
        <v>90</v>
      </c>
      <c r="AL645" s="116" t="s">
        <v>90</v>
      </c>
      <c r="AM645" s="56">
        <v>0</v>
      </c>
      <c r="AN645" s="116" t="s">
        <v>90</v>
      </c>
      <c r="AO645" s="116" t="s">
        <v>90</v>
      </c>
      <c r="AP645" s="116" t="s">
        <v>90</v>
      </c>
      <c r="AQ645" s="54">
        <f t="shared" si="47"/>
        <v>0</v>
      </c>
      <c r="AR645" s="54">
        <f>+L645+AE645-AJ645</f>
        <v>9373320</v>
      </c>
      <c r="AS645" s="56" t="s">
        <v>571</v>
      </c>
      <c r="AT645" s="114">
        <v>0</v>
      </c>
      <c r="AU645" s="56" t="s">
        <v>91</v>
      </c>
      <c r="AV645" s="114">
        <v>0</v>
      </c>
      <c r="AW645" s="56" t="s">
        <v>90</v>
      </c>
      <c r="AX645" s="247">
        <v>1420200</v>
      </c>
      <c r="AY645" s="58">
        <f t="shared" si="48"/>
        <v>7953120</v>
      </c>
      <c r="AZ645" s="112">
        <f t="shared" si="49"/>
        <v>0.15151515151515152</v>
      </c>
      <c r="BA645" s="159">
        <v>0.15151515151515152</v>
      </c>
      <c r="BB645" s="56" t="s">
        <v>90</v>
      </c>
      <c r="BC645" s="56" t="s">
        <v>149</v>
      </c>
      <c r="BD645" s="403" t="s">
        <v>4532</v>
      </c>
      <c r="BE645" s="51" t="s">
        <v>88</v>
      </c>
      <c r="BF645" s="51" t="s">
        <v>88</v>
      </c>
    </row>
    <row r="646" spans="2:58" x14ac:dyDescent="0.25">
      <c r="B646" s="51">
        <v>2026</v>
      </c>
      <c r="C646" s="51">
        <v>891780111</v>
      </c>
      <c r="D646" s="51" t="s">
        <v>79</v>
      </c>
      <c r="E646" s="532" t="s">
        <v>4531</v>
      </c>
      <c r="F646" s="56" t="s">
        <v>4530</v>
      </c>
      <c r="G646" s="56">
        <v>0</v>
      </c>
      <c r="H646" s="56" t="s">
        <v>82</v>
      </c>
      <c r="I646" s="51" t="s">
        <v>174</v>
      </c>
      <c r="J646" s="121" t="s">
        <v>84</v>
      </c>
      <c r="K646" s="405" t="s">
        <v>4046</v>
      </c>
      <c r="L646" s="114">
        <v>9373320</v>
      </c>
      <c r="M646" s="51" t="s">
        <v>86</v>
      </c>
      <c r="N646" s="109" t="s">
        <v>4529</v>
      </c>
      <c r="O646" s="109">
        <v>1062876172</v>
      </c>
      <c r="P646" s="109">
        <v>69</v>
      </c>
      <c r="Q646" s="120">
        <v>46036</v>
      </c>
      <c r="R646" s="109">
        <v>6818861280</v>
      </c>
      <c r="S646" s="114">
        <v>2050</v>
      </c>
      <c r="T646" s="120">
        <v>46045</v>
      </c>
      <c r="U646" s="114">
        <v>9373320</v>
      </c>
      <c r="V646" s="56" t="s">
        <v>88</v>
      </c>
      <c r="W646" s="114">
        <v>1082939683</v>
      </c>
      <c r="X646" s="161" t="s">
        <v>3375</v>
      </c>
      <c r="Y646" s="120">
        <v>46045</v>
      </c>
      <c r="Z646" s="120">
        <v>46069</v>
      </c>
      <c r="AA646" s="120" t="s">
        <v>90</v>
      </c>
      <c r="AB646" s="120">
        <v>46167</v>
      </c>
      <c r="AC646" s="54">
        <f t="shared" si="45"/>
        <v>98</v>
      </c>
      <c r="AD646" s="56">
        <v>0</v>
      </c>
      <c r="AE646" s="114">
        <v>0</v>
      </c>
      <c r="AF646" s="56">
        <v>0</v>
      </c>
      <c r="AG646" s="116" t="s">
        <v>90</v>
      </c>
      <c r="AH646" s="54">
        <f t="shared" si="46"/>
        <v>0</v>
      </c>
      <c r="AI646" s="56">
        <v>0</v>
      </c>
      <c r="AJ646" s="114">
        <v>0</v>
      </c>
      <c r="AK646" s="120" t="s">
        <v>90</v>
      </c>
      <c r="AL646" s="116" t="s">
        <v>90</v>
      </c>
      <c r="AM646" s="56">
        <v>0</v>
      </c>
      <c r="AN646" s="116" t="s">
        <v>90</v>
      </c>
      <c r="AO646" s="116" t="s">
        <v>90</v>
      </c>
      <c r="AP646" s="116" t="s">
        <v>90</v>
      </c>
      <c r="AQ646" s="54">
        <f t="shared" si="47"/>
        <v>0</v>
      </c>
      <c r="AR646" s="54">
        <f>+L646+AE646-AJ646</f>
        <v>9373320</v>
      </c>
      <c r="AS646" s="56" t="s">
        <v>571</v>
      </c>
      <c r="AT646" s="114">
        <v>0</v>
      </c>
      <c r="AU646" s="56" t="s">
        <v>91</v>
      </c>
      <c r="AV646" s="114">
        <v>0</v>
      </c>
      <c r="AW646" s="56" t="s">
        <v>90</v>
      </c>
      <c r="AX646" s="247">
        <v>1420200</v>
      </c>
      <c r="AY646" s="58">
        <f t="shared" si="48"/>
        <v>7953120</v>
      </c>
      <c r="AZ646" s="112">
        <f t="shared" si="49"/>
        <v>0.15151515151515152</v>
      </c>
      <c r="BA646" s="159">
        <v>0.15151515151515152</v>
      </c>
      <c r="BB646" s="56" t="s">
        <v>90</v>
      </c>
      <c r="BC646" s="56" t="s">
        <v>149</v>
      </c>
      <c r="BD646" s="403" t="s">
        <v>4528</v>
      </c>
      <c r="BE646" s="51" t="s">
        <v>88</v>
      </c>
      <c r="BF646" s="51" t="s">
        <v>88</v>
      </c>
    </row>
    <row r="647" spans="2:58" x14ac:dyDescent="0.25">
      <c r="B647" s="51">
        <v>2026</v>
      </c>
      <c r="C647" s="51">
        <v>891780111</v>
      </c>
      <c r="D647" s="51" t="s">
        <v>79</v>
      </c>
      <c r="E647" s="532" t="s">
        <v>4527</v>
      </c>
      <c r="F647" s="56" t="s">
        <v>4526</v>
      </c>
      <c r="G647" s="56">
        <v>0</v>
      </c>
      <c r="H647" s="56" t="s">
        <v>82</v>
      </c>
      <c r="I647" s="51" t="s">
        <v>174</v>
      </c>
      <c r="J647" s="121" t="s">
        <v>84</v>
      </c>
      <c r="K647" s="405" t="s">
        <v>3760</v>
      </c>
      <c r="L647" s="114">
        <v>9373320</v>
      </c>
      <c r="M647" s="51" t="s">
        <v>86</v>
      </c>
      <c r="N647" s="109" t="s">
        <v>4525</v>
      </c>
      <c r="O647" s="109">
        <v>92529323</v>
      </c>
      <c r="P647" s="109">
        <v>69</v>
      </c>
      <c r="Q647" s="120">
        <v>46036</v>
      </c>
      <c r="R647" s="109">
        <v>6818861280</v>
      </c>
      <c r="S647" s="114">
        <v>2044</v>
      </c>
      <c r="T647" s="120">
        <v>46045</v>
      </c>
      <c r="U647" s="114">
        <v>9373320</v>
      </c>
      <c r="V647" s="56" t="s">
        <v>88</v>
      </c>
      <c r="W647" s="114">
        <v>1082939683</v>
      </c>
      <c r="X647" s="161" t="s">
        <v>3375</v>
      </c>
      <c r="Y647" s="120">
        <v>46045</v>
      </c>
      <c r="Z647" s="120">
        <v>46069</v>
      </c>
      <c r="AA647" s="120" t="s">
        <v>90</v>
      </c>
      <c r="AB647" s="120">
        <v>46167</v>
      </c>
      <c r="AC647" s="54">
        <f t="shared" si="45"/>
        <v>98</v>
      </c>
      <c r="AD647" s="56">
        <v>0</v>
      </c>
      <c r="AE647" s="114">
        <v>0</v>
      </c>
      <c r="AF647" s="56">
        <v>0</v>
      </c>
      <c r="AG647" s="116" t="s">
        <v>90</v>
      </c>
      <c r="AH647" s="54">
        <f t="shared" si="46"/>
        <v>0</v>
      </c>
      <c r="AI647" s="56">
        <v>0</v>
      </c>
      <c r="AJ647" s="114">
        <v>0</v>
      </c>
      <c r="AK647" s="120" t="s">
        <v>90</v>
      </c>
      <c r="AL647" s="116" t="s">
        <v>90</v>
      </c>
      <c r="AM647" s="56">
        <v>0</v>
      </c>
      <c r="AN647" s="116" t="s">
        <v>90</v>
      </c>
      <c r="AO647" s="116" t="s">
        <v>90</v>
      </c>
      <c r="AP647" s="116" t="s">
        <v>90</v>
      </c>
      <c r="AQ647" s="54">
        <f t="shared" si="47"/>
        <v>0</v>
      </c>
      <c r="AR647" s="54">
        <f>+L647+AE647-AJ647</f>
        <v>9373320</v>
      </c>
      <c r="AS647" s="56" t="s">
        <v>571</v>
      </c>
      <c r="AT647" s="114">
        <v>0</v>
      </c>
      <c r="AU647" s="56" t="s">
        <v>91</v>
      </c>
      <c r="AV647" s="114">
        <v>0</v>
      </c>
      <c r="AW647" s="56" t="s">
        <v>90</v>
      </c>
      <c r="AX647" s="247">
        <v>1420200</v>
      </c>
      <c r="AY647" s="58">
        <f t="shared" si="48"/>
        <v>7953120</v>
      </c>
      <c r="AZ647" s="112">
        <f t="shared" si="49"/>
        <v>0.15151515151515152</v>
      </c>
      <c r="BA647" s="159">
        <v>0.15151515151515152</v>
      </c>
      <c r="BB647" s="56" t="s">
        <v>90</v>
      </c>
      <c r="BC647" s="56" t="s">
        <v>149</v>
      </c>
      <c r="BD647" s="403" t="s">
        <v>4524</v>
      </c>
      <c r="BE647" s="51" t="s">
        <v>88</v>
      </c>
      <c r="BF647" s="51" t="s">
        <v>88</v>
      </c>
    </row>
    <row r="648" spans="2:58" x14ac:dyDescent="0.25">
      <c r="B648" s="51">
        <v>2026</v>
      </c>
      <c r="C648" s="51">
        <v>891780111</v>
      </c>
      <c r="D648" s="51" t="s">
        <v>79</v>
      </c>
      <c r="E648" s="532" t="s">
        <v>4523</v>
      </c>
      <c r="F648" s="56" t="s">
        <v>4522</v>
      </c>
      <c r="G648" s="56">
        <v>0</v>
      </c>
      <c r="H648" s="56" t="s">
        <v>82</v>
      </c>
      <c r="I648" s="51" t="s">
        <v>174</v>
      </c>
      <c r="J648" s="121" t="s">
        <v>84</v>
      </c>
      <c r="K648" s="405" t="s">
        <v>4046</v>
      </c>
      <c r="L648" s="114">
        <v>9373320</v>
      </c>
      <c r="M648" s="51" t="s">
        <v>86</v>
      </c>
      <c r="N648" s="109" t="s">
        <v>4521</v>
      </c>
      <c r="O648" s="109">
        <v>1051669741</v>
      </c>
      <c r="P648" s="109">
        <v>69</v>
      </c>
      <c r="Q648" s="120">
        <v>46036</v>
      </c>
      <c r="R648" s="109">
        <v>6818861280</v>
      </c>
      <c r="S648" s="114">
        <v>2049</v>
      </c>
      <c r="T648" s="120">
        <v>46045</v>
      </c>
      <c r="U648" s="114">
        <v>9373320</v>
      </c>
      <c r="V648" s="56" t="s">
        <v>88</v>
      </c>
      <c r="W648" s="114">
        <v>1082939683</v>
      </c>
      <c r="X648" s="161" t="s">
        <v>3375</v>
      </c>
      <c r="Y648" s="120">
        <v>46045</v>
      </c>
      <c r="Z648" s="120">
        <v>46069</v>
      </c>
      <c r="AA648" s="120" t="s">
        <v>90</v>
      </c>
      <c r="AB648" s="120">
        <v>46167</v>
      </c>
      <c r="AC648" s="54">
        <f t="shared" ref="AC648:AC711" si="50">+IF(AA648="1800-01-01",AB648-Z648,AB648-AA648)</f>
        <v>98</v>
      </c>
      <c r="AD648" s="56">
        <v>0</v>
      </c>
      <c r="AE648" s="114">
        <v>0</v>
      </c>
      <c r="AF648" s="56">
        <v>0</v>
      </c>
      <c r="AG648" s="116" t="s">
        <v>90</v>
      </c>
      <c r="AH648" s="54">
        <f t="shared" ref="AH648:AH711" si="51">+IF(AG648="1800-01-01",0,AG648-AB648)</f>
        <v>0</v>
      </c>
      <c r="AI648" s="56">
        <v>0</v>
      </c>
      <c r="AJ648" s="114">
        <v>0</v>
      </c>
      <c r="AK648" s="120" t="s">
        <v>90</v>
      </c>
      <c r="AL648" s="116" t="s">
        <v>90</v>
      </c>
      <c r="AM648" s="56">
        <v>0</v>
      </c>
      <c r="AN648" s="116" t="s">
        <v>90</v>
      </c>
      <c r="AO648" s="116" t="s">
        <v>90</v>
      </c>
      <c r="AP648" s="116" t="s">
        <v>90</v>
      </c>
      <c r="AQ648" s="54">
        <f t="shared" ref="AQ648:AQ711" si="52">+IF(AN648="1800-01-01",0,AO648-AN648)</f>
        <v>0</v>
      </c>
      <c r="AR648" s="54">
        <f>+L648+AE648-AJ648</f>
        <v>9373320</v>
      </c>
      <c r="AS648" s="56" t="s">
        <v>571</v>
      </c>
      <c r="AT648" s="114">
        <v>0</v>
      </c>
      <c r="AU648" s="56" t="s">
        <v>91</v>
      </c>
      <c r="AV648" s="114">
        <v>0</v>
      </c>
      <c r="AW648" s="56" t="s">
        <v>90</v>
      </c>
      <c r="AX648" s="247">
        <v>1420200</v>
      </c>
      <c r="AY648" s="58">
        <f t="shared" ref="AY648:AY711" si="53">AR648-AX648</f>
        <v>7953120</v>
      </c>
      <c r="AZ648" s="112">
        <f t="shared" ref="AZ648:AZ711" si="54">+IFERROR(AX648/AR648,"_")</f>
        <v>0.15151515151515152</v>
      </c>
      <c r="BA648" s="159">
        <v>0.15151515151515152</v>
      </c>
      <c r="BB648" s="56" t="s">
        <v>90</v>
      </c>
      <c r="BC648" s="56" t="s">
        <v>149</v>
      </c>
      <c r="BD648" s="403" t="s">
        <v>4520</v>
      </c>
      <c r="BE648" s="51" t="s">
        <v>88</v>
      </c>
      <c r="BF648" s="51" t="s">
        <v>88</v>
      </c>
    </row>
    <row r="649" spans="2:58" x14ac:dyDescent="0.25">
      <c r="B649" s="51">
        <v>2026</v>
      </c>
      <c r="C649" s="51">
        <v>891780111</v>
      </c>
      <c r="D649" s="51" t="s">
        <v>79</v>
      </c>
      <c r="E649" s="532" t="s">
        <v>4519</v>
      </c>
      <c r="F649" s="56" t="s">
        <v>4518</v>
      </c>
      <c r="G649" s="56">
        <v>0</v>
      </c>
      <c r="H649" s="56" t="s">
        <v>82</v>
      </c>
      <c r="I649" s="51" t="s">
        <v>174</v>
      </c>
      <c r="J649" s="121" t="s">
        <v>84</v>
      </c>
      <c r="K649" s="405" t="s">
        <v>4046</v>
      </c>
      <c r="L649" s="114">
        <v>9373320</v>
      </c>
      <c r="M649" s="51" t="s">
        <v>86</v>
      </c>
      <c r="N649" s="109" t="s">
        <v>4517</v>
      </c>
      <c r="O649" s="109">
        <v>19769572</v>
      </c>
      <c r="P649" s="109">
        <v>69</v>
      </c>
      <c r="Q649" s="120">
        <v>46036</v>
      </c>
      <c r="R649" s="109">
        <v>6818861280</v>
      </c>
      <c r="S649" s="114">
        <v>2056</v>
      </c>
      <c r="T649" s="120">
        <v>46045</v>
      </c>
      <c r="U649" s="114">
        <v>9373320</v>
      </c>
      <c r="V649" s="56" t="s">
        <v>88</v>
      </c>
      <c r="W649" s="114">
        <v>1082939683</v>
      </c>
      <c r="X649" s="161" t="s">
        <v>3375</v>
      </c>
      <c r="Y649" s="120">
        <v>46045</v>
      </c>
      <c r="Z649" s="120">
        <v>46069</v>
      </c>
      <c r="AA649" s="120" t="s">
        <v>90</v>
      </c>
      <c r="AB649" s="120">
        <v>46167</v>
      </c>
      <c r="AC649" s="54">
        <f t="shared" si="50"/>
        <v>98</v>
      </c>
      <c r="AD649" s="56">
        <v>0</v>
      </c>
      <c r="AE649" s="114">
        <v>0</v>
      </c>
      <c r="AF649" s="56">
        <v>0</v>
      </c>
      <c r="AG649" s="116" t="s">
        <v>90</v>
      </c>
      <c r="AH649" s="54">
        <f t="shared" si="51"/>
        <v>0</v>
      </c>
      <c r="AI649" s="56">
        <v>0</v>
      </c>
      <c r="AJ649" s="114">
        <v>0</v>
      </c>
      <c r="AK649" s="120" t="s">
        <v>90</v>
      </c>
      <c r="AL649" s="116" t="s">
        <v>90</v>
      </c>
      <c r="AM649" s="56">
        <v>0</v>
      </c>
      <c r="AN649" s="116" t="s">
        <v>90</v>
      </c>
      <c r="AO649" s="116" t="s">
        <v>90</v>
      </c>
      <c r="AP649" s="116" t="s">
        <v>90</v>
      </c>
      <c r="AQ649" s="54">
        <f t="shared" si="52"/>
        <v>0</v>
      </c>
      <c r="AR649" s="54">
        <f>+L649+AE649-AJ649</f>
        <v>9373320</v>
      </c>
      <c r="AS649" s="56" t="s">
        <v>571</v>
      </c>
      <c r="AT649" s="114">
        <v>0</v>
      </c>
      <c r="AU649" s="56" t="s">
        <v>91</v>
      </c>
      <c r="AV649" s="114">
        <v>0</v>
      </c>
      <c r="AW649" s="56" t="s">
        <v>90</v>
      </c>
      <c r="AX649" s="247">
        <v>1420200</v>
      </c>
      <c r="AY649" s="58">
        <f t="shared" si="53"/>
        <v>7953120</v>
      </c>
      <c r="AZ649" s="112">
        <f t="shared" si="54"/>
        <v>0.15151515151515152</v>
      </c>
      <c r="BA649" s="159">
        <v>0.15151515151515152</v>
      </c>
      <c r="BB649" s="56" t="s">
        <v>90</v>
      </c>
      <c r="BC649" s="56" t="s">
        <v>149</v>
      </c>
      <c r="BD649" s="403" t="s">
        <v>4516</v>
      </c>
      <c r="BE649" s="51" t="s">
        <v>88</v>
      </c>
      <c r="BF649" s="51" t="s">
        <v>88</v>
      </c>
    </row>
    <row r="650" spans="2:58" x14ac:dyDescent="0.25">
      <c r="B650" s="51">
        <v>2026</v>
      </c>
      <c r="C650" s="51">
        <v>891780111</v>
      </c>
      <c r="D650" s="51" t="s">
        <v>79</v>
      </c>
      <c r="E650" s="532" t="s">
        <v>4515</v>
      </c>
      <c r="F650" s="56" t="s">
        <v>4514</v>
      </c>
      <c r="G650" s="56">
        <v>0</v>
      </c>
      <c r="H650" s="56" t="s">
        <v>82</v>
      </c>
      <c r="I650" s="51" t="s">
        <v>174</v>
      </c>
      <c r="J650" s="121" t="s">
        <v>84</v>
      </c>
      <c r="K650" s="405" t="s">
        <v>4046</v>
      </c>
      <c r="L650" s="114">
        <v>9373320</v>
      </c>
      <c r="M650" s="51" t="s">
        <v>86</v>
      </c>
      <c r="N650" s="109" t="s">
        <v>4513</v>
      </c>
      <c r="O650" s="109">
        <v>77182850</v>
      </c>
      <c r="P650" s="109">
        <v>69</v>
      </c>
      <c r="Q650" s="120">
        <v>46036</v>
      </c>
      <c r="R650" s="109">
        <v>6818861280</v>
      </c>
      <c r="S650" s="114">
        <v>2048</v>
      </c>
      <c r="T650" s="120">
        <v>46045</v>
      </c>
      <c r="U650" s="114">
        <v>9373320</v>
      </c>
      <c r="V650" s="56" t="s">
        <v>88</v>
      </c>
      <c r="W650" s="114">
        <v>1082939683</v>
      </c>
      <c r="X650" s="161" t="s">
        <v>3375</v>
      </c>
      <c r="Y650" s="120">
        <v>46045</v>
      </c>
      <c r="Z650" s="120">
        <v>46069</v>
      </c>
      <c r="AA650" s="120" t="s">
        <v>90</v>
      </c>
      <c r="AB650" s="120">
        <v>46167</v>
      </c>
      <c r="AC650" s="54">
        <f t="shared" si="50"/>
        <v>98</v>
      </c>
      <c r="AD650" s="56">
        <v>0</v>
      </c>
      <c r="AE650" s="114">
        <v>0</v>
      </c>
      <c r="AF650" s="56">
        <v>0</v>
      </c>
      <c r="AG650" s="116" t="s">
        <v>90</v>
      </c>
      <c r="AH650" s="54">
        <f t="shared" si="51"/>
        <v>0</v>
      </c>
      <c r="AI650" s="56">
        <v>0</v>
      </c>
      <c r="AJ650" s="114">
        <v>0</v>
      </c>
      <c r="AK650" s="120" t="s">
        <v>90</v>
      </c>
      <c r="AL650" s="116" t="s">
        <v>90</v>
      </c>
      <c r="AM650" s="56">
        <v>0</v>
      </c>
      <c r="AN650" s="116" t="s">
        <v>90</v>
      </c>
      <c r="AO650" s="116" t="s">
        <v>90</v>
      </c>
      <c r="AP650" s="116" t="s">
        <v>90</v>
      </c>
      <c r="AQ650" s="54">
        <f t="shared" si="52"/>
        <v>0</v>
      </c>
      <c r="AR650" s="54">
        <f>+L650+AE650-AJ650</f>
        <v>9373320</v>
      </c>
      <c r="AS650" s="56" t="s">
        <v>571</v>
      </c>
      <c r="AT650" s="114">
        <v>0</v>
      </c>
      <c r="AU650" s="56" t="s">
        <v>91</v>
      </c>
      <c r="AV650" s="114">
        <v>0</v>
      </c>
      <c r="AW650" s="56" t="s">
        <v>90</v>
      </c>
      <c r="AX650" s="247">
        <v>1420200</v>
      </c>
      <c r="AY650" s="58">
        <f t="shared" si="53"/>
        <v>7953120</v>
      </c>
      <c r="AZ650" s="112">
        <f t="shared" si="54"/>
        <v>0.15151515151515152</v>
      </c>
      <c r="BA650" s="159">
        <v>0.15151515151515152</v>
      </c>
      <c r="BB650" s="56" t="s">
        <v>90</v>
      </c>
      <c r="BC650" s="56" t="s">
        <v>149</v>
      </c>
      <c r="BD650" s="403" t="s">
        <v>4512</v>
      </c>
      <c r="BE650" s="51" t="s">
        <v>88</v>
      </c>
      <c r="BF650" s="51" t="s">
        <v>88</v>
      </c>
    </row>
    <row r="651" spans="2:58" x14ac:dyDescent="0.25">
      <c r="B651" s="51">
        <v>2026</v>
      </c>
      <c r="C651" s="51">
        <v>891780111</v>
      </c>
      <c r="D651" s="51" t="s">
        <v>79</v>
      </c>
      <c r="E651" s="161" t="s">
        <v>4511</v>
      </c>
      <c r="F651" s="56" t="s">
        <v>4510</v>
      </c>
      <c r="G651" s="56">
        <v>0</v>
      </c>
      <c r="H651" s="56" t="s">
        <v>82</v>
      </c>
      <c r="I651" s="51" t="s">
        <v>174</v>
      </c>
      <c r="J651" s="121" t="s">
        <v>84</v>
      </c>
      <c r="K651" s="109" t="s">
        <v>4509</v>
      </c>
      <c r="L651" s="114">
        <v>928417535</v>
      </c>
      <c r="M651" s="51" t="s">
        <v>86</v>
      </c>
      <c r="N651" s="109" t="s">
        <v>1968</v>
      </c>
      <c r="O651" s="109">
        <v>900845290</v>
      </c>
      <c r="P651" s="114" t="s">
        <v>4508</v>
      </c>
      <c r="Q651" s="415" t="s">
        <v>4507</v>
      </c>
      <c r="R651" s="109">
        <v>928417535</v>
      </c>
      <c r="S651" s="114">
        <v>2095</v>
      </c>
      <c r="T651" s="120">
        <v>46045</v>
      </c>
      <c r="U651" s="114">
        <v>928417535</v>
      </c>
      <c r="V651" s="56" t="s">
        <v>88</v>
      </c>
      <c r="W651" s="114">
        <v>85155333</v>
      </c>
      <c r="X651" s="161" t="s">
        <v>1960</v>
      </c>
      <c r="Y651" s="120">
        <v>46045</v>
      </c>
      <c r="Z651" s="120">
        <v>46048</v>
      </c>
      <c r="AA651" s="120">
        <v>46048</v>
      </c>
      <c r="AB651" s="120">
        <v>46142</v>
      </c>
      <c r="AC651" s="54">
        <f t="shared" si="50"/>
        <v>94</v>
      </c>
      <c r="AD651" s="56">
        <v>1</v>
      </c>
      <c r="AE651" s="114">
        <v>44975975</v>
      </c>
      <c r="AF651" s="56">
        <v>1</v>
      </c>
      <c r="AG651" s="116">
        <v>46188</v>
      </c>
      <c r="AH651" s="54">
        <f t="shared" si="51"/>
        <v>46</v>
      </c>
      <c r="AI651" s="56">
        <v>0</v>
      </c>
      <c r="AJ651" s="114">
        <v>0</v>
      </c>
      <c r="AK651" s="120" t="s">
        <v>90</v>
      </c>
      <c r="AL651" s="116" t="s">
        <v>90</v>
      </c>
      <c r="AM651" s="56">
        <v>0</v>
      </c>
      <c r="AN651" s="116" t="s">
        <v>90</v>
      </c>
      <c r="AO651" s="116" t="s">
        <v>90</v>
      </c>
      <c r="AP651" s="116" t="s">
        <v>90</v>
      </c>
      <c r="AQ651" s="54">
        <f t="shared" si="52"/>
        <v>0</v>
      </c>
      <c r="AR651" s="54">
        <f>+L651+AE651-AJ651</f>
        <v>973393510</v>
      </c>
      <c r="AS651" s="56" t="s">
        <v>571</v>
      </c>
      <c r="AT651" s="114">
        <v>0</v>
      </c>
      <c r="AU651" s="56" t="s">
        <v>88</v>
      </c>
      <c r="AV651" s="114">
        <v>464208767.5</v>
      </c>
      <c r="AW651" s="56" t="s">
        <v>90</v>
      </c>
      <c r="AX651" s="114">
        <v>0</v>
      </c>
      <c r="AY651" s="58">
        <f t="shared" si="53"/>
        <v>973393510</v>
      </c>
      <c r="AZ651" s="112">
        <f t="shared" si="54"/>
        <v>0</v>
      </c>
      <c r="BA651" s="159">
        <v>0</v>
      </c>
      <c r="BB651" s="56" t="s">
        <v>90</v>
      </c>
      <c r="BC651" s="56" t="s">
        <v>149</v>
      </c>
      <c r="BD651" s="403" t="s">
        <v>4506</v>
      </c>
      <c r="BE651" s="51" t="s">
        <v>88</v>
      </c>
      <c r="BF651" s="51" t="s">
        <v>88</v>
      </c>
    </row>
    <row r="652" spans="2:58" x14ac:dyDescent="0.25">
      <c r="B652" s="51">
        <v>2026</v>
      </c>
      <c r="C652" s="51">
        <v>891780111</v>
      </c>
      <c r="D652" s="51" t="s">
        <v>79</v>
      </c>
      <c r="E652" s="532" t="s">
        <v>4505</v>
      </c>
      <c r="F652" s="56" t="s">
        <v>4504</v>
      </c>
      <c r="G652" s="56">
        <v>0</v>
      </c>
      <c r="H652" s="56" t="s">
        <v>82</v>
      </c>
      <c r="I652" s="51" t="s">
        <v>174</v>
      </c>
      <c r="J652" s="121" t="s">
        <v>84</v>
      </c>
      <c r="K652" s="109" t="s">
        <v>2348</v>
      </c>
      <c r="L652" s="114">
        <v>6400000</v>
      </c>
      <c r="M652" s="51" t="s">
        <v>86</v>
      </c>
      <c r="N652" s="109" t="s">
        <v>4503</v>
      </c>
      <c r="O652" s="109">
        <v>1052702525</v>
      </c>
      <c r="P652" s="109">
        <v>298</v>
      </c>
      <c r="Q652" s="120">
        <v>46043</v>
      </c>
      <c r="R652" s="109">
        <v>703999709</v>
      </c>
      <c r="S652" s="114">
        <v>3263</v>
      </c>
      <c r="T652" s="120">
        <v>46049</v>
      </c>
      <c r="U652" s="114">
        <v>6400000</v>
      </c>
      <c r="V652" s="56" t="s">
        <v>88</v>
      </c>
      <c r="W652" s="114">
        <v>36559959</v>
      </c>
      <c r="X652" s="161" t="s">
        <v>2107</v>
      </c>
      <c r="Y652" s="120">
        <v>46048</v>
      </c>
      <c r="Z652" s="120">
        <v>46049</v>
      </c>
      <c r="AA652" s="120" t="s">
        <v>90</v>
      </c>
      <c r="AB652" s="120">
        <v>46112</v>
      </c>
      <c r="AC652" s="54">
        <f t="shared" si="50"/>
        <v>63</v>
      </c>
      <c r="AD652" s="56">
        <v>1</v>
      </c>
      <c r="AE652" s="114">
        <v>3200000</v>
      </c>
      <c r="AF652" s="56">
        <v>1</v>
      </c>
      <c r="AG652" s="116">
        <v>46142</v>
      </c>
      <c r="AH652" s="54">
        <f t="shared" si="51"/>
        <v>30</v>
      </c>
      <c r="AI652" s="56">
        <v>0</v>
      </c>
      <c r="AJ652" s="114">
        <v>0</v>
      </c>
      <c r="AK652" s="120" t="s">
        <v>90</v>
      </c>
      <c r="AL652" s="116" t="s">
        <v>90</v>
      </c>
      <c r="AM652" s="56">
        <v>0</v>
      </c>
      <c r="AN652" s="116" t="s">
        <v>90</v>
      </c>
      <c r="AO652" s="116" t="s">
        <v>90</v>
      </c>
      <c r="AP652" s="116" t="s">
        <v>90</v>
      </c>
      <c r="AQ652" s="54">
        <f t="shared" si="52"/>
        <v>0</v>
      </c>
      <c r="AR652" s="54">
        <f>+L652+AE652-AJ652</f>
        <v>9600000</v>
      </c>
      <c r="AS652" s="56" t="s">
        <v>571</v>
      </c>
      <c r="AT652" s="114">
        <v>0</v>
      </c>
      <c r="AU652" s="56" t="s">
        <v>91</v>
      </c>
      <c r="AV652" s="114">
        <v>0</v>
      </c>
      <c r="AW652" s="56" t="s">
        <v>90</v>
      </c>
      <c r="AX652" s="247">
        <v>0</v>
      </c>
      <c r="AY652" s="58">
        <f t="shared" si="53"/>
        <v>9600000</v>
      </c>
      <c r="AZ652" s="112">
        <f t="shared" si="54"/>
        <v>0</v>
      </c>
      <c r="BA652" s="159">
        <v>0</v>
      </c>
      <c r="BB652" s="56" t="s">
        <v>90</v>
      </c>
      <c r="BC652" s="56" t="s">
        <v>149</v>
      </c>
      <c r="BD652" s="403" t="s">
        <v>4502</v>
      </c>
      <c r="BE652" s="51" t="s">
        <v>88</v>
      </c>
      <c r="BF652" s="51" t="s">
        <v>88</v>
      </c>
    </row>
    <row r="653" spans="2:58" x14ac:dyDescent="0.25">
      <c r="B653" s="51">
        <v>2026</v>
      </c>
      <c r="C653" s="51">
        <v>891780111</v>
      </c>
      <c r="D653" s="51" t="s">
        <v>79</v>
      </c>
      <c r="E653" s="532" t="s">
        <v>4501</v>
      </c>
      <c r="F653" s="56" t="s">
        <v>4500</v>
      </c>
      <c r="G653" s="56">
        <v>0</v>
      </c>
      <c r="H653" s="56" t="s">
        <v>82</v>
      </c>
      <c r="I653" s="51" t="s">
        <v>174</v>
      </c>
      <c r="J653" s="121" t="s">
        <v>84</v>
      </c>
      <c r="K653" s="109" t="s">
        <v>2348</v>
      </c>
      <c r="L653" s="114">
        <v>6400000</v>
      </c>
      <c r="M653" s="51" t="s">
        <v>86</v>
      </c>
      <c r="N653" s="109" t="s">
        <v>4499</v>
      </c>
      <c r="O653" s="109">
        <v>1082240161</v>
      </c>
      <c r="P653" s="109">
        <v>298</v>
      </c>
      <c r="Q653" s="120">
        <v>46043</v>
      </c>
      <c r="R653" s="109">
        <v>703999709</v>
      </c>
      <c r="S653" s="114">
        <v>3262</v>
      </c>
      <c r="T653" s="120">
        <v>46049</v>
      </c>
      <c r="U653" s="114">
        <v>6400000</v>
      </c>
      <c r="V653" s="56" t="s">
        <v>88</v>
      </c>
      <c r="W653" s="114">
        <v>36559959</v>
      </c>
      <c r="X653" s="161" t="s">
        <v>2107</v>
      </c>
      <c r="Y653" s="120">
        <v>46048</v>
      </c>
      <c r="Z653" s="120">
        <v>46049</v>
      </c>
      <c r="AA653" s="120" t="s">
        <v>90</v>
      </c>
      <c r="AB653" s="120">
        <v>46112</v>
      </c>
      <c r="AC653" s="54">
        <f t="shared" si="50"/>
        <v>63</v>
      </c>
      <c r="AD653" s="56">
        <v>1</v>
      </c>
      <c r="AE653" s="114">
        <v>3200000</v>
      </c>
      <c r="AF653" s="56">
        <v>1</v>
      </c>
      <c r="AG653" s="116">
        <v>46142</v>
      </c>
      <c r="AH653" s="54">
        <f t="shared" si="51"/>
        <v>30</v>
      </c>
      <c r="AI653" s="56">
        <v>0</v>
      </c>
      <c r="AJ653" s="114">
        <v>0</v>
      </c>
      <c r="AK653" s="120" t="s">
        <v>90</v>
      </c>
      <c r="AL653" s="116" t="s">
        <v>90</v>
      </c>
      <c r="AM653" s="56">
        <v>0</v>
      </c>
      <c r="AN653" s="116" t="s">
        <v>90</v>
      </c>
      <c r="AO653" s="116" t="s">
        <v>90</v>
      </c>
      <c r="AP653" s="116" t="s">
        <v>90</v>
      </c>
      <c r="AQ653" s="54">
        <f t="shared" si="52"/>
        <v>0</v>
      </c>
      <c r="AR653" s="54">
        <f>+L653+AE653-AJ653</f>
        <v>9600000</v>
      </c>
      <c r="AS653" s="56" t="s">
        <v>571</v>
      </c>
      <c r="AT653" s="114">
        <v>0</v>
      </c>
      <c r="AU653" s="56" t="s">
        <v>91</v>
      </c>
      <c r="AV653" s="114">
        <v>0</v>
      </c>
      <c r="AW653" s="56" t="s">
        <v>90</v>
      </c>
      <c r="AX653" s="247">
        <v>0</v>
      </c>
      <c r="AY653" s="58">
        <f t="shared" si="53"/>
        <v>9600000</v>
      </c>
      <c r="AZ653" s="112">
        <f t="shared" si="54"/>
        <v>0</v>
      </c>
      <c r="BA653" s="159">
        <v>0</v>
      </c>
      <c r="BB653" s="56" t="s">
        <v>90</v>
      </c>
      <c r="BC653" s="56" t="s">
        <v>149</v>
      </c>
      <c r="BD653" s="403" t="s">
        <v>4498</v>
      </c>
      <c r="BE653" s="51" t="s">
        <v>88</v>
      </c>
      <c r="BF653" s="51" t="s">
        <v>88</v>
      </c>
    </row>
    <row r="654" spans="2:58" x14ac:dyDescent="0.25">
      <c r="B654" s="51">
        <v>2026</v>
      </c>
      <c r="C654" s="51">
        <v>891780111</v>
      </c>
      <c r="D654" s="51" t="s">
        <v>79</v>
      </c>
      <c r="E654" s="532" t="s">
        <v>4497</v>
      </c>
      <c r="F654" s="56" t="s">
        <v>4496</v>
      </c>
      <c r="G654" s="56">
        <v>0</v>
      </c>
      <c r="H654" s="56" t="s">
        <v>82</v>
      </c>
      <c r="I654" s="51" t="s">
        <v>174</v>
      </c>
      <c r="J654" s="121" t="s">
        <v>84</v>
      </c>
      <c r="K654" s="109" t="s">
        <v>4056</v>
      </c>
      <c r="L654" s="114">
        <v>8400000</v>
      </c>
      <c r="M654" s="51" t="s">
        <v>86</v>
      </c>
      <c r="N654" s="109" t="s">
        <v>4495</v>
      </c>
      <c r="O654" s="109">
        <v>7634357</v>
      </c>
      <c r="P654" s="109">
        <v>298</v>
      </c>
      <c r="Q654" s="120">
        <v>46043</v>
      </c>
      <c r="R654" s="109">
        <v>703999709</v>
      </c>
      <c r="S654" s="114">
        <v>3253</v>
      </c>
      <c r="T654" s="120">
        <v>46049</v>
      </c>
      <c r="U654" s="114">
        <v>8400000</v>
      </c>
      <c r="V654" s="56" t="s">
        <v>88</v>
      </c>
      <c r="W654" s="114">
        <v>36559959</v>
      </c>
      <c r="X654" s="161" t="s">
        <v>2107</v>
      </c>
      <c r="Y654" s="120">
        <v>46048</v>
      </c>
      <c r="Z654" s="120">
        <v>46049</v>
      </c>
      <c r="AA654" s="120" t="s">
        <v>90</v>
      </c>
      <c r="AB654" s="120">
        <v>46112</v>
      </c>
      <c r="AC654" s="54">
        <f t="shared" si="50"/>
        <v>63</v>
      </c>
      <c r="AD654" s="56">
        <v>0</v>
      </c>
      <c r="AE654" s="114">
        <v>0</v>
      </c>
      <c r="AF654" s="56">
        <v>0</v>
      </c>
      <c r="AG654" s="116" t="s">
        <v>90</v>
      </c>
      <c r="AH654" s="54">
        <f t="shared" si="51"/>
        <v>0</v>
      </c>
      <c r="AI654" s="56">
        <v>0</v>
      </c>
      <c r="AJ654" s="114">
        <v>0</v>
      </c>
      <c r="AK654" s="120" t="s">
        <v>90</v>
      </c>
      <c r="AL654" s="116" t="s">
        <v>90</v>
      </c>
      <c r="AM654" s="56">
        <v>0</v>
      </c>
      <c r="AN654" s="116" t="s">
        <v>90</v>
      </c>
      <c r="AO654" s="116" t="s">
        <v>90</v>
      </c>
      <c r="AP654" s="116" t="s">
        <v>90</v>
      </c>
      <c r="AQ654" s="54">
        <f t="shared" si="52"/>
        <v>0</v>
      </c>
      <c r="AR654" s="54">
        <f>+L654+AE654-AJ654</f>
        <v>8400000</v>
      </c>
      <c r="AS654" s="56" t="s">
        <v>571</v>
      </c>
      <c r="AT654" s="114">
        <v>0</v>
      </c>
      <c r="AU654" s="56" t="s">
        <v>91</v>
      </c>
      <c r="AV654" s="114">
        <v>0</v>
      </c>
      <c r="AW654" s="56" t="s">
        <v>90</v>
      </c>
      <c r="AX654" s="247">
        <v>0</v>
      </c>
      <c r="AY654" s="58">
        <f t="shared" si="53"/>
        <v>8400000</v>
      </c>
      <c r="AZ654" s="112">
        <f t="shared" si="54"/>
        <v>0</v>
      </c>
      <c r="BA654" s="159">
        <v>0</v>
      </c>
      <c r="BB654" s="56" t="s">
        <v>90</v>
      </c>
      <c r="BC654" s="56" t="s">
        <v>149</v>
      </c>
      <c r="BD654" s="403" t="s">
        <v>4494</v>
      </c>
      <c r="BE654" s="51" t="s">
        <v>88</v>
      </c>
      <c r="BF654" s="51" t="s">
        <v>88</v>
      </c>
    </row>
    <row r="655" spans="2:58" x14ac:dyDescent="0.25">
      <c r="B655" s="51">
        <v>2026</v>
      </c>
      <c r="C655" s="51">
        <v>891780111</v>
      </c>
      <c r="D655" s="51" t="s">
        <v>79</v>
      </c>
      <c r="E655" s="532" t="s">
        <v>4493</v>
      </c>
      <c r="F655" s="56" t="s">
        <v>4492</v>
      </c>
      <c r="G655" s="56">
        <v>0</v>
      </c>
      <c r="H655" s="56" t="s">
        <v>82</v>
      </c>
      <c r="I655" s="51" t="s">
        <v>174</v>
      </c>
      <c r="J655" s="121" t="s">
        <v>84</v>
      </c>
      <c r="K655" s="109" t="s">
        <v>4491</v>
      </c>
      <c r="L655" s="114">
        <v>16000000</v>
      </c>
      <c r="M655" s="51" t="s">
        <v>86</v>
      </c>
      <c r="N655" s="109" t="s">
        <v>4490</v>
      </c>
      <c r="O655" s="109">
        <v>1004352090</v>
      </c>
      <c r="P655" s="109">
        <v>298</v>
      </c>
      <c r="Q655" s="120">
        <v>46043</v>
      </c>
      <c r="R655" s="109">
        <v>703999709</v>
      </c>
      <c r="S655" s="114">
        <v>3258</v>
      </c>
      <c r="T655" s="120">
        <v>46049</v>
      </c>
      <c r="U655" s="114">
        <v>16000000</v>
      </c>
      <c r="V655" s="56" t="s">
        <v>88</v>
      </c>
      <c r="W655" s="114">
        <v>72221403</v>
      </c>
      <c r="X655" s="161" t="s">
        <v>1973</v>
      </c>
      <c r="Y655" s="120">
        <v>46048</v>
      </c>
      <c r="Z655" s="120">
        <v>46049</v>
      </c>
      <c r="AA655" s="120" t="s">
        <v>90</v>
      </c>
      <c r="AB655" s="120">
        <v>46142</v>
      </c>
      <c r="AC655" s="54">
        <f t="shared" si="50"/>
        <v>93</v>
      </c>
      <c r="AD655" s="56">
        <v>1</v>
      </c>
      <c r="AE655" s="114">
        <v>8000000</v>
      </c>
      <c r="AF655" s="56">
        <v>1</v>
      </c>
      <c r="AG655" s="116">
        <v>46203</v>
      </c>
      <c r="AH655" s="54">
        <f t="shared" si="51"/>
        <v>61</v>
      </c>
      <c r="AI655" s="56">
        <v>0</v>
      </c>
      <c r="AJ655" s="114">
        <v>0</v>
      </c>
      <c r="AK655" s="120" t="s">
        <v>90</v>
      </c>
      <c r="AL655" s="116" t="s">
        <v>90</v>
      </c>
      <c r="AM655" s="56">
        <v>0</v>
      </c>
      <c r="AN655" s="116" t="s">
        <v>90</v>
      </c>
      <c r="AO655" s="116" t="s">
        <v>90</v>
      </c>
      <c r="AP655" s="116" t="s">
        <v>90</v>
      </c>
      <c r="AQ655" s="54">
        <f t="shared" si="52"/>
        <v>0</v>
      </c>
      <c r="AR655" s="54">
        <f>+L655+AE655-AJ655</f>
        <v>24000000</v>
      </c>
      <c r="AS655" s="56" t="s">
        <v>571</v>
      </c>
      <c r="AT655" s="114">
        <v>0</v>
      </c>
      <c r="AU655" s="56" t="s">
        <v>91</v>
      </c>
      <c r="AV655" s="114">
        <v>0</v>
      </c>
      <c r="AW655" s="56" t="s">
        <v>90</v>
      </c>
      <c r="AX655" s="247">
        <v>4000000</v>
      </c>
      <c r="AY655" s="58">
        <f t="shared" si="53"/>
        <v>20000000</v>
      </c>
      <c r="AZ655" s="112">
        <f t="shared" si="54"/>
        <v>0.16666666666666666</v>
      </c>
      <c r="BA655" s="159">
        <v>0</v>
      </c>
      <c r="BB655" s="56" t="s">
        <v>90</v>
      </c>
      <c r="BC655" s="56" t="s">
        <v>92</v>
      </c>
      <c r="BD655" s="403" t="s">
        <v>4489</v>
      </c>
      <c r="BE655" s="51" t="s">
        <v>88</v>
      </c>
      <c r="BF655" s="51" t="s">
        <v>88</v>
      </c>
    </row>
    <row r="656" spans="2:58" x14ac:dyDescent="0.25">
      <c r="B656" s="51">
        <v>2026</v>
      </c>
      <c r="C656" s="51">
        <v>891780111</v>
      </c>
      <c r="D656" s="51" t="s">
        <v>79</v>
      </c>
      <c r="E656" s="532" t="s">
        <v>4488</v>
      </c>
      <c r="F656" s="56" t="s">
        <v>4487</v>
      </c>
      <c r="G656" s="56">
        <v>0</v>
      </c>
      <c r="H656" s="56" t="s">
        <v>82</v>
      </c>
      <c r="I656" s="51" t="s">
        <v>174</v>
      </c>
      <c r="J656" s="121" t="s">
        <v>84</v>
      </c>
      <c r="K656" s="109" t="s">
        <v>2348</v>
      </c>
      <c r="L656" s="114">
        <v>6400000</v>
      </c>
      <c r="M656" s="51" t="s">
        <v>86</v>
      </c>
      <c r="N656" s="109" t="s">
        <v>4486</v>
      </c>
      <c r="O656" s="109">
        <v>19620994</v>
      </c>
      <c r="P656" s="109">
        <v>298</v>
      </c>
      <c r="Q656" s="120">
        <v>46043</v>
      </c>
      <c r="R656" s="109">
        <v>703999709</v>
      </c>
      <c r="S656" s="114">
        <v>3261</v>
      </c>
      <c r="T656" s="120">
        <v>46049</v>
      </c>
      <c r="U656" s="114">
        <v>6400000</v>
      </c>
      <c r="V656" s="56" t="s">
        <v>88</v>
      </c>
      <c r="W656" s="114">
        <v>36559959</v>
      </c>
      <c r="X656" s="161" t="s">
        <v>2107</v>
      </c>
      <c r="Y656" s="120">
        <v>46048</v>
      </c>
      <c r="Z656" s="120">
        <v>46049</v>
      </c>
      <c r="AA656" s="120" t="s">
        <v>90</v>
      </c>
      <c r="AB656" s="120">
        <v>46112</v>
      </c>
      <c r="AC656" s="54">
        <f t="shared" si="50"/>
        <v>63</v>
      </c>
      <c r="AD656" s="56">
        <v>0</v>
      </c>
      <c r="AE656" s="114">
        <v>0</v>
      </c>
      <c r="AF656" s="56">
        <v>0</v>
      </c>
      <c r="AG656" s="116" t="s">
        <v>90</v>
      </c>
      <c r="AH656" s="54">
        <f t="shared" si="51"/>
        <v>0</v>
      </c>
      <c r="AI656" s="56">
        <v>0</v>
      </c>
      <c r="AJ656" s="114">
        <v>0</v>
      </c>
      <c r="AK656" s="120" t="s">
        <v>90</v>
      </c>
      <c r="AL656" s="116" t="s">
        <v>90</v>
      </c>
      <c r="AM656" s="56">
        <v>0</v>
      </c>
      <c r="AN656" s="116" t="s">
        <v>90</v>
      </c>
      <c r="AO656" s="116" t="s">
        <v>90</v>
      </c>
      <c r="AP656" s="116" t="s">
        <v>90</v>
      </c>
      <c r="AQ656" s="54">
        <f t="shared" si="52"/>
        <v>0</v>
      </c>
      <c r="AR656" s="54">
        <f>+L656+AE656-AJ656</f>
        <v>6400000</v>
      </c>
      <c r="AS656" s="56" t="s">
        <v>571</v>
      </c>
      <c r="AT656" s="114">
        <v>0</v>
      </c>
      <c r="AU656" s="56" t="s">
        <v>91</v>
      </c>
      <c r="AV656" s="114">
        <v>0</v>
      </c>
      <c r="AW656" s="56" t="s">
        <v>90</v>
      </c>
      <c r="AX656" s="247">
        <v>0</v>
      </c>
      <c r="AY656" s="58">
        <f t="shared" si="53"/>
        <v>6400000</v>
      </c>
      <c r="AZ656" s="112">
        <f t="shared" si="54"/>
        <v>0</v>
      </c>
      <c r="BA656" s="159">
        <v>0</v>
      </c>
      <c r="BB656" s="56" t="s">
        <v>90</v>
      </c>
      <c r="BC656" s="56" t="s">
        <v>149</v>
      </c>
      <c r="BD656" s="403" t="s">
        <v>4485</v>
      </c>
      <c r="BE656" s="51" t="s">
        <v>88</v>
      </c>
      <c r="BF656" s="51" t="s">
        <v>88</v>
      </c>
    </row>
    <row r="657" spans="2:58" x14ac:dyDescent="0.25">
      <c r="B657" s="51">
        <v>2026</v>
      </c>
      <c r="C657" s="51">
        <v>891780111</v>
      </c>
      <c r="D657" s="51" t="s">
        <v>79</v>
      </c>
      <c r="E657" s="532" t="s">
        <v>4484</v>
      </c>
      <c r="F657" s="56" t="s">
        <v>4483</v>
      </c>
      <c r="G657" s="56">
        <v>0</v>
      </c>
      <c r="H657" s="56" t="s">
        <v>82</v>
      </c>
      <c r="I657" s="51" t="s">
        <v>174</v>
      </c>
      <c r="J657" s="121" t="s">
        <v>84</v>
      </c>
      <c r="K657" s="109" t="s">
        <v>4482</v>
      </c>
      <c r="L657" s="114">
        <v>8400000</v>
      </c>
      <c r="M657" s="51" t="s">
        <v>86</v>
      </c>
      <c r="N657" s="109" t="s">
        <v>4481</v>
      </c>
      <c r="O657" s="109">
        <v>1128153922</v>
      </c>
      <c r="P657" s="109">
        <v>298</v>
      </c>
      <c r="Q657" s="120">
        <v>46043</v>
      </c>
      <c r="R657" s="109">
        <v>703999709</v>
      </c>
      <c r="S657" s="114">
        <v>3252</v>
      </c>
      <c r="T657" s="120">
        <v>46049</v>
      </c>
      <c r="U657" s="114">
        <v>8400000</v>
      </c>
      <c r="V657" s="56" t="s">
        <v>88</v>
      </c>
      <c r="W657" s="114">
        <v>36559959</v>
      </c>
      <c r="X657" s="161" t="s">
        <v>2107</v>
      </c>
      <c r="Y657" s="120">
        <v>46048</v>
      </c>
      <c r="Z657" s="120">
        <v>46049</v>
      </c>
      <c r="AA657" s="120" t="s">
        <v>90</v>
      </c>
      <c r="AB657" s="120">
        <v>46112</v>
      </c>
      <c r="AC657" s="54">
        <f t="shared" si="50"/>
        <v>63</v>
      </c>
      <c r="AD657" s="56">
        <v>1</v>
      </c>
      <c r="AE657" s="114">
        <v>4200000</v>
      </c>
      <c r="AF657" s="56">
        <v>1</v>
      </c>
      <c r="AG657" s="116">
        <v>46142</v>
      </c>
      <c r="AH657" s="54">
        <f t="shared" si="51"/>
        <v>30</v>
      </c>
      <c r="AI657" s="56">
        <v>0</v>
      </c>
      <c r="AJ657" s="114">
        <v>0</v>
      </c>
      <c r="AK657" s="120" t="s">
        <v>90</v>
      </c>
      <c r="AL657" s="116" t="s">
        <v>90</v>
      </c>
      <c r="AM657" s="56">
        <v>0</v>
      </c>
      <c r="AN657" s="116" t="s">
        <v>90</v>
      </c>
      <c r="AO657" s="116" t="s">
        <v>90</v>
      </c>
      <c r="AP657" s="116" t="s">
        <v>90</v>
      </c>
      <c r="AQ657" s="54">
        <f t="shared" si="52"/>
        <v>0</v>
      </c>
      <c r="AR657" s="54">
        <f>+L657+AE657-AJ657</f>
        <v>12600000</v>
      </c>
      <c r="AS657" s="56" t="s">
        <v>571</v>
      </c>
      <c r="AT657" s="114">
        <v>0</v>
      </c>
      <c r="AU657" s="56" t="s">
        <v>91</v>
      </c>
      <c r="AV657" s="114">
        <v>0</v>
      </c>
      <c r="AW657" s="56" t="s">
        <v>90</v>
      </c>
      <c r="AX657" s="247">
        <v>0</v>
      </c>
      <c r="AY657" s="58">
        <f t="shared" si="53"/>
        <v>12600000</v>
      </c>
      <c r="AZ657" s="112">
        <f t="shared" si="54"/>
        <v>0</v>
      </c>
      <c r="BA657" s="159">
        <v>0</v>
      </c>
      <c r="BB657" s="56" t="s">
        <v>90</v>
      </c>
      <c r="BC657" s="56" t="s">
        <v>149</v>
      </c>
      <c r="BD657" s="403" t="s">
        <v>4480</v>
      </c>
      <c r="BE657" s="51" t="s">
        <v>88</v>
      </c>
      <c r="BF657" s="51" t="s">
        <v>88</v>
      </c>
    </row>
    <row r="658" spans="2:58" x14ac:dyDescent="0.25">
      <c r="B658" s="51">
        <v>2026</v>
      </c>
      <c r="C658" s="51">
        <v>891780111</v>
      </c>
      <c r="D658" s="51" t="s">
        <v>79</v>
      </c>
      <c r="E658" s="532" t="s">
        <v>4479</v>
      </c>
      <c r="F658" s="56" t="s">
        <v>4478</v>
      </c>
      <c r="G658" s="56">
        <v>0</v>
      </c>
      <c r="H658" s="56" t="s">
        <v>82</v>
      </c>
      <c r="I658" s="51" t="s">
        <v>174</v>
      </c>
      <c r="J658" s="121" t="s">
        <v>84</v>
      </c>
      <c r="K658" s="109" t="s">
        <v>4477</v>
      </c>
      <c r="L658" s="114">
        <v>9000000</v>
      </c>
      <c r="M658" s="51" t="s">
        <v>86</v>
      </c>
      <c r="N658" s="109" t="s">
        <v>4476</v>
      </c>
      <c r="O658" s="109">
        <v>1082845113</v>
      </c>
      <c r="P658" s="109">
        <v>298</v>
      </c>
      <c r="Q658" s="120">
        <v>46043</v>
      </c>
      <c r="R658" s="109">
        <v>703999709</v>
      </c>
      <c r="S658" s="114">
        <v>3257</v>
      </c>
      <c r="T658" s="120">
        <v>46049</v>
      </c>
      <c r="U658" s="114">
        <v>9000000</v>
      </c>
      <c r="V658" s="56" t="s">
        <v>88</v>
      </c>
      <c r="W658" s="114">
        <v>36559959</v>
      </c>
      <c r="X658" s="161" t="s">
        <v>2107</v>
      </c>
      <c r="Y658" s="120">
        <v>46048</v>
      </c>
      <c r="Z658" s="120">
        <v>46049</v>
      </c>
      <c r="AA658" s="120" t="s">
        <v>90</v>
      </c>
      <c r="AB658" s="120">
        <v>46142</v>
      </c>
      <c r="AC658" s="54">
        <f t="shared" si="50"/>
        <v>93</v>
      </c>
      <c r="AD658" s="56">
        <v>1</v>
      </c>
      <c r="AE658" s="114">
        <v>4500000</v>
      </c>
      <c r="AF658" s="56">
        <v>1</v>
      </c>
      <c r="AG658" s="116">
        <v>46188</v>
      </c>
      <c r="AH658" s="54">
        <f t="shared" si="51"/>
        <v>46</v>
      </c>
      <c r="AI658" s="56">
        <v>0</v>
      </c>
      <c r="AJ658" s="114">
        <v>0</v>
      </c>
      <c r="AK658" s="120" t="s">
        <v>90</v>
      </c>
      <c r="AL658" s="116" t="s">
        <v>90</v>
      </c>
      <c r="AM658" s="56">
        <v>0</v>
      </c>
      <c r="AN658" s="116" t="s">
        <v>90</v>
      </c>
      <c r="AO658" s="116" t="s">
        <v>90</v>
      </c>
      <c r="AP658" s="116" t="s">
        <v>90</v>
      </c>
      <c r="AQ658" s="54">
        <f t="shared" si="52"/>
        <v>0</v>
      </c>
      <c r="AR658" s="54">
        <f>+L658+AE658-AJ658</f>
        <v>13500000</v>
      </c>
      <c r="AS658" s="56" t="s">
        <v>571</v>
      </c>
      <c r="AT658" s="114">
        <v>0</v>
      </c>
      <c r="AU658" s="56" t="s">
        <v>91</v>
      </c>
      <c r="AV658" s="114">
        <v>0</v>
      </c>
      <c r="AW658" s="56" t="s">
        <v>90</v>
      </c>
      <c r="AX658" s="247">
        <v>3000000</v>
      </c>
      <c r="AY658" s="58">
        <f t="shared" si="53"/>
        <v>10500000</v>
      </c>
      <c r="AZ658" s="112">
        <f t="shared" si="54"/>
        <v>0.22222222222222221</v>
      </c>
      <c r="BA658" s="159">
        <v>0</v>
      </c>
      <c r="BB658" s="56" t="s">
        <v>90</v>
      </c>
      <c r="BC658" s="56" t="s">
        <v>92</v>
      </c>
      <c r="BD658" s="403" t="s">
        <v>4475</v>
      </c>
      <c r="BE658" s="51" t="s">
        <v>88</v>
      </c>
      <c r="BF658" s="51" t="s">
        <v>88</v>
      </c>
    </row>
    <row r="659" spans="2:58" x14ac:dyDescent="0.25">
      <c r="B659" s="51">
        <v>2026</v>
      </c>
      <c r="C659" s="51">
        <v>891780111</v>
      </c>
      <c r="D659" s="51" t="s">
        <v>79</v>
      </c>
      <c r="E659" s="532" t="s">
        <v>4474</v>
      </c>
      <c r="F659" s="56" t="s">
        <v>4473</v>
      </c>
      <c r="G659" s="56">
        <v>0</v>
      </c>
      <c r="H659" s="56" t="s">
        <v>82</v>
      </c>
      <c r="I659" s="51" t="s">
        <v>174</v>
      </c>
      <c r="J659" s="121" t="s">
        <v>84</v>
      </c>
      <c r="K659" s="109" t="s">
        <v>4056</v>
      </c>
      <c r="L659" s="114">
        <v>8400000</v>
      </c>
      <c r="M659" s="51" t="s">
        <v>86</v>
      </c>
      <c r="N659" s="109" t="s">
        <v>4472</v>
      </c>
      <c r="O659" s="109">
        <v>1082067982</v>
      </c>
      <c r="P659" s="109">
        <v>298</v>
      </c>
      <c r="Q659" s="120">
        <v>46043</v>
      </c>
      <c r="R659" s="109">
        <v>703999709</v>
      </c>
      <c r="S659" s="114">
        <v>3260</v>
      </c>
      <c r="T659" s="120">
        <v>46049</v>
      </c>
      <c r="U659" s="114">
        <v>8400000</v>
      </c>
      <c r="V659" s="56" t="s">
        <v>88</v>
      </c>
      <c r="W659" s="114">
        <v>36559959</v>
      </c>
      <c r="X659" s="161" t="s">
        <v>2107</v>
      </c>
      <c r="Y659" s="120">
        <v>46048</v>
      </c>
      <c r="Z659" s="120">
        <v>46049</v>
      </c>
      <c r="AA659" s="120" t="s">
        <v>90</v>
      </c>
      <c r="AB659" s="120">
        <v>46112</v>
      </c>
      <c r="AC659" s="54">
        <f t="shared" si="50"/>
        <v>63</v>
      </c>
      <c r="AD659" s="56">
        <v>0</v>
      </c>
      <c r="AE659" s="114">
        <v>0</v>
      </c>
      <c r="AF659" s="56">
        <v>0</v>
      </c>
      <c r="AG659" s="116" t="s">
        <v>90</v>
      </c>
      <c r="AH659" s="54">
        <f t="shared" si="51"/>
        <v>0</v>
      </c>
      <c r="AI659" s="56">
        <v>0</v>
      </c>
      <c r="AJ659" s="114">
        <v>0</v>
      </c>
      <c r="AK659" s="120" t="s">
        <v>90</v>
      </c>
      <c r="AL659" s="116" t="s">
        <v>90</v>
      </c>
      <c r="AM659" s="56">
        <v>0</v>
      </c>
      <c r="AN659" s="116" t="s">
        <v>90</v>
      </c>
      <c r="AO659" s="116" t="s">
        <v>90</v>
      </c>
      <c r="AP659" s="116" t="s">
        <v>90</v>
      </c>
      <c r="AQ659" s="54">
        <f t="shared" si="52"/>
        <v>0</v>
      </c>
      <c r="AR659" s="54">
        <f>+L659+AE659-AJ659</f>
        <v>8400000</v>
      </c>
      <c r="AS659" s="56" t="s">
        <v>571</v>
      </c>
      <c r="AT659" s="114">
        <v>0</v>
      </c>
      <c r="AU659" s="56" t="s">
        <v>91</v>
      </c>
      <c r="AV659" s="114">
        <v>0</v>
      </c>
      <c r="AW659" s="56" t="s">
        <v>90</v>
      </c>
      <c r="AX659" s="247">
        <v>0</v>
      </c>
      <c r="AY659" s="58">
        <f t="shared" si="53"/>
        <v>8400000</v>
      </c>
      <c r="AZ659" s="112">
        <f t="shared" si="54"/>
        <v>0</v>
      </c>
      <c r="BA659" s="159">
        <v>0</v>
      </c>
      <c r="BB659" s="56" t="s">
        <v>90</v>
      </c>
      <c r="BC659" s="56" t="s">
        <v>149</v>
      </c>
      <c r="BD659" s="403" t="s">
        <v>4471</v>
      </c>
      <c r="BE659" s="51" t="s">
        <v>88</v>
      </c>
      <c r="BF659" s="51" t="s">
        <v>88</v>
      </c>
    </row>
    <row r="660" spans="2:58" x14ac:dyDescent="0.25">
      <c r="B660" s="51">
        <v>2026</v>
      </c>
      <c r="C660" s="51">
        <v>891780111</v>
      </c>
      <c r="D660" s="51" t="s">
        <v>79</v>
      </c>
      <c r="E660" s="532" t="s">
        <v>4470</v>
      </c>
      <c r="F660" s="56" t="s">
        <v>4469</v>
      </c>
      <c r="G660" s="56">
        <v>0</v>
      </c>
      <c r="H660" s="56" t="s">
        <v>82</v>
      </c>
      <c r="I660" s="51" t="s">
        <v>174</v>
      </c>
      <c r="J660" s="121" t="s">
        <v>84</v>
      </c>
      <c r="K660" s="109" t="s">
        <v>4468</v>
      </c>
      <c r="L660" s="114">
        <v>9000000</v>
      </c>
      <c r="M660" s="51" t="s">
        <v>86</v>
      </c>
      <c r="N660" s="109" t="s">
        <v>4467</v>
      </c>
      <c r="O660" s="109">
        <v>1004278177</v>
      </c>
      <c r="P660" s="109">
        <v>298</v>
      </c>
      <c r="Q660" s="120">
        <v>46043</v>
      </c>
      <c r="R660" s="109">
        <v>703999709</v>
      </c>
      <c r="S660" s="114">
        <v>3256</v>
      </c>
      <c r="T660" s="120">
        <v>46049</v>
      </c>
      <c r="U660" s="114">
        <v>9000000</v>
      </c>
      <c r="V660" s="56" t="s">
        <v>88</v>
      </c>
      <c r="W660" s="114">
        <v>36559959</v>
      </c>
      <c r="X660" s="161" t="s">
        <v>2107</v>
      </c>
      <c r="Y660" s="120">
        <v>46048</v>
      </c>
      <c r="Z660" s="120">
        <v>46049</v>
      </c>
      <c r="AA660" s="120" t="s">
        <v>90</v>
      </c>
      <c r="AB660" s="120">
        <v>46142</v>
      </c>
      <c r="AC660" s="54">
        <f t="shared" si="50"/>
        <v>93</v>
      </c>
      <c r="AD660" s="56">
        <v>1</v>
      </c>
      <c r="AE660" s="114">
        <v>4500000</v>
      </c>
      <c r="AF660" s="56">
        <v>1</v>
      </c>
      <c r="AG660" s="116">
        <v>46188</v>
      </c>
      <c r="AH660" s="54">
        <f t="shared" si="51"/>
        <v>46</v>
      </c>
      <c r="AI660" s="56">
        <v>0</v>
      </c>
      <c r="AJ660" s="114">
        <v>0</v>
      </c>
      <c r="AK660" s="120" t="s">
        <v>90</v>
      </c>
      <c r="AL660" s="116" t="s">
        <v>90</v>
      </c>
      <c r="AM660" s="56">
        <v>0</v>
      </c>
      <c r="AN660" s="116" t="s">
        <v>90</v>
      </c>
      <c r="AO660" s="116" t="s">
        <v>90</v>
      </c>
      <c r="AP660" s="116" t="s">
        <v>90</v>
      </c>
      <c r="AQ660" s="54">
        <f t="shared" si="52"/>
        <v>0</v>
      </c>
      <c r="AR660" s="54">
        <f>+L660+AE660-AJ660</f>
        <v>13500000</v>
      </c>
      <c r="AS660" s="56" t="s">
        <v>571</v>
      </c>
      <c r="AT660" s="114">
        <v>0</v>
      </c>
      <c r="AU660" s="56" t="s">
        <v>91</v>
      </c>
      <c r="AV660" s="114">
        <v>0</v>
      </c>
      <c r="AW660" s="56" t="s">
        <v>90</v>
      </c>
      <c r="AX660" s="247">
        <v>3000000</v>
      </c>
      <c r="AY660" s="58">
        <f t="shared" si="53"/>
        <v>10500000</v>
      </c>
      <c r="AZ660" s="112">
        <f t="shared" si="54"/>
        <v>0.22222222222222221</v>
      </c>
      <c r="BA660" s="159">
        <v>0</v>
      </c>
      <c r="BB660" s="56" t="s">
        <v>90</v>
      </c>
      <c r="BC660" s="56" t="s">
        <v>92</v>
      </c>
      <c r="BD660" s="403" t="s">
        <v>4466</v>
      </c>
      <c r="BE660" s="51" t="s">
        <v>88</v>
      </c>
      <c r="BF660" s="51" t="s">
        <v>88</v>
      </c>
    </row>
    <row r="661" spans="2:58" x14ac:dyDescent="0.25">
      <c r="B661" s="51">
        <v>2026</v>
      </c>
      <c r="C661" s="51">
        <v>891780111</v>
      </c>
      <c r="D661" s="51" t="s">
        <v>79</v>
      </c>
      <c r="E661" s="532" t="s">
        <v>4465</v>
      </c>
      <c r="F661" s="56" t="s">
        <v>4464</v>
      </c>
      <c r="G661" s="56">
        <v>0</v>
      </c>
      <c r="H661" s="56" t="s">
        <v>82</v>
      </c>
      <c r="I661" s="51" t="s">
        <v>174</v>
      </c>
      <c r="J661" s="121" t="s">
        <v>84</v>
      </c>
      <c r="K661" s="109" t="s">
        <v>4463</v>
      </c>
      <c r="L661" s="114">
        <v>9000000</v>
      </c>
      <c r="M661" s="51" t="s">
        <v>86</v>
      </c>
      <c r="N661" s="109" t="s">
        <v>4462</v>
      </c>
      <c r="O661" s="109">
        <v>1004358768</v>
      </c>
      <c r="P661" s="109">
        <v>298</v>
      </c>
      <c r="Q661" s="120">
        <v>46043</v>
      </c>
      <c r="R661" s="109">
        <v>703999709</v>
      </c>
      <c r="S661" s="114">
        <v>3255</v>
      </c>
      <c r="T661" s="120">
        <v>46049</v>
      </c>
      <c r="U661" s="114">
        <v>9000000</v>
      </c>
      <c r="V661" s="56" t="s">
        <v>88</v>
      </c>
      <c r="W661" s="114">
        <v>36559959</v>
      </c>
      <c r="X661" s="161" t="s">
        <v>2107</v>
      </c>
      <c r="Y661" s="120">
        <v>46048</v>
      </c>
      <c r="Z661" s="120">
        <v>46049</v>
      </c>
      <c r="AA661" s="120" t="s">
        <v>90</v>
      </c>
      <c r="AB661" s="120">
        <v>46142</v>
      </c>
      <c r="AC661" s="54">
        <f t="shared" si="50"/>
        <v>93</v>
      </c>
      <c r="AD661" s="56">
        <v>1</v>
      </c>
      <c r="AE661" s="114">
        <v>4500000</v>
      </c>
      <c r="AF661" s="56">
        <v>1</v>
      </c>
      <c r="AG661" s="116">
        <v>46188</v>
      </c>
      <c r="AH661" s="54">
        <f t="shared" si="51"/>
        <v>46</v>
      </c>
      <c r="AI661" s="56">
        <v>0</v>
      </c>
      <c r="AJ661" s="114">
        <v>0</v>
      </c>
      <c r="AK661" s="120" t="s">
        <v>90</v>
      </c>
      <c r="AL661" s="116" t="s">
        <v>90</v>
      </c>
      <c r="AM661" s="56">
        <v>0</v>
      </c>
      <c r="AN661" s="116" t="s">
        <v>90</v>
      </c>
      <c r="AO661" s="116" t="s">
        <v>90</v>
      </c>
      <c r="AP661" s="116" t="s">
        <v>90</v>
      </c>
      <c r="AQ661" s="54">
        <f t="shared" si="52"/>
        <v>0</v>
      </c>
      <c r="AR661" s="54">
        <f>+L661+AE661-AJ661</f>
        <v>13500000</v>
      </c>
      <c r="AS661" s="56" t="s">
        <v>571</v>
      </c>
      <c r="AT661" s="114">
        <v>0</v>
      </c>
      <c r="AU661" s="56" t="s">
        <v>91</v>
      </c>
      <c r="AV661" s="114">
        <v>0</v>
      </c>
      <c r="AW661" s="56" t="s">
        <v>90</v>
      </c>
      <c r="AX661" s="247">
        <v>3000000</v>
      </c>
      <c r="AY661" s="58">
        <f t="shared" si="53"/>
        <v>10500000</v>
      </c>
      <c r="AZ661" s="112">
        <f t="shared" si="54"/>
        <v>0.22222222222222221</v>
      </c>
      <c r="BA661" s="159">
        <v>0</v>
      </c>
      <c r="BB661" s="56" t="s">
        <v>90</v>
      </c>
      <c r="BC661" s="56" t="s">
        <v>92</v>
      </c>
      <c r="BD661" s="403" t="s">
        <v>4461</v>
      </c>
      <c r="BE661" s="51" t="s">
        <v>88</v>
      </c>
      <c r="BF661" s="51" t="s">
        <v>88</v>
      </c>
    </row>
    <row r="662" spans="2:58" x14ac:dyDescent="0.25">
      <c r="B662" s="51">
        <v>2026</v>
      </c>
      <c r="C662" s="51">
        <v>891780111</v>
      </c>
      <c r="D662" s="51" t="s">
        <v>79</v>
      </c>
      <c r="E662" s="532" t="s">
        <v>4460</v>
      </c>
      <c r="F662" s="56" t="s">
        <v>4459</v>
      </c>
      <c r="G662" s="56">
        <v>0</v>
      </c>
      <c r="H662" s="56" t="s">
        <v>82</v>
      </c>
      <c r="I662" s="51" t="s">
        <v>174</v>
      </c>
      <c r="J662" s="121" t="s">
        <v>84</v>
      </c>
      <c r="K662" s="109" t="s">
        <v>4004</v>
      </c>
      <c r="L662" s="114">
        <v>9373320</v>
      </c>
      <c r="M662" s="51" t="s">
        <v>86</v>
      </c>
      <c r="N662" s="109" t="s">
        <v>4458</v>
      </c>
      <c r="O662" s="109">
        <v>45754167</v>
      </c>
      <c r="P662" s="109">
        <v>69</v>
      </c>
      <c r="Q662" s="120">
        <v>46036</v>
      </c>
      <c r="R662" s="109">
        <v>6818861280</v>
      </c>
      <c r="S662" s="114">
        <v>2317</v>
      </c>
      <c r="T662" s="120">
        <v>46048</v>
      </c>
      <c r="U662" s="114">
        <v>9373320</v>
      </c>
      <c r="V662" s="56" t="s">
        <v>88</v>
      </c>
      <c r="W662" s="114">
        <v>1082939683</v>
      </c>
      <c r="X662" s="161" t="s">
        <v>3375</v>
      </c>
      <c r="Y662" s="120">
        <v>46045</v>
      </c>
      <c r="Z662" s="120">
        <v>46069</v>
      </c>
      <c r="AA662" s="120" t="s">
        <v>90</v>
      </c>
      <c r="AB662" s="120">
        <v>46167</v>
      </c>
      <c r="AC662" s="54">
        <f t="shared" si="50"/>
        <v>98</v>
      </c>
      <c r="AD662" s="56">
        <v>0</v>
      </c>
      <c r="AE662" s="114">
        <v>0</v>
      </c>
      <c r="AF662" s="56">
        <v>0</v>
      </c>
      <c r="AG662" s="116" t="s">
        <v>90</v>
      </c>
      <c r="AH662" s="54">
        <f t="shared" si="51"/>
        <v>0</v>
      </c>
      <c r="AI662" s="56">
        <v>0</v>
      </c>
      <c r="AJ662" s="114">
        <v>0</v>
      </c>
      <c r="AK662" s="120" t="s">
        <v>90</v>
      </c>
      <c r="AL662" s="116" t="s">
        <v>90</v>
      </c>
      <c r="AM662" s="56">
        <v>0</v>
      </c>
      <c r="AN662" s="116" t="s">
        <v>90</v>
      </c>
      <c r="AO662" s="116" t="s">
        <v>90</v>
      </c>
      <c r="AP662" s="116" t="s">
        <v>90</v>
      </c>
      <c r="AQ662" s="54">
        <f t="shared" si="52"/>
        <v>0</v>
      </c>
      <c r="AR662" s="54">
        <f>+L662+AE662-AJ662</f>
        <v>9373320</v>
      </c>
      <c r="AS662" s="56" t="s">
        <v>571</v>
      </c>
      <c r="AT662" s="114">
        <v>0</v>
      </c>
      <c r="AU662" s="56" t="s">
        <v>91</v>
      </c>
      <c r="AV662" s="114">
        <v>0</v>
      </c>
      <c r="AW662" s="56" t="s">
        <v>90</v>
      </c>
      <c r="AX662" s="247">
        <v>1420200</v>
      </c>
      <c r="AY662" s="58">
        <f t="shared" si="53"/>
        <v>7953120</v>
      </c>
      <c r="AZ662" s="112">
        <f t="shared" si="54"/>
        <v>0.15151515151515152</v>
      </c>
      <c r="BA662" s="159">
        <v>0.15151515151515152</v>
      </c>
      <c r="BB662" s="56" t="s">
        <v>90</v>
      </c>
      <c r="BC662" s="56" t="s">
        <v>149</v>
      </c>
      <c r="BD662" s="403" t="s">
        <v>4457</v>
      </c>
      <c r="BE662" s="51" t="s">
        <v>88</v>
      </c>
      <c r="BF662" s="51" t="s">
        <v>88</v>
      </c>
    </row>
    <row r="663" spans="2:58" x14ac:dyDescent="0.25">
      <c r="B663" s="51">
        <v>2026</v>
      </c>
      <c r="C663" s="51">
        <v>891780111</v>
      </c>
      <c r="D663" s="51" t="s">
        <v>79</v>
      </c>
      <c r="E663" s="532" t="s">
        <v>4456</v>
      </c>
      <c r="F663" s="56" t="s">
        <v>4455</v>
      </c>
      <c r="G663" s="56">
        <v>0</v>
      </c>
      <c r="H663" s="56" t="s">
        <v>82</v>
      </c>
      <c r="I663" s="51" t="s">
        <v>174</v>
      </c>
      <c r="J663" s="121" t="s">
        <v>84</v>
      </c>
      <c r="K663" s="109" t="s">
        <v>4004</v>
      </c>
      <c r="L663" s="114">
        <v>9373320</v>
      </c>
      <c r="M663" s="51" t="s">
        <v>86</v>
      </c>
      <c r="N663" s="109" t="s">
        <v>4454</v>
      </c>
      <c r="O663" s="109">
        <v>45484010</v>
      </c>
      <c r="P663" s="109">
        <v>69</v>
      </c>
      <c r="Q663" s="120">
        <v>46036</v>
      </c>
      <c r="R663" s="109">
        <v>6818861280</v>
      </c>
      <c r="S663" s="114">
        <v>2318</v>
      </c>
      <c r="T663" s="120">
        <v>46048</v>
      </c>
      <c r="U663" s="114">
        <v>9373320</v>
      </c>
      <c r="V663" s="56" t="s">
        <v>88</v>
      </c>
      <c r="W663" s="114">
        <v>1082939683</v>
      </c>
      <c r="X663" s="161" t="s">
        <v>3375</v>
      </c>
      <c r="Y663" s="120">
        <v>46048</v>
      </c>
      <c r="Z663" s="120">
        <v>46069</v>
      </c>
      <c r="AA663" s="120" t="s">
        <v>90</v>
      </c>
      <c r="AB663" s="120">
        <v>46167</v>
      </c>
      <c r="AC663" s="54">
        <f t="shared" si="50"/>
        <v>98</v>
      </c>
      <c r="AD663" s="56">
        <v>0</v>
      </c>
      <c r="AE663" s="114">
        <v>0</v>
      </c>
      <c r="AF663" s="56">
        <v>0</v>
      </c>
      <c r="AG663" s="116" t="s">
        <v>90</v>
      </c>
      <c r="AH663" s="54">
        <f t="shared" si="51"/>
        <v>0</v>
      </c>
      <c r="AI663" s="56">
        <v>0</v>
      </c>
      <c r="AJ663" s="114">
        <v>0</v>
      </c>
      <c r="AK663" s="120" t="s">
        <v>90</v>
      </c>
      <c r="AL663" s="116" t="s">
        <v>90</v>
      </c>
      <c r="AM663" s="56">
        <v>0</v>
      </c>
      <c r="AN663" s="116" t="s">
        <v>90</v>
      </c>
      <c r="AO663" s="116" t="s">
        <v>90</v>
      </c>
      <c r="AP663" s="116" t="s">
        <v>90</v>
      </c>
      <c r="AQ663" s="54">
        <f t="shared" si="52"/>
        <v>0</v>
      </c>
      <c r="AR663" s="54">
        <f>+L663+AE663-AJ663</f>
        <v>9373320</v>
      </c>
      <c r="AS663" s="56" t="s">
        <v>571</v>
      </c>
      <c r="AT663" s="114">
        <v>0</v>
      </c>
      <c r="AU663" s="56" t="s">
        <v>91</v>
      </c>
      <c r="AV663" s="114">
        <v>0</v>
      </c>
      <c r="AW663" s="56" t="s">
        <v>90</v>
      </c>
      <c r="AX663" s="247">
        <v>0</v>
      </c>
      <c r="AY663" s="58">
        <f t="shared" si="53"/>
        <v>9373320</v>
      </c>
      <c r="AZ663" s="112">
        <f t="shared" si="54"/>
        <v>0</v>
      </c>
      <c r="BA663" s="159">
        <v>0</v>
      </c>
      <c r="BB663" s="56" t="s">
        <v>90</v>
      </c>
      <c r="BC663" s="56" t="s">
        <v>149</v>
      </c>
      <c r="BD663" s="403" t="s">
        <v>4453</v>
      </c>
      <c r="BE663" s="51" t="s">
        <v>88</v>
      </c>
      <c r="BF663" s="51" t="s">
        <v>88</v>
      </c>
    </row>
    <row r="664" spans="2:58" x14ac:dyDescent="0.25">
      <c r="B664" s="51">
        <v>2026</v>
      </c>
      <c r="C664" s="51">
        <v>891780111</v>
      </c>
      <c r="D664" s="51" t="s">
        <v>79</v>
      </c>
      <c r="E664" s="532" t="s">
        <v>4452</v>
      </c>
      <c r="F664" s="56" t="s">
        <v>4451</v>
      </c>
      <c r="G664" s="56">
        <v>0</v>
      </c>
      <c r="H664" s="56" t="s">
        <v>82</v>
      </c>
      <c r="I664" s="51" t="s">
        <v>174</v>
      </c>
      <c r="J664" s="121" t="s">
        <v>84</v>
      </c>
      <c r="K664" s="109" t="s">
        <v>3507</v>
      </c>
      <c r="L664" s="114">
        <v>9373320</v>
      </c>
      <c r="M664" s="51" t="s">
        <v>86</v>
      </c>
      <c r="N664" s="109" t="s">
        <v>4450</v>
      </c>
      <c r="O664" s="109">
        <v>8834429</v>
      </c>
      <c r="P664" s="109">
        <v>69</v>
      </c>
      <c r="Q664" s="120">
        <v>46036</v>
      </c>
      <c r="R664" s="109">
        <v>6818861280</v>
      </c>
      <c r="S664" s="114">
        <v>2319</v>
      </c>
      <c r="T664" s="120">
        <v>46048</v>
      </c>
      <c r="U664" s="114">
        <v>9373320</v>
      </c>
      <c r="V664" s="56" t="s">
        <v>88</v>
      </c>
      <c r="W664" s="114">
        <v>1082939683</v>
      </c>
      <c r="X664" s="161" t="s">
        <v>3375</v>
      </c>
      <c r="Y664" s="120">
        <v>46048</v>
      </c>
      <c r="Z664" s="120">
        <v>46069</v>
      </c>
      <c r="AA664" s="120" t="s">
        <v>90</v>
      </c>
      <c r="AB664" s="120">
        <v>46167</v>
      </c>
      <c r="AC664" s="54">
        <f t="shared" si="50"/>
        <v>98</v>
      </c>
      <c r="AD664" s="56">
        <v>0</v>
      </c>
      <c r="AE664" s="114">
        <v>0</v>
      </c>
      <c r="AF664" s="56">
        <v>0</v>
      </c>
      <c r="AG664" s="116" t="s">
        <v>90</v>
      </c>
      <c r="AH664" s="54">
        <f t="shared" si="51"/>
        <v>0</v>
      </c>
      <c r="AI664" s="56">
        <v>0</v>
      </c>
      <c r="AJ664" s="114">
        <v>0</v>
      </c>
      <c r="AK664" s="120" t="s">
        <v>90</v>
      </c>
      <c r="AL664" s="116" t="s">
        <v>90</v>
      </c>
      <c r="AM664" s="56">
        <v>0</v>
      </c>
      <c r="AN664" s="116" t="s">
        <v>90</v>
      </c>
      <c r="AO664" s="116" t="s">
        <v>90</v>
      </c>
      <c r="AP664" s="116" t="s">
        <v>90</v>
      </c>
      <c r="AQ664" s="54">
        <f t="shared" si="52"/>
        <v>0</v>
      </c>
      <c r="AR664" s="54">
        <f>+L664+AE664-AJ664</f>
        <v>9373320</v>
      </c>
      <c r="AS664" s="56" t="s">
        <v>571</v>
      </c>
      <c r="AT664" s="114">
        <v>0</v>
      </c>
      <c r="AU664" s="56" t="s">
        <v>91</v>
      </c>
      <c r="AV664" s="114">
        <v>0</v>
      </c>
      <c r="AW664" s="56" t="s">
        <v>90</v>
      </c>
      <c r="AX664" s="247">
        <v>1420200</v>
      </c>
      <c r="AY664" s="58">
        <f t="shared" si="53"/>
        <v>7953120</v>
      </c>
      <c r="AZ664" s="112">
        <f t="shared" si="54"/>
        <v>0.15151515151515152</v>
      </c>
      <c r="BA664" s="159">
        <v>0.15151515151515152</v>
      </c>
      <c r="BB664" s="56" t="s">
        <v>90</v>
      </c>
      <c r="BC664" s="56" t="s">
        <v>149</v>
      </c>
      <c r="BD664" s="403" t="s">
        <v>4449</v>
      </c>
      <c r="BE664" s="51" t="s">
        <v>88</v>
      </c>
      <c r="BF664" s="51" t="s">
        <v>88</v>
      </c>
    </row>
    <row r="665" spans="2:58" x14ac:dyDescent="0.25">
      <c r="B665" s="51">
        <v>2026</v>
      </c>
      <c r="C665" s="51">
        <v>891780111</v>
      </c>
      <c r="D665" s="51" t="s">
        <v>79</v>
      </c>
      <c r="E665" s="532" t="s">
        <v>4448</v>
      </c>
      <c r="F665" s="56" t="s">
        <v>4447</v>
      </c>
      <c r="G665" s="56">
        <v>0</v>
      </c>
      <c r="H665" s="56" t="s">
        <v>82</v>
      </c>
      <c r="I665" s="51" t="s">
        <v>174</v>
      </c>
      <c r="J665" s="121" t="s">
        <v>84</v>
      </c>
      <c r="K665" s="109" t="s">
        <v>3507</v>
      </c>
      <c r="L665" s="114">
        <v>9373320</v>
      </c>
      <c r="M665" s="51" t="s">
        <v>86</v>
      </c>
      <c r="N665" s="109" t="s">
        <v>4446</v>
      </c>
      <c r="O665" s="109">
        <v>1048603729</v>
      </c>
      <c r="P665" s="109">
        <v>69</v>
      </c>
      <c r="Q665" s="120">
        <v>46036</v>
      </c>
      <c r="R665" s="109">
        <v>6818861280</v>
      </c>
      <c r="S665" s="114">
        <v>2320</v>
      </c>
      <c r="T665" s="120">
        <v>46048</v>
      </c>
      <c r="U665" s="114">
        <v>9373320</v>
      </c>
      <c r="V665" s="56" t="s">
        <v>88</v>
      </c>
      <c r="W665" s="114">
        <v>1082939683</v>
      </c>
      <c r="X665" s="161" t="s">
        <v>3375</v>
      </c>
      <c r="Y665" s="120">
        <v>46048</v>
      </c>
      <c r="Z665" s="120">
        <v>46069</v>
      </c>
      <c r="AA665" s="120" t="s">
        <v>90</v>
      </c>
      <c r="AB665" s="120">
        <v>46167</v>
      </c>
      <c r="AC665" s="54">
        <f t="shared" si="50"/>
        <v>98</v>
      </c>
      <c r="AD665" s="56">
        <v>0</v>
      </c>
      <c r="AE665" s="114">
        <v>0</v>
      </c>
      <c r="AF665" s="56">
        <v>0</v>
      </c>
      <c r="AG665" s="116" t="s">
        <v>90</v>
      </c>
      <c r="AH665" s="54">
        <f t="shared" si="51"/>
        <v>0</v>
      </c>
      <c r="AI665" s="56">
        <v>0</v>
      </c>
      <c r="AJ665" s="114">
        <v>0</v>
      </c>
      <c r="AK665" s="120" t="s">
        <v>90</v>
      </c>
      <c r="AL665" s="116" t="s">
        <v>90</v>
      </c>
      <c r="AM665" s="56">
        <v>0</v>
      </c>
      <c r="AN665" s="116" t="s">
        <v>90</v>
      </c>
      <c r="AO665" s="116" t="s">
        <v>90</v>
      </c>
      <c r="AP665" s="116" t="s">
        <v>90</v>
      </c>
      <c r="AQ665" s="54">
        <f t="shared" si="52"/>
        <v>0</v>
      </c>
      <c r="AR665" s="54">
        <f>+L665+AE665-AJ665</f>
        <v>9373320</v>
      </c>
      <c r="AS665" s="56" t="s">
        <v>571</v>
      </c>
      <c r="AT665" s="114">
        <v>0</v>
      </c>
      <c r="AU665" s="56" t="s">
        <v>91</v>
      </c>
      <c r="AV665" s="114">
        <v>0</v>
      </c>
      <c r="AW665" s="56" t="s">
        <v>90</v>
      </c>
      <c r="AX665" s="247">
        <v>1420200</v>
      </c>
      <c r="AY665" s="58">
        <f t="shared" si="53"/>
        <v>7953120</v>
      </c>
      <c r="AZ665" s="112">
        <f t="shared" si="54"/>
        <v>0.15151515151515152</v>
      </c>
      <c r="BA665" s="159">
        <v>0.15151515151515152</v>
      </c>
      <c r="BB665" s="56" t="s">
        <v>90</v>
      </c>
      <c r="BC665" s="56" t="s">
        <v>149</v>
      </c>
      <c r="BD665" s="403" t="s">
        <v>4445</v>
      </c>
      <c r="BE665" s="51" t="s">
        <v>88</v>
      </c>
      <c r="BF665" s="51" t="s">
        <v>88</v>
      </c>
    </row>
    <row r="666" spans="2:58" x14ac:dyDescent="0.25">
      <c r="B666" s="51">
        <v>2026</v>
      </c>
      <c r="C666" s="51">
        <v>891780111</v>
      </c>
      <c r="D666" s="51" t="s">
        <v>79</v>
      </c>
      <c r="E666" s="532" t="s">
        <v>4444</v>
      </c>
      <c r="F666" s="56" t="s">
        <v>4443</v>
      </c>
      <c r="G666" s="56">
        <v>0</v>
      </c>
      <c r="H666" s="56" t="s">
        <v>82</v>
      </c>
      <c r="I666" s="51" t="s">
        <v>174</v>
      </c>
      <c r="J666" s="121" t="s">
        <v>84</v>
      </c>
      <c r="K666" s="109" t="s">
        <v>3507</v>
      </c>
      <c r="L666" s="114">
        <v>9373320</v>
      </c>
      <c r="M666" s="51" t="s">
        <v>86</v>
      </c>
      <c r="N666" s="109" t="s">
        <v>4442</v>
      </c>
      <c r="O666" s="109">
        <v>1049828686</v>
      </c>
      <c r="P666" s="109">
        <v>69</v>
      </c>
      <c r="Q666" s="120">
        <v>46036</v>
      </c>
      <c r="R666" s="109">
        <v>6818861280</v>
      </c>
      <c r="S666" s="114">
        <v>2321</v>
      </c>
      <c r="T666" s="120">
        <v>46048</v>
      </c>
      <c r="U666" s="114">
        <v>9373320</v>
      </c>
      <c r="V666" s="56" t="s">
        <v>88</v>
      </c>
      <c r="W666" s="114">
        <v>1082939683</v>
      </c>
      <c r="X666" s="161" t="s">
        <v>3375</v>
      </c>
      <c r="Y666" s="120">
        <v>46048</v>
      </c>
      <c r="Z666" s="120">
        <v>46069</v>
      </c>
      <c r="AA666" s="120" t="s">
        <v>90</v>
      </c>
      <c r="AB666" s="120">
        <v>46167</v>
      </c>
      <c r="AC666" s="54">
        <f t="shared" si="50"/>
        <v>98</v>
      </c>
      <c r="AD666" s="56">
        <v>0</v>
      </c>
      <c r="AE666" s="114">
        <v>0</v>
      </c>
      <c r="AF666" s="56">
        <v>0</v>
      </c>
      <c r="AG666" s="116" t="s">
        <v>90</v>
      </c>
      <c r="AH666" s="54">
        <f t="shared" si="51"/>
        <v>0</v>
      </c>
      <c r="AI666" s="56">
        <v>0</v>
      </c>
      <c r="AJ666" s="114">
        <v>0</v>
      </c>
      <c r="AK666" s="120" t="s">
        <v>90</v>
      </c>
      <c r="AL666" s="116" t="s">
        <v>90</v>
      </c>
      <c r="AM666" s="56">
        <v>0</v>
      </c>
      <c r="AN666" s="116" t="s">
        <v>90</v>
      </c>
      <c r="AO666" s="116" t="s">
        <v>90</v>
      </c>
      <c r="AP666" s="116" t="s">
        <v>90</v>
      </c>
      <c r="AQ666" s="54">
        <f t="shared" si="52"/>
        <v>0</v>
      </c>
      <c r="AR666" s="54">
        <f>+L666+AE666-AJ666</f>
        <v>9373320</v>
      </c>
      <c r="AS666" s="56" t="s">
        <v>571</v>
      </c>
      <c r="AT666" s="114">
        <v>0</v>
      </c>
      <c r="AU666" s="56" t="s">
        <v>91</v>
      </c>
      <c r="AV666" s="114">
        <v>0</v>
      </c>
      <c r="AW666" s="56" t="s">
        <v>90</v>
      </c>
      <c r="AX666" s="247">
        <v>1420200</v>
      </c>
      <c r="AY666" s="58">
        <f t="shared" si="53"/>
        <v>7953120</v>
      </c>
      <c r="AZ666" s="112">
        <f t="shared" si="54"/>
        <v>0.15151515151515152</v>
      </c>
      <c r="BA666" s="159">
        <v>0.15151515151515152</v>
      </c>
      <c r="BB666" s="56" t="s">
        <v>90</v>
      </c>
      <c r="BC666" s="56" t="s">
        <v>149</v>
      </c>
      <c r="BD666" s="403" t="s">
        <v>4441</v>
      </c>
      <c r="BE666" s="51" t="s">
        <v>88</v>
      </c>
      <c r="BF666" s="51" t="s">
        <v>88</v>
      </c>
    </row>
    <row r="667" spans="2:58" x14ac:dyDescent="0.25">
      <c r="B667" s="51">
        <v>2026</v>
      </c>
      <c r="C667" s="51">
        <v>891780111</v>
      </c>
      <c r="D667" s="51" t="s">
        <v>79</v>
      </c>
      <c r="E667" s="532" t="s">
        <v>4440</v>
      </c>
      <c r="F667" s="56" t="s">
        <v>4439</v>
      </c>
      <c r="G667" s="56">
        <v>0</v>
      </c>
      <c r="H667" s="56" t="s">
        <v>82</v>
      </c>
      <c r="I667" s="51" t="s">
        <v>174</v>
      </c>
      <c r="J667" s="121" t="s">
        <v>84</v>
      </c>
      <c r="K667" s="109" t="s">
        <v>4144</v>
      </c>
      <c r="L667" s="114">
        <v>9373320</v>
      </c>
      <c r="M667" s="51" t="s">
        <v>86</v>
      </c>
      <c r="N667" s="109" t="s">
        <v>4438</v>
      </c>
      <c r="O667" s="109">
        <v>72348016</v>
      </c>
      <c r="P667" s="109">
        <v>69</v>
      </c>
      <c r="Q667" s="120">
        <v>46036</v>
      </c>
      <c r="R667" s="109">
        <v>6818861280</v>
      </c>
      <c r="S667" s="114">
        <v>2322</v>
      </c>
      <c r="T667" s="120">
        <v>46048</v>
      </c>
      <c r="U667" s="114">
        <v>9373320</v>
      </c>
      <c r="V667" s="56" t="s">
        <v>88</v>
      </c>
      <c r="W667" s="114">
        <v>1082939683</v>
      </c>
      <c r="X667" s="161" t="s">
        <v>3375</v>
      </c>
      <c r="Y667" s="120">
        <v>46048</v>
      </c>
      <c r="Z667" s="120">
        <v>46069</v>
      </c>
      <c r="AA667" s="120" t="s">
        <v>90</v>
      </c>
      <c r="AB667" s="120">
        <v>46167</v>
      </c>
      <c r="AC667" s="54">
        <f t="shared" si="50"/>
        <v>98</v>
      </c>
      <c r="AD667" s="56">
        <v>0</v>
      </c>
      <c r="AE667" s="114">
        <v>0</v>
      </c>
      <c r="AF667" s="56">
        <v>0</v>
      </c>
      <c r="AG667" s="116" t="s">
        <v>90</v>
      </c>
      <c r="AH667" s="54">
        <f t="shared" si="51"/>
        <v>0</v>
      </c>
      <c r="AI667" s="56">
        <v>0</v>
      </c>
      <c r="AJ667" s="114">
        <v>0</v>
      </c>
      <c r="AK667" s="120" t="s">
        <v>90</v>
      </c>
      <c r="AL667" s="116" t="s">
        <v>90</v>
      </c>
      <c r="AM667" s="56">
        <v>0</v>
      </c>
      <c r="AN667" s="116" t="s">
        <v>90</v>
      </c>
      <c r="AO667" s="116" t="s">
        <v>90</v>
      </c>
      <c r="AP667" s="116" t="s">
        <v>90</v>
      </c>
      <c r="AQ667" s="54">
        <f t="shared" si="52"/>
        <v>0</v>
      </c>
      <c r="AR667" s="54">
        <f>+L667+AE667-AJ667</f>
        <v>9373320</v>
      </c>
      <c r="AS667" s="56" t="s">
        <v>571</v>
      </c>
      <c r="AT667" s="114">
        <v>0</v>
      </c>
      <c r="AU667" s="56" t="s">
        <v>91</v>
      </c>
      <c r="AV667" s="114">
        <v>0</v>
      </c>
      <c r="AW667" s="56" t="s">
        <v>90</v>
      </c>
      <c r="AX667" s="247">
        <v>1420200</v>
      </c>
      <c r="AY667" s="58">
        <f t="shared" si="53"/>
        <v>7953120</v>
      </c>
      <c r="AZ667" s="112">
        <f t="shared" si="54"/>
        <v>0.15151515151515152</v>
      </c>
      <c r="BA667" s="159">
        <v>0.15151515151515152</v>
      </c>
      <c r="BB667" s="56" t="s">
        <v>90</v>
      </c>
      <c r="BC667" s="56" t="s">
        <v>149</v>
      </c>
      <c r="BD667" s="403" t="s">
        <v>4437</v>
      </c>
      <c r="BE667" s="51" t="s">
        <v>88</v>
      </c>
      <c r="BF667" s="51" t="s">
        <v>88</v>
      </c>
    </row>
    <row r="668" spans="2:58" x14ac:dyDescent="0.25">
      <c r="B668" s="51">
        <v>2026</v>
      </c>
      <c r="C668" s="51">
        <v>891780111</v>
      </c>
      <c r="D668" s="51" t="s">
        <v>79</v>
      </c>
      <c r="E668" s="532" t="s">
        <v>4436</v>
      </c>
      <c r="F668" s="56" t="s">
        <v>4435</v>
      </c>
      <c r="G668" s="56">
        <v>0</v>
      </c>
      <c r="H668" s="56" t="s">
        <v>82</v>
      </c>
      <c r="I668" s="51" t="s">
        <v>174</v>
      </c>
      <c r="J668" s="121" t="s">
        <v>84</v>
      </c>
      <c r="K668" s="109" t="s">
        <v>3507</v>
      </c>
      <c r="L668" s="114">
        <v>9373320</v>
      </c>
      <c r="M668" s="51" t="s">
        <v>86</v>
      </c>
      <c r="N668" s="109" t="s">
        <v>4434</v>
      </c>
      <c r="O668" s="109">
        <v>1096187049</v>
      </c>
      <c r="P668" s="109">
        <v>69</v>
      </c>
      <c r="Q668" s="120">
        <v>46036</v>
      </c>
      <c r="R668" s="109">
        <v>6818861280</v>
      </c>
      <c r="S668" s="114">
        <v>2323</v>
      </c>
      <c r="T668" s="120">
        <v>46048</v>
      </c>
      <c r="U668" s="114">
        <v>9373320</v>
      </c>
      <c r="V668" s="56" t="s">
        <v>88</v>
      </c>
      <c r="W668" s="114">
        <v>1082939683</v>
      </c>
      <c r="X668" s="161" t="s">
        <v>3375</v>
      </c>
      <c r="Y668" s="120">
        <v>46048</v>
      </c>
      <c r="Z668" s="120">
        <v>46069</v>
      </c>
      <c r="AA668" s="120" t="s">
        <v>90</v>
      </c>
      <c r="AB668" s="120">
        <v>46167</v>
      </c>
      <c r="AC668" s="54">
        <f t="shared" si="50"/>
        <v>98</v>
      </c>
      <c r="AD668" s="56">
        <v>0</v>
      </c>
      <c r="AE668" s="114">
        <v>0</v>
      </c>
      <c r="AF668" s="56">
        <v>0</v>
      </c>
      <c r="AG668" s="116" t="s">
        <v>90</v>
      </c>
      <c r="AH668" s="54">
        <f t="shared" si="51"/>
        <v>0</v>
      </c>
      <c r="AI668" s="56">
        <v>0</v>
      </c>
      <c r="AJ668" s="114">
        <v>0</v>
      </c>
      <c r="AK668" s="120" t="s">
        <v>90</v>
      </c>
      <c r="AL668" s="116" t="s">
        <v>90</v>
      </c>
      <c r="AM668" s="56">
        <v>0</v>
      </c>
      <c r="AN668" s="116" t="s">
        <v>90</v>
      </c>
      <c r="AO668" s="116" t="s">
        <v>90</v>
      </c>
      <c r="AP668" s="116" t="s">
        <v>90</v>
      </c>
      <c r="AQ668" s="54">
        <f t="shared" si="52"/>
        <v>0</v>
      </c>
      <c r="AR668" s="54">
        <f>+L668+AE668-AJ668</f>
        <v>9373320</v>
      </c>
      <c r="AS668" s="56" t="s">
        <v>571</v>
      </c>
      <c r="AT668" s="114">
        <v>0</v>
      </c>
      <c r="AU668" s="56" t="s">
        <v>91</v>
      </c>
      <c r="AV668" s="114">
        <v>0</v>
      </c>
      <c r="AW668" s="56" t="s">
        <v>90</v>
      </c>
      <c r="AX668" s="247">
        <v>1420200</v>
      </c>
      <c r="AY668" s="58">
        <f t="shared" si="53"/>
        <v>7953120</v>
      </c>
      <c r="AZ668" s="112">
        <f t="shared" si="54"/>
        <v>0.15151515151515152</v>
      </c>
      <c r="BA668" s="159">
        <v>0.15151515151515152</v>
      </c>
      <c r="BB668" s="56" t="s">
        <v>90</v>
      </c>
      <c r="BC668" s="56" t="s">
        <v>149</v>
      </c>
      <c r="BD668" s="403" t="s">
        <v>4433</v>
      </c>
      <c r="BE668" s="51" t="s">
        <v>88</v>
      </c>
      <c r="BF668" s="51" t="s">
        <v>88</v>
      </c>
    </row>
    <row r="669" spans="2:58" x14ac:dyDescent="0.25">
      <c r="B669" s="51">
        <v>2026</v>
      </c>
      <c r="C669" s="51">
        <v>891780111</v>
      </c>
      <c r="D669" s="51" t="s">
        <v>79</v>
      </c>
      <c r="E669" s="532" t="s">
        <v>4432</v>
      </c>
      <c r="F669" s="56" t="s">
        <v>4431</v>
      </c>
      <c r="G669" s="56">
        <v>0</v>
      </c>
      <c r="H669" s="56" t="s">
        <v>82</v>
      </c>
      <c r="I669" s="51" t="s">
        <v>174</v>
      </c>
      <c r="J669" s="121" t="s">
        <v>84</v>
      </c>
      <c r="K669" s="109" t="s">
        <v>3507</v>
      </c>
      <c r="L669" s="114">
        <v>9373320</v>
      </c>
      <c r="M669" s="51" t="s">
        <v>86</v>
      </c>
      <c r="N669" s="109" t="s">
        <v>4430</v>
      </c>
      <c r="O669" s="109">
        <v>1122401026</v>
      </c>
      <c r="P669" s="109">
        <v>69</v>
      </c>
      <c r="Q669" s="120">
        <v>46036</v>
      </c>
      <c r="R669" s="109">
        <v>6818861280</v>
      </c>
      <c r="S669" s="114">
        <v>2352</v>
      </c>
      <c r="T669" s="120">
        <v>46048</v>
      </c>
      <c r="U669" s="114">
        <v>9373320</v>
      </c>
      <c r="V669" s="56" t="s">
        <v>88</v>
      </c>
      <c r="W669" s="114">
        <v>1082939683</v>
      </c>
      <c r="X669" s="161" t="s">
        <v>3375</v>
      </c>
      <c r="Y669" s="120">
        <v>46048</v>
      </c>
      <c r="Z669" s="120">
        <v>46069</v>
      </c>
      <c r="AA669" s="120" t="s">
        <v>90</v>
      </c>
      <c r="AB669" s="120">
        <v>46167</v>
      </c>
      <c r="AC669" s="54">
        <f t="shared" si="50"/>
        <v>98</v>
      </c>
      <c r="AD669" s="56">
        <v>0</v>
      </c>
      <c r="AE669" s="114">
        <v>0</v>
      </c>
      <c r="AF669" s="56">
        <v>0</v>
      </c>
      <c r="AG669" s="116" t="s">
        <v>90</v>
      </c>
      <c r="AH669" s="54">
        <f t="shared" si="51"/>
        <v>0</v>
      </c>
      <c r="AI669" s="56">
        <v>0</v>
      </c>
      <c r="AJ669" s="114">
        <v>0</v>
      </c>
      <c r="AK669" s="120" t="s">
        <v>90</v>
      </c>
      <c r="AL669" s="116" t="s">
        <v>90</v>
      </c>
      <c r="AM669" s="56">
        <v>0</v>
      </c>
      <c r="AN669" s="116" t="s">
        <v>90</v>
      </c>
      <c r="AO669" s="116" t="s">
        <v>90</v>
      </c>
      <c r="AP669" s="116" t="s">
        <v>90</v>
      </c>
      <c r="AQ669" s="54">
        <f t="shared" si="52"/>
        <v>0</v>
      </c>
      <c r="AR669" s="54">
        <f>+L669+AE669-AJ669</f>
        <v>9373320</v>
      </c>
      <c r="AS669" s="56" t="s">
        <v>571</v>
      </c>
      <c r="AT669" s="114">
        <v>0</v>
      </c>
      <c r="AU669" s="56" t="s">
        <v>91</v>
      </c>
      <c r="AV669" s="114">
        <v>0</v>
      </c>
      <c r="AW669" s="56" t="s">
        <v>90</v>
      </c>
      <c r="AX669" s="247">
        <v>1420200</v>
      </c>
      <c r="AY669" s="58">
        <f t="shared" si="53"/>
        <v>7953120</v>
      </c>
      <c r="AZ669" s="112">
        <f t="shared" si="54"/>
        <v>0.15151515151515152</v>
      </c>
      <c r="BA669" s="159">
        <v>0.15151515151515152</v>
      </c>
      <c r="BB669" s="56" t="s">
        <v>90</v>
      </c>
      <c r="BC669" s="56" t="s">
        <v>149</v>
      </c>
      <c r="BD669" s="403" t="s">
        <v>4429</v>
      </c>
      <c r="BE669" s="51" t="s">
        <v>88</v>
      </c>
      <c r="BF669" s="51" t="s">
        <v>88</v>
      </c>
    </row>
    <row r="670" spans="2:58" x14ac:dyDescent="0.25">
      <c r="B670" s="51">
        <v>2026</v>
      </c>
      <c r="C670" s="51">
        <v>891780111</v>
      </c>
      <c r="D670" s="51" t="s">
        <v>79</v>
      </c>
      <c r="E670" s="532" t="s">
        <v>4428</v>
      </c>
      <c r="F670" s="56" t="s">
        <v>4427</v>
      </c>
      <c r="G670" s="56">
        <v>0</v>
      </c>
      <c r="H670" s="56" t="s">
        <v>82</v>
      </c>
      <c r="I670" s="51" t="s">
        <v>174</v>
      </c>
      <c r="J670" s="121" t="s">
        <v>84</v>
      </c>
      <c r="K670" s="109" t="s">
        <v>3507</v>
      </c>
      <c r="L670" s="114">
        <v>9373320</v>
      </c>
      <c r="M670" s="51" t="s">
        <v>86</v>
      </c>
      <c r="N670" s="109" t="s">
        <v>4426</v>
      </c>
      <c r="O670" s="109">
        <v>84033100</v>
      </c>
      <c r="P670" s="109">
        <v>69</v>
      </c>
      <c r="Q670" s="120">
        <v>46036</v>
      </c>
      <c r="R670" s="109">
        <v>6818861280</v>
      </c>
      <c r="S670" s="114">
        <v>2353</v>
      </c>
      <c r="T670" s="120">
        <v>46048</v>
      </c>
      <c r="U670" s="114">
        <v>9373320</v>
      </c>
      <c r="V670" s="56" t="s">
        <v>88</v>
      </c>
      <c r="W670" s="114">
        <v>1082939683</v>
      </c>
      <c r="X670" s="161" t="s">
        <v>3375</v>
      </c>
      <c r="Y670" s="120">
        <v>46048</v>
      </c>
      <c r="Z670" s="120">
        <v>46069</v>
      </c>
      <c r="AA670" s="120" t="s">
        <v>90</v>
      </c>
      <c r="AB670" s="120">
        <v>46167</v>
      </c>
      <c r="AC670" s="54">
        <f t="shared" si="50"/>
        <v>98</v>
      </c>
      <c r="AD670" s="56">
        <v>0</v>
      </c>
      <c r="AE670" s="114">
        <v>0</v>
      </c>
      <c r="AF670" s="56">
        <v>0</v>
      </c>
      <c r="AG670" s="116" t="s">
        <v>90</v>
      </c>
      <c r="AH670" s="54">
        <f t="shared" si="51"/>
        <v>0</v>
      </c>
      <c r="AI670" s="56">
        <v>0</v>
      </c>
      <c r="AJ670" s="114">
        <v>0</v>
      </c>
      <c r="AK670" s="120" t="s">
        <v>90</v>
      </c>
      <c r="AL670" s="116" t="s">
        <v>90</v>
      </c>
      <c r="AM670" s="56">
        <v>0</v>
      </c>
      <c r="AN670" s="116" t="s">
        <v>90</v>
      </c>
      <c r="AO670" s="116" t="s">
        <v>90</v>
      </c>
      <c r="AP670" s="116" t="s">
        <v>90</v>
      </c>
      <c r="AQ670" s="54">
        <f t="shared" si="52"/>
        <v>0</v>
      </c>
      <c r="AR670" s="54">
        <f>+L670+AE670-AJ670</f>
        <v>9373320</v>
      </c>
      <c r="AS670" s="56" t="s">
        <v>571</v>
      </c>
      <c r="AT670" s="114">
        <v>0</v>
      </c>
      <c r="AU670" s="56" t="s">
        <v>91</v>
      </c>
      <c r="AV670" s="114">
        <v>0</v>
      </c>
      <c r="AW670" s="56" t="s">
        <v>90</v>
      </c>
      <c r="AX670" s="247">
        <v>0</v>
      </c>
      <c r="AY670" s="58">
        <f t="shared" si="53"/>
        <v>9373320</v>
      </c>
      <c r="AZ670" s="112">
        <f t="shared" si="54"/>
        <v>0</v>
      </c>
      <c r="BA670" s="159">
        <v>0</v>
      </c>
      <c r="BB670" s="56" t="s">
        <v>90</v>
      </c>
      <c r="BC670" s="56" t="s">
        <v>149</v>
      </c>
      <c r="BD670" s="403" t="s">
        <v>4425</v>
      </c>
      <c r="BE670" s="51" t="s">
        <v>88</v>
      </c>
      <c r="BF670" s="51" t="s">
        <v>88</v>
      </c>
    </row>
    <row r="671" spans="2:58" x14ac:dyDescent="0.25">
      <c r="B671" s="51">
        <v>2026</v>
      </c>
      <c r="C671" s="51">
        <v>891780111</v>
      </c>
      <c r="D671" s="51" t="s">
        <v>79</v>
      </c>
      <c r="E671" s="532" t="s">
        <v>4424</v>
      </c>
      <c r="F671" s="56" t="s">
        <v>4423</v>
      </c>
      <c r="G671" s="56">
        <v>0</v>
      </c>
      <c r="H671" s="56" t="s">
        <v>82</v>
      </c>
      <c r="I671" s="51" t="s">
        <v>174</v>
      </c>
      <c r="J671" s="121" t="s">
        <v>84</v>
      </c>
      <c r="K671" s="109" t="s">
        <v>3507</v>
      </c>
      <c r="L671" s="114">
        <v>9373320</v>
      </c>
      <c r="M671" s="51" t="s">
        <v>86</v>
      </c>
      <c r="N671" s="109" t="s">
        <v>4422</v>
      </c>
      <c r="O671" s="109">
        <v>1121337062</v>
      </c>
      <c r="P671" s="109">
        <v>69</v>
      </c>
      <c r="Q671" s="120">
        <v>46036</v>
      </c>
      <c r="R671" s="109">
        <v>6818861280</v>
      </c>
      <c r="S671" s="114">
        <v>2333</v>
      </c>
      <c r="T671" s="120">
        <v>46048</v>
      </c>
      <c r="U671" s="114">
        <v>9373320</v>
      </c>
      <c r="V671" s="56" t="s">
        <v>88</v>
      </c>
      <c r="W671" s="114">
        <v>1082939683</v>
      </c>
      <c r="X671" s="161" t="s">
        <v>3375</v>
      </c>
      <c r="Y671" s="120">
        <v>46048</v>
      </c>
      <c r="Z671" s="120">
        <v>46069</v>
      </c>
      <c r="AA671" s="120" t="s">
        <v>90</v>
      </c>
      <c r="AB671" s="120">
        <v>46167</v>
      </c>
      <c r="AC671" s="54">
        <f t="shared" si="50"/>
        <v>98</v>
      </c>
      <c r="AD671" s="56">
        <v>0</v>
      </c>
      <c r="AE671" s="114">
        <v>0</v>
      </c>
      <c r="AF671" s="56">
        <v>0</v>
      </c>
      <c r="AG671" s="116" t="s">
        <v>90</v>
      </c>
      <c r="AH671" s="54">
        <f t="shared" si="51"/>
        <v>0</v>
      </c>
      <c r="AI671" s="56">
        <v>0</v>
      </c>
      <c r="AJ671" s="114">
        <v>0</v>
      </c>
      <c r="AK671" s="120" t="s">
        <v>90</v>
      </c>
      <c r="AL671" s="116" t="s">
        <v>90</v>
      </c>
      <c r="AM671" s="56">
        <v>0</v>
      </c>
      <c r="AN671" s="116" t="s">
        <v>90</v>
      </c>
      <c r="AO671" s="116" t="s">
        <v>90</v>
      </c>
      <c r="AP671" s="116" t="s">
        <v>90</v>
      </c>
      <c r="AQ671" s="54">
        <f t="shared" si="52"/>
        <v>0</v>
      </c>
      <c r="AR671" s="54">
        <f>+L671+AE671-AJ671</f>
        <v>9373320</v>
      </c>
      <c r="AS671" s="56" t="s">
        <v>571</v>
      </c>
      <c r="AT671" s="114">
        <v>0</v>
      </c>
      <c r="AU671" s="56" t="s">
        <v>91</v>
      </c>
      <c r="AV671" s="114">
        <v>0</v>
      </c>
      <c r="AW671" s="56" t="s">
        <v>90</v>
      </c>
      <c r="AX671" s="247">
        <v>1420200</v>
      </c>
      <c r="AY671" s="58">
        <f t="shared" si="53"/>
        <v>7953120</v>
      </c>
      <c r="AZ671" s="112">
        <f t="shared" si="54"/>
        <v>0.15151515151515152</v>
      </c>
      <c r="BA671" s="159">
        <v>0.15151515151515152</v>
      </c>
      <c r="BB671" s="56" t="s">
        <v>90</v>
      </c>
      <c r="BC671" s="56" t="s">
        <v>149</v>
      </c>
      <c r="BD671" s="403" t="s">
        <v>4421</v>
      </c>
      <c r="BE671" s="51" t="s">
        <v>88</v>
      </c>
      <c r="BF671" s="51" t="s">
        <v>88</v>
      </c>
    </row>
    <row r="672" spans="2:58" x14ac:dyDescent="0.25">
      <c r="B672" s="51">
        <v>2026</v>
      </c>
      <c r="C672" s="51">
        <v>891780111</v>
      </c>
      <c r="D672" s="51" t="s">
        <v>79</v>
      </c>
      <c r="E672" s="532" t="s">
        <v>4420</v>
      </c>
      <c r="F672" s="56" t="s">
        <v>4419</v>
      </c>
      <c r="G672" s="56">
        <v>0</v>
      </c>
      <c r="H672" s="56" t="s">
        <v>82</v>
      </c>
      <c r="I672" s="51" t="s">
        <v>174</v>
      </c>
      <c r="J672" s="121" t="s">
        <v>84</v>
      </c>
      <c r="K672" s="109" t="s">
        <v>3507</v>
      </c>
      <c r="L672" s="114">
        <v>9373320</v>
      </c>
      <c r="M672" s="51" t="s">
        <v>86</v>
      </c>
      <c r="N672" s="109" t="s">
        <v>4418</v>
      </c>
      <c r="O672" s="109">
        <v>1082851205</v>
      </c>
      <c r="P672" s="109">
        <v>69</v>
      </c>
      <c r="Q672" s="120">
        <v>46036</v>
      </c>
      <c r="R672" s="109">
        <v>6818861280</v>
      </c>
      <c r="S672" s="114">
        <v>2334</v>
      </c>
      <c r="T672" s="120">
        <v>46048</v>
      </c>
      <c r="U672" s="114">
        <v>9373320</v>
      </c>
      <c r="V672" s="56" t="s">
        <v>88</v>
      </c>
      <c r="W672" s="114">
        <v>1082939683</v>
      </c>
      <c r="X672" s="161" t="s">
        <v>3375</v>
      </c>
      <c r="Y672" s="120">
        <v>46048</v>
      </c>
      <c r="Z672" s="120">
        <v>46069</v>
      </c>
      <c r="AA672" s="120" t="s">
        <v>90</v>
      </c>
      <c r="AB672" s="120">
        <v>46167</v>
      </c>
      <c r="AC672" s="54">
        <f t="shared" si="50"/>
        <v>98</v>
      </c>
      <c r="AD672" s="56">
        <v>0</v>
      </c>
      <c r="AE672" s="114">
        <v>0</v>
      </c>
      <c r="AF672" s="56">
        <v>0</v>
      </c>
      <c r="AG672" s="116" t="s">
        <v>90</v>
      </c>
      <c r="AH672" s="54">
        <f t="shared" si="51"/>
        <v>0</v>
      </c>
      <c r="AI672" s="56">
        <v>0</v>
      </c>
      <c r="AJ672" s="114">
        <v>0</v>
      </c>
      <c r="AK672" s="120" t="s">
        <v>90</v>
      </c>
      <c r="AL672" s="116" t="s">
        <v>90</v>
      </c>
      <c r="AM672" s="56">
        <v>0</v>
      </c>
      <c r="AN672" s="116" t="s">
        <v>90</v>
      </c>
      <c r="AO672" s="116" t="s">
        <v>90</v>
      </c>
      <c r="AP672" s="116" t="s">
        <v>90</v>
      </c>
      <c r="AQ672" s="54">
        <f t="shared" si="52"/>
        <v>0</v>
      </c>
      <c r="AR672" s="54">
        <f>+L672+AE672-AJ672</f>
        <v>9373320</v>
      </c>
      <c r="AS672" s="56" t="s">
        <v>571</v>
      </c>
      <c r="AT672" s="114">
        <v>0</v>
      </c>
      <c r="AU672" s="56" t="s">
        <v>91</v>
      </c>
      <c r="AV672" s="114">
        <v>0</v>
      </c>
      <c r="AW672" s="56" t="s">
        <v>90</v>
      </c>
      <c r="AX672" s="247">
        <v>1420200</v>
      </c>
      <c r="AY672" s="58">
        <f t="shared" si="53"/>
        <v>7953120</v>
      </c>
      <c r="AZ672" s="112">
        <f t="shared" si="54"/>
        <v>0.15151515151515152</v>
      </c>
      <c r="BA672" s="159">
        <v>0.15151515151515152</v>
      </c>
      <c r="BB672" s="56" t="s">
        <v>90</v>
      </c>
      <c r="BC672" s="56" t="s">
        <v>149</v>
      </c>
      <c r="BD672" s="403" t="s">
        <v>4417</v>
      </c>
      <c r="BE672" s="51" t="s">
        <v>88</v>
      </c>
      <c r="BF672" s="51" t="s">
        <v>88</v>
      </c>
    </row>
    <row r="673" spans="2:58" x14ac:dyDescent="0.25">
      <c r="B673" s="51">
        <v>2026</v>
      </c>
      <c r="C673" s="51">
        <v>891780111</v>
      </c>
      <c r="D673" s="51" t="s">
        <v>79</v>
      </c>
      <c r="E673" s="532" t="s">
        <v>4416</v>
      </c>
      <c r="F673" s="56" t="s">
        <v>4415</v>
      </c>
      <c r="G673" s="56">
        <v>0</v>
      </c>
      <c r="H673" s="56" t="s">
        <v>82</v>
      </c>
      <c r="I673" s="51" t="s">
        <v>174</v>
      </c>
      <c r="J673" s="121" t="s">
        <v>84</v>
      </c>
      <c r="K673" s="109" t="s">
        <v>3507</v>
      </c>
      <c r="L673" s="114">
        <v>9373320</v>
      </c>
      <c r="M673" s="51" t="s">
        <v>86</v>
      </c>
      <c r="N673" s="109" t="s">
        <v>4414</v>
      </c>
      <c r="O673" s="109">
        <v>1128169650</v>
      </c>
      <c r="P673" s="109">
        <v>69</v>
      </c>
      <c r="Q673" s="120">
        <v>46036</v>
      </c>
      <c r="R673" s="109">
        <v>6818861280</v>
      </c>
      <c r="S673" s="114">
        <v>2335</v>
      </c>
      <c r="T673" s="120">
        <v>46048</v>
      </c>
      <c r="U673" s="114">
        <v>9373320</v>
      </c>
      <c r="V673" s="56" t="s">
        <v>88</v>
      </c>
      <c r="W673" s="114">
        <v>1082939683</v>
      </c>
      <c r="X673" s="161" t="s">
        <v>3375</v>
      </c>
      <c r="Y673" s="120">
        <v>46048</v>
      </c>
      <c r="Z673" s="120">
        <v>46069</v>
      </c>
      <c r="AA673" s="120" t="s">
        <v>90</v>
      </c>
      <c r="AB673" s="120">
        <v>46167</v>
      </c>
      <c r="AC673" s="54">
        <f t="shared" si="50"/>
        <v>98</v>
      </c>
      <c r="AD673" s="56">
        <v>0</v>
      </c>
      <c r="AE673" s="114">
        <v>0</v>
      </c>
      <c r="AF673" s="56">
        <v>0</v>
      </c>
      <c r="AG673" s="116" t="s">
        <v>90</v>
      </c>
      <c r="AH673" s="54">
        <f t="shared" si="51"/>
        <v>0</v>
      </c>
      <c r="AI673" s="56">
        <v>0</v>
      </c>
      <c r="AJ673" s="114">
        <v>0</v>
      </c>
      <c r="AK673" s="120" t="s">
        <v>90</v>
      </c>
      <c r="AL673" s="116" t="s">
        <v>90</v>
      </c>
      <c r="AM673" s="56">
        <v>0</v>
      </c>
      <c r="AN673" s="116" t="s">
        <v>90</v>
      </c>
      <c r="AO673" s="116" t="s">
        <v>90</v>
      </c>
      <c r="AP673" s="116" t="s">
        <v>90</v>
      </c>
      <c r="AQ673" s="54">
        <f t="shared" si="52"/>
        <v>0</v>
      </c>
      <c r="AR673" s="54">
        <f>+L673+AE673-AJ673</f>
        <v>9373320</v>
      </c>
      <c r="AS673" s="56" t="s">
        <v>571</v>
      </c>
      <c r="AT673" s="114">
        <v>0</v>
      </c>
      <c r="AU673" s="56" t="s">
        <v>91</v>
      </c>
      <c r="AV673" s="114">
        <v>0</v>
      </c>
      <c r="AW673" s="56" t="s">
        <v>90</v>
      </c>
      <c r="AX673" s="247">
        <v>1420200</v>
      </c>
      <c r="AY673" s="58">
        <f t="shared" si="53"/>
        <v>7953120</v>
      </c>
      <c r="AZ673" s="112">
        <f t="shared" si="54"/>
        <v>0.15151515151515152</v>
      </c>
      <c r="BA673" s="159">
        <v>0.15151515151515152</v>
      </c>
      <c r="BB673" s="56" t="s">
        <v>90</v>
      </c>
      <c r="BC673" s="56" t="s">
        <v>149</v>
      </c>
      <c r="BD673" s="403" t="s">
        <v>4413</v>
      </c>
      <c r="BE673" s="51" t="s">
        <v>88</v>
      </c>
      <c r="BF673" s="51" t="s">
        <v>88</v>
      </c>
    </row>
    <row r="674" spans="2:58" x14ac:dyDescent="0.25">
      <c r="B674" s="51">
        <v>2026</v>
      </c>
      <c r="C674" s="51">
        <v>891780111</v>
      </c>
      <c r="D674" s="51" t="s">
        <v>79</v>
      </c>
      <c r="E674" s="532" t="s">
        <v>4412</v>
      </c>
      <c r="F674" s="56" t="s">
        <v>4411</v>
      </c>
      <c r="G674" s="56">
        <v>0</v>
      </c>
      <c r="H674" s="56" t="s">
        <v>82</v>
      </c>
      <c r="I674" s="51" t="s">
        <v>174</v>
      </c>
      <c r="J674" s="121" t="s">
        <v>84</v>
      </c>
      <c r="K674" s="109" t="s">
        <v>3507</v>
      </c>
      <c r="L674" s="114">
        <v>9373320</v>
      </c>
      <c r="M674" s="51" t="s">
        <v>86</v>
      </c>
      <c r="N674" s="109" t="s">
        <v>4410</v>
      </c>
      <c r="O674" s="109">
        <v>12647665</v>
      </c>
      <c r="P674" s="109">
        <v>69</v>
      </c>
      <c r="Q674" s="120">
        <v>46036</v>
      </c>
      <c r="R674" s="109">
        <v>6818861280</v>
      </c>
      <c r="S674" s="114">
        <v>2336</v>
      </c>
      <c r="T674" s="120">
        <v>46048</v>
      </c>
      <c r="U674" s="114">
        <v>9373320</v>
      </c>
      <c r="V674" s="56" t="s">
        <v>88</v>
      </c>
      <c r="W674" s="114">
        <v>1082939683</v>
      </c>
      <c r="X674" s="161" t="s">
        <v>3375</v>
      </c>
      <c r="Y674" s="120">
        <v>46048</v>
      </c>
      <c r="Z674" s="120">
        <v>46069</v>
      </c>
      <c r="AA674" s="120" t="s">
        <v>90</v>
      </c>
      <c r="AB674" s="120">
        <v>46167</v>
      </c>
      <c r="AC674" s="54">
        <f t="shared" si="50"/>
        <v>98</v>
      </c>
      <c r="AD674" s="56">
        <v>0</v>
      </c>
      <c r="AE674" s="114">
        <v>0</v>
      </c>
      <c r="AF674" s="56">
        <v>0</v>
      </c>
      <c r="AG674" s="116" t="s">
        <v>90</v>
      </c>
      <c r="AH674" s="54">
        <f t="shared" si="51"/>
        <v>0</v>
      </c>
      <c r="AI674" s="56">
        <v>0</v>
      </c>
      <c r="AJ674" s="114">
        <v>0</v>
      </c>
      <c r="AK674" s="120" t="s">
        <v>90</v>
      </c>
      <c r="AL674" s="116" t="s">
        <v>90</v>
      </c>
      <c r="AM674" s="56">
        <v>0</v>
      </c>
      <c r="AN674" s="116" t="s">
        <v>90</v>
      </c>
      <c r="AO674" s="116" t="s">
        <v>90</v>
      </c>
      <c r="AP674" s="116" t="s">
        <v>90</v>
      </c>
      <c r="AQ674" s="54">
        <f t="shared" si="52"/>
        <v>0</v>
      </c>
      <c r="AR674" s="54">
        <f>+L674+AE674-AJ674</f>
        <v>9373320</v>
      </c>
      <c r="AS674" s="56" t="s">
        <v>571</v>
      </c>
      <c r="AT674" s="114">
        <v>0</v>
      </c>
      <c r="AU674" s="56" t="s">
        <v>91</v>
      </c>
      <c r="AV674" s="114">
        <v>0</v>
      </c>
      <c r="AW674" s="56" t="s">
        <v>90</v>
      </c>
      <c r="AX674" s="247">
        <v>1420200</v>
      </c>
      <c r="AY674" s="58">
        <f t="shared" si="53"/>
        <v>7953120</v>
      </c>
      <c r="AZ674" s="112">
        <f t="shared" si="54"/>
        <v>0.15151515151515152</v>
      </c>
      <c r="BA674" s="159">
        <v>0.15151515151515152</v>
      </c>
      <c r="BB674" s="56" t="s">
        <v>90</v>
      </c>
      <c r="BC674" s="56" t="s">
        <v>149</v>
      </c>
      <c r="BD674" s="403" t="s">
        <v>4409</v>
      </c>
      <c r="BE674" s="51" t="s">
        <v>88</v>
      </c>
      <c r="BF674" s="51" t="s">
        <v>88</v>
      </c>
    </row>
    <row r="675" spans="2:58" x14ac:dyDescent="0.25">
      <c r="B675" s="51">
        <v>2026</v>
      </c>
      <c r="C675" s="51">
        <v>891780111</v>
      </c>
      <c r="D675" s="51" t="s">
        <v>79</v>
      </c>
      <c r="E675" s="532" t="s">
        <v>4408</v>
      </c>
      <c r="F675" s="56" t="s">
        <v>4407</v>
      </c>
      <c r="G675" s="56">
        <v>0</v>
      </c>
      <c r="H675" s="56" t="s">
        <v>82</v>
      </c>
      <c r="I675" s="51" t="s">
        <v>174</v>
      </c>
      <c r="J675" s="121" t="s">
        <v>84</v>
      </c>
      <c r="K675" s="405" t="s">
        <v>4046</v>
      </c>
      <c r="L675" s="114">
        <v>9373320</v>
      </c>
      <c r="M675" s="51" t="s">
        <v>86</v>
      </c>
      <c r="N675" s="109" t="s">
        <v>4406</v>
      </c>
      <c r="O675" s="109">
        <v>8980465</v>
      </c>
      <c r="P675" s="109">
        <v>69</v>
      </c>
      <c r="Q675" s="120">
        <v>46036</v>
      </c>
      <c r="R675" s="109">
        <v>6818861280</v>
      </c>
      <c r="S675" s="114">
        <v>2337</v>
      </c>
      <c r="T675" s="120">
        <v>46048</v>
      </c>
      <c r="U675" s="114">
        <v>9373320</v>
      </c>
      <c r="V675" s="56" t="s">
        <v>88</v>
      </c>
      <c r="W675" s="114">
        <v>1082939683</v>
      </c>
      <c r="X675" s="161" t="s">
        <v>3375</v>
      </c>
      <c r="Y675" s="120">
        <v>46048</v>
      </c>
      <c r="Z675" s="120">
        <v>46069</v>
      </c>
      <c r="AA675" s="120" t="s">
        <v>90</v>
      </c>
      <c r="AB675" s="120">
        <v>46167</v>
      </c>
      <c r="AC675" s="54">
        <f t="shared" si="50"/>
        <v>98</v>
      </c>
      <c r="AD675" s="56">
        <v>0</v>
      </c>
      <c r="AE675" s="114">
        <v>0</v>
      </c>
      <c r="AF675" s="56">
        <v>0</v>
      </c>
      <c r="AG675" s="116" t="s">
        <v>90</v>
      </c>
      <c r="AH675" s="54">
        <f t="shared" si="51"/>
        <v>0</v>
      </c>
      <c r="AI675" s="56">
        <v>0</v>
      </c>
      <c r="AJ675" s="114">
        <v>0</v>
      </c>
      <c r="AK675" s="120" t="s">
        <v>90</v>
      </c>
      <c r="AL675" s="116" t="s">
        <v>90</v>
      </c>
      <c r="AM675" s="56">
        <v>0</v>
      </c>
      <c r="AN675" s="116" t="s">
        <v>90</v>
      </c>
      <c r="AO675" s="116" t="s">
        <v>90</v>
      </c>
      <c r="AP675" s="116" t="s">
        <v>90</v>
      </c>
      <c r="AQ675" s="54">
        <f t="shared" si="52"/>
        <v>0</v>
      </c>
      <c r="AR675" s="54">
        <f>+L675+AE675-AJ675</f>
        <v>9373320</v>
      </c>
      <c r="AS675" s="56" t="s">
        <v>571</v>
      </c>
      <c r="AT675" s="114">
        <v>0</v>
      </c>
      <c r="AU675" s="56" t="s">
        <v>91</v>
      </c>
      <c r="AV675" s="114">
        <v>0</v>
      </c>
      <c r="AW675" s="56" t="s">
        <v>90</v>
      </c>
      <c r="AX675" s="247">
        <v>1420200</v>
      </c>
      <c r="AY675" s="58">
        <f t="shared" si="53"/>
        <v>7953120</v>
      </c>
      <c r="AZ675" s="112">
        <f t="shared" si="54"/>
        <v>0.15151515151515152</v>
      </c>
      <c r="BA675" s="159">
        <v>0.15151515151515152</v>
      </c>
      <c r="BB675" s="56" t="s">
        <v>90</v>
      </c>
      <c r="BC675" s="56" t="s">
        <v>149</v>
      </c>
      <c r="BD675" s="403" t="s">
        <v>4405</v>
      </c>
      <c r="BE675" s="51" t="s">
        <v>88</v>
      </c>
      <c r="BF675" s="51" t="s">
        <v>88</v>
      </c>
    </row>
    <row r="676" spans="2:58" x14ac:dyDescent="0.25">
      <c r="B676" s="51">
        <v>2026</v>
      </c>
      <c r="C676" s="51">
        <v>891780111</v>
      </c>
      <c r="D676" s="51" t="s">
        <v>79</v>
      </c>
      <c r="E676" s="532" t="s">
        <v>4404</v>
      </c>
      <c r="F676" s="56" t="s">
        <v>4403</v>
      </c>
      <c r="G676" s="56">
        <v>0</v>
      </c>
      <c r="H676" s="56" t="s">
        <v>82</v>
      </c>
      <c r="I676" s="51" t="s">
        <v>174</v>
      </c>
      <c r="J676" s="121" t="s">
        <v>84</v>
      </c>
      <c r="K676" s="405" t="s">
        <v>4046</v>
      </c>
      <c r="L676" s="114">
        <v>9373320</v>
      </c>
      <c r="M676" s="51" t="s">
        <v>86</v>
      </c>
      <c r="N676" s="109" t="s">
        <v>4402</v>
      </c>
      <c r="O676" s="109">
        <v>1085110899</v>
      </c>
      <c r="P676" s="109">
        <v>69</v>
      </c>
      <c r="Q676" s="120">
        <v>46036</v>
      </c>
      <c r="R676" s="109">
        <v>6818861280</v>
      </c>
      <c r="S676" s="114">
        <v>2338</v>
      </c>
      <c r="T676" s="120">
        <v>46048</v>
      </c>
      <c r="U676" s="114">
        <v>9373320</v>
      </c>
      <c r="V676" s="56" t="s">
        <v>88</v>
      </c>
      <c r="W676" s="114">
        <v>1082939683</v>
      </c>
      <c r="X676" s="161" t="s">
        <v>3375</v>
      </c>
      <c r="Y676" s="120">
        <v>46048</v>
      </c>
      <c r="Z676" s="120">
        <v>46069</v>
      </c>
      <c r="AA676" s="120" t="s">
        <v>90</v>
      </c>
      <c r="AB676" s="120">
        <v>46167</v>
      </c>
      <c r="AC676" s="54">
        <f t="shared" si="50"/>
        <v>98</v>
      </c>
      <c r="AD676" s="56">
        <v>0</v>
      </c>
      <c r="AE676" s="114">
        <v>0</v>
      </c>
      <c r="AF676" s="56">
        <v>0</v>
      </c>
      <c r="AG676" s="116" t="s">
        <v>90</v>
      </c>
      <c r="AH676" s="54">
        <f t="shared" si="51"/>
        <v>0</v>
      </c>
      <c r="AI676" s="56">
        <v>0</v>
      </c>
      <c r="AJ676" s="114">
        <v>0</v>
      </c>
      <c r="AK676" s="120" t="s">
        <v>90</v>
      </c>
      <c r="AL676" s="116" t="s">
        <v>90</v>
      </c>
      <c r="AM676" s="56">
        <v>0</v>
      </c>
      <c r="AN676" s="116" t="s">
        <v>90</v>
      </c>
      <c r="AO676" s="116" t="s">
        <v>90</v>
      </c>
      <c r="AP676" s="116" t="s">
        <v>90</v>
      </c>
      <c r="AQ676" s="54">
        <f t="shared" si="52"/>
        <v>0</v>
      </c>
      <c r="AR676" s="54">
        <f>+L676+AE676-AJ676</f>
        <v>9373320</v>
      </c>
      <c r="AS676" s="56" t="s">
        <v>571</v>
      </c>
      <c r="AT676" s="114">
        <v>0</v>
      </c>
      <c r="AU676" s="56" t="s">
        <v>91</v>
      </c>
      <c r="AV676" s="114">
        <v>0</v>
      </c>
      <c r="AW676" s="56" t="s">
        <v>90</v>
      </c>
      <c r="AX676" s="247">
        <v>1420200</v>
      </c>
      <c r="AY676" s="58">
        <f t="shared" si="53"/>
        <v>7953120</v>
      </c>
      <c r="AZ676" s="112">
        <f t="shared" si="54"/>
        <v>0.15151515151515152</v>
      </c>
      <c r="BA676" s="159">
        <v>0.15151515151515152</v>
      </c>
      <c r="BB676" s="56" t="s">
        <v>90</v>
      </c>
      <c r="BC676" s="56" t="s">
        <v>149</v>
      </c>
      <c r="BD676" s="403" t="s">
        <v>4401</v>
      </c>
      <c r="BE676" s="51" t="s">
        <v>88</v>
      </c>
      <c r="BF676" s="51" t="s">
        <v>88</v>
      </c>
    </row>
    <row r="677" spans="2:58" x14ac:dyDescent="0.25">
      <c r="B677" s="51">
        <v>2026</v>
      </c>
      <c r="C677" s="51">
        <v>891780111</v>
      </c>
      <c r="D677" s="51" t="s">
        <v>79</v>
      </c>
      <c r="E677" s="532" t="s">
        <v>4400</v>
      </c>
      <c r="F677" s="56" t="s">
        <v>4399</v>
      </c>
      <c r="G677" s="56">
        <v>0</v>
      </c>
      <c r="H677" s="56" t="s">
        <v>82</v>
      </c>
      <c r="I677" s="51" t="s">
        <v>174</v>
      </c>
      <c r="J677" s="121" t="s">
        <v>84</v>
      </c>
      <c r="K677" s="405" t="s">
        <v>4046</v>
      </c>
      <c r="L677" s="114">
        <v>9373320</v>
      </c>
      <c r="M677" s="51" t="s">
        <v>86</v>
      </c>
      <c r="N677" s="109" t="s">
        <v>4398</v>
      </c>
      <c r="O677" s="109">
        <v>1065818669</v>
      </c>
      <c r="P677" s="109">
        <v>69</v>
      </c>
      <c r="Q677" s="120">
        <v>46036</v>
      </c>
      <c r="R677" s="109">
        <v>6818861280</v>
      </c>
      <c r="S677" s="114">
        <v>2339</v>
      </c>
      <c r="T677" s="120">
        <v>46048</v>
      </c>
      <c r="U677" s="114">
        <v>9373320</v>
      </c>
      <c r="V677" s="56" t="s">
        <v>88</v>
      </c>
      <c r="W677" s="114">
        <v>1082939683</v>
      </c>
      <c r="X677" s="161" t="s">
        <v>3375</v>
      </c>
      <c r="Y677" s="120">
        <v>46048</v>
      </c>
      <c r="Z677" s="120">
        <v>46069</v>
      </c>
      <c r="AA677" s="120" t="s">
        <v>90</v>
      </c>
      <c r="AB677" s="120">
        <v>46167</v>
      </c>
      <c r="AC677" s="54">
        <f t="shared" si="50"/>
        <v>98</v>
      </c>
      <c r="AD677" s="56">
        <v>0</v>
      </c>
      <c r="AE677" s="114">
        <v>0</v>
      </c>
      <c r="AF677" s="56">
        <v>0</v>
      </c>
      <c r="AG677" s="116" t="s">
        <v>90</v>
      </c>
      <c r="AH677" s="54">
        <f t="shared" si="51"/>
        <v>0</v>
      </c>
      <c r="AI677" s="56">
        <v>0</v>
      </c>
      <c r="AJ677" s="114">
        <v>0</v>
      </c>
      <c r="AK677" s="120" t="s">
        <v>90</v>
      </c>
      <c r="AL677" s="116" t="s">
        <v>90</v>
      </c>
      <c r="AM677" s="56">
        <v>0</v>
      </c>
      <c r="AN677" s="116" t="s">
        <v>90</v>
      </c>
      <c r="AO677" s="116" t="s">
        <v>90</v>
      </c>
      <c r="AP677" s="116" t="s">
        <v>90</v>
      </c>
      <c r="AQ677" s="54">
        <f t="shared" si="52"/>
        <v>0</v>
      </c>
      <c r="AR677" s="54">
        <f>+L677+AE677-AJ677</f>
        <v>9373320</v>
      </c>
      <c r="AS677" s="56" t="s">
        <v>571</v>
      </c>
      <c r="AT677" s="114">
        <v>0</v>
      </c>
      <c r="AU677" s="56" t="s">
        <v>91</v>
      </c>
      <c r="AV677" s="114">
        <v>0</v>
      </c>
      <c r="AW677" s="56" t="s">
        <v>90</v>
      </c>
      <c r="AX677" s="247">
        <v>1420200</v>
      </c>
      <c r="AY677" s="58">
        <f t="shared" si="53"/>
        <v>7953120</v>
      </c>
      <c r="AZ677" s="112">
        <f t="shared" si="54"/>
        <v>0.15151515151515152</v>
      </c>
      <c r="BA677" s="159">
        <v>0.15151515151515152</v>
      </c>
      <c r="BB677" s="56" t="s">
        <v>90</v>
      </c>
      <c r="BC677" s="56" t="s">
        <v>149</v>
      </c>
      <c r="BD677" s="403" t="s">
        <v>4397</v>
      </c>
      <c r="BE677" s="51" t="s">
        <v>88</v>
      </c>
      <c r="BF677" s="51" t="s">
        <v>88</v>
      </c>
    </row>
    <row r="678" spans="2:58" x14ac:dyDescent="0.25">
      <c r="B678" s="51">
        <v>2026</v>
      </c>
      <c r="C678" s="51">
        <v>891780111</v>
      </c>
      <c r="D678" s="51" t="s">
        <v>79</v>
      </c>
      <c r="E678" s="532" t="s">
        <v>4396</v>
      </c>
      <c r="F678" s="56" t="s">
        <v>4395</v>
      </c>
      <c r="G678" s="56">
        <v>0</v>
      </c>
      <c r="H678" s="56" t="s">
        <v>82</v>
      </c>
      <c r="I678" s="51" t="s">
        <v>174</v>
      </c>
      <c r="J678" s="121" t="s">
        <v>84</v>
      </c>
      <c r="K678" s="405" t="s">
        <v>4046</v>
      </c>
      <c r="L678" s="114">
        <v>9373320</v>
      </c>
      <c r="M678" s="51" t="s">
        <v>86</v>
      </c>
      <c r="N678" s="109" t="s">
        <v>4394</v>
      </c>
      <c r="O678" s="109">
        <v>39015187</v>
      </c>
      <c r="P678" s="109">
        <v>69</v>
      </c>
      <c r="Q678" s="120">
        <v>46036</v>
      </c>
      <c r="R678" s="109">
        <v>6818861280</v>
      </c>
      <c r="S678" s="114">
        <v>2340</v>
      </c>
      <c r="T678" s="120">
        <v>46048</v>
      </c>
      <c r="U678" s="114">
        <v>9373320</v>
      </c>
      <c r="V678" s="56" t="s">
        <v>88</v>
      </c>
      <c r="W678" s="114">
        <v>1082939683</v>
      </c>
      <c r="X678" s="161" t="s">
        <v>3375</v>
      </c>
      <c r="Y678" s="120">
        <v>46048</v>
      </c>
      <c r="Z678" s="120">
        <v>46069</v>
      </c>
      <c r="AA678" s="120" t="s">
        <v>90</v>
      </c>
      <c r="AB678" s="120">
        <v>46167</v>
      </c>
      <c r="AC678" s="54">
        <f t="shared" si="50"/>
        <v>98</v>
      </c>
      <c r="AD678" s="56">
        <v>0</v>
      </c>
      <c r="AE678" s="114">
        <v>0</v>
      </c>
      <c r="AF678" s="56">
        <v>0</v>
      </c>
      <c r="AG678" s="116" t="s">
        <v>90</v>
      </c>
      <c r="AH678" s="54">
        <f t="shared" si="51"/>
        <v>0</v>
      </c>
      <c r="AI678" s="56">
        <v>0</v>
      </c>
      <c r="AJ678" s="114">
        <v>0</v>
      </c>
      <c r="AK678" s="120" t="s">
        <v>90</v>
      </c>
      <c r="AL678" s="116" t="s">
        <v>90</v>
      </c>
      <c r="AM678" s="56">
        <v>0</v>
      </c>
      <c r="AN678" s="116" t="s">
        <v>90</v>
      </c>
      <c r="AO678" s="116" t="s">
        <v>90</v>
      </c>
      <c r="AP678" s="116" t="s">
        <v>90</v>
      </c>
      <c r="AQ678" s="54">
        <f t="shared" si="52"/>
        <v>0</v>
      </c>
      <c r="AR678" s="54">
        <f>+L678+AE678-AJ678</f>
        <v>9373320</v>
      </c>
      <c r="AS678" s="56" t="s">
        <v>571</v>
      </c>
      <c r="AT678" s="114">
        <v>0</v>
      </c>
      <c r="AU678" s="56" t="s">
        <v>91</v>
      </c>
      <c r="AV678" s="114">
        <v>0</v>
      </c>
      <c r="AW678" s="56" t="s">
        <v>90</v>
      </c>
      <c r="AX678" s="247">
        <v>1420200</v>
      </c>
      <c r="AY678" s="58">
        <f t="shared" si="53"/>
        <v>7953120</v>
      </c>
      <c r="AZ678" s="112">
        <f t="shared" si="54"/>
        <v>0.15151515151515152</v>
      </c>
      <c r="BA678" s="159">
        <v>0.15151515151515152</v>
      </c>
      <c r="BB678" s="56" t="s">
        <v>90</v>
      </c>
      <c r="BC678" s="56" t="s">
        <v>149</v>
      </c>
      <c r="BD678" s="403" t="s">
        <v>4393</v>
      </c>
      <c r="BE678" s="51" t="s">
        <v>88</v>
      </c>
      <c r="BF678" s="51" t="s">
        <v>88</v>
      </c>
    </row>
    <row r="679" spans="2:58" x14ac:dyDescent="0.25">
      <c r="B679" s="51">
        <v>2026</v>
      </c>
      <c r="C679" s="51">
        <v>891780111</v>
      </c>
      <c r="D679" s="51" t="s">
        <v>79</v>
      </c>
      <c r="E679" s="532" t="s">
        <v>4392</v>
      </c>
      <c r="F679" s="56" t="s">
        <v>4391</v>
      </c>
      <c r="G679" s="56">
        <v>0</v>
      </c>
      <c r="H679" s="56" t="s">
        <v>82</v>
      </c>
      <c r="I679" s="51" t="s">
        <v>174</v>
      </c>
      <c r="J679" s="121" t="s">
        <v>84</v>
      </c>
      <c r="K679" s="405" t="s">
        <v>4046</v>
      </c>
      <c r="L679" s="114">
        <v>9373320</v>
      </c>
      <c r="M679" s="51" t="s">
        <v>86</v>
      </c>
      <c r="N679" s="109" t="s">
        <v>4390</v>
      </c>
      <c r="O679" s="109">
        <v>1216974148</v>
      </c>
      <c r="P679" s="109">
        <v>69</v>
      </c>
      <c r="Q679" s="120">
        <v>46036</v>
      </c>
      <c r="R679" s="109">
        <v>6818861280</v>
      </c>
      <c r="S679" s="114">
        <v>2368</v>
      </c>
      <c r="T679" s="120">
        <v>46048</v>
      </c>
      <c r="U679" s="114">
        <v>9373320</v>
      </c>
      <c r="V679" s="56" t="s">
        <v>88</v>
      </c>
      <c r="W679" s="114">
        <v>1082939683</v>
      </c>
      <c r="X679" s="161" t="s">
        <v>3375</v>
      </c>
      <c r="Y679" s="120">
        <v>46048</v>
      </c>
      <c r="Z679" s="120">
        <v>46069</v>
      </c>
      <c r="AA679" s="120" t="s">
        <v>90</v>
      </c>
      <c r="AB679" s="120">
        <v>46167</v>
      </c>
      <c r="AC679" s="54">
        <f t="shared" si="50"/>
        <v>98</v>
      </c>
      <c r="AD679" s="56">
        <v>0</v>
      </c>
      <c r="AE679" s="114">
        <v>0</v>
      </c>
      <c r="AF679" s="56">
        <v>0</v>
      </c>
      <c r="AG679" s="116" t="s">
        <v>90</v>
      </c>
      <c r="AH679" s="54">
        <f t="shared" si="51"/>
        <v>0</v>
      </c>
      <c r="AI679" s="56">
        <v>0</v>
      </c>
      <c r="AJ679" s="114">
        <v>0</v>
      </c>
      <c r="AK679" s="120" t="s">
        <v>90</v>
      </c>
      <c r="AL679" s="116" t="s">
        <v>90</v>
      </c>
      <c r="AM679" s="56">
        <v>0</v>
      </c>
      <c r="AN679" s="116" t="s">
        <v>90</v>
      </c>
      <c r="AO679" s="116" t="s">
        <v>90</v>
      </c>
      <c r="AP679" s="116" t="s">
        <v>90</v>
      </c>
      <c r="AQ679" s="54">
        <f t="shared" si="52"/>
        <v>0</v>
      </c>
      <c r="AR679" s="54">
        <f>+L679+AE679-AJ679</f>
        <v>9373320</v>
      </c>
      <c r="AS679" s="56" t="s">
        <v>571</v>
      </c>
      <c r="AT679" s="114">
        <v>0</v>
      </c>
      <c r="AU679" s="56" t="s">
        <v>91</v>
      </c>
      <c r="AV679" s="114">
        <v>0</v>
      </c>
      <c r="AW679" s="56" t="s">
        <v>90</v>
      </c>
      <c r="AX679" s="247">
        <v>1420200</v>
      </c>
      <c r="AY679" s="58">
        <f t="shared" si="53"/>
        <v>7953120</v>
      </c>
      <c r="AZ679" s="112">
        <f t="shared" si="54"/>
        <v>0.15151515151515152</v>
      </c>
      <c r="BA679" s="159">
        <v>0.15151515151515152</v>
      </c>
      <c r="BB679" s="56" t="s">
        <v>90</v>
      </c>
      <c r="BC679" s="56" t="s">
        <v>149</v>
      </c>
      <c r="BD679" s="403" t="s">
        <v>4389</v>
      </c>
      <c r="BE679" s="51" t="s">
        <v>88</v>
      </c>
      <c r="BF679" s="51" t="s">
        <v>88</v>
      </c>
    </row>
    <row r="680" spans="2:58" x14ac:dyDescent="0.25">
      <c r="B680" s="51">
        <v>2026</v>
      </c>
      <c r="C680" s="51">
        <v>891780111</v>
      </c>
      <c r="D680" s="51" t="s">
        <v>79</v>
      </c>
      <c r="E680" s="532" t="s">
        <v>4388</v>
      </c>
      <c r="F680" s="56" t="s">
        <v>4387</v>
      </c>
      <c r="G680" s="56">
        <v>0</v>
      </c>
      <c r="H680" s="56" t="s">
        <v>82</v>
      </c>
      <c r="I680" s="51" t="s">
        <v>174</v>
      </c>
      <c r="J680" s="121" t="s">
        <v>84</v>
      </c>
      <c r="K680" s="405" t="s">
        <v>4046</v>
      </c>
      <c r="L680" s="114">
        <v>9373320</v>
      </c>
      <c r="M680" s="51" t="s">
        <v>86</v>
      </c>
      <c r="N680" s="109" t="s">
        <v>4386</v>
      </c>
      <c r="O680" s="109">
        <v>1007615999</v>
      </c>
      <c r="P680" s="109">
        <v>69</v>
      </c>
      <c r="Q680" s="120">
        <v>46036</v>
      </c>
      <c r="R680" s="109">
        <v>6818861280</v>
      </c>
      <c r="S680" s="114">
        <v>2369</v>
      </c>
      <c r="T680" s="120">
        <v>46048</v>
      </c>
      <c r="U680" s="114">
        <v>9373320</v>
      </c>
      <c r="V680" s="56" t="s">
        <v>88</v>
      </c>
      <c r="W680" s="114">
        <v>1082939683</v>
      </c>
      <c r="X680" s="161" t="s">
        <v>3375</v>
      </c>
      <c r="Y680" s="120">
        <v>46048</v>
      </c>
      <c r="Z680" s="120">
        <v>46069</v>
      </c>
      <c r="AA680" s="120" t="s">
        <v>90</v>
      </c>
      <c r="AB680" s="120">
        <v>46167</v>
      </c>
      <c r="AC680" s="54">
        <f t="shared" si="50"/>
        <v>98</v>
      </c>
      <c r="AD680" s="56">
        <v>0</v>
      </c>
      <c r="AE680" s="114">
        <v>0</v>
      </c>
      <c r="AF680" s="56">
        <v>0</v>
      </c>
      <c r="AG680" s="116" t="s">
        <v>90</v>
      </c>
      <c r="AH680" s="54">
        <f t="shared" si="51"/>
        <v>0</v>
      </c>
      <c r="AI680" s="56">
        <v>0</v>
      </c>
      <c r="AJ680" s="114">
        <v>0</v>
      </c>
      <c r="AK680" s="120" t="s">
        <v>90</v>
      </c>
      <c r="AL680" s="116" t="s">
        <v>90</v>
      </c>
      <c r="AM680" s="56">
        <v>0</v>
      </c>
      <c r="AN680" s="116" t="s">
        <v>90</v>
      </c>
      <c r="AO680" s="116" t="s">
        <v>90</v>
      </c>
      <c r="AP680" s="116" t="s">
        <v>90</v>
      </c>
      <c r="AQ680" s="54">
        <f t="shared" si="52"/>
        <v>0</v>
      </c>
      <c r="AR680" s="54">
        <f>+L680+AE680-AJ680</f>
        <v>9373320</v>
      </c>
      <c r="AS680" s="56" t="s">
        <v>571</v>
      </c>
      <c r="AT680" s="114">
        <v>0</v>
      </c>
      <c r="AU680" s="56" t="s">
        <v>91</v>
      </c>
      <c r="AV680" s="114">
        <v>0</v>
      </c>
      <c r="AW680" s="56" t="s">
        <v>90</v>
      </c>
      <c r="AX680" s="247">
        <v>1420200</v>
      </c>
      <c r="AY680" s="58">
        <f t="shared" si="53"/>
        <v>7953120</v>
      </c>
      <c r="AZ680" s="112">
        <f t="shared" si="54"/>
        <v>0.15151515151515152</v>
      </c>
      <c r="BA680" s="159">
        <v>0.15151515151515152</v>
      </c>
      <c r="BB680" s="56" t="s">
        <v>90</v>
      </c>
      <c r="BC680" s="56" t="s">
        <v>149</v>
      </c>
      <c r="BD680" s="403" t="s">
        <v>4385</v>
      </c>
      <c r="BE680" s="51" t="s">
        <v>88</v>
      </c>
      <c r="BF680" s="51" t="s">
        <v>88</v>
      </c>
    </row>
    <row r="681" spans="2:58" x14ac:dyDescent="0.25">
      <c r="B681" s="51">
        <v>2026</v>
      </c>
      <c r="C681" s="51">
        <v>891780111</v>
      </c>
      <c r="D681" s="51" t="s">
        <v>79</v>
      </c>
      <c r="E681" s="532" t="s">
        <v>4384</v>
      </c>
      <c r="F681" s="56" t="s">
        <v>4383</v>
      </c>
      <c r="G681" s="56">
        <v>0</v>
      </c>
      <c r="H681" s="56" t="s">
        <v>82</v>
      </c>
      <c r="I681" s="51" t="s">
        <v>174</v>
      </c>
      <c r="J681" s="121" t="s">
        <v>84</v>
      </c>
      <c r="K681" s="405" t="s">
        <v>4046</v>
      </c>
      <c r="L681" s="114">
        <v>9373320</v>
      </c>
      <c r="M681" s="51" t="s">
        <v>86</v>
      </c>
      <c r="N681" s="109" t="s">
        <v>4382</v>
      </c>
      <c r="O681" s="109">
        <v>12448679</v>
      </c>
      <c r="P681" s="109">
        <v>69</v>
      </c>
      <c r="Q681" s="120">
        <v>46036</v>
      </c>
      <c r="R681" s="109">
        <v>6818861280</v>
      </c>
      <c r="S681" s="114">
        <v>2370</v>
      </c>
      <c r="T681" s="120">
        <v>46048</v>
      </c>
      <c r="U681" s="114">
        <v>9373320</v>
      </c>
      <c r="V681" s="56" t="s">
        <v>88</v>
      </c>
      <c r="W681" s="114">
        <v>1082939683</v>
      </c>
      <c r="X681" s="161" t="s">
        <v>3375</v>
      </c>
      <c r="Y681" s="120">
        <v>46048</v>
      </c>
      <c r="Z681" s="120">
        <v>46069</v>
      </c>
      <c r="AA681" s="120" t="s">
        <v>90</v>
      </c>
      <c r="AB681" s="120">
        <v>46167</v>
      </c>
      <c r="AC681" s="54">
        <f t="shared" si="50"/>
        <v>98</v>
      </c>
      <c r="AD681" s="56">
        <v>0</v>
      </c>
      <c r="AE681" s="114">
        <v>0</v>
      </c>
      <c r="AF681" s="56">
        <v>0</v>
      </c>
      <c r="AG681" s="116" t="s">
        <v>90</v>
      </c>
      <c r="AH681" s="54">
        <f t="shared" si="51"/>
        <v>0</v>
      </c>
      <c r="AI681" s="56">
        <v>0</v>
      </c>
      <c r="AJ681" s="114">
        <v>0</v>
      </c>
      <c r="AK681" s="120" t="s">
        <v>90</v>
      </c>
      <c r="AL681" s="116" t="s">
        <v>90</v>
      </c>
      <c r="AM681" s="56">
        <v>0</v>
      </c>
      <c r="AN681" s="116" t="s">
        <v>90</v>
      </c>
      <c r="AO681" s="116" t="s">
        <v>90</v>
      </c>
      <c r="AP681" s="116" t="s">
        <v>90</v>
      </c>
      <c r="AQ681" s="54">
        <f t="shared" si="52"/>
        <v>0</v>
      </c>
      <c r="AR681" s="54">
        <f>+L681+AE681-AJ681</f>
        <v>9373320</v>
      </c>
      <c r="AS681" s="56" t="s">
        <v>571</v>
      </c>
      <c r="AT681" s="114">
        <v>0</v>
      </c>
      <c r="AU681" s="56" t="s">
        <v>91</v>
      </c>
      <c r="AV681" s="114">
        <v>0</v>
      </c>
      <c r="AW681" s="56" t="s">
        <v>90</v>
      </c>
      <c r="AX681" s="247">
        <v>1420200</v>
      </c>
      <c r="AY681" s="58">
        <f t="shared" si="53"/>
        <v>7953120</v>
      </c>
      <c r="AZ681" s="112">
        <f t="shared" si="54"/>
        <v>0.15151515151515152</v>
      </c>
      <c r="BA681" s="159">
        <v>0.15151515151515152</v>
      </c>
      <c r="BB681" s="56" t="s">
        <v>90</v>
      </c>
      <c r="BC681" s="56" t="s">
        <v>149</v>
      </c>
      <c r="BD681" s="403" t="s">
        <v>4381</v>
      </c>
      <c r="BE681" s="51" t="s">
        <v>88</v>
      </c>
      <c r="BF681" s="51" t="s">
        <v>88</v>
      </c>
    </row>
    <row r="682" spans="2:58" x14ac:dyDescent="0.25">
      <c r="B682" s="51">
        <v>2026</v>
      </c>
      <c r="C682" s="51">
        <v>891780111</v>
      </c>
      <c r="D682" s="51" t="s">
        <v>79</v>
      </c>
      <c r="E682" s="532" t="s">
        <v>4380</v>
      </c>
      <c r="F682" s="56" t="s">
        <v>4379</v>
      </c>
      <c r="G682" s="56">
        <v>0</v>
      </c>
      <c r="H682" s="56" t="s">
        <v>82</v>
      </c>
      <c r="I682" s="51" t="s">
        <v>174</v>
      </c>
      <c r="J682" s="121" t="s">
        <v>84</v>
      </c>
      <c r="K682" s="405" t="s">
        <v>4046</v>
      </c>
      <c r="L682" s="114">
        <v>9373320</v>
      </c>
      <c r="M682" s="51" t="s">
        <v>86</v>
      </c>
      <c r="N682" s="109" t="s">
        <v>4378</v>
      </c>
      <c r="O682" s="109">
        <v>1007483313</v>
      </c>
      <c r="P682" s="109">
        <v>69</v>
      </c>
      <c r="Q682" s="120">
        <v>46036</v>
      </c>
      <c r="R682" s="109">
        <v>6818861280</v>
      </c>
      <c r="S682" s="114">
        <v>2371</v>
      </c>
      <c r="T682" s="120">
        <v>46048</v>
      </c>
      <c r="U682" s="114">
        <v>9373320</v>
      </c>
      <c r="V682" s="56" t="s">
        <v>88</v>
      </c>
      <c r="W682" s="114">
        <v>1082939683</v>
      </c>
      <c r="X682" s="161" t="s">
        <v>3375</v>
      </c>
      <c r="Y682" s="120">
        <v>46048</v>
      </c>
      <c r="Z682" s="120">
        <v>46069</v>
      </c>
      <c r="AA682" s="120" t="s">
        <v>90</v>
      </c>
      <c r="AB682" s="120">
        <v>46167</v>
      </c>
      <c r="AC682" s="54">
        <f t="shared" si="50"/>
        <v>98</v>
      </c>
      <c r="AD682" s="56">
        <v>0</v>
      </c>
      <c r="AE682" s="114">
        <v>0</v>
      </c>
      <c r="AF682" s="56">
        <v>0</v>
      </c>
      <c r="AG682" s="116" t="s">
        <v>90</v>
      </c>
      <c r="AH682" s="54">
        <f t="shared" si="51"/>
        <v>0</v>
      </c>
      <c r="AI682" s="56">
        <v>0</v>
      </c>
      <c r="AJ682" s="114">
        <v>0</v>
      </c>
      <c r="AK682" s="120" t="s">
        <v>90</v>
      </c>
      <c r="AL682" s="116" t="s">
        <v>90</v>
      </c>
      <c r="AM682" s="56">
        <v>0</v>
      </c>
      <c r="AN682" s="116" t="s">
        <v>90</v>
      </c>
      <c r="AO682" s="116" t="s">
        <v>90</v>
      </c>
      <c r="AP682" s="116" t="s">
        <v>90</v>
      </c>
      <c r="AQ682" s="54">
        <f t="shared" si="52"/>
        <v>0</v>
      </c>
      <c r="AR682" s="54">
        <f>+L682+AE682-AJ682</f>
        <v>9373320</v>
      </c>
      <c r="AS682" s="56" t="s">
        <v>571</v>
      </c>
      <c r="AT682" s="114">
        <v>0</v>
      </c>
      <c r="AU682" s="56" t="s">
        <v>91</v>
      </c>
      <c r="AV682" s="114">
        <v>0</v>
      </c>
      <c r="AW682" s="56" t="s">
        <v>90</v>
      </c>
      <c r="AX682" s="247">
        <v>1420200</v>
      </c>
      <c r="AY682" s="58">
        <f t="shared" si="53"/>
        <v>7953120</v>
      </c>
      <c r="AZ682" s="112">
        <f t="shared" si="54"/>
        <v>0.15151515151515152</v>
      </c>
      <c r="BA682" s="159">
        <v>0.15151515151515152</v>
      </c>
      <c r="BB682" s="56" t="s">
        <v>90</v>
      </c>
      <c r="BC682" s="56" t="s">
        <v>149</v>
      </c>
      <c r="BD682" s="403" t="s">
        <v>4377</v>
      </c>
      <c r="BE682" s="51" t="s">
        <v>88</v>
      </c>
      <c r="BF682" s="51" t="s">
        <v>88</v>
      </c>
    </row>
    <row r="683" spans="2:58" x14ac:dyDescent="0.25">
      <c r="B683" s="51">
        <v>2026</v>
      </c>
      <c r="C683" s="51">
        <v>891780111</v>
      </c>
      <c r="D683" s="51" t="s">
        <v>79</v>
      </c>
      <c r="E683" s="532" t="s">
        <v>4376</v>
      </c>
      <c r="F683" s="56" t="s">
        <v>4375</v>
      </c>
      <c r="G683" s="56">
        <v>0</v>
      </c>
      <c r="H683" s="56" t="s">
        <v>82</v>
      </c>
      <c r="I683" s="51" t="s">
        <v>174</v>
      </c>
      <c r="J683" s="121" t="s">
        <v>84</v>
      </c>
      <c r="K683" s="405" t="s">
        <v>4046</v>
      </c>
      <c r="L683" s="114">
        <v>9373320</v>
      </c>
      <c r="M683" s="51" t="s">
        <v>86</v>
      </c>
      <c r="N683" s="109" t="s">
        <v>4374</v>
      </c>
      <c r="O683" s="109">
        <v>1221965473</v>
      </c>
      <c r="P683" s="109">
        <v>69</v>
      </c>
      <c r="Q683" s="120">
        <v>46036</v>
      </c>
      <c r="R683" s="109">
        <v>6818861280</v>
      </c>
      <c r="S683" s="114">
        <v>2372</v>
      </c>
      <c r="T683" s="120">
        <v>46048</v>
      </c>
      <c r="U683" s="114">
        <v>9373320</v>
      </c>
      <c r="V683" s="56" t="s">
        <v>88</v>
      </c>
      <c r="W683" s="114">
        <v>1082939683</v>
      </c>
      <c r="X683" s="161" t="s">
        <v>3375</v>
      </c>
      <c r="Y683" s="120">
        <v>46048</v>
      </c>
      <c r="Z683" s="120">
        <v>46069</v>
      </c>
      <c r="AA683" s="120" t="s">
        <v>90</v>
      </c>
      <c r="AB683" s="120">
        <v>46167</v>
      </c>
      <c r="AC683" s="54">
        <f t="shared" si="50"/>
        <v>98</v>
      </c>
      <c r="AD683" s="56">
        <v>0</v>
      </c>
      <c r="AE683" s="114">
        <v>0</v>
      </c>
      <c r="AF683" s="56">
        <v>0</v>
      </c>
      <c r="AG683" s="116" t="s">
        <v>90</v>
      </c>
      <c r="AH683" s="54">
        <f t="shared" si="51"/>
        <v>0</v>
      </c>
      <c r="AI683" s="56">
        <v>0</v>
      </c>
      <c r="AJ683" s="114">
        <v>0</v>
      </c>
      <c r="AK683" s="120" t="s">
        <v>90</v>
      </c>
      <c r="AL683" s="116" t="s">
        <v>90</v>
      </c>
      <c r="AM683" s="56">
        <v>0</v>
      </c>
      <c r="AN683" s="116" t="s">
        <v>90</v>
      </c>
      <c r="AO683" s="116" t="s">
        <v>90</v>
      </c>
      <c r="AP683" s="116" t="s">
        <v>90</v>
      </c>
      <c r="AQ683" s="54">
        <f t="shared" si="52"/>
        <v>0</v>
      </c>
      <c r="AR683" s="54">
        <f>+L683+AE683-AJ683</f>
        <v>9373320</v>
      </c>
      <c r="AS683" s="56" t="s">
        <v>571</v>
      </c>
      <c r="AT683" s="114">
        <v>0</v>
      </c>
      <c r="AU683" s="56" t="s">
        <v>91</v>
      </c>
      <c r="AV683" s="114">
        <v>0</v>
      </c>
      <c r="AW683" s="56" t="s">
        <v>90</v>
      </c>
      <c r="AX683" s="247">
        <v>1420200</v>
      </c>
      <c r="AY683" s="58">
        <f t="shared" si="53"/>
        <v>7953120</v>
      </c>
      <c r="AZ683" s="112">
        <f t="shared" si="54"/>
        <v>0.15151515151515152</v>
      </c>
      <c r="BA683" s="159">
        <v>0.15151515151515152</v>
      </c>
      <c r="BB683" s="56" t="s">
        <v>90</v>
      </c>
      <c r="BC683" s="56" t="s">
        <v>149</v>
      </c>
      <c r="BD683" s="403" t="s">
        <v>4373</v>
      </c>
      <c r="BE683" s="51" t="s">
        <v>88</v>
      </c>
      <c r="BF683" s="51" t="s">
        <v>88</v>
      </c>
    </row>
    <row r="684" spans="2:58" x14ac:dyDescent="0.25">
      <c r="B684" s="51">
        <v>2026</v>
      </c>
      <c r="C684" s="51">
        <v>891780111</v>
      </c>
      <c r="D684" s="51" t="s">
        <v>79</v>
      </c>
      <c r="E684" s="532" t="s">
        <v>4372</v>
      </c>
      <c r="F684" s="56" t="s">
        <v>4371</v>
      </c>
      <c r="G684" s="56">
        <v>0</v>
      </c>
      <c r="H684" s="56" t="s">
        <v>82</v>
      </c>
      <c r="I684" s="51" t="s">
        <v>174</v>
      </c>
      <c r="J684" s="121" t="s">
        <v>84</v>
      </c>
      <c r="K684" s="405" t="s">
        <v>4046</v>
      </c>
      <c r="L684" s="114">
        <v>9373320</v>
      </c>
      <c r="M684" s="51" t="s">
        <v>86</v>
      </c>
      <c r="N684" s="109" t="s">
        <v>4370</v>
      </c>
      <c r="O684" s="109">
        <v>1085229769</v>
      </c>
      <c r="P684" s="109">
        <v>69</v>
      </c>
      <c r="Q684" s="120">
        <v>46036</v>
      </c>
      <c r="R684" s="109">
        <v>6818861280</v>
      </c>
      <c r="S684" s="114">
        <v>2373</v>
      </c>
      <c r="T684" s="120">
        <v>46048</v>
      </c>
      <c r="U684" s="114">
        <v>9373320</v>
      </c>
      <c r="V684" s="56" t="s">
        <v>88</v>
      </c>
      <c r="W684" s="114">
        <v>1082939683</v>
      </c>
      <c r="X684" s="161" t="s">
        <v>3375</v>
      </c>
      <c r="Y684" s="120">
        <v>46048</v>
      </c>
      <c r="Z684" s="120">
        <v>46069</v>
      </c>
      <c r="AA684" s="120" t="s">
        <v>90</v>
      </c>
      <c r="AB684" s="120">
        <v>46167</v>
      </c>
      <c r="AC684" s="54">
        <f t="shared" si="50"/>
        <v>98</v>
      </c>
      <c r="AD684" s="56">
        <v>0</v>
      </c>
      <c r="AE684" s="114">
        <v>0</v>
      </c>
      <c r="AF684" s="56">
        <v>0</v>
      </c>
      <c r="AG684" s="116" t="s">
        <v>90</v>
      </c>
      <c r="AH684" s="54">
        <f t="shared" si="51"/>
        <v>0</v>
      </c>
      <c r="AI684" s="56">
        <v>0</v>
      </c>
      <c r="AJ684" s="114">
        <v>0</v>
      </c>
      <c r="AK684" s="120" t="s">
        <v>90</v>
      </c>
      <c r="AL684" s="116" t="s">
        <v>90</v>
      </c>
      <c r="AM684" s="56">
        <v>0</v>
      </c>
      <c r="AN684" s="116" t="s">
        <v>90</v>
      </c>
      <c r="AO684" s="116" t="s">
        <v>90</v>
      </c>
      <c r="AP684" s="116" t="s">
        <v>90</v>
      </c>
      <c r="AQ684" s="54">
        <f t="shared" si="52"/>
        <v>0</v>
      </c>
      <c r="AR684" s="54">
        <f>+L684+AE684-AJ684</f>
        <v>9373320</v>
      </c>
      <c r="AS684" s="56" t="s">
        <v>571</v>
      </c>
      <c r="AT684" s="114">
        <v>0</v>
      </c>
      <c r="AU684" s="56" t="s">
        <v>91</v>
      </c>
      <c r="AV684" s="114">
        <v>0</v>
      </c>
      <c r="AW684" s="56" t="s">
        <v>90</v>
      </c>
      <c r="AX684" s="247">
        <v>1420200</v>
      </c>
      <c r="AY684" s="58">
        <f t="shared" si="53"/>
        <v>7953120</v>
      </c>
      <c r="AZ684" s="112">
        <f t="shared" si="54"/>
        <v>0.15151515151515152</v>
      </c>
      <c r="BA684" s="159">
        <v>0.15151515151515152</v>
      </c>
      <c r="BB684" s="56" t="s">
        <v>90</v>
      </c>
      <c r="BC684" s="56" t="s">
        <v>149</v>
      </c>
      <c r="BD684" s="403" t="s">
        <v>4369</v>
      </c>
      <c r="BE684" s="51" t="s">
        <v>88</v>
      </c>
      <c r="BF684" s="51" t="s">
        <v>88</v>
      </c>
    </row>
    <row r="685" spans="2:58" x14ac:dyDescent="0.25">
      <c r="B685" s="51">
        <v>2026</v>
      </c>
      <c r="C685" s="51">
        <v>891780111</v>
      </c>
      <c r="D685" s="51" t="s">
        <v>79</v>
      </c>
      <c r="E685" s="532" t="s">
        <v>4368</v>
      </c>
      <c r="F685" s="56" t="s">
        <v>4367</v>
      </c>
      <c r="G685" s="56">
        <v>0</v>
      </c>
      <c r="H685" s="56" t="s">
        <v>82</v>
      </c>
      <c r="I685" s="51" t="s">
        <v>174</v>
      </c>
      <c r="J685" s="121" t="s">
        <v>84</v>
      </c>
      <c r="K685" s="405" t="s">
        <v>4046</v>
      </c>
      <c r="L685" s="114">
        <v>9373320</v>
      </c>
      <c r="M685" s="51" t="s">
        <v>86</v>
      </c>
      <c r="N685" s="109" t="s">
        <v>4366</v>
      </c>
      <c r="O685" s="109">
        <v>23105273</v>
      </c>
      <c r="P685" s="109">
        <v>69</v>
      </c>
      <c r="Q685" s="120">
        <v>46036</v>
      </c>
      <c r="R685" s="109">
        <v>6818861280</v>
      </c>
      <c r="S685" s="114">
        <v>2374</v>
      </c>
      <c r="T685" s="120">
        <v>46048</v>
      </c>
      <c r="U685" s="114">
        <v>9373320</v>
      </c>
      <c r="V685" s="56" t="s">
        <v>88</v>
      </c>
      <c r="W685" s="114">
        <v>1082939683</v>
      </c>
      <c r="X685" s="161" t="s">
        <v>3375</v>
      </c>
      <c r="Y685" s="120">
        <v>46048</v>
      </c>
      <c r="Z685" s="120">
        <v>46069</v>
      </c>
      <c r="AA685" s="120" t="s">
        <v>90</v>
      </c>
      <c r="AB685" s="120">
        <v>46167</v>
      </c>
      <c r="AC685" s="54">
        <f t="shared" si="50"/>
        <v>98</v>
      </c>
      <c r="AD685" s="56">
        <v>0</v>
      </c>
      <c r="AE685" s="114">
        <v>0</v>
      </c>
      <c r="AF685" s="56">
        <v>0</v>
      </c>
      <c r="AG685" s="116" t="s">
        <v>90</v>
      </c>
      <c r="AH685" s="54">
        <f t="shared" si="51"/>
        <v>0</v>
      </c>
      <c r="AI685" s="56">
        <v>0</v>
      </c>
      <c r="AJ685" s="114">
        <v>0</v>
      </c>
      <c r="AK685" s="120" t="s">
        <v>90</v>
      </c>
      <c r="AL685" s="116" t="s">
        <v>90</v>
      </c>
      <c r="AM685" s="56">
        <v>0</v>
      </c>
      <c r="AN685" s="116" t="s">
        <v>90</v>
      </c>
      <c r="AO685" s="116" t="s">
        <v>90</v>
      </c>
      <c r="AP685" s="116" t="s">
        <v>90</v>
      </c>
      <c r="AQ685" s="54">
        <f t="shared" si="52"/>
        <v>0</v>
      </c>
      <c r="AR685" s="54">
        <f>+L685+AE685-AJ685</f>
        <v>9373320</v>
      </c>
      <c r="AS685" s="56" t="s">
        <v>571</v>
      </c>
      <c r="AT685" s="114">
        <v>0</v>
      </c>
      <c r="AU685" s="56" t="s">
        <v>91</v>
      </c>
      <c r="AV685" s="114">
        <v>0</v>
      </c>
      <c r="AW685" s="56" t="s">
        <v>90</v>
      </c>
      <c r="AX685" s="247">
        <v>1420200</v>
      </c>
      <c r="AY685" s="58">
        <f t="shared" si="53"/>
        <v>7953120</v>
      </c>
      <c r="AZ685" s="112">
        <f t="shared" si="54"/>
        <v>0.15151515151515152</v>
      </c>
      <c r="BA685" s="159">
        <v>0.15151515151515152</v>
      </c>
      <c r="BB685" s="56" t="s">
        <v>90</v>
      </c>
      <c r="BC685" s="56" t="s">
        <v>149</v>
      </c>
      <c r="BD685" s="403" t="s">
        <v>4365</v>
      </c>
      <c r="BE685" s="51" t="s">
        <v>88</v>
      </c>
      <c r="BF685" s="51" t="s">
        <v>88</v>
      </c>
    </row>
    <row r="686" spans="2:58" x14ac:dyDescent="0.25">
      <c r="B686" s="51">
        <v>2026</v>
      </c>
      <c r="C686" s="51">
        <v>891780111</v>
      </c>
      <c r="D686" s="51" t="s">
        <v>79</v>
      </c>
      <c r="E686" s="532" t="s">
        <v>4364</v>
      </c>
      <c r="F686" s="56" t="s">
        <v>4363</v>
      </c>
      <c r="G686" s="56">
        <v>0</v>
      </c>
      <c r="H686" s="56" t="s">
        <v>82</v>
      </c>
      <c r="I686" s="51" t="s">
        <v>174</v>
      </c>
      <c r="J686" s="121" t="s">
        <v>84</v>
      </c>
      <c r="K686" s="405" t="s">
        <v>4046</v>
      </c>
      <c r="L686" s="114">
        <v>9373320</v>
      </c>
      <c r="M686" s="51" t="s">
        <v>86</v>
      </c>
      <c r="N686" s="109" t="s">
        <v>4362</v>
      </c>
      <c r="O686" s="109">
        <v>1082480235</v>
      </c>
      <c r="P686" s="109">
        <v>69</v>
      </c>
      <c r="Q686" s="120">
        <v>46036</v>
      </c>
      <c r="R686" s="109">
        <v>6818861280</v>
      </c>
      <c r="S686" s="114">
        <v>2375</v>
      </c>
      <c r="T686" s="120">
        <v>46048</v>
      </c>
      <c r="U686" s="114">
        <v>9373320</v>
      </c>
      <c r="V686" s="56" t="s">
        <v>88</v>
      </c>
      <c r="W686" s="114">
        <v>1082939683</v>
      </c>
      <c r="X686" s="161" t="s">
        <v>3375</v>
      </c>
      <c r="Y686" s="120">
        <v>46048</v>
      </c>
      <c r="Z686" s="120">
        <v>46069</v>
      </c>
      <c r="AA686" s="120" t="s">
        <v>90</v>
      </c>
      <c r="AB686" s="120">
        <v>46167</v>
      </c>
      <c r="AC686" s="54">
        <f t="shared" si="50"/>
        <v>98</v>
      </c>
      <c r="AD686" s="56">
        <v>0</v>
      </c>
      <c r="AE686" s="114">
        <v>0</v>
      </c>
      <c r="AF686" s="56">
        <v>0</v>
      </c>
      <c r="AG686" s="116" t="s">
        <v>90</v>
      </c>
      <c r="AH686" s="54">
        <f t="shared" si="51"/>
        <v>0</v>
      </c>
      <c r="AI686" s="56">
        <v>0</v>
      </c>
      <c r="AJ686" s="114">
        <v>0</v>
      </c>
      <c r="AK686" s="120" t="s">
        <v>90</v>
      </c>
      <c r="AL686" s="116" t="s">
        <v>90</v>
      </c>
      <c r="AM686" s="56">
        <v>0</v>
      </c>
      <c r="AN686" s="116" t="s">
        <v>90</v>
      </c>
      <c r="AO686" s="116" t="s">
        <v>90</v>
      </c>
      <c r="AP686" s="116" t="s">
        <v>90</v>
      </c>
      <c r="AQ686" s="54">
        <f t="shared" si="52"/>
        <v>0</v>
      </c>
      <c r="AR686" s="54">
        <f>+L686+AE686-AJ686</f>
        <v>9373320</v>
      </c>
      <c r="AS686" s="56" t="s">
        <v>571</v>
      </c>
      <c r="AT686" s="114">
        <v>0</v>
      </c>
      <c r="AU686" s="56" t="s">
        <v>91</v>
      </c>
      <c r="AV686" s="114">
        <v>0</v>
      </c>
      <c r="AW686" s="56" t="s">
        <v>90</v>
      </c>
      <c r="AX686" s="247">
        <v>1420200</v>
      </c>
      <c r="AY686" s="58">
        <f t="shared" si="53"/>
        <v>7953120</v>
      </c>
      <c r="AZ686" s="112">
        <f t="shared" si="54"/>
        <v>0.15151515151515152</v>
      </c>
      <c r="BA686" s="159">
        <v>0.15151515151515152</v>
      </c>
      <c r="BB686" s="56" t="s">
        <v>90</v>
      </c>
      <c r="BC686" s="56" t="s">
        <v>149</v>
      </c>
      <c r="BD686" s="403" t="s">
        <v>4361</v>
      </c>
      <c r="BE686" s="51" t="s">
        <v>88</v>
      </c>
      <c r="BF686" s="51" t="s">
        <v>88</v>
      </c>
    </row>
    <row r="687" spans="2:58" x14ac:dyDescent="0.25">
      <c r="B687" s="51">
        <v>2026</v>
      </c>
      <c r="C687" s="51">
        <v>891780111</v>
      </c>
      <c r="D687" s="51" t="s">
        <v>79</v>
      </c>
      <c r="E687" s="532" t="s">
        <v>4360</v>
      </c>
      <c r="F687" s="56" t="s">
        <v>4359</v>
      </c>
      <c r="G687" s="56">
        <v>0</v>
      </c>
      <c r="H687" s="56" t="s">
        <v>82</v>
      </c>
      <c r="I687" s="51" t="s">
        <v>174</v>
      </c>
      <c r="J687" s="121" t="s">
        <v>84</v>
      </c>
      <c r="K687" s="405" t="s">
        <v>4046</v>
      </c>
      <c r="L687" s="114">
        <v>9373320</v>
      </c>
      <c r="M687" s="51" t="s">
        <v>86</v>
      </c>
      <c r="N687" s="109" t="s">
        <v>4358</v>
      </c>
      <c r="O687" s="109">
        <v>73591604</v>
      </c>
      <c r="P687" s="109">
        <v>69</v>
      </c>
      <c r="Q687" s="120">
        <v>46036</v>
      </c>
      <c r="R687" s="109">
        <v>6818861280</v>
      </c>
      <c r="S687" s="114">
        <v>2376</v>
      </c>
      <c r="T687" s="120">
        <v>46048</v>
      </c>
      <c r="U687" s="114">
        <v>9373320</v>
      </c>
      <c r="V687" s="56" t="s">
        <v>88</v>
      </c>
      <c r="W687" s="114">
        <v>1082939683</v>
      </c>
      <c r="X687" s="161" t="s">
        <v>3375</v>
      </c>
      <c r="Y687" s="120">
        <v>46048</v>
      </c>
      <c r="Z687" s="120">
        <v>46069</v>
      </c>
      <c r="AA687" s="120" t="s">
        <v>90</v>
      </c>
      <c r="AB687" s="120">
        <v>46167</v>
      </c>
      <c r="AC687" s="54">
        <f t="shared" si="50"/>
        <v>98</v>
      </c>
      <c r="AD687" s="56">
        <v>0</v>
      </c>
      <c r="AE687" s="114">
        <v>0</v>
      </c>
      <c r="AF687" s="56">
        <v>0</v>
      </c>
      <c r="AG687" s="116" t="s">
        <v>90</v>
      </c>
      <c r="AH687" s="54">
        <f t="shared" si="51"/>
        <v>0</v>
      </c>
      <c r="AI687" s="56">
        <v>0</v>
      </c>
      <c r="AJ687" s="114">
        <v>0</v>
      </c>
      <c r="AK687" s="120" t="s">
        <v>90</v>
      </c>
      <c r="AL687" s="116" t="s">
        <v>90</v>
      </c>
      <c r="AM687" s="56">
        <v>0</v>
      </c>
      <c r="AN687" s="116" t="s">
        <v>90</v>
      </c>
      <c r="AO687" s="116" t="s">
        <v>90</v>
      </c>
      <c r="AP687" s="116" t="s">
        <v>90</v>
      </c>
      <c r="AQ687" s="54">
        <f t="shared" si="52"/>
        <v>0</v>
      </c>
      <c r="AR687" s="54">
        <f>+L687+AE687-AJ687</f>
        <v>9373320</v>
      </c>
      <c r="AS687" s="56" t="s">
        <v>571</v>
      </c>
      <c r="AT687" s="114">
        <v>0</v>
      </c>
      <c r="AU687" s="56" t="s">
        <v>91</v>
      </c>
      <c r="AV687" s="114">
        <v>0</v>
      </c>
      <c r="AW687" s="56" t="s">
        <v>90</v>
      </c>
      <c r="AX687" s="247">
        <v>1420200</v>
      </c>
      <c r="AY687" s="58">
        <f t="shared" si="53"/>
        <v>7953120</v>
      </c>
      <c r="AZ687" s="112">
        <f t="shared" si="54"/>
        <v>0.15151515151515152</v>
      </c>
      <c r="BA687" s="159">
        <v>0.15151515151515152</v>
      </c>
      <c r="BB687" s="56" t="s">
        <v>90</v>
      </c>
      <c r="BC687" s="56" t="s">
        <v>149</v>
      </c>
      <c r="BD687" s="403" t="s">
        <v>4357</v>
      </c>
      <c r="BE687" s="51" t="s">
        <v>88</v>
      </c>
      <c r="BF687" s="51" t="s">
        <v>88</v>
      </c>
    </row>
    <row r="688" spans="2:58" x14ac:dyDescent="0.25">
      <c r="B688" s="51">
        <v>2026</v>
      </c>
      <c r="C688" s="51">
        <v>891780111</v>
      </c>
      <c r="D688" s="51" t="s">
        <v>79</v>
      </c>
      <c r="E688" s="532" t="s">
        <v>4356</v>
      </c>
      <c r="F688" s="56" t="s">
        <v>4355</v>
      </c>
      <c r="G688" s="56">
        <v>0</v>
      </c>
      <c r="H688" s="56" t="s">
        <v>82</v>
      </c>
      <c r="I688" s="51" t="s">
        <v>174</v>
      </c>
      <c r="J688" s="121" t="s">
        <v>84</v>
      </c>
      <c r="K688" s="405" t="s">
        <v>4036</v>
      </c>
      <c r="L688" s="114">
        <v>9373320</v>
      </c>
      <c r="M688" s="51" t="s">
        <v>86</v>
      </c>
      <c r="N688" s="109" t="s">
        <v>4354</v>
      </c>
      <c r="O688" s="109">
        <v>85451853</v>
      </c>
      <c r="P688" s="109">
        <v>69</v>
      </c>
      <c r="Q688" s="120">
        <v>46036</v>
      </c>
      <c r="R688" s="109">
        <v>6818861280</v>
      </c>
      <c r="S688" s="114">
        <v>2377</v>
      </c>
      <c r="T688" s="120">
        <v>46048</v>
      </c>
      <c r="U688" s="114">
        <v>9373320</v>
      </c>
      <c r="V688" s="56" t="s">
        <v>88</v>
      </c>
      <c r="W688" s="114">
        <v>1082939683</v>
      </c>
      <c r="X688" s="161" t="s">
        <v>3375</v>
      </c>
      <c r="Y688" s="120">
        <v>46048</v>
      </c>
      <c r="Z688" s="120">
        <v>46069</v>
      </c>
      <c r="AA688" s="120" t="s">
        <v>90</v>
      </c>
      <c r="AB688" s="120">
        <v>46167</v>
      </c>
      <c r="AC688" s="54">
        <f t="shared" si="50"/>
        <v>98</v>
      </c>
      <c r="AD688" s="56">
        <v>0</v>
      </c>
      <c r="AE688" s="114">
        <v>0</v>
      </c>
      <c r="AF688" s="56">
        <v>0</v>
      </c>
      <c r="AG688" s="116" t="s">
        <v>90</v>
      </c>
      <c r="AH688" s="54">
        <f t="shared" si="51"/>
        <v>0</v>
      </c>
      <c r="AI688" s="56">
        <v>0</v>
      </c>
      <c r="AJ688" s="114">
        <v>0</v>
      </c>
      <c r="AK688" s="120" t="s">
        <v>90</v>
      </c>
      <c r="AL688" s="116" t="s">
        <v>90</v>
      </c>
      <c r="AM688" s="56">
        <v>0</v>
      </c>
      <c r="AN688" s="116" t="s">
        <v>90</v>
      </c>
      <c r="AO688" s="116" t="s">
        <v>90</v>
      </c>
      <c r="AP688" s="116" t="s">
        <v>90</v>
      </c>
      <c r="AQ688" s="54">
        <f t="shared" si="52"/>
        <v>0</v>
      </c>
      <c r="AR688" s="54">
        <f>+L688+AE688-AJ688</f>
        <v>9373320</v>
      </c>
      <c r="AS688" s="56" t="s">
        <v>571</v>
      </c>
      <c r="AT688" s="114">
        <v>0</v>
      </c>
      <c r="AU688" s="56" t="s">
        <v>91</v>
      </c>
      <c r="AV688" s="114">
        <v>0</v>
      </c>
      <c r="AW688" s="56" t="s">
        <v>90</v>
      </c>
      <c r="AX688" s="247">
        <v>0</v>
      </c>
      <c r="AY688" s="58">
        <f t="shared" si="53"/>
        <v>9373320</v>
      </c>
      <c r="AZ688" s="112">
        <f t="shared" si="54"/>
        <v>0</v>
      </c>
      <c r="BA688" s="159">
        <v>0</v>
      </c>
      <c r="BB688" s="56" t="s">
        <v>90</v>
      </c>
      <c r="BC688" s="56" t="s">
        <v>149</v>
      </c>
      <c r="BD688" s="403" t="s">
        <v>4353</v>
      </c>
      <c r="BE688" s="51" t="s">
        <v>88</v>
      </c>
      <c r="BF688" s="51" t="s">
        <v>88</v>
      </c>
    </row>
    <row r="689" spans="2:58" x14ac:dyDescent="0.25">
      <c r="B689" s="51">
        <v>2026</v>
      </c>
      <c r="C689" s="51">
        <v>891780111</v>
      </c>
      <c r="D689" s="51" t="s">
        <v>79</v>
      </c>
      <c r="E689" s="532" t="s">
        <v>4352</v>
      </c>
      <c r="F689" s="56" t="s">
        <v>4351</v>
      </c>
      <c r="G689" s="56">
        <v>0</v>
      </c>
      <c r="H689" s="56" t="s">
        <v>82</v>
      </c>
      <c r="I689" s="51" t="s">
        <v>174</v>
      </c>
      <c r="J689" s="121" t="s">
        <v>84</v>
      </c>
      <c r="K689" s="109" t="s">
        <v>4350</v>
      </c>
      <c r="L689" s="114">
        <v>13886400</v>
      </c>
      <c r="M689" s="51" t="s">
        <v>86</v>
      </c>
      <c r="N689" s="109" t="s">
        <v>4349</v>
      </c>
      <c r="O689" s="109">
        <v>80135015</v>
      </c>
      <c r="P689" s="109">
        <v>69</v>
      </c>
      <c r="Q689" s="120">
        <v>46036</v>
      </c>
      <c r="R689" s="109">
        <v>6818861280</v>
      </c>
      <c r="S689" s="114">
        <v>2699</v>
      </c>
      <c r="T689" s="120">
        <v>46048</v>
      </c>
      <c r="U689" s="114">
        <v>13886400</v>
      </c>
      <c r="V689" s="56" t="s">
        <v>88</v>
      </c>
      <c r="W689" s="114">
        <v>1082939683</v>
      </c>
      <c r="X689" s="161" t="s">
        <v>3375</v>
      </c>
      <c r="Y689" s="120">
        <v>46048</v>
      </c>
      <c r="Z689" s="120">
        <v>46069</v>
      </c>
      <c r="AA689" s="120" t="s">
        <v>90</v>
      </c>
      <c r="AB689" s="120">
        <v>46167</v>
      </c>
      <c r="AC689" s="54">
        <f t="shared" si="50"/>
        <v>98</v>
      </c>
      <c r="AD689" s="56">
        <v>0</v>
      </c>
      <c r="AE689" s="114">
        <v>0</v>
      </c>
      <c r="AF689" s="56">
        <v>0</v>
      </c>
      <c r="AG689" s="116" t="s">
        <v>90</v>
      </c>
      <c r="AH689" s="54">
        <f t="shared" si="51"/>
        <v>0</v>
      </c>
      <c r="AI689" s="56">
        <v>0</v>
      </c>
      <c r="AJ689" s="114">
        <v>0</v>
      </c>
      <c r="AK689" s="120" t="s">
        <v>90</v>
      </c>
      <c r="AL689" s="116" t="s">
        <v>90</v>
      </c>
      <c r="AM689" s="56">
        <v>0</v>
      </c>
      <c r="AN689" s="116" t="s">
        <v>90</v>
      </c>
      <c r="AO689" s="116" t="s">
        <v>90</v>
      </c>
      <c r="AP689" s="116" t="s">
        <v>90</v>
      </c>
      <c r="AQ689" s="54">
        <f t="shared" si="52"/>
        <v>0</v>
      </c>
      <c r="AR689" s="54">
        <f>+L689+AE689-AJ689</f>
        <v>13886400</v>
      </c>
      <c r="AS689" s="56" t="s">
        <v>571</v>
      </c>
      <c r="AT689" s="114">
        <v>0</v>
      </c>
      <c r="AU689" s="56" t="s">
        <v>91</v>
      </c>
      <c r="AV689" s="114">
        <v>0</v>
      </c>
      <c r="AW689" s="56" t="s">
        <v>90</v>
      </c>
      <c r="AX689" s="247">
        <v>2104000</v>
      </c>
      <c r="AY689" s="58">
        <f t="shared" si="53"/>
        <v>11782400</v>
      </c>
      <c r="AZ689" s="112">
        <f t="shared" si="54"/>
        <v>0.15151515151515152</v>
      </c>
      <c r="BA689" s="159">
        <v>0.15151515151515152</v>
      </c>
      <c r="BB689" s="56" t="s">
        <v>90</v>
      </c>
      <c r="BC689" s="56" t="s">
        <v>149</v>
      </c>
      <c r="BD689" s="403" t="s">
        <v>4348</v>
      </c>
      <c r="BE689" s="51" t="s">
        <v>88</v>
      </c>
      <c r="BF689" s="51" t="s">
        <v>88</v>
      </c>
    </row>
    <row r="690" spans="2:58" x14ac:dyDescent="0.25">
      <c r="B690" s="51">
        <v>2026</v>
      </c>
      <c r="C690" s="51">
        <v>891780111</v>
      </c>
      <c r="D690" s="51" t="s">
        <v>79</v>
      </c>
      <c r="E690" s="532" t="s">
        <v>4347</v>
      </c>
      <c r="F690" s="56" t="s">
        <v>4346</v>
      </c>
      <c r="G690" s="56">
        <v>0</v>
      </c>
      <c r="H690" s="56" t="s">
        <v>82</v>
      </c>
      <c r="I690" s="51" t="s">
        <v>174</v>
      </c>
      <c r="J690" s="121" t="s">
        <v>84</v>
      </c>
      <c r="K690" s="405" t="s">
        <v>4046</v>
      </c>
      <c r="L690" s="114">
        <v>9373320</v>
      </c>
      <c r="M690" s="51" t="s">
        <v>86</v>
      </c>
      <c r="N690" s="109" t="s">
        <v>4345</v>
      </c>
      <c r="O690" s="109">
        <v>77021670</v>
      </c>
      <c r="P690" s="109">
        <v>69</v>
      </c>
      <c r="Q690" s="120">
        <v>46036</v>
      </c>
      <c r="R690" s="109">
        <v>6818861280</v>
      </c>
      <c r="S690" s="114">
        <v>2691</v>
      </c>
      <c r="T690" s="120">
        <v>46048</v>
      </c>
      <c r="U690" s="114">
        <v>9373320</v>
      </c>
      <c r="V690" s="56" t="s">
        <v>88</v>
      </c>
      <c r="W690" s="114">
        <v>1082939683</v>
      </c>
      <c r="X690" s="161" t="s">
        <v>3375</v>
      </c>
      <c r="Y690" s="120">
        <v>46048</v>
      </c>
      <c r="Z690" s="120">
        <v>46069</v>
      </c>
      <c r="AA690" s="120" t="s">
        <v>90</v>
      </c>
      <c r="AB690" s="120">
        <v>46167</v>
      </c>
      <c r="AC690" s="54">
        <f t="shared" si="50"/>
        <v>98</v>
      </c>
      <c r="AD690" s="56">
        <v>0</v>
      </c>
      <c r="AE690" s="114">
        <v>0</v>
      </c>
      <c r="AF690" s="56">
        <v>0</v>
      </c>
      <c r="AG690" s="116" t="s">
        <v>90</v>
      </c>
      <c r="AH690" s="54">
        <f t="shared" si="51"/>
        <v>0</v>
      </c>
      <c r="AI690" s="56">
        <v>0</v>
      </c>
      <c r="AJ690" s="114">
        <v>0</v>
      </c>
      <c r="AK690" s="120" t="s">
        <v>90</v>
      </c>
      <c r="AL690" s="116" t="s">
        <v>90</v>
      </c>
      <c r="AM690" s="56">
        <v>0</v>
      </c>
      <c r="AN690" s="116" t="s">
        <v>90</v>
      </c>
      <c r="AO690" s="116" t="s">
        <v>90</v>
      </c>
      <c r="AP690" s="116" t="s">
        <v>90</v>
      </c>
      <c r="AQ690" s="54">
        <f t="shared" si="52"/>
        <v>0</v>
      </c>
      <c r="AR690" s="54">
        <f>+L690+AE690-AJ690</f>
        <v>9373320</v>
      </c>
      <c r="AS690" s="56" t="s">
        <v>571</v>
      </c>
      <c r="AT690" s="114">
        <v>0</v>
      </c>
      <c r="AU690" s="56" t="s">
        <v>91</v>
      </c>
      <c r="AV690" s="114">
        <v>0</v>
      </c>
      <c r="AW690" s="56" t="s">
        <v>90</v>
      </c>
      <c r="AX690" s="247">
        <v>0</v>
      </c>
      <c r="AY690" s="58">
        <f t="shared" si="53"/>
        <v>9373320</v>
      </c>
      <c r="AZ690" s="112">
        <f t="shared" si="54"/>
        <v>0</v>
      </c>
      <c r="BA690" s="159">
        <v>0</v>
      </c>
      <c r="BB690" s="56" t="s">
        <v>90</v>
      </c>
      <c r="BC690" s="56" t="s">
        <v>149</v>
      </c>
      <c r="BD690" s="403" t="s">
        <v>4344</v>
      </c>
      <c r="BE690" s="51" t="s">
        <v>88</v>
      </c>
      <c r="BF690" s="51" t="s">
        <v>88</v>
      </c>
    </row>
    <row r="691" spans="2:58" x14ac:dyDescent="0.25">
      <c r="B691" s="51">
        <v>2026</v>
      </c>
      <c r="C691" s="51">
        <v>891780111</v>
      </c>
      <c r="D691" s="51" t="s">
        <v>79</v>
      </c>
      <c r="E691" s="532" t="s">
        <v>4343</v>
      </c>
      <c r="F691" s="56" t="s">
        <v>4342</v>
      </c>
      <c r="G691" s="56">
        <v>0</v>
      </c>
      <c r="H691" s="56" t="s">
        <v>82</v>
      </c>
      <c r="I691" s="51" t="s">
        <v>174</v>
      </c>
      <c r="J691" s="121" t="s">
        <v>84</v>
      </c>
      <c r="K691" s="109" t="s">
        <v>4046</v>
      </c>
      <c r="L691" s="114">
        <v>9373320</v>
      </c>
      <c r="M691" s="51" t="s">
        <v>86</v>
      </c>
      <c r="N691" s="109" t="s">
        <v>4341</v>
      </c>
      <c r="O691" s="109">
        <v>80217405</v>
      </c>
      <c r="P691" s="109">
        <v>69</v>
      </c>
      <c r="Q691" s="120">
        <v>46036</v>
      </c>
      <c r="R691" s="109">
        <v>6818861280</v>
      </c>
      <c r="S691" s="114">
        <v>2692</v>
      </c>
      <c r="T691" s="120">
        <v>46048</v>
      </c>
      <c r="U691" s="114">
        <v>9373320</v>
      </c>
      <c r="V691" s="56" t="s">
        <v>88</v>
      </c>
      <c r="W691" s="114">
        <v>1082939683</v>
      </c>
      <c r="X691" s="161" t="s">
        <v>3375</v>
      </c>
      <c r="Y691" s="120">
        <v>46048</v>
      </c>
      <c r="Z691" s="120">
        <v>46069</v>
      </c>
      <c r="AA691" s="120" t="s">
        <v>90</v>
      </c>
      <c r="AB691" s="120">
        <v>46167</v>
      </c>
      <c r="AC691" s="54">
        <f t="shared" si="50"/>
        <v>98</v>
      </c>
      <c r="AD691" s="56">
        <v>0</v>
      </c>
      <c r="AE691" s="114">
        <v>0</v>
      </c>
      <c r="AF691" s="56">
        <v>0</v>
      </c>
      <c r="AG691" s="116" t="s">
        <v>90</v>
      </c>
      <c r="AH691" s="54">
        <f t="shared" si="51"/>
        <v>0</v>
      </c>
      <c r="AI691" s="56">
        <v>0</v>
      </c>
      <c r="AJ691" s="114">
        <v>0</v>
      </c>
      <c r="AK691" s="120" t="s">
        <v>90</v>
      </c>
      <c r="AL691" s="116" t="s">
        <v>90</v>
      </c>
      <c r="AM691" s="56">
        <v>0</v>
      </c>
      <c r="AN691" s="116" t="s">
        <v>90</v>
      </c>
      <c r="AO691" s="116" t="s">
        <v>90</v>
      </c>
      <c r="AP691" s="116" t="s">
        <v>90</v>
      </c>
      <c r="AQ691" s="54">
        <f t="shared" si="52"/>
        <v>0</v>
      </c>
      <c r="AR691" s="54">
        <f>+L691+AE691-AJ691</f>
        <v>9373320</v>
      </c>
      <c r="AS691" s="56" t="s">
        <v>571</v>
      </c>
      <c r="AT691" s="114">
        <v>0</v>
      </c>
      <c r="AU691" s="56" t="s">
        <v>91</v>
      </c>
      <c r="AV691" s="114">
        <v>0</v>
      </c>
      <c r="AW691" s="56" t="s">
        <v>90</v>
      </c>
      <c r="AX691" s="247">
        <v>1420200</v>
      </c>
      <c r="AY691" s="58">
        <f t="shared" si="53"/>
        <v>7953120</v>
      </c>
      <c r="AZ691" s="112">
        <f t="shared" si="54"/>
        <v>0.15151515151515152</v>
      </c>
      <c r="BA691" s="159">
        <v>0.15151515151515152</v>
      </c>
      <c r="BB691" s="56" t="s">
        <v>90</v>
      </c>
      <c r="BC691" s="56" t="s">
        <v>149</v>
      </c>
      <c r="BD691" s="403" t="s">
        <v>4340</v>
      </c>
      <c r="BE691" s="51" t="s">
        <v>88</v>
      </c>
      <c r="BF691" s="51" t="s">
        <v>88</v>
      </c>
    </row>
    <row r="692" spans="2:58" x14ac:dyDescent="0.25">
      <c r="B692" s="51">
        <v>2026</v>
      </c>
      <c r="C692" s="51">
        <v>891780111</v>
      </c>
      <c r="D692" s="51" t="s">
        <v>79</v>
      </c>
      <c r="E692" s="532" t="s">
        <v>4339</v>
      </c>
      <c r="F692" s="56" t="s">
        <v>4338</v>
      </c>
      <c r="G692" s="56">
        <v>0</v>
      </c>
      <c r="H692" s="56" t="s">
        <v>82</v>
      </c>
      <c r="I692" s="51" t="s">
        <v>174</v>
      </c>
      <c r="J692" s="121" t="s">
        <v>84</v>
      </c>
      <c r="K692" s="109" t="s">
        <v>4036</v>
      </c>
      <c r="L692" s="114">
        <v>9373320</v>
      </c>
      <c r="M692" s="51" t="s">
        <v>86</v>
      </c>
      <c r="N692" s="109" t="s">
        <v>4337</v>
      </c>
      <c r="O692" s="109">
        <v>39099545</v>
      </c>
      <c r="P692" s="109">
        <v>69</v>
      </c>
      <c r="Q692" s="120">
        <v>46036</v>
      </c>
      <c r="R692" s="109">
        <v>6818861280</v>
      </c>
      <c r="S692" s="114">
        <v>2693</v>
      </c>
      <c r="T692" s="120">
        <v>46048</v>
      </c>
      <c r="U692" s="114">
        <v>9373320</v>
      </c>
      <c r="V692" s="56" t="s">
        <v>88</v>
      </c>
      <c r="W692" s="114">
        <v>1082939683</v>
      </c>
      <c r="X692" s="161" t="s">
        <v>3375</v>
      </c>
      <c r="Y692" s="120">
        <v>46048</v>
      </c>
      <c r="Z692" s="120">
        <v>46069</v>
      </c>
      <c r="AA692" s="120" t="s">
        <v>90</v>
      </c>
      <c r="AB692" s="120">
        <v>46167</v>
      </c>
      <c r="AC692" s="54">
        <f t="shared" si="50"/>
        <v>98</v>
      </c>
      <c r="AD692" s="56">
        <v>0</v>
      </c>
      <c r="AE692" s="114">
        <v>0</v>
      </c>
      <c r="AF692" s="56">
        <v>0</v>
      </c>
      <c r="AG692" s="116" t="s">
        <v>90</v>
      </c>
      <c r="AH692" s="54">
        <f t="shared" si="51"/>
        <v>0</v>
      </c>
      <c r="AI692" s="56">
        <v>0</v>
      </c>
      <c r="AJ692" s="114">
        <v>0</v>
      </c>
      <c r="AK692" s="120" t="s">
        <v>90</v>
      </c>
      <c r="AL692" s="116" t="s">
        <v>90</v>
      </c>
      <c r="AM692" s="56">
        <v>0</v>
      </c>
      <c r="AN692" s="116" t="s">
        <v>90</v>
      </c>
      <c r="AO692" s="116" t="s">
        <v>90</v>
      </c>
      <c r="AP692" s="116" t="s">
        <v>90</v>
      </c>
      <c r="AQ692" s="54">
        <f t="shared" si="52"/>
        <v>0</v>
      </c>
      <c r="AR692" s="54">
        <f>+L692+AE692-AJ692</f>
        <v>9373320</v>
      </c>
      <c r="AS692" s="56" t="s">
        <v>571</v>
      </c>
      <c r="AT692" s="114">
        <v>0</v>
      </c>
      <c r="AU692" s="56" t="s">
        <v>91</v>
      </c>
      <c r="AV692" s="114">
        <v>0</v>
      </c>
      <c r="AW692" s="56" t="s">
        <v>90</v>
      </c>
      <c r="AX692" s="247">
        <v>1420200</v>
      </c>
      <c r="AY692" s="58">
        <f t="shared" si="53"/>
        <v>7953120</v>
      </c>
      <c r="AZ692" s="112">
        <f t="shared" si="54"/>
        <v>0.15151515151515152</v>
      </c>
      <c r="BA692" s="159">
        <v>0.15151515151515152</v>
      </c>
      <c r="BB692" s="56" t="s">
        <v>90</v>
      </c>
      <c r="BC692" s="56" t="s">
        <v>149</v>
      </c>
      <c r="BD692" s="403" t="s">
        <v>4336</v>
      </c>
      <c r="BE692" s="51" t="s">
        <v>88</v>
      </c>
      <c r="BF692" s="51" t="s">
        <v>88</v>
      </c>
    </row>
    <row r="693" spans="2:58" x14ac:dyDescent="0.25">
      <c r="B693" s="51">
        <v>2026</v>
      </c>
      <c r="C693" s="51">
        <v>891780111</v>
      </c>
      <c r="D693" s="51" t="s">
        <v>79</v>
      </c>
      <c r="E693" s="532" t="s">
        <v>4335</v>
      </c>
      <c r="F693" s="56" t="s">
        <v>4334</v>
      </c>
      <c r="G693" s="56">
        <v>0</v>
      </c>
      <c r="H693" s="56" t="s">
        <v>82</v>
      </c>
      <c r="I693" s="51" t="s">
        <v>174</v>
      </c>
      <c r="J693" s="121" t="s">
        <v>84</v>
      </c>
      <c r="K693" s="109" t="s">
        <v>4036</v>
      </c>
      <c r="L693" s="114">
        <v>9373320</v>
      </c>
      <c r="M693" s="51" t="s">
        <v>86</v>
      </c>
      <c r="N693" s="109" t="s">
        <v>4333</v>
      </c>
      <c r="O693" s="109">
        <v>84453388</v>
      </c>
      <c r="P693" s="109">
        <v>69</v>
      </c>
      <c r="Q693" s="120">
        <v>46036</v>
      </c>
      <c r="R693" s="109">
        <v>6818861280</v>
      </c>
      <c r="S693" s="114">
        <v>2694</v>
      </c>
      <c r="T693" s="120">
        <v>46048</v>
      </c>
      <c r="U693" s="114">
        <v>9373320</v>
      </c>
      <c r="V693" s="56" t="s">
        <v>88</v>
      </c>
      <c r="W693" s="114">
        <v>1082939683</v>
      </c>
      <c r="X693" s="161" t="s">
        <v>3375</v>
      </c>
      <c r="Y693" s="120">
        <v>46048</v>
      </c>
      <c r="Z693" s="120">
        <v>46069</v>
      </c>
      <c r="AA693" s="120" t="s">
        <v>90</v>
      </c>
      <c r="AB693" s="120">
        <v>46167</v>
      </c>
      <c r="AC693" s="54">
        <f t="shared" si="50"/>
        <v>98</v>
      </c>
      <c r="AD693" s="56">
        <v>0</v>
      </c>
      <c r="AE693" s="114">
        <v>0</v>
      </c>
      <c r="AF693" s="56">
        <v>0</v>
      </c>
      <c r="AG693" s="116" t="s">
        <v>90</v>
      </c>
      <c r="AH693" s="54">
        <f t="shared" si="51"/>
        <v>0</v>
      </c>
      <c r="AI693" s="56">
        <v>0</v>
      </c>
      <c r="AJ693" s="114">
        <v>0</v>
      </c>
      <c r="AK693" s="120" t="s">
        <v>90</v>
      </c>
      <c r="AL693" s="116" t="s">
        <v>90</v>
      </c>
      <c r="AM693" s="56">
        <v>0</v>
      </c>
      <c r="AN693" s="116" t="s">
        <v>90</v>
      </c>
      <c r="AO693" s="116" t="s">
        <v>90</v>
      </c>
      <c r="AP693" s="116" t="s">
        <v>90</v>
      </c>
      <c r="AQ693" s="54">
        <f t="shared" si="52"/>
        <v>0</v>
      </c>
      <c r="AR693" s="54">
        <f>+L693+AE693-AJ693</f>
        <v>9373320</v>
      </c>
      <c r="AS693" s="56" t="s">
        <v>571</v>
      </c>
      <c r="AT693" s="114">
        <v>0</v>
      </c>
      <c r="AU693" s="56" t="s">
        <v>91</v>
      </c>
      <c r="AV693" s="114">
        <v>0</v>
      </c>
      <c r="AW693" s="56" t="s">
        <v>90</v>
      </c>
      <c r="AX693" s="247">
        <v>1420200</v>
      </c>
      <c r="AY693" s="58">
        <f t="shared" si="53"/>
        <v>7953120</v>
      </c>
      <c r="AZ693" s="112">
        <f t="shared" si="54"/>
        <v>0.15151515151515152</v>
      </c>
      <c r="BA693" s="159">
        <v>0.15151515151515152</v>
      </c>
      <c r="BB693" s="56" t="s">
        <v>90</v>
      </c>
      <c r="BC693" s="56" t="s">
        <v>149</v>
      </c>
      <c r="BD693" s="403" t="s">
        <v>4332</v>
      </c>
      <c r="BE693" s="51" t="s">
        <v>88</v>
      </c>
      <c r="BF693" s="51" t="s">
        <v>88</v>
      </c>
    </row>
    <row r="694" spans="2:58" x14ac:dyDescent="0.25">
      <c r="B694" s="51">
        <v>2026</v>
      </c>
      <c r="C694" s="51">
        <v>891780111</v>
      </c>
      <c r="D694" s="51" t="s">
        <v>79</v>
      </c>
      <c r="E694" s="532" t="s">
        <v>4331</v>
      </c>
      <c r="F694" s="56" t="s">
        <v>4330</v>
      </c>
      <c r="G694" s="56">
        <v>0</v>
      </c>
      <c r="H694" s="56" t="s">
        <v>82</v>
      </c>
      <c r="I694" s="51" t="s">
        <v>174</v>
      </c>
      <c r="J694" s="121" t="s">
        <v>84</v>
      </c>
      <c r="K694" s="109" t="s">
        <v>4046</v>
      </c>
      <c r="L694" s="114">
        <v>9373320</v>
      </c>
      <c r="M694" s="51" t="s">
        <v>86</v>
      </c>
      <c r="N694" s="109" t="s">
        <v>4329</v>
      </c>
      <c r="O694" s="109">
        <v>85151605</v>
      </c>
      <c r="P694" s="109">
        <v>69</v>
      </c>
      <c r="Q694" s="120">
        <v>46036</v>
      </c>
      <c r="R694" s="109">
        <v>6818861280</v>
      </c>
      <c r="S694" s="114">
        <v>2695</v>
      </c>
      <c r="T694" s="120">
        <v>46048</v>
      </c>
      <c r="U694" s="114">
        <v>9373320</v>
      </c>
      <c r="V694" s="56" t="s">
        <v>88</v>
      </c>
      <c r="W694" s="114">
        <v>1082939683</v>
      </c>
      <c r="X694" s="161" t="s">
        <v>3375</v>
      </c>
      <c r="Y694" s="120">
        <v>46048</v>
      </c>
      <c r="Z694" s="120">
        <v>46069</v>
      </c>
      <c r="AA694" s="120" t="s">
        <v>90</v>
      </c>
      <c r="AB694" s="120">
        <v>46167</v>
      </c>
      <c r="AC694" s="54">
        <f t="shared" si="50"/>
        <v>98</v>
      </c>
      <c r="AD694" s="56">
        <v>0</v>
      </c>
      <c r="AE694" s="114">
        <v>0</v>
      </c>
      <c r="AF694" s="56">
        <v>0</v>
      </c>
      <c r="AG694" s="116" t="s">
        <v>90</v>
      </c>
      <c r="AH694" s="54">
        <f t="shared" si="51"/>
        <v>0</v>
      </c>
      <c r="AI694" s="56">
        <v>0</v>
      </c>
      <c r="AJ694" s="114">
        <v>0</v>
      </c>
      <c r="AK694" s="120" t="s">
        <v>90</v>
      </c>
      <c r="AL694" s="116" t="s">
        <v>90</v>
      </c>
      <c r="AM694" s="56">
        <v>0</v>
      </c>
      <c r="AN694" s="116" t="s">
        <v>90</v>
      </c>
      <c r="AO694" s="116" t="s">
        <v>90</v>
      </c>
      <c r="AP694" s="116" t="s">
        <v>90</v>
      </c>
      <c r="AQ694" s="54">
        <f t="shared" si="52"/>
        <v>0</v>
      </c>
      <c r="AR694" s="54">
        <f>+L694+AE694-AJ694</f>
        <v>9373320</v>
      </c>
      <c r="AS694" s="56" t="s">
        <v>571</v>
      </c>
      <c r="AT694" s="114">
        <v>0</v>
      </c>
      <c r="AU694" s="56" t="s">
        <v>91</v>
      </c>
      <c r="AV694" s="114">
        <v>0</v>
      </c>
      <c r="AW694" s="56" t="s">
        <v>90</v>
      </c>
      <c r="AX694" s="247">
        <v>1420200</v>
      </c>
      <c r="AY694" s="58">
        <f t="shared" si="53"/>
        <v>7953120</v>
      </c>
      <c r="AZ694" s="112">
        <f t="shared" si="54"/>
        <v>0.15151515151515152</v>
      </c>
      <c r="BA694" s="159">
        <v>0.15151515151515152</v>
      </c>
      <c r="BB694" s="56" t="s">
        <v>90</v>
      </c>
      <c r="BC694" s="56" t="s">
        <v>149</v>
      </c>
      <c r="BD694" s="403" t="s">
        <v>4328</v>
      </c>
      <c r="BE694" s="51" t="s">
        <v>88</v>
      </c>
      <c r="BF694" s="51" t="s">
        <v>88</v>
      </c>
    </row>
    <row r="695" spans="2:58" x14ac:dyDescent="0.25">
      <c r="B695" s="51">
        <v>2026</v>
      </c>
      <c r="C695" s="51">
        <v>891780111</v>
      </c>
      <c r="D695" s="51" t="s">
        <v>79</v>
      </c>
      <c r="E695" s="532" t="s">
        <v>4327</v>
      </c>
      <c r="F695" s="56" t="s">
        <v>4326</v>
      </c>
      <c r="G695" s="56">
        <v>0</v>
      </c>
      <c r="H695" s="56" t="s">
        <v>82</v>
      </c>
      <c r="I695" s="51" t="s">
        <v>174</v>
      </c>
      <c r="J695" s="121" t="s">
        <v>84</v>
      </c>
      <c r="K695" s="109" t="s">
        <v>4325</v>
      </c>
      <c r="L695" s="114">
        <v>9373320</v>
      </c>
      <c r="M695" s="51" t="s">
        <v>86</v>
      </c>
      <c r="N695" s="109" t="s">
        <v>4324</v>
      </c>
      <c r="O695" s="109">
        <v>32761037</v>
      </c>
      <c r="P695" s="109">
        <v>69</v>
      </c>
      <c r="Q695" s="120">
        <v>46036</v>
      </c>
      <c r="R695" s="109">
        <v>6818861280</v>
      </c>
      <c r="S695" s="114">
        <v>2697</v>
      </c>
      <c r="T695" s="120">
        <v>46048</v>
      </c>
      <c r="U695" s="114">
        <v>9373320</v>
      </c>
      <c r="V695" s="56" t="s">
        <v>88</v>
      </c>
      <c r="W695" s="114">
        <v>1082939683</v>
      </c>
      <c r="X695" s="161" t="s">
        <v>3375</v>
      </c>
      <c r="Y695" s="120">
        <v>46048</v>
      </c>
      <c r="Z695" s="120">
        <v>46069</v>
      </c>
      <c r="AA695" s="120" t="s">
        <v>90</v>
      </c>
      <c r="AB695" s="120">
        <v>46167</v>
      </c>
      <c r="AC695" s="54">
        <f t="shared" si="50"/>
        <v>98</v>
      </c>
      <c r="AD695" s="56">
        <v>0</v>
      </c>
      <c r="AE695" s="114">
        <v>0</v>
      </c>
      <c r="AF695" s="56">
        <v>0</v>
      </c>
      <c r="AG695" s="116" t="s">
        <v>90</v>
      </c>
      <c r="AH695" s="54">
        <f t="shared" si="51"/>
        <v>0</v>
      </c>
      <c r="AI695" s="56">
        <v>0</v>
      </c>
      <c r="AJ695" s="114">
        <v>0</v>
      </c>
      <c r="AK695" s="120" t="s">
        <v>90</v>
      </c>
      <c r="AL695" s="116" t="s">
        <v>90</v>
      </c>
      <c r="AM695" s="56">
        <v>0</v>
      </c>
      <c r="AN695" s="116" t="s">
        <v>90</v>
      </c>
      <c r="AO695" s="116" t="s">
        <v>90</v>
      </c>
      <c r="AP695" s="116" t="s">
        <v>90</v>
      </c>
      <c r="AQ695" s="54">
        <f t="shared" si="52"/>
        <v>0</v>
      </c>
      <c r="AR695" s="54">
        <f>+L695+AE695-AJ695</f>
        <v>9373320</v>
      </c>
      <c r="AS695" s="56" t="s">
        <v>571</v>
      </c>
      <c r="AT695" s="114">
        <v>0</v>
      </c>
      <c r="AU695" s="56" t="s">
        <v>91</v>
      </c>
      <c r="AV695" s="114">
        <v>0</v>
      </c>
      <c r="AW695" s="56" t="s">
        <v>90</v>
      </c>
      <c r="AX695" s="247">
        <v>1420200</v>
      </c>
      <c r="AY695" s="58">
        <f t="shared" si="53"/>
        <v>7953120</v>
      </c>
      <c r="AZ695" s="112">
        <f t="shared" si="54"/>
        <v>0.15151515151515152</v>
      </c>
      <c r="BA695" s="159">
        <v>0.15151515151515152</v>
      </c>
      <c r="BB695" s="56" t="s">
        <v>90</v>
      </c>
      <c r="BC695" s="56" t="s">
        <v>149</v>
      </c>
      <c r="BD695" s="403" t="s">
        <v>4323</v>
      </c>
      <c r="BE695" s="51" t="s">
        <v>88</v>
      </c>
      <c r="BF695" s="51" t="s">
        <v>88</v>
      </c>
    </row>
    <row r="696" spans="2:58" x14ac:dyDescent="0.25">
      <c r="B696" s="51">
        <v>2026</v>
      </c>
      <c r="C696" s="51">
        <v>891780111</v>
      </c>
      <c r="D696" s="51" t="s">
        <v>79</v>
      </c>
      <c r="E696" s="532" t="s">
        <v>4322</v>
      </c>
      <c r="F696" s="56" t="s">
        <v>4321</v>
      </c>
      <c r="G696" s="56">
        <v>0</v>
      </c>
      <c r="H696" s="56" t="s">
        <v>82</v>
      </c>
      <c r="I696" s="51" t="s">
        <v>174</v>
      </c>
      <c r="J696" s="121" t="s">
        <v>84</v>
      </c>
      <c r="K696" s="109" t="s">
        <v>4320</v>
      </c>
      <c r="L696" s="114">
        <v>32500000</v>
      </c>
      <c r="M696" s="51" t="s">
        <v>86</v>
      </c>
      <c r="N696" s="109" t="s">
        <v>4319</v>
      </c>
      <c r="O696" s="109">
        <v>1082916287</v>
      </c>
      <c r="P696" s="109">
        <v>262</v>
      </c>
      <c r="Q696" s="120">
        <v>46042</v>
      </c>
      <c r="R696" s="109">
        <v>130000000</v>
      </c>
      <c r="S696" s="114">
        <v>2698</v>
      </c>
      <c r="T696" s="120">
        <v>46048</v>
      </c>
      <c r="U696" s="114">
        <v>32500000</v>
      </c>
      <c r="V696" s="56" t="s">
        <v>88</v>
      </c>
      <c r="W696" s="114">
        <v>85155333</v>
      </c>
      <c r="X696" s="161" t="s">
        <v>1960</v>
      </c>
      <c r="Y696" s="120">
        <v>46048</v>
      </c>
      <c r="Z696" s="120">
        <v>46048</v>
      </c>
      <c r="AA696" s="120" t="s">
        <v>90</v>
      </c>
      <c r="AB696" s="120">
        <v>46195</v>
      </c>
      <c r="AC696" s="54">
        <f t="shared" si="50"/>
        <v>147</v>
      </c>
      <c r="AD696" s="56">
        <v>0</v>
      </c>
      <c r="AE696" s="114">
        <v>0</v>
      </c>
      <c r="AF696" s="56">
        <v>0</v>
      </c>
      <c r="AG696" s="116" t="s">
        <v>90</v>
      </c>
      <c r="AH696" s="54">
        <f t="shared" si="51"/>
        <v>0</v>
      </c>
      <c r="AI696" s="56">
        <v>0</v>
      </c>
      <c r="AJ696" s="114">
        <v>0</v>
      </c>
      <c r="AK696" s="120" t="s">
        <v>90</v>
      </c>
      <c r="AL696" s="116" t="s">
        <v>90</v>
      </c>
      <c r="AM696" s="56">
        <v>0</v>
      </c>
      <c r="AN696" s="116" t="s">
        <v>90</v>
      </c>
      <c r="AO696" s="116" t="s">
        <v>90</v>
      </c>
      <c r="AP696" s="116" t="s">
        <v>90</v>
      </c>
      <c r="AQ696" s="54">
        <f t="shared" si="52"/>
        <v>0</v>
      </c>
      <c r="AR696" s="54">
        <f>+L696+AE696-AJ696</f>
        <v>32500000</v>
      </c>
      <c r="AS696" s="56" t="s">
        <v>571</v>
      </c>
      <c r="AT696" s="114">
        <v>0</v>
      </c>
      <c r="AU696" s="56" t="s">
        <v>91</v>
      </c>
      <c r="AV696" s="114">
        <v>0</v>
      </c>
      <c r="AW696" s="56" t="s">
        <v>90</v>
      </c>
      <c r="AX696" s="247">
        <v>13000000</v>
      </c>
      <c r="AY696" s="58">
        <f t="shared" si="53"/>
        <v>19500000</v>
      </c>
      <c r="AZ696" s="112">
        <f t="shared" si="54"/>
        <v>0.4</v>
      </c>
      <c r="BA696" s="159">
        <v>0.4</v>
      </c>
      <c r="BB696" s="56" t="s">
        <v>90</v>
      </c>
      <c r="BC696" s="56" t="s">
        <v>92</v>
      </c>
      <c r="BD696" s="403" t="s">
        <v>4318</v>
      </c>
      <c r="BE696" s="51" t="s">
        <v>88</v>
      </c>
      <c r="BF696" s="51" t="s">
        <v>88</v>
      </c>
    </row>
    <row r="697" spans="2:58" x14ac:dyDescent="0.25">
      <c r="B697" s="51">
        <v>2026</v>
      </c>
      <c r="C697" s="51">
        <v>891780111</v>
      </c>
      <c r="D697" s="51" t="s">
        <v>79</v>
      </c>
      <c r="E697" s="532" t="s">
        <v>4317</v>
      </c>
      <c r="F697" s="56" t="s">
        <v>4316</v>
      </c>
      <c r="G697" s="56">
        <v>0</v>
      </c>
      <c r="H697" s="56" t="s">
        <v>82</v>
      </c>
      <c r="I697" s="51" t="s">
        <v>174</v>
      </c>
      <c r="J697" s="121" t="s">
        <v>84</v>
      </c>
      <c r="K697" s="109" t="s">
        <v>4315</v>
      </c>
      <c r="L697" s="114">
        <v>140161000</v>
      </c>
      <c r="M697" s="51" t="s">
        <v>86</v>
      </c>
      <c r="N697" s="109" t="s">
        <v>4283</v>
      </c>
      <c r="O697" s="109">
        <v>901255659</v>
      </c>
      <c r="P697" s="109">
        <v>312</v>
      </c>
      <c r="Q697" s="120">
        <v>46043</v>
      </c>
      <c r="R697" s="109">
        <v>140161000</v>
      </c>
      <c r="S697" s="114">
        <v>2346</v>
      </c>
      <c r="T697" s="120">
        <v>46048</v>
      </c>
      <c r="U697" s="109">
        <v>140161000</v>
      </c>
      <c r="V697" s="56" t="s">
        <v>88</v>
      </c>
      <c r="W697" s="114">
        <v>85155333</v>
      </c>
      <c r="X697" s="161" t="s">
        <v>1960</v>
      </c>
      <c r="Y697" s="120">
        <v>46048</v>
      </c>
      <c r="Z697" s="120">
        <v>46049</v>
      </c>
      <c r="AA697" s="120">
        <v>46049</v>
      </c>
      <c r="AB697" s="120">
        <v>46111</v>
      </c>
      <c r="AC697" s="54">
        <f t="shared" si="50"/>
        <v>62</v>
      </c>
      <c r="AD697" s="56">
        <v>0</v>
      </c>
      <c r="AE697" s="114">
        <v>0</v>
      </c>
      <c r="AF697" s="56">
        <v>0</v>
      </c>
      <c r="AG697" s="116" t="s">
        <v>90</v>
      </c>
      <c r="AH697" s="54">
        <f t="shared" si="51"/>
        <v>0</v>
      </c>
      <c r="AI697" s="56">
        <v>0</v>
      </c>
      <c r="AJ697" s="114">
        <v>0</v>
      </c>
      <c r="AK697" s="120" t="s">
        <v>90</v>
      </c>
      <c r="AL697" s="116" t="s">
        <v>90</v>
      </c>
      <c r="AM697" s="56">
        <v>0</v>
      </c>
      <c r="AN697" s="116" t="s">
        <v>90</v>
      </c>
      <c r="AO697" s="116" t="s">
        <v>90</v>
      </c>
      <c r="AP697" s="116" t="s">
        <v>90</v>
      </c>
      <c r="AQ697" s="54">
        <f t="shared" si="52"/>
        <v>0</v>
      </c>
      <c r="AR697" s="54">
        <f>+L697+AE697-AJ697</f>
        <v>140161000</v>
      </c>
      <c r="AS697" s="56" t="s">
        <v>571</v>
      </c>
      <c r="AT697" s="114">
        <v>0</v>
      </c>
      <c r="AU697" s="56" t="s">
        <v>91</v>
      </c>
      <c r="AV697" s="114">
        <v>0</v>
      </c>
      <c r="AW697" s="56" t="s">
        <v>90</v>
      </c>
      <c r="AX697" s="247">
        <v>0</v>
      </c>
      <c r="AY697" s="58">
        <f t="shared" si="53"/>
        <v>140161000</v>
      </c>
      <c r="AZ697" s="112">
        <f t="shared" si="54"/>
        <v>0</v>
      </c>
      <c r="BA697" s="159">
        <v>0</v>
      </c>
      <c r="BB697" s="56" t="s">
        <v>90</v>
      </c>
      <c r="BC697" s="56" t="s">
        <v>149</v>
      </c>
      <c r="BD697" s="403" t="s">
        <v>4314</v>
      </c>
      <c r="BE697" s="51" t="s">
        <v>88</v>
      </c>
      <c r="BF697" s="51" t="s">
        <v>88</v>
      </c>
    </row>
    <row r="698" spans="2:58" x14ac:dyDescent="0.25">
      <c r="B698" s="51">
        <v>2026</v>
      </c>
      <c r="C698" s="51">
        <v>891780111</v>
      </c>
      <c r="D698" s="51" t="s">
        <v>79</v>
      </c>
      <c r="E698" s="532" t="s">
        <v>4313</v>
      </c>
      <c r="F698" s="56" t="s">
        <v>4312</v>
      </c>
      <c r="G698" s="56">
        <v>0</v>
      </c>
      <c r="H698" s="56" t="s">
        <v>82</v>
      </c>
      <c r="I698" s="51" t="s">
        <v>174</v>
      </c>
      <c r="J698" s="121" t="s">
        <v>84</v>
      </c>
      <c r="K698" s="109" t="s">
        <v>4311</v>
      </c>
      <c r="L698" s="114">
        <v>48724652</v>
      </c>
      <c r="M698" s="51" t="s">
        <v>86</v>
      </c>
      <c r="N698" s="109" t="s">
        <v>4310</v>
      </c>
      <c r="O698" s="109">
        <v>901664401</v>
      </c>
      <c r="P698" s="109">
        <v>181</v>
      </c>
      <c r="Q698" s="120">
        <v>46038</v>
      </c>
      <c r="R698" s="109">
        <v>48724652</v>
      </c>
      <c r="S698" s="114">
        <v>2359</v>
      </c>
      <c r="T698" s="120">
        <v>46048</v>
      </c>
      <c r="U698" s="109">
        <v>48724652</v>
      </c>
      <c r="V698" s="56" t="s">
        <v>88</v>
      </c>
      <c r="W698" s="114">
        <v>1082939683</v>
      </c>
      <c r="X698" s="161" t="s">
        <v>3375</v>
      </c>
      <c r="Y698" s="120">
        <v>46048</v>
      </c>
      <c r="Z698" s="120">
        <v>46049</v>
      </c>
      <c r="AA698" s="120">
        <v>46049</v>
      </c>
      <c r="AB698" s="120">
        <v>46108</v>
      </c>
      <c r="AC698" s="54">
        <f t="shared" si="50"/>
        <v>59</v>
      </c>
      <c r="AD698" s="56">
        <v>0</v>
      </c>
      <c r="AE698" s="114">
        <v>0</v>
      </c>
      <c r="AF698" s="56">
        <v>0</v>
      </c>
      <c r="AG698" s="116" t="s">
        <v>90</v>
      </c>
      <c r="AH698" s="54">
        <f t="shared" si="51"/>
        <v>0</v>
      </c>
      <c r="AI698" s="56">
        <v>0</v>
      </c>
      <c r="AJ698" s="114">
        <v>0</v>
      </c>
      <c r="AK698" s="120" t="s">
        <v>90</v>
      </c>
      <c r="AL698" s="116" t="s">
        <v>90</v>
      </c>
      <c r="AM698" s="56">
        <v>0</v>
      </c>
      <c r="AN698" s="116" t="s">
        <v>90</v>
      </c>
      <c r="AO698" s="116" t="s">
        <v>90</v>
      </c>
      <c r="AP698" s="116" t="s">
        <v>90</v>
      </c>
      <c r="AQ698" s="54">
        <f t="shared" si="52"/>
        <v>0</v>
      </c>
      <c r="AR698" s="54">
        <f>+L698+AE698-AJ698</f>
        <v>48724652</v>
      </c>
      <c r="AS698" s="56" t="s">
        <v>571</v>
      </c>
      <c r="AT698" s="114">
        <v>0</v>
      </c>
      <c r="AU698" s="56" t="s">
        <v>88</v>
      </c>
      <c r="AV698" s="114">
        <v>24362326</v>
      </c>
      <c r="AW698" s="56" t="s">
        <v>90</v>
      </c>
      <c r="AX698" s="114">
        <v>0</v>
      </c>
      <c r="AY698" s="58">
        <f t="shared" si="53"/>
        <v>48724652</v>
      </c>
      <c r="AZ698" s="112">
        <f t="shared" si="54"/>
        <v>0</v>
      </c>
      <c r="BA698" s="159">
        <v>0</v>
      </c>
      <c r="BB698" s="56" t="s">
        <v>90</v>
      </c>
      <c r="BC698" s="56" t="s">
        <v>149</v>
      </c>
      <c r="BD698" s="403" t="s">
        <v>4309</v>
      </c>
      <c r="BE698" s="51" t="s">
        <v>88</v>
      </c>
      <c r="BF698" s="51" t="s">
        <v>88</v>
      </c>
    </row>
    <row r="699" spans="2:58" x14ac:dyDescent="0.25">
      <c r="B699" s="51">
        <v>2026</v>
      </c>
      <c r="C699" s="51">
        <v>891780111</v>
      </c>
      <c r="D699" s="51" t="s">
        <v>79</v>
      </c>
      <c r="E699" s="532" t="s">
        <v>4308</v>
      </c>
      <c r="F699" s="56" t="s">
        <v>4307</v>
      </c>
      <c r="G699" s="56">
        <v>0</v>
      </c>
      <c r="H699" s="56" t="s">
        <v>82</v>
      </c>
      <c r="I699" s="51" t="s">
        <v>174</v>
      </c>
      <c r="J699" s="121" t="s">
        <v>84</v>
      </c>
      <c r="K699" s="109" t="s">
        <v>4046</v>
      </c>
      <c r="L699" s="114">
        <v>9373320</v>
      </c>
      <c r="M699" s="51" t="s">
        <v>86</v>
      </c>
      <c r="N699" s="109" t="s">
        <v>4306</v>
      </c>
      <c r="O699" s="109">
        <v>12401348</v>
      </c>
      <c r="P699" s="109">
        <v>69</v>
      </c>
      <c r="Q699" s="120">
        <v>46036</v>
      </c>
      <c r="R699" s="109">
        <v>6818861280</v>
      </c>
      <c r="S699" s="114">
        <v>2423</v>
      </c>
      <c r="T699" s="120">
        <v>46048</v>
      </c>
      <c r="U699" s="114">
        <v>9373320</v>
      </c>
      <c r="V699" s="56" t="s">
        <v>88</v>
      </c>
      <c r="W699" s="114">
        <v>1082939683</v>
      </c>
      <c r="X699" s="161" t="s">
        <v>3375</v>
      </c>
      <c r="Y699" s="120">
        <v>46048</v>
      </c>
      <c r="Z699" s="120">
        <v>46069</v>
      </c>
      <c r="AA699" s="120" t="s">
        <v>90</v>
      </c>
      <c r="AB699" s="120">
        <v>46167</v>
      </c>
      <c r="AC699" s="54">
        <f t="shared" si="50"/>
        <v>98</v>
      </c>
      <c r="AD699" s="56">
        <v>0</v>
      </c>
      <c r="AE699" s="114">
        <v>0</v>
      </c>
      <c r="AF699" s="56">
        <v>0</v>
      </c>
      <c r="AG699" s="116" t="s">
        <v>90</v>
      </c>
      <c r="AH699" s="54">
        <f t="shared" si="51"/>
        <v>0</v>
      </c>
      <c r="AI699" s="56">
        <v>0</v>
      </c>
      <c r="AJ699" s="114">
        <v>0</v>
      </c>
      <c r="AK699" s="120" t="s">
        <v>90</v>
      </c>
      <c r="AL699" s="116" t="s">
        <v>90</v>
      </c>
      <c r="AM699" s="56">
        <v>0</v>
      </c>
      <c r="AN699" s="116" t="s">
        <v>90</v>
      </c>
      <c r="AO699" s="116" t="s">
        <v>90</v>
      </c>
      <c r="AP699" s="116" t="s">
        <v>90</v>
      </c>
      <c r="AQ699" s="54">
        <f t="shared" si="52"/>
        <v>0</v>
      </c>
      <c r="AR699" s="54">
        <f>+L699+AE699-AJ699</f>
        <v>9373320</v>
      </c>
      <c r="AS699" s="56" t="s">
        <v>571</v>
      </c>
      <c r="AT699" s="114">
        <v>0</v>
      </c>
      <c r="AU699" s="56" t="s">
        <v>91</v>
      </c>
      <c r="AV699" s="114">
        <v>0</v>
      </c>
      <c r="AW699" s="56" t="s">
        <v>90</v>
      </c>
      <c r="AX699" s="247">
        <v>1420200</v>
      </c>
      <c r="AY699" s="58">
        <f t="shared" si="53"/>
        <v>7953120</v>
      </c>
      <c r="AZ699" s="112">
        <f t="shared" si="54"/>
        <v>0.15151515151515152</v>
      </c>
      <c r="BA699" s="159">
        <v>0.15151515151515152</v>
      </c>
      <c r="BB699" s="56" t="s">
        <v>90</v>
      </c>
      <c r="BC699" s="56" t="s">
        <v>149</v>
      </c>
      <c r="BD699" s="403" t="s">
        <v>4305</v>
      </c>
      <c r="BE699" s="51" t="s">
        <v>88</v>
      </c>
      <c r="BF699" s="51" t="s">
        <v>88</v>
      </c>
    </row>
    <row r="700" spans="2:58" x14ac:dyDescent="0.25">
      <c r="B700" s="51">
        <v>2026</v>
      </c>
      <c r="C700" s="51">
        <v>891780111</v>
      </c>
      <c r="D700" s="51" t="s">
        <v>79</v>
      </c>
      <c r="E700" s="532" t="s">
        <v>4304</v>
      </c>
      <c r="F700" s="56" t="s">
        <v>4303</v>
      </c>
      <c r="G700" s="56">
        <v>0</v>
      </c>
      <c r="H700" s="56" t="s">
        <v>82</v>
      </c>
      <c r="I700" s="51" t="s">
        <v>174</v>
      </c>
      <c r="J700" s="121" t="s">
        <v>84</v>
      </c>
      <c r="K700" s="109" t="s">
        <v>4046</v>
      </c>
      <c r="L700" s="114">
        <v>9373320</v>
      </c>
      <c r="M700" s="51" t="s">
        <v>86</v>
      </c>
      <c r="N700" s="109" t="s">
        <v>4302</v>
      </c>
      <c r="O700" s="109">
        <v>1004494662</v>
      </c>
      <c r="P700" s="109">
        <v>69</v>
      </c>
      <c r="Q700" s="120">
        <v>46036</v>
      </c>
      <c r="R700" s="109">
        <v>6818861280</v>
      </c>
      <c r="S700" s="114">
        <v>2422</v>
      </c>
      <c r="T700" s="120">
        <v>46048</v>
      </c>
      <c r="U700" s="114">
        <v>9373320</v>
      </c>
      <c r="V700" s="56" t="s">
        <v>88</v>
      </c>
      <c r="W700" s="114">
        <v>1082939683</v>
      </c>
      <c r="X700" s="161" t="s">
        <v>3375</v>
      </c>
      <c r="Y700" s="120">
        <v>46048</v>
      </c>
      <c r="Z700" s="120">
        <v>46069</v>
      </c>
      <c r="AA700" s="120" t="s">
        <v>90</v>
      </c>
      <c r="AB700" s="120">
        <v>46167</v>
      </c>
      <c r="AC700" s="54">
        <f t="shared" si="50"/>
        <v>98</v>
      </c>
      <c r="AD700" s="56">
        <v>0</v>
      </c>
      <c r="AE700" s="114">
        <v>0</v>
      </c>
      <c r="AF700" s="56">
        <v>0</v>
      </c>
      <c r="AG700" s="116" t="s">
        <v>90</v>
      </c>
      <c r="AH700" s="54">
        <f t="shared" si="51"/>
        <v>0</v>
      </c>
      <c r="AI700" s="56">
        <v>0</v>
      </c>
      <c r="AJ700" s="114">
        <v>0</v>
      </c>
      <c r="AK700" s="120" t="s">
        <v>90</v>
      </c>
      <c r="AL700" s="116" t="s">
        <v>90</v>
      </c>
      <c r="AM700" s="56">
        <v>0</v>
      </c>
      <c r="AN700" s="116" t="s">
        <v>90</v>
      </c>
      <c r="AO700" s="116" t="s">
        <v>90</v>
      </c>
      <c r="AP700" s="116" t="s">
        <v>90</v>
      </c>
      <c r="AQ700" s="54">
        <f t="shared" si="52"/>
        <v>0</v>
      </c>
      <c r="AR700" s="54">
        <f>+L700+AE700-AJ700</f>
        <v>9373320</v>
      </c>
      <c r="AS700" s="56" t="s">
        <v>571</v>
      </c>
      <c r="AT700" s="114">
        <v>0</v>
      </c>
      <c r="AU700" s="56" t="s">
        <v>91</v>
      </c>
      <c r="AV700" s="114">
        <v>0</v>
      </c>
      <c r="AW700" s="56" t="s">
        <v>90</v>
      </c>
      <c r="AX700" s="247">
        <v>1420200</v>
      </c>
      <c r="AY700" s="58">
        <f t="shared" si="53"/>
        <v>7953120</v>
      </c>
      <c r="AZ700" s="112">
        <f t="shared" si="54"/>
        <v>0.15151515151515152</v>
      </c>
      <c r="BA700" s="159">
        <v>0.15151515151515152</v>
      </c>
      <c r="BB700" s="56" t="s">
        <v>90</v>
      </c>
      <c r="BC700" s="56" t="s">
        <v>149</v>
      </c>
      <c r="BD700" s="403" t="s">
        <v>4301</v>
      </c>
      <c r="BE700" s="51" t="s">
        <v>88</v>
      </c>
      <c r="BF700" s="51" t="s">
        <v>88</v>
      </c>
    </row>
    <row r="701" spans="2:58" x14ac:dyDescent="0.25">
      <c r="B701" s="51">
        <v>2026</v>
      </c>
      <c r="C701" s="51">
        <v>891780111</v>
      </c>
      <c r="D701" s="51" t="s">
        <v>79</v>
      </c>
      <c r="E701" s="532" t="s">
        <v>4300</v>
      </c>
      <c r="F701" s="56" t="s">
        <v>4299</v>
      </c>
      <c r="G701" s="56">
        <v>0</v>
      </c>
      <c r="H701" s="56" t="s">
        <v>82</v>
      </c>
      <c r="I701" s="51" t="s">
        <v>174</v>
      </c>
      <c r="J701" s="121" t="s">
        <v>84</v>
      </c>
      <c r="K701" s="109" t="s">
        <v>4046</v>
      </c>
      <c r="L701" s="114">
        <v>9373320</v>
      </c>
      <c r="M701" s="51" t="s">
        <v>86</v>
      </c>
      <c r="N701" s="109" t="s">
        <v>4298</v>
      </c>
      <c r="O701" s="109">
        <v>12617349</v>
      </c>
      <c r="P701" s="109">
        <v>69</v>
      </c>
      <c r="Q701" s="120">
        <v>46036</v>
      </c>
      <c r="R701" s="109">
        <v>6818861280</v>
      </c>
      <c r="S701" s="114">
        <v>2421</v>
      </c>
      <c r="T701" s="120">
        <v>46048</v>
      </c>
      <c r="U701" s="114">
        <v>9373320</v>
      </c>
      <c r="V701" s="56" t="s">
        <v>88</v>
      </c>
      <c r="W701" s="114">
        <v>1082939683</v>
      </c>
      <c r="X701" s="161" t="s">
        <v>3375</v>
      </c>
      <c r="Y701" s="120">
        <v>46048</v>
      </c>
      <c r="Z701" s="120">
        <v>46069</v>
      </c>
      <c r="AA701" s="120" t="s">
        <v>90</v>
      </c>
      <c r="AB701" s="120">
        <v>46167</v>
      </c>
      <c r="AC701" s="54">
        <f t="shared" si="50"/>
        <v>98</v>
      </c>
      <c r="AD701" s="56">
        <v>0</v>
      </c>
      <c r="AE701" s="114">
        <v>0</v>
      </c>
      <c r="AF701" s="56">
        <v>0</v>
      </c>
      <c r="AG701" s="116" t="s">
        <v>90</v>
      </c>
      <c r="AH701" s="54">
        <f t="shared" si="51"/>
        <v>0</v>
      </c>
      <c r="AI701" s="56">
        <v>0</v>
      </c>
      <c r="AJ701" s="114">
        <v>0</v>
      </c>
      <c r="AK701" s="120" t="s">
        <v>90</v>
      </c>
      <c r="AL701" s="116" t="s">
        <v>90</v>
      </c>
      <c r="AM701" s="56">
        <v>0</v>
      </c>
      <c r="AN701" s="116" t="s">
        <v>90</v>
      </c>
      <c r="AO701" s="116" t="s">
        <v>90</v>
      </c>
      <c r="AP701" s="116" t="s">
        <v>90</v>
      </c>
      <c r="AQ701" s="54">
        <f t="shared" si="52"/>
        <v>0</v>
      </c>
      <c r="AR701" s="54">
        <f>+L701+AE701-AJ701</f>
        <v>9373320</v>
      </c>
      <c r="AS701" s="56" t="s">
        <v>571</v>
      </c>
      <c r="AT701" s="114">
        <v>0</v>
      </c>
      <c r="AU701" s="56" t="s">
        <v>91</v>
      </c>
      <c r="AV701" s="114">
        <v>0</v>
      </c>
      <c r="AW701" s="56" t="s">
        <v>90</v>
      </c>
      <c r="AX701" s="247">
        <v>1420200</v>
      </c>
      <c r="AY701" s="58">
        <f t="shared" si="53"/>
        <v>7953120</v>
      </c>
      <c r="AZ701" s="112">
        <f t="shared" si="54"/>
        <v>0.15151515151515152</v>
      </c>
      <c r="BA701" s="159">
        <v>0.15151515151515152</v>
      </c>
      <c r="BB701" s="56" t="s">
        <v>90</v>
      </c>
      <c r="BC701" s="56" t="s">
        <v>149</v>
      </c>
      <c r="BD701" s="403" t="s">
        <v>4297</v>
      </c>
      <c r="BE701" s="51" t="s">
        <v>88</v>
      </c>
      <c r="BF701" s="51" t="s">
        <v>88</v>
      </c>
    </row>
    <row r="702" spans="2:58" x14ac:dyDescent="0.25">
      <c r="B702" s="51">
        <v>2026</v>
      </c>
      <c r="C702" s="51">
        <v>891780111</v>
      </c>
      <c r="D702" s="51" t="s">
        <v>79</v>
      </c>
      <c r="E702" s="532" t="s">
        <v>4296</v>
      </c>
      <c r="F702" s="56" t="s">
        <v>4295</v>
      </c>
      <c r="G702" s="56">
        <v>0</v>
      </c>
      <c r="H702" s="56" t="s">
        <v>82</v>
      </c>
      <c r="I702" s="51" t="s">
        <v>174</v>
      </c>
      <c r="J702" s="121" t="s">
        <v>84</v>
      </c>
      <c r="K702" s="109" t="s">
        <v>4294</v>
      </c>
      <c r="L702" s="114">
        <v>19193360</v>
      </c>
      <c r="M702" s="51" t="s">
        <v>86</v>
      </c>
      <c r="N702" s="109" t="s">
        <v>4293</v>
      </c>
      <c r="O702" s="109">
        <v>1216973828</v>
      </c>
      <c r="P702" s="109">
        <v>180</v>
      </c>
      <c r="Q702" s="120">
        <v>46038</v>
      </c>
      <c r="R702" s="109">
        <v>75946139</v>
      </c>
      <c r="S702" s="114">
        <v>2417</v>
      </c>
      <c r="T702" s="120">
        <v>46048</v>
      </c>
      <c r="U702" s="114">
        <v>19193360</v>
      </c>
      <c r="V702" s="56" t="s">
        <v>88</v>
      </c>
      <c r="W702" s="114">
        <v>1082939683</v>
      </c>
      <c r="X702" s="161" t="s">
        <v>3375</v>
      </c>
      <c r="Y702" s="120">
        <v>46048</v>
      </c>
      <c r="Z702" s="120">
        <v>46048</v>
      </c>
      <c r="AA702" s="120" t="s">
        <v>90</v>
      </c>
      <c r="AB702" s="120">
        <v>46135</v>
      </c>
      <c r="AC702" s="54">
        <f t="shared" si="50"/>
        <v>87</v>
      </c>
      <c r="AD702" s="56">
        <v>0</v>
      </c>
      <c r="AE702" s="114">
        <v>0</v>
      </c>
      <c r="AF702" s="56">
        <v>0</v>
      </c>
      <c r="AG702" s="116" t="s">
        <v>90</v>
      </c>
      <c r="AH702" s="54">
        <f t="shared" si="51"/>
        <v>0</v>
      </c>
      <c r="AI702" s="56">
        <v>0</v>
      </c>
      <c r="AJ702" s="114">
        <v>0</v>
      </c>
      <c r="AK702" s="120" t="s">
        <v>90</v>
      </c>
      <c r="AL702" s="116" t="s">
        <v>90</v>
      </c>
      <c r="AM702" s="56">
        <v>0</v>
      </c>
      <c r="AN702" s="116" t="s">
        <v>90</v>
      </c>
      <c r="AO702" s="116" t="s">
        <v>90</v>
      </c>
      <c r="AP702" s="116" t="s">
        <v>90</v>
      </c>
      <c r="AQ702" s="54">
        <f t="shared" si="52"/>
        <v>0</v>
      </c>
      <c r="AR702" s="54">
        <f>+L702+AE702-AJ702</f>
        <v>19193360</v>
      </c>
      <c r="AS702" s="56" t="s">
        <v>571</v>
      </c>
      <c r="AT702" s="114">
        <v>0</v>
      </c>
      <c r="AU702" s="56" t="s">
        <v>91</v>
      </c>
      <c r="AV702" s="114">
        <v>0</v>
      </c>
      <c r="AW702" s="56" t="s">
        <v>90</v>
      </c>
      <c r="AX702" s="247">
        <v>0</v>
      </c>
      <c r="AY702" s="58">
        <f t="shared" si="53"/>
        <v>19193360</v>
      </c>
      <c r="AZ702" s="112">
        <f t="shared" si="54"/>
        <v>0</v>
      </c>
      <c r="BA702" s="159">
        <v>0</v>
      </c>
      <c r="BB702" s="56" t="s">
        <v>90</v>
      </c>
      <c r="BC702" s="56" t="s">
        <v>149</v>
      </c>
      <c r="BD702" s="403" t="s">
        <v>4292</v>
      </c>
      <c r="BE702" s="51" t="s">
        <v>88</v>
      </c>
      <c r="BF702" s="51" t="s">
        <v>88</v>
      </c>
    </row>
    <row r="703" spans="2:58" x14ac:dyDescent="0.25">
      <c r="B703" s="51">
        <v>2026</v>
      </c>
      <c r="C703" s="51">
        <v>891780111</v>
      </c>
      <c r="D703" s="51" t="s">
        <v>79</v>
      </c>
      <c r="E703" s="532" t="s">
        <v>4291</v>
      </c>
      <c r="F703" s="56" t="s">
        <v>4290</v>
      </c>
      <c r="G703" s="56">
        <v>0</v>
      </c>
      <c r="H703" s="56" t="s">
        <v>82</v>
      </c>
      <c r="I703" s="51" t="s">
        <v>174</v>
      </c>
      <c r="J703" s="121" t="s">
        <v>84</v>
      </c>
      <c r="K703" s="109" t="s">
        <v>4289</v>
      </c>
      <c r="L703" s="114">
        <v>8400000</v>
      </c>
      <c r="M703" s="51" t="s">
        <v>86</v>
      </c>
      <c r="N703" s="109" t="s">
        <v>4288</v>
      </c>
      <c r="O703" s="109">
        <v>57465420</v>
      </c>
      <c r="P703" s="109">
        <v>298</v>
      </c>
      <c r="Q703" s="120">
        <v>46043</v>
      </c>
      <c r="R703" s="109">
        <v>703999709</v>
      </c>
      <c r="S703" s="114">
        <v>3251</v>
      </c>
      <c r="T703" s="120">
        <v>46049</v>
      </c>
      <c r="U703" s="114">
        <v>8400000</v>
      </c>
      <c r="V703" s="56" t="s">
        <v>88</v>
      </c>
      <c r="W703" s="114">
        <v>36559959</v>
      </c>
      <c r="X703" s="161" t="s">
        <v>2107</v>
      </c>
      <c r="Y703" s="120">
        <v>46048</v>
      </c>
      <c r="Z703" s="120">
        <v>46049</v>
      </c>
      <c r="AA703" s="120" t="s">
        <v>90</v>
      </c>
      <c r="AB703" s="120">
        <v>46112</v>
      </c>
      <c r="AC703" s="54">
        <f t="shared" si="50"/>
        <v>63</v>
      </c>
      <c r="AD703" s="56">
        <v>0</v>
      </c>
      <c r="AE703" s="114">
        <v>0</v>
      </c>
      <c r="AF703" s="56">
        <v>1</v>
      </c>
      <c r="AG703" s="116">
        <v>46142</v>
      </c>
      <c r="AH703" s="54">
        <f t="shared" si="51"/>
        <v>30</v>
      </c>
      <c r="AI703" s="56">
        <v>0</v>
      </c>
      <c r="AJ703" s="114">
        <v>0</v>
      </c>
      <c r="AK703" s="120" t="s">
        <v>90</v>
      </c>
      <c r="AL703" s="116" t="s">
        <v>90</v>
      </c>
      <c r="AM703" s="56">
        <v>0</v>
      </c>
      <c r="AN703" s="116" t="s">
        <v>90</v>
      </c>
      <c r="AO703" s="116" t="s">
        <v>90</v>
      </c>
      <c r="AP703" s="116" t="s">
        <v>90</v>
      </c>
      <c r="AQ703" s="54">
        <f t="shared" si="52"/>
        <v>0</v>
      </c>
      <c r="AR703" s="54">
        <f>+L703+AE703-AJ703</f>
        <v>8400000</v>
      </c>
      <c r="AS703" s="56" t="s">
        <v>526</v>
      </c>
      <c r="AT703" s="114">
        <v>0</v>
      </c>
      <c r="AU703" s="56" t="s">
        <v>91</v>
      </c>
      <c r="AV703" s="114">
        <v>0</v>
      </c>
      <c r="AW703" s="56" t="s">
        <v>90</v>
      </c>
      <c r="AX703" s="247">
        <v>0</v>
      </c>
      <c r="AY703" s="58">
        <f t="shared" si="53"/>
        <v>8400000</v>
      </c>
      <c r="AZ703" s="112">
        <f t="shared" si="54"/>
        <v>0</v>
      </c>
      <c r="BA703" s="159">
        <v>0</v>
      </c>
      <c r="BB703" s="56" t="s">
        <v>90</v>
      </c>
      <c r="BC703" s="56" t="s">
        <v>149</v>
      </c>
      <c r="BD703" s="403" t="s">
        <v>4287</v>
      </c>
      <c r="BE703" s="51" t="s">
        <v>88</v>
      </c>
      <c r="BF703" s="51" t="s">
        <v>88</v>
      </c>
    </row>
    <row r="704" spans="2:58" x14ac:dyDescent="0.25">
      <c r="B704" s="51">
        <v>2026</v>
      </c>
      <c r="C704" s="51">
        <v>891780111</v>
      </c>
      <c r="D704" s="51" t="s">
        <v>79</v>
      </c>
      <c r="E704" s="532" t="s">
        <v>4286</v>
      </c>
      <c r="F704" s="56" t="s">
        <v>4285</v>
      </c>
      <c r="G704" s="56">
        <v>0</v>
      </c>
      <c r="H704" s="56" t="s">
        <v>82</v>
      </c>
      <c r="I704" s="51" t="s">
        <v>174</v>
      </c>
      <c r="J704" s="121" t="s">
        <v>84</v>
      </c>
      <c r="K704" s="109" t="s">
        <v>4284</v>
      </c>
      <c r="L704" s="114">
        <v>50632534</v>
      </c>
      <c r="M704" s="51" t="s">
        <v>86</v>
      </c>
      <c r="N704" s="109" t="s">
        <v>4283</v>
      </c>
      <c r="O704" s="109">
        <v>901255659</v>
      </c>
      <c r="P704" s="109">
        <v>269</v>
      </c>
      <c r="Q704" s="120">
        <v>46043</v>
      </c>
      <c r="R704" s="109">
        <v>50632534</v>
      </c>
      <c r="S704" s="114">
        <v>2360</v>
      </c>
      <c r="T704" s="120">
        <v>46048</v>
      </c>
      <c r="U704" s="109">
        <v>50632534</v>
      </c>
      <c r="V704" s="56" t="s">
        <v>88</v>
      </c>
      <c r="W704" s="114">
        <v>85155333</v>
      </c>
      <c r="X704" s="161" t="s">
        <v>1960</v>
      </c>
      <c r="Y704" s="120">
        <v>46048</v>
      </c>
      <c r="Z704" s="120">
        <v>46048</v>
      </c>
      <c r="AA704" s="120">
        <v>46048</v>
      </c>
      <c r="AB704" s="120">
        <v>46112</v>
      </c>
      <c r="AC704" s="54">
        <f t="shared" si="50"/>
        <v>64</v>
      </c>
      <c r="AD704" s="56">
        <v>0</v>
      </c>
      <c r="AE704" s="114">
        <v>0</v>
      </c>
      <c r="AF704" s="56">
        <v>0</v>
      </c>
      <c r="AG704" s="116" t="s">
        <v>90</v>
      </c>
      <c r="AH704" s="54">
        <f t="shared" si="51"/>
        <v>0</v>
      </c>
      <c r="AI704" s="56">
        <v>0</v>
      </c>
      <c r="AJ704" s="114">
        <v>0</v>
      </c>
      <c r="AK704" s="120" t="s">
        <v>90</v>
      </c>
      <c r="AL704" s="116" t="s">
        <v>90</v>
      </c>
      <c r="AM704" s="56">
        <v>0</v>
      </c>
      <c r="AN704" s="116" t="s">
        <v>90</v>
      </c>
      <c r="AO704" s="116" t="s">
        <v>90</v>
      </c>
      <c r="AP704" s="116" t="s">
        <v>90</v>
      </c>
      <c r="AQ704" s="54">
        <f t="shared" si="52"/>
        <v>0</v>
      </c>
      <c r="AR704" s="54">
        <f>+L704+AE704-AJ704</f>
        <v>50632534</v>
      </c>
      <c r="AS704" s="56" t="s">
        <v>571</v>
      </c>
      <c r="AT704" s="114">
        <v>0</v>
      </c>
      <c r="AU704" s="56" t="s">
        <v>91</v>
      </c>
      <c r="AV704" s="114">
        <v>0</v>
      </c>
      <c r="AW704" s="56" t="s">
        <v>90</v>
      </c>
      <c r="AX704" s="247">
        <v>0</v>
      </c>
      <c r="AY704" s="58">
        <f t="shared" si="53"/>
        <v>50632534</v>
      </c>
      <c r="AZ704" s="112">
        <f t="shared" si="54"/>
        <v>0</v>
      </c>
      <c r="BA704" s="159">
        <v>0</v>
      </c>
      <c r="BB704" s="56" t="s">
        <v>90</v>
      </c>
      <c r="BC704" s="56" t="s">
        <v>149</v>
      </c>
      <c r="BD704" s="403" t="s">
        <v>4282</v>
      </c>
      <c r="BE704" s="51" t="s">
        <v>88</v>
      </c>
      <c r="BF704" s="51" t="s">
        <v>88</v>
      </c>
    </row>
    <row r="705" spans="2:58" x14ac:dyDescent="0.25">
      <c r="B705" s="51">
        <v>2026</v>
      </c>
      <c r="C705" s="51">
        <v>891780111</v>
      </c>
      <c r="D705" s="51" t="s">
        <v>79</v>
      </c>
      <c r="E705" s="532" t="s">
        <v>4281</v>
      </c>
      <c r="F705" s="56" t="s">
        <v>4280</v>
      </c>
      <c r="G705" s="56">
        <v>0</v>
      </c>
      <c r="H705" s="56" t="s">
        <v>82</v>
      </c>
      <c r="I705" s="51" t="s">
        <v>174</v>
      </c>
      <c r="J705" s="121" t="s">
        <v>84</v>
      </c>
      <c r="K705" s="109" t="s">
        <v>4046</v>
      </c>
      <c r="L705" s="114">
        <v>9373320</v>
      </c>
      <c r="M705" s="51" t="s">
        <v>86</v>
      </c>
      <c r="N705" s="109" t="s">
        <v>4279</v>
      </c>
      <c r="O705" s="109">
        <v>1143129364</v>
      </c>
      <c r="P705" s="109">
        <v>69</v>
      </c>
      <c r="Q705" s="120">
        <v>46036</v>
      </c>
      <c r="R705" s="109">
        <v>6818861280</v>
      </c>
      <c r="S705" s="114">
        <v>2420</v>
      </c>
      <c r="T705" s="120">
        <v>46048</v>
      </c>
      <c r="U705" s="114">
        <v>9373320</v>
      </c>
      <c r="V705" s="56" t="s">
        <v>88</v>
      </c>
      <c r="W705" s="114">
        <v>1082939683</v>
      </c>
      <c r="X705" s="161" t="s">
        <v>3375</v>
      </c>
      <c r="Y705" s="120">
        <v>46048</v>
      </c>
      <c r="Z705" s="120">
        <v>46069</v>
      </c>
      <c r="AA705" s="120" t="s">
        <v>90</v>
      </c>
      <c r="AB705" s="120">
        <v>46167</v>
      </c>
      <c r="AC705" s="54">
        <f t="shared" si="50"/>
        <v>98</v>
      </c>
      <c r="AD705" s="56">
        <v>0</v>
      </c>
      <c r="AE705" s="114">
        <v>0</v>
      </c>
      <c r="AF705" s="56">
        <v>0</v>
      </c>
      <c r="AG705" s="116" t="s">
        <v>90</v>
      </c>
      <c r="AH705" s="54">
        <f t="shared" si="51"/>
        <v>0</v>
      </c>
      <c r="AI705" s="56">
        <v>0</v>
      </c>
      <c r="AJ705" s="114">
        <v>0</v>
      </c>
      <c r="AK705" s="120" t="s">
        <v>90</v>
      </c>
      <c r="AL705" s="116" t="s">
        <v>90</v>
      </c>
      <c r="AM705" s="56">
        <v>0</v>
      </c>
      <c r="AN705" s="116" t="s">
        <v>90</v>
      </c>
      <c r="AO705" s="116" t="s">
        <v>90</v>
      </c>
      <c r="AP705" s="116" t="s">
        <v>90</v>
      </c>
      <c r="AQ705" s="54">
        <f t="shared" si="52"/>
        <v>0</v>
      </c>
      <c r="AR705" s="54">
        <f>+L705+AE705-AJ705</f>
        <v>9373320</v>
      </c>
      <c r="AS705" s="56" t="s">
        <v>571</v>
      </c>
      <c r="AT705" s="114">
        <v>0</v>
      </c>
      <c r="AU705" s="56" t="s">
        <v>91</v>
      </c>
      <c r="AV705" s="114">
        <v>0</v>
      </c>
      <c r="AW705" s="56" t="s">
        <v>90</v>
      </c>
      <c r="AX705" s="247">
        <v>1420200</v>
      </c>
      <c r="AY705" s="58">
        <f t="shared" si="53"/>
        <v>7953120</v>
      </c>
      <c r="AZ705" s="112">
        <f t="shared" si="54"/>
        <v>0.15151515151515152</v>
      </c>
      <c r="BA705" s="159">
        <v>0.15151515151515152</v>
      </c>
      <c r="BB705" s="56" t="s">
        <v>90</v>
      </c>
      <c r="BC705" s="56" t="s">
        <v>149</v>
      </c>
      <c r="BD705" s="403" t="s">
        <v>4278</v>
      </c>
      <c r="BE705" s="51" t="s">
        <v>88</v>
      </c>
      <c r="BF705" s="51" t="s">
        <v>88</v>
      </c>
    </row>
    <row r="706" spans="2:58" x14ac:dyDescent="0.25">
      <c r="B706" s="51">
        <v>2026</v>
      </c>
      <c r="C706" s="51">
        <v>891780111</v>
      </c>
      <c r="D706" s="51" t="s">
        <v>79</v>
      </c>
      <c r="E706" s="532" t="s">
        <v>4277</v>
      </c>
      <c r="F706" s="56" t="s">
        <v>4276</v>
      </c>
      <c r="G706" s="56">
        <v>0</v>
      </c>
      <c r="H706" s="56" t="s">
        <v>82</v>
      </c>
      <c r="I706" s="51" t="s">
        <v>174</v>
      </c>
      <c r="J706" s="121" t="s">
        <v>84</v>
      </c>
      <c r="K706" s="109" t="s">
        <v>4275</v>
      </c>
      <c r="L706" s="114">
        <v>9373320</v>
      </c>
      <c r="M706" s="51" t="s">
        <v>86</v>
      </c>
      <c r="N706" s="109" t="s">
        <v>4274</v>
      </c>
      <c r="O706" s="109">
        <v>73214505</v>
      </c>
      <c r="P706" s="109">
        <v>69</v>
      </c>
      <c r="Q706" s="120">
        <v>46036</v>
      </c>
      <c r="R706" s="109">
        <v>6818861280</v>
      </c>
      <c r="S706" s="114">
        <v>2419</v>
      </c>
      <c r="T706" s="120">
        <v>46048</v>
      </c>
      <c r="U706" s="114">
        <v>9373320</v>
      </c>
      <c r="V706" s="56" t="s">
        <v>88</v>
      </c>
      <c r="W706" s="114">
        <v>1082939683</v>
      </c>
      <c r="X706" s="161" t="s">
        <v>3375</v>
      </c>
      <c r="Y706" s="120">
        <v>46048</v>
      </c>
      <c r="Z706" s="120">
        <v>46069</v>
      </c>
      <c r="AA706" s="120" t="s">
        <v>90</v>
      </c>
      <c r="AB706" s="120">
        <v>46167</v>
      </c>
      <c r="AC706" s="54">
        <f t="shared" si="50"/>
        <v>98</v>
      </c>
      <c r="AD706" s="56">
        <v>0</v>
      </c>
      <c r="AE706" s="114">
        <v>0</v>
      </c>
      <c r="AF706" s="56">
        <v>0</v>
      </c>
      <c r="AG706" s="116" t="s">
        <v>90</v>
      </c>
      <c r="AH706" s="54">
        <f t="shared" si="51"/>
        <v>0</v>
      </c>
      <c r="AI706" s="56">
        <v>0</v>
      </c>
      <c r="AJ706" s="114">
        <v>0</v>
      </c>
      <c r="AK706" s="120" t="s">
        <v>90</v>
      </c>
      <c r="AL706" s="116" t="s">
        <v>90</v>
      </c>
      <c r="AM706" s="56">
        <v>0</v>
      </c>
      <c r="AN706" s="116" t="s">
        <v>90</v>
      </c>
      <c r="AO706" s="116" t="s">
        <v>90</v>
      </c>
      <c r="AP706" s="116" t="s">
        <v>90</v>
      </c>
      <c r="AQ706" s="54">
        <f t="shared" si="52"/>
        <v>0</v>
      </c>
      <c r="AR706" s="54">
        <f>+L706+AE706-AJ706</f>
        <v>9373320</v>
      </c>
      <c r="AS706" s="56" t="s">
        <v>571</v>
      </c>
      <c r="AT706" s="114">
        <v>0</v>
      </c>
      <c r="AU706" s="56" t="s">
        <v>91</v>
      </c>
      <c r="AV706" s="114">
        <v>0</v>
      </c>
      <c r="AW706" s="56" t="s">
        <v>90</v>
      </c>
      <c r="AX706" s="247">
        <v>1420200</v>
      </c>
      <c r="AY706" s="58">
        <f t="shared" si="53"/>
        <v>7953120</v>
      </c>
      <c r="AZ706" s="112">
        <f t="shared" si="54"/>
        <v>0.15151515151515152</v>
      </c>
      <c r="BA706" s="159">
        <v>0.15151515151515152</v>
      </c>
      <c r="BB706" s="56" t="s">
        <v>90</v>
      </c>
      <c r="BC706" s="56" t="s">
        <v>149</v>
      </c>
      <c r="BD706" s="403" t="s">
        <v>4273</v>
      </c>
      <c r="BE706" s="51" t="s">
        <v>88</v>
      </c>
      <c r="BF706" s="51" t="s">
        <v>88</v>
      </c>
    </row>
    <row r="707" spans="2:58" x14ac:dyDescent="0.25">
      <c r="B707" s="51">
        <v>2026</v>
      </c>
      <c r="C707" s="51">
        <v>891780111</v>
      </c>
      <c r="D707" s="51" t="s">
        <v>79</v>
      </c>
      <c r="E707" s="532" t="s">
        <v>4272</v>
      </c>
      <c r="F707" s="56" t="s">
        <v>4271</v>
      </c>
      <c r="G707" s="56">
        <v>0</v>
      </c>
      <c r="H707" s="56" t="s">
        <v>82</v>
      </c>
      <c r="I707" s="51" t="s">
        <v>174</v>
      </c>
      <c r="J707" s="121" t="s">
        <v>84</v>
      </c>
      <c r="K707" s="109" t="s">
        <v>4046</v>
      </c>
      <c r="L707" s="114">
        <v>9373320</v>
      </c>
      <c r="M707" s="51" t="s">
        <v>86</v>
      </c>
      <c r="N707" s="109" t="s">
        <v>4270</v>
      </c>
      <c r="O707" s="109">
        <v>1047419253</v>
      </c>
      <c r="P707" s="109">
        <v>69</v>
      </c>
      <c r="Q707" s="120">
        <v>46036</v>
      </c>
      <c r="R707" s="109">
        <v>6818861280</v>
      </c>
      <c r="S707" s="114">
        <v>2418</v>
      </c>
      <c r="T707" s="120">
        <v>46048</v>
      </c>
      <c r="U707" s="114">
        <v>9373320</v>
      </c>
      <c r="V707" s="56" t="s">
        <v>88</v>
      </c>
      <c r="W707" s="114">
        <v>1082939683</v>
      </c>
      <c r="X707" s="161" t="s">
        <v>3375</v>
      </c>
      <c r="Y707" s="120">
        <v>46048</v>
      </c>
      <c r="Z707" s="120">
        <v>46069</v>
      </c>
      <c r="AA707" s="120" t="s">
        <v>90</v>
      </c>
      <c r="AB707" s="120">
        <v>46167</v>
      </c>
      <c r="AC707" s="54">
        <f t="shared" si="50"/>
        <v>98</v>
      </c>
      <c r="AD707" s="56">
        <v>0</v>
      </c>
      <c r="AE707" s="114">
        <v>0</v>
      </c>
      <c r="AF707" s="56">
        <v>0</v>
      </c>
      <c r="AG707" s="116" t="s">
        <v>90</v>
      </c>
      <c r="AH707" s="54">
        <f t="shared" si="51"/>
        <v>0</v>
      </c>
      <c r="AI707" s="56">
        <v>0</v>
      </c>
      <c r="AJ707" s="114">
        <v>0</v>
      </c>
      <c r="AK707" s="120" t="s">
        <v>90</v>
      </c>
      <c r="AL707" s="116" t="s">
        <v>90</v>
      </c>
      <c r="AM707" s="56">
        <v>0</v>
      </c>
      <c r="AN707" s="116" t="s">
        <v>90</v>
      </c>
      <c r="AO707" s="116" t="s">
        <v>90</v>
      </c>
      <c r="AP707" s="116" t="s">
        <v>90</v>
      </c>
      <c r="AQ707" s="54">
        <f t="shared" si="52"/>
        <v>0</v>
      </c>
      <c r="AR707" s="54">
        <f>+L707+AE707-AJ707</f>
        <v>9373320</v>
      </c>
      <c r="AS707" s="56" t="s">
        <v>571</v>
      </c>
      <c r="AT707" s="114">
        <v>0</v>
      </c>
      <c r="AU707" s="56" t="s">
        <v>91</v>
      </c>
      <c r="AV707" s="114">
        <v>0</v>
      </c>
      <c r="AW707" s="56" t="s">
        <v>90</v>
      </c>
      <c r="AX707" s="247">
        <v>1420200</v>
      </c>
      <c r="AY707" s="58">
        <f t="shared" si="53"/>
        <v>7953120</v>
      </c>
      <c r="AZ707" s="112">
        <f t="shared" si="54"/>
        <v>0.15151515151515152</v>
      </c>
      <c r="BA707" s="159">
        <v>0.15151515151515152</v>
      </c>
      <c r="BB707" s="56" t="s">
        <v>90</v>
      </c>
      <c r="BC707" s="56" t="s">
        <v>149</v>
      </c>
      <c r="BD707" s="403" t="s">
        <v>4269</v>
      </c>
      <c r="BE707" s="51" t="s">
        <v>88</v>
      </c>
      <c r="BF707" s="51" t="s">
        <v>88</v>
      </c>
    </row>
    <row r="708" spans="2:58" x14ac:dyDescent="0.25">
      <c r="B708" s="51">
        <v>2026</v>
      </c>
      <c r="C708" s="51">
        <v>891780111</v>
      </c>
      <c r="D708" s="51" t="s">
        <v>79</v>
      </c>
      <c r="E708" s="532" t="s">
        <v>4268</v>
      </c>
      <c r="F708" s="56" t="s">
        <v>4267</v>
      </c>
      <c r="G708" s="56">
        <v>0</v>
      </c>
      <c r="H708" s="56" t="s">
        <v>82</v>
      </c>
      <c r="I708" s="51" t="s">
        <v>174</v>
      </c>
      <c r="J708" s="121" t="s">
        <v>84</v>
      </c>
      <c r="K708" s="109" t="s">
        <v>4046</v>
      </c>
      <c r="L708" s="114">
        <v>9373320</v>
      </c>
      <c r="M708" s="51" t="s">
        <v>86</v>
      </c>
      <c r="N708" s="109" t="s">
        <v>4266</v>
      </c>
      <c r="O708" s="109">
        <v>1081924870</v>
      </c>
      <c r="P708" s="109">
        <v>69</v>
      </c>
      <c r="Q708" s="120">
        <v>46036</v>
      </c>
      <c r="R708" s="109">
        <v>6818861280</v>
      </c>
      <c r="S708" s="114">
        <v>2415</v>
      </c>
      <c r="T708" s="120">
        <v>46048</v>
      </c>
      <c r="U708" s="114">
        <v>9373320</v>
      </c>
      <c r="V708" s="56" t="s">
        <v>88</v>
      </c>
      <c r="W708" s="114">
        <v>1082939683</v>
      </c>
      <c r="X708" s="161" t="s">
        <v>3375</v>
      </c>
      <c r="Y708" s="120">
        <v>46048</v>
      </c>
      <c r="Z708" s="120">
        <v>46069</v>
      </c>
      <c r="AA708" s="120" t="s">
        <v>90</v>
      </c>
      <c r="AB708" s="120">
        <v>46167</v>
      </c>
      <c r="AC708" s="54">
        <f t="shared" si="50"/>
        <v>98</v>
      </c>
      <c r="AD708" s="56">
        <v>0</v>
      </c>
      <c r="AE708" s="114">
        <v>0</v>
      </c>
      <c r="AF708" s="56">
        <v>0</v>
      </c>
      <c r="AG708" s="116" t="s">
        <v>90</v>
      </c>
      <c r="AH708" s="54">
        <f t="shared" si="51"/>
        <v>0</v>
      </c>
      <c r="AI708" s="56">
        <v>0</v>
      </c>
      <c r="AJ708" s="114">
        <v>0</v>
      </c>
      <c r="AK708" s="120" t="s">
        <v>90</v>
      </c>
      <c r="AL708" s="116" t="s">
        <v>90</v>
      </c>
      <c r="AM708" s="56">
        <v>0</v>
      </c>
      <c r="AN708" s="116" t="s">
        <v>90</v>
      </c>
      <c r="AO708" s="116" t="s">
        <v>90</v>
      </c>
      <c r="AP708" s="116" t="s">
        <v>90</v>
      </c>
      <c r="AQ708" s="54">
        <f t="shared" si="52"/>
        <v>0</v>
      </c>
      <c r="AR708" s="54">
        <f>+L708+AE708-AJ708</f>
        <v>9373320</v>
      </c>
      <c r="AS708" s="56" t="s">
        <v>571</v>
      </c>
      <c r="AT708" s="114">
        <v>0</v>
      </c>
      <c r="AU708" s="56" t="s">
        <v>91</v>
      </c>
      <c r="AV708" s="114">
        <v>0</v>
      </c>
      <c r="AW708" s="56" t="s">
        <v>90</v>
      </c>
      <c r="AX708" s="247">
        <v>1420200</v>
      </c>
      <c r="AY708" s="58">
        <f t="shared" si="53"/>
        <v>7953120</v>
      </c>
      <c r="AZ708" s="112">
        <f t="shared" si="54"/>
        <v>0.15151515151515152</v>
      </c>
      <c r="BA708" s="159">
        <v>0.15151515151515152</v>
      </c>
      <c r="BB708" s="56" t="s">
        <v>90</v>
      </c>
      <c r="BC708" s="56" t="s">
        <v>149</v>
      </c>
      <c r="BD708" s="403" t="s">
        <v>4265</v>
      </c>
      <c r="BE708" s="51" t="s">
        <v>88</v>
      </c>
      <c r="BF708" s="51" t="s">
        <v>88</v>
      </c>
    </row>
    <row r="709" spans="2:58" x14ac:dyDescent="0.25">
      <c r="B709" s="51">
        <v>2026</v>
      </c>
      <c r="C709" s="51">
        <v>891780111</v>
      </c>
      <c r="D709" s="51" t="s">
        <v>79</v>
      </c>
      <c r="E709" s="532" t="s">
        <v>4264</v>
      </c>
      <c r="F709" s="56" t="s">
        <v>4263</v>
      </c>
      <c r="G709" s="56">
        <v>0</v>
      </c>
      <c r="H709" s="56" t="s">
        <v>82</v>
      </c>
      <c r="I709" s="51" t="s">
        <v>174</v>
      </c>
      <c r="J709" s="121" t="s">
        <v>84</v>
      </c>
      <c r="K709" s="109" t="s">
        <v>4046</v>
      </c>
      <c r="L709" s="114">
        <v>9373320</v>
      </c>
      <c r="M709" s="51" t="s">
        <v>86</v>
      </c>
      <c r="N709" s="109" t="s">
        <v>4262</v>
      </c>
      <c r="O709" s="109">
        <v>1007127088</v>
      </c>
      <c r="P709" s="109">
        <v>69</v>
      </c>
      <c r="Q709" s="120">
        <v>46036</v>
      </c>
      <c r="R709" s="109">
        <v>6818861280</v>
      </c>
      <c r="S709" s="114">
        <v>2424</v>
      </c>
      <c r="T709" s="120">
        <v>46048</v>
      </c>
      <c r="U709" s="114">
        <v>9373320</v>
      </c>
      <c r="V709" s="56" t="s">
        <v>88</v>
      </c>
      <c r="W709" s="114">
        <v>1082939683</v>
      </c>
      <c r="X709" s="161" t="s">
        <v>3375</v>
      </c>
      <c r="Y709" s="120">
        <v>46048</v>
      </c>
      <c r="Z709" s="120">
        <v>46069</v>
      </c>
      <c r="AA709" s="120" t="s">
        <v>90</v>
      </c>
      <c r="AB709" s="120">
        <v>46167</v>
      </c>
      <c r="AC709" s="54">
        <f t="shared" si="50"/>
        <v>98</v>
      </c>
      <c r="AD709" s="56">
        <v>0</v>
      </c>
      <c r="AE709" s="114">
        <v>0</v>
      </c>
      <c r="AF709" s="56">
        <v>0</v>
      </c>
      <c r="AG709" s="116" t="s">
        <v>90</v>
      </c>
      <c r="AH709" s="54">
        <f t="shared" si="51"/>
        <v>0</v>
      </c>
      <c r="AI709" s="56">
        <v>0</v>
      </c>
      <c r="AJ709" s="114">
        <v>0</v>
      </c>
      <c r="AK709" s="120" t="s">
        <v>90</v>
      </c>
      <c r="AL709" s="116" t="s">
        <v>90</v>
      </c>
      <c r="AM709" s="56">
        <v>0</v>
      </c>
      <c r="AN709" s="116" t="s">
        <v>90</v>
      </c>
      <c r="AO709" s="116" t="s">
        <v>90</v>
      </c>
      <c r="AP709" s="116" t="s">
        <v>90</v>
      </c>
      <c r="AQ709" s="54">
        <f t="shared" si="52"/>
        <v>0</v>
      </c>
      <c r="AR709" s="54">
        <f>+L709+AE709-AJ709</f>
        <v>9373320</v>
      </c>
      <c r="AS709" s="56" t="s">
        <v>571</v>
      </c>
      <c r="AT709" s="114">
        <v>0</v>
      </c>
      <c r="AU709" s="56" t="s">
        <v>91</v>
      </c>
      <c r="AV709" s="114">
        <v>0</v>
      </c>
      <c r="AW709" s="56" t="s">
        <v>90</v>
      </c>
      <c r="AX709" s="247">
        <v>1420200</v>
      </c>
      <c r="AY709" s="58">
        <f t="shared" si="53"/>
        <v>7953120</v>
      </c>
      <c r="AZ709" s="112">
        <f t="shared" si="54"/>
        <v>0.15151515151515152</v>
      </c>
      <c r="BA709" s="159">
        <v>0.15151515151515152</v>
      </c>
      <c r="BB709" s="56" t="s">
        <v>90</v>
      </c>
      <c r="BC709" s="56" t="s">
        <v>149</v>
      </c>
      <c r="BD709" s="403" t="s">
        <v>4261</v>
      </c>
      <c r="BE709" s="51" t="s">
        <v>88</v>
      </c>
      <c r="BF709" s="51" t="s">
        <v>88</v>
      </c>
    </row>
    <row r="710" spans="2:58" x14ac:dyDescent="0.25">
      <c r="B710" s="51">
        <v>2026</v>
      </c>
      <c r="C710" s="51">
        <v>891780111</v>
      </c>
      <c r="D710" s="51" t="s">
        <v>79</v>
      </c>
      <c r="E710" s="532" t="s">
        <v>4260</v>
      </c>
      <c r="F710" s="56" t="s">
        <v>4259</v>
      </c>
      <c r="G710" s="56">
        <v>0</v>
      </c>
      <c r="H710" s="56" t="s">
        <v>82</v>
      </c>
      <c r="I710" s="51" t="s">
        <v>174</v>
      </c>
      <c r="J710" s="121" t="s">
        <v>84</v>
      </c>
      <c r="K710" s="109" t="s">
        <v>4258</v>
      </c>
      <c r="L710" s="114">
        <v>19140000</v>
      </c>
      <c r="M710" s="51" t="s">
        <v>86</v>
      </c>
      <c r="N710" s="109" t="s">
        <v>4257</v>
      </c>
      <c r="O710" s="109">
        <v>1083002660</v>
      </c>
      <c r="P710" s="109">
        <v>69</v>
      </c>
      <c r="Q710" s="120">
        <v>46036</v>
      </c>
      <c r="R710" s="109">
        <v>6818861280</v>
      </c>
      <c r="S710" s="114">
        <v>2410</v>
      </c>
      <c r="T710" s="120">
        <v>46048</v>
      </c>
      <c r="U710" s="114">
        <v>19140000</v>
      </c>
      <c r="V710" s="56" t="s">
        <v>88</v>
      </c>
      <c r="W710" s="114">
        <v>1082939683</v>
      </c>
      <c r="X710" s="161" t="s">
        <v>3375</v>
      </c>
      <c r="Y710" s="120">
        <v>46048</v>
      </c>
      <c r="Z710" s="120">
        <v>46069</v>
      </c>
      <c r="AA710" s="120" t="s">
        <v>90</v>
      </c>
      <c r="AB710" s="120">
        <v>46167</v>
      </c>
      <c r="AC710" s="54">
        <f t="shared" si="50"/>
        <v>98</v>
      </c>
      <c r="AD710" s="56">
        <v>0</v>
      </c>
      <c r="AE710" s="114">
        <v>0</v>
      </c>
      <c r="AF710" s="56">
        <v>0</v>
      </c>
      <c r="AG710" s="116" t="s">
        <v>90</v>
      </c>
      <c r="AH710" s="54">
        <f t="shared" si="51"/>
        <v>0</v>
      </c>
      <c r="AI710" s="56">
        <v>0</v>
      </c>
      <c r="AJ710" s="114">
        <v>0</v>
      </c>
      <c r="AK710" s="120" t="s">
        <v>90</v>
      </c>
      <c r="AL710" s="116" t="s">
        <v>90</v>
      </c>
      <c r="AM710" s="56">
        <v>0</v>
      </c>
      <c r="AN710" s="116" t="s">
        <v>90</v>
      </c>
      <c r="AO710" s="116" t="s">
        <v>90</v>
      </c>
      <c r="AP710" s="116" t="s">
        <v>90</v>
      </c>
      <c r="AQ710" s="54">
        <f t="shared" si="52"/>
        <v>0</v>
      </c>
      <c r="AR710" s="54">
        <f>+L710+AE710-AJ710</f>
        <v>19140000</v>
      </c>
      <c r="AS710" s="56" t="s">
        <v>571</v>
      </c>
      <c r="AT710" s="114">
        <v>0</v>
      </c>
      <c r="AU710" s="56" t="s">
        <v>91</v>
      </c>
      <c r="AV710" s="114">
        <v>0</v>
      </c>
      <c r="AW710" s="56" t="s">
        <v>90</v>
      </c>
      <c r="AX710" s="247">
        <v>2900000</v>
      </c>
      <c r="AY710" s="58">
        <f t="shared" si="53"/>
        <v>16240000</v>
      </c>
      <c r="AZ710" s="112">
        <f t="shared" si="54"/>
        <v>0.15151515151515152</v>
      </c>
      <c r="BA710" s="159">
        <v>0.15151515151515152</v>
      </c>
      <c r="BB710" s="56" t="s">
        <v>90</v>
      </c>
      <c r="BC710" s="56" t="s">
        <v>149</v>
      </c>
      <c r="BD710" s="403" t="s">
        <v>4256</v>
      </c>
      <c r="BE710" s="51" t="s">
        <v>88</v>
      </c>
      <c r="BF710" s="51" t="s">
        <v>88</v>
      </c>
    </row>
    <row r="711" spans="2:58" x14ac:dyDescent="0.25">
      <c r="B711" s="51">
        <v>2026</v>
      </c>
      <c r="C711" s="51">
        <v>891780111</v>
      </c>
      <c r="D711" s="51" t="s">
        <v>79</v>
      </c>
      <c r="E711" s="532" t="s">
        <v>4255</v>
      </c>
      <c r="F711" s="56" t="s">
        <v>4254</v>
      </c>
      <c r="G711" s="56">
        <v>0</v>
      </c>
      <c r="H711" s="56" t="s">
        <v>82</v>
      </c>
      <c r="I711" s="51" t="s">
        <v>174</v>
      </c>
      <c r="J711" s="121" t="s">
        <v>84</v>
      </c>
      <c r="K711" s="109" t="s">
        <v>4046</v>
      </c>
      <c r="L711" s="114">
        <v>9373320</v>
      </c>
      <c r="M711" s="51" t="s">
        <v>86</v>
      </c>
      <c r="N711" s="109" t="s">
        <v>4253</v>
      </c>
      <c r="O711" s="109">
        <v>1081913847</v>
      </c>
      <c r="P711" s="109">
        <v>69</v>
      </c>
      <c r="Q711" s="120">
        <v>46036</v>
      </c>
      <c r="R711" s="109">
        <v>6818861280</v>
      </c>
      <c r="S711" s="114">
        <v>2414</v>
      </c>
      <c r="T711" s="120">
        <v>46048</v>
      </c>
      <c r="U711" s="114">
        <v>9373320</v>
      </c>
      <c r="V711" s="56" t="s">
        <v>88</v>
      </c>
      <c r="W711" s="114">
        <v>1082939683</v>
      </c>
      <c r="X711" s="161" t="s">
        <v>3375</v>
      </c>
      <c r="Y711" s="120">
        <v>46048</v>
      </c>
      <c r="Z711" s="120">
        <v>46069</v>
      </c>
      <c r="AA711" s="120" t="s">
        <v>90</v>
      </c>
      <c r="AB711" s="120">
        <v>46167</v>
      </c>
      <c r="AC711" s="54">
        <f t="shared" si="50"/>
        <v>98</v>
      </c>
      <c r="AD711" s="56">
        <v>0</v>
      </c>
      <c r="AE711" s="114">
        <v>0</v>
      </c>
      <c r="AF711" s="56">
        <v>0</v>
      </c>
      <c r="AG711" s="116" t="s">
        <v>90</v>
      </c>
      <c r="AH711" s="54">
        <f t="shared" si="51"/>
        <v>0</v>
      </c>
      <c r="AI711" s="56">
        <v>0</v>
      </c>
      <c r="AJ711" s="114">
        <v>0</v>
      </c>
      <c r="AK711" s="120" t="s">
        <v>90</v>
      </c>
      <c r="AL711" s="116" t="s">
        <v>90</v>
      </c>
      <c r="AM711" s="56">
        <v>0</v>
      </c>
      <c r="AN711" s="116" t="s">
        <v>90</v>
      </c>
      <c r="AO711" s="116" t="s">
        <v>90</v>
      </c>
      <c r="AP711" s="116" t="s">
        <v>90</v>
      </c>
      <c r="AQ711" s="54">
        <f t="shared" si="52"/>
        <v>0</v>
      </c>
      <c r="AR711" s="54">
        <f>+L711+AE711-AJ711</f>
        <v>9373320</v>
      </c>
      <c r="AS711" s="56" t="s">
        <v>571</v>
      </c>
      <c r="AT711" s="114">
        <v>0</v>
      </c>
      <c r="AU711" s="56" t="s">
        <v>91</v>
      </c>
      <c r="AV711" s="114">
        <v>0</v>
      </c>
      <c r="AW711" s="56" t="s">
        <v>90</v>
      </c>
      <c r="AX711" s="247">
        <v>1420200</v>
      </c>
      <c r="AY711" s="58">
        <f t="shared" si="53"/>
        <v>7953120</v>
      </c>
      <c r="AZ711" s="112">
        <f t="shared" si="54"/>
        <v>0.15151515151515152</v>
      </c>
      <c r="BA711" s="159">
        <v>0.15151515151515152</v>
      </c>
      <c r="BB711" s="56" t="s">
        <v>90</v>
      </c>
      <c r="BC711" s="56" t="s">
        <v>149</v>
      </c>
      <c r="BD711" s="403" t="s">
        <v>4252</v>
      </c>
      <c r="BE711" s="51" t="s">
        <v>88</v>
      </c>
      <c r="BF711" s="51" t="s">
        <v>88</v>
      </c>
    </row>
    <row r="712" spans="2:58" x14ac:dyDescent="0.25">
      <c r="B712" s="51">
        <v>2026</v>
      </c>
      <c r="C712" s="51">
        <v>891780111</v>
      </c>
      <c r="D712" s="51" t="s">
        <v>79</v>
      </c>
      <c r="E712" s="532" t="s">
        <v>4251</v>
      </c>
      <c r="F712" s="56" t="s">
        <v>4250</v>
      </c>
      <c r="G712" s="56">
        <v>0</v>
      </c>
      <c r="H712" s="56" t="s">
        <v>82</v>
      </c>
      <c r="I712" s="51" t="s">
        <v>83</v>
      </c>
      <c r="J712" s="121" t="s">
        <v>84</v>
      </c>
      <c r="K712" s="109" t="s">
        <v>4249</v>
      </c>
      <c r="L712" s="114">
        <v>12820500</v>
      </c>
      <c r="M712" s="51" t="s">
        <v>86</v>
      </c>
      <c r="N712" s="109" t="s">
        <v>4248</v>
      </c>
      <c r="O712" s="109">
        <v>1004299277</v>
      </c>
      <c r="P712" s="109">
        <v>207</v>
      </c>
      <c r="Q712" s="120">
        <v>46038</v>
      </c>
      <c r="R712" s="109">
        <v>923633360</v>
      </c>
      <c r="S712" s="114">
        <v>2413</v>
      </c>
      <c r="T712" s="120">
        <v>46048</v>
      </c>
      <c r="U712" s="114">
        <v>12820500</v>
      </c>
      <c r="V712" s="56" t="s">
        <v>88</v>
      </c>
      <c r="W712" s="114">
        <v>1082939683</v>
      </c>
      <c r="X712" s="161" t="s">
        <v>3375</v>
      </c>
      <c r="Y712" s="120">
        <v>46048</v>
      </c>
      <c r="Z712" s="120">
        <v>46048</v>
      </c>
      <c r="AA712" s="120" t="s">
        <v>90</v>
      </c>
      <c r="AB712" s="120">
        <v>46172</v>
      </c>
      <c r="AC712" s="54">
        <f t="shared" ref="AC712:AC775" si="55">+IF(AA712="1800-01-01",AB712-Z712,AB712-AA712)</f>
        <v>124</v>
      </c>
      <c r="AD712" s="56">
        <v>1</v>
      </c>
      <c r="AE712" s="114">
        <v>2849000</v>
      </c>
      <c r="AF712" s="56">
        <v>1</v>
      </c>
      <c r="AG712" s="116">
        <v>46203</v>
      </c>
      <c r="AH712" s="54">
        <f t="shared" ref="AH712:AH775" si="56">+IF(AG712="1800-01-01",0,AG712-AB712)</f>
        <v>31</v>
      </c>
      <c r="AI712" s="56">
        <v>0</v>
      </c>
      <c r="AJ712" s="114">
        <v>0</v>
      </c>
      <c r="AK712" s="120" t="s">
        <v>90</v>
      </c>
      <c r="AL712" s="116" t="s">
        <v>90</v>
      </c>
      <c r="AM712" s="56">
        <v>0</v>
      </c>
      <c r="AN712" s="116" t="s">
        <v>90</v>
      </c>
      <c r="AO712" s="116" t="s">
        <v>90</v>
      </c>
      <c r="AP712" s="116" t="s">
        <v>90</v>
      </c>
      <c r="AQ712" s="54">
        <f t="shared" ref="AQ712:AQ775" si="57">+IF(AN712="1800-01-01",0,AO712-AN712)</f>
        <v>0</v>
      </c>
      <c r="AR712" s="54">
        <f>+L712+AE712-AJ712</f>
        <v>15669500</v>
      </c>
      <c r="AS712" s="56" t="s">
        <v>88</v>
      </c>
      <c r="AT712" s="114">
        <v>12820500</v>
      </c>
      <c r="AU712" s="56" t="s">
        <v>91</v>
      </c>
      <c r="AV712" s="114">
        <v>0</v>
      </c>
      <c r="AW712" s="56" t="s">
        <v>90</v>
      </c>
      <c r="AX712" s="247">
        <v>7122500</v>
      </c>
      <c r="AY712" s="58">
        <f t="shared" ref="AY712:AY775" si="58">AR712-AX712</f>
        <v>8547000</v>
      </c>
      <c r="AZ712" s="112">
        <f t="shared" ref="AZ712:AZ775" si="59">+IFERROR(AX712/AR712,"_")</f>
        <v>0.45454545454545453</v>
      </c>
      <c r="BA712" s="159">
        <v>0.55555555555555558</v>
      </c>
      <c r="BB712" s="56" t="s">
        <v>90</v>
      </c>
      <c r="BC712" s="56" t="s">
        <v>92</v>
      </c>
      <c r="BD712" s="403" t="s">
        <v>4247</v>
      </c>
      <c r="BE712" s="51" t="s">
        <v>88</v>
      </c>
      <c r="BF712" s="51" t="s">
        <v>88</v>
      </c>
    </row>
    <row r="713" spans="2:58" x14ac:dyDescent="0.25">
      <c r="B713" s="51">
        <v>2026</v>
      </c>
      <c r="C713" s="51">
        <v>891780111</v>
      </c>
      <c r="D713" s="51" t="s">
        <v>79</v>
      </c>
      <c r="E713" s="532" t="s">
        <v>4246</v>
      </c>
      <c r="F713" s="56" t="s">
        <v>4245</v>
      </c>
      <c r="G713" s="56">
        <v>0</v>
      </c>
      <c r="H713" s="56" t="s">
        <v>82</v>
      </c>
      <c r="I713" s="51" t="s">
        <v>174</v>
      </c>
      <c r="J713" s="121" t="s">
        <v>84</v>
      </c>
      <c r="K713" s="109" t="s">
        <v>4046</v>
      </c>
      <c r="L713" s="114">
        <v>9373320</v>
      </c>
      <c r="M713" s="51" t="s">
        <v>86</v>
      </c>
      <c r="N713" s="109" t="s">
        <v>4244</v>
      </c>
      <c r="O713" s="109">
        <v>73569983</v>
      </c>
      <c r="P713" s="109">
        <v>69</v>
      </c>
      <c r="Q713" s="120">
        <v>46036</v>
      </c>
      <c r="R713" s="109">
        <v>6818861280</v>
      </c>
      <c r="S713" s="114">
        <v>2412</v>
      </c>
      <c r="T713" s="120">
        <v>46048</v>
      </c>
      <c r="U713" s="114">
        <v>9373320</v>
      </c>
      <c r="V713" s="56" t="s">
        <v>88</v>
      </c>
      <c r="W713" s="114">
        <v>1082939683</v>
      </c>
      <c r="X713" s="161" t="s">
        <v>3375</v>
      </c>
      <c r="Y713" s="120">
        <v>46048</v>
      </c>
      <c r="Z713" s="120">
        <v>46069</v>
      </c>
      <c r="AA713" s="120" t="s">
        <v>90</v>
      </c>
      <c r="AB713" s="120">
        <v>46167</v>
      </c>
      <c r="AC713" s="54">
        <f t="shared" si="55"/>
        <v>98</v>
      </c>
      <c r="AD713" s="56">
        <v>0</v>
      </c>
      <c r="AE713" s="114">
        <v>0</v>
      </c>
      <c r="AF713" s="56">
        <v>0</v>
      </c>
      <c r="AG713" s="116" t="s">
        <v>90</v>
      </c>
      <c r="AH713" s="54">
        <f t="shared" si="56"/>
        <v>0</v>
      </c>
      <c r="AI713" s="56">
        <v>0</v>
      </c>
      <c r="AJ713" s="114">
        <v>0</v>
      </c>
      <c r="AK713" s="120" t="s">
        <v>90</v>
      </c>
      <c r="AL713" s="116" t="s">
        <v>90</v>
      </c>
      <c r="AM713" s="56">
        <v>0</v>
      </c>
      <c r="AN713" s="116" t="s">
        <v>90</v>
      </c>
      <c r="AO713" s="116" t="s">
        <v>90</v>
      </c>
      <c r="AP713" s="116" t="s">
        <v>90</v>
      </c>
      <c r="AQ713" s="54">
        <f t="shared" si="57"/>
        <v>0</v>
      </c>
      <c r="AR713" s="54">
        <f>+L713+AE713-AJ713</f>
        <v>9373320</v>
      </c>
      <c r="AS713" s="56" t="s">
        <v>571</v>
      </c>
      <c r="AT713" s="114">
        <v>0</v>
      </c>
      <c r="AU713" s="56" t="s">
        <v>91</v>
      </c>
      <c r="AV713" s="114">
        <v>0</v>
      </c>
      <c r="AW713" s="56" t="s">
        <v>90</v>
      </c>
      <c r="AX713" s="247">
        <v>1420200</v>
      </c>
      <c r="AY713" s="58">
        <f t="shared" si="58"/>
        <v>7953120</v>
      </c>
      <c r="AZ713" s="112">
        <f t="shared" si="59"/>
        <v>0.15151515151515152</v>
      </c>
      <c r="BA713" s="159">
        <v>0.15151515151515152</v>
      </c>
      <c r="BB713" s="56" t="s">
        <v>90</v>
      </c>
      <c r="BC713" s="56" t="s">
        <v>149</v>
      </c>
      <c r="BD713" s="403" t="s">
        <v>4243</v>
      </c>
      <c r="BE713" s="51" t="s">
        <v>88</v>
      </c>
      <c r="BF713" s="51" t="s">
        <v>88</v>
      </c>
    </row>
    <row r="714" spans="2:58" x14ac:dyDescent="0.25">
      <c r="B714" s="51">
        <v>2026</v>
      </c>
      <c r="C714" s="51">
        <v>891780111</v>
      </c>
      <c r="D714" s="51" t="s">
        <v>79</v>
      </c>
      <c r="E714" s="532" t="s">
        <v>4242</v>
      </c>
      <c r="F714" s="56" t="s">
        <v>4241</v>
      </c>
      <c r="G714" s="56">
        <v>0</v>
      </c>
      <c r="H714" s="56" t="s">
        <v>82</v>
      </c>
      <c r="I714" s="51" t="s">
        <v>174</v>
      </c>
      <c r="J714" s="121" t="s">
        <v>84</v>
      </c>
      <c r="K714" s="109" t="s">
        <v>3817</v>
      </c>
      <c r="L714" s="114">
        <v>19200000</v>
      </c>
      <c r="M714" s="51" t="s">
        <v>86</v>
      </c>
      <c r="N714" s="109" t="s">
        <v>4240</v>
      </c>
      <c r="O714" s="109">
        <v>30664607</v>
      </c>
      <c r="P714" s="109">
        <v>177</v>
      </c>
      <c r="Q714" s="120">
        <v>46038</v>
      </c>
      <c r="R714" s="109">
        <v>266200000</v>
      </c>
      <c r="S714" s="114">
        <v>2409</v>
      </c>
      <c r="T714" s="120">
        <v>46048</v>
      </c>
      <c r="U714" s="114">
        <v>19200000</v>
      </c>
      <c r="V714" s="56" t="s">
        <v>88</v>
      </c>
      <c r="W714" s="114">
        <v>85155333</v>
      </c>
      <c r="X714" s="161" t="s">
        <v>1960</v>
      </c>
      <c r="Y714" s="120">
        <v>46048</v>
      </c>
      <c r="Z714" s="120">
        <v>46069</v>
      </c>
      <c r="AA714" s="120" t="s">
        <v>90</v>
      </c>
      <c r="AB714" s="120">
        <v>46189</v>
      </c>
      <c r="AC714" s="54">
        <f t="shared" si="55"/>
        <v>120</v>
      </c>
      <c r="AD714" s="56">
        <v>0</v>
      </c>
      <c r="AE714" s="114">
        <v>0</v>
      </c>
      <c r="AF714" s="56">
        <v>0</v>
      </c>
      <c r="AG714" s="116" t="s">
        <v>90</v>
      </c>
      <c r="AH714" s="54">
        <f t="shared" si="56"/>
        <v>0</v>
      </c>
      <c r="AI714" s="56">
        <v>0</v>
      </c>
      <c r="AJ714" s="114">
        <v>0</v>
      </c>
      <c r="AK714" s="120" t="s">
        <v>90</v>
      </c>
      <c r="AL714" s="116" t="s">
        <v>90</v>
      </c>
      <c r="AM714" s="56">
        <v>0</v>
      </c>
      <c r="AN714" s="116" t="s">
        <v>90</v>
      </c>
      <c r="AO714" s="116" t="s">
        <v>90</v>
      </c>
      <c r="AP714" s="116" t="s">
        <v>90</v>
      </c>
      <c r="AQ714" s="54">
        <f t="shared" si="57"/>
        <v>0</v>
      </c>
      <c r="AR714" s="54">
        <f>+L714+AE714-AJ714</f>
        <v>19200000</v>
      </c>
      <c r="AS714" s="56" t="s">
        <v>571</v>
      </c>
      <c r="AT714" s="114">
        <v>0</v>
      </c>
      <c r="AU714" s="56" t="s">
        <v>91</v>
      </c>
      <c r="AV714" s="114">
        <v>0</v>
      </c>
      <c r="AW714" s="56" t="s">
        <v>90</v>
      </c>
      <c r="AX714" s="247">
        <v>4800000</v>
      </c>
      <c r="AY714" s="58">
        <f t="shared" si="58"/>
        <v>14400000</v>
      </c>
      <c r="AZ714" s="112">
        <f t="shared" si="59"/>
        <v>0.25</v>
      </c>
      <c r="BA714" s="159">
        <v>0.25</v>
      </c>
      <c r="BB714" s="56" t="s">
        <v>90</v>
      </c>
      <c r="BC714" s="56" t="s">
        <v>92</v>
      </c>
      <c r="BD714" s="403" t="s">
        <v>4239</v>
      </c>
      <c r="BE714" s="51" t="s">
        <v>88</v>
      </c>
      <c r="BF714" s="51" t="s">
        <v>88</v>
      </c>
    </row>
    <row r="715" spans="2:58" x14ac:dyDescent="0.25">
      <c r="B715" s="51">
        <v>2026</v>
      </c>
      <c r="C715" s="51">
        <v>891780111</v>
      </c>
      <c r="D715" s="51" t="s">
        <v>79</v>
      </c>
      <c r="E715" s="532" t="s">
        <v>4238</v>
      </c>
      <c r="F715" s="56" t="s">
        <v>4237</v>
      </c>
      <c r="G715" s="56">
        <v>0</v>
      </c>
      <c r="H715" s="56" t="s">
        <v>82</v>
      </c>
      <c r="I715" s="51" t="s">
        <v>174</v>
      </c>
      <c r="J715" s="121" t="s">
        <v>84</v>
      </c>
      <c r="K715" s="109" t="s">
        <v>4236</v>
      </c>
      <c r="L715" s="114">
        <v>9373320</v>
      </c>
      <c r="M715" s="51" t="s">
        <v>86</v>
      </c>
      <c r="N715" s="109" t="s">
        <v>4235</v>
      </c>
      <c r="O715" s="109">
        <v>1007133032</v>
      </c>
      <c r="P715" s="109">
        <v>69</v>
      </c>
      <c r="Q715" s="120">
        <v>46036</v>
      </c>
      <c r="R715" s="109">
        <v>6818861280</v>
      </c>
      <c r="S715" s="114">
        <v>2411</v>
      </c>
      <c r="T715" s="120">
        <v>46048</v>
      </c>
      <c r="U715" s="114">
        <v>9373320</v>
      </c>
      <c r="V715" s="56" t="s">
        <v>88</v>
      </c>
      <c r="W715" s="114">
        <v>1082939683</v>
      </c>
      <c r="X715" s="161" t="s">
        <v>3375</v>
      </c>
      <c r="Y715" s="120">
        <v>46048</v>
      </c>
      <c r="Z715" s="120">
        <v>46069</v>
      </c>
      <c r="AA715" s="120" t="s">
        <v>90</v>
      </c>
      <c r="AB715" s="120">
        <v>46167</v>
      </c>
      <c r="AC715" s="54">
        <f t="shared" si="55"/>
        <v>98</v>
      </c>
      <c r="AD715" s="56">
        <v>0</v>
      </c>
      <c r="AE715" s="114">
        <v>0</v>
      </c>
      <c r="AF715" s="56">
        <v>0</v>
      </c>
      <c r="AG715" s="116" t="s">
        <v>90</v>
      </c>
      <c r="AH715" s="54">
        <f t="shared" si="56"/>
        <v>0</v>
      </c>
      <c r="AI715" s="56">
        <v>0</v>
      </c>
      <c r="AJ715" s="114">
        <v>0</v>
      </c>
      <c r="AK715" s="120" t="s">
        <v>90</v>
      </c>
      <c r="AL715" s="116" t="s">
        <v>90</v>
      </c>
      <c r="AM715" s="56">
        <v>0</v>
      </c>
      <c r="AN715" s="116" t="s">
        <v>90</v>
      </c>
      <c r="AO715" s="116" t="s">
        <v>90</v>
      </c>
      <c r="AP715" s="116" t="s">
        <v>90</v>
      </c>
      <c r="AQ715" s="54">
        <f t="shared" si="57"/>
        <v>0</v>
      </c>
      <c r="AR715" s="54">
        <f>+L715+AE715-AJ715</f>
        <v>9373320</v>
      </c>
      <c r="AS715" s="56" t="s">
        <v>571</v>
      </c>
      <c r="AT715" s="114">
        <v>0</v>
      </c>
      <c r="AU715" s="56" t="s">
        <v>91</v>
      </c>
      <c r="AV715" s="114">
        <v>0</v>
      </c>
      <c r="AW715" s="56" t="s">
        <v>90</v>
      </c>
      <c r="AX715" s="247">
        <v>0</v>
      </c>
      <c r="AY715" s="58">
        <f t="shared" si="58"/>
        <v>9373320</v>
      </c>
      <c r="AZ715" s="112">
        <f t="shared" si="59"/>
        <v>0</v>
      </c>
      <c r="BA715" s="159">
        <v>0</v>
      </c>
      <c r="BB715" s="56" t="s">
        <v>90</v>
      </c>
      <c r="BC715" s="56" t="s">
        <v>149</v>
      </c>
      <c r="BD715" s="403" t="s">
        <v>4234</v>
      </c>
      <c r="BE715" s="51" t="s">
        <v>88</v>
      </c>
      <c r="BF715" s="51" t="s">
        <v>88</v>
      </c>
    </row>
    <row r="716" spans="2:58" x14ac:dyDescent="0.25">
      <c r="B716" s="51">
        <v>2026</v>
      </c>
      <c r="C716" s="51">
        <v>891780111</v>
      </c>
      <c r="D716" s="51" t="s">
        <v>79</v>
      </c>
      <c r="E716" s="532" t="s">
        <v>4233</v>
      </c>
      <c r="F716" s="56" t="s">
        <v>4232</v>
      </c>
      <c r="G716" s="56">
        <v>0</v>
      </c>
      <c r="H716" s="56" t="s">
        <v>82</v>
      </c>
      <c r="I716" s="51" t="s">
        <v>174</v>
      </c>
      <c r="J716" s="121" t="s">
        <v>84</v>
      </c>
      <c r="K716" s="109" t="s">
        <v>4231</v>
      </c>
      <c r="L716" s="114">
        <v>8400000</v>
      </c>
      <c r="M716" s="51" t="s">
        <v>86</v>
      </c>
      <c r="N716" s="109" t="s">
        <v>4230</v>
      </c>
      <c r="O716" s="109">
        <v>1043020689</v>
      </c>
      <c r="P716" s="109">
        <v>298</v>
      </c>
      <c r="Q716" s="120">
        <v>46043</v>
      </c>
      <c r="R716" s="109">
        <v>703999709</v>
      </c>
      <c r="S716" s="114">
        <v>3250</v>
      </c>
      <c r="T716" s="120">
        <v>46049</v>
      </c>
      <c r="U716" s="114">
        <v>8400000</v>
      </c>
      <c r="V716" s="56" t="s">
        <v>88</v>
      </c>
      <c r="W716" s="114">
        <v>36559959</v>
      </c>
      <c r="X716" s="161" t="s">
        <v>2107</v>
      </c>
      <c r="Y716" s="120">
        <v>46048</v>
      </c>
      <c r="Z716" s="120">
        <v>46049</v>
      </c>
      <c r="AA716" s="120" t="s">
        <v>90</v>
      </c>
      <c r="AB716" s="120">
        <v>46112</v>
      </c>
      <c r="AC716" s="54">
        <f t="shared" si="55"/>
        <v>63</v>
      </c>
      <c r="AD716" s="56">
        <v>0</v>
      </c>
      <c r="AE716" s="114">
        <v>0</v>
      </c>
      <c r="AF716" s="56">
        <v>1</v>
      </c>
      <c r="AG716" s="116">
        <v>46127</v>
      </c>
      <c r="AH716" s="54">
        <f t="shared" si="56"/>
        <v>15</v>
      </c>
      <c r="AI716" s="56">
        <v>0</v>
      </c>
      <c r="AJ716" s="114">
        <v>0</v>
      </c>
      <c r="AK716" s="120" t="s">
        <v>90</v>
      </c>
      <c r="AL716" s="116" t="s">
        <v>90</v>
      </c>
      <c r="AM716" s="56">
        <v>0</v>
      </c>
      <c r="AN716" s="116" t="s">
        <v>90</v>
      </c>
      <c r="AO716" s="116" t="s">
        <v>90</v>
      </c>
      <c r="AP716" s="116" t="s">
        <v>90</v>
      </c>
      <c r="AQ716" s="54">
        <f t="shared" si="57"/>
        <v>0</v>
      </c>
      <c r="AR716" s="54">
        <f>+L716+AE716-AJ716</f>
        <v>8400000</v>
      </c>
      <c r="AS716" s="56" t="s">
        <v>571</v>
      </c>
      <c r="AT716" s="114">
        <v>0</v>
      </c>
      <c r="AU716" s="56" t="s">
        <v>91</v>
      </c>
      <c r="AV716" s="114">
        <v>0</v>
      </c>
      <c r="AW716" s="56" t="s">
        <v>90</v>
      </c>
      <c r="AX716" s="247">
        <v>0</v>
      </c>
      <c r="AY716" s="58">
        <f t="shared" si="58"/>
        <v>8400000</v>
      </c>
      <c r="AZ716" s="112">
        <f t="shared" si="59"/>
        <v>0</v>
      </c>
      <c r="BA716" s="159">
        <v>0</v>
      </c>
      <c r="BB716" s="56" t="s">
        <v>90</v>
      </c>
      <c r="BC716" s="56" t="s">
        <v>149</v>
      </c>
      <c r="BD716" s="403" t="s">
        <v>4229</v>
      </c>
      <c r="BE716" s="51" t="s">
        <v>88</v>
      </c>
      <c r="BF716" s="51" t="s">
        <v>88</v>
      </c>
    </row>
    <row r="717" spans="2:58" x14ac:dyDescent="0.25">
      <c r="B717" s="51">
        <v>2026</v>
      </c>
      <c r="C717" s="51">
        <v>891780111</v>
      </c>
      <c r="D717" s="51" t="s">
        <v>79</v>
      </c>
      <c r="E717" s="532" t="s">
        <v>4228</v>
      </c>
      <c r="F717" s="56" t="s">
        <v>4227</v>
      </c>
      <c r="G717" s="56">
        <v>0</v>
      </c>
      <c r="H717" s="56" t="s">
        <v>82</v>
      </c>
      <c r="I717" s="51" t="s">
        <v>174</v>
      </c>
      <c r="J717" s="121" t="s">
        <v>84</v>
      </c>
      <c r="K717" s="109" t="s">
        <v>4046</v>
      </c>
      <c r="L717" s="114">
        <v>9373320</v>
      </c>
      <c r="M717" s="51" t="s">
        <v>86</v>
      </c>
      <c r="N717" s="109" t="s">
        <v>4226</v>
      </c>
      <c r="O717" s="109">
        <v>1080540141</v>
      </c>
      <c r="P717" s="109">
        <v>69</v>
      </c>
      <c r="Q717" s="120">
        <v>46036</v>
      </c>
      <c r="R717" s="109">
        <v>6818861280</v>
      </c>
      <c r="S717" s="114">
        <v>2416</v>
      </c>
      <c r="T717" s="120">
        <v>46048</v>
      </c>
      <c r="U717" s="114">
        <v>9373320</v>
      </c>
      <c r="V717" s="56" t="s">
        <v>88</v>
      </c>
      <c r="W717" s="114">
        <v>1082939683</v>
      </c>
      <c r="X717" s="161" t="s">
        <v>3375</v>
      </c>
      <c r="Y717" s="120">
        <v>46048</v>
      </c>
      <c r="Z717" s="120">
        <v>46069</v>
      </c>
      <c r="AA717" s="120" t="s">
        <v>90</v>
      </c>
      <c r="AB717" s="120">
        <v>46167</v>
      </c>
      <c r="AC717" s="54">
        <f t="shared" si="55"/>
        <v>98</v>
      </c>
      <c r="AD717" s="56">
        <v>0</v>
      </c>
      <c r="AE717" s="114">
        <v>0</v>
      </c>
      <c r="AF717" s="56">
        <v>0</v>
      </c>
      <c r="AG717" s="116" t="s">
        <v>90</v>
      </c>
      <c r="AH717" s="54">
        <f t="shared" si="56"/>
        <v>0</v>
      </c>
      <c r="AI717" s="56">
        <v>0</v>
      </c>
      <c r="AJ717" s="114">
        <v>0</v>
      </c>
      <c r="AK717" s="120" t="s">
        <v>90</v>
      </c>
      <c r="AL717" s="116" t="s">
        <v>90</v>
      </c>
      <c r="AM717" s="56">
        <v>0</v>
      </c>
      <c r="AN717" s="116" t="s">
        <v>90</v>
      </c>
      <c r="AO717" s="116" t="s">
        <v>90</v>
      </c>
      <c r="AP717" s="116" t="s">
        <v>90</v>
      </c>
      <c r="AQ717" s="54">
        <f t="shared" si="57"/>
        <v>0</v>
      </c>
      <c r="AR717" s="54">
        <f>+L717+AE717-AJ717</f>
        <v>9373320</v>
      </c>
      <c r="AS717" s="56" t="s">
        <v>571</v>
      </c>
      <c r="AT717" s="114">
        <v>0</v>
      </c>
      <c r="AU717" s="56" t="s">
        <v>91</v>
      </c>
      <c r="AV717" s="114">
        <v>0</v>
      </c>
      <c r="AW717" s="56" t="s">
        <v>90</v>
      </c>
      <c r="AX717" s="247">
        <v>1420200</v>
      </c>
      <c r="AY717" s="58">
        <f t="shared" si="58"/>
        <v>7953120</v>
      </c>
      <c r="AZ717" s="112">
        <f t="shared" si="59"/>
        <v>0.15151515151515152</v>
      </c>
      <c r="BA717" s="159">
        <v>0.15151515151515152</v>
      </c>
      <c r="BB717" s="56" t="s">
        <v>90</v>
      </c>
      <c r="BC717" s="56" t="s">
        <v>149</v>
      </c>
      <c r="BD717" s="403" t="s">
        <v>4225</v>
      </c>
      <c r="BE717" s="51" t="s">
        <v>88</v>
      </c>
      <c r="BF717" s="51" t="s">
        <v>88</v>
      </c>
    </row>
    <row r="718" spans="2:58" x14ac:dyDescent="0.25">
      <c r="B718" s="51">
        <v>2026</v>
      </c>
      <c r="C718" s="51">
        <v>891780111</v>
      </c>
      <c r="D718" s="51" t="s">
        <v>79</v>
      </c>
      <c r="E718" s="532" t="s">
        <v>4224</v>
      </c>
      <c r="F718" s="56" t="s">
        <v>4223</v>
      </c>
      <c r="G718" s="56">
        <v>0</v>
      </c>
      <c r="H718" s="56" t="s">
        <v>82</v>
      </c>
      <c r="I718" s="51" t="s">
        <v>174</v>
      </c>
      <c r="J718" s="121" t="s">
        <v>84</v>
      </c>
      <c r="K718" s="109" t="s">
        <v>4222</v>
      </c>
      <c r="L718" s="114">
        <v>4000000</v>
      </c>
      <c r="M718" s="51" t="s">
        <v>86</v>
      </c>
      <c r="N718" s="109" t="s">
        <v>4221</v>
      </c>
      <c r="O718" s="109">
        <v>84457585</v>
      </c>
      <c r="P718" s="109">
        <v>298</v>
      </c>
      <c r="Q718" s="120">
        <v>46043</v>
      </c>
      <c r="R718" s="109">
        <v>703999709</v>
      </c>
      <c r="S718" s="114">
        <v>3249</v>
      </c>
      <c r="T718" s="120">
        <v>46049</v>
      </c>
      <c r="U718" s="114">
        <v>4000000</v>
      </c>
      <c r="V718" s="56" t="s">
        <v>88</v>
      </c>
      <c r="W718" s="114">
        <v>72221403</v>
      </c>
      <c r="X718" s="161" t="s">
        <v>1973</v>
      </c>
      <c r="Y718" s="120">
        <v>46048</v>
      </c>
      <c r="Z718" s="120">
        <v>46049</v>
      </c>
      <c r="AA718" s="120" t="s">
        <v>90</v>
      </c>
      <c r="AB718" s="120">
        <v>46081</v>
      </c>
      <c r="AC718" s="54">
        <f t="shared" si="55"/>
        <v>32</v>
      </c>
      <c r="AD718" s="56">
        <v>0</v>
      </c>
      <c r="AE718" s="114">
        <v>0</v>
      </c>
      <c r="AF718" s="56">
        <v>0</v>
      </c>
      <c r="AG718" s="116" t="s">
        <v>90</v>
      </c>
      <c r="AH718" s="54">
        <f t="shared" si="56"/>
        <v>0</v>
      </c>
      <c r="AI718" s="56">
        <v>0</v>
      </c>
      <c r="AJ718" s="114">
        <v>0</v>
      </c>
      <c r="AK718" s="120" t="s">
        <v>90</v>
      </c>
      <c r="AL718" s="116" t="s">
        <v>90</v>
      </c>
      <c r="AM718" s="56">
        <v>0</v>
      </c>
      <c r="AN718" s="116" t="s">
        <v>90</v>
      </c>
      <c r="AO718" s="116" t="s">
        <v>90</v>
      </c>
      <c r="AP718" s="116" t="s">
        <v>90</v>
      </c>
      <c r="AQ718" s="54">
        <f t="shared" si="57"/>
        <v>0</v>
      </c>
      <c r="AR718" s="54">
        <f>+L718+AE718-AJ718</f>
        <v>4000000</v>
      </c>
      <c r="AS718" s="56" t="s">
        <v>571</v>
      </c>
      <c r="AT718" s="114">
        <v>0</v>
      </c>
      <c r="AU718" s="56" t="s">
        <v>91</v>
      </c>
      <c r="AV718" s="114">
        <v>0</v>
      </c>
      <c r="AW718" s="56" t="s">
        <v>90</v>
      </c>
      <c r="AX718" s="247">
        <v>0</v>
      </c>
      <c r="AY718" s="58">
        <f t="shared" si="58"/>
        <v>4000000</v>
      </c>
      <c r="AZ718" s="112">
        <f t="shared" si="59"/>
        <v>0</v>
      </c>
      <c r="BA718" s="159">
        <v>0</v>
      </c>
      <c r="BB718" s="56" t="s">
        <v>90</v>
      </c>
      <c r="BC718" s="56" t="s">
        <v>149</v>
      </c>
      <c r="BD718" s="403" t="s">
        <v>4220</v>
      </c>
      <c r="BE718" s="51" t="s">
        <v>88</v>
      </c>
      <c r="BF718" s="51" t="s">
        <v>88</v>
      </c>
    </row>
    <row r="719" spans="2:58" x14ac:dyDescent="0.25">
      <c r="B719" s="51">
        <v>2026</v>
      </c>
      <c r="C719" s="51">
        <v>891780111</v>
      </c>
      <c r="D719" s="51" t="s">
        <v>79</v>
      </c>
      <c r="E719" s="532" t="s">
        <v>4219</v>
      </c>
      <c r="F719" s="56" t="s">
        <v>4218</v>
      </c>
      <c r="G719" s="56">
        <v>0</v>
      </c>
      <c r="H719" s="56" t="s">
        <v>82</v>
      </c>
      <c r="I719" s="51" t="s">
        <v>174</v>
      </c>
      <c r="J719" s="121" t="s">
        <v>84</v>
      </c>
      <c r="K719" s="109" t="s">
        <v>4046</v>
      </c>
      <c r="L719" s="114">
        <v>9373320</v>
      </c>
      <c r="M719" s="51" t="s">
        <v>86</v>
      </c>
      <c r="N719" s="109" t="s">
        <v>4217</v>
      </c>
      <c r="O719" s="109">
        <v>1079884663</v>
      </c>
      <c r="P719" s="109">
        <v>69</v>
      </c>
      <c r="Q719" s="120">
        <v>46036</v>
      </c>
      <c r="R719" s="109">
        <v>6818861280</v>
      </c>
      <c r="S719" s="114">
        <v>2404</v>
      </c>
      <c r="T719" s="120">
        <v>46048</v>
      </c>
      <c r="U719" s="114">
        <v>9373320</v>
      </c>
      <c r="V719" s="56" t="s">
        <v>88</v>
      </c>
      <c r="W719" s="114">
        <v>1082939683</v>
      </c>
      <c r="X719" s="161" t="s">
        <v>3375</v>
      </c>
      <c r="Y719" s="120">
        <v>46048</v>
      </c>
      <c r="Z719" s="120">
        <v>46069</v>
      </c>
      <c r="AA719" s="120" t="s">
        <v>90</v>
      </c>
      <c r="AB719" s="120">
        <v>46167</v>
      </c>
      <c r="AC719" s="54">
        <f t="shared" si="55"/>
        <v>98</v>
      </c>
      <c r="AD719" s="56">
        <v>0</v>
      </c>
      <c r="AE719" s="114">
        <v>0</v>
      </c>
      <c r="AF719" s="56">
        <v>0</v>
      </c>
      <c r="AG719" s="116" t="s">
        <v>90</v>
      </c>
      <c r="AH719" s="54">
        <f t="shared" si="56"/>
        <v>0</v>
      </c>
      <c r="AI719" s="56">
        <v>0</v>
      </c>
      <c r="AJ719" s="114">
        <v>0</v>
      </c>
      <c r="AK719" s="120" t="s">
        <v>90</v>
      </c>
      <c r="AL719" s="116" t="s">
        <v>90</v>
      </c>
      <c r="AM719" s="56">
        <v>0</v>
      </c>
      <c r="AN719" s="116" t="s">
        <v>90</v>
      </c>
      <c r="AO719" s="116" t="s">
        <v>90</v>
      </c>
      <c r="AP719" s="116" t="s">
        <v>90</v>
      </c>
      <c r="AQ719" s="54">
        <f t="shared" si="57"/>
        <v>0</v>
      </c>
      <c r="AR719" s="54">
        <f>+L719+AE719-AJ719</f>
        <v>9373320</v>
      </c>
      <c r="AS719" s="56" t="s">
        <v>571</v>
      </c>
      <c r="AT719" s="114">
        <v>0</v>
      </c>
      <c r="AU719" s="56" t="s">
        <v>91</v>
      </c>
      <c r="AV719" s="114">
        <v>0</v>
      </c>
      <c r="AW719" s="56" t="s">
        <v>90</v>
      </c>
      <c r="AX719" s="247">
        <v>1420200</v>
      </c>
      <c r="AY719" s="58">
        <f t="shared" si="58"/>
        <v>7953120</v>
      </c>
      <c r="AZ719" s="112">
        <f t="shared" si="59"/>
        <v>0.15151515151515152</v>
      </c>
      <c r="BA719" s="159">
        <v>0.15151515151515152</v>
      </c>
      <c r="BB719" s="56" t="s">
        <v>90</v>
      </c>
      <c r="BC719" s="56" t="s">
        <v>149</v>
      </c>
      <c r="BD719" s="403" t="s">
        <v>4216</v>
      </c>
      <c r="BE719" s="51" t="s">
        <v>88</v>
      </c>
      <c r="BF719" s="51" t="s">
        <v>88</v>
      </c>
    </row>
    <row r="720" spans="2:58" x14ac:dyDescent="0.25">
      <c r="B720" s="51">
        <v>2026</v>
      </c>
      <c r="C720" s="51">
        <v>891780111</v>
      </c>
      <c r="D720" s="51" t="s">
        <v>79</v>
      </c>
      <c r="E720" s="532" t="s">
        <v>4215</v>
      </c>
      <c r="F720" s="56" t="s">
        <v>4214</v>
      </c>
      <c r="G720" s="56">
        <v>0</v>
      </c>
      <c r="H720" s="56" t="s">
        <v>82</v>
      </c>
      <c r="I720" s="51" t="s">
        <v>174</v>
      </c>
      <c r="J720" s="121" t="s">
        <v>84</v>
      </c>
      <c r="K720" s="109" t="s">
        <v>4178</v>
      </c>
      <c r="L720" s="114">
        <v>9373320</v>
      </c>
      <c r="M720" s="51" t="s">
        <v>86</v>
      </c>
      <c r="N720" s="109" t="s">
        <v>4213</v>
      </c>
      <c r="O720" s="109">
        <v>73267118</v>
      </c>
      <c r="P720" s="109">
        <v>69</v>
      </c>
      <c r="Q720" s="120">
        <v>46036</v>
      </c>
      <c r="R720" s="109">
        <v>6818861280</v>
      </c>
      <c r="S720" s="114">
        <v>2408</v>
      </c>
      <c r="T720" s="120">
        <v>46048</v>
      </c>
      <c r="U720" s="114">
        <v>9373320</v>
      </c>
      <c r="V720" s="56" t="s">
        <v>88</v>
      </c>
      <c r="W720" s="114">
        <v>1082939683</v>
      </c>
      <c r="X720" s="161" t="s">
        <v>3375</v>
      </c>
      <c r="Y720" s="120">
        <v>46048</v>
      </c>
      <c r="Z720" s="120">
        <v>46069</v>
      </c>
      <c r="AA720" s="120" t="s">
        <v>90</v>
      </c>
      <c r="AB720" s="120">
        <v>46167</v>
      </c>
      <c r="AC720" s="54">
        <f t="shared" si="55"/>
        <v>98</v>
      </c>
      <c r="AD720" s="56">
        <v>0</v>
      </c>
      <c r="AE720" s="114">
        <v>0</v>
      </c>
      <c r="AF720" s="56">
        <v>0</v>
      </c>
      <c r="AG720" s="116" t="s">
        <v>90</v>
      </c>
      <c r="AH720" s="54">
        <f t="shared" si="56"/>
        <v>0</v>
      </c>
      <c r="AI720" s="56">
        <v>0</v>
      </c>
      <c r="AJ720" s="114">
        <v>0</v>
      </c>
      <c r="AK720" s="120" t="s">
        <v>90</v>
      </c>
      <c r="AL720" s="116" t="s">
        <v>90</v>
      </c>
      <c r="AM720" s="56">
        <v>0</v>
      </c>
      <c r="AN720" s="116" t="s">
        <v>90</v>
      </c>
      <c r="AO720" s="116" t="s">
        <v>90</v>
      </c>
      <c r="AP720" s="116" t="s">
        <v>90</v>
      </c>
      <c r="AQ720" s="54">
        <f t="shared" si="57"/>
        <v>0</v>
      </c>
      <c r="AR720" s="54">
        <f>+L720+AE720-AJ720</f>
        <v>9373320</v>
      </c>
      <c r="AS720" s="56" t="s">
        <v>571</v>
      </c>
      <c r="AT720" s="114">
        <v>0</v>
      </c>
      <c r="AU720" s="56" t="s">
        <v>91</v>
      </c>
      <c r="AV720" s="114">
        <v>0</v>
      </c>
      <c r="AW720" s="56" t="s">
        <v>90</v>
      </c>
      <c r="AX720" s="247">
        <v>1420200</v>
      </c>
      <c r="AY720" s="58">
        <f t="shared" si="58"/>
        <v>7953120</v>
      </c>
      <c r="AZ720" s="112">
        <f t="shared" si="59"/>
        <v>0.15151515151515152</v>
      </c>
      <c r="BA720" s="159">
        <v>0.15151515151515152</v>
      </c>
      <c r="BB720" s="56" t="s">
        <v>90</v>
      </c>
      <c r="BC720" s="56" t="s">
        <v>149</v>
      </c>
      <c r="BD720" s="403" t="s">
        <v>4212</v>
      </c>
      <c r="BE720" s="51" t="s">
        <v>88</v>
      </c>
      <c r="BF720" s="51" t="s">
        <v>88</v>
      </c>
    </row>
    <row r="721" spans="2:58" x14ac:dyDescent="0.25">
      <c r="B721" s="51">
        <v>2026</v>
      </c>
      <c r="C721" s="51">
        <v>891780111</v>
      </c>
      <c r="D721" s="51" t="s">
        <v>79</v>
      </c>
      <c r="E721" s="532" t="s">
        <v>4211</v>
      </c>
      <c r="F721" s="56" t="s">
        <v>4210</v>
      </c>
      <c r="G721" s="56">
        <v>0</v>
      </c>
      <c r="H721" s="56" t="s">
        <v>82</v>
      </c>
      <c r="I721" s="51" t="s">
        <v>174</v>
      </c>
      <c r="J721" s="121" t="s">
        <v>84</v>
      </c>
      <c r="K721" s="109" t="s">
        <v>4163</v>
      </c>
      <c r="L721" s="114">
        <v>9373320</v>
      </c>
      <c r="M721" s="51" t="s">
        <v>86</v>
      </c>
      <c r="N721" s="109" t="s">
        <v>4209</v>
      </c>
      <c r="O721" s="109">
        <v>1082069112</v>
      </c>
      <c r="P721" s="109">
        <v>69</v>
      </c>
      <c r="Q721" s="120">
        <v>46036</v>
      </c>
      <c r="R721" s="109">
        <v>6818861280</v>
      </c>
      <c r="S721" s="114">
        <v>2403</v>
      </c>
      <c r="T721" s="120">
        <v>46048</v>
      </c>
      <c r="U721" s="114">
        <v>9373320</v>
      </c>
      <c r="V721" s="56" t="s">
        <v>88</v>
      </c>
      <c r="W721" s="114">
        <v>1082939683</v>
      </c>
      <c r="X721" s="161" t="s">
        <v>3375</v>
      </c>
      <c r="Y721" s="120">
        <v>46048</v>
      </c>
      <c r="Z721" s="120">
        <v>46069</v>
      </c>
      <c r="AA721" s="120" t="s">
        <v>90</v>
      </c>
      <c r="AB721" s="120">
        <v>46167</v>
      </c>
      <c r="AC721" s="54">
        <f t="shared" si="55"/>
        <v>98</v>
      </c>
      <c r="AD721" s="56">
        <v>0</v>
      </c>
      <c r="AE721" s="114">
        <v>0</v>
      </c>
      <c r="AF721" s="56">
        <v>0</v>
      </c>
      <c r="AG721" s="116" t="s">
        <v>90</v>
      </c>
      <c r="AH721" s="54">
        <f t="shared" si="56"/>
        <v>0</v>
      </c>
      <c r="AI721" s="56">
        <v>0</v>
      </c>
      <c r="AJ721" s="114">
        <v>0</v>
      </c>
      <c r="AK721" s="120" t="s">
        <v>90</v>
      </c>
      <c r="AL721" s="116" t="s">
        <v>90</v>
      </c>
      <c r="AM721" s="56">
        <v>0</v>
      </c>
      <c r="AN721" s="116" t="s">
        <v>90</v>
      </c>
      <c r="AO721" s="116" t="s">
        <v>90</v>
      </c>
      <c r="AP721" s="116" t="s">
        <v>90</v>
      </c>
      <c r="AQ721" s="54">
        <f t="shared" si="57"/>
        <v>0</v>
      </c>
      <c r="AR721" s="54">
        <f>+L721+AE721-AJ721</f>
        <v>9373320</v>
      </c>
      <c r="AS721" s="56" t="s">
        <v>571</v>
      </c>
      <c r="AT721" s="114">
        <v>0</v>
      </c>
      <c r="AU721" s="56" t="s">
        <v>91</v>
      </c>
      <c r="AV721" s="114">
        <v>0</v>
      </c>
      <c r="AW721" s="56" t="s">
        <v>90</v>
      </c>
      <c r="AX721" s="247">
        <v>1420200</v>
      </c>
      <c r="AY721" s="58">
        <f t="shared" si="58"/>
        <v>7953120</v>
      </c>
      <c r="AZ721" s="112">
        <f t="shared" si="59"/>
        <v>0.15151515151515152</v>
      </c>
      <c r="BA721" s="159">
        <v>0.15151515151515152</v>
      </c>
      <c r="BB721" s="56" t="s">
        <v>90</v>
      </c>
      <c r="BC721" s="56" t="s">
        <v>149</v>
      </c>
      <c r="BD721" s="403" t="s">
        <v>4208</v>
      </c>
      <c r="BE721" s="51" t="s">
        <v>88</v>
      </c>
      <c r="BF721" s="51" t="s">
        <v>88</v>
      </c>
    </row>
    <row r="722" spans="2:58" x14ac:dyDescent="0.25">
      <c r="B722" s="51">
        <v>2026</v>
      </c>
      <c r="C722" s="51">
        <v>891780111</v>
      </c>
      <c r="D722" s="51" t="s">
        <v>79</v>
      </c>
      <c r="E722" s="532" t="s">
        <v>4207</v>
      </c>
      <c r="F722" s="56" t="s">
        <v>4206</v>
      </c>
      <c r="G722" s="56">
        <v>0</v>
      </c>
      <c r="H722" s="56" t="s">
        <v>82</v>
      </c>
      <c r="I722" s="51" t="s">
        <v>174</v>
      </c>
      <c r="J722" s="121" t="s">
        <v>84</v>
      </c>
      <c r="K722" s="109" t="s">
        <v>4205</v>
      </c>
      <c r="L722" s="114">
        <v>19140000</v>
      </c>
      <c r="M722" s="51" t="s">
        <v>86</v>
      </c>
      <c r="N722" s="109" t="s">
        <v>4204</v>
      </c>
      <c r="O722" s="109">
        <v>1082838083</v>
      </c>
      <c r="P722" s="109">
        <v>69</v>
      </c>
      <c r="Q722" s="120">
        <v>46036</v>
      </c>
      <c r="R722" s="109">
        <v>6818861280</v>
      </c>
      <c r="S722" s="114">
        <v>2402</v>
      </c>
      <c r="T722" s="120">
        <v>46048</v>
      </c>
      <c r="U722" s="114">
        <v>19140000</v>
      </c>
      <c r="V722" s="56" t="s">
        <v>88</v>
      </c>
      <c r="W722" s="114">
        <v>1082939683</v>
      </c>
      <c r="X722" s="161" t="s">
        <v>3375</v>
      </c>
      <c r="Y722" s="120">
        <v>46048</v>
      </c>
      <c r="Z722" s="120">
        <v>46069</v>
      </c>
      <c r="AA722" s="120" t="s">
        <v>90</v>
      </c>
      <c r="AB722" s="120">
        <v>46167</v>
      </c>
      <c r="AC722" s="54">
        <f t="shared" si="55"/>
        <v>98</v>
      </c>
      <c r="AD722" s="56">
        <v>0</v>
      </c>
      <c r="AE722" s="114">
        <v>0</v>
      </c>
      <c r="AF722" s="56">
        <v>0</v>
      </c>
      <c r="AG722" s="116" t="s">
        <v>90</v>
      </c>
      <c r="AH722" s="54">
        <f t="shared" si="56"/>
        <v>0</v>
      </c>
      <c r="AI722" s="56">
        <v>0</v>
      </c>
      <c r="AJ722" s="114">
        <v>0</v>
      </c>
      <c r="AK722" s="120" t="s">
        <v>90</v>
      </c>
      <c r="AL722" s="116" t="s">
        <v>90</v>
      </c>
      <c r="AM722" s="56">
        <v>0</v>
      </c>
      <c r="AN722" s="116" t="s">
        <v>90</v>
      </c>
      <c r="AO722" s="116" t="s">
        <v>90</v>
      </c>
      <c r="AP722" s="116" t="s">
        <v>90</v>
      </c>
      <c r="AQ722" s="54">
        <f t="shared" si="57"/>
        <v>0</v>
      </c>
      <c r="AR722" s="54">
        <f>+L722+AE722-AJ722</f>
        <v>19140000</v>
      </c>
      <c r="AS722" s="56" t="s">
        <v>571</v>
      </c>
      <c r="AT722" s="114">
        <v>0</v>
      </c>
      <c r="AU722" s="56" t="s">
        <v>91</v>
      </c>
      <c r="AV722" s="114">
        <v>0</v>
      </c>
      <c r="AW722" s="56" t="s">
        <v>90</v>
      </c>
      <c r="AX722" s="247">
        <v>2900000</v>
      </c>
      <c r="AY722" s="58">
        <f t="shared" si="58"/>
        <v>16240000</v>
      </c>
      <c r="AZ722" s="112">
        <f t="shared" si="59"/>
        <v>0.15151515151515152</v>
      </c>
      <c r="BA722" s="159">
        <v>0.15151515151515152</v>
      </c>
      <c r="BB722" s="56" t="s">
        <v>90</v>
      </c>
      <c r="BC722" s="56" t="s">
        <v>149</v>
      </c>
      <c r="BD722" s="403" t="s">
        <v>4203</v>
      </c>
      <c r="BE722" s="51" t="s">
        <v>88</v>
      </c>
      <c r="BF722" s="51" t="s">
        <v>88</v>
      </c>
    </row>
    <row r="723" spans="2:58" x14ac:dyDescent="0.25">
      <c r="B723" s="51">
        <v>2026</v>
      </c>
      <c r="C723" s="51">
        <v>891780111</v>
      </c>
      <c r="D723" s="51" t="s">
        <v>79</v>
      </c>
      <c r="E723" s="532" t="s">
        <v>4202</v>
      </c>
      <c r="F723" s="56" t="s">
        <v>4201</v>
      </c>
      <c r="G723" s="56">
        <v>0</v>
      </c>
      <c r="H723" s="56" t="s">
        <v>82</v>
      </c>
      <c r="I723" s="51" t="s">
        <v>174</v>
      </c>
      <c r="J723" s="121" t="s">
        <v>84</v>
      </c>
      <c r="K723" s="109" t="s">
        <v>4178</v>
      </c>
      <c r="L723" s="114">
        <v>9373320</v>
      </c>
      <c r="M723" s="51" t="s">
        <v>86</v>
      </c>
      <c r="N723" s="109" t="s">
        <v>4200</v>
      </c>
      <c r="O723" s="109">
        <v>7675376</v>
      </c>
      <c r="P723" s="109">
        <v>69</v>
      </c>
      <c r="Q723" s="120">
        <v>46036</v>
      </c>
      <c r="R723" s="109">
        <v>6818861280</v>
      </c>
      <c r="S723" s="114">
        <v>2407</v>
      </c>
      <c r="T723" s="120">
        <v>46048</v>
      </c>
      <c r="U723" s="114">
        <v>9373320</v>
      </c>
      <c r="V723" s="56" t="s">
        <v>88</v>
      </c>
      <c r="W723" s="114">
        <v>1082939683</v>
      </c>
      <c r="X723" s="161" t="s">
        <v>3375</v>
      </c>
      <c r="Y723" s="120">
        <v>46048</v>
      </c>
      <c r="Z723" s="120">
        <v>46069</v>
      </c>
      <c r="AA723" s="120" t="s">
        <v>90</v>
      </c>
      <c r="AB723" s="120">
        <v>46167</v>
      </c>
      <c r="AC723" s="54">
        <f t="shared" si="55"/>
        <v>98</v>
      </c>
      <c r="AD723" s="56">
        <v>0</v>
      </c>
      <c r="AE723" s="114">
        <v>0</v>
      </c>
      <c r="AF723" s="56">
        <v>0</v>
      </c>
      <c r="AG723" s="116" t="s">
        <v>90</v>
      </c>
      <c r="AH723" s="54">
        <f t="shared" si="56"/>
        <v>0</v>
      </c>
      <c r="AI723" s="56">
        <v>0</v>
      </c>
      <c r="AJ723" s="114">
        <v>0</v>
      </c>
      <c r="AK723" s="120" t="s">
        <v>90</v>
      </c>
      <c r="AL723" s="116" t="s">
        <v>90</v>
      </c>
      <c r="AM723" s="56">
        <v>0</v>
      </c>
      <c r="AN723" s="116" t="s">
        <v>90</v>
      </c>
      <c r="AO723" s="116" t="s">
        <v>90</v>
      </c>
      <c r="AP723" s="116" t="s">
        <v>90</v>
      </c>
      <c r="AQ723" s="54">
        <f t="shared" si="57"/>
        <v>0</v>
      </c>
      <c r="AR723" s="54">
        <f>+L723+AE723-AJ723</f>
        <v>9373320</v>
      </c>
      <c r="AS723" s="56" t="s">
        <v>571</v>
      </c>
      <c r="AT723" s="114">
        <v>0</v>
      </c>
      <c r="AU723" s="56" t="s">
        <v>91</v>
      </c>
      <c r="AV723" s="114">
        <v>0</v>
      </c>
      <c r="AW723" s="56" t="s">
        <v>90</v>
      </c>
      <c r="AX723" s="247">
        <v>1420200</v>
      </c>
      <c r="AY723" s="58">
        <f t="shared" si="58"/>
        <v>7953120</v>
      </c>
      <c r="AZ723" s="112">
        <f t="shared" si="59"/>
        <v>0.15151515151515152</v>
      </c>
      <c r="BA723" s="159">
        <v>0.15151515151515152</v>
      </c>
      <c r="BB723" s="56" t="s">
        <v>90</v>
      </c>
      <c r="BC723" s="56" t="s">
        <v>149</v>
      </c>
      <c r="BD723" s="403" t="s">
        <v>4199</v>
      </c>
      <c r="BE723" s="51" t="s">
        <v>88</v>
      </c>
      <c r="BF723" s="51" t="s">
        <v>88</v>
      </c>
    </row>
    <row r="724" spans="2:58" x14ac:dyDescent="0.25">
      <c r="B724" s="51">
        <v>2026</v>
      </c>
      <c r="C724" s="51">
        <v>891780111</v>
      </c>
      <c r="D724" s="51" t="s">
        <v>79</v>
      </c>
      <c r="E724" s="532" t="s">
        <v>4198</v>
      </c>
      <c r="F724" s="56" t="s">
        <v>4197</v>
      </c>
      <c r="G724" s="56">
        <v>0</v>
      </c>
      <c r="H724" s="56" t="s">
        <v>82</v>
      </c>
      <c r="I724" s="51" t="s">
        <v>174</v>
      </c>
      <c r="J724" s="121" t="s">
        <v>84</v>
      </c>
      <c r="K724" s="109" t="s">
        <v>4173</v>
      </c>
      <c r="L724" s="114">
        <v>9373320</v>
      </c>
      <c r="M724" s="51" t="s">
        <v>86</v>
      </c>
      <c r="N724" s="109" t="s">
        <v>4196</v>
      </c>
      <c r="O724" s="109">
        <v>1051357903</v>
      </c>
      <c r="P724" s="109">
        <v>69</v>
      </c>
      <c r="Q724" s="120">
        <v>46036</v>
      </c>
      <c r="R724" s="109">
        <v>6818861280</v>
      </c>
      <c r="S724" s="114">
        <v>2400</v>
      </c>
      <c r="T724" s="120">
        <v>46048</v>
      </c>
      <c r="U724" s="114">
        <v>9373320</v>
      </c>
      <c r="V724" s="56" t="s">
        <v>88</v>
      </c>
      <c r="W724" s="114">
        <v>1082939683</v>
      </c>
      <c r="X724" s="161" t="s">
        <v>3375</v>
      </c>
      <c r="Y724" s="120">
        <v>46048</v>
      </c>
      <c r="Z724" s="120">
        <v>46069</v>
      </c>
      <c r="AA724" s="120" t="s">
        <v>90</v>
      </c>
      <c r="AB724" s="120">
        <v>46167</v>
      </c>
      <c r="AC724" s="54">
        <f t="shared" si="55"/>
        <v>98</v>
      </c>
      <c r="AD724" s="56">
        <v>0</v>
      </c>
      <c r="AE724" s="114">
        <v>0</v>
      </c>
      <c r="AF724" s="56">
        <v>0</v>
      </c>
      <c r="AG724" s="116" t="s">
        <v>90</v>
      </c>
      <c r="AH724" s="54">
        <f t="shared" si="56"/>
        <v>0</v>
      </c>
      <c r="AI724" s="56">
        <v>0</v>
      </c>
      <c r="AJ724" s="114">
        <v>0</v>
      </c>
      <c r="AK724" s="120" t="s">
        <v>90</v>
      </c>
      <c r="AL724" s="116" t="s">
        <v>90</v>
      </c>
      <c r="AM724" s="56">
        <v>0</v>
      </c>
      <c r="AN724" s="116" t="s">
        <v>90</v>
      </c>
      <c r="AO724" s="116" t="s">
        <v>90</v>
      </c>
      <c r="AP724" s="116" t="s">
        <v>90</v>
      </c>
      <c r="AQ724" s="54">
        <f t="shared" si="57"/>
        <v>0</v>
      </c>
      <c r="AR724" s="54">
        <f>+L724+AE724-AJ724</f>
        <v>9373320</v>
      </c>
      <c r="AS724" s="56" t="s">
        <v>571</v>
      </c>
      <c r="AT724" s="114">
        <v>0</v>
      </c>
      <c r="AU724" s="56" t="s">
        <v>91</v>
      </c>
      <c r="AV724" s="114">
        <v>0</v>
      </c>
      <c r="AW724" s="56" t="s">
        <v>90</v>
      </c>
      <c r="AX724" s="247">
        <v>1420200</v>
      </c>
      <c r="AY724" s="58">
        <f t="shared" si="58"/>
        <v>7953120</v>
      </c>
      <c r="AZ724" s="112">
        <f t="shared" si="59"/>
        <v>0.15151515151515152</v>
      </c>
      <c r="BA724" s="159">
        <v>0.15151515151515152</v>
      </c>
      <c r="BB724" s="56" t="s">
        <v>90</v>
      </c>
      <c r="BC724" s="56" t="s">
        <v>149</v>
      </c>
      <c r="BD724" s="403" t="s">
        <v>4195</v>
      </c>
      <c r="BE724" s="51" t="s">
        <v>88</v>
      </c>
      <c r="BF724" s="51" t="s">
        <v>88</v>
      </c>
    </row>
    <row r="725" spans="2:58" x14ac:dyDescent="0.25">
      <c r="B725" s="51">
        <v>2026</v>
      </c>
      <c r="C725" s="51">
        <v>891780111</v>
      </c>
      <c r="D725" s="51" t="s">
        <v>79</v>
      </c>
      <c r="E725" s="532" t="s">
        <v>4194</v>
      </c>
      <c r="F725" s="56" t="s">
        <v>4193</v>
      </c>
      <c r="G725" s="56">
        <v>0</v>
      </c>
      <c r="H725" s="56" t="s">
        <v>82</v>
      </c>
      <c r="I725" s="51" t="s">
        <v>174</v>
      </c>
      <c r="J725" s="121" t="s">
        <v>84</v>
      </c>
      <c r="K725" s="109" t="s">
        <v>4192</v>
      </c>
      <c r="L725" s="114">
        <v>17160000</v>
      </c>
      <c r="M725" s="51" t="s">
        <v>86</v>
      </c>
      <c r="N725" s="109" t="s">
        <v>4191</v>
      </c>
      <c r="O725" s="109">
        <v>1082973431</v>
      </c>
      <c r="P725" s="109">
        <v>69</v>
      </c>
      <c r="Q725" s="120">
        <v>46036</v>
      </c>
      <c r="R725" s="109">
        <v>6818861280</v>
      </c>
      <c r="S725" s="114">
        <v>2401</v>
      </c>
      <c r="T725" s="120">
        <v>46048</v>
      </c>
      <c r="U725" s="114">
        <v>17160000</v>
      </c>
      <c r="V725" s="56" t="s">
        <v>88</v>
      </c>
      <c r="W725" s="114">
        <v>1082939683</v>
      </c>
      <c r="X725" s="161" t="s">
        <v>3375</v>
      </c>
      <c r="Y725" s="120">
        <v>46048</v>
      </c>
      <c r="Z725" s="120">
        <v>46069</v>
      </c>
      <c r="AA725" s="120" t="s">
        <v>90</v>
      </c>
      <c r="AB725" s="120">
        <v>46167</v>
      </c>
      <c r="AC725" s="54">
        <f t="shared" si="55"/>
        <v>98</v>
      </c>
      <c r="AD725" s="56">
        <v>0</v>
      </c>
      <c r="AE725" s="114">
        <v>0</v>
      </c>
      <c r="AF725" s="56">
        <v>0</v>
      </c>
      <c r="AG725" s="116" t="s">
        <v>90</v>
      </c>
      <c r="AH725" s="54">
        <f t="shared" si="56"/>
        <v>0</v>
      </c>
      <c r="AI725" s="56">
        <v>0</v>
      </c>
      <c r="AJ725" s="114">
        <v>0</v>
      </c>
      <c r="AK725" s="120" t="s">
        <v>90</v>
      </c>
      <c r="AL725" s="116" t="s">
        <v>90</v>
      </c>
      <c r="AM725" s="56">
        <v>0</v>
      </c>
      <c r="AN725" s="116" t="s">
        <v>90</v>
      </c>
      <c r="AO725" s="116" t="s">
        <v>90</v>
      </c>
      <c r="AP725" s="116" t="s">
        <v>90</v>
      </c>
      <c r="AQ725" s="54">
        <f t="shared" si="57"/>
        <v>0</v>
      </c>
      <c r="AR725" s="54">
        <f>+L725+AE725-AJ725</f>
        <v>17160000</v>
      </c>
      <c r="AS725" s="56" t="s">
        <v>571</v>
      </c>
      <c r="AT725" s="114">
        <v>0</v>
      </c>
      <c r="AU725" s="56" t="s">
        <v>91</v>
      </c>
      <c r="AV725" s="114">
        <v>0</v>
      </c>
      <c r="AW725" s="56" t="s">
        <v>90</v>
      </c>
      <c r="AX725" s="247">
        <v>2600000</v>
      </c>
      <c r="AY725" s="58">
        <f t="shared" si="58"/>
        <v>14560000</v>
      </c>
      <c r="AZ725" s="112">
        <f t="shared" si="59"/>
        <v>0.15151515151515152</v>
      </c>
      <c r="BA725" s="159">
        <v>0.15151515151515152</v>
      </c>
      <c r="BB725" s="56" t="s">
        <v>90</v>
      </c>
      <c r="BC725" s="56" t="s">
        <v>149</v>
      </c>
      <c r="BD725" s="403" t="s">
        <v>4190</v>
      </c>
      <c r="BE725" s="51" t="s">
        <v>88</v>
      </c>
      <c r="BF725" s="51" t="s">
        <v>88</v>
      </c>
    </row>
    <row r="726" spans="2:58" x14ac:dyDescent="0.25">
      <c r="B726" s="51">
        <v>2026</v>
      </c>
      <c r="C726" s="51">
        <v>891780111</v>
      </c>
      <c r="D726" s="51" t="s">
        <v>79</v>
      </c>
      <c r="E726" s="532" t="s">
        <v>4189</v>
      </c>
      <c r="F726" s="56" t="s">
        <v>4188</v>
      </c>
      <c r="G726" s="56">
        <v>0</v>
      </c>
      <c r="H726" s="56" t="s">
        <v>82</v>
      </c>
      <c r="I726" s="51" t="s">
        <v>174</v>
      </c>
      <c r="J726" s="121" t="s">
        <v>84</v>
      </c>
      <c r="K726" s="109" t="s">
        <v>4187</v>
      </c>
      <c r="L726" s="114">
        <v>9373320</v>
      </c>
      <c r="M726" s="51" t="s">
        <v>86</v>
      </c>
      <c r="N726" s="109" t="s">
        <v>4186</v>
      </c>
      <c r="O726" s="109">
        <v>1010124963</v>
      </c>
      <c r="P726" s="109">
        <v>69</v>
      </c>
      <c r="Q726" s="120">
        <v>46036</v>
      </c>
      <c r="R726" s="109">
        <v>6818861280</v>
      </c>
      <c r="S726" s="114">
        <v>2406</v>
      </c>
      <c r="T726" s="120">
        <v>46048</v>
      </c>
      <c r="U726" s="114">
        <v>9373320</v>
      </c>
      <c r="V726" s="56" t="s">
        <v>88</v>
      </c>
      <c r="W726" s="114">
        <v>1082939683</v>
      </c>
      <c r="X726" s="161" t="s">
        <v>3375</v>
      </c>
      <c r="Y726" s="120">
        <v>46048</v>
      </c>
      <c r="Z726" s="120">
        <v>46069</v>
      </c>
      <c r="AA726" s="120" t="s">
        <v>90</v>
      </c>
      <c r="AB726" s="120">
        <v>46167</v>
      </c>
      <c r="AC726" s="54">
        <f t="shared" si="55"/>
        <v>98</v>
      </c>
      <c r="AD726" s="56">
        <v>0</v>
      </c>
      <c r="AE726" s="114">
        <v>0</v>
      </c>
      <c r="AF726" s="56">
        <v>0</v>
      </c>
      <c r="AG726" s="116" t="s">
        <v>90</v>
      </c>
      <c r="AH726" s="54">
        <f t="shared" si="56"/>
        <v>0</v>
      </c>
      <c r="AI726" s="56">
        <v>0</v>
      </c>
      <c r="AJ726" s="114">
        <v>0</v>
      </c>
      <c r="AK726" s="120" t="s">
        <v>90</v>
      </c>
      <c r="AL726" s="116" t="s">
        <v>90</v>
      </c>
      <c r="AM726" s="56">
        <v>0</v>
      </c>
      <c r="AN726" s="116" t="s">
        <v>90</v>
      </c>
      <c r="AO726" s="116" t="s">
        <v>90</v>
      </c>
      <c r="AP726" s="116" t="s">
        <v>90</v>
      </c>
      <c r="AQ726" s="54">
        <f t="shared" si="57"/>
        <v>0</v>
      </c>
      <c r="AR726" s="54">
        <f>+L726+AE726-AJ726</f>
        <v>9373320</v>
      </c>
      <c r="AS726" s="56" t="s">
        <v>571</v>
      </c>
      <c r="AT726" s="114">
        <v>0</v>
      </c>
      <c r="AU726" s="56" t="s">
        <v>91</v>
      </c>
      <c r="AV726" s="114">
        <v>0</v>
      </c>
      <c r="AW726" s="56" t="s">
        <v>90</v>
      </c>
      <c r="AX726" s="247">
        <v>1420200</v>
      </c>
      <c r="AY726" s="58">
        <f t="shared" si="58"/>
        <v>7953120</v>
      </c>
      <c r="AZ726" s="112">
        <f t="shared" si="59"/>
        <v>0.15151515151515152</v>
      </c>
      <c r="BA726" s="159">
        <v>0.15151515151515152</v>
      </c>
      <c r="BB726" s="56" t="s">
        <v>90</v>
      </c>
      <c r="BC726" s="56" t="s">
        <v>149</v>
      </c>
      <c r="BD726" s="403" t="s">
        <v>4185</v>
      </c>
      <c r="BE726" s="51" t="s">
        <v>88</v>
      </c>
      <c r="BF726" s="51" t="s">
        <v>88</v>
      </c>
    </row>
    <row r="727" spans="2:58" x14ac:dyDescent="0.25">
      <c r="B727" s="51">
        <v>2026</v>
      </c>
      <c r="C727" s="51">
        <v>891780111</v>
      </c>
      <c r="D727" s="51" t="s">
        <v>79</v>
      </c>
      <c r="E727" s="532" t="s">
        <v>4184</v>
      </c>
      <c r="F727" s="56" t="s">
        <v>4183</v>
      </c>
      <c r="G727" s="56">
        <v>0</v>
      </c>
      <c r="H727" s="56" t="s">
        <v>82</v>
      </c>
      <c r="I727" s="51" t="s">
        <v>174</v>
      </c>
      <c r="J727" s="121" t="s">
        <v>84</v>
      </c>
      <c r="K727" s="109" t="s">
        <v>4173</v>
      </c>
      <c r="L727" s="114">
        <v>9373320</v>
      </c>
      <c r="M727" s="51" t="s">
        <v>86</v>
      </c>
      <c r="N727" s="109" t="s">
        <v>4182</v>
      </c>
      <c r="O727" s="109">
        <v>40850682</v>
      </c>
      <c r="P727" s="109">
        <v>69</v>
      </c>
      <c r="Q727" s="120">
        <v>46036</v>
      </c>
      <c r="R727" s="109">
        <v>6818861280</v>
      </c>
      <c r="S727" s="114">
        <v>2405</v>
      </c>
      <c r="T727" s="120">
        <v>46048</v>
      </c>
      <c r="U727" s="114">
        <v>9373320</v>
      </c>
      <c r="V727" s="56" t="s">
        <v>88</v>
      </c>
      <c r="W727" s="114">
        <v>1082939683</v>
      </c>
      <c r="X727" s="161" t="s">
        <v>3375</v>
      </c>
      <c r="Y727" s="120">
        <v>46048</v>
      </c>
      <c r="Z727" s="120">
        <v>46069</v>
      </c>
      <c r="AA727" s="120" t="s">
        <v>90</v>
      </c>
      <c r="AB727" s="120">
        <v>46167</v>
      </c>
      <c r="AC727" s="54">
        <f t="shared" si="55"/>
        <v>98</v>
      </c>
      <c r="AD727" s="56">
        <v>0</v>
      </c>
      <c r="AE727" s="114">
        <v>0</v>
      </c>
      <c r="AF727" s="56">
        <v>0</v>
      </c>
      <c r="AG727" s="116" t="s">
        <v>90</v>
      </c>
      <c r="AH727" s="54">
        <f t="shared" si="56"/>
        <v>0</v>
      </c>
      <c r="AI727" s="56">
        <v>0</v>
      </c>
      <c r="AJ727" s="114">
        <v>0</v>
      </c>
      <c r="AK727" s="120" t="s">
        <v>90</v>
      </c>
      <c r="AL727" s="116" t="s">
        <v>90</v>
      </c>
      <c r="AM727" s="56">
        <v>0</v>
      </c>
      <c r="AN727" s="116" t="s">
        <v>90</v>
      </c>
      <c r="AO727" s="116" t="s">
        <v>90</v>
      </c>
      <c r="AP727" s="116" t="s">
        <v>90</v>
      </c>
      <c r="AQ727" s="54">
        <f t="shared" si="57"/>
        <v>0</v>
      </c>
      <c r="AR727" s="54">
        <f>+L727+AE727-AJ727</f>
        <v>9373320</v>
      </c>
      <c r="AS727" s="56" t="s">
        <v>571</v>
      </c>
      <c r="AT727" s="114">
        <v>0</v>
      </c>
      <c r="AU727" s="56" t="s">
        <v>91</v>
      </c>
      <c r="AV727" s="114">
        <v>0</v>
      </c>
      <c r="AW727" s="56" t="s">
        <v>90</v>
      </c>
      <c r="AX727" s="247">
        <v>0</v>
      </c>
      <c r="AY727" s="58">
        <f t="shared" si="58"/>
        <v>9373320</v>
      </c>
      <c r="AZ727" s="112">
        <f t="shared" si="59"/>
        <v>0</v>
      </c>
      <c r="BA727" s="159">
        <v>0</v>
      </c>
      <c r="BB727" s="56" t="s">
        <v>90</v>
      </c>
      <c r="BC727" s="56" t="s">
        <v>149</v>
      </c>
      <c r="BD727" s="403" t="s">
        <v>4181</v>
      </c>
      <c r="BE727" s="51" t="s">
        <v>88</v>
      </c>
      <c r="BF727" s="51" t="s">
        <v>88</v>
      </c>
    </row>
    <row r="728" spans="2:58" x14ac:dyDescent="0.25">
      <c r="B728" s="51">
        <v>2026</v>
      </c>
      <c r="C728" s="51">
        <v>891780111</v>
      </c>
      <c r="D728" s="51" t="s">
        <v>79</v>
      </c>
      <c r="E728" s="532" t="s">
        <v>4180</v>
      </c>
      <c r="F728" s="56" t="s">
        <v>4179</v>
      </c>
      <c r="G728" s="56">
        <v>0</v>
      </c>
      <c r="H728" s="56" t="s">
        <v>82</v>
      </c>
      <c r="I728" s="51" t="s">
        <v>174</v>
      </c>
      <c r="J728" s="121" t="s">
        <v>84</v>
      </c>
      <c r="K728" s="109" t="s">
        <v>4178</v>
      </c>
      <c r="L728" s="114">
        <v>9373320</v>
      </c>
      <c r="M728" s="51" t="s">
        <v>86</v>
      </c>
      <c r="N728" s="109" t="s">
        <v>4177</v>
      </c>
      <c r="O728" s="109">
        <v>7635984</v>
      </c>
      <c r="P728" s="109">
        <v>69</v>
      </c>
      <c r="Q728" s="120">
        <v>46036</v>
      </c>
      <c r="R728" s="109">
        <v>6818861280</v>
      </c>
      <c r="S728" s="114">
        <v>2394</v>
      </c>
      <c r="T728" s="120">
        <v>46048</v>
      </c>
      <c r="U728" s="114">
        <v>9373320</v>
      </c>
      <c r="V728" s="56" t="s">
        <v>88</v>
      </c>
      <c r="W728" s="114">
        <v>1082939683</v>
      </c>
      <c r="X728" s="161" t="s">
        <v>3375</v>
      </c>
      <c r="Y728" s="120">
        <v>46048</v>
      </c>
      <c r="Z728" s="120">
        <v>46069</v>
      </c>
      <c r="AA728" s="120" t="s">
        <v>90</v>
      </c>
      <c r="AB728" s="120">
        <v>46167</v>
      </c>
      <c r="AC728" s="54">
        <f t="shared" si="55"/>
        <v>98</v>
      </c>
      <c r="AD728" s="56">
        <v>0</v>
      </c>
      <c r="AE728" s="114">
        <v>0</v>
      </c>
      <c r="AF728" s="56">
        <v>0</v>
      </c>
      <c r="AG728" s="116" t="s">
        <v>90</v>
      </c>
      <c r="AH728" s="54">
        <f t="shared" si="56"/>
        <v>0</v>
      </c>
      <c r="AI728" s="56">
        <v>0</v>
      </c>
      <c r="AJ728" s="114">
        <v>0</v>
      </c>
      <c r="AK728" s="120" t="s">
        <v>90</v>
      </c>
      <c r="AL728" s="116" t="s">
        <v>90</v>
      </c>
      <c r="AM728" s="56">
        <v>0</v>
      </c>
      <c r="AN728" s="116" t="s">
        <v>90</v>
      </c>
      <c r="AO728" s="116" t="s">
        <v>90</v>
      </c>
      <c r="AP728" s="116" t="s">
        <v>90</v>
      </c>
      <c r="AQ728" s="54">
        <f t="shared" si="57"/>
        <v>0</v>
      </c>
      <c r="AR728" s="54">
        <f>+L728+AE728-AJ728</f>
        <v>9373320</v>
      </c>
      <c r="AS728" s="56" t="s">
        <v>571</v>
      </c>
      <c r="AT728" s="114">
        <v>0</v>
      </c>
      <c r="AU728" s="56" t="s">
        <v>91</v>
      </c>
      <c r="AV728" s="114">
        <v>0</v>
      </c>
      <c r="AW728" s="56" t="s">
        <v>90</v>
      </c>
      <c r="AX728" s="247">
        <v>1420200</v>
      </c>
      <c r="AY728" s="58">
        <f t="shared" si="58"/>
        <v>7953120</v>
      </c>
      <c r="AZ728" s="112">
        <f t="shared" si="59"/>
        <v>0.15151515151515152</v>
      </c>
      <c r="BA728" s="159">
        <v>0.15151515151515152</v>
      </c>
      <c r="BB728" s="56" t="s">
        <v>90</v>
      </c>
      <c r="BC728" s="56" t="s">
        <v>149</v>
      </c>
      <c r="BD728" s="403" t="s">
        <v>4176</v>
      </c>
      <c r="BE728" s="51" t="s">
        <v>88</v>
      </c>
      <c r="BF728" s="51" t="s">
        <v>88</v>
      </c>
    </row>
    <row r="729" spans="2:58" x14ac:dyDescent="0.25">
      <c r="B729" s="51">
        <v>2026</v>
      </c>
      <c r="C729" s="51">
        <v>891780111</v>
      </c>
      <c r="D729" s="51" t="s">
        <v>79</v>
      </c>
      <c r="E729" s="532" t="s">
        <v>4175</v>
      </c>
      <c r="F729" s="56" t="s">
        <v>4174</v>
      </c>
      <c r="G729" s="56">
        <v>0</v>
      </c>
      <c r="H729" s="56" t="s">
        <v>82</v>
      </c>
      <c r="I729" s="51" t="s">
        <v>174</v>
      </c>
      <c r="J729" s="121" t="s">
        <v>84</v>
      </c>
      <c r="K729" s="109" t="s">
        <v>4173</v>
      </c>
      <c r="L729" s="114">
        <v>9373320</v>
      </c>
      <c r="M729" s="51" t="s">
        <v>86</v>
      </c>
      <c r="N729" s="109" t="s">
        <v>4172</v>
      </c>
      <c r="O729" s="109">
        <v>17904894</v>
      </c>
      <c r="P729" s="109">
        <v>69</v>
      </c>
      <c r="Q729" s="120">
        <v>46036</v>
      </c>
      <c r="R729" s="109">
        <v>6818861280</v>
      </c>
      <c r="S729" s="114">
        <v>2393</v>
      </c>
      <c r="T729" s="120">
        <v>46048</v>
      </c>
      <c r="U729" s="114">
        <v>9373320</v>
      </c>
      <c r="V729" s="56" t="s">
        <v>88</v>
      </c>
      <c r="W729" s="114">
        <v>1082939683</v>
      </c>
      <c r="X729" s="161" t="s">
        <v>3375</v>
      </c>
      <c r="Y729" s="120">
        <v>46048</v>
      </c>
      <c r="Z729" s="120">
        <v>46069</v>
      </c>
      <c r="AA729" s="120" t="s">
        <v>90</v>
      </c>
      <c r="AB729" s="120">
        <v>46167</v>
      </c>
      <c r="AC729" s="54">
        <f t="shared" si="55"/>
        <v>98</v>
      </c>
      <c r="AD729" s="56">
        <v>0</v>
      </c>
      <c r="AE729" s="114">
        <v>0</v>
      </c>
      <c r="AF729" s="56">
        <v>0</v>
      </c>
      <c r="AG729" s="116" t="s">
        <v>90</v>
      </c>
      <c r="AH729" s="54">
        <f t="shared" si="56"/>
        <v>0</v>
      </c>
      <c r="AI729" s="56">
        <v>0</v>
      </c>
      <c r="AJ729" s="114">
        <v>0</v>
      </c>
      <c r="AK729" s="120" t="s">
        <v>90</v>
      </c>
      <c r="AL729" s="116" t="s">
        <v>90</v>
      </c>
      <c r="AM729" s="56">
        <v>0</v>
      </c>
      <c r="AN729" s="116" t="s">
        <v>90</v>
      </c>
      <c r="AO729" s="116" t="s">
        <v>90</v>
      </c>
      <c r="AP729" s="116" t="s">
        <v>90</v>
      </c>
      <c r="AQ729" s="54">
        <f t="shared" si="57"/>
        <v>0</v>
      </c>
      <c r="AR729" s="54">
        <f>+L729+AE729-AJ729</f>
        <v>9373320</v>
      </c>
      <c r="AS729" s="56" t="s">
        <v>571</v>
      </c>
      <c r="AT729" s="114">
        <v>0</v>
      </c>
      <c r="AU729" s="56" t="s">
        <v>91</v>
      </c>
      <c r="AV729" s="114">
        <v>0</v>
      </c>
      <c r="AW729" s="56" t="s">
        <v>90</v>
      </c>
      <c r="AX729" s="247">
        <v>1420200</v>
      </c>
      <c r="AY729" s="58">
        <f t="shared" si="58"/>
        <v>7953120</v>
      </c>
      <c r="AZ729" s="112">
        <f t="shared" si="59"/>
        <v>0.15151515151515152</v>
      </c>
      <c r="BA729" s="159">
        <v>0.15151515151515152</v>
      </c>
      <c r="BB729" s="56" t="s">
        <v>90</v>
      </c>
      <c r="BC729" s="56" t="s">
        <v>149</v>
      </c>
      <c r="BD729" s="403" t="s">
        <v>4171</v>
      </c>
      <c r="BE729" s="51" t="s">
        <v>88</v>
      </c>
      <c r="BF729" s="51" t="s">
        <v>88</v>
      </c>
    </row>
    <row r="730" spans="2:58" x14ac:dyDescent="0.25">
      <c r="B730" s="51">
        <v>2026</v>
      </c>
      <c r="C730" s="51">
        <v>891780111</v>
      </c>
      <c r="D730" s="51" t="s">
        <v>79</v>
      </c>
      <c r="E730" s="532" t="s">
        <v>4170</v>
      </c>
      <c r="F730" s="56" t="s">
        <v>4169</v>
      </c>
      <c r="G730" s="56">
        <v>0</v>
      </c>
      <c r="H730" s="56" t="s">
        <v>82</v>
      </c>
      <c r="I730" s="51" t="s">
        <v>174</v>
      </c>
      <c r="J730" s="121" t="s">
        <v>84</v>
      </c>
      <c r="K730" s="109" t="s">
        <v>4168</v>
      </c>
      <c r="L730" s="114">
        <v>19200000</v>
      </c>
      <c r="M730" s="51" t="s">
        <v>86</v>
      </c>
      <c r="N730" s="109" t="s">
        <v>4167</v>
      </c>
      <c r="O730" s="109">
        <v>1081514398</v>
      </c>
      <c r="P730" s="109">
        <v>177</v>
      </c>
      <c r="Q730" s="120">
        <v>46038</v>
      </c>
      <c r="R730" s="109">
        <v>266200000</v>
      </c>
      <c r="S730" s="114">
        <v>2388</v>
      </c>
      <c r="T730" s="120">
        <v>46048</v>
      </c>
      <c r="U730" s="114">
        <v>19200000</v>
      </c>
      <c r="V730" s="56" t="s">
        <v>88</v>
      </c>
      <c r="W730" s="114">
        <v>85155333</v>
      </c>
      <c r="X730" s="161" t="s">
        <v>1960</v>
      </c>
      <c r="Y730" s="120">
        <v>46048</v>
      </c>
      <c r="Z730" s="120">
        <v>46069</v>
      </c>
      <c r="AA730" s="120" t="s">
        <v>90</v>
      </c>
      <c r="AB730" s="120">
        <v>46189</v>
      </c>
      <c r="AC730" s="54">
        <f t="shared" si="55"/>
        <v>120</v>
      </c>
      <c r="AD730" s="56">
        <v>0</v>
      </c>
      <c r="AE730" s="114">
        <v>0</v>
      </c>
      <c r="AF730" s="56">
        <v>0</v>
      </c>
      <c r="AG730" s="116" t="s">
        <v>90</v>
      </c>
      <c r="AH730" s="54">
        <f t="shared" si="56"/>
        <v>0</v>
      </c>
      <c r="AI730" s="56">
        <v>0</v>
      </c>
      <c r="AJ730" s="114">
        <v>0</v>
      </c>
      <c r="AK730" s="120" t="s">
        <v>90</v>
      </c>
      <c r="AL730" s="116" t="s">
        <v>90</v>
      </c>
      <c r="AM730" s="56">
        <v>0</v>
      </c>
      <c r="AN730" s="116" t="s">
        <v>90</v>
      </c>
      <c r="AO730" s="116" t="s">
        <v>90</v>
      </c>
      <c r="AP730" s="116" t="s">
        <v>90</v>
      </c>
      <c r="AQ730" s="54">
        <f t="shared" si="57"/>
        <v>0</v>
      </c>
      <c r="AR730" s="54">
        <f>+L730+AE730-AJ730</f>
        <v>19200000</v>
      </c>
      <c r="AS730" s="56" t="s">
        <v>571</v>
      </c>
      <c r="AT730" s="114">
        <v>0</v>
      </c>
      <c r="AU730" s="56" t="s">
        <v>91</v>
      </c>
      <c r="AV730" s="114">
        <v>0</v>
      </c>
      <c r="AW730" s="56" t="s">
        <v>90</v>
      </c>
      <c r="AX730" s="247">
        <v>4800000</v>
      </c>
      <c r="AY730" s="58">
        <f t="shared" si="58"/>
        <v>14400000</v>
      </c>
      <c r="AZ730" s="112">
        <f t="shared" si="59"/>
        <v>0.25</v>
      </c>
      <c r="BA730" s="159">
        <v>0.25</v>
      </c>
      <c r="BB730" s="56" t="s">
        <v>90</v>
      </c>
      <c r="BC730" s="56" t="s">
        <v>92</v>
      </c>
      <c r="BD730" s="403" t="s">
        <v>4166</v>
      </c>
      <c r="BE730" s="51" t="s">
        <v>88</v>
      </c>
      <c r="BF730" s="51" t="s">
        <v>88</v>
      </c>
    </row>
    <row r="731" spans="2:58" x14ac:dyDescent="0.25">
      <c r="B731" s="51">
        <v>2026</v>
      </c>
      <c r="C731" s="51">
        <v>891780111</v>
      </c>
      <c r="D731" s="51" t="s">
        <v>79</v>
      </c>
      <c r="E731" s="532" t="s">
        <v>4165</v>
      </c>
      <c r="F731" s="56" t="s">
        <v>4164</v>
      </c>
      <c r="G731" s="56">
        <v>0</v>
      </c>
      <c r="H731" s="56" t="s">
        <v>82</v>
      </c>
      <c r="I731" s="51" t="s">
        <v>174</v>
      </c>
      <c r="J731" s="121" t="s">
        <v>84</v>
      </c>
      <c r="K731" s="109" t="s">
        <v>4163</v>
      </c>
      <c r="L731" s="114">
        <v>9373320</v>
      </c>
      <c r="M731" s="51" t="s">
        <v>86</v>
      </c>
      <c r="N731" s="109" t="s">
        <v>4162</v>
      </c>
      <c r="O731" s="109">
        <v>8649853</v>
      </c>
      <c r="P731" s="109">
        <v>69</v>
      </c>
      <c r="Q731" s="120">
        <v>46036</v>
      </c>
      <c r="R731" s="109">
        <v>6818861280</v>
      </c>
      <c r="S731" s="114">
        <v>2395</v>
      </c>
      <c r="T731" s="120">
        <v>46048</v>
      </c>
      <c r="U731" s="114">
        <v>9373320</v>
      </c>
      <c r="V731" s="56" t="s">
        <v>88</v>
      </c>
      <c r="W731" s="114">
        <v>1082939683</v>
      </c>
      <c r="X731" s="161" t="s">
        <v>3375</v>
      </c>
      <c r="Y731" s="120">
        <v>46048</v>
      </c>
      <c r="Z731" s="120">
        <v>46069</v>
      </c>
      <c r="AA731" s="120" t="s">
        <v>90</v>
      </c>
      <c r="AB731" s="120">
        <v>46167</v>
      </c>
      <c r="AC731" s="54">
        <f t="shared" si="55"/>
        <v>98</v>
      </c>
      <c r="AD731" s="56">
        <v>0</v>
      </c>
      <c r="AE731" s="114">
        <v>0</v>
      </c>
      <c r="AF731" s="56">
        <v>0</v>
      </c>
      <c r="AG731" s="116" t="s">
        <v>90</v>
      </c>
      <c r="AH731" s="54">
        <f t="shared" si="56"/>
        <v>0</v>
      </c>
      <c r="AI731" s="56">
        <v>0</v>
      </c>
      <c r="AJ731" s="114">
        <v>0</v>
      </c>
      <c r="AK731" s="120" t="s">
        <v>90</v>
      </c>
      <c r="AL731" s="116" t="s">
        <v>90</v>
      </c>
      <c r="AM731" s="56">
        <v>0</v>
      </c>
      <c r="AN731" s="116" t="s">
        <v>90</v>
      </c>
      <c r="AO731" s="116" t="s">
        <v>90</v>
      </c>
      <c r="AP731" s="116" t="s">
        <v>90</v>
      </c>
      <c r="AQ731" s="54">
        <f t="shared" si="57"/>
        <v>0</v>
      </c>
      <c r="AR731" s="54">
        <f>+L731+AE731-AJ731</f>
        <v>9373320</v>
      </c>
      <c r="AS731" s="56" t="s">
        <v>571</v>
      </c>
      <c r="AT731" s="114">
        <v>0</v>
      </c>
      <c r="AU731" s="56" t="s">
        <v>91</v>
      </c>
      <c r="AV731" s="114">
        <v>0</v>
      </c>
      <c r="AW731" s="56" t="s">
        <v>90</v>
      </c>
      <c r="AX731" s="247">
        <v>1420200</v>
      </c>
      <c r="AY731" s="58">
        <f t="shared" si="58"/>
        <v>7953120</v>
      </c>
      <c r="AZ731" s="112">
        <f t="shared" si="59"/>
        <v>0.15151515151515152</v>
      </c>
      <c r="BA731" s="159">
        <v>0.15151515151515152</v>
      </c>
      <c r="BB731" s="56" t="s">
        <v>90</v>
      </c>
      <c r="BC731" s="56" t="s">
        <v>149</v>
      </c>
      <c r="BD731" s="403" t="s">
        <v>4161</v>
      </c>
      <c r="BE731" s="51" t="s">
        <v>88</v>
      </c>
      <c r="BF731" s="51" t="s">
        <v>88</v>
      </c>
    </row>
    <row r="732" spans="2:58" x14ac:dyDescent="0.25">
      <c r="B732" s="51">
        <v>2026</v>
      </c>
      <c r="C732" s="51">
        <v>891780111</v>
      </c>
      <c r="D732" s="51" t="s">
        <v>79</v>
      </c>
      <c r="E732" s="532" t="s">
        <v>4160</v>
      </c>
      <c r="F732" s="56" t="s">
        <v>4159</v>
      </c>
      <c r="G732" s="56">
        <v>0</v>
      </c>
      <c r="H732" s="56" t="s">
        <v>82</v>
      </c>
      <c r="I732" s="51" t="s">
        <v>174</v>
      </c>
      <c r="J732" s="121" t="s">
        <v>84</v>
      </c>
      <c r="K732" s="109" t="s">
        <v>3507</v>
      </c>
      <c r="L732" s="114">
        <v>9373320</v>
      </c>
      <c r="M732" s="51" t="s">
        <v>86</v>
      </c>
      <c r="N732" s="109" t="s">
        <v>4158</v>
      </c>
      <c r="O732" s="109">
        <v>12693633</v>
      </c>
      <c r="P732" s="109">
        <v>69</v>
      </c>
      <c r="Q732" s="120">
        <v>46036</v>
      </c>
      <c r="R732" s="109">
        <v>6818861280</v>
      </c>
      <c r="S732" s="114">
        <v>2392</v>
      </c>
      <c r="T732" s="120">
        <v>46048</v>
      </c>
      <c r="U732" s="114">
        <v>9373320</v>
      </c>
      <c r="V732" s="56" t="s">
        <v>88</v>
      </c>
      <c r="W732" s="114">
        <v>1082939683</v>
      </c>
      <c r="X732" s="161" t="s">
        <v>3375</v>
      </c>
      <c r="Y732" s="120">
        <v>46048</v>
      </c>
      <c r="Z732" s="120">
        <v>46069</v>
      </c>
      <c r="AA732" s="120" t="s">
        <v>90</v>
      </c>
      <c r="AB732" s="120">
        <v>46167</v>
      </c>
      <c r="AC732" s="54">
        <f t="shared" si="55"/>
        <v>98</v>
      </c>
      <c r="AD732" s="56">
        <v>0</v>
      </c>
      <c r="AE732" s="114">
        <v>0</v>
      </c>
      <c r="AF732" s="56">
        <v>0</v>
      </c>
      <c r="AG732" s="116" t="s">
        <v>90</v>
      </c>
      <c r="AH732" s="54">
        <f t="shared" si="56"/>
        <v>0</v>
      </c>
      <c r="AI732" s="56">
        <v>0</v>
      </c>
      <c r="AJ732" s="114">
        <v>0</v>
      </c>
      <c r="AK732" s="120" t="s">
        <v>90</v>
      </c>
      <c r="AL732" s="116" t="s">
        <v>90</v>
      </c>
      <c r="AM732" s="56">
        <v>0</v>
      </c>
      <c r="AN732" s="116" t="s">
        <v>90</v>
      </c>
      <c r="AO732" s="116" t="s">
        <v>90</v>
      </c>
      <c r="AP732" s="116" t="s">
        <v>90</v>
      </c>
      <c r="AQ732" s="54">
        <f t="shared" si="57"/>
        <v>0</v>
      </c>
      <c r="AR732" s="54">
        <f>+L732+AE732-AJ732</f>
        <v>9373320</v>
      </c>
      <c r="AS732" s="56" t="s">
        <v>571</v>
      </c>
      <c r="AT732" s="114">
        <v>0</v>
      </c>
      <c r="AU732" s="56" t="s">
        <v>91</v>
      </c>
      <c r="AV732" s="114">
        <v>0</v>
      </c>
      <c r="AW732" s="56" t="s">
        <v>90</v>
      </c>
      <c r="AX732" s="247">
        <v>1420200</v>
      </c>
      <c r="AY732" s="58">
        <f t="shared" si="58"/>
        <v>7953120</v>
      </c>
      <c r="AZ732" s="112">
        <f t="shared" si="59"/>
        <v>0.15151515151515152</v>
      </c>
      <c r="BA732" s="159">
        <v>0.15151515151515152</v>
      </c>
      <c r="BB732" s="56" t="s">
        <v>90</v>
      </c>
      <c r="BC732" s="56" t="s">
        <v>149</v>
      </c>
      <c r="BD732" s="403" t="s">
        <v>4157</v>
      </c>
      <c r="BE732" s="51" t="s">
        <v>88</v>
      </c>
      <c r="BF732" s="51" t="s">
        <v>88</v>
      </c>
    </row>
    <row r="733" spans="2:58" x14ac:dyDescent="0.25">
      <c r="B733" s="51">
        <v>2026</v>
      </c>
      <c r="C733" s="51">
        <v>891780111</v>
      </c>
      <c r="D733" s="51" t="s">
        <v>79</v>
      </c>
      <c r="E733" s="532" t="s">
        <v>4156</v>
      </c>
      <c r="F733" s="56" t="s">
        <v>4155</v>
      </c>
      <c r="G733" s="56">
        <v>0</v>
      </c>
      <c r="H733" s="56" t="s">
        <v>82</v>
      </c>
      <c r="I733" s="51" t="s">
        <v>174</v>
      </c>
      <c r="J733" s="121" t="s">
        <v>84</v>
      </c>
      <c r="K733" s="109" t="s">
        <v>4154</v>
      </c>
      <c r="L733" s="114">
        <v>9373320</v>
      </c>
      <c r="M733" s="51" t="s">
        <v>86</v>
      </c>
      <c r="N733" s="109" t="s">
        <v>4153</v>
      </c>
      <c r="O733" s="109">
        <v>84066334</v>
      </c>
      <c r="P733" s="109">
        <v>69</v>
      </c>
      <c r="Q733" s="120">
        <v>46036</v>
      </c>
      <c r="R733" s="109">
        <v>6818861280</v>
      </c>
      <c r="S733" s="114">
        <v>2391</v>
      </c>
      <c r="T733" s="120">
        <v>46048</v>
      </c>
      <c r="U733" s="114">
        <v>9373320</v>
      </c>
      <c r="V733" s="56" t="s">
        <v>88</v>
      </c>
      <c r="W733" s="114">
        <v>1082939683</v>
      </c>
      <c r="X733" s="161" t="s">
        <v>3375</v>
      </c>
      <c r="Y733" s="120">
        <v>46048</v>
      </c>
      <c r="Z733" s="120">
        <v>46069</v>
      </c>
      <c r="AA733" s="120" t="s">
        <v>90</v>
      </c>
      <c r="AB733" s="120">
        <v>46167</v>
      </c>
      <c r="AC733" s="54">
        <f t="shared" si="55"/>
        <v>98</v>
      </c>
      <c r="AD733" s="56">
        <v>0</v>
      </c>
      <c r="AE733" s="114">
        <v>0</v>
      </c>
      <c r="AF733" s="56">
        <v>0</v>
      </c>
      <c r="AG733" s="116" t="s">
        <v>90</v>
      </c>
      <c r="AH733" s="54">
        <f t="shared" si="56"/>
        <v>0</v>
      </c>
      <c r="AI733" s="56">
        <v>0</v>
      </c>
      <c r="AJ733" s="114">
        <v>0</v>
      </c>
      <c r="AK733" s="120" t="s">
        <v>90</v>
      </c>
      <c r="AL733" s="116" t="s">
        <v>90</v>
      </c>
      <c r="AM733" s="56">
        <v>0</v>
      </c>
      <c r="AN733" s="116" t="s">
        <v>90</v>
      </c>
      <c r="AO733" s="116" t="s">
        <v>90</v>
      </c>
      <c r="AP733" s="116" t="s">
        <v>90</v>
      </c>
      <c r="AQ733" s="54">
        <f t="shared" si="57"/>
        <v>0</v>
      </c>
      <c r="AR733" s="54">
        <f>+L733+AE733-AJ733</f>
        <v>9373320</v>
      </c>
      <c r="AS733" s="56" t="s">
        <v>571</v>
      </c>
      <c r="AT733" s="114">
        <v>0</v>
      </c>
      <c r="AU733" s="56" t="s">
        <v>91</v>
      </c>
      <c r="AV733" s="114">
        <v>0</v>
      </c>
      <c r="AW733" s="56" t="s">
        <v>90</v>
      </c>
      <c r="AX733" s="247">
        <v>1420200</v>
      </c>
      <c r="AY733" s="58">
        <f t="shared" si="58"/>
        <v>7953120</v>
      </c>
      <c r="AZ733" s="112">
        <f t="shared" si="59"/>
        <v>0.15151515151515152</v>
      </c>
      <c r="BA733" s="159">
        <v>0.15151515151515152</v>
      </c>
      <c r="BB733" s="56" t="s">
        <v>90</v>
      </c>
      <c r="BC733" s="56" t="s">
        <v>149</v>
      </c>
      <c r="BD733" s="403" t="s">
        <v>4152</v>
      </c>
      <c r="BE733" s="51" t="s">
        <v>88</v>
      </c>
      <c r="BF733" s="51" t="s">
        <v>88</v>
      </c>
    </row>
    <row r="734" spans="2:58" x14ac:dyDescent="0.25">
      <c r="B734" s="51">
        <v>2026</v>
      </c>
      <c r="C734" s="51">
        <v>891780111</v>
      </c>
      <c r="D734" s="51" t="s">
        <v>79</v>
      </c>
      <c r="E734" s="532" t="s">
        <v>4151</v>
      </c>
      <c r="F734" s="56" t="s">
        <v>4150</v>
      </c>
      <c r="G734" s="56">
        <v>0</v>
      </c>
      <c r="H734" s="56" t="s">
        <v>82</v>
      </c>
      <c r="I734" s="51" t="s">
        <v>174</v>
      </c>
      <c r="J734" s="121" t="s">
        <v>84</v>
      </c>
      <c r="K734" s="109" t="s">
        <v>4149</v>
      </c>
      <c r="L734" s="114">
        <v>19200000</v>
      </c>
      <c r="M734" s="51" t="s">
        <v>86</v>
      </c>
      <c r="N734" s="109" t="s">
        <v>4148</v>
      </c>
      <c r="O734" s="109">
        <v>1075225319</v>
      </c>
      <c r="P734" s="109">
        <v>177</v>
      </c>
      <c r="Q734" s="120">
        <v>46038</v>
      </c>
      <c r="R734" s="109">
        <v>266200000</v>
      </c>
      <c r="S734" s="114">
        <v>2387</v>
      </c>
      <c r="T734" s="120">
        <v>46048</v>
      </c>
      <c r="U734" s="114">
        <v>19200000</v>
      </c>
      <c r="V734" s="56" t="s">
        <v>88</v>
      </c>
      <c r="W734" s="114">
        <v>85155333</v>
      </c>
      <c r="X734" s="161" t="s">
        <v>1960</v>
      </c>
      <c r="Y734" s="120">
        <v>46048</v>
      </c>
      <c r="Z734" s="120">
        <v>46069</v>
      </c>
      <c r="AA734" s="120" t="s">
        <v>90</v>
      </c>
      <c r="AB734" s="120">
        <v>46189</v>
      </c>
      <c r="AC734" s="54">
        <f t="shared" si="55"/>
        <v>120</v>
      </c>
      <c r="AD734" s="56">
        <v>0</v>
      </c>
      <c r="AE734" s="114">
        <v>0</v>
      </c>
      <c r="AF734" s="56">
        <v>0</v>
      </c>
      <c r="AG734" s="116" t="s">
        <v>90</v>
      </c>
      <c r="AH734" s="54">
        <f t="shared" si="56"/>
        <v>0</v>
      </c>
      <c r="AI734" s="56">
        <v>0</v>
      </c>
      <c r="AJ734" s="114">
        <v>0</v>
      </c>
      <c r="AK734" s="120" t="s">
        <v>90</v>
      </c>
      <c r="AL734" s="116" t="s">
        <v>90</v>
      </c>
      <c r="AM734" s="56">
        <v>0</v>
      </c>
      <c r="AN734" s="116" t="s">
        <v>90</v>
      </c>
      <c r="AO734" s="116" t="s">
        <v>90</v>
      </c>
      <c r="AP734" s="116" t="s">
        <v>90</v>
      </c>
      <c r="AQ734" s="54">
        <f t="shared" si="57"/>
        <v>0</v>
      </c>
      <c r="AR734" s="54">
        <f>+L734+AE734-AJ734</f>
        <v>19200000</v>
      </c>
      <c r="AS734" s="56" t="s">
        <v>571</v>
      </c>
      <c r="AT734" s="114">
        <v>0</v>
      </c>
      <c r="AU734" s="56" t="s">
        <v>91</v>
      </c>
      <c r="AV734" s="114">
        <v>0</v>
      </c>
      <c r="AW734" s="56" t="s">
        <v>90</v>
      </c>
      <c r="AX734" s="247">
        <v>4800000</v>
      </c>
      <c r="AY734" s="58">
        <f t="shared" si="58"/>
        <v>14400000</v>
      </c>
      <c r="AZ734" s="112">
        <f t="shared" si="59"/>
        <v>0.25</v>
      </c>
      <c r="BA734" s="159">
        <v>0.25</v>
      </c>
      <c r="BB734" s="56" t="s">
        <v>90</v>
      </c>
      <c r="BC734" s="56" t="s">
        <v>92</v>
      </c>
      <c r="BD734" s="403" t="s">
        <v>4147</v>
      </c>
      <c r="BE734" s="51" t="s">
        <v>88</v>
      </c>
      <c r="BF734" s="51" t="s">
        <v>88</v>
      </c>
    </row>
    <row r="735" spans="2:58" x14ac:dyDescent="0.25">
      <c r="B735" s="51">
        <v>2026</v>
      </c>
      <c r="C735" s="51">
        <v>891780111</v>
      </c>
      <c r="D735" s="51" t="s">
        <v>79</v>
      </c>
      <c r="E735" s="532" t="s">
        <v>4146</v>
      </c>
      <c r="F735" s="56" t="s">
        <v>4145</v>
      </c>
      <c r="G735" s="56">
        <v>0</v>
      </c>
      <c r="H735" s="56" t="s">
        <v>82</v>
      </c>
      <c r="I735" s="51" t="s">
        <v>174</v>
      </c>
      <c r="J735" s="121" t="s">
        <v>84</v>
      </c>
      <c r="K735" s="109" t="s">
        <v>4144</v>
      </c>
      <c r="L735" s="114">
        <v>9373320</v>
      </c>
      <c r="M735" s="51" t="s">
        <v>86</v>
      </c>
      <c r="N735" s="109" t="s">
        <v>4143</v>
      </c>
      <c r="O735" s="109">
        <v>1103218906</v>
      </c>
      <c r="P735" s="109">
        <v>69</v>
      </c>
      <c r="Q735" s="120">
        <v>46036</v>
      </c>
      <c r="R735" s="109">
        <v>6818861280</v>
      </c>
      <c r="S735" s="114">
        <v>2390</v>
      </c>
      <c r="T735" s="120">
        <v>46048</v>
      </c>
      <c r="U735" s="114">
        <v>9373320</v>
      </c>
      <c r="V735" s="56" t="s">
        <v>88</v>
      </c>
      <c r="W735" s="114">
        <v>1082939683</v>
      </c>
      <c r="X735" s="161" t="s">
        <v>3375</v>
      </c>
      <c r="Y735" s="120">
        <v>46048</v>
      </c>
      <c r="Z735" s="120">
        <v>46069</v>
      </c>
      <c r="AA735" s="120" t="s">
        <v>90</v>
      </c>
      <c r="AB735" s="120">
        <v>46167</v>
      </c>
      <c r="AC735" s="54">
        <f t="shared" si="55"/>
        <v>98</v>
      </c>
      <c r="AD735" s="56">
        <v>0</v>
      </c>
      <c r="AE735" s="114">
        <v>0</v>
      </c>
      <c r="AF735" s="56">
        <v>0</v>
      </c>
      <c r="AG735" s="116" t="s">
        <v>90</v>
      </c>
      <c r="AH735" s="54">
        <f t="shared" si="56"/>
        <v>0</v>
      </c>
      <c r="AI735" s="56">
        <v>0</v>
      </c>
      <c r="AJ735" s="114">
        <v>0</v>
      </c>
      <c r="AK735" s="120" t="s">
        <v>90</v>
      </c>
      <c r="AL735" s="116" t="s">
        <v>90</v>
      </c>
      <c r="AM735" s="56">
        <v>0</v>
      </c>
      <c r="AN735" s="116" t="s">
        <v>90</v>
      </c>
      <c r="AO735" s="116" t="s">
        <v>90</v>
      </c>
      <c r="AP735" s="116" t="s">
        <v>90</v>
      </c>
      <c r="AQ735" s="54">
        <f t="shared" si="57"/>
        <v>0</v>
      </c>
      <c r="AR735" s="54">
        <f>+L735+AE735-AJ735</f>
        <v>9373320</v>
      </c>
      <c r="AS735" s="56" t="s">
        <v>571</v>
      </c>
      <c r="AT735" s="114">
        <v>0</v>
      </c>
      <c r="AU735" s="56" t="s">
        <v>91</v>
      </c>
      <c r="AV735" s="114">
        <v>0</v>
      </c>
      <c r="AW735" s="56" t="s">
        <v>90</v>
      </c>
      <c r="AX735" s="247">
        <v>1420200</v>
      </c>
      <c r="AY735" s="58">
        <f t="shared" si="58"/>
        <v>7953120</v>
      </c>
      <c r="AZ735" s="112">
        <f t="shared" si="59"/>
        <v>0.15151515151515152</v>
      </c>
      <c r="BA735" s="159">
        <v>0.15151515151515152</v>
      </c>
      <c r="BB735" s="56" t="s">
        <v>90</v>
      </c>
      <c r="BC735" s="56" t="s">
        <v>149</v>
      </c>
      <c r="BD735" s="403" t="s">
        <v>4142</v>
      </c>
      <c r="BE735" s="51" t="s">
        <v>88</v>
      </c>
      <c r="BF735" s="51" t="s">
        <v>88</v>
      </c>
    </row>
    <row r="736" spans="2:58" x14ac:dyDescent="0.25">
      <c r="B736" s="51">
        <v>2026</v>
      </c>
      <c r="C736" s="51">
        <v>891780111</v>
      </c>
      <c r="D736" s="51" t="s">
        <v>79</v>
      </c>
      <c r="E736" s="532" t="s">
        <v>4141</v>
      </c>
      <c r="F736" s="56" t="s">
        <v>4140</v>
      </c>
      <c r="G736" s="56">
        <v>0</v>
      </c>
      <c r="H736" s="56" t="s">
        <v>82</v>
      </c>
      <c r="I736" s="51" t="s">
        <v>174</v>
      </c>
      <c r="J736" s="121" t="s">
        <v>84</v>
      </c>
      <c r="K736" s="109" t="s">
        <v>4004</v>
      </c>
      <c r="L736" s="114">
        <v>9373320</v>
      </c>
      <c r="M736" s="51" t="s">
        <v>86</v>
      </c>
      <c r="N736" s="109" t="s">
        <v>4139</v>
      </c>
      <c r="O736" s="109">
        <v>77181235</v>
      </c>
      <c r="P736" s="109">
        <v>69</v>
      </c>
      <c r="Q736" s="120">
        <v>46036</v>
      </c>
      <c r="R736" s="109">
        <v>6818861280</v>
      </c>
      <c r="S736" s="114">
        <v>2389</v>
      </c>
      <c r="T736" s="120">
        <v>46048</v>
      </c>
      <c r="U736" s="114">
        <v>9373320</v>
      </c>
      <c r="V736" s="56" t="s">
        <v>88</v>
      </c>
      <c r="W736" s="114">
        <v>1082939683</v>
      </c>
      <c r="X736" s="161" t="s">
        <v>3375</v>
      </c>
      <c r="Y736" s="120">
        <v>46048</v>
      </c>
      <c r="Z736" s="120">
        <v>46069</v>
      </c>
      <c r="AA736" s="120" t="s">
        <v>90</v>
      </c>
      <c r="AB736" s="120">
        <v>46167</v>
      </c>
      <c r="AC736" s="54">
        <f t="shared" si="55"/>
        <v>98</v>
      </c>
      <c r="AD736" s="56">
        <v>0</v>
      </c>
      <c r="AE736" s="114">
        <v>0</v>
      </c>
      <c r="AF736" s="56">
        <v>0</v>
      </c>
      <c r="AG736" s="116" t="s">
        <v>90</v>
      </c>
      <c r="AH736" s="54">
        <f t="shared" si="56"/>
        <v>0</v>
      </c>
      <c r="AI736" s="56">
        <v>0</v>
      </c>
      <c r="AJ736" s="114">
        <v>0</v>
      </c>
      <c r="AK736" s="120" t="s">
        <v>90</v>
      </c>
      <c r="AL736" s="116" t="s">
        <v>90</v>
      </c>
      <c r="AM736" s="56">
        <v>0</v>
      </c>
      <c r="AN736" s="116" t="s">
        <v>90</v>
      </c>
      <c r="AO736" s="116" t="s">
        <v>90</v>
      </c>
      <c r="AP736" s="116" t="s">
        <v>90</v>
      </c>
      <c r="AQ736" s="54">
        <f t="shared" si="57"/>
        <v>0</v>
      </c>
      <c r="AR736" s="54">
        <f>+L736+AE736-AJ736</f>
        <v>9373320</v>
      </c>
      <c r="AS736" s="56" t="s">
        <v>571</v>
      </c>
      <c r="AT736" s="114">
        <v>0</v>
      </c>
      <c r="AU736" s="56" t="s">
        <v>91</v>
      </c>
      <c r="AV736" s="114">
        <v>0</v>
      </c>
      <c r="AW736" s="56" t="s">
        <v>90</v>
      </c>
      <c r="AX736" s="247">
        <v>1420200</v>
      </c>
      <c r="AY736" s="58">
        <f t="shared" si="58"/>
        <v>7953120</v>
      </c>
      <c r="AZ736" s="112">
        <f t="shared" si="59"/>
        <v>0.15151515151515152</v>
      </c>
      <c r="BA736" s="159">
        <v>0.15151515151515152</v>
      </c>
      <c r="BB736" s="56" t="s">
        <v>90</v>
      </c>
      <c r="BC736" s="56" t="s">
        <v>149</v>
      </c>
      <c r="BD736" s="403" t="s">
        <v>4138</v>
      </c>
      <c r="BE736" s="51" t="s">
        <v>88</v>
      </c>
      <c r="BF736" s="51" t="s">
        <v>88</v>
      </c>
    </row>
    <row r="737" spans="2:58" x14ac:dyDescent="0.25">
      <c r="B737" s="51">
        <v>2026</v>
      </c>
      <c r="C737" s="51">
        <v>891780111</v>
      </c>
      <c r="D737" s="51" t="s">
        <v>79</v>
      </c>
      <c r="E737" s="532" t="s">
        <v>4137</v>
      </c>
      <c r="F737" s="56" t="s">
        <v>4136</v>
      </c>
      <c r="G737" s="56">
        <v>0</v>
      </c>
      <c r="H737" s="56" t="s">
        <v>82</v>
      </c>
      <c r="I737" s="51" t="s">
        <v>174</v>
      </c>
      <c r="J737" s="121" t="s">
        <v>84</v>
      </c>
      <c r="K737" s="109" t="s">
        <v>4135</v>
      </c>
      <c r="L737" s="114">
        <v>9373320</v>
      </c>
      <c r="M737" s="51" t="s">
        <v>86</v>
      </c>
      <c r="N737" s="109" t="s">
        <v>4134</v>
      </c>
      <c r="O737" s="109">
        <v>39093458</v>
      </c>
      <c r="P737" s="109">
        <v>69</v>
      </c>
      <c r="Q737" s="120">
        <v>46036</v>
      </c>
      <c r="R737" s="109">
        <v>6818861280</v>
      </c>
      <c r="S737" s="114">
        <v>2396</v>
      </c>
      <c r="T737" s="120">
        <v>46048</v>
      </c>
      <c r="U737" s="114">
        <v>9373320</v>
      </c>
      <c r="V737" s="56" t="s">
        <v>88</v>
      </c>
      <c r="W737" s="114">
        <v>1082939683</v>
      </c>
      <c r="X737" s="161" t="s">
        <v>3375</v>
      </c>
      <c r="Y737" s="120">
        <v>46048</v>
      </c>
      <c r="Z737" s="120">
        <v>46069</v>
      </c>
      <c r="AA737" s="120" t="s">
        <v>90</v>
      </c>
      <c r="AB737" s="120">
        <v>46167</v>
      </c>
      <c r="AC737" s="54">
        <f t="shared" si="55"/>
        <v>98</v>
      </c>
      <c r="AD737" s="56">
        <v>0</v>
      </c>
      <c r="AE737" s="114">
        <v>0</v>
      </c>
      <c r="AF737" s="56">
        <v>0</v>
      </c>
      <c r="AG737" s="116" t="s">
        <v>90</v>
      </c>
      <c r="AH737" s="54">
        <f t="shared" si="56"/>
        <v>0</v>
      </c>
      <c r="AI737" s="56">
        <v>0</v>
      </c>
      <c r="AJ737" s="114">
        <v>0</v>
      </c>
      <c r="AK737" s="120" t="s">
        <v>90</v>
      </c>
      <c r="AL737" s="116" t="s">
        <v>90</v>
      </c>
      <c r="AM737" s="56">
        <v>0</v>
      </c>
      <c r="AN737" s="116" t="s">
        <v>90</v>
      </c>
      <c r="AO737" s="116" t="s">
        <v>90</v>
      </c>
      <c r="AP737" s="116" t="s">
        <v>90</v>
      </c>
      <c r="AQ737" s="54">
        <f t="shared" si="57"/>
        <v>0</v>
      </c>
      <c r="AR737" s="54">
        <f>+L737+AE737-AJ737</f>
        <v>9373320</v>
      </c>
      <c r="AS737" s="56" t="s">
        <v>571</v>
      </c>
      <c r="AT737" s="114">
        <v>0</v>
      </c>
      <c r="AU737" s="56" t="s">
        <v>91</v>
      </c>
      <c r="AV737" s="114">
        <v>0</v>
      </c>
      <c r="AW737" s="56" t="s">
        <v>90</v>
      </c>
      <c r="AX737" s="247">
        <v>1420200</v>
      </c>
      <c r="AY737" s="58">
        <f t="shared" si="58"/>
        <v>7953120</v>
      </c>
      <c r="AZ737" s="112">
        <f t="shared" si="59"/>
        <v>0.15151515151515152</v>
      </c>
      <c r="BA737" s="159">
        <v>0.15151515151515152</v>
      </c>
      <c r="BB737" s="56" t="s">
        <v>90</v>
      </c>
      <c r="BC737" s="56" t="s">
        <v>149</v>
      </c>
      <c r="BD737" s="403" t="s">
        <v>4133</v>
      </c>
      <c r="BE737" s="51" t="s">
        <v>88</v>
      </c>
      <c r="BF737" s="51" t="s">
        <v>88</v>
      </c>
    </row>
    <row r="738" spans="2:58" x14ac:dyDescent="0.25">
      <c r="B738" s="51">
        <v>2026</v>
      </c>
      <c r="C738" s="51">
        <v>891780111</v>
      </c>
      <c r="D738" s="51" t="s">
        <v>79</v>
      </c>
      <c r="E738" s="532" t="s">
        <v>4132</v>
      </c>
      <c r="F738" s="56" t="s">
        <v>4131</v>
      </c>
      <c r="G738" s="56">
        <v>0</v>
      </c>
      <c r="H738" s="56" t="s">
        <v>82</v>
      </c>
      <c r="I738" s="51" t="s">
        <v>174</v>
      </c>
      <c r="J738" s="121" t="s">
        <v>84</v>
      </c>
      <c r="K738" s="109" t="s">
        <v>3507</v>
      </c>
      <c r="L738" s="114">
        <v>9373320</v>
      </c>
      <c r="M738" s="51" t="s">
        <v>86</v>
      </c>
      <c r="N738" s="109" t="s">
        <v>4130</v>
      </c>
      <c r="O738" s="109">
        <v>7675618</v>
      </c>
      <c r="P738" s="109">
        <v>69</v>
      </c>
      <c r="Q738" s="120">
        <v>46036</v>
      </c>
      <c r="R738" s="109">
        <v>6818861280</v>
      </c>
      <c r="S738" s="114">
        <v>2386</v>
      </c>
      <c r="T738" s="120">
        <v>46048</v>
      </c>
      <c r="U738" s="114">
        <v>9373320</v>
      </c>
      <c r="V738" s="56" t="s">
        <v>88</v>
      </c>
      <c r="W738" s="114">
        <v>1082939683</v>
      </c>
      <c r="X738" s="161" t="s">
        <v>3375</v>
      </c>
      <c r="Y738" s="120">
        <v>46048</v>
      </c>
      <c r="Z738" s="120">
        <v>46069</v>
      </c>
      <c r="AA738" s="120" t="s">
        <v>90</v>
      </c>
      <c r="AB738" s="120">
        <v>46167</v>
      </c>
      <c r="AC738" s="54">
        <f t="shared" si="55"/>
        <v>98</v>
      </c>
      <c r="AD738" s="56">
        <v>0</v>
      </c>
      <c r="AE738" s="114">
        <v>0</v>
      </c>
      <c r="AF738" s="56">
        <v>0</v>
      </c>
      <c r="AG738" s="116" t="s">
        <v>90</v>
      </c>
      <c r="AH738" s="54">
        <f t="shared" si="56"/>
        <v>0</v>
      </c>
      <c r="AI738" s="56">
        <v>0</v>
      </c>
      <c r="AJ738" s="114">
        <v>0</v>
      </c>
      <c r="AK738" s="120" t="s">
        <v>90</v>
      </c>
      <c r="AL738" s="116" t="s">
        <v>90</v>
      </c>
      <c r="AM738" s="56">
        <v>0</v>
      </c>
      <c r="AN738" s="116" t="s">
        <v>90</v>
      </c>
      <c r="AO738" s="116" t="s">
        <v>90</v>
      </c>
      <c r="AP738" s="116" t="s">
        <v>90</v>
      </c>
      <c r="AQ738" s="54">
        <f t="shared" si="57"/>
        <v>0</v>
      </c>
      <c r="AR738" s="54">
        <f>+L738+AE738-AJ738</f>
        <v>9373320</v>
      </c>
      <c r="AS738" s="56" t="s">
        <v>571</v>
      </c>
      <c r="AT738" s="114">
        <v>0</v>
      </c>
      <c r="AU738" s="56" t="s">
        <v>91</v>
      </c>
      <c r="AV738" s="114">
        <v>0</v>
      </c>
      <c r="AW738" s="56" t="s">
        <v>90</v>
      </c>
      <c r="AX738" s="247">
        <v>1420200</v>
      </c>
      <c r="AY738" s="58">
        <f t="shared" si="58"/>
        <v>7953120</v>
      </c>
      <c r="AZ738" s="112">
        <f t="shared" si="59"/>
        <v>0.15151515151515152</v>
      </c>
      <c r="BA738" s="159">
        <v>0.15151515151515152</v>
      </c>
      <c r="BB738" s="56" t="s">
        <v>90</v>
      </c>
      <c r="BC738" s="56" t="s">
        <v>149</v>
      </c>
      <c r="BD738" s="403" t="s">
        <v>4129</v>
      </c>
      <c r="BE738" s="51" t="s">
        <v>88</v>
      </c>
      <c r="BF738" s="51" t="s">
        <v>88</v>
      </c>
    </row>
    <row r="739" spans="2:58" x14ac:dyDescent="0.25">
      <c r="B739" s="51">
        <v>2026</v>
      </c>
      <c r="C739" s="51">
        <v>891780111</v>
      </c>
      <c r="D739" s="51" t="s">
        <v>79</v>
      </c>
      <c r="E739" s="532" t="s">
        <v>4128</v>
      </c>
      <c r="F739" s="56" t="s">
        <v>4127</v>
      </c>
      <c r="G739" s="56">
        <v>0</v>
      </c>
      <c r="H739" s="56" t="s">
        <v>82</v>
      </c>
      <c r="I739" s="51" t="s">
        <v>174</v>
      </c>
      <c r="J739" s="121" t="s">
        <v>84</v>
      </c>
      <c r="K739" s="109" t="s">
        <v>3507</v>
      </c>
      <c r="L739" s="114">
        <v>9373320</v>
      </c>
      <c r="M739" s="51" t="s">
        <v>86</v>
      </c>
      <c r="N739" s="109" t="s">
        <v>4126</v>
      </c>
      <c r="O739" s="109">
        <v>72212169</v>
      </c>
      <c r="P739" s="109">
        <v>69</v>
      </c>
      <c r="Q739" s="120">
        <v>46036</v>
      </c>
      <c r="R739" s="109">
        <v>6818861280</v>
      </c>
      <c r="S739" s="114">
        <v>2385</v>
      </c>
      <c r="T739" s="120">
        <v>46048</v>
      </c>
      <c r="U739" s="114">
        <v>9373320</v>
      </c>
      <c r="V739" s="56" t="s">
        <v>88</v>
      </c>
      <c r="W739" s="114">
        <v>1082939683</v>
      </c>
      <c r="X739" s="161" t="s">
        <v>3375</v>
      </c>
      <c r="Y739" s="120">
        <v>46048</v>
      </c>
      <c r="Z739" s="120">
        <v>46069</v>
      </c>
      <c r="AA739" s="120" t="s">
        <v>90</v>
      </c>
      <c r="AB739" s="120">
        <v>46167</v>
      </c>
      <c r="AC739" s="54">
        <f t="shared" si="55"/>
        <v>98</v>
      </c>
      <c r="AD739" s="56">
        <v>0</v>
      </c>
      <c r="AE739" s="114">
        <v>0</v>
      </c>
      <c r="AF739" s="56">
        <v>0</v>
      </c>
      <c r="AG739" s="116" t="s">
        <v>90</v>
      </c>
      <c r="AH739" s="54">
        <f t="shared" si="56"/>
        <v>0</v>
      </c>
      <c r="AI739" s="56">
        <v>0</v>
      </c>
      <c r="AJ739" s="114">
        <v>0</v>
      </c>
      <c r="AK739" s="120" t="s">
        <v>90</v>
      </c>
      <c r="AL739" s="116" t="s">
        <v>90</v>
      </c>
      <c r="AM739" s="56">
        <v>0</v>
      </c>
      <c r="AN739" s="116" t="s">
        <v>90</v>
      </c>
      <c r="AO739" s="116" t="s">
        <v>90</v>
      </c>
      <c r="AP739" s="116" t="s">
        <v>90</v>
      </c>
      <c r="AQ739" s="54">
        <f t="shared" si="57"/>
        <v>0</v>
      </c>
      <c r="AR739" s="54">
        <f>+L739+AE739-AJ739</f>
        <v>9373320</v>
      </c>
      <c r="AS739" s="56" t="s">
        <v>571</v>
      </c>
      <c r="AT739" s="114">
        <v>0</v>
      </c>
      <c r="AU739" s="56" t="s">
        <v>91</v>
      </c>
      <c r="AV739" s="114">
        <v>0</v>
      </c>
      <c r="AW739" s="56" t="s">
        <v>90</v>
      </c>
      <c r="AX739" s="247">
        <v>1420200</v>
      </c>
      <c r="AY739" s="58">
        <f t="shared" si="58"/>
        <v>7953120</v>
      </c>
      <c r="AZ739" s="112">
        <f t="shared" si="59"/>
        <v>0.15151515151515152</v>
      </c>
      <c r="BA739" s="159">
        <v>0.15151515151515152</v>
      </c>
      <c r="BB739" s="56" t="s">
        <v>90</v>
      </c>
      <c r="BC739" s="56" t="s">
        <v>149</v>
      </c>
      <c r="BD739" s="403" t="s">
        <v>4125</v>
      </c>
      <c r="BE739" s="51" t="s">
        <v>88</v>
      </c>
      <c r="BF739" s="51" t="s">
        <v>88</v>
      </c>
    </row>
    <row r="740" spans="2:58" x14ac:dyDescent="0.25">
      <c r="B740" s="51">
        <v>2026</v>
      </c>
      <c r="C740" s="51">
        <v>891780111</v>
      </c>
      <c r="D740" s="51" t="s">
        <v>79</v>
      </c>
      <c r="E740" s="532" t="s">
        <v>4124</v>
      </c>
      <c r="F740" s="56" t="s">
        <v>4123</v>
      </c>
      <c r="G740" s="56">
        <v>0</v>
      </c>
      <c r="H740" s="56" t="s">
        <v>82</v>
      </c>
      <c r="I740" s="51" t="s">
        <v>174</v>
      </c>
      <c r="J740" s="121" t="s">
        <v>84</v>
      </c>
      <c r="K740" s="109" t="s">
        <v>3507</v>
      </c>
      <c r="L740" s="114">
        <v>9373320</v>
      </c>
      <c r="M740" s="51" t="s">
        <v>86</v>
      </c>
      <c r="N740" s="109" t="s">
        <v>4122</v>
      </c>
      <c r="O740" s="109">
        <v>5184917</v>
      </c>
      <c r="P740" s="109">
        <v>69</v>
      </c>
      <c r="Q740" s="120">
        <v>46036</v>
      </c>
      <c r="R740" s="109">
        <v>6818861280</v>
      </c>
      <c r="S740" s="114">
        <v>2384</v>
      </c>
      <c r="T740" s="120">
        <v>46048</v>
      </c>
      <c r="U740" s="114">
        <v>9373320</v>
      </c>
      <c r="V740" s="56" t="s">
        <v>88</v>
      </c>
      <c r="W740" s="114">
        <v>1082939683</v>
      </c>
      <c r="X740" s="161" t="s">
        <v>3375</v>
      </c>
      <c r="Y740" s="120">
        <v>46048</v>
      </c>
      <c r="Z740" s="120">
        <v>46069</v>
      </c>
      <c r="AA740" s="120" t="s">
        <v>90</v>
      </c>
      <c r="AB740" s="120">
        <v>46167</v>
      </c>
      <c r="AC740" s="54">
        <f t="shared" si="55"/>
        <v>98</v>
      </c>
      <c r="AD740" s="56">
        <v>0</v>
      </c>
      <c r="AE740" s="114">
        <v>0</v>
      </c>
      <c r="AF740" s="56">
        <v>0</v>
      </c>
      <c r="AG740" s="116" t="s">
        <v>90</v>
      </c>
      <c r="AH740" s="54">
        <f t="shared" si="56"/>
        <v>0</v>
      </c>
      <c r="AI740" s="56">
        <v>0</v>
      </c>
      <c r="AJ740" s="114">
        <v>0</v>
      </c>
      <c r="AK740" s="120" t="s">
        <v>90</v>
      </c>
      <c r="AL740" s="116" t="s">
        <v>90</v>
      </c>
      <c r="AM740" s="56">
        <v>0</v>
      </c>
      <c r="AN740" s="116" t="s">
        <v>90</v>
      </c>
      <c r="AO740" s="116" t="s">
        <v>90</v>
      </c>
      <c r="AP740" s="116" t="s">
        <v>90</v>
      </c>
      <c r="AQ740" s="54">
        <f t="shared" si="57"/>
        <v>0</v>
      </c>
      <c r="AR740" s="54">
        <f>+L740+AE740-AJ740</f>
        <v>9373320</v>
      </c>
      <c r="AS740" s="56" t="s">
        <v>571</v>
      </c>
      <c r="AT740" s="114">
        <v>0</v>
      </c>
      <c r="AU740" s="56" t="s">
        <v>91</v>
      </c>
      <c r="AV740" s="114">
        <v>0</v>
      </c>
      <c r="AW740" s="56" t="s">
        <v>90</v>
      </c>
      <c r="AX740" s="247">
        <v>1420200</v>
      </c>
      <c r="AY740" s="58">
        <f t="shared" si="58"/>
        <v>7953120</v>
      </c>
      <c r="AZ740" s="112">
        <f t="shared" si="59"/>
        <v>0.15151515151515152</v>
      </c>
      <c r="BA740" s="159">
        <v>0.15151515151515152</v>
      </c>
      <c r="BB740" s="56" t="s">
        <v>90</v>
      </c>
      <c r="BC740" s="56" t="s">
        <v>149</v>
      </c>
      <c r="BD740" s="403" t="s">
        <v>4121</v>
      </c>
      <c r="BE740" s="51" t="s">
        <v>88</v>
      </c>
      <c r="BF740" s="51" t="s">
        <v>88</v>
      </c>
    </row>
    <row r="741" spans="2:58" x14ac:dyDescent="0.25">
      <c r="B741" s="51">
        <v>2026</v>
      </c>
      <c r="C741" s="51">
        <v>891780111</v>
      </c>
      <c r="D741" s="51" t="s">
        <v>79</v>
      </c>
      <c r="E741" s="532" t="s">
        <v>4120</v>
      </c>
      <c r="F741" s="56" t="s">
        <v>4119</v>
      </c>
      <c r="G741" s="56">
        <v>0</v>
      </c>
      <c r="H741" s="56" t="s">
        <v>82</v>
      </c>
      <c r="I741" s="51" t="s">
        <v>174</v>
      </c>
      <c r="J741" s="121" t="s">
        <v>84</v>
      </c>
      <c r="K741" s="109" t="s">
        <v>3526</v>
      </c>
      <c r="L741" s="114">
        <v>9373320</v>
      </c>
      <c r="M741" s="51" t="s">
        <v>86</v>
      </c>
      <c r="N741" s="109" t="s">
        <v>4118</v>
      </c>
      <c r="O741" s="109">
        <v>1006576122</v>
      </c>
      <c r="P741" s="109">
        <v>69</v>
      </c>
      <c r="Q741" s="120">
        <v>46036</v>
      </c>
      <c r="R741" s="109">
        <v>6818861280</v>
      </c>
      <c r="S741" s="114">
        <v>2379</v>
      </c>
      <c r="T741" s="120">
        <v>46048</v>
      </c>
      <c r="U741" s="114">
        <v>9373320</v>
      </c>
      <c r="V741" s="56" t="s">
        <v>88</v>
      </c>
      <c r="W741" s="114">
        <v>1082939683</v>
      </c>
      <c r="X741" s="161" t="s">
        <v>3375</v>
      </c>
      <c r="Y741" s="120">
        <v>46048</v>
      </c>
      <c r="Z741" s="120">
        <v>46069</v>
      </c>
      <c r="AA741" s="120" t="s">
        <v>90</v>
      </c>
      <c r="AB741" s="120">
        <v>46167</v>
      </c>
      <c r="AC741" s="54">
        <f t="shared" si="55"/>
        <v>98</v>
      </c>
      <c r="AD741" s="56">
        <v>0</v>
      </c>
      <c r="AE741" s="114">
        <v>0</v>
      </c>
      <c r="AF741" s="56">
        <v>0</v>
      </c>
      <c r="AG741" s="116" t="s">
        <v>90</v>
      </c>
      <c r="AH741" s="54">
        <f t="shared" si="56"/>
        <v>0</v>
      </c>
      <c r="AI741" s="56">
        <v>0</v>
      </c>
      <c r="AJ741" s="114">
        <v>0</v>
      </c>
      <c r="AK741" s="120" t="s">
        <v>90</v>
      </c>
      <c r="AL741" s="116" t="s">
        <v>90</v>
      </c>
      <c r="AM741" s="56">
        <v>0</v>
      </c>
      <c r="AN741" s="116" t="s">
        <v>90</v>
      </c>
      <c r="AO741" s="116" t="s">
        <v>90</v>
      </c>
      <c r="AP741" s="116" t="s">
        <v>90</v>
      </c>
      <c r="AQ741" s="54">
        <f t="shared" si="57"/>
        <v>0</v>
      </c>
      <c r="AR741" s="54">
        <f>+L741+AE741-AJ741</f>
        <v>9373320</v>
      </c>
      <c r="AS741" s="56" t="s">
        <v>571</v>
      </c>
      <c r="AT741" s="114">
        <v>0</v>
      </c>
      <c r="AU741" s="56" t="s">
        <v>91</v>
      </c>
      <c r="AV741" s="114">
        <v>0</v>
      </c>
      <c r="AW741" s="56" t="s">
        <v>90</v>
      </c>
      <c r="AX741" s="247">
        <v>1420200</v>
      </c>
      <c r="AY741" s="58">
        <f t="shared" si="58"/>
        <v>7953120</v>
      </c>
      <c r="AZ741" s="112">
        <f t="shared" si="59"/>
        <v>0.15151515151515152</v>
      </c>
      <c r="BA741" s="159">
        <v>0.15151515151515152</v>
      </c>
      <c r="BB741" s="56" t="s">
        <v>90</v>
      </c>
      <c r="BC741" s="56" t="s">
        <v>149</v>
      </c>
      <c r="BD741" s="403" t="s">
        <v>4117</v>
      </c>
      <c r="BE741" s="51" t="s">
        <v>88</v>
      </c>
      <c r="BF741" s="51" t="s">
        <v>88</v>
      </c>
    </row>
    <row r="742" spans="2:58" x14ac:dyDescent="0.25">
      <c r="B742" s="51">
        <v>2026</v>
      </c>
      <c r="C742" s="51">
        <v>891780111</v>
      </c>
      <c r="D742" s="51" t="s">
        <v>79</v>
      </c>
      <c r="E742" s="532" t="s">
        <v>4116</v>
      </c>
      <c r="F742" s="56" t="s">
        <v>4115</v>
      </c>
      <c r="G742" s="56">
        <v>0</v>
      </c>
      <c r="H742" s="56" t="s">
        <v>82</v>
      </c>
      <c r="I742" s="51" t="s">
        <v>174</v>
      </c>
      <c r="J742" s="121" t="s">
        <v>84</v>
      </c>
      <c r="K742" s="109" t="s">
        <v>2348</v>
      </c>
      <c r="L742" s="114">
        <v>6400000</v>
      </c>
      <c r="M742" s="51" t="s">
        <v>86</v>
      </c>
      <c r="N742" s="109" t="s">
        <v>4114</v>
      </c>
      <c r="O742" s="109">
        <v>19594555</v>
      </c>
      <c r="P742" s="109">
        <v>298</v>
      </c>
      <c r="Q742" s="120">
        <v>46043</v>
      </c>
      <c r="R742" s="109">
        <v>703999709</v>
      </c>
      <c r="S742" s="114">
        <v>3254</v>
      </c>
      <c r="T742" s="120">
        <v>46049</v>
      </c>
      <c r="U742" s="114">
        <v>6400000</v>
      </c>
      <c r="V742" s="56" t="s">
        <v>88</v>
      </c>
      <c r="W742" s="114">
        <v>36559959</v>
      </c>
      <c r="X742" s="161" t="s">
        <v>2107</v>
      </c>
      <c r="Y742" s="120">
        <v>46048</v>
      </c>
      <c r="Z742" s="120">
        <v>46049</v>
      </c>
      <c r="AA742" s="120" t="s">
        <v>90</v>
      </c>
      <c r="AB742" s="120">
        <v>46112</v>
      </c>
      <c r="AC742" s="54">
        <f t="shared" si="55"/>
        <v>63</v>
      </c>
      <c r="AD742" s="56">
        <v>0</v>
      </c>
      <c r="AE742" s="114">
        <v>0</v>
      </c>
      <c r="AF742" s="56">
        <v>1</v>
      </c>
      <c r="AG742" s="116">
        <v>46142</v>
      </c>
      <c r="AH742" s="54">
        <f t="shared" si="56"/>
        <v>30</v>
      </c>
      <c r="AI742" s="56">
        <v>0</v>
      </c>
      <c r="AJ742" s="114">
        <v>0</v>
      </c>
      <c r="AK742" s="120" t="s">
        <v>90</v>
      </c>
      <c r="AL742" s="116" t="s">
        <v>90</v>
      </c>
      <c r="AM742" s="56">
        <v>0</v>
      </c>
      <c r="AN742" s="116" t="s">
        <v>90</v>
      </c>
      <c r="AO742" s="116" t="s">
        <v>90</v>
      </c>
      <c r="AP742" s="116" t="s">
        <v>90</v>
      </c>
      <c r="AQ742" s="54">
        <f t="shared" si="57"/>
        <v>0</v>
      </c>
      <c r="AR742" s="54">
        <f>+L742+AE742-AJ742</f>
        <v>6400000</v>
      </c>
      <c r="AS742" s="56" t="s">
        <v>571</v>
      </c>
      <c r="AT742" s="114">
        <v>0</v>
      </c>
      <c r="AU742" s="56" t="s">
        <v>91</v>
      </c>
      <c r="AV742" s="114">
        <v>0</v>
      </c>
      <c r="AW742" s="56" t="s">
        <v>90</v>
      </c>
      <c r="AX742" s="247">
        <v>0</v>
      </c>
      <c r="AY742" s="58">
        <f t="shared" si="58"/>
        <v>6400000</v>
      </c>
      <c r="AZ742" s="112">
        <f t="shared" si="59"/>
        <v>0</v>
      </c>
      <c r="BA742" s="159">
        <v>0</v>
      </c>
      <c r="BB742" s="56" t="s">
        <v>90</v>
      </c>
      <c r="BC742" s="56" t="s">
        <v>149</v>
      </c>
      <c r="BD742" s="403" t="s">
        <v>4113</v>
      </c>
      <c r="BE742" s="51" t="s">
        <v>88</v>
      </c>
      <c r="BF742" s="51" t="s">
        <v>88</v>
      </c>
    </row>
    <row r="743" spans="2:58" x14ac:dyDescent="0.25">
      <c r="B743" s="51">
        <v>2026</v>
      </c>
      <c r="C743" s="51">
        <v>891780111</v>
      </c>
      <c r="D743" s="51" t="s">
        <v>79</v>
      </c>
      <c r="E743" s="532" t="s">
        <v>4112</v>
      </c>
      <c r="F743" s="56" t="s">
        <v>4111</v>
      </c>
      <c r="G743" s="56">
        <v>0</v>
      </c>
      <c r="H743" s="56" t="s">
        <v>82</v>
      </c>
      <c r="I743" s="51" t="s">
        <v>174</v>
      </c>
      <c r="J743" s="121" t="s">
        <v>84</v>
      </c>
      <c r="K743" s="109" t="s">
        <v>3507</v>
      </c>
      <c r="L743" s="114">
        <v>9373320</v>
      </c>
      <c r="M743" s="51" t="s">
        <v>86</v>
      </c>
      <c r="N743" s="109" t="s">
        <v>4110</v>
      </c>
      <c r="O743" s="109">
        <v>1124532150</v>
      </c>
      <c r="P743" s="109">
        <v>69</v>
      </c>
      <c r="Q743" s="120">
        <v>46036</v>
      </c>
      <c r="R743" s="109">
        <v>6818861280</v>
      </c>
      <c r="S743" s="114">
        <v>2397</v>
      </c>
      <c r="T743" s="120">
        <v>46048</v>
      </c>
      <c r="U743" s="114">
        <v>9373320</v>
      </c>
      <c r="V743" s="56" t="s">
        <v>88</v>
      </c>
      <c r="W743" s="114">
        <v>1082939683</v>
      </c>
      <c r="X743" s="161" t="s">
        <v>3375</v>
      </c>
      <c r="Y743" s="120">
        <v>46048</v>
      </c>
      <c r="Z743" s="120">
        <v>46069</v>
      </c>
      <c r="AA743" s="120" t="s">
        <v>90</v>
      </c>
      <c r="AB743" s="120">
        <v>46167</v>
      </c>
      <c r="AC743" s="54">
        <f t="shared" si="55"/>
        <v>98</v>
      </c>
      <c r="AD743" s="56">
        <v>0</v>
      </c>
      <c r="AE743" s="114">
        <v>0</v>
      </c>
      <c r="AF743" s="56">
        <v>0</v>
      </c>
      <c r="AG743" s="116" t="s">
        <v>90</v>
      </c>
      <c r="AH743" s="54">
        <f t="shared" si="56"/>
        <v>0</v>
      </c>
      <c r="AI743" s="56">
        <v>0</v>
      </c>
      <c r="AJ743" s="114">
        <v>0</v>
      </c>
      <c r="AK743" s="120" t="s">
        <v>90</v>
      </c>
      <c r="AL743" s="116" t="s">
        <v>90</v>
      </c>
      <c r="AM743" s="56">
        <v>0</v>
      </c>
      <c r="AN743" s="116" t="s">
        <v>90</v>
      </c>
      <c r="AO743" s="116" t="s">
        <v>90</v>
      </c>
      <c r="AP743" s="116" t="s">
        <v>90</v>
      </c>
      <c r="AQ743" s="54">
        <f t="shared" si="57"/>
        <v>0</v>
      </c>
      <c r="AR743" s="54">
        <f>+L743+AE743-AJ743</f>
        <v>9373320</v>
      </c>
      <c r="AS743" s="56" t="s">
        <v>571</v>
      </c>
      <c r="AT743" s="114">
        <v>0</v>
      </c>
      <c r="AU743" s="56" t="s">
        <v>91</v>
      </c>
      <c r="AV743" s="114">
        <v>0</v>
      </c>
      <c r="AW743" s="56" t="s">
        <v>90</v>
      </c>
      <c r="AX743" s="247">
        <v>1420200</v>
      </c>
      <c r="AY743" s="58">
        <f t="shared" si="58"/>
        <v>7953120</v>
      </c>
      <c r="AZ743" s="112">
        <f t="shared" si="59"/>
        <v>0.15151515151515152</v>
      </c>
      <c r="BA743" s="159">
        <v>0.15151515151515152</v>
      </c>
      <c r="BB743" s="56" t="s">
        <v>90</v>
      </c>
      <c r="BC743" s="56" t="s">
        <v>149</v>
      </c>
      <c r="BD743" s="403" t="s">
        <v>4109</v>
      </c>
      <c r="BE743" s="51" t="s">
        <v>88</v>
      </c>
      <c r="BF743" s="51" t="s">
        <v>88</v>
      </c>
    </row>
    <row r="744" spans="2:58" x14ac:dyDescent="0.25">
      <c r="B744" s="51">
        <v>2026</v>
      </c>
      <c r="C744" s="51">
        <v>891780111</v>
      </c>
      <c r="D744" s="51" t="s">
        <v>79</v>
      </c>
      <c r="E744" s="532" t="s">
        <v>4108</v>
      </c>
      <c r="F744" s="56" t="s">
        <v>4107</v>
      </c>
      <c r="G744" s="56">
        <v>0</v>
      </c>
      <c r="H744" s="56" t="s">
        <v>82</v>
      </c>
      <c r="I744" s="51" t="s">
        <v>174</v>
      </c>
      <c r="J744" s="121" t="s">
        <v>84</v>
      </c>
      <c r="K744" s="109" t="s">
        <v>3507</v>
      </c>
      <c r="L744" s="114">
        <v>9373320</v>
      </c>
      <c r="M744" s="51" t="s">
        <v>86</v>
      </c>
      <c r="N744" s="109" t="s">
        <v>4106</v>
      </c>
      <c r="O744" s="109">
        <v>1002316072</v>
      </c>
      <c r="P744" s="109">
        <v>69</v>
      </c>
      <c r="Q744" s="120">
        <v>46036</v>
      </c>
      <c r="R744" s="109">
        <v>6818861280</v>
      </c>
      <c r="S744" s="114">
        <v>2382</v>
      </c>
      <c r="T744" s="120">
        <v>46048</v>
      </c>
      <c r="U744" s="114">
        <v>9373320</v>
      </c>
      <c r="V744" s="56" t="s">
        <v>88</v>
      </c>
      <c r="W744" s="114">
        <v>1082939683</v>
      </c>
      <c r="X744" s="161" t="s">
        <v>3375</v>
      </c>
      <c r="Y744" s="120">
        <v>46048</v>
      </c>
      <c r="Z744" s="120">
        <v>46069</v>
      </c>
      <c r="AA744" s="120" t="s">
        <v>90</v>
      </c>
      <c r="AB744" s="120">
        <v>46167</v>
      </c>
      <c r="AC744" s="54">
        <f t="shared" si="55"/>
        <v>98</v>
      </c>
      <c r="AD744" s="56">
        <v>0</v>
      </c>
      <c r="AE744" s="114">
        <v>0</v>
      </c>
      <c r="AF744" s="56">
        <v>0</v>
      </c>
      <c r="AG744" s="116" t="s">
        <v>90</v>
      </c>
      <c r="AH744" s="54">
        <f t="shared" si="56"/>
        <v>0</v>
      </c>
      <c r="AI744" s="56">
        <v>0</v>
      </c>
      <c r="AJ744" s="114">
        <v>0</v>
      </c>
      <c r="AK744" s="120" t="s">
        <v>90</v>
      </c>
      <c r="AL744" s="116" t="s">
        <v>90</v>
      </c>
      <c r="AM744" s="56">
        <v>0</v>
      </c>
      <c r="AN744" s="116" t="s">
        <v>90</v>
      </c>
      <c r="AO744" s="116" t="s">
        <v>90</v>
      </c>
      <c r="AP744" s="116" t="s">
        <v>90</v>
      </c>
      <c r="AQ744" s="54">
        <f t="shared" si="57"/>
        <v>0</v>
      </c>
      <c r="AR744" s="54">
        <f>+L744+AE744-AJ744</f>
        <v>9373320</v>
      </c>
      <c r="AS744" s="56" t="s">
        <v>571</v>
      </c>
      <c r="AT744" s="114">
        <v>0</v>
      </c>
      <c r="AU744" s="56" t="s">
        <v>91</v>
      </c>
      <c r="AV744" s="114">
        <v>0</v>
      </c>
      <c r="AW744" s="56" t="s">
        <v>90</v>
      </c>
      <c r="AX744" s="247">
        <v>1420200</v>
      </c>
      <c r="AY744" s="58">
        <f t="shared" si="58"/>
        <v>7953120</v>
      </c>
      <c r="AZ744" s="112">
        <f t="shared" si="59"/>
        <v>0.15151515151515152</v>
      </c>
      <c r="BA744" s="159">
        <v>0.15151515151515152</v>
      </c>
      <c r="BB744" s="56" t="s">
        <v>90</v>
      </c>
      <c r="BC744" s="56" t="s">
        <v>149</v>
      </c>
      <c r="BD744" s="403" t="s">
        <v>4105</v>
      </c>
      <c r="BE744" s="51" t="s">
        <v>88</v>
      </c>
      <c r="BF744" s="51" t="s">
        <v>88</v>
      </c>
    </row>
    <row r="745" spans="2:58" x14ac:dyDescent="0.25">
      <c r="B745" s="51">
        <v>2026</v>
      </c>
      <c r="C745" s="51">
        <v>891780111</v>
      </c>
      <c r="D745" s="51" t="s">
        <v>79</v>
      </c>
      <c r="E745" s="532" t="s">
        <v>4104</v>
      </c>
      <c r="F745" s="56" t="s">
        <v>4103</v>
      </c>
      <c r="G745" s="56">
        <v>0</v>
      </c>
      <c r="H745" s="56" t="s">
        <v>82</v>
      </c>
      <c r="I745" s="51" t="s">
        <v>174</v>
      </c>
      <c r="J745" s="121" t="s">
        <v>84</v>
      </c>
      <c r="K745" s="405" t="s">
        <v>3760</v>
      </c>
      <c r="L745" s="114">
        <v>9373320</v>
      </c>
      <c r="M745" s="51" t="s">
        <v>86</v>
      </c>
      <c r="N745" s="109" t="s">
        <v>4102</v>
      </c>
      <c r="O745" s="109">
        <v>40932686</v>
      </c>
      <c r="P745" s="109">
        <v>69</v>
      </c>
      <c r="Q745" s="120">
        <v>46036</v>
      </c>
      <c r="R745" s="109">
        <v>6818861280</v>
      </c>
      <c r="S745" s="114">
        <v>2378</v>
      </c>
      <c r="T745" s="120">
        <v>46048</v>
      </c>
      <c r="U745" s="114">
        <v>9373320</v>
      </c>
      <c r="V745" s="56" t="s">
        <v>88</v>
      </c>
      <c r="W745" s="114">
        <v>1082939683</v>
      </c>
      <c r="X745" s="161" t="s">
        <v>3375</v>
      </c>
      <c r="Y745" s="120">
        <v>46048</v>
      </c>
      <c r="Z745" s="120">
        <v>46069</v>
      </c>
      <c r="AA745" s="120" t="s">
        <v>90</v>
      </c>
      <c r="AB745" s="120">
        <v>46167</v>
      </c>
      <c r="AC745" s="54">
        <f t="shared" si="55"/>
        <v>98</v>
      </c>
      <c r="AD745" s="56">
        <v>0</v>
      </c>
      <c r="AE745" s="114">
        <v>0</v>
      </c>
      <c r="AF745" s="56">
        <v>0</v>
      </c>
      <c r="AG745" s="116" t="s">
        <v>90</v>
      </c>
      <c r="AH745" s="54">
        <f t="shared" si="56"/>
        <v>0</v>
      </c>
      <c r="AI745" s="56">
        <v>0</v>
      </c>
      <c r="AJ745" s="114">
        <v>0</v>
      </c>
      <c r="AK745" s="120" t="s">
        <v>90</v>
      </c>
      <c r="AL745" s="116" t="s">
        <v>90</v>
      </c>
      <c r="AM745" s="56">
        <v>0</v>
      </c>
      <c r="AN745" s="116" t="s">
        <v>90</v>
      </c>
      <c r="AO745" s="116" t="s">
        <v>90</v>
      </c>
      <c r="AP745" s="116" t="s">
        <v>90</v>
      </c>
      <c r="AQ745" s="54">
        <f t="shared" si="57"/>
        <v>0</v>
      </c>
      <c r="AR745" s="54">
        <f>+L745+AE745-AJ745</f>
        <v>9373320</v>
      </c>
      <c r="AS745" s="56" t="s">
        <v>571</v>
      </c>
      <c r="AT745" s="114">
        <v>0</v>
      </c>
      <c r="AU745" s="56" t="s">
        <v>91</v>
      </c>
      <c r="AV745" s="114">
        <v>0</v>
      </c>
      <c r="AW745" s="56" t="s">
        <v>90</v>
      </c>
      <c r="AX745" s="247">
        <v>1420200</v>
      </c>
      <c r="AY745" s="58">
        <f t="shared" si="58"/>
        <v>7953120</v>
      </c>
      <c r="AZ745" s="112">
        <f t="shared" si="59"/>
        <v>0.15151515151515152</v>
      </c>
      <c r="BA745" s="159">
        <v>0.15151515151515152</v>
      </c>
      <c r="BB745" s="56" t="s">
        <v>90</v>
      </c>
      <c r="BC745" s="56" t="s">
        <v>149</v>
      </c>
      <c r="BD745" s="403" t="s">
        <v>4101</v>
      </c>
      <c r="BE745" s="51" t="s">
        <v>88</v>
      </c>
      <c r="BF745" s="51" t="s">
        <v>88</v>
      </c>
    </row>
    <row r="746" spans="2:58" x14ac:dyDescent="0.25">
      <c r="B746" s="51">
        <v>2026</v>
      </c>
      <c r="C746" s="51">
        <v>891780111</v>
      </c>
      <c r="D746" s="51" t="s">
        <v>79</v>
      </c>
      <c r="E746" s="532" t="s">
        <v>4100</v>
      </c>
      <c r="F746" s="56" t="s">
        <v>4099</v>
      </c>
      <c r="G746" s="56">
        <v>0</v>
      </c>
      <c r="H746" s="56" t="s">
        <v>82</v>
      </c>
      <c r="I746" s="51" t="s">
        <v>174</v>
      </c>
      <c r="J746" s="121" t="s">
        <v>84</v>
      </c>
      <c r="K746" s="405" t="s">
        <v>4046</v>
      </c>
      <c r="L746" s="114">
        <v>9373320</v>
      </c>
      <c r="M746" s="51" t="s">
        <v>86</v>
      </c>
      <c r="N746" s="109" t="s">
        <v>4098</v>
      </c>
      <c r="O746" s="109">
        <v>1081791693</v>
      </c>
      <c r="P746" s="109">
        <v>69</v>
      </c>
      <c r="Q746" s="120">
        <v>46036</v>
      </c>
      <c r="R746" s="109">
        <v>6818861280</v>
      </c>
      <c r="S746" s="114">
        <v>2381</v>
      </c>
      <c r="T746" s="120">
        <v>46048</v>
      </c>
      <c r="U746" s="114">
        <v>9373320</v>
      </c>
      <c r="V746" s="56" t="s">
        <v>88</v>
      </c>
      <c r="W746" s="114">
        <v>1082939683</v>
      </c>
      <c r="X746" s="161" t="s">
        <v>3375</v>
      </c>
      <c r="Y746" s="120">
        <v>46048</v>
      </c>
      <c r="Z746" s="120">
        <v>46069</v>
      </c>
      <c r="AA746" s="120" t="s">
        <v>90</v>
      </c>
      <c r="AB746" s="120">
        <v>46167</v>
      </c>
      <c r="AC746" s="54">
        <f t="shared" si="55"/>
        <v>98</v>
      </c>
      <c r="AD746" s="56">
        <v>0</v>
      </c>
      <c r="AE746" s="114">
        <v>0</v>
      </c>
      <c r="AF746" s="56">
        <v>0</v>
      </c>
      <c r="AG746" s="116" t="s">
        <v>90</v>
      </c>
      <c r="AH746" s="54">
        <f t="shared" si="56"/>
        <v>0</v>
      </c>
      <c r="AI746" s="56">
        <v>0</v>
      </c>
      <c r="AJ746" s="114">
        <v>0</v>
      </c>
      <c r="AK746" s="120" t="s">
        <v>90</v>
      </c>
      <c r="AL746" s="116" t="s">
        <v>90</v>
      </c>
      <c r="AM746" s="56">
        <v>0</v>
      </c>
      <c r="AN746" s="116" t="s">
        <v>90</v>
      </c>
      <c r="AO746" s="116" t="s">
        <v>90</v>
      </c>
      <c r="AP746" s="116" t="s">
        <v>90</v>
      </c>
      <c r="AQ746" s="54">
        <f t="shared" si="57"/>
        <v>0</v>
      </c>
      <c r="AR746" s="54">
        <f>+L746+AE746-AJ746</f>
        <v>9373320</v>
      </c>
      <c r="AS746" s="56" t="s">
        <v>571</v>
      </c>
      <c r="AT746" s="114">
        <v>0</v>
      </c>
      <c r="AU746" s="56" t="s">
        <v>91</v>
      </c>
      <c r="AV746" s="114">
        <v>0</v>
      </c>
      <c r="AW746" s="56" t="s">
        <v>90</v>
      </c>
      <c r="AX746" s="247">
        <v>1420200</v>
      </c>
      <c r="AY746" s="58">
        <f t="shared" si="58"/>
        <v>7953120</v>
      </c>
      <c r="AZ746" s="112">
        <f t="shared" si="59"/>
        <v>0.15151515151515152</v>
      </c>
      <c r="BA746" s="159">
        <v>0.15151515151515152</v>
      </c>
      <c r="BB746" s="56" t="s">
        <v>90</v>
      </c>
      <c r="BC746" s="56" t="s">
        <v>149</v>
      </c>
      <c r="BD746" s="403" t="s">
        <v>4097</v>
      </c>
      <c r="BE746" s="51" t="s">
        <v>88</v>
      </c>
      <c r="BF746" s="51" t="s">
        <v>88</v>
      </c>
    </row>
    <row r="747" spans="2:58" x14ac:dyDescent="0.25">
      <c r="B747" s="51">
        <v>2026</v>
      </c>
      <c r="C747" s="51">
        <v>891780111</v>
      </c>
      <c r="D747" s="51" t="s">
        <v>79</v>
      </c>
      <c r="E747" s="532" t="s">
        <v>4096</v>
      </c>
      <c r="F747" s="56" t="s">
        <v>4095</v>
      </c>
      <c r="G747" s="56">
        <v>0</v>
      </c>
      <c r="H747" s="56" t="s">
        <v>82</v>
      </c>
      <c r="I747" s="51" t="s">
        <v>174</v>
      </c>
      <c r="J747" s="121" t="s">
        <v>84</v>
      </c>
      <c r="K747" s="405" t="s">
        <v>4046</v>
      </c>
      <c r="L747" s="114">
        <v>9373320</v>
      </c>
      <c r="M747" s="51" t="s">
        <v>86</v>
      </c>
      <c r="N747" s="109" t="s">
        <v>4094</v>
      </c>
      <c r="O747" s="109">
        <v>1065839149</v>
      </c>
      <c r="P747" s="109">
        <v>69</v>
      </c>
      <c r="Q747" s="120">
        <v>46036</v>
      </c>
      <c r="R747" s="109">
        <v>6818861280</v>
      </c>
      <c r="S747" s="114">
        <v>2380</v>
      </c>
      <c r="T747" s="120">
        <v>46048</v>
      </c>
      <c r="U747" s="114">
        <v>9373320</v>
      </c>
      <c r="V747" s="56" t="s">
        <v>88</v>
      </c>
      <c r="W747" s="114">
        <v>1082939683</v>
      </c>
      <c r="X747" s="161" t="s">
        <v>3375</v>
      </c>
      <c r="Y747" s="120">
        <v>46048</v>
      </c>
      <c r="Z747" s="120">
        <v>46069</v>
      </c>
      <c r="AA747" s="120" t="s">
        <v>90</v>
      </c>
      <c r="AB747" s="120">
        <v>46167</v>
      </c>
      <c r="AC747" s="54">
        <f t="shared" si="55"/>
        <v>98</v>
      </c>
      <c r="AD747" s="56">
        <v>0</v>
      </c>
      <c r="AE747" s="114">
        <v>0</v>
      </c>
      <c r="AF747" s="56">
        <v>0</v>
      </c>
      <c r="AG747" s="116" t="s">
        <v>90</v>
      </c>
      <c r="AH747" s="54">
        <f t="shared" si="56"/>
        <v>0</v>
      </c>
      <c r="AI747" s="56">
        <v>0</v>
      </c>
      <c r="AJ747" s="114">
        <v>0</v>
      </c>
      <c r="AK747" s="120" t="s">
        <v>90</v>
      </c>
      <c r="AL747" s="116" t="s">
        <v>90</v>
      </c>
      <c r="AM747" s="56">
        <v>0</v>
      </c>
      <c r="AN747" s="116" t="s">
        <v>90</v>
      </c>
      <c r="AO747" s="116" t="s">
        <v>90</v>
      </c>
      <c r="AP747" s="116" t="s">
        <v>90</v>
      </c>
      <c r="AQ747" s="54">
        <f t="shared" si="57"/>
        <v>0</v>
      </c>
      <c r="AR747" s="54">
        <f>+L747+AE747-AJ747</f>
        <v>9373320</v>
      </c>
      <c r="AS747" s="56" t="s">
        <v>571</v>
      </c>
      <c r="AT747" s="114">
        <v>0</v>
      </c>
      <c r="AU747" s="56" t="s">
        <v>91</v>
      </c>
      <c r="AV747" s="114">
        <v>0</v>
      </c>
      <c r="AW747" s="56" t="s">
        <v>90</v>
      </c>
      <c r="AX747" s="247">
        <v>1420200</v>
      </c>
      <c r="AY747" s="58">
        <f t="shared" si="58"/>
        <v>7953120</v>
      </c>
      <c r="AZ747" s="112">
        <f t="shared" si="59"/>
        <v>0.15151515151515152</v>
      </c>
      <c r="BA747" s="159">
        <v>0.15151515151515152</v>
      </c>
      <c r="BB747" s="56" t="s">
        <v>90</v>
      </c>
      <c r="BC747" s="56" t="s">
        <v>149</v>
      </c>
      <c r="BD747" s="403" t="s">
        <v>4093</v>
      </c>
      <c r="BE747" s="51" t="s">
        <v>88</v>
      </c>
      <c r="BF747" s="51" t="s">
        <v>88</v>
      </c>
    </row>
    <row r="748" spans="2:58" x14ac:dyDescent="0.25">
      <c r="B748" s="51">
        <v>2026</v>
      </c>
      <c r="C748" s="51">
        <v>891780111</v>
      </c>
      <c r="D748" s="51" t="s">
        <v>79</v>
      </c>
      <c r="E748" s="532" t="s">
        <v>4092</v>
      </c>
      <c r="F748" s="56" t="s">
        <v>4091</v>
      </c>
      <c r="G748" s="56">
        <v>0</v>
      </c>
      <c r="H748" s="56" t="s">
        <v>82</v>
      </c>
      <c r="I748" s="51" t="s">
        <v>174</v>
      </c>
      <c r="J748" s="121" t="s">
        <v>84</v>
      </c>
      <c r="K748" s="405" t="s">
        <v>4004</v>
      </c>
      <c r="L748" s="114">
        <v>9373320</v>
      </c>
      <c r="M748" s="51" t="s">
        <v>86</v>
      </c>
      <c r="N748" s="109" t="s">
        <v>4090</v>
      </c>
      <c r="O748" s="109">
        <v>1130617122</v>
      </c>
      <c r="P748" s="109">
        <v>69</v>
      </c>
      <c r="Q748" s="120">
        <v>46036</v>
      </c>
      <c r="R748" s="109">
        <v>6818861280</v>
      </c>
      <c r="S748" s="114">
        <v>2367</v>
      </c>
      <c r="T748" s="120">
        <v>46048</v>
      </c>
      <c r="U748" s="114">
        <v>9373320</v>
      </c>
      <c r="V748" s="56" t="s">
        <v>88</v>
      </c>
      <c r="W748" s="114">
        <v>1082939683</v>
      </c>
      <c r="X748" s="161" t="s">
        <v>3375</v>
      </c>
      <c r="Y748" s="120">
        <v>46048</v>
      </c>
      <c r="Z748" s="120">
        <v>46069</v>
      </c>
      <c r="AA748" s="120" t="s">
        <v>90</v>
      </c>
      <c r="AB748" s="120">
        <v>46167</v>
      </c>
      <c r="AC748" s="54">
        <f t="shared" si="55"/>
        <v>98</v>
      </c>
      <c r="AD748" s="56">
        <v>0</v>
      </c>
      <c r="AE748" s="114">
        <v>0</v>
      </c>
      <c r="AF748" s="56">
        <v>0</v>
      </c>
      <c r="AG748" s="116" t="s">
        <v>90</v>
      </c>
      <c r="AH748" s="54">
        <f t="shared" si="56"/>
        <v>0</v>
      </c>
      <c r="AI748" s="56">
        <v>0</v>
      </c>
      <c r="AJ748" s="114">
        <v>0</v>
      </c>
      <c r="AK748" s="120" t="s">
        <v>90</v>
      </c>
      <c r="AL748" s="116" t="s">
        <v>90</v>
      </c>
      <c r="AM748" s="56">
        <v>0</v>
      </c>
      <c r="AN748" s="116" t="s">
        <v>90</v>
      </c>
      <c r="AO748" s="116" t="s">
        <v>90</v>
      </c>
      <c r="AP748" s="116" t="s">
        <v>90</v>
      </c>
      <c r="AQ748" s="54">
        <f t="shared" si="57"/>
        <v>0</v>
      </c>
      <c r="AR748" s="54">
        <f>+L748+AE748-AJ748</f>
        <v>9373320</v>
      </c>
      <c r="AS748" s="56" t="s">
        <v>571</v>
      </c>
      <c r="AT748" s="114">
        <v>0</v>
      </c>
      <c r="AU748" s="56" t="s">
        <v>91</v>
      </c>
      <c r="AV748" s="114">
        <v>0</v>
      </c>
      <c r="AW748" s="56" t="s">
        <v>90</v>
      </c>
      <c r="AX748" s="247">
        <v>1420200</v>
      </c>
      <c r="AY748" s="58">
        <f t="shared" si="58"/>
        <v>7953120</v>
      </c>
      <c r="AZ748" s="112">
        <f t="shared" si="59"/>
        <v>0.15151515151515152</v>
      </c>
      <c r="BA748" s="159">
        <v>0.15151515151515152</v>
      </c>
      <c r="BB748" s="56" t="s">
        <v>90</v>
      </c>
      <c r="BC748" s="56" t="s">
        <v>149</v>
      </c>
      <c r="BD748" s="403" t="s">
        <v>4089</v>
      </c>
      <c r="BE748" s="51" t="s">
        <v>88</v>
      </c>
      <c r="BF748" s="51" t="s">
        <v>88</v>
      </c>
    </row>
    <row r="749" spans="2:58" x14ac:dyDescent="0.25">
      <c r="B749" s="51">
        <v>2026</v>
      </c>
      <c r="C749" s="51">
        <v>891780111</v>
      </c>
      <c r="D749" s="51" t="s">
        <v>79</v>
      </c>
      <c r="E749" s="532" t="s">
        <v>4088</v>
      </c>
      <c r="F749" s="56" t="s">
        <v>4087</v>
      </c>
      <c r="G749" s="56">
        <v>0</v>
      </c>
      <c r="H749" s="56" t="s">
        <v>82</v>
      </c>
      <c r="I749" s="51" t="s">
        <v>174</v>
      </c>
      <c r="J749" s="121" t="s">
        <v>84</v>
      </c>
      <c r="K749" s="109" t="s">
        <v>4086</v>
      </c>
      <c r="L749" s="114">
        <v>19200000</v>
      </c>
      <c r="M749" s="51" t="s">
        <v>86</v>
      </c>
      <c r="N749" s="109" t="s">
        <v>4085</v>
      </c>
      <c r="O749" s="109">
        <v>37397138</v>
      </c>
      <c r="P749" s="109">
        <v>177</v>
      </c>
      <c r="Q749" s="120">
        <v>46038</v>
      </c>
      <c r="R749" s="109">
        <v>266200000</v>
      </c>
      <c r="S749" s="114">
        <v>2365</v>
      </c>
      <c r="T749" s="120">
        <v>46048</v>
      </c>
      <c r="U749" s="114">
        <v>19200000</v>
      </c>
      <c r="V749" s="56" t="s">
        <v>88</v>
      </c>
      <c r="W749" s="114">
        <v>85155333</v>
      </c>
      <c r="X749" s="161" t="s">
        <v>1960</v>
      </c>
      <c r="Y749" s="120">
        <v>46048</v>
      </c>
      <c r="Z749" s="120">
        <v>46069</v>
      </c>
      <c r="AA749" s="120" t="s">
        <v>90</v>
      </c>
      <c r="AB749" s="120">
        <v>46189</v>
      </c>
      <c r="AC749" s="54">
        <f t="shared" si="55"/>
        <v>120</v>
      </c>
      <c r="AD749" s="56">
        <v>0</v>
      </c>
      <c r="AE749" s="114">
        <v>0</v>
      </c>
      <c r="AF749" s="56">
        <v>0</v>
      </c>
      <c r="AG749" s="116" t="s">
        <v>90</v>
      </c>
      <c r="AH749" s="54">
        <f t="shared" si="56"/>
        <v>0</v>
      </c>
      <c r="AI749" s="56">
        <v>0</v>
      </c>
      <c r="AJ749" s="114">
        <v>0</v>
      </c>
      <c r="AK749" s="120" t="s">
        <v>90</v>
      </c>
      <c r="AL749" s="116" t="s">
        <v>90</v>
      </c>
      <c r="AM749" s="56">
        <v>0</v>
      </c>
      <c r="AN749" s="116" t="s">
        <v>90</v>
      </c>
      <c r="AO749" s="116" t="s">
        <v>90</v>
      </c>
      <c r="AP749" s="116" t="s">
        <v>90</v>
      </c>
      <c r="AQ749" s="54">
        <f t="shared" si="57"/>
        <v>0</v>
      </c>
      <c r="AR749" s="54">
        <f>+L749+AE749-AJ749</f>
        <v>19200000</v>
      </c>
      <c r="AS749" s="56" t="s">
        <v>571</v>
      </c>
      <c r="AT749" s="114">
        <v>0</v>
      </c>
      <c r="AU749" s="56" t="s">
        <v>91</v>
      </c>
      <c r="AV749" s="114">
        <v>0</v>
      </c>
      <c r="AW749" s="56" t="s">
        <v>90</v>
      </c>
      <c r="AX749" s="247">
        <v>4800000</v>
      </c>
      <c r="AY749" s="58">
        <f t="shared" si="58"/>
        <v>14400000</v>
      </c>
      <c r="AZ749" s="112">
        <f t="shared" si="59"/>
        <v>0.25</v>
      </c>
      <c r="BA749" s="159">
        <v>0.25</v>
      </c>
      <c r="BB749" s="56" t="s">
        <v>90</v>
      </c>
      <c r="BC749" s="56" t="s">
        <v>92</v>
      </c>
      <c r="BD749" s="403" t="s">
        <v>4084</v>
      </c>
      <c r="BE749" s="51" t="s">
        <v>88</v>
      </c>
      <c r="BF749" s="51" t="s">
        <v>88</v>
      </c>
    </row>
    <row r="750" spans="2:58" x14ac:dyDescent="0.25">
      <c r="B750" s="51">
        <v>2026</v>
      </c>
      <c r="C750" s="51">
        <v>891780111</v>
      </c>
      <c r="D750" s="51" t="s">
        <v>79</v>
      </c>
      <c r="E750" s="532" t="s">
        <v>4083</v>
      </c>
      <c r="F750" s="56" t="s">
        <v>4082</v>
      </c>
      <c r="G750" s="56">
        <v>0</v>
      </c>
      <c r="H750" s="56" t="s">
        <v>82</v>
      </c>
      <c r="I750" s="51" t="s">
        <v>174</v>
      </c>
      <c r="J750" s="121" t="s">
        <v>84</v>
      </c>
      <c r="K750" s="405" t="s">
        <v>3760</v>
      </c>
      <c r="L750" s="114">
        <v>9373320</v>
      </c>
      <c r="M750" s="51" t="s">
        <v>86</v>
      </c>
      <c r="N750" s="109" t="s">
        <v>4081</v>
      </c>
      <c r="O750" s="109">
        <v>73191663</v>
      </c>
      <c r="P750" s="109">
        <v>69</v>
      </c>
      <c r="Q750" s="120">
        <v>46036</v>
      </c>
      <c r="R750" s="109">
        <v>6818861280</v>
      </c>
      <c r="S750" s="114">
        <v>2364</v>
      </c>
      <c r="T750" s="120">
        <v>46048</v>
      </c>
      <c r="U750" s="114">
        <v>9373320</v>
      </c>
      <c r="V750" s="56" t="s">
        <v>88</v>
      </c>
      <c r="W750" s="114">
        <v>1082939683</v>
      </c>
      <c r="X750" s="161" t="s">
        <v>3375</v>
      </c>
      <c r="Y750" s="120">
        <v>46048</v>
      </c>
      <c r="Z750" s="120">
        <v>46069</v>
      </c>
      <c r="AA750" s="120" t="s">
        <v>90</v>
      </c>
      <c r="AB750" s="120">
        <v>46167</v>
      </c>
      <c r="AC750" s="54">
        <f t="shared" si="55"/>
        <v>98</v>
      </c>
      <c r="AD750" s="56">
        <v>0</v>
      </c>
      <c r="AE750" s="114">
        <v>0</v>
      </c>
      <c r="AF750" s="56">
        <v>0</v>
      </c>
      <c r="AG750" s="116" t="s">
        <v>90</v>
      </c>
      <c r="AH750" s="54">
        <f t="shared" si="56"/>
        <v>0</v>
      </c>
      <c r="AI750" s="56">
        <v>0</v>
      </c>
      <c r="AJ750" s="114">
        <v>0</v>
      </c>
      <c r="AK750" s="120" t="s">
        <v>90</v>
      </c>
      <c r="AL750" s="116" t="s">
        <v>90</v>
      </c>
      <c r="AM750" s="56">
        <v>0</v>
      </c>
      <c r="AN750" s="116" t="s">
        <v>90</v>
      </c>
      <c r="AO750" s="116" t="s">
        <v>90</v>
      </c>
      <c r="AP750" s="116" t="s">
        <v>90</v>
      </c>
      <c r="AQ750" s="54">
        <f t="shared" si="57"/>
        <v>0</v>
      </c>
      <c r="AR750" s="54">
        <f>+L750+AE750-AJ750</f>
        <v>9373320</v>
      </c>
      <c r="AS750" s="56" t="s">
        <v>571</v>
      </c>
      <c r="AT750" s="114">
        <v>0</v>
      </c>
      <c r="AU750" s="56" t="s">
        <v>91</v>
      </c>
      <c r="AV750" s="114">
        <v>0</v>
      </c>
      <c r="AW750" s="56" t="s">
        <v>90</v>
      </c>
      <c r="AX750" s="247">
        <v>1420200</v>
      </c>
      <c r="AY750" s="58">
        <f t="shared" si="58"/>
        <v>7953120</v>
      </c>
      <c r="AZ750" s="112">
        <f t="shared" si="59"/>
        <v>0.15151515151515152</v>
      </c>
      <c r="BA750" s="159">
        <v>0.15151515151515152</v>
      </c>
      <c r="BB750" s="56" t="s">
        <v>90</v>
      </c>
      <c r="BC750" s="56" t="s">
        <v>149</v>
      </c>
      <c r="BD750" s="403" t="s">
        <v>4080</v>
      </c>
      <c r="BE750" s="51" t="s">
        <v>88</v>
      </c>
      <c r="BF750" s="51" t="s">
        <v>88</v>
      </c>
    </row>
    <row r="751" spans="2:58" x14ac:dyDescent="0.25">
      <c r="B751" s="51">
        <v>2026</v>
      </c>
      <c r="C751" s="51">
        <v>891780111</v>
      </c>
      <c r="D751" s="51" t="s">
        <v>79</v>
      </c>
      <c r="E751" s="532" t="s">
        <v>4079</v>
      </c>
      <c r="F751" s="56" t="s">
        <v>4078</v>
      </c>
      <c r="G751" s="56">
        <v>0</v>
      </c>
      <c r="H751" s="56" t="s">
        <v>82</v>
      </c>
      <c r="I751" s="51" t="s">
        <v>174</v>
      </c>
      <c r="J751" s="121" t="s">
        <v>84</v>
      </c>
      <c r="K751" s="405" t="s">
        <v>3760</v>
      </c>
      <c r="L751" s="114">
        <v>9373320</v>
      </c>
      <c r="M751" s="51" t="s">
        <v>86</v>
      </c>
      <c r="N751" s="109" t="s">
        <v>4077</v>
      </c>
      <c r="O751" s="109">
        <v>1044922797</v>
      </c>
      <c r="P751" s="109">
        <v>69</v>
      </c>
      <c r="Q751" s="120">
        <v>46036</v>
      </c>
      <c r="R751" s="109">
        <v>6818861280</v>
      </c>
      <c r="S751" s="114">
        <v>2363</v>
      </c>
      <c r="T751" s="120">
        <v>46048</v>
      </c>
      <c r="U751" s="114">
        <v>9373320</v>
      </c>
      <c r="V751" s="56" t="s">
        <v>88</v>
      </c>
      <c r="W751" s="114">
        <v>1082939683</v>
      </c>
      <c r="X751" s="161" t="s">
        <v>3375</v>
      </c>
      <c r="Y751" s="120">
        <v>46048</v>
      </c>
      <c r="Z751" s="120">
        <v>46069</v>
      </c>
      <c r="AA751" s="120" t="s">
        <v>90</v>
      </c>
      <c r="AB751" s="120">
        <v>46167</v>
      </c>
      <c r="AC751" s="54">
        <f t="shared" si="55"/>
        <v>98</v>
      </c>
      <c r="AD751" s="56">
        <v>0</v>
      </c>
      <c r="AE751" s="114">
        <v>0</v>
      </c>
      <c r="AF751" s="56">
        <v>0</v>
      </c>
      <c r="AG751" s="116" t="s">
        <v>90</v>
      </c>
      <c r="AH751" s="54">
        <f t="shared" si="56"/>
        <v>0</v>
      </c>
      <c r="AI751" s="56">
        <v>0</v>
      </c>
      <c r="AJ751" s="114">
        <v>0</v>
      </c>
      <c r="AK751" s="120" t="s">
        <v>90</v>
      </c>
      <c r="AL751" s="116" t="s">
        <v>90</v>
      </c>
      <c r="AM751" s="56">
        <v>0</v>
      </c>
      <c r="AN751" s="116" t="s">
        <v>90</v>
      </c>
      <c r="AO751" s="116" t="s">
        <v>90</v>
      </c>
      <c r="AP751" s="116" t="s">
        <v>90</v>
      </c>
      <c r="AQ751" s="54">
        <f t="shared" si="57"/>
        <v>0</v>
      </c>
      <c r="AR751" s="54">
        <f>+L751+AE751-AJ751</f>
        <v>9373320</v>
      </c>
      <c r="AS751" s="56" t="s">
        <v>571</v>
      </c>
      <c r="AT751" s="114">
        <v>0</v>
      </c>
      <c r="AU751" s="56" t="s">
        <v>91</v>
      </c>
      <c r="AV751" s="114">
        <v>0</v>
      </c>
      <c r="AW751" s="56" t="s">
        <v>90</v>
      </c>
      <c r="AX751" s="247">
        <v>1420200</v>
      </c>
      <c r="AY751" s="58">
        <f t="shared" si="58"/>
        <v>7953120</v>
      </c>
      <c r="AZ751" s="112">
        <f t="shared" si="59"/>
        <v>0.15151515151515152</v>
      </c>
      <c r="BA751" s="159">
        <v>0.15151515151515152</v>
      </c>
      <c r="BB751" s="56" t="s">
        <v>90</v>
      </c>
      <c r="BC751" s="56" t="s">
        <v>149</v>
      </c>
      <c r="BD751" s="403" t="s">
        <v>4076</v>
      </c>
      <c r="BE751" s="51" t="s">
        <v>88</v>
      </c>
      <c r="BF751" s="51" t="s">
        <v>88</v>
      </c>
    </row>
    <row r="752" spans="2:58" x14ac:dyDescent="0.25">
      <c r="B752" s="51">
        <v>2026</v>
      </c>
      <c r="C752" s="51">
        <v>891780111</v>
      </c>
      <c r="D752" s="51" t="s">
        <v>79</v>
      </c>
      <c r="E752" s="532" t="s">
        <v>4075</v>
      </c>
      <c r="F752" s="56" t="s">
        <v>4074</v>
      </c>
      <c r="G752" s="56">
        <v>0</v>
      </c>
      <c r="H752" s="56" t="s">
        <v>82</v>
      </c>
      <c r="I752" s="51" t="s">
        <v>83</v>
      </c>
      <c r="J752" s="121" t="s">
        <v>84</v>
      </c>
      <c r="K752" s="109" t="s">
        <v>4073</v>
      </c>
      <c r="L752" s="114">
        <v>6647000</v>
      </c>
      <c r="M752" s="51" t="s">
        <v>86</v>
      </c>
      <c r="N752" s="109" t="s">
        <v>4072</v>
      </c>
      <c r="O752" s="109">
        <v>4978646</v>
      </c>
      <c r="P752" s="109">
        <v>207</v>
      </c>
      <c r="Q752" s="120">
        <v>46038</v>
      </c>
      <c r="R752" s="109">
        <v>923633360</v>
      </c>
      <c r="S752" s="114">
        <v>2362</v>
      </c>
      <c r="T752" s="120">
        <v>46048</v>
      </c>
      <c r="U752" s="114">
        <v>6647000</v>
      </c>
      <c r="V752" s="56" t="s">
        <v>88</v>
      </c>
      <c r="W752" s="114">
        <v>1072646524</v>
      </c>
      <c r="X752" s="161" t="s">
        <v>3795</v>
      </c>
      <c r="Y752" s="120">
        <v>46048</v>
      </c>
      <c r="Z752" s="120">
        <v>46096</v>
      </c>
      <c r="AA752" s="120" t="s">
        <v>90</v>
      </c>
      <c r="AB752" s="120">
        <v>46264</v>
      </c>
      <c r="AC752" s="54">
        <f t="shared" si="55"/>
        <v>168</v>
      </c>
      <c r="AD752" s="56">
        <v>0</v>
      </c>
      <c r="AE752" s="114">
        <v>0</v>
      </c>
      <c r="AF752" s="56">
        <v>0</v>
      </c>
      <c r="AG752" s="116" t="s">
        <v>90</v>
      </c>
      <c r="AH752" s="54">
        <f t="shared" si="56"/>
        <v>0</v>
      </c>
      <c r="AI752" s="56">
        <v>0</v>
      </c>
      <c r="AJ752" s="114">
        <v>0</v>
      </c>
      <c r="AK752" s="120" t="s">
        <v>90</v>
      </c>
      <c r="AL752" s="116" t="s">
        <v>90</v>
      </c>
      <c r="AM752" s="56">
        <v>0</v>
      </c>
      <c r="AN752" s="116" t="s">
        <v>90</v>
      </c>
      <c r="AO752" s="116" t="s">
        <v>90</v>
      </c>
      <c r="AP752" s="116" t="s">
        <v>90</v>
      </c>
      <c r="AQ752" s="54">
        <f t="shared" si="57"/>
        <v>0</v>
      </c>
      <c r="AR752" s="54">
        <f>+L752+AE752-AJ752</f>
        <v>6647000</v>
      </c>
      <c r="AS752" s="56" t="s">
        <v>88</v>
      </c>
      <c r="AT752" s="114">
        <v>6647000</v>
      </c>
      <c r="AU752" s="56" t="s">
        <v>91</v>
      </c>
      <c r="AV752" s="114">
        <v>0</v>
      </c>
      <c r="AW752" s="56" t="s">
        <v>90</v>
      </c>
      <c r="AX752" s="247">
        <v>0</v>
      </c>
      <c r="AY752" s="58">
        <f t="shared" si="58"/>
        <v>6647000</v>
      </c>
      <c r="AZ752" s="112">
        <f t="shared" si="59"/>
        <v>0</v>
      </c>
      <c r="BA752" s="159">
        <v>0</v>
      </c>
      <c r="BB752" s="56" t="s">
        <v>90</v>
      </c>
      <c r="BC752" s="56" t="s">
        <v>92</v>
      </c>
      <c r="BD752" s="403" t="s">
        <v>4071</v>
      </c>
      <c r="BE752" s="51" t="s">
        <v>88</v>
      </c>
      <c r="BF752" s="51" t="s">
        <v>88</v>
      </c>
    </row>
    <row r="753" spans="2:58" x14ac:dyDescent="0.25">
      <c r="B753" s="51">
        <v>2026</v>
      </c>
      <c r="C753" s="51">
        <v>891780111</v>
      </c>
      <c r="D753" s="51" t="s">
        <v>79</v>
      </c>
      <c r="E753" s="532" t="s">
        <v>4070</v>
      </c>
      <c r="F753" s="56" t="s">
        <v>4069</v>
      </c>
      <c r="G753" s="56">
        <v>0</v>
      </c>
      <c r="H753" s="56" t="s">
        <v>82</v>
      </c>
      <c r="I753" s="51" t="s">
        <v>174</v>
      </c>
      <c r="J753" s="121" t="s">
        <v>84</v>
      </c>
      <c r="K753" s="109" t="s">
        <v>4056</v>
      </c>
      <c r="L753" s="114">
        <v>8400000</v>
      </c>
      <c r="M753" s="51" t="s">
        <v>86</v>
      </c>
      <c r="N753" s="109" t="s">
        <v>4068</v>
      </c>
      <c r="O753" s="109">
        <v>1004093233</v>
      </c>
      <c r="P753" s="109">
        <v>298</v>
      </c>
      <c r="Q753" s="120">
        <v>46043</v>
      </c>
      <c r="R753" s="109">
        <v>703999709</v>
      </c>
      <c r="S753" s="114">
        <v>3248</v>
      </c>
      <c r="T753" s="120">
        <v>46049</v>
      </c>
      <c r="U753" s="114">
        <v>8400000</v>
      </c>
      <c r="V753" s="56" t="s">
        <v>88</v>
      </c>
      <c r="W753" s="114">
        <v>36559959</v>
      </c>
      <c r="X753" s="161" t="s">
        <v>2107</v>
      </c>
      <c r="Y753" s="120">
        <v>46048</v>
      </c>
      <c r="Z753" s="120">
        <v>46049</v>
      </c>
      <c r="AA753" s="120" t="s">
        <v>90</v>
      </c>
      <c r="AB753" s="120">
        <v>46112</v>
      </c>
      <c r="AC753" s="54">
        <f t="shared" si="55"/>
        <v>63</v>
      </c>
      <c r="AD753" s="56">
        <v>0</v>
      </c>
      <c r="AE753" s="114">
        <v>0</v>
      </c>
      <c r="AF753" s="56">
        <v>0</v>
      </c>
      <c r="AG753" s="116" t="s">
        <v>90</v>
      </c>
      <c r="AH753" s="54">
        <f t="shared" si="56"/>
        <v>0</v>
      </c>
      <c r="AI753" s="56">
        <v>0</v>
      </c>
      <c r="AJ753" s="114">
        <v>0</v>
      </c>
      <c r="AK753" s="120" t="s">
        <v>90</v>
      </c>
      <c r="AL753" s="116" t="s">
        <v>90</v>
      </c>
      <c r="AM753" s="56">
        <v>0</v>
      </c>
      <c r="AN753" s="116" t="s">
        <v>90</v>
      </c>
      <c r="AO753" s="116" t="s">
        <v>90</v>
      </c>
      <c r="AP753" s="116" t="s">
        <v>90</v>
      </c>
      <c r="AQ753" s="54">
        <f t="shared" si="57"/>
        <v>0</v>
      </c>
      <c r="AR753" s="54">
        <f>+L753+AE753-AJ753</f>
        <v>8400000</v>
      </c>
      <c r="AS753" s="56" t="s">
        <v>571</v>
      </c>
      <c r="AT753" s="114">
        <v>0</v>
      </c>
      <c r="AU753" s="56" t="s">
        <v>91</v>
      </c>
      <c r="AV753" s="114">
        <v>0</v>
      </c>
      <c r="AW753" s="56" t="s">
        <v>90</v>
      </c>
      <c r="AX753" s="247">
        <v>0</v>
      </c>
      <c r="AY753" s="58">
        <f t="shared" si="58"/>
        <v>8400000</v>
      </c>
      <c r="AZ753" s="112">
        <f t="shared" si="59"/>
        <v>0</v>
      </c>
      <c r="BA753" s="159">
        <v>0</v>
      </c>
      <c r="BB753" s="56" t="s">
        <v>90</v>
      </c>
      <c r="BC753" s="56" t="s">
        <v>149</v>
      </c>
      <c r="BD753" s="403" t="s">
        <v>4067</v>
      </c>
      <c r="BE753" s="51" t="s">
        <v>88</v>
      </c>
      <c r="BF753" s="51" t="s">
        <v>88</v>
      </c>
    </row>
    <row r="754" spans="2:58" x14ac:dyDescent="0.25">
      <c r="B754" s="51">
        <v>2026</v>
      </c>
      <c r="C754" s="51">
        <v>891780111</v>
      </c>
      <c r="D754" s="51" t="s">
        <v>79</v>
      </c>
      <c r="E754" s="532" t="s">
        <v>4066</v>
      </c>
      <c r="F754" s="56" t="s">
        <v>4065</v>
      </c>
      <c r="G754" s="56">
        <v>0</v>
      </c>
      <c r="H754" s="56" t="s">
        <v>82</v>
      </c>
      <c r="I754" s="51" t="s">
        <v>174</v>
      </c>
      <c r="J754" s="121" t="s">
        <v>84</v>
      </c>
      <c r="K754" s="405" t="s">
        <v>4046</v>
      </c>
      <c r="L754" s="114">
        <v>9373320</v>
      </c>
      <c r="M754" s="51" t="s">
        <v>86</v>
      </c>
      <c r="N754" s="109" t="s">
        <v>4064</v>
      </c>
      <c r="O754" s="109">
        <v>1043870658</v>
      </c>
      <c r="P754" s="109">
        <v>69</v>
      </c>
      <c r="Q754" s="120">
        <v>46036</v>
      </c>
      <c r="R754" s="109">
        <v>6818861280</v>
      </c>
      <c r="S754" s="114">
        <v>2366</v>
      </c>
      <c r="T754" s="120">
        <v>46048</v>
      </c>
      <c r="U754" s="114">
        <v>9373320</v>
      </c>
      <c r="V754" s="56" t="s">
        <v>88</v>
      </c>
      <c r="W754" s="114">
        <v>1082939683</v>
      </c>
      <c r="X754" s="161" t="s">
        <v>3375</v>
      </c>
      <c r="Y754" s="120">
        <v>46048</v>
      </c>
      <c r="Z754" s="120">
        <v>46069</v>
      </c>
      <c r="AA754" s="120" t="s">
        <v>90</v>
      </c>
      <c r="AB754" s="120">
        <v>46167</v>
      </c>
      <c r="AC754" s="54">
        <f t="shared" si="55"/>
        <v>98</v>
      </c>
      <c r="AD754" s="56">
        <v>0</v>
      </c>
      <c r="AE754" s="114">
        <v>0</v>
      </c>
      <c r="AF754" s="56">
        <v>0</v>
      </c>
      <c r="AG754" s="116" t="s">
        <v>90</v>
      </c>
      <c r="AH754" s="54">
        <f t="shared" si="56"/>
        <v>0</v>
      </c>
      <c r="AI754" s="56">
        <v>0</v>
      </c>
      <c r="AJ754" s="114">
        <v>0</v>
      </c>
      <c r="AK754" s="120" t="s">
        <v>90</v>
      </c>
      <c r="AL754" s="116" t="s">
        <v>90</v>
      </c>
      <c r="AM754" s="56">
        <v>0</v>
      </c>
      <c r="AN754" s="116" t="s">
        <v>90</v>
      </c>
      <c r="AO754" s="116" t="s">
        <v>90</v>
      </c>
      <c r="AP754" s="116" t="s">
        <v>90</v>
      </c>
      <c r="AQ754" s="54">
        <f t="shared" si="57"/>
        <v>0</v>
      </c>
      <c r="AR754" s="54">
        <f>+L754+AE754-AJ754</f>
        <v>9373320</v>
      </c>
      <c r="AS754" s="56" t="s">
        <v>571</v>
      </c>
      <c r="AT754" s="114">
        <v>0</v>
      </c>
      <c r="AU754" s="56" t="s">
        <v>91</v>
      </c>
      <c r="AV754" s="114">
        <v>0</v>
      </c>
      <c r="AW754" s="56" t="s">
        <v>90</v>
      </c>
      <c r="AX754" s="247">
        <v>0</v>
      </c>
      <c r="AY754" s="58">
        <f t="shared" si="58"/>
        <v>9373320</v>
      </c>
      <c r="AZ754" s="112">
        <f t="shared" si="59"/>
        <v>0</v>
      </c>
      <c r="BA754" s="159">
        <v>0</v>
      </c>
      <c r="BB754" s="56" t="s">
        <v>90</v>
      </c>
      <c r="BC754" s="56" t="s">
        <v>149</v>
      </c>
      <c r="BD754" s="403" t="s">
        <v>4063</v>
      </c>
      <c r="BE754" s="51" t="s">
        <v>88</v>
      </c>
      <c r="BF754" s="51" t="s">
        <v>88</v>
      </c>
    </row>
    <row r="755" spans="2:58" x14ac:dyDescent="0.25">
      <c r="B755" s="51">
        <v>2026</v>
      </c>
      <c r="C755" s="51">
        <v>891780111</v>
      </c>
      <c r="D755" s="51" t="s">
        <v>79</v>
      </c>
      <c r="E755" s="532" t="s">
        <v>4062</v>
      </c>
      <c r="F755" s="56" t="s">
        <v>4061</v>
      </c>
      <c r="G755" s="56">
        <v>0</v>
      </c>
      <c r="H755" s="56" t="s">
        <v>82</v>
      </c>
      <c r="I755" s="51" t="s">
        <v>174</v>
      </c>
      <c r="J755" s="121" t="s">
        <v>84</v>
      </c>
      <c r="K755" s="109" t="s">
        <v>4056</v>
      </c>
      <c r="L755" s="114">
        <v>8400000</v>
      </c>
      <c r="M755" s="51" t="s">
        <v>86</v>
      </c>
      <c r="N755" s="109" t="s">
        <v>4060</v>
      </c>
      <c r="O755" s="109">
        <v>1042970850</v>
      </c>
      <c r="P755" s="109">
        <v>298</v>
      </c>
      <c r="Q755" s="120">
        <v>46043</v>
      </c>
      <c r="R755" s="109">
        <v>703999709</v>
      </c>
      <c r="S755" s="114">
        <v>3259</v>
      </c>
      <c r="T755" s="120">
        <v>46049</v>
      </c>
      <c r="U755" s="114">
        <v>8400000</v>
      </c>
      <c r="V755" s="56" t="s">
        <v>88</v>
      </c>
      <c r="W755" s="114">
        <v>36559959</v>
      </c>
      <c r="X755" s="161" t="s">
        <v>2107</v>
      </c>
      <c r="Y755" s="120">
        <v>46048</v>
      </c>
      <c r="Z755" s="120">
        <v>46049</v>
      </c>
      <c r="AA755" s="120" t="s">
        <v>90</v>
      </c>
      <c r="AB755" s="120">
        <v>46112</v>
      </c>
      <c r="AC755" s="54">
        <f t="shared" si="55"/>
        <v>63</v>
      </c>
      <c r="AD755" s="56">
        <v>0</v>
      </c>
      <c r="AE755" s="114">
        <v>0</v>
      </c>
      <c r="AF755" s="56">
        <v>1</v>
      </c>
      <c r="AG755" s="116">
        <v>46127</v>
      </c>
      <c r="AH755" s="54">
        <f t="shared" si="56"/>
        <v>15</v>
      </c>
      <c r="AI755" s="56">
        <v>0</v>
      </c>
      <c r="AJ755" s="114">
        <v>0</v>
      </c>
      <c r="AK755" s="120" t="s">
        <v>90</v>
      </c>
      <c r="AL755" s="116" t="s">
        <v>90</v>
      </c>
      <c r="AM755" s="56">
        <v>0</v>
      </c>
      <c r="AN755" s="116" t="s">
        <v>90</v>
      </c>
      <c r="AO755" s="116" t="s">
        <v>90</v>
      </c>
      <c r="AP755" s="116" t="s">
        <v>90</v>
      </c>
      <c r="AQ755" s="54">
        <f t="shared" si="57"/>
        <v>0</v>
      </c>
      <c r="AR755" s="54">
        <f>+L755+AE755-AJ755</f>
        <v>8400000</v>
      </c>
      <c r="AS755" s="56" t="s">
        <v>571</v>
      </c>
      <c r="AT755" s="114">
        <v>0</v>
      </c>
      <c r="AU755" s="56" t="s">
        <v>91</v>
      </c>
      <c r="AV755" s="114">
        <v>0</v>
      </c>
      <c r="AW755" s="56" t="s">
        <v>90</v>
      </c>
      <c r="AX755" s="247">
        <v>0</v>
      </c>
      <c r="AY755" s="58">
        <f t="shared" si="58"/>
        <v>8400000</v>
      </c>
      <c r="AZ755" s="112">
        <f t="shared" si="59"/>
        <v>0</v>
      </c>
      <c r="BA755" s="159">
        <v>0</v>
      </c>
      <c r="BB755" s="56" t="s">
        <v>90</v>
      </c>
      <c r="BC755" s="56" t="s">
        <v>149</v>
      </c>
      <c r="BD755" s="403" t="s">
        <v>4059</v>
      </c>
      <c r="BE755" s="51" t="s">
        <v>88</v>
      </c>
      <c r="BF755" s="51" t="s">
        <v>88</v>
      </c>
    </row>
    <row r="756" spans="2:58" x14ac:dyDescent="0.25">
      <c r="B756" s="51">
        <v>2026</v>
      </c>
      <c r="C756" s="51">
        <v>891780111</v>
      </c>
      <c r="D756" s="51" t="s">
        <v>79</v>
      </c>
      <c r="E756" s="532" t="s">
        <v>4058</v>
      </c>
      <c r="F756" s="56" t="s">
        <v>4057</v>
      </c>
      <c r="G756" s="56">
        <v>0</v>
      </c>
      <c r="H756" s="56" t="s">
        <v>82</v>
      </c>
      <c r="I756" s="51" t="s">
        <v>174</v>
      </c>
      <c r="J756" s="121" t="s">
        <v>84</v>
      </c>
      <c r="K756" s="109" t="s">
        <v>4056</v>
      </c>
      <c r="L756" s="114">
        <v>8400000</v>
      </c>
      <c r="M756" s="51" t="s">
        <v>86</v>
      </c>
      <c r="N756" s="109" t="s">
        <v>4055</v>
      </c>
      <c r="O756" s="109">
        <v>85444862</v>
      </c>
      <c r="P756" s="109">
        <v>298</v>
      </c>
      <c r="Q756" s="120">
        <v>46043</v>
      </c>
      <c r="R756" s="109">
        <v>703999709</v>
      </c>
      <c r="S756" s="114">
        <v>3247</v>
      </c>
      <c r="T756" s="120">
        <v>46049</v>
      </c>
      <c r="U756" s="114">
        <v>8400000</v>
      </c>
      <c r="V756" s="56" t="s">
        <v>88</v>
      </c>
      <c r="W756" s="114">
        <v>36559959</v>
      </c>
      <c r="X756" s="161" t="s">
        <v>2107</v>
      </c>
      <c r="Y756" s="120">
        <v>46048</v>
      </c>
      <c r="Z756" s="120">
        <v>46049</v>
      </c>
      <c r="AA756" s="120" t="s">
        <v>90</v>
      </c>
      <c r="AB756" s="120">
        <v>46112</v>
      </c>
      <c r="AC756" s="54">
        <f t="shared" si="55"/>
        <v>63</v>
      </c>
      <c r="AD756" s="56">
        <v>0</v>
      </c>
      <c r="AE756" s="114">
        <v>0</v>
      </c>
      <c r="AF756" s="56">
        <v>0</v>
      </c>
      <c r="AG756" s="116" t="s">
        <v>90</v>
      </c>
      <c r="AH756" s="54">
        <f t="shared" si="56"/>
        <v>0</v>
      </c>
      <c r="AI756" s="56">
        <v>0</v>
      </c>
      <c r="AJ756" s="114">
        <v>0</v>
      </c>
      <c r="AK756" s="120" t="s">
        <v>90</v>
      </c>
      <c r="AL756" s="116" t="s">
        <v>90</v>
      </c>
      <c r="AM756" s="56">
        <v>0</v>
      </c>
      <c r="AN756" s="116" t="s">
        <v>90</v>
      </c>
      <c r="AO756" s="116" t="s">
        <v>90</v>
      </c>
      <c r="AP756" s="116" t="s">
        <v>90</v>
      </c>
      <c r="AQ756" s="54">
        <f t="shared" si="57"/>
        <v>0</v>
      </c>
      <c r="AR756" s="54">
        <f>+L756+AE756-AJ756</f>
        <v>8400000</v>
      </c>
      <c r="AS756" s="56" t="s">
        <v>571</v>
      </c>
      <c r="AT756" s="114">
        <v>0</v>
      </c>
      <c r="AU756" s="56" t="s">
        <v>91</v>
      </c>
      <c r="AV756" s="114">
        <v>0</v>
      </c>
      <c r="AW756" s="56" t="s">
        <v>90</v>
      </c>
      <c r="AX756" s="247">
        <v>0</v>
      </c>
      <c r="AY756" s="58">
        <f t="shared" si="58"/>
        <v>8400000</v>
      </c>
      <c r="AZ756" s="112">
        <f t="shared" si="59"/>
        <v>0</v>
      </c>
      <c r="BA756" s="159">
        <v>0</v>
      </c>
      <c r="BB756" s="56" t="s">
        <v>90</v>
      </c>
      <c r="BC756" s="56" t="s">
        <v>149</v>
      </c>
      <c r="BD756" s="403" t="s">
        <v>4054</v>
      </c>
      <c r="BE756" s="51" t="s">
        <v>88</v>
      </c>
      <c r="BF756" s="51" t="s">
        <v>88</v>
      </c>
    </row>
    <row r="757" spans="2:58" x14ac:dyDescent="0.25">
      <c r="B757" s="51">
        <v>2026</v>
      </c>
      <c r="C757" s="51">
        <v>891780111</v>
      </c>
      <c r="D757" s="51" t="s">
        <v>79</v>
      </c>
      <c r="E757" s="532" t="s">
        <v>4053</v>
      </c>
      <c r="F757" s="56" t="s">
        <v>4052</v>
      </c>
      <c r="G757" s="56">
        <v>0</v>
      </c>
      <c r="H757" s="56" t="s">
        <v>82</v>
      </c>
      <c r="I757" s="51" t="s">
        <v>174</v>
      </c>
      <c r="J757" s="121" t="s">
        <v>84</v>
      </c>
      <c r="K757" s="109" t="s">
        <v>4051</v>
      </c>
      <c r="L757" s="114">
        <v>10754127</v>
      </c>
      <c r="M757" s="51" t="s">
        <v>86</v>
      </c>
      <c r="N757" s="109" t="s">
        <v>4050</v>
      </c>
      <c r="O757" s="109">
        <v>1085176604</v>
      </c>
      <c r="P757" s="109">
        <v>273</v>
      </c>
      <c r="Q757" s="120">
        <v>46043</v>
      </c>
      <c r="R757" s="109">
        <v>538927056</v>
      </c>
      <c r="S757" s="114">
        <v>2399</v>
      </c>
      <c r="T757" s="120">
        <v>46048</v>
      </c>
      <c r="U757" s="114">
        <v>10754127</v>
      </c>
      <c r="V757" s="56" t="s">
        <v>88</v>
      </c>
      <c r="W757" s="114">
        <v>1082939683</v>
      </c>
      <c r="X757" s="161" t="s">
        <v>3375</v>
      </c>
      <c r="Y757" s="120">
        <v>46048</v>
      </c>
      <c r="Z757" s="120">
        <v>46048</v>
      </c>
      <c r="AA757" s="120" t="s">
        <v>90</v>
      </c>
      <c r="AB757" s="120">
        <v>46173</v>
      </c>
      <c r="AC757" s="54">
        <f t="shared" si="55"/>
        <v>125</v>
      </c>
      <c r="AD757" s="56">
        <v>1</v>
      </c>
      <c r="AE757" s="114">
        <v>2389806</v>
      </c>
      <c r="AF757" s="56">
        <v>1</v>
      </c>
      <c r="AG757" s="116">
        <v>46203</v>
      </c>
      <c r="AH757" s="54">
        <f t="shared" si="56"/>
        <v>30</v>
      </c>
      <c r="AI757" s="56">
        <v>0</v>
      </c>
      <c r="AJ757" s="114">
        <v>0</v>
      </c>
      <c r="AK757" s="120" t="s">
        <v>90</v>
      </c>
      <c r="AL757" s="116" t="s">
        <v>90</v>
      </c>
      <c r="AM757" s="56">
        <v>0</v>
      </c>
      <c r="AN757" s="116" t="s">
        <v>90</v>
      </c>
      <c r="AO757" s="116" t="s">
        <v>90</v>
      </c>
      <c r="AP757" s="116" t="s">
        <v>90</v>
      </c>
      <c r="AQ757" s="54">
        <f t="shared" si="57"/>
        <v>0</v>
      </c>
      <c r="AR757" s="54">
        <f>+L757+AE757-AJ757</f>
        <v>13143933</v>
      </c>
      <c r="AS757" s="56" t="s">
        <v>571</v>
      </c>
      <c r="AT757" s="114">
        <v>0</v>
      </c>
      <c r="AU757" s="56" t="s">
        <v>91</v>
      </c>
      <c r="AV757" s="114">
        <v>0</v>
      </c>
      <c r="AW757" s="56" t="s">
        <v>90</v>
      </c>
      <c r="AX757" s="247">
        <v>5974515</v>
      </c>
      <c r="AY757" s="58">
        <f t="shared" si="58"/>
        <v>7169418</v>
      </c>
      <c r="AZ757" s="112">
        <f t="shared" si="59"/>
        <v>0.45454545454545453</v>
      </c>
      <c r="BA757" s="159">
        <v>0.55555555555555558</v>
      </c>
      <c r="BB757" s="56" t="s">
        <v>90</v>
      </c>
      <c r="BC757" s="56" t="s">
        <v>149</v>
      </c>
      <c r="BD757" s="403" t="s">
        <v>4049</v>
      </c>
      <c r="BE757" s="51" t="s">
        <v>88</v>
      </c>
      <c r="BF757" s="51" t="s">
        <v>88</v>
      </c>
    </row>
    <row r="758" spans="2:58" x14ac:dyDescent="0.25">
      <c r="B758" s="51">
        <v>2026</v>
      </c>
      <c r="C758" s="51">
        <v>891780111</v>
      </c>
      <c r="D758" s="51" t="s">
        <v>79</v>
      </c>
      <c r="E758" s="532" t="s">
        <v>4048</v>
      </c>
      <c r="F758" s="56" t="s">
        <v>4047</v>
      </c>
      <c r="G758" s="56">
        <v>0</v>
      </c>
      <c r="H758" s="56" t="s">
        <v>82</v>
      </c>
      <c r="I758" s="51" t="s">
        <v>174</v>
      </c>
      <c r="J758" s="121" t="s">
        <v>84</v>
      </c>
      <c r="K758" s="405" t="s">
        <v>4046</v>
      </c>
      <c r="L758" s="114">
        <v>9373320</v>
      </c>
      <c r="M758" s="51" t="s">
        <v>86</v>
      </c>
      <c r="N758" s="109" t="s">
        <v>4045</v>
      </c>
      <c r="O758" s="109">
        <v>1049349847</v>
      </c>
      <c r="P758" s="109">
        <v>69</v>
      </c>
      <c r="Q758" s="120">
        <v>46036</v>
      </c>
      <c r="R758" s="109">
        <v>6818861280</v>
      </c>
      <c r="S758" s="114">
        <v>2357</v>
      </c>
      <c r="T758" s="120">
        <v>46048</v>
      </c>
      <c r="U758" s="114">
        <v>9373320</v>
      </c>
      <c r="V758" s="56" t="s">
        <v>88</v>
      </c>
      <c r="W758" s="114">
        <v>1082939683</v>
      </c>
      <c r="X758" s="161" t="s">
        <v>3375</v>
      </c>
      <c r="Y758" s="120">
        <v>46048</v>
      </c>
      <c r="Z758" s="120">
        <v>46069</v>
      </c>
      <c r="AA758" s="120" t="s">
        <v>90</v>
      </c>
      <c r="AB758" s="120">
        <v>46167</v>
      </c>
      <c r="AC758" s="54">
        <f t="shared" si="55"/>
        <v>98</v>
      </c>
      <c r="AD758" s="56">
        <v>0</v>
      </c>
      <c r="AE758" s="114">
        <v>0</v>
      </c>
      <c r="AF758" s="56">
        <v>0</v>
      </c>
      <c r="AG758" s="116" t="s">
        <v>90</v>
      </c>
      <c r="AH758" s="54">
        <f t="shared" si="56"/>
        <v>0</v>
      </c>
      <c r="AI758" s="56">
        <v>0</v>
      </c>
      <c r="AJ758" s="114">
        <v>0</v>
      </c>
      <c r="AK758" s="120" t="s">
        <v>90</v>
      </c>
      <c r="AL758" s="116" t="s">
        <v>90</v>
      </c>
      <c r="AM758" s="56">
        <v>0</v>
      </c>
      <c r="AN758" s="116" t="s">
        <v>90</v>
      </c>
      <c r="AO758" s="116" t="s">
        <v>90</v>
      </c>
      <c r="AP758" s="116" t="s">
        <v>90</v>
      </c>
      <c r="AQ758" s="54">
        <f t="shared" si="57"/>
        <v>0</v>
      </c>
      <c r="AR758" s="54">
        <f>+L758+AE758-AJ758</f>
        <v>9373320</v>
      </c>
      <c r="AS758" s="56" t="s">
        <v>571</v>
      </c>
      <c r="AT758" s="114">
        <v>0</v>
      </c>
      <c r="AU758" s="56" t="s">
        <v>91</v>
      </c>
      <c r="AV758" s="114">
        <v>0</v>
      </c>
      <c r="AW758" s="56" t="s">
        <v>90</v>
      </c>
      <c r="AX758" s="247">
        <v>1420200</v>
      </c>
      <c r="AY758" s="58">
        <f t="shared" si="58"/>
        <v>7953120</v>
      </c>
      <c r="AZ758" s="112">
        <f t="shared" si="59"/>
        <v>0.15151515151515152</v>
      </c>
      <c r="BA758" s="159">
        <v>0.15151515151515152</v>
      </c>
      <c r="BB758" s="56" t="s">
        <v>90</v>
      </c>
      <c r="BC758" s="56" t="s">
        <v>149</v>
      </c>
      <c r="BD758" s="403" t="s">
        <v>4044</v>
      </c>
      <c r="BE758" s="51" t="s">
        <v>88</v>
      </c>
      <c r="BF758" s="51" t="s">
        <v>88</v>
      </c>
    </row>
    <row r="759" spans="2:58" x14ac:dyDescent="0.25">
      <c r="B759" s="51">
        <v>2026</v>
      </c>
      <c r="C759" s="51">
        <v>891780111</v>
      </c>
      <c r="D759" s="51" t="s">
        <v>79</v>
      </c>
      <c r="E759" s="532" t="s">
        <v>4043</v>
      </c>
      <c r="F759" s="56" t="s">
        <v>4042</v>
      </c>
      <c r="G759" s="56">
        <v>0</v>
      </c>
      <c r="H759" s="56" t="s">
        <v>82</v>
      </c>
      <c r="I759" s="51" t="s">
        <v>174</v>
      </c>
      <c r="J759" s="121" t="s">
        <v>84</v>
      </c>
      <c r="K759" s="109" t="s">
        <v>4041</v>
      </c>
      <c r="L759" s="114">
        <v>8321156</v>
      </c>
      <c r="M759" s="51" t="s">
        <v>86</v>
      </c>
      <c r="N759" s="109" t="s">
        <v>4040</v>
      </c>
      <c r="O759" s="109">
        <v>1082921542</v>
      </c>
      <c r="P759" s="109">
        <v>107</v>
      </c>
      <c r="Q759" s="120">
        <v>46037</v>
      </c>
      <c r="R759" s="109">
        <v>116623634</v>
      </c>
      <c r="S759" s="114">
        <v>2355</v>
      </c>
      <c r="T759" s="120">
        <v>46048</v>
      </c>
      <c r="U759" s="114">
        <v>8321156</v>
      </c>
      <c r="V759" s="56" t="s">
        <v>88</v>
      </c>
      <c r="W759" s="405">
        <v>16078654</v>
      </c>
      <c r="X759" s="405" t="s">
        <v>610</v>
      </c>
      <c r="Y759" s="120">
        <v>46048</v>
      </c>
      <c r="Z759" s="120">
        <v>46048</v>
      </c>
      <c r="AA759" s="120" t="s">
        <v>90</v>
      </c>
      <c r="AB759" s="120">
        <v>46081</v>
      </c>
      <c r="AC759" s="54">
        <f t="shared" si="55"/>
        <v>33</v>
      </c>
      <c r="AD759" s="56">
        <v>0</v>
      </c>
      <c r="AE759" s="114">
        <v>0</v>
      </c>
      <c r="AF759" s="56">
        <v>0</v>
      </c>
      <c r="AG759" s="116" t="s">
        <v>90</v>
      </c>
      <c r="AH759" s="54">
        <f t="shared" si="56"/>
        <v>0</v>
      </c>
      <c r="AI759" s="56">
        <v>0</v>
      </c>
      <c r="AJ759" s="114">
        <v>0</v>
      </c>
      <c r="AK759" s="120" t="s">
        <v>90</v>
      </c>
      <c r="AL759" s="116" t="s">
        <v>90</v>
      </c>
      <c r="AM759" s="56">
        <v>0</v>
      </c>
      <c r="AN759" s="116" t="s">
        <v>90</v>
      </c>
      <c r="AO759" s="116" t="s">
        <v>90</v>
      </c>
      <c r="AP759" s="116" t="s">
        <v>90</v>
      </c>
      <c r="AQ759" s="54">
        <f t="shared" si="57"/>
        <v>0</v>
      </c>
      <c r="AR759" s="54">
        <f>+L759+AE759-AJ759</f>
        <v>8321156</v>
      </c>
      <c r="AS759" s="56" t="s">
        <v>571</v>
      </c>
      <c r="AT759" s="114">
        <v>0</v>
      </c>
      <c r="AU759" s="56" t="s">
        <v>91</v>
      </c>
      <c r="AV759" s="114">
        <v>0</v>
      </c>
      <c r="AW759" s="56" t="s">
        <v>90</v>
      </c>
      <c r="AX759" s="247">
        <v>0</v>
      </c>
      <c r="AY759" s="58">
        <f t="shared" si="58"/>
        <v>8321156</v>
      </c>
      <c r="AZ759" s="112">
        <f t="shared" si="59"/>
        <v>0</v>
      </c>
      <c r="BA759" s="159">
        <v>0</v>
      </c>
      <c r="BB759" s="56" t="s">
        <v>90</v>
      </c>
      <c r="BC759" s="56" t="s">
        <v>149</v>
      </c>
      <c r="BD759" s="403" t="s">
        <v>4039</v>
      </c>
      <c r="BE759" s="51" t="s">
        <v>88</v>
      </c>
      <c r="BF759" s="51" t="s">
        <v>88</v>
      </c>
    </row>
    <row r="760" spans="2:58" x14ac:dyDescent="0.25">
      <c r="B760" s="51">
        <v>2026</v>
      </c>
      <c r="C760" s="51">
        <v>891780111</v>
      </c>
      <c r="D760" s="51" t="s">
        <v>79</v>
      </c>
      <c r="E760" s="532" t="s">
        <v>4038</v>
      </c>
      <c r="F760" s="56" t="s">
        <v>4037</v>
      </c>
      <c r="G760" s="56">
        <v>0</v>
      </c>
      <c r="H760" s="56" t="s">
        <v>82</v>
      </c>
      <c r="I760" s="51" t="s">
        <v>174</v>
      </c>
      <c r="J760" s="121" t="s">
        <v>84</v>
      </c>
      <c r="K760" s="109" t="s">
        <v>4036</v>
      </c>
      <c r="L760" s="114">
        <v>9373320</v>
      </c>
      <c r="M760" s="51" t="s">
        <v>86</v>
      </c>
      <c r="N760" s="109" t="s">
        <v>4035</v>
      </c>
      <c r="O760" s="109">
        <v>1131074703</v>
      </c>
      <c r="P760" s="109">
        <v>69</v>
      </c>
      <c r="Q760" s="120">
        <v>46036</v>
      </c>
      <c r="R760" s="109">
        <v>6818861280</v>
      </c>
      <c r="S760" s="114">
        <v>2356</v>
      </c>
      <c r="T760" s="120">
        <v>46048</v>
      </c>
      <c r="U760" s="114">
        <v>9373320</v>
      </c>
      <c r="V760" s="56" t="s">
        <v>88</v>
      </c>
      <c r="W760" s="114">
        <v>1082939683</v>
      </c>
      <c r="X760" s="161" t="s">
        <v>3375</v>
      </c>
      <c r="Y760" s="120">
        <v>46048</v>
      </c>
      <c r="Z760" s="120">
        <v>46069</v>
      </c>
      <c r="AA760" s="120" t="s">
        <v>90</v>
      </c>
      <c r="AB760" s="120">
        <v>46167</v>
      </c>
      <c r="AC760" s="54">
        <f t="shared" si="55"/>
        <v>98</v>
      </c>
      <c r="AD760" s="56">
        <v>0</v>
      </c>
      <c r="AE760" s="114">
        <v>0</v>
      </c>
      <c r="AF760" s="56">
        <v>0</v>
      </c>
      <c r="AG760" s="116" t="s">
        <v>90</v>
      </c>
      <c r="AH760" s="54">
        <f t="shared" si="56"/>
        <v>0</v>
      </c>
      <c r="AI760" s="56">
        <v>0</v>
      </c>
      <c r="AJ760" s="114">
        <v>0</v>
      </c>
      <c r="AK760" s="120" t="s">
        <v>90</v>
      </c>
      <c r="AL760" s="116" t="s">
        <v>90</v>
      </c>
      <c r="AM760" s="56">
        <v>0</v>
      </c>
      <c r="AN760" s="116" t="s">
        <v>90</v>
      </c>
      <c r="AO760" s="116" t="s">
        <v>90</v>
      </c>
      <c r="AP760" s="116" t="s">
        <v>90</v>
      </c>
      <c r="AQ760" s="54">
        <f t="shared" si="57"/>
        <v>0</v>
      </c>
      <c r="AR760" s="54">
        <f>+L760+AE760-AJ760</f>
        <v>9373320</v>
      </c>
      <c r="AS760" s="56" t="s">
        <v>571</v>
      </c>
      <c r="AT760" s="114">
        <v>0</v>
      </c>
      <c r="AU760" s="56" t="s">
        <v>91</v>
      </c>
      <c r="AV760" s="114">
        <v>0</v>
      </c>
      <c r="AW760" s="56" t="s">
        <v>90</v>
      </c>
      <c r="AX760" s="247">
        <v>1420200</v>
      </c>
      <c r="AY760" s="58">
        <f t="shared" si="58"/>
        <v>7953120</v>
      </c>
      <c r="AZ760" s="112">
        <f t="shared" si="59"/>
        <v>0.15151515151515152</v>
      </c>
      <c r="BA760" s="159">
        <v>0.15151515151515152</v>
      </c>
      <c r="BB760" s="56" t="s">
        <v>90</v>
      </c>
      <c r="BC760" s="56" t="s">
        <v>149</v>
      </c>
      <c r="BD760" s="403" t="s">
        <v>4034</v>
      </c>
      <c r="BE760" s="51" t="s">
        <v>88</v>
      </c>
      <c r="BF760" s="51" t="s">
        <v>88</v>
      </c>
    </row>
    <row r="761" spans="2:58" x14ac:dyDescent="0.25">
      <c r="B761" s="51">
        <v>2026</v>
      </c>
      <c r="C761" s="51">
        <v>891780111</v>
      </c>
      <c r="D761" s="51" t="s">
        <v>79</v>
      </c>
      <c r="E761" s="532" t="s">
        <v>4033</v>
      </c>
      <c r="F761" s="56" t="s">
        <v>4032</v>
      </c>
      <c r="G761" s="56">
        <v>0</v>
      </c>
      <c r="H761" s="56" t="s">
        <v>82</v>
      </c>
      <c r="I761" s="51" t="s">
        <v>174</v>
      </c>
      <c r="J761" s="121" t="s">
        <v>84</v>
      </c>
      <c r="K761" s="109" t="s">
        <v>4031</v>
      </c>
      <c r="L761" s="114">
        <v>6400000</v>
      </c>
      <c r="M761" s="51" t="s">
        <v>86</v>
      </c>
      <c r="N761" s="109" t="s">
        <v>4030</v>
      </c>
      <c r="O761" s="109">
        <v>1048218544</v>
      </c>
      <c r="P761" s="109">
        <v>298</v>
      </c>
      <c r="Q761" s="120">
        <v>46043</v>
      </c>
      <c r="R761" s="109">
        <v>703999709</v>
      </c>
      <c r="S761" s="114">
        <v>3333</v>
      </c>
      <c r="T761" s="120">
        <v>46050</v>
      </c>
      <c r="U761" s="114">
        <v>6400000</v>
      </c>
      <c r="V761" s="56" t="s">
        <v>88</v>
      </c>
      <c r="W761" s="114">
        <v>36559959</v>
      </c>
      <c r="X761" s="161" t="s">
        <v>2107</v>
      </c>
      <c r="Y761" s="120">
        <v>46049</v>
      </c>
      <c r="Z761" s="120">
        <v>46049</v>
      </c>
      <c r="AA761" s="120" t="s">
        <v>90</v>
      </c>
      <c r="AB761" s="120">
        <v>46112</v>
      </c>
      <c r="AC761" s="54">
        <f t="shared" si="55"/>
        <v>63</v>
      </c>
      <c r="AD761" s="56">
        <v>1</v>
      </c>
      <c r="AE761" s="114">
        <v>3200000</v>
      </c>
      <c r="AF761" s="56">
        <v>1</v>
      </c>
      <c r="AG761" s="116">
        <v>46142</v>
      </c>
      <c r="AH761" s="54">
        <f t="shared" si="56"/>
        <v>30</v>
      </c>
      <c r="AI761" s="56">
        <v>0</v>
      </c>
      <c r="AJ761" s="114">
        <v>0</v>
      </c>
      <c r="AK761" s="120" t="s">
        <v>90</v>
      </c>
      <c r="AL761" s="116" t="s">
        <v>90</v>
      </c>
      <c r="AM761" s="56">
        <v>0</v>
      </c>
      <c r="AN761" s="116" t="s">
        <v>90</v>
      </c>
      <c r="AO761" s="116" t="s">
        <v>90</v>
      </c>
      <c r="AP761" s="116" t="s">
        <v>90</v>
      </c>
      <c r="AQ761" s="54">
        <f t="shared" si="57"/>
        <v>0</v>
      </c>
      <c r="AR761" s="54">
        <f>+L761+AE761-AJ761</f>
        <v>9600000</v>
      </c>
      <c r="AS761" s="56" t="s">
        <v>571</v>
      </c>
      <c r="AT761" s="114">
        <v>0</v>
      </c>
      <c r="AU761" s="56" t="s">
        <v>91</v>
      </c>
      <c r="AV761" s="114">
        <v>0</v>
      </c>
      <c r="AW761" s="56" t="s">
        <v>90</v>
      </c>
      <c r="AX761" s="247">
        <v>0</v>
      </c>
      <c r="AY761" s="58">
        <f t="shared" si="58"/>
        <v>9600000</v>
      </c>
      <c r="AZ761" s="112">
        <f t="shared" si="59"/>
        <v>0</v>
      </c>
      <c r="BA761" s="159">
        <v>0</v>
      </c>
      <c r="BB761" s="56" t="s">
        <v>90</v>
      </c>
      <c r="BC761" s="56" t="s">
        <v>149</v>
      </c>
      <c r="BD761" s="403" t="s">
        <v>4029</v>
      </c>
      <c r="BE761" s="51" t="s">
        <v>88</v>
      </c>
      <c r="BF761" s="51" t="s">
        <v>88</v>
      </c>
    </row>
    <row r="762" spans="2:58" x14ac:dyDescent="0.25">
      <c r="B762" s="51">
        <v>2026</v>
      </c>
      <c r="C762" s="51">
        <v>891780111</v>
      </c>
      <c r="D762" s="51" t="s">
        <v>79</v>
      </c>
      <c r="E762" s="532" t="s">
        <v>4028</v>
      </c>
      <c r="F762" s="56" t="s">
        <v>4027</v>
      </c>
      <c r="G762" s="56">
        <v>0</v>
      </c>
      <c r="H762" s="56" t="s">
        <v>82</v>
      </c>
      <c r="I762" s="51" t="s">
        <v>174</v>
      </c>
      <c r="J762" s="121" t="s">
        <v>84</v>
      </c>
      <c r="K762" s="109" t="s">
        <v>3507</v>
      </c>
      <c r="L762" s="114">
        <v>9373320</v>
      </c>
      <c r="M762" s="51" t="s">
        <v>86</v>
      </c>
      <c r="N762" s="109" t="s">
        <v>4026</v>
      </c>
      <c r="O762" s="109">
        <v>73552493</v>
      </c>
      <c r="P762" s="109">
        <v>69</v>
      </c>
      <c r="Q762" s="120">
        <v>46036</v>
      </c>
      <c r="R762" s="109">
        <v>6818861280</v>
      </c>
      <c r="S762" s="114">
        <v>3268</v>
      </c>
      <c r="T762" s="120">
        <v>46049</v>
      </c>
      <c r="U762" s="114">
        <v>9373320</v>
      </c>
      <c r="V762" s="56" t="s">
        <v>88</v>
      </c>
      <c r="W762" s="114">
        <v>1082939683</v>
      </c>
      <c r="X762" s="161" t="s">
        <v>3375</v>
      </c>
      <c r="Y762" s="120">
        <v>46049</v>
      </c>
      <c r="Z762" s="120">
        <v>46069</v>
      </c>
      <c r="AA762" s="120" t="s">
        <v>90</v>
      </c>
      <c r="AB762" s="120">
        <v>46167</v>
      </c>
      <c r="AC762" s="54">
        <f t="shared" si="55"/>
        <v>98</v>
      </c>
      <c r="AD762" s="56">
        <v>0</v>
      </c>
      <c r="AE762" s="114">
        <v>0</v>
      </c>
      <c r="AF762" s="56">
        <v>0</v>
      </c>
      <c r="AG762" s="116" t="s">
        <v>90</v>
      </c>
      <c r="AH762" s="54">
        <f t="shared" si="56"/>
        <v>0</v>
      </c>
      <c r="AI762" s="56">
        <v>0</v>
      </c>
      <c r="AJ762" s="114">
        <v>0</v>
      </c>
      <c r="AK762" s="120" t="s">
        <v>90</v>
      </c>
      <c r="AL762" s="116" t="s">
        <v>90</v>
      </c>
      <c r="AM762" s="56">
        <v>0</v>
      </c>
      <c r="AN762" s="116" t="s">
        <v>90</v>
      </c>
      <c r="AO762" s="116" t="s">
        <v>90</v>
      </c>
      <c r="AP762" s="116" t="s">
        <v>90</v>
      </c>
      <c r="AQ762" s="54">
        <f t="shared" si="57"/>
        <v>0</v>
      </c>
      <c r="AR762" s="54">
        <f>+L762+AE762-AJ762</f>
        <v>9373320</v>
      </c>
      <c r="AS762" s="56" t="s">
        <v>571</v>
      </c>
      <c r="AT762" s="114">
        <v>0</v>
      </c>
      <c r="AU762" s="56" t="s">
        <v>91</v>
      </c>
      <c r="AV762" s="114">
        <v>0</v>
      </c>
      <c r="AW762" s="56" t="s">
        <v>90</v>
      </c>
      <c r="AX762" s="247">
        <v>1420200</v>
      </c>
      <c r="AY762" s="58">
        <f t="shared" si="58"/>
        <v>7953120</v>
      </c>
      <c r="AZ762" s="112">
        <f t="shared" si="59"/>
        <v>0.15151515151515152</v>
      </c>
      <c r="BA762" s="159">
        <v>0.15151515151515152</v>
      </c>
      <c r="BB762" s="56" t="s">
        <v>90</v>
      </c>
      <c r="BC762" s="56" t="s">
        <v>149</v>
      </c>
      <c r="BD762" s="403" t="s">
        <v>4025</v>
      </c>
      <c r="BE762" s="51" t="s">
        <v>88</v>
      </c>
      <c r="BF762" s="51" t="s">
        <v>88</v>
      </c>
    </row>
    <row r="763" spans="2:58" x14ac:dyDescent="0.25">
      <c r="B763" s="51">
        <v>2026</v>
      </c>
      <c r="C763" s="51">
        <v>891780111</v>
      </c>
      <c r="D763" s="51" t="s">
        <v>79</v>
      </c>
      <c r="E763" s="532" t="s">
        <v>4024</v>
      </c>
      <c r="F763" s="56" t="s">
        <v>4023</v>
      </c>
      <c r="G763" s="56">
        <v>0</v>
      </c>
      <c r="H763" s="56" t="s">
        <v>82</v>
      </c>
      <c r="I763" s="51" t="s">
        <v>174</v>
      </c>
      <c r="J763" s="121" t="s">
        <v>84</v>
      </c>
      <c r="K763" s="109" t="s">
        <v>4022</v>
      </c>
      <c r="L763" s="114">
        <v>15000000</v>
      </c>
      <c r="M763" s="51" t="s">
        <v>86</v>
      </c>
      <c r="N763" s="109" t="s">
        <v>4021</v>
      </c>
      <c r="O763" s="109">
        <v>1007118409</v>
      </c>
      <c r="P763" s="109">
        <v>68</v>
      </c>
      <c r="Q763" s="120">
        <v>46036</v>
      </c>
      <c r="R763" s="109">
        <v>396667544</v>
      </c>
      <c r="S763" s="114">
        <v>3213</v>
      </c>
      <c r="T763" s="120">
        <v>46049</v>
      </c>
      <c r="U763" s="114">
        <v>15000000</v>
      </c>
      <c r="V763" s="56" t="s">
        <v>88</v>
      </c>
      <c r="W763" s="114">
        <v>1082939683</v>
      </c>
      <c r="X763" s="161" t="s">
        <v>3375</v>
      </c>
      <c r="Y763" s="120">
        <v>46049</v>
      </c>
      <c r="Z763" s="120">
        <v>46049</v>
      </c>
      <c r="AA763" s="120" t="s">
        <v>90</v>
      </c>
      <c r="AB763" s="120">
        <v>46203</v>
      </c>
      <c r="AC763" s="54">
        <f t="shared" si="55"/>
        <v>154</v>
      </c>
      <c r="AD763" s="56">
        <v>0</v>
      </c>
      <c r="AE763" s="114">
        <v>0</v>
      </c>
      <c r="AF763" s="56">
        <v>0</v>
      </c>
      <c r="AG763" s="116" t="s">
        <v>90</v>
      </c>
      <c r="AH763" s="54">
        <f t="shared" si="56"/>
        <v>0</v>
      </c>
      <c r="AI763" s="56">
        <v>0</v>
      </c>
      <c r="AJ763" s="114">
        <v>0</v>
      </c>
      <c r="AK763" s="120" t="s">
        <v>90</v>
      </c>
      <c r="AL763" s="116" t="s">
        <v>90</v>
      </c>
      <c r="AM763" s="56">
        <v>0</v>
      </c>
      <c r="AN763" s="116" t="s">
        <v>90</v>
      </c>
      <c r="AO763" s="116" t="s">
        <v>90</v>
      </c>
      <c r="AP763" s="116" t="s">
        <v>90</v>
      </c>
      <c r="AQ763" s="54">
        <f t="shared" si="57"/>
        <v>0</v>
      </c>
      <c r="AR763" s="54">
        <f>+L763+AE763-AJ763</f>
        <v>15000000</v>
      </c>
      <c r="AS763" s="56" t="s">
        <v>571</v>
      </c>
      <c r="AT763" s="114">
        <v>0</v>
      </c>
      <c r="AU763" s="56" t="s">
        <v>91</v>
      </c>
      <c r="AV763" s="114">
        <v>0</v>
      </c>
      <c r="AW763" s="56" t="s">
        <v>90</v>
      </c>
      <c r="AX763" s="247">
        <v>0</v>
      </c>
      <c r="AY763" s="58">
        <f t="shared" si="58"/>
        <v>15000000</v>
      </c>
      <c r="AZ763" s="112">
        <f t="shared" si="59"/>
        <v>0</v>
      </c>
      <c r="BA763" s="159">
        <v>0</v>
      </c>
      <c r="BB763" s="56" t="s">
        <v>90</v>
      </c>
      <c r="BC763" s="56" t="s">
        <v>92</v>
      </c>
      <c r="BD763" s="403" t="s">
        <v>4020</v>
      </c>
      <c r="BE763" s="51" t="s">
        <v>88</v>
      </c>
      <c r="BF763" s="51" t="s">
        <v>88</v>
      </c>
    </row>
    <row r="764" spans="2:58" x14ac:dyDescent="0.25">
      <c r="B764" s="51">
        <v>2026</v>
      </c>
      <c r="C764" s="51">
        <v>891780111</v>
      </c>
      <c r="D764" s="51" t="s">
        <v>79</v>
      </c>
      <c r="E764" s="532" t="s">
        <v>4019</v>
      </c>
      <c r="F764" s="56" t="s">
        <v>4018</v>
      </c>
      <c r="G764" s="56">
        <v>0</v>
      </c>
      <c r="H764" s="56" t="s">
        <v>82</v>
      </c>
      <c r="I764" s="51" t="s">
        <v>174</v>
      </c>
      <c r="J764" s="121" t="s">
        <v>84</v>
      </c>
      <c r="K764" s="109" t="s">
        <v>3507</v>
      </c>
      <c r="L764" s="114">
        <v>9373320</v>
      </c>
      <c r="M764" s="51" t="s">
        <v>86</v>
      </c>
      <c r="N764" s="109" t="s">
        <v>4017</v>
      </c>
      <c r="O764" s="109">
        <v>15248626</v>
      </c>
      <c r="P764" s="109">
        <v>69</v>
      </c>
      <c r="Q764" s="120">
        <v>46036</v>
      </c>
      <c r="R764" s="109">
        <v>6818861280</v>
      </c>
      <c r="S764" s="114">
        <v>3216</v>
      </c>
      <c r="T764" s="120">
        <v>46049</v>
      </c>
      <c r="U764" s="114">
        <v>9373320</v>
      </c>
      <c r="V764" s="56" t="s">
        <v>88</v>
      </c>
      <c r="W764" s="114">
        <v>1082939683</v>
      </c>
      <c r="X764" s="161" t="s">
        <v>3375</v>
      </c>
      <c r="Y764" s="120">
        <v>46049</v>
      </c>
      <c r="Z764" s="120">
        <v>46069</v>
      </c>
      <c r="AA764" s="120" t="s">
        <v>90</v>
      </c>
      <c r="AB764" s="120">
        <v>46167</v>
      </c>
      <c r="AC764" s="54">
        <f t="shared" si="55"/>
        <v>98</v>
      </c>
      <c r="AD764" s="56">
        <v>0</v>
      </c>
      <c r="AE764" s="114">
        <v>0</v>
      </c>
      <c r="AF764" s="56">
        <v>0</v>
      </c>
      <c r="AG764" s="116" t="s">
        <v>90</v>
      </c>
      <c r="AH764" s="54">
        <f t="shared" si="56"/>
        <v>0</v>
      </c>
      <c r="AI764" s="56">
        <v>0</v>
      </c>
      <c r="AJ764" s="114">
        <v>0</v>
      </c>
      <c r="AK764" s="120" t="s">
        <v>90</v>
      </c>
      <c r="AL764" s="116" t="s">
        <v>90</v>
      </c>
      <c r="AM764" s="56">
        <v>0</v>
      </c>
      <c r="AN764" s="116" t="s">
        <v>90</v>
      </c>
      <c r="AO764" s="116" t="s">
        <v>90</v>
      </c>
      <c r="AP764" s="116" t="s">
        <v>90</v>
      </c>
      <c r="AQ764" s="54">
        <f t="shared" si="57"/>
        <v>0</v>
      </c>
      <c r="AR764" s="54">
        <f>+L764+AE764-AJ764</f>
        <v>9373320</v>
      </c>
      <c r="AS764" s="56" t="s">
        <v>571</v>
      </c>
      <c r="AT764" s="114">
        <v>0</v>
      </c>
      <c r="AU764" s="56" t="s">
        <v>91</v>
      </c>
      <c r="AV764" s="114">
        <v>0</v>
      </c>
      <c r="AW764" s="56" t="s">
        <v>90</v>
      </c>
      <c r="AX764" s="247">
        <v>1420200</v>
      </c>
      <c r="AY764" s="58">
        <f t="shared" si="58"/>
        <v>7953120</v>
      </c>
      <c r="AZ764" s="112">
        <f t="shared" si="59"/>
        <v>0.15151515151515152</v>
      </c>
      <c r="BA764" s="159">
        <v>0.15151515151515152</v>
      </c>
      <c r="BB764" s="56" t="s">
        <v>90</v>
      </c>
      <c r="BC764" s="56" t="s">
        <v>149</v>
      </c>
      <c r="BD764" s="403" t="s">
        <v>4016</v>
      </c>
      <c r="BE764" s="51" t="s">
        <v>88</v>
      </c>
      <c r="BF764" s="51" t="s">
        <v>88</v>
      </c>
    </row>
    <row r="765" spans="2:58" x14ac:dyDescent="0.25">
      <c r="B765" s="51">
        <v>2026</v>
      </c>
      <c r="C765" s="51">
        <v>891780111</v>
      </c>
      <c r="D765" s="51" t="s">
        <v>79</v>
      </c>
      <c r="E765" s="532" t="s">
        <v>4015</v>
      </c>
      <c r="F765" s="56" t="s">
        <v>4014</v>
      </c>
      <c r="G765" s="56">
        <v>0</v>
      </c>
      <c r="H765" s="56" t="s">
        <v>82</v>
      </c>
      <c r="I765" s="51" t="s">
        <v>174</v>
      </c>
      <c r="J765" s="121" t="s">
        <v>84</v>
      </c>
      <c r="K765" s="109" t="s">
        <v>4013</v>
      </c>
      <c r="L765" s="114">
        <v>17160000</v>
      </c>
      <c r="M765" s="51" t="s">
        <v>86</v>
      </c>
      <c r="N765" s="109" t="s">
        <v>4012</v>
      </c>
      <c r="O765" s="109">
        <v>1065846090</v>
      </c>
      <c r="P765" s="109">
        <v>69</v>
      </c>
      <c r="Q765" s="120">
        <v>46036</v>
      </c>
      <c r="R765" s="109">
        <v>6818861280</v>
      </c>
      <c r="S765" s="114">
        <v>3097</v>
      </c>
      <c r="T765" s="120">
        <v>46049</v>
      </c>
      <c r="U765" s="114">
        <v>17160000</v>
      </c>
      <c r="V765" s="56" t="s">
        <v>88</v>
      </c>
      <c r="W765" s="114">
        <v>1082939683</v>
      </c>
      <c r="X765" s="161" t="s">
        <v>3375</v>
      </c>
      <c r="Y765" s="120">
        <v>46049</v>
      </c>
      <c r="Z765" s="120">
        <v>46069</v>
      </c>
      <c r="AA765" s="120" t="s">
        <v>90</v>
      </c>
      <c r="AB765" s="120">
        <v>46167</v>
      </c>
      <c r="AC765" s="54">
        <f t="shared" si="55"/>
        <v>98</v>
      </c>
      <c r="AD765" s="56">
        <v>0</v>
      </c>
      <c r="AE765" s="114">
        <v>0</v>
      </c>
      <c r="AF765" s="56">
        <v>0</v>
      </c>
      <c r="AG765" s="116" t="s">
        <v>90</v>
      </c>
      <c r="AH765" s="54">
        <f t="shared" si="56"/>
        <v>0</v>
      </c>
      <c r="AI765" s="56">
        <v>0</v>
      </c>
      <c r="AJ765" s="114">
        <v>0</v>
      </c>
      <c r="AK765" s="120" t="s">
        <v>90</v>
      </c>
      <c r="AL765" s="116" t="s">
        <v>90</v>
      </c>
      <c r="AM765" s="56">
        <v>0</v>
      </c>
      <c r="AN765" s="116" t="s">
        <v>90</v>
      </c>
      <c r="AO765" s="116" t="s">
        <v>90</v>
      </c>
      <c r="AP765" s="116" t="s">
        <v>90</v>
      </c>
      <c r="AQ765" s="54">
        <f t="shared" si="57"/>
        <v>0</v>
      </c>
      <c r="AR765" s="54">
        <f>+L765+AE765-AJ765</f>
        <v>17160000</v>
      </c>
      <c r="AS765" s="56" t="s">
        <v>571</v>
      </c>
      <c r="AT765" s="114">
        <v>0</v>
      </c>
      <c r="AU765" s="56" t="s">
        <v>91</v>
      </c>
      <c r="AV765" s="114">
        <v>0</v>
      </c>
      <c r="AW765" s="56" t="s">
        <v>90</v>
      </c>
      <c r="AX765" s="247">
        <v>2600000</v>
      </c>
      <c r="AY765" s="58">
        <f t="shared" si="58"/>
        <v>14560000</v>
      </c>
      <c r="AZ765" s="112">
        <f t="shared" si="59"/>
        <v>0.15151515151515152</v>
      </c>
      <c r="BA765" s="159">
        <v>0.15151515151515152</v>
      </c>
      <c r="BB765" s="56" t="s">
        <v>90</v>
      </c>
      <c r="BC765" s="56" t="s">
        <v>149</v>
      </c>
      <c r="BD765" s="403" t="s">
        <v>4011</v>
      </c>
      <c r="BE765" s="51" t="s">
        <v>88</v>
      </c>
      <c r="BF765" s="51" t="s">
        <v>88</v>
      </c>
    </row>
    <row r="766" spans="2:58" x14ac:dyDescent="0.25">
      <c r="B766" s="51">
        <v>2026</v>
      </c>
      <c r="C766" s="51">
        <v>891780111</v>
      </c>
      <c r="D766" s="51" t="s">
        <v>79</v>
      </c>
      <c r="E766" s="532" t="s">
        <v>4010</v>
      </c>
      <c r="F766" s="56" t="s">
        <v>4009</v>
      </c>
      <c r="G766" s="56">
        <v>0</v>
      </c>
      <c r="H766" s="56" t="s">
        <v>82</v>
      </c>
      <c r="I766" s="51" t="s">
        <v>174</v>
      </c>
      <c r="J766" s="121" t="s">
        <v>84</v>
      </c>
      <c r="K766" s="109" t="s">
        <v>3507</v>
      </c>
      <c r="L766" s="114">
        <v>9373320</v>
      </c>
      <c r="M766" s="51" t="s">
        <v>86</v>
      </c>
      <c r="N766" s="109" t="s">
        <v>4008</v>
      </c>
      <c r="O766" s="109">
        <v>1051675675</v>
      </c>
      <c r="P766" s="109">
        <v>69</v>
      </c>
      <c r="Q766" s="120">
        <v>46036</v>
      </c>
      <c r="R766" s="109">
        <v>6818861280</v>
      </c>
      <c r="S766" s="114">
        <v>3215</v>
      </c>
      <c r="T766" s="120">
        <v>46049</v>
      </c>
      <c r="U766" s="114">
        <v>9373320</v>
      </c>
      <c r="V766" s="56" t="s">
        <v>88</v>
      </c>
      <c r="W766" s="114">
        <v>1082939683</v>
      </c>
      <c r="X766" s="161" t="s">
        <v>3375</v>
      </c>
      <c r="Y766" s="120">
        <v>46049</v>
      </c>
      <c r="Z766" s="120">
        <v>46069</v>
      </c>
      <c r="AA766" s="120" t="s">
        <v>90</v>
      </c>
      <c r="AB766" s="120">
        <v>46167</v>
      </c>
      <c r="AC766" s="54">
        <f t="shared" si="55"/>
        <v>98</v>
      </c>
      <c r="AD766" s="56">
        <v>0</v>
      </c>
      <c r="AE766" s="114">
        <v>0</v>
      </c>
      <c r="AF766" s="56">
        <v>0</v>
      </c>
      <c r="AG766" s="116" t="s">
        <v>90</v>
      </c>
      <c r="AH766" s="54">
        <f t="shared" si="56"/>
        <v>0</v>
      </c>
      <c r="AI766" s="56">
        <v>0</v>
      </c>
      <c r="AJ766" s="114">
        <v>0</v>
      </c>
      <c r="AK766" s="120" t="s">
        <v>90</v>
      </c>
      <c r="AL766" s="116" t="s">
        <v>90</v>
      </c>
      <c r="AM766" s="56">
        <v>0</v>
      </c>
      <c r="AN766" s="116" t="s">
        <v>90</v>
      </c>
      <c r="AO766" s="116" t="s">
        <v>90</v>
      </c>
      <c r="AP766" s="116" t="s">
        <v>90</v>
      </c>
      <c r="AQ766" s="54">
        <f t="shared" si="57"/>
        <v>0</v>
      </c>
      <c r="AR766" s="54">
        <f>+L766+AE766-AJ766</f>
        <v>9373320</v>
      </c>
      <c r="AS766" s="56" t="s">
        <v>571</v>
      </c>
      <c r="AT766" s="114">
        <v>0</v>
      </c>
      <c r="AU766" s="56" t="s">
        <v>91</v>
      </c>
      <c r="AV766" s="114">
        <v>0</v>
      </c>
      <c r="AW766" s="56" t="s">
        <v>90</v>
      </c>
      <c r="AX766" s="247">
        <v>1420200</v>
      </c>
      <c r="AY766" s="58">
        <f t="shared" si="58"/>
        <v>7953120</v>
      </c>
      <c r="AZ766" s="112">
        <f t="shared" si="59"/>
        <v>0.15151515151515152</v>
      </c>
      <c r="BA766" s="159">
        <v>0.15151515151515152</v>
      </c>
      <c r="BB766" s="56" t="s">
        <v>90</v>
      </c>
      <c r="BC766" s="56" t="s">
        <v>149</v>
      </c>
      <c r="BD766" s="403" t="s">
        <v>4007</v>
      </c>
      <c r="BE766" s="51" t="s">
        <v>88</v>
      </c>
      <c r="BF766" s="51" t="s">
        <v>88</v>
      </c>
    </row>
    <row r="767" spans="2:58" x14ac:dyDescent="0.25">
      <c r="B767" s="51">
        <v>2026</v>
      </c>
      <c r="C767" s="51">
        <v>891780111</v>
      </c>
      <c r="D767" s="51" t="s">
        <v>79</v>
      </c>
      <c r="E767" s="532" t="s">
        <v>4006</v>
      </c>
      <c r="F767" s="56" t="s">
        <v>4005</v>
      </c>
      <c r="G767" s="56">
        <v>0</v>
      </c>
      <c r="H767" s="56" t="s">
        <v>82</v>
      </c>
      <c r="I767" s="51" t="s">
        <v>174</v>
      </c>
      <c r="J767" s="121" t="s">
        <v>84</v>
      </c>
      <c r="K767" s="109" t="s">
        <v>4004</v>
      </c>
      <c r="L767" s="114">
        <v>9373320</v>
      </c>
      <c r="M767" s="51" t="s">
        <v>86</v>
      </c>
      <c r="N767" s="109" t="s">
        <v>4003</v>
      </c>
      <c r="O767" s="109">
        <v>1082843297</v>
      </c>
      <c r="P767" s="109">
        <v>69</v>
      </c>
      <c r="Q767" s="120">
        <v>46036</v>
      </c>
      <c r="R767" s="109">
        <v>6818861280</v>
      </c>
      <c r="S767" s="114">
        <v>3214</v>
      </c>
      <c r="T767" s="120">
        <v>46049</v>
      </c>
      <c r="U767" s="114">
        <v>9373320</v>
      </c>
      <c r="V767" s="56" t="s">
        <v>88</v>
      </c>
      <c r="W767" s="114">
        <v>1082939683</v>
      </c>
      <c r="X767" s="161" t="s">
        <v>3375</v>
      </c>
      <c r="Y767" s="120">
        <v>46049</v>
      </c>
      <c r="Z767" s="120">
        <v>46069</v>
      </c>
      <c r="AA767" s="120" t="s">
        <v>90</v>
      </c>
      <c r="AB767" s="120">
        <v>46167</v>
      </c>
      <c r="AC767" s="54">
        <f t="shared" si="55"/>
        <v>98</v>
      </c>
      <c r="AD767" s="56">
        <v>0</v>
      </c>
      <c r="AE767" s="114">
        <v>0</v>
      </c>
      <c r="AF767" s="56">
        <v>0</v>
      </c>
      <c r="AG767" s="116" t="s">
        <v>90</v>
      </c>
      <c r="AH767" s="54">
        <f t="shared" si="56"/>
        <v>0</v>
      </c>
      <c r="AI767" s="56">
        <v>0</v>
      </c>
      <c r="AJ767" s="114">
        <v>0</v>
      </c>
      <c r="AK767" s="120" t="s">
        <v>90</v>
      </c>
      <c r="AL767" s="116" t="s">
        <v>90</v>
      </c>
      <c r="AM767" s="56">
        <v>0</v>
      </c>
      <c r="AN767" s="116" t="s">
        <v>90</v>
      </c>
      <c r="AO767" s="116" t="s">
        <v>90</v>
      </c>
      <c r="AP767" s="116" t="s">
        <v>90</v>
      </c>
      <c r="AQ767" s="54">
        <f t="shared" si="57"/>
        <v>0</v>
      </c>
      <c r="AR767" s="54">
        <f>+L767+AE767-AJ767</f>
        <v>9373320</v>
      </c>
      <c r="AS767" s="56" t="s">
        <v>571</v>
      </c>
      <c r="AT767" s="114">
        <v>0</v>
      </c>
      <c r="AU767" s="56" t="s">
        <v>91</v>
      </c>
      <c r="AV767" s="114">
        <v>0</v>
      </c>
      <c r="AW767" s="56" t="s">
        <v>90</v>
      </c>
      <c r="AX767" s="247">
        <v>1420200</v>
      </c>
      <c r="AY767" s="58">
        <f t="shared" si="58"/>
        <v>7953120</v>
      </c>
      <c r="AZ767" s="112">
        <f t="shared" si="59"/>
        <v>0.15151515151515152</v>
      </c>
      <c r="BA767" s="159">
        <v>0.15151515151515152</v>
      </c>
      <c r="BB767" s="56" t="s">
        <v>90</v>
      </c>
      <c r="BC767" s="56" t="s">
        <v>149</v>
      </c>
      <c r="BD767" s="403" t="s">
        <v>4002</v>
      </c>
      <c r="BE767" s="51" t="s">
        <v>88</v>
      </c>
      <c r="BF767" s="51" t="s">
        <v>88</v>
      </c>
    </row>
    <row r="768" spans="2:58" x14ac:dyDescent="0.25">
      <c r="B768" s="51">
        <v>2026</v>
      </c>
      <c r="C768" s="51">
        <v>891780111</v>
      </c>
      <c r="D768" s="51" t="s">
        <v>79</v>
      </c>
      <c r="E768" s="532" t="s">
        <v>4001</v>
      </c>
      <c r="F768" s="56" t="s">
        <v>4000</v>
      </c>
      <c r="G768" s="56">
        <v>0</v>
      </c>
      <c r="H768" s="56" t="s">
        <v>82</v>
      </c>
      <c r="I768" s="51" t="s">
        <v>174</v>
      </c>
      <c r="J768" s="121" t="s">
        <v>84</v>
      </c>
      <c r="K768" s="109" t="s">
        <v>3507</v>
      </c>
      <c r="L768" s="114">
        <v>9373320</v>
      </c>
      <c r="M768" s="51" t="s">
        <v>86</v>
      </c>
      <c r="N768" s="109" t="s">
        <v>3999</v>
      </c>
      <c r="O768" s="109">
        <v>19897600</v>
      </c>
      <c r="P768" s="109">
        <v>69</v>
      </c>
      <c r="Q768" s="120">
        <v>46036</v>
      </c>
      <c r="R768" s="109">
        <v>6818861280</v>
      </c>
      <c r="S768" s="114">
        <v>3238</v>
      </c>
      <c r="T768" s="120">
        <v>46049</v>
      </c>
      <c r="U768" s="114">
        <v>9373320</v>
      </c>
      <c r="V768" s="56" t="s">
        <v>88</v>
      </c>
      <c r="W768" s="114">
        <v>1082939683</v>
      </c>
      <c r="X768" s="161" t="s">
        <v>3375</v>
      </c>
      <c r="Y768" s="120">
        <v>46049</v>
      </c>
      <c r="Z768" s="120">
        <v>46069</v>
      </c>
      <c r="AA768" s="120" t="s">
        <v>90</v>
      </c>
      <c r="AB768" s="120">
        <v>46167</v>
      </c>
      <c r="AC768" s="54">
        <f t="shared" si="55"/>
        <v>98</v>
      </c>
      <c r="AD768" s="56">
        <v>0</v>
      </c>
      <c r="AE768" s="114">
        <v>0</v>
      </c>
      <c r="AF768" s="56">
        <v>0</v>
      </c>
      <c r="AG768" s="116" t="s">
        <v>90</v>
      </c>
      <c r="AH768" s="54">
        <f t="shared" si="56"/>
        <v>0</v>
      </c>
      <c r="AI768" s="56">
        <v>0</v>
      </c>
      <c r="AJ768" s="114">
        <v>0</v>
      </c>
      <c r="AK768" s="120" t="s">
        <v>90</v>
      </c>
      <c r="AL768" s="116" t="s">
        <v>90</v>
      </c>
      <c r="AM768" s="56">
        <v>0</v>
      </c>
      <c r="AN768" s="116" t="s">
        <v>90</v>
      </c>
      <c r="AO768" s="116" t="s">
        <v>90</v>
      </c>
      <c r="AP768" s="116" t="s">
        <v>90</v>
      </c>
      <c r="AQ768" s="54">
        <f t="shared" si="57"/>
        <v>0</v>
      </c>
      <c r="AR768" s="54">
        <f>+L768+AE768-AJ768</f>
        <v>9373320</v>
      </c>
      <c r="AS768" s="56" t="s">
        <v>571</v>
      </c>
      <c r="AT768" s="114">
        <v>0</v>
      </c>
      <c r="AU768" s="56" t="s">
        <v>91</v>
      </c>
      <c r="AV768" s="114">
        <v>0</v>
      </c>
      <c r="AW768" s="56" t="s">
        <v>90</v>
      </c>
      <c r="AX768" s="247">
        <v>1420200</v>
      </c>
      <c r="AY768" s="58">
        <f t="shared" si="58"/>
        <v>7953120</v>
      </c>
      <c r="AZ768" s="112">
        <f t="shared" si="59"/>
        <v>0.15151515151515152</v>
      </c>
      <c r="BA768" s="159">
        <v>0.15151515151515152</v>
      </c>
      <c r="BB768" s="56" t="s">
        <v>90</v>
      </c>
      <c r="BC768" s="56" t="s">
        <v>149</v>
      </c>
      <c r="BD768" s="403" t="s">
        <v>3998</v>
      </c>
      <c r="BE768" s="51" t="s">
        <v>88</v>
      </c>
      <c r="BF768" s="51" t="s">
        <v>88</v>
      </c>
    </row>
    <row r="769" spans="2:58" x14ac:dyDescent="0.25">
      <c r="B769" s="51">
        <v>2026</v>
      </c>
      <c r="C769" s="51">
        <v>891780111</v>
      </c>
      <c r="D769" s="51" t="s">
        <v>79</v>
      </c>
      <c r="E769" s="532" t="s">
        <v>3997</v>
      </c>
      <c r="F769" s="56" t="s">
        <v>3996</v>
      </c>
      <c r="G769" s="56">
        <v>0</v>
      </c>
      <c r="H769" s="56" t="s">
        <v>82</v>
      </c>
      <c r="I769" s="51" t="s">
        <v>174</v>
      </c>
      <c r="J769" s="121" t="s">
        <v>84</v>
      </c>
      <c r="K769" s="109" t="s">
        <v>3507</v>
      </c>
      <c r="L769" s="114">
        <v>9373320</v>
      </c>
      <c r="M769" s="51" t="s">
        <v>86</v>
      </c>
      <c r="N769" s="109" t="s">
        <v>3995</v>
      </c>
      <c r="O769" s="109">
        <v>3984464</v>
      </c>
      <c r="P769" s="109">
        <v>69</v>
      </c>
      <c r="Q769" s="120">
        <v>46036</v>
      </c>
      <c r="R769" s="109">
        <v>6818861280</v>
      </c>
      <c r="S769" s="114">
        <v>3237</v>
      </c>
      <c r="T769" s="120">
        <v>46049</v>
      </c>
      <c r="U769" s="114">
        <v>9373320</v>
      </c>
      <c r="V769" s="56" t="s">
        <v>88</v>
      </c>
      <c r="W769" s="114">
        <v>1082939683</v>
      </c>
      <c r="X769" s="161" t="s">
        <v>3375</v>
      </c>
      <c r="Y769" s="120">
        <v>46049</v>
      </c>
      <c r="Z769" s="120">
        <v>46069</v>
      </c>
      <c r="AA769" s="120" t="s">
        <v>90</v>
      </c>
      <c r="AB769" s="120">
        <v>46167</v>
      </c>
      <c r="AC769" s="54">
        <f t="shared" si="55"/>
        <v>98</v>
      </c>
      <c r="AD769" s="56">
        <v>0</v>
      </c>
      <c r="AE769" s="114">
        <v>0</v>
      </c>
      <c r="AF769" s="56">
        <v>0</v>
      </c>
      <c r="AG769" s="116" t="s">
        <v>90</v>
      </c>
      <c r="AH769" s="54">
        <f t="shared" si="56"/>
        <v>0</v>
      </c>
      <c r="AI769" s="56">
        <v>0</v>
      </c>
      <c r="AJ769" s="114">
        <v>0</v>
      </c>
      <c r="AK769" s="120" t="s">
        <v>90</v>
      </c>
      <c r="AL769" s="116" t="s">
        <v>90</v>
      </c>
      <c r="AM769" s="56">
        <v>0</v>
      </c>
      <c r="AN769" s="116" t="s">
        <v>90</v>
      </c>
      <c r="AO769" s="116" t="s">
        <v>90</v>
      </c>
      <c r="AP769" s="116" t="s">
        <v>90</v>
      </c>
      <c r="AQ769" s="54">
        <f t="shared" si="57"/>
        <v>0</v>
      </c>
      <c r="AR769" s="54">
        <f>+L769+AE769-AJ769</f>
        <v>9373320</v>
      </c>
      <c r="AS769" s="56" t="s">
        <v>571</v>
      </c>
      <c r="AT769" s="114">
        <v>0</v>
      </c>
      <c r="AU769" s="56" t="s">
        <v>91</v>
      </c>
      <c r="AV769" s="114">
        <v>0</v>
      </c>
      <c r="AW769" s="56" t="s">
        <v>90</v>
      </c>
      <c r="AX769" s="247">
        <v>1420200</v>
      </c>
      <c r="AY769" s="58">
        <f t="shared" si="58"/>
        <v>7953120</v>
      </c>
      <c r="AZ769" s="112">
        <f t="shared" si="59"/>
        <v>0.15151515151515152</v>
      </c>
      <c r="BA769" s="159">
        <v>0.15151515151515152</v>
      </c>
      <c r="BB769" s="56" t="s">
        <v>90</v>
      </c>
      <c r="BC769" s="56" t="s">
        <v>149</v>
      </c>
      <c r="BD769" s="403" t="s">
        <v>3994</v>
      </c>
      <c r="BE769" s="51" t="s">
        <v>88</v>
      </c>
      <c r="BF769" s="51" t="s">
        <v>88</v>
      </c>
    </row>
    <row r="770" spans="2:58" x14ac:dyDescent="0.25">
      <c r="B770" s="51">
        <v>2026</v>
      </c>
      <c r="C770" s="51">
        <v>891780111</v>
      </c>
      <c r="D770" s="51" t="s">
        <v>79</v>
      </c>
      <c r="E770" s="532" t="s">
        <v>3993</v>
      </c>
      <c r="F770" s="56" t="s">
        <v>3992</v>
      </c>
      <c r="G770" s="56">
        <v>0</v>
      </c>
      <c r="H770" s="56" t="s">
        <v>82</v>
      </c>
      <c r="I770" s="51" t="s">
        <v>174</v>
      </c>
      <c r="J770" s="121" t="s">
        <v>84</v>
      </c>
      <c r="K770" s="109" t="s">
        <v>3507</v>
      </c>
      <c r="L770" s="114">
        <v>9373320</v>
      </c>
      <c r="M770" s="51" t="s">
        <v>86</v>
      </c>
      <c r="N770" s="109" t="s">
        <v>3991</v>
      </c>
      <c r="O770" s="109">
        <v>1122817179</v>
      </c>
      <c r="P770" s="109">
        <v>69</v>
      </c>
      <c r="Q770" s="120">
        <v>46036</v>
      </c>
      <c r="R770" s="109">
        <v>6818861280</v>
      </c>
      <c r="S770" s="114">
        <v>3236</v>
      </c>
      <c r="T770" s="120">
        <v>46049</v>
      </c>
      <c r="U770" s="114">
        <v>9373320</v>
      </c>
      <c r="V770" s="56" t="s">
        <v>88</v>
      </c>
      <c r="W770" s="114">
        <v>1082939683</v>
      </c>
      <c r="X770" s="161" t="s">
        <v>3375</v>
      </c>
      <c r="Y770" s="120">
        <v>46049</v>
      </c>
      <c r="Z770" s="120">
        <v>46069</v>
      </c>
      <c r="AA770" s="120" t="s">
        <v>90</v>
      </c>
      <c r="AB770" s="120">
        <v>46167</v>
      </c>
      <c r="AC770" s="54">
        <f t="shared" si="55"/>
        <v>98</v>
      </c>
      <c r="AD770" s="56">
        <v>0</v>
      </c>
      <c r="AE770" s="114">
        <v>0</v>
      </c>
      <c r="AF770" s="56">
        <v>0</v>
      </c>
      <c r="AG770" s="116" t="s">
        <v>90</v>
      </c>
      <c r="AH770" s="54">
        <f t="shared" si="56"/>
        <v>0</v>
      </c>
      <c r="AI770" s="56">
        <v>0</v>
      </c>
      <c r="AJ770" s="114">
        <v>0</v>
      </c>
      <c r="AK770" s="120" t="s">
        <v>90</v>
      </c>
      <c r="AL770" s="116" t="s">
        <v>90</v>
      </c>
      <c r="AM770" s="56">
        <v>0</v>
      </c>
      <c r="AN770" s="116" t="s">
        <v>90</v>
      </c>
      <c r="AO770" s="116" t="s">
        <v>90</v>
      </c>
      <c r="AP770" s="116" t="s">
        <v>90</v>
      </c>
      <c r="AQ770" s="54">
        <f t="shared" si="57"/>
        <v>0</v>
      </c>
      <c r="AR770" s="54">
        <f>+L770+AE770-AJ770</f>
        <v>9373320</v>
      </c>
      <c r="AS770" s="56" t="s">
        <v>571</v>
      </c>
      <c r="AT770" s="114">
        <v>0</v>
      </c>
      <c r="AU770" s="56" t="s">
        <v>91</v>
      </c>
      <c r="AV770" s="114">
        <v>0</v>
      </c>
      <c r="AW770" s="56" t="s">
        <v>90</v>
      </c>
      <c r="AX770" s="247">
        <v>1420200</v>
      </c>
      <c r="AY770" s="58">
        <f t="shared" si="58"/>
        <v>7953120</v>
      </c>
      <c r="AZ770" s="112">
        <f t="shared" si="59"/>
        <v>0.15151515151515152</v>
      </c>
      <c r="BA770" s="159">
        <v>0.15151515151515152</v>
      </c>
      <c r="BB770" s="56" t="s">
        <v>90</v>
      </c>
      <c r="BC770" s="56" t="s">
        <v>149</v>
      </c>
      <c r="BD770" s="403" t="s">
        <v>3990</v>
      </c>
      <c r="BE770" s="51" t="s">
        <v>88</v>
      </c>
      <c r="BF770" s="51" t="s">
        <v>88</v>
      </c>
    </row>
    <row r="771" spans="2:58" x14ac:dyDescent="0.25">
      <c r="B771" s="51">
        <v>2026</v>
      </c>
      <c r="C771" s="51">
        <v>891780111</v>
      </c>
      <c r="D771" s="51" t="s">
        <v>79</v>
      </c>
      <c r="E771" s="532" t="s">
        <v>3989</v>
      </c>
      <c r="F771" s="56" t="s">
        <v>3988</v>
      </c>
      <c r="G771" s="56">
        <v>0</v>
      </c>
      <c r="H771" s="56" t="s">
        <v>82</v>
      </c>
      <c r="I771" s="51" t="s">
        <v>174</v>
      </c>
      <c r="J771" s="121" t="s">
        <v>84</v>
      </c>
      <c r="K771" s="109" t="s">
        <v>3507</v>
      </c>
      <c r="L771" s="114">
        <v>9373320</v>
      </c>
      <c r="M771" s="51" t="s">
        <v>86</v>
      </c>
      <c r="N771" s="109" t="s">
        <v>3987</v>
      </c>
      <c r="O771" s="109">
        <v>1100402739</v>
      </c>
      <c r="P771" s="109">
        <v>69</v>
      </c>
      <c r="Q771" s="120">
        <v>46036</v>
      </c>
      <c r="R771" s="109">
        <v>6818861280</v>
      </c>
      <c r="S771" s="114">
        <v>3235</v>
      </c>
      <c r="T771" s="120">
        <v>46049</v>
      </c>
      <c r="U771" s="114">
        <v>9373320</v>
      </c>
      <c r="V771" s="56" t="s">
        <v>88</v>
      </c>
      <c r="W771" s="114">
        <v>1082939683</v>
      </c>
      <c r="X771" s="161" t="s">
        <v>3375</v>
      </c>
      <c r="Y771" s="120">
        <v>46049</v>
      </c>
      <c r="Z771" s="120">
        <v>46069</v>
      </c>
      <c r="AA771" s="120" t="s">
        <v>90</v>
      </c>
      <c r="AB771" s="120">
        <v>46167</v>
      </c>
      <c r="AC771" s="54">
        <f t="shared" si="55"/>
        <v>98</v>
      </c>
      <c r="AD771" s="56">
        <v>0</v>
      </c>
      <c r="AE771" s="114">
        <v>0</v>
      </c>
      <c r="AF771" s="56">
        <v>0</v>
      </c>
      <c r="AG771" s="116" t="s">
        <v>90</v>
      </c>
      <c r="AH771" s="54">
        <f t="shared" si="56"/>
        <v>0</v>
      </c>
      <c r="AI771" s="56">
        <v>0</v>
      </c>
      <c r="AJ771" s="114">
        <v>0</v>
      </c>
      <c r="AK771" s="120" t="s">
        <v>90</v>
      </c>
      <c r="AL771" s="116" t="s">
        <v>90</v>
      </c>
      <c r="AM771" s="56">
        <v>0</v>
      </c>
      <c r="AN771" s="116" t="s">
        <v>90</v>
      </c>
      <c r="AO771" s="116" t="s">
        <v>90</v>
      </c>
      <c r="AP771" s="116" t="s">
        <v>90</v>
      </c>
      <c r="AQ771" s="54">
        <f t="shared" si="57"/>
        <v>0</v>
      </c>
      <c r="AR771" s="54">
        <f>+L771+AE771-AJ771</f>
        <v>9373320</v>
      </c>
      <c r="AS771" s="56" t="s">
        <v>571</v>
      </c>
      <c r="AT771" s="114">
        <v>0</v>
      </c>
      <c r="AU771" s="56" t="s">
        <v>91</v>
      </c>
      <c r="AV771" s="114">
        <v>0</v>
      </c>
      <c r="AW771" s="56" t="s">
        <v>90</v>
      </c>
      <c r="AX771" s="247">
        <v>1420200</v>
      </c>
      <c r="AY771" s="58">
        <f t="shared" si="58"/>
        <v>7953120</v>
      </c>
      <c r="AZ771" s="112">
        <f t="shared" si="59"/>
        <v>0.15151515151515152</v>
      </c>
      <c r="BA771" s="159">
        <v>0.15151515151515152</v>
      </c>
      <c r="BB771" s="56" t="s">
        <v>90</v>
      </c>
      <c r="BC771" s="56" t="s">
        <v>149</v>
      </c>
      <c r="BD771" s="403" t="s">
        <v>3986</v>
      </c>
      <c r="BE771" s="51" t="s">
        <v>88</v>
      </c>
      <c r="BF771" s="51" t="s">
        <v>88</v>
      </c>
    </row>
    <row r="772" spans="2:58" x14ac:dyDescent="0.25">
      <c r="B772" s="51">
        <v>2026</v>
      </c>
      <c r="C772" s="51">
        <v>891780111</v>
      </c>
      <c r="D772" s="51" t="s">
        <v>79</v>
      </c>
      <c r="E772" s="532" t="s">
        <v>3985</v>
      </c>
      <c r="F772" s="56" t="s">
        <v>3984</v>
      </c>
      <c r="G772" s="56">
        <v>0</v>
      </c>
      <c r="H772" s="56" t="s">
        <v>82</v>
      </c>
      <c r="I772" s="51" t="s">
        <v>174</v>
      </c>
      <c r="J772" s="121" t="s">
        <v>84</v>
      </c>
      <c r="K772" s="109" t="s">
        <v>3507</v>
      </c>
      <c r="L772" s="114">
        <v>9373320</v>
      </c>
      <c r="M772" s="51" t="s">
        <v>86</v>
      </c>
      <c r="N772" s="109" t="s">
        <v>3983</v>
      </c>
      <c r="O772" s="109">
        <v>12402182</v>
      </c>
      <c r="P772" s="109">
        <v>69</v>
      </c>
      <c r="Q772" s="120">
        <v>46036</v>
      </c>
      <c r="R772" s="109">
        <v>6818861280</v>
      </c>
      <c r="S772" s="114">
        <v>3234</v>
      </c>
      <c r="T772" s="120">
        <v>46049</v>
      </c>
      <c r="U772" s="114">
        <v>9373320</v>
      </c>
      <c r="V772" s="56" t="s">
        <v>88</v>
      </c>
      <c r="W772" s="114">
        <v>1082939683</v>
      </c>
      <c r="X772" s="161" t="s">
        <v>3375</v>
      </c>
      <c r="Y772" s="120">
        <v>46049</v>
      </c>
      <c r="Z772" s="120">
        <v>46069</v>
      </c>
      <c r="AA772" s="120" t="s">
        <v>90</v>
      </c>
      <c r="AB772" s="120">
        <v>46167</v>
      </c>
      <c r="AC772" s="54">
        <f t="shared" si="55"/>
        <v>98</v>
      </c>
      <c r="AD772" s="56">
        <v>0</v>
      </c>
      <c r="AE772" s="114">
        <v>0</v>
      </c>
      <c r="AF772" s="56">
        <v>0</v>
      </c>
      <c r="AG772" s="116" t="s">
        <v>90</v>
      </c>
      <c r="AH772" s="54">
        <f t="shared" si="56"/>
        <v>0</v>
      </c>
      <c r="AI772" s="56">
        <v>0</v>
      </c>
      <c r="AJ772" s="114">
        <v>0</v>
      </c>
      <c r="AK772" s="120" t="s">
        <v>90</v>
      </c>
      <c r="AL772" s="116" t="s">
        <v>90</v>
      </c>
      <c r="AM772" s="56">
        <v>0</v>
      </c>
      <c r="AN772" s="116" t="s">
        <v>90</v>
      </c>
      <c r="AO772" s="116" t="s">
        <v>90</v>
      </c>
      <c r="AP772" s="116" t="s">
        <v>90</v>
      </c>
      <c r="AQ772" s="54">
        <f t="shared" si="57"/>
        <v>0</v>
      </c>
      <c r="AR772" s="54">
        <f>+L772+AE772-AJ772</f>
        <v>9373320</v>
      </c>
      <c r="AS772" s="56" t="s">
        <v>571</v>
      </c>
      <c r="AT772" s="114">
        <v>0</v>
      </c>
      <c r="AU772" s="56" t="s">
        <v>91</v>
      </c>
      <c r="AV772" s="114">
        <v>0</v>
      </c>
      <c r="AW772" s="56" t="s">
        <v>90</v>
      </c>
      <c r="AX772" s="247">
        <v>1420200</v>
      </c>
      <c r="AY772" s="58">
        <f t="shared" si="58"/>
        <v>7953120</v>
      </c>
      <c r="AZ772" s="112">
        <f t="shared" si="59"/>
        <v>0.15151515151515152</v>
      </c>
      <c r="BA772" s="159">
        <v>0.15151515151515152</v>
      </c>
      <c r="BB772" s="56" t="s">
        <v>90</v>
      </c>
      <c r="BC772" s="56" t="s">
        <v>149</v>
      </c>
      <c r="BD772" s="403" t="s">
        <v>3982</v>
      </c>
      <c r="BE772" s="51" t="s">
        <v>88</v>
      </c>
      <c r="BF772" s="51" t="s">
        <v>88</v>
      </c>
    </row>
    <row r="773" spans="2:58" x14ac:dyDescent="0.25">
      <c r="B773" s="51">
        <v>2026</v>
      </c>
      <c r="C773" s="51">
        <v>891780111</v>
      </c>
      <c r="D773" s="51" t="s">
        <v>79</v>
      </c>
      <c r="E773" s="532" t="s">
        <v>3981</v>
      </c>
      <c r="F773" s="56" t="s">
        <v>3980</v>
      </c>
      <c r="G773" s="56">
        <v>0</v>
      </c>
      <c r="H773" s="56" t="s">
        <v>82</v>
      </c>
      <c r="I773" s="51" t="s">
        <v>174</v>
      </c>
      <c r="J773" s="121" t="s">
        <v>84</v>
      </c>
      <c r="K773" s="109" t="s">
        <v>3507</v>
      </c>
      <c r="L773" s="114">
        <v>9373320</v>
      </c>
      <c r="M773" s="51" t="s">
        <v>86</v>
      </c>
      <c r="N773" s="109" t="s">
        <v>3979</v>
      </c>
      <c r="O773" s="109">
        <v>1085044176</v>
      </c>
      <c r="P773" s="109">
        <v>69</v>
      </c>
      <c r="Q773" s="120">
        <v>46036</v>
      </c>
      <c r="R773" s="109">
        <v>6818861280</v>
      </c>
      <c r="S773" s="114">
        <v>3233</v>
      </c>
      <c r="T773" s="120">
        <v>46049</v>
      </c>
      <c r="U773" s="114">
        <v>9373320</v>
      </c>
      <c r="V773" s="56" t="s">
        <v>88</v>
      </c>
      <c r="W773" s="114">
        <v>1082939683</v>
      </c>
      <c r="X773" s="161" t="s">
        <v>3375</v>
      </c>
      <c r="Y773" s="120">
        <v>46049</v>
      </c>
      <c r="Z773" s="120">
        <v>46069</v>
      </c>
      <c r="AA773" s="120" t="s">
        <v>90</v>
      </c>
      <c r="AB773" s="120">
        <v>46167</v>
      </c>
      <c r="AC773" s="54">
        <f t="shared" si="55"/>
        <v>98</v>
      </c>
      <c r="AD773" s="56">
        <v>0</v>
      </c>
      <c r="AE773" s="114">
        <v>0</v>
      </c>
      <c r="AF773" s="56">
        <v>0</v>
      </c>
      <c r="AG773" s="116" t="s">
        <v>90</v>
      </c>
      <c r="AH773" s="54">
        <f t="shared" si="56"/>
        <v>0</v>
      </c>
      <c r="AI773" s="56">
        <v>0</v>
      </c>
      <c r="AJ773" s="114">
        <v>0</v>
      </c>
      <c r="AK773" s="120" t="s">
        <v>90</v>
      </c>
      <c r="AL773" s="116" t="s">
        <v>90</v>
      </c>
      <c r="AM773" s="56">
        <v>0</v>
      </c>
      <c r="AN773" s="116" t="s">
        <v>90</v>
      </c>
      <c r="AO773" s="116" t="s">
        <v>90</v>
      </c>
      <c r="AP773" s="116" t="s">
        <v>90</v>
      </c>
      <c r="AQ773" s="54">
        <f t="shared" si="57"/>
        <v>0</v>
      </c>
      <c r="AR773" s="54">
        <f>+L773+AE773-AJ773</f>
        <v>9373320</v>
      </c>
      <c r="AS773" s="56" t="s">
        <v>571</v>
      </c>
      <c r="AT773" s="114">
        <v>0</v>
      </c>
      <c r="AU773" s="56" t="s">
        <v>91</v>
      </c>
      <c r="AV773" s="114">
        <v>0</v>
      </c>
      <c r="AW773" s="56" t="s">
        <v>90</v>
      </c>
      <c r="AX773" s="247">
        <v>1420200</v>
      </c>
      <c r="AY773" s="58">
        <f t="shared" si="58"/>
        <v>7953120</v>
      </c>
      <c r="AZ773" s="112">
        <f t="shared" si="59"/>
        <v>0.15151515151515152</v>
      </c>
      <c r="BA773" s="159">
        <v>0.15151515151515152</v>
      </c>
      <c r="BB773" s="56" t="s">
        <v>90</v>
      </c>
      <c r="BC773" s="56" t="s">
        <v>149</v>
      </c>
      <c r="BD773" s="403" t="s">
        <v>3978</v>
      </c>
      <c r="BE773" s="51" t="s">
        <v>88</v>
      </c>
      <c r="BF773" s="51" t="s">
        <v>88</v>
      </c>
    </row>
    <row r="774" spans="2:58" x14ac:dyDescent="0.25">
      <c r="B774" s="51">
        <v>2026</v>
      </c>
      <c r="C774" s="51">
        <v>891780111</v>
      </c>
      <c r="D774" s="51" t="s">
        <v>79</v>
      </c>
      <c r="E774" s="532" t="s">
        <v>3977</v>
      </c>
      <c r="F774" s="56" t="s">
        <v>3976</v>
      </c>
      <c r="G774" s="56">
        <v>0</v>
      </c>
      <c r="H774" s="56" t="s">
        <v>82</v>
      </c>
      <c r="I774" s="51" t="s">
        <v>174</v>
      </c>
      <c r="J774" s="121" t="s">
        <v>84</v>
      </c>
      <c r="K774" s="109" t="s">
        <v>3507</v>
      </c>
      <c r="L774" s="114">
        <v>9373320</v>
      </c>
      <c r="M774" s="51" t="s">
        <v>86</v>
      </c>
      <c r="N774" s="109" t="s">
        <v>3975</v>
      </c>
      <c r="O774" s="109">
        <v>1051657886</v>
      </c>
      <c r="P774" s="109">
        <v>69</v>
      </c>
      <c r="Q774" s="120">
        <v>46036</v>
      </c>
      <c r="R774" s="109">
        <v>6818861280</v>
      </c>
      <c r="S774" s="114">
        <v>3232</v>
      </c>
      <c r="T774" s="120">
        <v>46049</v>
      </c>
      <c r="U774" s="114">
        <v>9373320</v>
      </c>
      <c r="V774" s="56" t="s">
        <v>88</v>
      </c>
      <c r="W774" s="114">
        <v>1082939683</v>
      </c>
      <c r="X774" s="161" t="s">
        <v>3375</v>
      </c>
      <c r="Y774" s="120">
        <v>46049</v>
      </c>
      <c r="Z774" s="120">
        <v>46069</v>
      </c>
      <c r="AA774" s="120" t="s">
        <v>90</v>
      </c>
      <c r="AB774" s="120">
        <v>46167</v>
      </c>
      <c r="AC774" s="54">
        <f t="shared" si="55"/>
        <v>98</v>
      </c>
      <c r="AD774" s="56">
        <v>0</v>
      </c>
      <c r="AE774" s="114">
        <v>0</v>
      </c>
      <c r="AF774" s="56">
        <v>0</v>
      </c>
      <c r="AG774" s="116" t="s">
        <v>90</v>
      </c>
      <c r="AH774" s="54">
        <f t="shared" si="56"/>
        <v>0</v>
      </c>
      <c r="AI774" s="56">
        <v>0</v>
      </c>
      <c r="AJ774" s="114">
        <v>0</v>
      </c>
      <c r="AK774" s="120" t="s">
        <v>90</v>
      </c>
      <c r="AL774" s="116" t="s">
        <v>90</v>
      </c>
      <c r="AM774" s="56">
        <v>0</v>
      </c>
      <c r="AN774" s="116" t="s">
        <v>90</v>
      </c>
      <c r="AO774" s="116" t="s">
        <v>90</v>
      </c>
      <c r="AP774" s="116" t="s">
        <v>90</v>
      </c>
      <c r="AQ774" s="54">
        <f t="shared" si="57"/>
        <v>0</v>
      </c>
      <c r="AR774" s="54">
        <f>+L774+AE774-AJ774</f>
        <v>9373320</v>
      </c>
      <c r="AS774" s="56" t="s">
        <v>571</v>
      </c>
      <c r="AT774" s="114">
        <v>0</v>
      </c>
      <c r="AU774" s="56" t="s">
        <v>91</v>
      </c>
      <c r="AV774" s="114">
        <v>0</v>
      </c>
      <c r="AW774" s="56" t="s">
        <v>90</v>
      </c>
      <c r="AX774" s="247">
        <v>0</v>
      </c>
      <c r="AY774" s="58">
        <f t="shared" si="58"/>
        <v>9373320</v>
      </c>
      <c r="AZ774" s="112">
        <f t="shared" si="59"/>
        <v>0</v>
      </c>
      <c r="BA774" s="159">
        <v>0</v>
      </c>
      <c r="BB774" s="56" t="s">
        <v>90</v>
      </c>
      <c r="BC774" s="56" t="s">
        <v>149</v>
      </c>
      <c r="BD774" s="403" t="s">
        <v>3974</v>
      </c>
      <c r="BE774" s="51" t="s">
        <v>88</v>
      </c>
      <c r="BF774" s="51" t="s">
        <v>88</v>
      </c>
    </row>
    <row r="775" spans="2:58" x14ac:dyDescent="0.25">
      <c r="B775" s="51">
        <v>2026</v>
      </c>
      <c r="C775" s="51">
        <v>891780111</v>
      </c>
      <c r="D775" s="51" t="s">
        <v>79</v>
      </c>
      <c r="E775" s="532" t="s">
        <v>3973</v>
      </c>
      <c r="F775" s="56" t="s">
        <v>3972</v>
      </c>
      <c r="G775" s="56">
        <v>0</v>
      </c>
      <c r="H775" s="56" t="s">
        <v>82</v>
      </c>
      <c r="I775" s="51" t="s">
        <v>174</v>
      </c>
      <c r="J775" s="121" t="s">
        <v>84</v>
      </c>
      <c r="K775" s="109" t="s">
        <v>3971</v>
      </c>
      <c r="L775" s="114">
        <v>9373320</v>
      </c>
      <c r="M775" s="51" t="s">
        <v>86</v>
      </c>
      <c r="N775" s="109" t="s">
        <v>3970</v>
      </c>
      <c r="O775" s="109">
        <v>1004375009</v>
      </c>
      <c r="P775" s="109">
        <v>69</v>
      </c>
      <c r="Q775" s="120">
        <v>46036</v>
      </c>
      <c r="R775" s="109">
        <v>6818861280</v>
      </c>
      <c r="S775" s="114">
        <v>3229</v>
      </c>
      <c r="T775" s="120">
        <v>46049</v>
      </c>
      <c r="U775" s="114">
        <v>9373320</v>
      </c>
      <c r="V775" s="56" t="s">
        <v>88</v>
      </c>
      <c r="W775" s="114">
        <v>1082939683</v>
      </c>
      <c r="X775" s="161" t="s">
        <v>3375</v>
      </c>
      <c r="Y775" s="120">
        <v>46049</v>
      </c>
      <c r="Z775" s="120">
        <v>46069</v>
      </c>
      <c r="AA775" s="120" t="s">
        <v>90</v>
      </c>
      <c r="AB775" s="120">
        <v>46167</v>
      </c>
      <c r="AC775" s="54">
        <f t="shared" si="55"/>
        <v>98</v>
      </c>
      <c r="AD775" s="56">
        <v>0</v>
      </c>
      <c r="AE775" s="114">
        <v>0</v>
      </c>
      <c r="AF775" s="56">
        <v>0</v>
      </c>
      <c r="AG775" s="116" t="s">
        <v>90</v>
      </c>
      <c r="AH775" s="54">
        <f t="shared" si="56"/>
        <v>0</v>
      </c>
      <c r="AI775" s="56">
        <v>0</v>
      </c>
      <c r="AJ775" s="114">
        <v>0</v>
      </c>
      <c r="AK775" s="120" t="s">
        <v>90</v>
      </c>
      <c r="AL775" s="116" t="s">
        <v>90</v>
      </c>
      <c r="AM775" s="56">
        <v>0</v>
      </c>
      <c r="AN775" s="116" t="s">
        <v>90</v>
      </c>
      <c r="AO775" s="116" t="s">
        <v>90</v>
      </c>
      <c r="AP775" s="116" t="s">
        <v>90</v>
      </c>
      <c r="AQ775" s="54">
        <f t="shared" si="57"/>
        <v>0</v>
      </c>
      <c r="AR775" s="54">
        <f>+L775+AE775-AJ775</f>
        <v>9373320</v>
      </c>
      <c r="AS775" s="56" t="s">
        <v>571</v>
      </c>
      <c r="AT775" s="114">
        <v>0</v>
      </c>
      <c r="AU775" s="56" t="s">
        <v>91</v>
      </c>
      <c r="AV775" s="114">
        <v>0</v>
      </c>
      <c r="AW775" s="56" t="s">
        <v>90</v>
      </c>
      <c r="AX775" s="247">
        <v>1420200</v>
      </c>
      <c r="AY775" s="58">
        <f t="shared" si="58"/>
        <v>7953120</v>
      </c>
      <c r="AZ775" s="112">
        <f t="shared" si="59"/>
        <v>0.15151515151515152</v>
      </c>
      <c r="BA775" s="159">
        <v>0.15151515151515152</v>
      </c>
      <c r="BB775" s="56" t="s">
        <v>90</v>
      </c>
      <c r="BC775" s="56" t="s">
        <v>149</v>
      </c>
      <c r="BD775" s="403" t="s">
        <v>3969</v>
      </c>
      <c r="BE775" s="51" t="s">
        <v>88</v>
      </c>
      <c r="BF775" s="51" t="s">
        <v>88</v>
      </c>
    </row>
    <row r="776" spans="2:58" x14ac:dyDescent="0.25">
      <c r="B776" s="51">
        <v>2026</v>
      </c>
      <c r="C776" s="51">
        <v>891780111</v>
      </c>
      <c r="D776" s="51" t="s">
        <v>79</v>
      </c>
      <c r="E776" s="532" t="s">
        <v>3968</v>
      </c>
      <c r="F776" s="56" t="s">
        <v>3967</v>
      </c>
      <c r="G776" s="56">
        <v>0</v>
      </c>
      <c r="H776" s="56" t="s">
        <v>82</v>
      </c>
      <c r="I776" s="51" t="s">
        <v>174</v>
      </c>
      <c r="J776" s="121" t="s">
        <v>84</v>
      </c>
      <c r="K776" s="109" t="s">
        <v>3507</v>
      </c>
      <c r="L776" s="114">
        <v>9373320</v>
      </c>
      <c r="M776" s="51" t="s">
        <v>86</v>
      </c>
      <c r="N776" s="109" t="s">
        <v>3966</v>
      </c>
      <c r="O776" s="109">
        <v>9023786</v>
      </c>
      <c r="P776" s="109">
        <v>69</v>
      </c>
      <c r="Q776" s="120">
        <v>46036</v>
      </c>
      <c r="R776" s="109">
        <v>6818861280</v>
      </c>
      <c r="S776" s="114">
        <v>3231</v>
      </c>
      <c r="T776" s="120">
        <v>46049</v>
      </c>
      <c r="U776" s="114">
        <v>9373320</v>
      </c>
      <c r="V776" s="56" t="s">
        <v>88</v>
      </c>
      <c r="W776" s="114">
        <v>1082939683</v>
      </c>
      <c r="X776" s="161" t="s">
        <v>3375</v>
      </c>
      <c r="Y776" s="120">
        <v>46049</v>
      </c>
      <c r="Z776" s="120">
        <v>46069</v>
      </c>
      <c r="AA776" s="120" t="s">
        <v>90</v>
      </c>
      <c r="AB776" s="120">
        <v>46167</v>
      </c>
      <c r="AC776" s="54">
        <f t="shared" ref="AC776:AC839" si="60">+IF(AA776="1800-01-01",AB776-Z776,AB776-AA776)</f>
        <v>98</v>
      </c>
      <c r="AD776" s="56">
        <v>0</v>
      </c>
      <c r="AE776" s="114">
        <v>0</v>
      </c>
      <c r="AF776" s="56">
        <v>0</v>
      </c>
      <c r="AG776" s="116" t="s">
        <v>90</v>
      </c>
      <c r="AH776" s="54">
        <f t="shared" ref="AH776:AH777" si="61">+IF(AG776="1800-01-01",0,AG776-AB776)</f>
        <v>0</v>
      </c>
      <c r="AI776" s="56">
        <v>0</v>
      </c>
      <c r="AJ776" s="114">
        <v>0</v>
      </c>
      <c r="AK776" s="120" t="s">
        <v>90</v>
      </c>
      <c r="AL776" s="116" t="s">
        <v>90</v>
      </c>
      <c r="AM776" s="56">
        <v>0</v>
      </c>
      <c r="AN776" s="116" t="s">
        <v>90</v>
      </c>
      <c r="AO776" s="116" t="s">
        <v>90</v>
      </c>
      <c r="AP776" s="116" t="s">
        <v>90</v>
      </c>
      <c r="AQ776" s="54">
        <f t="shared" ref="AQ776:AQ839" si="62">+IF(AN776="1800-01-01",0,AO776-AN776)</f>
        <v>0</v>
      </c>
      <c r="AR776" s="54">
        <f>+L776+AE776-AJ776</f>
        <v>9373320</v>
      </c>
      <c r="AS776" s="56" t="s">
        <v>571</v>
      </c>
      <c r="AT776" s="114">
        <v>0</v>
      </c>
      <c r="AU776" s="56" t="s">
        <v>91</v>
      </c>
      <c r="AV776" s="114">
        <v>0</v>
      </c>
      <c r="AW776" s="56" t="s">
        <v>90</v>
      </c>
      <c r="AX776" s="247">
        <v>1420200</v>
      </c>
      <c r="AY776" s="58">
        <f t="shared" ref="AY776:AY839" si="63">AR776-AX776</f>
        <v>7953120</v>
      </c>
      <c r="AZ776" s="112">
        <f t="shared" ref="AZ776:AZ839" si="64">+IFERROR(AX776/AR776,"_")</f>
        <v>0.15151515151515152</v>
      </c>
      <c r="BA776" s="159">
        <v>0.15151515151515152</v>
      </c>
      <c r="BB776" s="56" t="s">
        <v>90</v>
      </c>
      <c r="BC776" s="56" t="s">
        <v>149</v>
      </c>
      <c r="BD776" s="403" t="s">
        <v>3965</v>
      </c>
      <c r="BE776" s="51" t="s">
        <v>88</v>
      </c>
      <c r="BF776" s="51" t="s">
        <v>88</v>
      </c>
    </row>
    <row r="777" spans="2:58" x14ac:dyDescent="0.25">
      <c r="B777" s="51">
        <v>2026</v>
      </c>
      <c r="C777" s="51">
        <v>891780111</v>
      </c>
      <c r="D777" s="51" t="s">
        <v>79</v>
      </c>
      <c r="E777" s="532" t="s">
        <v>3964</v>
      </c>
      <c r="F777" s="56" t="s">
        <v>3963</v>
      </c>
      <c r="G777" s="56">
        <v>0</v>
      </c>
      <c r="H777" s="56" t="s">
        <v>82</v>
      </c>
      <c r="I777" s="51" t="s">
        <v>174</v>
      </c>
      <c r="J777" s="121" t="s">
        <v>84</v>
      </c>
      <c r="K777" s="109" t="s">
        <v>3507</v>
      </c>
      <c r="L777" s="114">
        <v>9373320</v>
      </c>
      <c r="M777" s="51" t="s">
        <v>86</v>
      </c>
      <c r="N777" s="109" t="s">
        <v>3962</v>
      </c>
      <c r="O777" s="109">
        <v>1051361185</v>
      </c>
      <c r="P777" s="109">
        <v>69</v>
      </c>
      <c r="Q777" s="120">
        <v>46036</v>
      </c>
      <c r="R777" s="109">
        <v>6818861280</v>
      </c>
      <c r="S777" s="114">
        <v>3230</v>
      </c>
      <c r="T777" s="120">
        <v>46049</v>
      </c>
      <c r="U777" s="114">
        <v>9373320</v>
      </c>
      <c r="V777" s="56" t="s">
        <v>88</v>
      </c>
      <c r="W777" s="114">
        <v>1082939683</v>
      </c>
      <c r="X777" s="161" t="s">
        <v>3375</v>
      </c>
      <c r="Y777" s="120">
        <v>46049</v>
      </c>
      <c r="Z777" s="120">
        <v>46069</v>
      </c>
      <c r="AA777" s="120" t="s">
        <v>90</v>
      </c>
      <c r="AB777" s="120">
        <v>46167</v>
      </c>
      <c r="AC777" s="54">
        <f t="shared" si="60"/>
        <v>98</v>
      </c>
      <c r="AD777" s="56">
        <v>0</v>
      </c>
      <c r="AE777" s="114">
        <v>0</v>
      </c>
      <c r="AF777" s="56">
        <v>0</v>
      </c>
      <c r="AG777" s="116" t="s">
        <v>90</v>
      </c>
      <c r="AH777" s="54">
        <f t="shared" si="61"/>
        <v>0</v>
      </c>
      <c r="AI777" s="56">
        <v>0</v>
      </c>
      <c r="AJ777" s="114">
        <v>0</v>
      </c>
      <c r="AK777" s="120" t="s">
        <v>90</v>
      </c>
      <c r="AL777" s="116" t="s">
        <v>90</v>
      </c>
      <c r="AM777" s="56">
        <v>0</v>
      </c>
      <c r="AN777" s="116" t="s">
        <v>90</v>
      </c>
      <c r="AO777" s="116" t="s">
        <v>90</v>
      </c>
      <c r="AP777" s="116" t="s">
        <v>90</v>
      </c>
      <c r="AQ777" s="54">
        <f t="shared" si="62"/>
        <v>0</v>
      </c>
      <c r="AR777" s="54">
        <f>+L777+AE777-AJ777</f>
        <v>9373320</v>
      </c>
      <c r="AS777" s="56" t="s">
        <v>571</v>
      </c>
      <c r="AT777" s="114">
        <v>0</v>
      </c>
      <c r="AU777" s="56" t="s">
        <v>91</v>
      </c>
      <c r="AV777" s="114">
        <v>0</v>
      </c>
      <c r="AW777" s="56" t="s">
        <v>90</v>
      </c>
      <c r="AX777" s="247">
        <v>1420200</v>
      </c>
      <c r="AY777" s="58">
        <f t="shared" si="63"/>
        <v>7953120</v>
      </c>
      <c r="AZ777" s="112">
        <f t="shared" si="64"/>
        <v>0.15151515151515152</v>
      </c>
      <c r="BA777" s="159">
        <v>0.15151515151515152</v>
      </c>
      <c r="BB777" s="56" t="s">
        <v>90</v>
      </c>
      <c r="BC777" s="56" t="s">
        <v>149</v>
      </c>
      <c r="BD777" s="403" t="s">
        <v>3961</v>
      </c>
      <c r="BE777" s="51" t="s">
        <v>88</v>
      </c>
      <c r="BF777" s="51" t="s">
        <v>88</v>
      </c>
    </row>
    <row r="778" spans="2:58" x14ac:dyDescent="0.25">
      <c r="B778" s="51">
        <v>2026</v>
      </c>
      <c r="C778" s="51">
        <v>891780111</v>
      </c>
      <c r="D778" s="51" t="s">
        <v>79</v>
      </c>
      <c r="E778" s="532" t="s">
        <v>3960</v>
      </c>
      <c r="F778" s="56" t="s">
        <v>3959</v>
      </c>
      <c r="G778" s="56">
        <v>0</v>
      </c>
      <c r="H778" s="56" t="s">
        <v>82</v>
      </c>
      <c r="I778" s="51" t="s">
        <v>83</v>
      </c>
      <c r="J778" s="121" t="s">
        <v>84</v>
      </c>
      <c r="K778" s="109" t="s">
        <v>3958</v>
      </c>
      <c r="L778" s="114">
        <v>6647000</v>
      </c>
      <c r="M778" s="51" t="s">
        <v>86</v>
      </c>
      <c r="N778" s="109" t="s">
        <v>3957</v>
      </c>
      <c r="O778" s="109">
        <v>73152018</v>
      </c>
      <c r="P778" s="109">
        <v>207</v>
      </c>
      <c r="Q778" s="120">
        <v>46038</v>
      </c>
      <c r="R778" s="109">
        <v>923633360</v>
      </c>
      <c r="S778" s="114">
        <v>3223</v>
      </c>
      <c r="T778" s="120">
        <v>46049</v>
      </c>
      <c r="U778" s="114">
        <v>6647000</v>
      </c>
      <c r="V778" s="56" t="s">
        <v>88</v>
      </c>
      <c r="W778" s="114">
        <v>1072646524</v>
      </c>
      <c r="X778" s="161" t="s">
        <v>3795</v>
      </c>
      <c r="Y778" s="120">
        <v>46049</v>
      </c>
      <c r="Z778" s="120">
        <v>46118</v>
      </c>
      <c r="AA778" s="120" t="s">
        <v>90</v>
      </c>
      <c r="AB778" s="120">
        <v>46317</v>
      </c>
      <c r="AC778" s="54">
        <f t="shared" si="60"/>
        <v>199</v>
      </c>
      <c r="AD778" s="56">
        <v>0</v>
      </c>
      <c r="AE778" s="114">
        <v>0</v>
      </c>
      <c r="AF778" s="56">
        <v>0</v>
      </c>
      <c r="AG778" s="116" t="s">
        <v>90</v>
      </c>
      <c r="AH778" s="54">
        <f>+IF(AG778="1800-01-01",0,AG778-#REF!)</f>
        <v>0</v>
      </c>
      <c r="AI778" s="56">
        <v>0</v>
      </c>
      <c r="AJ778" s="114">
        <v>0</v>
      </c>
      <c r="AK778" s="120" t="s">
        <v>90</v>
      </c>
      <c r="AL778" s="116" t="s">
        <v>90</v>
      </c>
      <c r="AM778" s="56">
        <v>0</v>
      </c>
      <c r="AN778" s="116" t="s">
        <v>90</v>
      </c>
      <c r="AO778" s="116" t="s">
        <v>90</v>
      </c>
      <c r="AP778" s="116" t="s">
        <v>90</v>
      </c>
      <c r="AQ778" s="54">
        <f t="shared" si="62"/>
        <v>0</v>
      </c>
      <c r="AR778" s="54">
        <f>+L778+AE778-AJ778</f>
        <v>6647000</v>
      </c>
      <c r="AS778" s="56" t="s">
        <v>88</v>
      </c>
      <c r="AT778" s="114">
        <v>6647000</v>
      </c>
      <c r="AU778" s="56" t="s">
        <v>91</v>
      </c>
      <c r="AV778" s="114">
        <v>0</v>
      </c>
      <c r="AW778" s="56" t="s">
        <v>90</v>
      </c>
      <c r="AX778" s="247">
        <v>0</v>
      </c>
      <c r="AY778" s="58">
        <f t="shared" si="63"/>
        <v>6647000</v>
      </c>
      <c r="AZ778" s="112">
        <f t="shared" si="64"/>
        <v>0</v>
      </c>
      <c r="BA778" s="159">
        <v>0</v>
      </c>
      <c r="BB778" s="56" t="s">
        <v>90</v>
      </c>
      <c r="BC778" s="56" t="s">
        <v>92</v>
      </c>
      <c r="BD778" s="403" t="s">
        <v>3956</v>
      </c>
      <c r="BE778" s="51" t="s">
        <v>88</v>
      </c>
      <c r="BF778" s="51" t="s">
        <v>88</v>
      </c>
    </row>
    <row r="779" spans="2:58" x14ac:dyDescent="0.25">
      <c r="B779" s="51">
        <v>2026</v>
      </c>
      <c r="C779" s="51">
        <v>891780111</v>
      </c>
      <c r="D779" s="51" t="s">
        <v>79</v>
      </c>
      <c r="E779" s="532" t="s">
        <v>3955</v>
      </c>
      <c r="F779" s="56" t="s">
        <v>3954</v>
      </c>
      <c r="G779" s="56">
        <v>0</v>
      </c>
      <c r="H779" s="56" t="s">
        <v>82</v>
      </c>
      <c r="I779" s="51" t="s">
        <v>83</v>
      </c>
      <c r="J779" s="121" t="s">
        <v>84</v>
      </c>
      <c r="K779" s="109" t="s">
        <v>3953</v>
      </c>
      <c r="L779" s="114">
        <v>6647000</v>
      </c>
      <c r="M779" s="51" t="s">
        <v>86</v>
      </c>
      <c r="N779" s="109" t="s">
        <v>3952</v>
      </c>
      <c r="O779" s="109">
        <v>57299168</v>
      </c>
      <c r="P779" s="109">
        <v>207</v>
      </c>
      <c r="Q779" s="120">
        <v>46038</v>
      </c>
      <c r="R779" s="109">
        <v>923633360</v>
      </c>
      <c r="S779" s="114">
        <v>3222</v>
      </c>
      <c r="T779" s="120">
        <v>46049</v>
      </c>
      <c r="U779" s="114">
        <v>6647000</v>
      </c>
      <c r="V779" s="56" t="s">
        <v>88</v>
      </c>
      <c r="W779" s="114">
        <v>1072646525</v>
      </c>
      <c r="X779" s="161" t="s">
        <v>3795</v>
      </c>
      <c r="Y779" s="120">
        <v>46049</v>
      </c>
      <c r="Z779" s="120">
        <v>46118</v>
      </c>
      <c r="AA779" s="120" t="s">
        <v>90</v>
      </c>
      <c r="AB779" s="120">
        <v>46317</v>
      </c>
      <c r="AC779" s="54">
        <f t="shared" si="60"/>
        <v>199</v>
      </c>
      <c r="AD779" s="56">
        <v>0</v>
      </c>
      <c r="AE779" s="114">
        <v>0</v>
      </c>
      <c r="AF779" s="56">
        <v>0</v>
      </c>
      <c r="AG779" s="116" t="s">
        <v>90</v>
      </c>
      <c r="AH779" s="54">
        <f t="shared" ref="AH779:AH842" si="65">+IF(AG779="1800-01-01",0,AG779-AB779)</f>
        <v>0</v>
      </c>
      <c r="AI779" s="56">
        <v>0</v>
      </c>
      <c r="AJ779" s="114">
        <v>0</v>
      </c>
      <c r="AK779" s="120" t="s">
        <v>90</v>
      </c>
      <c r="AL779" s="116" t="s">
        <v>90</v>
      </c>
      <c r="AM779" s="56">
        <v>0</v>
      </c>
      <c r="AN779" s="116" t="s">
        <v>90</v>
      </c>
      <c r="AO779" s="116" t="s">
        <v>90</v>
      </c>
      <c r="AP779" s="116" t="s">
        <v>90</v>
      </c>
      <c r="AQ779" s="54">
        <f t="shared" si="62"/>
        <v>0</v>
      </c>
      <c r="AR779" s="54">
        <f>+L779+AE779-AJ779</f>
        <v>6647000</v>
      </c>
      <c r="AS779" s="56" t="s">
        <v>88</v>
      </c>
      <c r="AT779" s="114">
        <v>6647000</v>
      </c>
      <c r="AU779" s="56" t="s">
        <v>91</v>
      </c>
      <c r="AV779" s="114">
        <v>0</v>
      </c>
      <c r="AW779" s="56" t="s">
        <v>90</v>
      </c>
      <c r="AX779" s="247">
        <v>0</v>
      </c>
      <c r="AY779" s="58">
        <f t="shared" si="63"/>
        <v>6647000</v>
      </c>
      <c r="AZ779" s="112">
        <f t="shared" si="64"/>
        <v>0</v>
      </c>
      <c r="BA779" s="159">
        <v>0</v>
      </c>
      <c r="BB779" s="56" t="s">
        <v>90</v>
      </c>
      <c r="BC779" s="56" t="s">
        <v>92</v>
      </c>
      <c r="BD779" s="403" t="s">
        <v>3951</v>
      </c>
      <c r="BE779" s="51" t="s">
        <v>88</v>
      </c>
      <c r="BF779" s="51" t="s">
        <v>88</v>
      </c>
    </row>
    <row r="780" spans="2:58" x14ac:dyDescent="0.25">
      <c r="B780" s="51">
        <v>2026</v>
      </c>
      <c r="C780" s="51">
        <v>891780111</v>
      </c>
      <c r="D780" s="51" t="s">
        <v>79</v>
      </c>
      <c r="E780" s="532" t="s">
        <v>3950</v>
      </c>
      <c r="F780" s="56" t="s">
        <v>3949</v>
      </c>
      <c r="G780" s="56">
        <v>0</v>
      </c>
      <c r="H780" s="56" t="s">
        <v>82</v>
      </c>
      <c r="I780" s="51" t="s">
        <v>174</v>
      </c>
      <c r="J780" s="121" t="s">
        <v>84</v>
      </c>
      <c r="K780" s="109" t="s">
        <v>3948</v>
      </c>
      <c r="L780" s="114">
        <v>75487500</v>
      </c>
      <c r="M780" s="51" t="s">
        <v>86</v>
      </c>
      <c r="N780" s="109" t="s">
        <v>3947</v>
      </c>
      <c r="O780" s="109">
        <v>79907119</v>
      </c>
      <c r="P780" s="109">
        <v>232</v>
      </c>
      <c r="Q780" s="120">
        <v>46041</v>
      </c>
      <c r="R780" s="114">
        <v>75487500</v>
      </c>
      <c r="S780" s="114">
        <v>3221</v>
      </c>
      <c r="T780" s="120">
        <v>46049</v>
      </c>
      <c r="U780" s="114">
        <v>75487500</v>
      </c>
      <c r="V780" s="56" t="s">
        <v>88</v>
      </c>
      <c r="W780" s="114">
        <v>72005158</v>
      </c>
      <c r="X780" s="161" t="s">
        <v>1064</v>
      </c>
      <c r="Y780" s="120">
        <v>46049</v>
      </c>
      <c r="Z780" s="120">
        <v>46049</v>
      </c>
      <c r="AA780" s="120" t="s">
        <v>90</v>
      </c>
      <c r="AB780" s="120">
        <v>46290</v>
      </c>
      <c r="AC780" s="54">
        <f t="shared" si="60"/>
        <v>241</v>
      </c>
      <c r="AD780" s="56">
        <v>0</v>
      </c>
      <c r="AE780" s="114">
        <v>0</v>
      </c>
      <c r="AF780" s="56">
        <v>0</v>
      </c>
      <c r="AG780" s="116" t="s">
        <v>90</v>
      </c>
      <c r="AH780" s="54">
        <f t="shared" si="65"/>
        <v>0</v>
      </c>
      <c r="AI780" s="56">
        <v>0</v>
      </c>
      <c r="AJ780" s="114">
        <v>0</v>
      </c>
      <c r="AK780" s="120" t="s">
        <v>90</v>
      </c>
      <c r="AL780" s="116" t="s">
        <v>90</v>
      </c>
      <c r="AM780" s="56">
        <v>0</v>
      </c>
      <c r="AN780" s="116" t="s">
        <v>90</v>
      </c>
      <c r="AO780" s="116" t="s">
        <v>90</v>
      </c>
      <c r="AP780" s="116" t="s">
        <v>90</v>
      </c>
      <c r="AQ780" s="54">
        <f t="shared" si="62"/>
        <v>0</v>
      </c>
      <c r="AR780" s="54">
        <f>+L780+AE780-AJ780</f>
        <v>75487500</v>
      </c>
      <c r="AS780" s="56" t="s">
        <v>571</v>
      </c>
      <c r="AT780" s="114">
        <v>0</v>
      </c>
      <c r="AU780" s="56" t="s">
        <v>91</v>
      </c>
      <c r="AV780" s="114">
        <v>0</v>
      </c>
      <c r="AW780" s="56" t="s">
        <v>90</v>
      </c>
      <c r="AX780" s="247">
        <v>0</v>
      </c>
      <c r="AY780" s="58">
        <f t="shared" si="63"/>
        <v>75487500</v>
      </c>
      <c r="AZ780" s="112">
        <f t="shared" si="64"/>
        <v>0</v>
      </c>
      <c r="BA780" s="159">
        <v>0</v>
      </c>
      <c r="BB780" s="56" t="s">
        <v>90</v>
      </c>
      <c r="BC780" s="56" t="s">
        <v>92</v>
      </c>
      <c r="BD780" s="403" t="s">
        <v>3946</v>
      </c>
      <c r="BE780" s="51" t="s">
        <v>88</v>
      </c>
      <c r="BF780" s="51" t="s">
        <v>88</v>
      </c>
    </row>
    <row r="781" spans="2:58" x14ac:dyDescent="0.25">
      <c r="B781" s="51">
        <v>2026</v>
      </c>
      <c r="C781" s="51">
        <v>891780111</v>
      </c>
      <c r="D781" s="51" t="s">
        <v>79</v>
      </c>
      <c r="E781" s="532" t="s">
        <v>3945</v>
      </c>
      <c r="F781" s="56" t="s">
        <v>3944</v>
      </c>
      <c r="G781" s="56">
        <v>0</v>
      </c>
      <c r="H781" s="56" t="s">
        <v>82</v>
      </c>
      <c r="I781" s="51" t="s">
        <v>174</v>
      </c>
      <c r="J781" s="121" t="s">
        <v>84</v>
      </c>
      <c r="K781" s="109" t="s">
        <v>3807</v>
      </c>
      <c r="L781" s="114">
        <v>9373320</v>
      </c>
      <c r="M781" s="51" t="s">
        <v>86</v>
      </c>
      <c r="N781" s="109" t="s">
        <v>3943</v>
      </c>
      <c r="O781" s="109">
        <v>3829310</v>
      </c>
      <c r="P781" s="109">
        <v>69</v>
      </c>
      <c r="Q781" s="120">
        <v>46036</v>
      </c>
      <c r="R781" s="109">
        <v>6818861280</v>
      </c>
      <c r="S781" s="114">
        <v>3225</v>
      </c>
      <c r="T781" s="120">
        <v>46049</v>
      </c>
      <c r="U781" s="114">
        <v>9373320</v>
      </c>
      <c r="V781" s="56" t="s">
        <v>88</v>
      </c>
      <c r="W781" s="114">
        <v>1082939683</v>
      </c>
      <c r="X781" s="161" t="s">
        <v>3375</v>
      </c>
      <c r="Y781" s="120">
        <v>46049</v>
      </c>
      <c r="Z781" s="120">
        <v>46069</v>
      </c>
      <c r="AA781" s="120" t="s">
        <v>90</v>
      </c>
      <c r="AB781" s="120">
        <v>46167</v>
      </c>
      <c r="AC781" s="54">
        <f t="shared" si="60"/>
        <v>98</v>
      </c>
      <c r="AD781" s="56">
        <v>0</v>
      </c>
      <c r="AE781" s="114">
        <v>0</v>
      </c>
      <c r="AF781" s="56">
        <v>0</v>
      </c>
      <c r="AG781" s="116" t="s">
        <v>90</v>
      </c>
      <c r="AH781" s="54">
        <f t="shared" si="65"/>
        <v>0</v>
      </c>
      <c r="AI781" s="56">
        <v>0</v>
      </c>
      <c r="AJ781" s="114">
        <v>0</v>
      </c>
      <c r="AK781" s="120" t="s">
        <v>90</v>
      </c>
      <c r="AL781" s="116" t="s">
        <v>90</v>
      </c>
      <c r="AM781" s="56">
        <v>0</v>
      </c>
      <c r="AN781" s="116" t="s">
        <v>90</v>
      </c>
      <c r="AO781" s="116" t="s">
        <v>90</v>
      </c>
      <c r="AP781" s="116" t="s">
        <v>90</v>
      </c>
      <c r="AQ781" s="54">
        <f t="shared" si="62"/>
        <v>0</v>
      </c>
      <c r="AR781" s="54">
        <f>+L781+AE781-AJ781</f>
        <v>9373320</v>
      </c>
      <c r="AS781" s="56" t="s">
        <v>571</v>
      </c>
      <c r="AT781" s="114">
        <v>0</v>
      </c>
      <c r="AU781" s="56" t="s">
        <v>91</v>
      </c>
      <c r="AV781" s="114">
        <v>0</v>
      </c>
      <c r="AW781" s="56" t="s">
        <v>90</v>
      </c>
      <c r="AX781" s="247">
        <v>0</v>
      </c>
      <c r="AY781" s="58">
        <f t="shared" si="63"/>
        <v>9373320</v>
      </c>
      <c r="AZ781" s="112">
        <f t="shared" si="64"/>
        <v>0</v>
      </c>
      <c r="BA781" s="159">
        <v>0</v>
      </c>
      <c r="BB781" s="56" t="s">
        <v>90</v>
      </c>
      <c r="BC781" s="56" t="s">
        <v>149</v>
      </c>
      <c r="BD781" s="403" t="s">
        <v>3942</v>
      </c>
      <c r="BE781" s="51" t="s">
        <v>88</v>
      </c>
      <c r="BF781" s="51" t="s">
        <v>88</v>
      </c>
    </row>
    <row r="782" spans="2:58" x14ac:dyDescent="0.25">
      <c r="B782" s="51">
        <v>2026</v>
      </c>
      <c r="C782" s="51">
        <v>891780111</v>
      </c>
      <c r="D782" s="51" t="s">
        <v>79</v>
      </c>
      <c r="E782" s="532" t="s">
        <v>3941</v>
      </c>
      <c r="F782" s="56" t="s">
        <v>3940</v>
      </c>
      <c r="G782" s="56">
        <v>0</v>
      </c>
      <c r="H782" s="56" t="s">
        <v>82</v>
      </c>
      <c r="I782" s="51" t="s">
        <v>174</v>
      </c>
      <c r="J782" s="121" t="s">
        <v>84</v>
      </c>
      <c r="K782" s="109" t="s">
        <v>3939</v>
      </c>
      <c r="L782" s="114">
        <v>9373320</v>
      </c>
      <c r="M782" s="51" t="s">
        <v>86</v>
      </c>
      <c r="N782" s="109" t="s">
        <v>3938</v>
      </c>
      <c r="O782" s="109">
        <v>1044929824</v>
      </c>
      <c r="P782" s="109">
        <v>69</v>
      </c>
      <c r="Q782" s="120">
        <v>46036</v>
      </c>
      <c r="R782" s="109">
        <v>6818861280</v>
      </c>
      <c r="S782" s="114">
        <v>3241</v>
      </c>
      <c r="T782" s="120">
        <v>46049</v>
      </c>
      <c r="U782" s="114">
        <v>9373320</v>
      </c>
      <c r="V782" s="56" t="s">
        <v>88</v>
      </c>
      <c r="W782" s="114">
        <v>1082939683</v>
      </c>
      <c r="X782" s="161" t="s">
        <v>3375</v>
      </c>
      <c r="Y782" s="120">
        <v>46049</v>
      </c>
      <c r="Z782" s="120">
        <v>46069</v>
      </c>
      <c r="AA782" s="120" t="s">
        <v>90</v>
      </c>
      <c r="AB782" s="120">
        <v>46167</v>
      </c>
      <c r="AC782" s="54">
        <f t="shared" si="60"/>
        <v>98</v>
      </c>
      <c r="AD782" s="56">
        <v>0</v>
      </c>
      <c r="AE782" s="114">
        <v>0</v>
      </c>
      <c r="AF782" s="56">
        <v>0</v>
      </c>
      <c r="AG782" s="116" t="s">
        <v>90</v>
      </c>
      <c r="AH782" s="54">
        <f t="shared" si="65"/>
        <v>0</v>
      </c>
      <c r="AI782" s="56">
        <v>0</v>
      </c>
      <c r="AJ782" s="114">
        <v>0</v>
      </c>
      <c r="AK782" s="120" t="s">
        <v>90</v>
      </c>
      <c r="AL782" s="116" t="s">
        <v>90</v>
      </c>
      <c r="AM782" s="56">
        <v>0</v>
      </c>
      <c r="AN782" s="116" t="s">
        <v>90</v>
      </c>
      <c r="AO782" s="116" t="s">
        <v>90</v>
      </c>
      <c r="AP782" s="116" t="s">
        <v>90</v>
      </c>
      <c r="AQ782" s="54">
        <f t="shared" si="62"/>
        <v>0</v>
      </c>
      <c r="AR782" s="54">
        <f>+L782+AE782-AJ782</f>
        <v>9373320</v>
      </c>
      <c r="AS782" s="56" t="s">
        <v>571</v>
      </c>
      <c r="AT782" s="114">
        <v>0</v>
      </c>
      <c r="AU782" s="56" t="s">
        <v>91</v>
      </c>
      <c r="AV782" s="114">
        <v>0</v>
      </c>
      <c r="AW782" s="56" t="s">
        <v>90</v>
      </c>
      <c r="AX782" s="247">
        <v>1420200</v>
      </c>
      <c r="AY782" s="58">
        <f t="shared" si="63"/>
        <v>7953120</v>
      </c>
      <c r="AZ782" s="112">
        <f t="shared" si="64"/>
        <v>0.15151515151515152</v>
      </c>
      <c r="BA782" s="159">
        <v>0.15151515151515152</v>
      </c>
      <c r="BB782" s="56" t="s">
        <v>90</v>
      </c>
      <c r="BC782" s="56" t="s">
        <v>149</v>
      </c>
      <c r="BD782" s="403" t="s">
        <v>3937</v>
      </c>
      <c r="BE782" s="51" t="s">
        <v>88</v>
      </c>
      <c r="BF782" s="51" t="s">
        <v>88</v>
      </c>
    </row>
    <row r="783" spans="2:58" x14ac:dyDescent="0.25">
      <c r="B783" s="51">
        <v>2026</v>
      </c>
      <c r="C783" s="51">
        <v>891780111</v>
      </c>
      <c r="D783" s="51" t="s">
        <v>79</v>
      </c>
      <c r="E783" s="532" t="s">
        <v>3936</v>
      </c>
      <c r="F783" s="56" t="s">
        <v>3935</v>
      </c>
      <c r="G783" s="56">
        <v>0</v>
      </c>
      <c r="H783" s="56" t="s">
        <v>82</v>
      </c>
      <c r="I783" s="51" t="s">
        <v>83</v>
      </c>
      <c r="J783" s="121" t="s">
        <v>84</v>
      </c>
      <c r="K783" s="109" t="s">
        <v>3934</v>
      </c>
      <c r="L783" s="114">
        <v>6647000</v>
      </c>
      <c r="M783" s="51" t="s">
        <v>86</v>
      </c>
      <c r="N783" s="109" t="s">
        <v>3933</v>
      </c>
      <c r="O783" s="109">
        <v>45487112</v>
      </c>
      <c r="P783" s="109">
        <v>207</v>
      </c>
      <c r="Q783" s="120">
        <v>46039</v>
      </c>
      <c r="R783" s="109">
        <v>923633360</v>
      </c>
      <c r="S783" s="114">
        <v>3220</v>
      </c>
      <c r="T783" s="120">
        <v>46049</v>
      </c>
      <c r="U783" s="114">
        <v>6647000</v>
      </c>
      <c r="V783" s="56" t="s">
        <v>88</v>
      </c>
      <c r="W783" s="114">
        <v>1072646525</v>
      </c>
      <c r="X783" s="161" t="s">
        <v>3795</v>
      </c>
      <c r="Y783" s="120">
        <v>46049</v>
      </c>
      <c r="Z783" s="120">
        <v>46118</v>
      </c>
      <c r="AA783" s="120" t="s">
        <v>90</v>
      </c>
      <c r="AB783" s="120">
        <v>46317</v>
      </c>
      <c r="AC783" s="54">
        <f t="shared" si="60"/>
        <v>199</v>
      </c>
      <c r="AD783" s="56">
        <v>0</v>
      </c>
      <c r="AE783" s="114">
        <v>0</v>
      </c>
      <c r="AF783" s="56">
        <v>0</v>
      </c>
      <c r="AG783" s="116" t="s">
        <v>90</v>
      </c>
      <c r="AH783" s="54">
        <f t="shared" si="65"/>
        <v>0</v>
      </c>
      <c r="AI783" s="56">
        <v>0</v>
      </c>
      <c r="AJ783" s="114">
        <v>0</v>
      </c>
      <c r="AK783" s="120" t="s">
        <v>90</v>
      </c>
      <c r="AL783" s="116" t="s">
        <v>90</v>
      </c>
      <c r="AM783" s="56">
        <v>0</v>
      </c>
      <c r="AN783" s="116" t="s">
        <v>90</v>
      </c>
      <c r="AO783" s="116" t="s">
        <v>90</v>
      </c>
      <c r="AP783" s="116" t="s">
        <v>90</v>
      </c>
      <c r="AQ783" s="54">
        <f t="shared" si="62"/>
        <v>0</v>
      </c>
      <c r="AR783" s="54">
        <f>+L783+AE783-AJ783</f>
        <v>6647000</v>
      </c>
      <c r="AS783" s="56" t="s">
        <v>88</v>
      </c>
      <c r="AT783" s="114">
        <v>6647000</v>
      </c>
      <c r="AU783" s="56" t="s">
        <v>91</v>
      </c>
      <c r="AV783" s="114">
        <v>0</v>
      </c>
      <c r="AW783" s="56" t="s">
        <v>90</v>
      </c>
      <c r="AX783" s="247">
        <v>0</v>
      </c>
      <c r="AY783" s="58">
        <f t="shared" si="63"/>
        <v>6647000</v>
      </c>
      <c r="AZ783" s="112">
        <f t="shared" si="64"/>
        <v>0</v>
      </c>
      <c r="BA783" s="159">
        <v>0</v>
      </c>
      <c r="BB783" s="56" t="s">
        <v>90</v>
      </c>
      <c r="BC783" s="56" t="s">
        <v>92</v>
      </c>
      <c r="BD783" s="403" t="s">
        <v>3932</v>
      </c>
      <c r="BE783" s="51" t="s">
        <v>88</v>
      </c>
      <c r="BF783" s="51" t="s">
        <v>88</v>
      </c>
    </row>
    <row r="784" spans="2:58" x14ac:dyDescent="0.25">
      <c r="B784" s="51">
        <v>2026</v>
      </c>
      <c r="C784" s="51">
        <v>891780111</v>
      </c>
      <c r="D784" s="51" t="s">
        <v>79</v>
      </c>
      <c r="E784" s="532" t="s">
        <v>3931</v>
      </c>
      <c r="F784" s="56" t="s">
        <v>3930</v>
      </c>
      <c r="G784" s="56">
        <v>0</v>
      </c>
      <c r="H784" s="56" t="s">
        <v>82</v>
      </c>
      <c r="I784" s="51" t="s">
        <v>174</v>
      </c>
      <c r="J784" s="121" t="s">
        <v>84</v>
      </c>
      <c r="K784" s="109" t="s">
        <v>3802</v>
      </c>
      <c r="L784" s="114">
        <v>9373320</v>
      </c>
      <c r="M784" s="51" t="s">
        <v>86</v>
      </c>
      <c r="N784" s="109" t="s">
        <v>3929</v>
      </c>
      <c r="O784" s="109">
        <v>19897181</v>
      </c>
      <c r="P784" s="109">
        <v>69</v>
      </c>
      <c r="Q784" s="120">
        <v>46036</v>
      </c>
      <c r="R784" s="109">
        <v>6818861280</v>
      </c>
      <c r="S784" s="114">
        <v>3224</v>
      </c>
      <c r="T784" s="120">
        <v>46049</v>
      </c>
      <c r="U784" s="114">
        <v>9373320</v>
      </c>
      <c r="V784" s="56" t="s">
        <v>88</v>
      </c>
      <c r="W784" s="114">
        <v>1082939683</v>
      </c>
      <c r="X784" s="161" t="s">
        <v>3375</v>
      </c>
      <c r="Y784" s="120">
        <v>46049</v>
      </c>
      <c r="Z784" s="120">
        <v>46069</v>
      </c>
      <c r="AA784" s="120" t="s">
        <v>90</v>
      </c>
      <c r="AB784" s="120">
        <v>46167</v>
      </c>
      <c r="AC784" s="54">
        <f t="shared" si="60"/>
        <v>98</v>
      </c>
      <c r="AD784" s="56">
        <v>0</v>
      </c>
      <c r="AE784" s="114">
        <v>0</v>
      </c>
      <c r="AF784" s="56">
        <v>0</v>
      </c>
      <c r="AG784" s="116" t="s">
        <v>90</v>
      </c>
      <c r="AH784" s="54">
        <f t="shared" si="65"/>
        <v>0</v>
      </c>
      <c r="AI784" s="56">
        <v>0</v>
      </c>
      <c r="AJ784" s="114">
        <v>0</v>
      </c>
      <c r="AK784" s="120" t="s">
        <v>90</v>
      </c>
      <c r="AL784" s="116" t="s">
        <v>90</v>
      </c>
      <c r="AM784" s="56">
        <v>0</v>
      </c>
      <c r="AN784" s="116" t="s">
        <v>90</v>
      </c>
      <c r="AO784" s="116" t="s">
        <v>90</v>
      </c>
      <c r="AP784" s="116" t="s">
        <v>90</v>
      </c>
      <c r="AQ784" s="54">
        <f t="shared" si="62"/>
        <v>0</v>
      </c>
      <c r="AR784" s="54">
        <f>+L784+AE784-AJ784</f>
        <v>9373320</v>
      </c>
      <c r="AS784" s="56" t="s">
        <v>571</v>
      </c>
      <c r="AT784" s="114">
        <v>0</v>
      </c>
      <c r="AU784" s="56" t="s">
        <v>91</v>
      </c>
      <c r="AV784" s="114">
        <v>0</v>
      </c>
      <c r="AW784" s="56" t="s">
        <v>90</v>
      </c>
      <c r="AX784" s="247">
        <v>1420200</v>
      </c>
      <c r="AY784" s="58">
        <f t="shared" si="63"/>
        <v>7953120</v>
      </c>
      <c r="AZ784" s="112">
        <f t="shared" si="64"/>
        <v>0.15151515151515152</v>
      </c>
      <c r="BA784" s="159">
        <v>0.15151515151515152</v>
      </c>
      <c r="BB784" s="56" t="s">
        <v>90</v>
      </c>
      <c r="BC784" s="56" t="s">
        <v>149</v>
      </c>
      <c r="BD784" s="403" t="s">
        <v>3928</v>
      </c>
      <c r="BE784" s="51" t="s">
        <v>88</v>
      </c>
      <c r="BF784" s="51" t="s">
        <v>88</v>
      </c>
    </row>
    <row r="785" spans="2:58" x14ac:dyDescent="0.25">
      <c r="B785" s="51">
        <v>2026</v>
      </c>
      <c r="C785" s="51">
        <v>891780111</v>
      </c>
      <c r="D785" s="51" t="s">
        <v>79</v>
      </c>
      <c r="E785" s="532" t="s">
        <v>3927</v>
      </c>
      <c r="F785" s="56" t="s">
        <v>3926</v>
      </c>
      <c r="G785" s="56">
        <v>0</v>
      </c>
      <c r="H785" s="56" t="s">
        <v>82</v>
      </c>
      <c r="I785" s="51" t="s">
        <v>83</v>
      </c>
      <c r="J785" s="121" t="s">
        <v>84</v>
      </c>
      <c r="K785" s="109" t="s">
        <v>3925</v>
      </c>
      <c r="L785" s="114">
        <v>6647000</v>
      </c>
      <c r="M785" s="51" t="s">
        <v>86</v>
      </c>
      <c r="N785" s="109" t="s">
        <v>3924</v>
      </c>
      <c r="O785" s="109">
        <v>1102856520</v>
      </c>
      <c r="P785" s="109">
        <v>207</v>
      </c>
      <c r="Q785" s="120">
        <v>46039</v>
      </c>
      <c r="R785" s="109">
        <v>923633360</v>
      </c>
      <c r="S785" s="114">
        <v>3219</v>
      </c>
      <c r="T785" s="120">
        <v>46049</v>
      </c>
      <c r="U785" s="114">
        <v>6647000</v>
      </c>
      <c r="V785" s="56" t="s">
        <v>88</v>
      </c>
      <c r="W785" s="114">
        <v>1072646525</v>
      </c>
      <c r="X785" s="161" t="s">
        <v>3795</v>
      </c>
      <c r="Y785" s="120">
        <v>46049</v>
      </c>
      <c r="Z785" s="120">
        <v>46118</v>
      </c>
      <c r="AA785" s="120" t="s">
        <v>90</v>
      </c>
      <c r="AB785" s="120">
        <v>46317</v>
      </c>
      <c r="AC785" s="54">
        <f t="shared" si="60"/>
        <v>199</v>
      </c>
      <c r="AD785" s="56">
        <v>0</v>
      </c>
      <c r="AE785" s="114">
        <v>0</v>
      </c>
      <c r="AF785" s="56">
        <v>0</v>
      </c>
      <c r="AG785" s="116" t="s">
        <v>90</v>
      </c>
      <c r="AH785" s="54">
        <f t="shared" si="65"/>
        <v>0</v>
      </c>
      <c r="AI785" s="56">
        <v>0</v>
      </c>
      <c r="AJ785" s="114">
        <v>0</v>
      </c>
      <c r="AK785" s="120" t="s">
        <v>90</v>
      </c>
      <c r="AL785" s="116" t="s">
        <v>90</v>
      </c>
      <c r="AM785" s="56">
        <v>0</v>
      </c>
      <c r="AN785" s="116" t="s">
        <v>90</v>
      </c>
      <c r="AO785" s="116" t="s">
        <v>90</v>
      </c>
      <c r="AP785" s="116" t="s">
        <v>90</v>
      </c>
      <c r="AQ785" s="54">
        <f t="shared" si="62"/>
        <v>0</v>
      </c>
      <c r="AR785" s="54">
        <f>+L785+AE785-AJ785</f>
        <v>6647000</v>
      </c>
      <c r="AS785" s="56" t="s">
        <v>88</v>
      </c>
      <c r="AT785" s="114">
        <v>6647000</v>
      </c>
      <c r="AU785" s="56" t="s">
        <v>91</v>
      </c>
      <c r="AV785" s="114">
        <v>0</v>
      </c>
      <c r="AW785" s="56" t="s">
        <v>90</v>
      </c>
      <c r="AX785" s="247">
        <v>0</v>
      </c>
      <c r="AY785" s="58">
        <f t="shared" si="63"/>
        <v>6647000</v>
      </c>
      <c r="AZ785" s="112">
        <f t="shared" si="64"/>
        <v>0</v>
      </c>
      <c r="BA785" s="159">
        <v>0</v>
      </c>
      <c r="BB785" s="56" t="s">
        <v>90</v>
      </c>
      <c r="BC785" s="56" t="s">
        <v>92</v>
      </c>
      <c r="BD785" s="403" t="s">
        <v>3923</v>
      </c>
      <c r="BE785" s="51" t="s">
        <v>88</v>
      </c>
      <c r="BF785" s="51" t="s">
        <v>88</v>
      </c>
    </row>
    <row r="786" spans="2:58" x14ac:dyDescent="0.25">
      <c r="B786" s="51">
        <v>2026</v>
      </c>
      <c r="C786" s="51">
        <v>891780111</v>
      </c>
      <c r="D786" s="51" t="s">
        <v>79</v>
      </c>
      <c r="E786" s="532" t="s">
        <v>3922</v>
      </c>
      <c r="F786" s="56" t="s">
        <v>3921</v>
      </c>
      <c r="G786" s="56">
        <v>0</v>
      </c>
      <c r="H786" s="56" t="s">
        <v>82</v>
      </c>
      <c r="I786" s="51" t="s">
        <v>83</v>
      </c>
      <c r="J786" s="121" t="s">
        <v>84</v>
      </c>
      <c r="K786" s="109" t="s">
        <v>3920</v>
      </c>
      <c r="L786" s="114">
        <v>6647000</v>
      </c>
      <c r="M786" s="51" t="s">
        <v>86</v>
      </c>
      <c r="N786" s="109" t="s">
        <v>3919</v>
      </c>
      <c r="O786" s="109">
        <v>7528454</v>
      </c>
      <c r="P786" s="109">
        <v>207</v>
      </c>
      <c r="Q786" s="120">
        <v>46039</v>
      </c>
      <c r="R786" s="109">
        <v>923633360</v>
      </c>
      <c r="S786" s="114">
        <v>3218</v>
      </c>
      <c r="T786" s="120">
        <v>46049</v>
      </c>
      <c r="U786" s="114">
        <v>6647000</v>
      </c>
      <c r="V786" s="56" t="s">
        <v>88</v>
      </c>
      <c r="W786" s="114">
        <v>1072646525</v>
      </c>
      <c r="X786" s="161" t="s">
        <v>3795</v>
      </c>
      <c r="Y786" s="120">
        <v>46049</v>
      </c>
      <c r="Z786" s="120">
        <v>46118</v>
      </c>
      <c r="AA786" s="120" t="s">
        <v>90</v>
      </c>
      <c r="AB786" s="120">
        <v>46317</v>
      </c>
      <c r="AC786" s="54">
        <f t="shared" si="60"/>
        <v>199</v>
      </c>
      <c r="AD786" s="56">
        <v>0</v>
      </c>
      <c r="AE786" s="114">
        <v>0</v>
      </c>
      <c r="AF786" s="56">
        <v>0</v>
      </c>
      <c r="AG786" s="116" t="s">
        <v>90</v>
      </c>
      <c r="AH786" s="54">
        <f t="shared" si="65"/>
        <v>0</v>
      </c>
      <c r="AI786" s="56">
        <v>0</v>
      </c>
      <c r="AJ786" s="114">
        <v>0</v>
      </c>
      <c r="AK786" s="120" t="s">
        <v>90</v>
      </c>
      <c r="AL786" s="116" t="s">
        <v>90</v>
      </c>
      <c r="AM786" s="56">
        <v>0</v>
      </c>
      <c r="AN786" s="116" t="s">
        <v>90</v>
      </c>
      <c r="AO786" s="116" t="s">
        <v>90</v>
      </c>
      <c r="AP786" s="116" t="s">
        <v>90</v>
      </c>
      <c r="AQ786" s="54">
        <f t="shared" si="62"/>
        <v>0</v>
      </c>
      <c r="AR786" s="54">
        <f>+L786+AE786-AJ786</f>
        <v>6647000</v>
      </c>
      <c r="AS786" s="56" t="s">
        <v>88</v>
      </c>
      <c r="AT786" s="114">
        <v>6647000</v>
      </c>
      <c r="AU786" s="56" t="s">
        <v>91</v>
      </c>
      <c r="AV786" s="114">
        <v>0</v>
      </c>
      <c r="AW786" s="56" t="s">
        <v>90</v>
      </c>
      <c r="AX786" s="247">
        <v>0</v>
      </c>
      <c r="AY786" s="58">
        <f t="shared" si="63"/>
        <v>6647000</v>
      </c>
      <c r="AZ786" s="112">
        <f t="shared" si="64"/>
        <v>0</v>
      </c>
      <c r="BA786" s="159">
        <v>0</v>
      </c>
      <c r="BB786" s="56" t="s">
        <v>90</v>
      </c>
      <c r="BC786" s="56" t="s">
        <v>92</v>
      </c>
      <c r="BD786" s="403" t="s">
        <v>3918</v>
      </c>
      <c r="BE786" s="51" t="s">
        <v>88</v>
      </c>
      <c r="BF786" s="51" t="s">
        <v>88</v>
      </c>
    </row>
    <row r="787" spans="2:58" x14ac:dyDescent="0.25">
      <c r="B787" s="51">
        <v>2026</v>
      </c>
      <c r="C787" s="51">
        <v>891780111</v>
      </c>
      <c r="D787" s="51" t="s">
        <v>79</v>
      </c>
      <c r="E787" s="532" t="s">
        <v>3917</v>
      </c>
      <c r="F787" s="56" t="s">
        <v>3916</v>
      </c>
      <c r="G787" s="56">
        <v>0</v>
      </c>
      <c r="H787" s="56" t="s">
        <v>82</v>
      </c>
      <c r="I787" s="51" t="s">
        <v>83</v>
      </c>
      <c r="J787" s="121" t="s">
        <v>84</v>
      </c>
      <c r="K787" s="109" t="s">
        <v>3915</v>
      </c>
      <c r="L787" s="114">
        <v>6647000</v>
      </c>
      <c r="M787" s="51" t="s">
        <v>86</v>
      </c>
      <c r="N787" s="109" t="s">
        <v>3914</v>
      </c>
      <c r="O787" s="109">
        <v>1102848790</v>
      </c>
      <c r="P787" s="109">
        <v>207</v>
      </c>
      <c r="Q787" s="120">
        <v>46039</v>
      </c>
      <c r="R787" s="109">
        <v>923633360</v>
      </c>
      <c r="S787" s="114">
        <v>3217</v>
      </c>
      <c r="T787" s="120">
        <v>46049</v>
      </c>
      <c r="U787" s="114">
        <v>6647000</v>
      </c>
      <c r="V787" s="56" t="s">
        <v>88</v>
      </c>
      <c r="W787" s="114">
        <v>1072646525</v>
      </c>
      <c r="X787" s="161" t="s">
        <v>3795</v>
      </c>
      <c r="Y787" s="120">
        <v>46049</v>
      </c>
      <c r="Z787" s="120">
        <v>46083</v>
      </c>
      <c r="AA787" s="120" t="s">
        <v>90</v>
      </c>
      <c r="AB787" s="120">
        <v>46282</v>
      </c>
      <c r="AC787" s="54">
        <f t="shared" si="60"/>
        <v>199</v>
      </c>
      <c r="AD787" s="56">
        <v>0</v>
      </c>
      <c r="AE787" s="114">
        <v>0</v>
      </c>
      <c r="AF787" s="56">
        <v>0</v>
      </c>
      <c r="AG787" s="116" t="s">
        <v>90</v>
      </c>
      <c r="AH787" s="54">
        <f t="shared" si="65"/>
        <v>0</v>
      </c>
      <c r="AI787" s="56">
        <v>0</v>
      </c>
      <c r="AJ787" s="114">
        <v>0</v>
      </c>
      <c r="AK787" s="120" t="s">
        <v>90</v>
      </c>
      <c r="AL787" s="116" t="s">
        <v>90</v>
      </c>
      <c r="AM787" s="56">
        <v>0</v>
      </c>
      <c r="AN787" s="116" t="s">
        <v>90</v>
      </c>
      <c r="AO787" s="116" t="s">
        <v>90</v>
      </c>
      <c r="AP787" s="116" t="s">
        <v>90</v>
      </c>
      <c r="AQ787" s="54">
        <f t="shared" si="62"/>
        <v>0</v>
      </c>
      <c r="AR787" s="54">
        <f>+L787+AE787-AJ787</f>
        <v>6647000</v>
      </c>
      <c r="AS787" s="56" t="s">
        <v>88</v>
      </c>
      <c r="AT787" s="114">
        <v>6647000</v>
      </c>
      <c r="AU787" s="56" t="s">
        <v>91</v>
      </c>
      <c r="AV787" s="114">
        <v>0</v>
      </c>
      <c r="AW787" s="56" t="s">
        <v>90</v>
      </c>
      <c r="AX787" s="247">
        <v>0</v>
      </c>
      <c r="AY787" s="58">
        <f t="shared" si="63"/>
        <v>6647000</v>
      </c>
      <c r="AZ787" s="112">
        <f t="shared" si="64"/>
        <v>0</v>
      </c>
      <c r="BA787" s="159">
        <v>0</v>
      </c>
      <c r="BB787" s="56" t="s">
        <v>90</v>
      </c>
      <c r="BC787" s="56" t="s">
        <v>92</v>
      </c>
      <c r="BD787" s="403" t="s">
        <v>3913</v>
      </c>
      <c r="BE787" s="51" t="s">
        <v>88</v>
      </c>
      <c r="BF787" s="51" t="s">
        <v>88</v>
      </c>
    </row>
    <row r="788" spans="2:58" x14ac:dyDescent="0.25">
      <c r="B788" s="51">
        <v>2026</v>
      </c>
      <c r="C788" s="51">
        <v>891780111</v>
      </c>
      <c r="D788" s="51" t="s">
        <v>79</v>
      </c>
      <c r="E788" s="532" t="s">
        <v>3912</v>
      </c>
      <c r="F788" s="56" t="s">
        <v>3911</v>
      </c>
      <c r="G788" s="56">
        <v>0</v>
      </c>
      <c r="H788" s="56" t="s">
        <v>82</v>
      </c>
      <c r="I788" s="51" t="s">
        <v>174</v>
      </c>
      <c r="J788" s="121" t="s">
        <v>84</v>
      </c>
      <c r="K788" s="109" t="s">
        <v>3802</v>
      </c>
      <c r="L788" s="114">
        <v>9373320</v>
      </c>
      <c r="M788" s="51" t="s">
        <v>86</v>
      </c>
      <c r="N788" s="109" t="s">
        <v>3910</v>
      </c>
      <c r="O788" s="109">
        <v>1047427192</v>
      </c>
      <c r="P788" s="109">
        <v>69</v>
      </c>
      <c r="Q788" s="120">
        <v>46036</v>
      </c>
      <c r="R788" s="109">
        <v>6818861280</v>
      </c>
      <c r="S788" s="114">
        <v>3243</v>
      </c>
      <c r="T788" s="120">
        <v>46049</v>
      </c>
      <c r="U788" s="114">
        <v>9373320</v>
      </c>
      <c r="V788" s="56" t="s">
        <v>88</v>
      </c>
      <c r="W788" s="114">
        <v>1082939683</v>
      </c>
      <c r="X788" s="161" t="s">
        <v>3375</v>
      </c>
      <c r="Y788" s="120">
        <v>46049</v>
      </c>
      <c r="Z788" s="120">
        <v>46069</v>
      </c>
      <c r="AA788" s="120" t="s">
        <v>90</v>
      </c>
      <c r="AB788" s="120">
        <v>46167</v>
      </c>
      <c r="AC788" s="54">
        <f t="shared" si="60"/>
        <v>98</v>
      </c>
      <c r="AD788" s="56">
        <v>0</v>
      </c>
      <c r="AE788" s="114">
        <v>0</v>
      </c>
      <c r="AF788" s="56">
        <v>0</v>
      </c>
      <c r="AG788" s="116" t="s">
        <v>90</v>
      </c>
      <c r="AH788" s="54">
        <f t="shared" si="65"/>
        <v>0</v>
      </c>
      <c r="AI788" s="56">
        <v>0</v>
      </c>
      <c r="AJ788" s="114">
        <v>0</v>
      </c>
      <c r="AK788" s="120" t="s">
        <v>90</v>
      </c>
      <c r="AL788" s="116" t="s">
        <v>90</v>
      </c>
      <c r="AM788" s="56">
        <v>0</v>
      </c>
      <c r="AN788" s="116" t="s">
        <v>90</v>
      </c>
      <c r="AO788" s="116" t="s">
        <v>90</v>
      </c>
      <c r="AP788" s="116" t="s">
        <v>90</v>
      </c>
      <c r="AQ788" s="54">
        <f t="shared" si="62"/>
        <v>0</v>
      </c>
      <c r="AR788" s="54">
        <f>+L788+AE788-AJ788</f>
        <v>9373320</v>
      </c>
      <c r="AS788" s="56" t="s">
        <v>571</v>
      </c>
      <c r="AT788" s="114">
        <v>0</v>
      </c>
      <c r="AU788" s="56" t="s">
        <v>91</v>
      </c>
      <c r="AV788" s="114">
        <v>0</v>
      </c>
      <c r="AW788" s="56" t="s">
        <v>90</v>
      </c>
      <c r="AX788" s="247">
        <v>1420200</v>
      </c>
      <c r="AY788" s="58">
        <f t="shared" si="63"/>
        <v>7953120</v>
      </c>
      <c r="AZ788" s="112">
        <f t="shared" si="64"/>
        <v>0.15151515151515152</v>
      </c>
      <c r="BA788" s="159">
        <v>0.15151515151515152</v>
      </c>
      <c r="BB788" s="56" t="s">
        <v>90</v>
      </c>
      <c r="BC788" s="56" t="s">
        <v>149</v>
      </c>
      <c r="BD788" s="403" t="s">
        <v>3909</v>
      </c>
      <c r="BE788" s="51" t="s">
        <v>88</v>
      </c>
      <c r="BF788" s="51" t="s">
        <v>88</v>
      </c>
    </row>
    <row r="789" spans="2:58" x14ac:dyDescent="0.25">
      <c r="B789" s="51">
        <v>2026</v>
      </c>
      <c r="C789" s="51">
        <v>891780111</v>
      </c>
      <c r="D789" s="51" t="s">
        <v>79</v>
      </c>
      <c r="E789" s="532" t="s">
        <v>3908</v>
      </c>
      <c r="F789" s="56" t="s">
        <v>3907</v>
      </c>
      <c r="G789" s="56">
        <v>0</v>
      </c>
      <c r="H789" s="56" t="s">
        <v>82</v>
      </c>
      <c r="I789" s="51" t="s">
        <v>174</v>
      </c>
      <c r="J789" s="121" t="s">
        <v>84</v>
      </c>
      <c r="K789" s="109" t="s">
        <v>3906</v>
      </c>
      <c r="L789" s="114">
        <v>9500000</v>
      </c>
      <c r="M789" s="51" t="s">
        <v>86</v>
      </c>
      <c r="N789" s="109" t="s">
        <v>962</v>
      </c>
      <c r="O789" s="109">
        <v>1082841537</v>
      </c>
      <c r="P789" s="109">
        <v>298</v>
      </c>
      <c r="Q789" s="120">
        <v>46043</v>
      </c>
      <c r="R789" s="109">
        <v>703999709</v>
      </c>
      <c r="S789" s="114">
        <v>3332</v>
      </c>
      <c r="T789" s="120">
        <v>46050</v>
      </c>
      <c r="U789" s="114">
        <v>9500000</v>
      </c>
      <c r="V789" s="56" t="s">
        <v>88</v>
      </c>
      <c r="W789" s="114">
        <v>72221403</v>
      </c>
      <c r="X789" s="161" t="s">
        <v>1973</v>
      </c>
      <c r="Y789" s="120">
        <v>46049</v>
      </c>
      <c r="Z789" s="120">
        <v>46050</v>
      </c>
      <c r="AA789" s="120" t="s">
        <v>90</v>
      </c>
      <c r="AB789" s="120">
        <v>46112</v>
      </c>
      <c r="AC789" s="54">
        <f t="shared" si="60"/>
        <v>62</v>
      </c>
      <c r="AD789" s="56">
        <v>0</v>
      </c>
      <c r="AE789" s="114">
        <v>0</v>
      </c>
      <c r="AF789" s="56">
        <v>0</v>
      </c>
      <c r="AG789" s="116" t="s">
        <v>90</v>
      </c>
      <c r="AH789" s="54">
        <f t="shared" si="65"/>
        <v>0</v>
      </c>
      <c r="AI789" s="56">
        <v>0</v>
      </c>
      <c r="AJ789" s="114">
        <v>0</v>
      </c>
      <c r="AK789" s="120" t="s">
        <v>90</v>
      </c>
      <c r="AL789" s="116" t="s">
        <v>90</v>
      </c>
      <c r="AM789" s="56">
        <v>0</v>
      </c>
      <c r="AN789" s="116" t="s">
        <v>90</v>
      </c>
      <c r="AO789" s="116" t="s">
        <v>90</v>
      </c>
      <c r="AP789" s="116" t="s">
        <v>90</v>
      </c>
      <c r="AQ789" s="54">
        <f t="shared" si="62"/>
        <v>0</v>
      </c>
      <c r="AR789" s="54">
        <f>+L789+AE789-AJ789</f>
        <v>9500000</v>
      </c>
      <c r="AS789" s="56"/>
      <c r="AT789" s="114"/>
      <c r="AU789" s="56" t="s">
        <v>91</v>
      </c>
      <c r="AV789" s="114">
        <v>0</v>
      </c>
      <c r="AW789" s="56" t="s">
        <v>90</v>
      </c>
      <c r="AX789" s="247">
        <v>0</v>
      </c>
      <c r="AY789" s="58">
        <f t="shared" si="63"/>
        <v>9500000</v>
      </c>
      <c r="AZ789" s="112">
        <f t="shared" si="64"/>
        <v>0</v>
      </c>
      <c r="BA789" s="159">
        <v>0</v>
      </c>
      <c r="BB789" s="56" t="s">
        <v>90</v>
      </c>
      <c r="BC789" s="56" t="s">
        <v>149</v>
      </c>
      <c r="BD789" s="403" t="s">
        <v>3905</v>
      </c>
      <c r="BE789" s="51" t="s">
        <v>88</v>
      </c>
      <c r="BF789" s="51" t="s">
        <v>88</v>
      </c>
    </row>
    <row r="790" spans="2:58" x14ac:dyDescent="0.25">
      <c r="B790" s="51">
        <v>2026</v>
      </c>
      <c r="C790" s="51">
        <v>891780111</v>
      </c>
      <c r="D790" s="51" t="s">
        <v>79</v>
      </c>
      <c r="E790" s="532" t="s">
        <v>3904</v>
      </c>
      <c r="F790" s="56" t="s">
        <v>3903</v>
      </c>
      <c r="G790" s="56">
        <v>0</v>
      </c>
      <c r="H790" s="56" t="s">
        <v>82</v>
      </c>
      <c r="I790" s="51" t="s">
        <v>83</v>
      </c>
      <c r="J790" s="121" t="s">
        <v>84</v>
      </c>
      <c r="K790" s="109" t="s">
        <v>3902</v>
      </c>
      <c r="L790" s="114">
        <v>6647000</v>
      </c>
      <c r="M790" s="51" t="s">
        <v>86</v>
      </c>
      <c r="N790" s="109" t="s">
        <v>3901</v>
      </c>
      <c r="O790" s="109">
        <v>7143554</v>
      </c>
      <c r="P790" s="109">
        <v>207</v>
      </c>
      <c r="Q790" s="120">
        <v>46039</v>
      </c>
      <c r="R790" s="109">
        <v>923633360</v>
      </c>
      <c r="S790" s="114">
        <v>3209</v>
      </c>
      <c r="T790" s="120">
        <v>46049</v>
      </c>
      <c r="U790" s="114">
        <v>6647000</v>
      </c>
      <c r="V790" s="56" t="s">
        <v>88</v>
      </c>
      <c r="W790" s="114">
        <v>1072646525</v>
      </c>
      <c r="X790" s="161" t="s">
        <v>3795</v>
      </c>
      <c r="Y790" s="120">
        <v>46049</v>
      </c>
      <c r="Z790" s="120">
        <v>46083</v>
      </c>
      <c r="AA790" s="120" t="s">
        <v>90</v>
      </c>
      <c r="AB790" s="120">
        <v>46282</v>
      </c>
      <c r="AC790" s="54">
        <f t="shared" si="60"/>
        <v>199</v>
      </c>
      <c r="AD790" s="56">
        <v>0</v>
      </c>
      <c r="AE790" s="114">
        <v>0</v>
      </c>
      <c r="AF790" s="56">
        <v>0</v>
      </c>
      <c r="AG790" s="116" t="s">
        <v>90</v>
      </c>
      <c r="AH790" s="54">
        <f t="shared" si="65"/>
        <v>0</v>
      </c>
      <c r="AI790" s="56">
        <v>0</v>
      </c>
      <c r="AJ790" s="114">
        <v>0</v>
      </c>
      <c r="AK790" s="120" t="s">
        <v>90</v>
      </c>
      <c r="AL790" s="116" t="s">
        <v>90</v>
      </c>
      <c r="AM790" s="56">
        <v>0</v>
      </c>
      <c r="AN790" s="116" t="s">
        <v>90</v>
      </c>
      <c r="AO790" s="116" t="s">
        <v>90</v>
      </c>
      <c r="AP790" s="116" t="s">
        <v>90</v>
      </c>
      <c r="AQ790" s="54">
        <f t="shared" si="62"/>
        <v>0</v>
      </c>
      <c r="AR790" s="54">
        <f>+L790+AE790-AJ790</f>
        <v>6647000</v>
      </c>
      <c r="AS790" s="56" t="s">
        <v>88</v>
      </c>
      <c r="AT790" s="114">
        <v>6647000</v>
      </c>
      <c r="AU790" s="56" t="s">
        <v>91</v>
      </c>
      <c r="AV790" s="114">
        <v>0</v>
      </c>
      <c r="AW790" s="56" t="s">
        <v>90</v>
      </c>
      <c r="AX790" s="247">
        <v>0</v>
      </c>
      <c r="AY790" s="58">
        <f t="shared" si="63"/>
        <v>6647000</v>
      </c>
      <c r="AZ790" s="112">
        <f t="shared" si="64"/>
        <v>0</v>
      </c>
      <c r="BA790" s="159">
        <v>0</v>
      </c>
      <c r="BB790" s="56" t="s">
        <v>90</v>
      </c>
      <c r="BC790" s="56" t="s">
        <v>92</v>
      </c>
      <c r="BD790" s="403" t="s">
        <v>3900</v>
      </c>
      <c r="BE790" s="51" t="s">
        <v>88</v>
      </c>
      <c r="BF790" s="51" t="s">
        <v>88</v>
      </c>
    </row>
    <row r="791" spans="2:58" x14ac:dyDescent="0.25">
      <c r="B791" s="51">
        <v>2026</v>
      </c>
      <c r="C791" s="51">
        <v>891780111</v>
      </c>
      <c r="D791" s="51" t="s">
        <v>79</v>
      </c>
      <c r="E791" s="532" t="s">
        <v>3899</v>
      </c>
      <c r="F791" s="56" t="s">
        <v>3898</v>
      </c>
      <c r="G791" s="56">
        <v>0</v>
      </c>
      <c r="H791" s="56" t="s">
        <v>82</v>
      </c>
      <c r="I791" s="51" t="s">
        <v>174</v>
      </c>
      <c r="J791" s="121" t="s">
        <v>84</v>
      </c>
      <c r="K791" s="109" t="s">
        <v>3802</v>
      </c>
      <c r="L791" s="114">
        <v>9373320</v>
      </c>
      <c r="M791" s="51" t="s">
        <v>86</v>
      </c>
      <c r="N791" s="109" t="s">
        <v>3897</v>
      </c>
      <c r="O791" s="109">
        <v>1049454315</v>
      </c>
      <c r="P791" s="109">
        <v>69</v>
      </c>
      <c r="Q791" s="120">
        <v>46036</v>
      </c>
      <c r="R791" s="109">
        <v>6818861280</v>
      </c>
      <c r="S791" s="114">
        <v>3211</v>
      </c>
      <c r="T791" s="120">
        <v>46049</v>
      </c>
      <c r="U791" s="114">
        <v>9373320</v>
      </c>
      <c r="V791" s="56" t="s">
        <v>88</v>
      </c>
      <c r="W791" s="114">
        <v>1082939683</v>
      </c>
      <c r="X791" s="161" t="s">
        <v>3375</v>
      </c>
      <c r="Y791" s="120">
        <v>46049</v>
      </c>
      <c r="Z791" s="120">
        <v>46069</v>
      </c>
      <c r="AA791" s="120" t="s">
        <v>90</v>
      </c>
      <c r="AB791" s="120">
        <v>46167</v>
      </c>
      <c r="AC791" s="54">
        <f t="shared" si="60"/>
        <v>98</v>
      </c>
      <c r="AD791" s="56">
        <v>0</v>
      </c>
      <c r="AE791" s="114">
        <v>0</v>
      </c>
      <c r="AF791" s="56">
        <v>0</v>
      </c>
      <c r="AG791" s="116" t="s">
        <v>90</v>
      </c>
      <c r="AH791" s="54">
        <f t="shared" si="65"/>
        <v>0</v>
      </c>
      <c r="AI791" s="56">
        <v>0</v>
      </c>
      <c r="AJ791" s="114">
        <v>0</v>
      </c>
      <c r="AK791" s="120" t="s">
        <v>90</v>
      </c>
      <c r="AL791" s="116" t="s">
        <v>90</v>
      </c>
      <c r="AM791" s="56">
        <v>0</v>
      </c>
      <c r="AN791" s="116" t="s">
        <v>90</v>
      </c>
      <c r="AO791" s="116" t="s">
        <v>90</v>
      </c>
      <c r="AP791" s="116" t="s">
        <v>90</v>
      </c>
      <c r="AQ791" s="54">
        <f t="shared" si="62"/>
        <v>0</v>
      </c>
      <c r="AR791" s="54">
        <f>+L791+AE791-AJ791</f>
        <v>9373320</v>
      </c>
      <c r="AS791" s="56" t="s">
        <v>571</v>
      </c>
      <c r="AT791" s="114">
        <v>0</v>
      </c>
      <c r="AU791" s="56" t="s">
        <v>91</v>
      </c>
      <c r="AV791" s="114">
        <v>0</v>
      </c>
      <c r="AW791" s="56" t="s">
        <v>90</v>
      </c>
      <c r="AX791" s="247">
        <v>1420200</v>
      </c>
      <c r="AY791" s="58">
        <f t="shared" si="63"/>
        <v>7953120</v>
      </c>
      <c r="AZ791" s="112">
        <f t="shared" si="64"/>
        <v>0.15151515151515152</v>
      </c>
      <c r="BA791" s="159">
        <v>0.15151515151515152</v>
      </c>
      <c r="BB791" s="56" t="s">
        <v>90</v>
      </c>
      <c r="BC791" s="56" t="s">
        <v>149</v>
      </c>
      <c r="BD791" s="403" t="s">
        <v>3896</v>
      </c>
      <c r="BE791" s="51" t="s">
        <v>88</v>
      </c>
      <c r="BF791" s="51" t="s">
        <v>88</v>
      </c>
    </row>
    <row r="792" spans="2:58" x14ac:dyDescent="0.25">
      <c r="B792" s="51">
        <v>2026</v>
      </c>
      <c r="C792" s="51">
        <v>891780111</v>
      </c>
      <c r="D792" s="51" t="s">
        <v>79</v>
      </c>
      <c r="E792" s="532" t="s">
        <v>3895</v>
      </c>
      <c r="F792" s="56" t="s">
        <v>3894</v>
      </c>
      <c r="G792" s="56">
        <v>0</v>
      </c>
      <c r="H792" s="56" t="s">
        <v>82</v>
      </c>
      <c r="I792" s="51" t="s">
        <v>83</v>
      </c>
      <c r="J792" s="121" t="s">
        <v>84</v>
      </c>
      <c r="K792" s="109" t="s">
        <v>3893</v>
      </c>
      <c r="L792" s="114">
        <v>6647000</v>
      </c>
      <c r="M792" s="51" t="s">
        <v>86</v>
      </c>
      <c r="N792" s="109" t="s">
        <v>3892</v>
      </c>
      <c r="O792" s="109">
        <v>85154107</v>
      </c>
      <c r="P792" s="109">
        <v>207</v>
      </c>
      <c r="Q792" s="120">
        <v>46039</v>
      </c>
      <c r="R792" s="109">
        <v>923633360</v>
      </c>
      <c r="S792" s="114">
        <v>3208</v>
      </c>
      <c r="T792" s="120">
        <v>46049</v>
      </c>
      <c r="U792" s="114">
        <v>6647000</v>
      </c>
      <c r="V792" s="56" t="s">
        <v>88</v>
      </c>
      <c r="W792" s="114">
        <v>1072646525</v>
      </c>
      <c r="X792" s="161" t="s">
        <v>3795</v>
      </c>
      <c r="Y792" s="120">
        <v>46049</v>
      </c>
      <c r="Z792" s="120">
        <v>46096</v>
      </c>
      <c r="AA792" s="120" t="s">
        <v>90</v>
      </c>
      <c r="AB792" s="120">
        <v>46264</v>
      </c>
      <c r="AC792" s="54">
        <f t="shared" si="60"/>
        <v>168</v>
      </c>
      <c r="AD792" s="56">
        <v>0</v>
      </c>
      <c r="AE792" s="114">
        <v>0</v>
      </c>
      <c r="AF792" s="56">
        <v>0</v>
      </c>
      <c r="AG792" s="116" t="s">
        <v>90</v>
      </c>
      <c r="AH792" s="54">
        <f t="shared" si="65"/>
        <v>0</v>
      </c>
      <c r="AI792" s="56">
        <v>0</v>
      </c>
      <c r="AJ792" s="114">
        <v>0</v>
      </c>
      <c r="AK792" s="120" t="s">
        <v>90</v>
      </c>
      <c r="AL792" s="116" t="s">
        <v>90</v>
      </c>
      <c r="AM792" s="56">
        <v>0</v>
      </c>
      <c r="AN792" s="116" t="s">
        <v>90</v>
      </c>
      <c r="AO792" s="116" t="s">
        <v>90</v>
      </c>
      <c r="AP792" s="116" t="s">
        <v>90</v>
      </c>
      <c r="AQ792" s="54">
        <f t="shared" si="62"/>
        <v>0</v>
      </c>
      <c r="AR792" s="54">
        <f>+L792+AE792-AJ792</f>
        <v>6647000</v>
      </c>
      <c r="AS792" s="56" t="s">
        <v>88</v>
      </c>
      <c r="AT792" s="114">
        <v>6647000</v>
      </c>
      <c r="AU792" s="56" t="s">
        <v>91</v>
      </c>
      <c r="AV792" s="114">
        <v>0</v>
      </c>
      <c r="AW792" s="56" t="s">
        <v>90</v>
      </c>
      <c r="AX792" s="247">
        <v>0</v>
      </c>
      <c r="AY792" s="58">
        <f t="shared" si="63"/>
        <v>6647000</v>
      </c>
      <c r="AZ792" s="112">
        <f t="shared" si="64"/>
        <v>0</v>
      </c>
      <c r="BA792" s="159">
        <v>0</v>
      </c>
      <c r="BB792" s="56" t="s">
        <v>90</v>
      </c>
      <c r="BC792" s="56" t="s">
        <v>92</v>
      </c>
      <c r="BD792" s="403" t="s">
        <v>3891</v>
      </c>
      <c r="BE792" s="51" t="s">
        <v>88</v>
      </c>
      <c r="BF792" s="51" t="s">
        <v>88</v>
      </c>
    </row>
    <row r="793" spans="2:58" x14ac:dyDescent="0.25">
      <c r="B793" s="51">
        <v>2026</v>
      </c>
      <c r="C793" s="51">
        <v>891780111</v>
      </c>
      <c r="D793" s="51" t="s">
        <v>79</v>
      </c>
      <c r="E793" s="532" t="s">
        <v>3890</v>
      </c>
      <c r="F793" s="56" t="s">
        <v>3889</v>
      </c>
      <c r="G793" s="56">
        <v>0</v>
      </c>
      <c r="H793" s="56" t="s">
        <v>82</v>
      </c>
      <c r="I793" s="51" t="s">
        <v>83</v>
      </c>
      <c r="J793" s="121" t="s">
        <v>84</v>
      </c>
      <c r="K793" s="109" t="s">
        <v>3888</v>
      </c>
      <c r="L793" s="114">
        <v>6647000</v>
      </c>
      <c r="M793" s="51" t="s">
        <v>86</v>
      </c>
      <c r="N793" s="109" t="s">
        <v>3887</v>
      </c>
      <c r="O793" s="109">
        <v>57462714</v>
      </c>
      <c r="P793" s="109">
        <v>207</v>
      </c>
      <c r="Q793" s="120">
        <v>46039</v>
      </c>
      <c r="R793" s="109">
        <v>923633360</v>
      </c>
      <c r="S793" s="114">
        <v>3207</v>
      </c>
      <c r="T793" s="120">
        <v>46049</v>
      </c>
      <c r="U793" s="114">
        <v>6647000</v>
      </c>
      <c r="V793" s="56" t="s">
        <v>88</v>
      </c>
      <c r="W793" s="114">
        <v>1072646525</v>
      </c>
      <c r="X793" s="161" t="s">
        <v>3795</v>
      </c>
      <c r="Y793" s="120">
        <v>46049</v>
      </c>
      <c r="Z793" s="120">
        <v>46118</v>
      </c>
      <c r="AA793" s="120" t="s">
        <v>90</v>
      </c>
      <c r="AB793" s="120">
        <v>46317</v>
      </c>
      <c r="AC793" s="54">
        <f t="shared" si="60"/>
        <v>199</v>
      </c>
      <c r="AD793" s="56">
        <v>0</v>
      </c>
      <c r="AE793" s="114">
        <v>0</v>
      </c>
      <c r="AF793" s="56">
        <v>0</v>
      </c>
      <c r="AG793" s="116" t="s">
        <v>90</v>
      </c>
      <c r="AH793" s="54">
        <f t="shared" si="65"/>
        <v>0</v>
      </c>
      <c r="AI793" s="56">
        <v>0</v>
      </c>
      <c r="AJ793" s="114">
        <v>0</v>
      </c>
      <c r="AK793" s="120" t="s">
        <v>90</v>
      </c>
      <c r="AL793" s="116" t="s">
        <v>90</v>
      </c>
      <c r="AM793" s="56">
        <v>0</v>
      </c>
      <c r="AN793" s="116" t="s">
        <v>90</v>
      </c>
      <c r="AO793" s="116" t="s">
        <v>90</v>
      </c>
      <c r="AP793" s="116" t="s">
        <v>90</v>
      </c>
      <c r="AQ793" s="54">
        <f t="shared" si="62"/>
        <v>0</v>
      </c>
      <c r="AR793" s="54">
        <f>+L793+AE793-AJ793</f>
        <v>6647000</v>
      </c>
      <c r="AS793" s="56" t="s">
        <v>88</v>
      </c>
      <c r="AT793" s="114">
        <v>6647000</v>
      </c>
      <c r="AU793" s="56" t="s">
        <v>91</v>
      </c>
      <c r="AV793" s="114">
        <v>0</v>
      </c>
      <c r="AW793" s="56" t="s">
        <v>90</v>
      </c>
      <c r="AX793" s="247">
        <v>0</v>
      </c>
      <c r="AY793" s="58">
        <f t="shared" si="63"/>
        <v>6647000</v>
      </c>
      <c r="AZ793" s="112">
        <f t="shared" si="64"/>
        <v>0</v>
      </c>
      <c r="BA793" s="159">
        <v>0</v>
      </c>
      <c r="BB793" s="56" t="s">
        <v>90</v>
      </c>
      <c r="BC793" s="56" t="s">
        <v>92</v>
      </c>
      <c r="BD793" s="403" t="s">
        <v>3886</v>
      </c>
      <c r="BE793" s="51" t="s">
        <v>88</v>
      </c>
      <c r="BF793" s="51" t="s">
        <v>88</v>
      </c>
    </row>
    <row r="794" spans="2:58" x14ac:dyDescent="0.25">
      <c r="B794" s="51">
        <v>2026</v>
      </c>
      <c r="C794" s="51">
        <v>891780111</v>
      </c>
      <c r="D794" s="51" t="s">
        <v>79</v>
      </c>
      <c r="E794" s="532" t="s">
        <v>3885</v>
      </c>
      <c r="F794" s="56" t="s">
        <v>3884</v>
      </c>
      <c r="G794" s="56">
        <v>0</v>
      </c>
      <c r="H794" s="56" t="s">
        <v>82</v>
      </c>
      <c r="I794" s="51" t="s">
        <v>174</v>
      </c>
      <c r="J794" s="121" t="s">
        <v>84</v>
      </c>
      <c r="K794" s="109" t="s">
        <v>3802</v>
      </c>
      <c r="L794" s="114">
        <v>9373320</v>
      </c>
      <c r="M794" s="51" t="s">
        <v>86</v>
      </c>
      <c r="N794" s="109" t="s">
        <v>3883</v>
      </c>
      <c r="O794" s="109">
        <v>9290838</v>
      </c>
      <c r="P794" s="109">
        <v>69</v>
      </c>
      <c r="Q794" s="120">
        <v>46036</v>
      </c>
      <c r="R794" s="109">
        <v>6818861280</v>
      </c>
      <c r="S794" s="114">
        <v>3210</v>
      </c>
      <c r="T794" s="120">
        <v>46049</v>
      </c>
      <c r="U794" s="114">
        <v>9373320</v>
      </c>
      <c r="V794" s="56" t="s">
        <v>88</v>
      </c>
      <c r="W794" s="114">
        <v>1082939683</v>
      </c>
      <c r="X794" s="161" t="s">
        <v>3375</v>
      </c>
      <c r="Y794" s="120">
        <v>46049</v>
      </c>
      <c r="Z794" s="120">
        <v>46069</v>
      </c>
      <c r="AA794" s="120" t="s">
        <v>90</v>
      </c>
      <c r="AB794" s="120">
        <v>46167</v>
      </c>
      <c r="AC794" s="54">
        <f t="shared" si="60"/>
        <v>98</v>
      </c>
      <c r="AD794" s="56">
        <v>0</v>
      </c>
      <c r="AE794" s="114">
        <v>0</v>
      </c>
      <c r="AF794" s="56">
        <v>0</v>
      </c>
      <c r="AG794" s="116" t="s">
        <v>90</v>
      </c>
      <c r="AH794" s="54">
        <f t="shared" si="65"/>
        <v>0</v>
      </c>
      <c r="AI794" s="56">
        <v>0</v>
      </c>
      <c r="AJ794" s="114">
        <v>0</v>
      </c>
      <c r="AK794" s="120" t="s">
        <v>90</v>
      </c>
      <c r="AL794" s="116" t="s">
        <v>90</v>
      </c>
      <c r="AM794" s="56">
        <v>0</v>
      </c>
      <c r="AN794" s="116" t="s">
        <v>90</v>
      </c>
      <c r="AO794" s="116" t="s">
        <v>90</v>
      </c>
      <c r="AP794" s="116" t="s">
        <v>90</v>
      </c>
      <c r="AQ794" s="54">
        <f t="shared" si="62"/>
        <v>0</v>
      </c>
      <c r="AR794" s="54">
        <f>+L794+AE794-AJ794</f>
        <v>9373320</v>
      </c>
      <c r="AS794" s="56" t="s">
        <v>571</v>
      </c>
      <c r="AT794" s="114">
        <v>0</v>
      </c>
      <c r="AU794" s="56" t="s">
        <v>91</v>
      </c>
      <c r="AV794" s="114">
        <v>0</v>
      </c>
      <c r="AW794" s="56" t="s">
        <v>90</v>
      </c>
      <c r="AX794" s="247">
        <v>1420200</v>
      </c>
      <c r="AY794" s="58">
        <f t="shared" si="63"/>
        <v>7953120</v>
      </c>
      <c r="AZ794" s="112">
        <f t="shared" si="64"/>
        <v>0.15151515151515152</v>
      </c>
      <c r="BA794" s="159">
        <v>0.15151515151515152</v>
      </c>
      <c r="BB794" s="56" t="s">
        <v>90</v>
      </c>
      <c r="BC794" s="56" t="s">
        <v>149</v>
      </c>
      <c r="BD794" s="403" t="s">
        <v>3882</v>
      </c>
      <c r="BE794" s="51" t="s">
        <v>88</v>
      </c>
      <c r="BF794" s="51" t="s">
        <v>88</v>
      </c>
    </row>
    <row r="795" spans="2:58" x14ac:dyDescent="0.25">
      <c r="B795" s="51">
        <v>2026</v>
      </c>
      <c r="C795" s="51">
        <v>891780111</v>
      </c>
      <c r="D795" s="51" t="s">
        <v>79</v>
      </c>
      <c r="E795" s="532" t="s">
        <v>3881</v>
      </c>
      <c r="F795" s="56" t="s">
        <v>3880</v>
      </c>
      <c r="G795" s="56">
        <v>0</v>
      </c>
      <c r="H795" s="56" t="s">
        <v>82</v>
      </c>
      <c r="I795" s="51" t="s">
        <v>83</v>
      </c>
      <c r="J795" s="121" t="s">
        <v>84</v>
      </c>
      <c r="K795" s="109" t="s">
        <v>3879</v>
      </c>
      <c r="L795" s="114">
        <v>16875000</v>
      </c>
      <c r="M795" s="51" t="s">
        <v>86</v>
      </c>
      <c r="N795" s="109" t="s">
        <v>3878</v>
      </c>
      <c r="O795" s="109">
        <v>1123411993</v>
      </c>
      <c r="P795" s="109">
        <v>374</v>
      </c>
      <c r="Q795" s="120">
        <v>46045</v>
      </c>
      <c r="R795" s="109">
        <v>31725000</v>
      </c>
      <c r="S795" s="114">
        <v>3206</v>
      </c>
      <c r="T795" s="120">
        <v>46049</v>
      </c>
      <c r="U795" s="114">
        <v>16875000</v>
      </c>
      <c r="V795" s="56" t="s">
        <v>88</v>
      </c>
      <c r="W795" s="114">
        <v>1082939683</v>
      </c>
      <c r="X795" s="161" t="s">
        <v>3375</v>
      </c>
      <c r="Y795" s="120">
        <v>46049</v>
      </c>
      <c r="Z795" s="120">
        <v>46049</v>
      </c>
      <c r="AA795" s="120" t="s">
        <v>90</v>
      </c>
      <c r="AB795" s="120">
        <v>46173</v>
      </c>
      <c r="AC795" s="54">
        <f t="shared" si="60"/>
        <v>124</v>
      </c>
      <c r="AD795" s="56">
        <v>0</v>
      </c>
      <c r="AE795" s="114">
        <v>0</v>
      </c>
      <c r="AF795" s="56">
        <v>0</v>
      </c>
      <c r="AG795" s="116" t="s">
        <v>90</v>
      </c>
      <c r="AH795" s="54">
        <f t="shared" si="65"/>
        <v>0</v>
      </c>
      <c r="AI795" s="56">
        <v>0</v>
      </c>
      <c r="AJ795" s="114">
        <v>0</v>
      </c>
      <c r="AK795" s="120" t="s">
        <v>90</v>
      </c>
      <c r="AL795" s="116" t="s">
        <v>90</v>
      </c>
      <c r="AM795" s="56">
        <v>0</v>
      </c>
      <c r="AN795" s="116" t="s">
        <v>90</v>
      </c>
      <c r="AO795" s="116" t="s">
        <v>90</v>
      </c>
      <c r="AP795" s="116" t="s">
        <v>90</v>
      </c>
      <c r="AQ795" s="54">
        <f t="shared" si="62"/>
        <v>0</v>
      </c>
      <c r="AR795" s="54">
        <f>+L795+AE795-AJ795</f>
        <v>16875000</v>
      </c>
      <c r="AS795" s="56" t="s">
        <v>88</v>
      </c>
      <c r="AT795" s="114">
        <v>16875000</v>
      </c>
      <c r="AU795" s="56" t="s">
        <v>91</v>
      </c>
      <c r="AV795" s="114">
        <v>0</v>
      </c>
      <c r="AW795" s="56" t="s">
        <v>90</v>
      </c>
      <c r="AX795" s="247">
        <v>9375000</v>
      </c>
      <c r="AY795" s="58">
        <f t="shared" si="63"/>
        <v>7500000</v>
      </c>
      <c r="AZ795" s="112">
        <f t="shared" si="64"/>
        <v>0.55555555555555558</v>
      </c>
      <c r="BA795" s="159">
        <v>0.55555555555555558</v>
      </c>
      <c r="BB795" s="56" t="s">
        <v>90</v>
      </c>
      <c r="BC795" s="56" t="s">
        <v>149</v>
      </c>
      <c r="BD795" s="403" t="s">
        <v>3877</v>
      </c>
      <c r="BE795" s="51" t="s">
        <v>88</v>
      </c>
      <c r="BF795" s="51" t="s">
        <v>88</v>
      </c>
    </row>
    <row r="796" spans="2:58" x14ac:dyDescent="0.25">
      <c r="B796" s="51">
        <v>2026</v>
      </c>
      <c r="C796" s="51">
        <v>891780111</v>
      </c>
      <c r="D796" s="51" t="s">
        <v>79</v>
      </c>
      <c r="E796" s="532" t="s">
        <v>3876</v>
      </c>
      <c r="F796" s="56" t="s">
        <v>3875</v>
      </c>
      <c r="G796" s="56">
        <v>0</v>
      </c>
      <c r="H796" s="56" t="s">
        <v>82</v>
      </c>
      <c r="I796" s="51" t="s">
        <v>83</v>
      </c>
      <c r="J796" s="121" t="s">
        <v>84</v>
      </c>
      <c r="K796" s="109" t="s">
        <v>3874</v>
      </c>
      <c r="L796" s="114">
        <v>6647000</v>
      </c>
      <c r="M796" s="51" t="s">
        <v>86</v>
      </c>
      <c r="N796" s="109" t="s">
        <v>3873</v>
      </c>
      <c r="O796" s="109">
        <v>32766967</v>
      </c>
      <c r="P796" s="109">
        <v>207</v>
      </c>
      <c r="Q796" s="120">
        <v>46039</v>
      </c>
      <c r="R796" s="109">
        <v>923633360</v>
      </c>
      <c r="S796" s="114">
        <v>3205</v>
      </c>
      <c r="T796" s="120">
        <v>46049</v>
      </c>
      <c r="U796" s="114">
        <v>6647000</v>
      </c>
      <c r="V796" s="56" t="s">
        <v>88</v>
      </c>
      <c r="W796" s="114">
        <v>1072646525</v>
      </c>
      <c r="X796" s="161" t="s">
        <v>3795</v>
      </c>
      <c r="Y796" s="120">
        <v>46049</v>
      </c>
      <c r="Z796" s="120">
        <v>46118</v>
      </c>
      <c r="AA796" s="120" t="s">
        <v>90</v>
      </c>
      <c r="AB796" s="120">
        <v>46317</v>
      </c>
      <c r="AC796" s="54">
        <f t="shared" si="60"/>
        <v>199</v>
      </c>
      <c r="AD796" s="56">
        <v>0</v>
      </c>
      <c r="AE796" s="114">
        <v>0</v>
      </c>
      <c r="AF796" s="56">
        <v>0</v>
      </c>
      <c r="AG796" s="116" t="s">
        <v>90</v>
      </c>
      <c r="AH796" s="54">
        <f t="shared" si="65"/>
        <v>0</v>
      </c>
      <c r="AI796" s="56">
        <v>0</v>
      </c>
      <c r="AJ796" s="114">
        <v>0</v>
      </c>
      <c r="AK796" s="120" t="s">
        <v>90</v>
      </c>
      <c r="AL796" s="116" t="s">
        <v>90</v>
      </c>
      <c r="AM796" s="56">
        <v>0</v>
      </c>
      <c r="AN796" s="116" t="s">
        <v>90</v>
      </c>
      <c r="AO796" s="116" t="s">
        <v>90</v>
      </c>
      <c r="AP796" s="116" t="s">
        <v>90</v>
      </c>
      <c r="AQ796" s="54">
        <f t="shared" si="62"/>
        <v>0</v>
      </c>
      <c r="AR796" s="54">
        <f>+L796+AE796-AJ796</f>
        <v>6647000</v>
      </c>
      <c r="AS796" s="56" t="s">
        <v>88</v>
      </c>
      <c r="AT796" s="114">
        <v>6647000</v>
      </c>
      <c r="AU796" s="56" t="s">
        <v>91</v>
      </c>
      <c r="AV796" s="114">
        <v>0</v>
      </c>
      <c r="AW796" s="56" t="s">
        <v>90</v>
      </c>
      <c r="AX796" s="247">
        <v>0</v>
      </c>
      <c r="AY796" s="58">
        <f t="shared" si="63"/>
        <v>6647000</v>
      </c>
      <c r="AZ796" s="112">
        <f t="shared" si="64"/>
        <v>0</v>
      </c>
      <c r="BA796" s="159">
        <v>0</v>
      </c>
      <c r="BB796" s="56" t="s">
        <v>90</v>
      </c>
      <c r="BC796" s="56" t="s">
        <v>92</v>
      </c>
      <c r="BD796" s="403" t="s">
        <v>3872</v>
      </c>
      <c r="BE796" s="51" t="s">
        <v>88</v>
      </c>
      <c r="BF796" s="51" t="s">
        <v>88</v>
      </c>
    </row>
    <row r="797" spans="2:58" x14ac:dyDescent="0.25">
      <c r="B797" s="51">
        <v>2026</v>
      </c>
      <c r="C797" s="51">
        <v>891780111</v>
      </c>
      <c r="D797" s="51" t="s">
        <v>79</v>
      </c>
      <c r="E797" s="532" t="s">
        <v>3871</v>
      </c>
      <c r="F797" s="408" t="s">
        <v>3870</v>
      </c>
      <c r="G797" s="56">
        <v>0</v>
      </c>
      <c r="H797" s="56" t="s">
        <v>82</v>
      </c>
      <c r="I797" s="51" t="s">
        <v>83</v>
      </c>
      <c r="J797" s="121" t="s">
        <v>84</v>
      </c>
      <c r="K797" s="109" t="s">
        <v>3869</v>
      </c>
      <c r="L797" s="114">
        <v>14850000</v>
      </c>
      <c r="M797" s="51" t="s">
        <v>86</v>
      </c>
      <c r="N797" s="109" t="s">
        <v>3868</v>
      </c>
      <c r="O797" s="109">
        <v>1004162067</v>
      </c>
      <c r="P797" s="109">
        <v>374</v>
      </c>
      <c r="Q797" s="120">
        <v>46045</v>
      </c>
      <c r="R797" s="109">
        <v>31725000</v>
      </c>
      <c r="S797" s="114">
        <v>3204</v>
      </c>
      <c r="T797" s="120">
        <v>46049</v>
      </c>
      <c r="U797" s="114">
        <v>14850000</v>
      </c>
      <c r="V797" s="56" t="s">
        <v>88</v>
      </c>
      <c r="W797" s="114">
        <v>1082939683</v>
      </c>
      <c r="X797" s="161" t="s">
        <v>3375</v>
      </c>
      <c r="Y797" s="120">
        <v>46049</v>
      </c>
      <c r="Z797" s="120">
        <v>46049</v>
      </c>
      <c r="AA797" s="120" t="s">
        <v>90</v>
      </c>
      <c r="AB797" s="120">
        <v>46173</v>
      </c>
      <c r="AC797" s="54">
        <f t="shared" si="60"/>
        <v>124</v>
      </c>
      <c r="AD797" s="56">
        <v>0</v>
      </c>
      <c r="AE797" s="114">
        <v>0</v>
      </c>
      <c r="AF797" s="56">
        <v>0</v>
      </c>
      <c r="AG797" s="116" t="s">
        <v>90</v>
      </c>
      <c r="AH797" s="54">
        <f t="shared" si="65"/>
        <v>0</v>
      </c>
      <c r="AI797" s="56">
        <v>0</v>
      </c>
      <c r="AJ797" s="114">
        <v>0</v>
      </c>
      <c r="AK797" s="120" t="s">
        <v>90</v>
      </c>
      <c r="AL797" s="116" t="s">
        <v>90</v>
      </c>
      <c r="AM797" s="56">
        <v>0</v>
      </c>
      <c r="AN797" s="116" t="s">
        <v>90</v>
      </c>
      <c r="AO797" s="116" t="s">
        <v>90</v>
      </c>
      <c r="AP797" s="116" t="s">
        <v>90</v>
      </c>
      <c r="AQ797" s="54">
        <f t="shared" si="62"/>
        <v>0</v>
      </c>
      <c r="AR797" s="54">
        <f>+L797+AE797-AJ797</f>
        <v>14850000</v>
      </c>
      <c r="AS797" s="56" t="s">
        <v>88</v>
      </c>
      <c r="AT797" s="114">
        <v>14850000</v>
      </c>
      <c r="AU797" s="56" t="s">
        <v>91</v>
      </c>
      <c r="AV797" s="114">
        <v>0</v>
      </c>
      <c r="AW797" s="56" t="s">
        <v>90</v>
      </c>
      <c r="AX797" s="247">
        <v>8250000</v>
      </c>
      <c r="AY797" s="58">
        <f t="shared" si="63"/>
        <v>6600000</v>
      </c>
      <c r="AZ797" s="112">
        <f t="shared" si="64"/>
        <v>0.55555555555555558</v>
      </c>
      <c r="BA797" s="159">
        <v>0.55555555555555558</v>
      </c>
      <c r="BB797" s="56" t="s">
        <v>90</v>
      </c>
      <c r="BC797" s="56" t="s">
        <v>149</v>
      </c>
      <c r="BD797" s="403" t="s">
        <v>3867</v>
      </c>
      <c r="BE797" s="51" t="s">
        <v>88</v>
      </c>
      <c r="BF797" s="51" t="s">
        <v>88</v>
      </c>
    </row>
    <row r="798" spans="2:58" x14ac:dyDescent="0.25">
      <c r="B798" s="51">
        <v>2026</v>
      </c>
      <c r="C798" s="51">
        <v>891780111</v>
      </c>
      <c r="D798" s="51" t="s">
        <v>79</v>
      </c>
      <c r="E798" s="532" t="s">
        <v>3866</v>
      </c>
      <c r="F798" s="56" t="s">
        <v>3865</v>
      </c>
      <c r="G798" s="56">
        <v>0</v>
      </c>
      <c r="H798" s="56" t="s">
        <v>82</v>
      </c>
      <c r="I798" s="51" t="s">
        <v>83</v>
      </c>
      <c r="J798" s="121" t="s">
        <v>84</v>
      </c>
      <c r="K798" s="109" t="s">
        <v>3864</v>
      </c>
      <c r="L798" s="114">
        <v>6647000</v>
      </c>
      <c r="M798" s="51" t="s">
        <v>86</v>
      </c>
      <c r="N798" s="109" t="s">
        <v>3863</v>
      </c>
      <c r="O798" s="109">
        <v>12556078</v>
      </c>
      <c r="P798" s="109">
        <v>207</v>
      </c>
      <c r="Q798" s="120">
        <v>46039</v>
      </c>
      <c r="R798" s="109">
        <v>923633360</v>
      </c>
      <c r="S798" s="114">
        <v>3132</v>
      </c>
      <c r="T798" s="120">
        <v>46049</v>
      </c>
      <c r="U798" s="114">
        <v>6647000</v>
      </c>
      <c r="V798" s="56" t="s">
        <v>88</v>
      </c>
      <c r="W798" s="114">
        <v>1072646525</v>
      </c>
      <c r="X798" s="161" t="s">
        <v>3795</v>
      </c>
      <c r="Y798" s="120">
        <v>46049</v>
      </c>
      <c r="Z798" s="120">
        <v>46118</v>
      </c>
      <c r="AA798" s="120" t="s">
        <v>90</v>
      </c>
      <c r="AB798" s="120">
        <v>46317</v>
      </c>
      <c r="AC798" s="54">
        <f t="shared" si="60"/>
        <v>199</v>
      </c>
      <c r="AD798" s="56">
        <v>0</v>
      </c>
      <c r="AE798" s="114">
        <v>0</v>
      </c>
      <c r="AF798" s="56">
        <v>0</v>
      </c>
      <c r="AG798" s="116" t="s">
        <v>90</v>
      </c>
      <c r="AH798" s="54">
        <f t="shared" si="65"/>
        <v>0</v>
      </c>
      <c r="AI798" s="56">
        <v>0</v>
      </c>
      <c r="AJ798" s="114">
        <v>0</v>
      </c>
      <c r="AK798" s="120" t="s">
        <v>90</v>
      </c>
      <c r="AL798" s="116" t="s">
        <v>90</v>
      </c>
      <c r="AM798" s="56">
        <v>0</v>
      </c>
      <c r="AN798" s="116" t="s">
        <v>90</v>
      </c>
      <c r="AO798" s="116" t="s">
        <v>90</v>
      </c>
      <c r="AP798" s="116" t="s">
        <v>90</v>
      </c>
      <c r="AQ798" s="54">
        <f t="shared" si="62"/>
        <v>0</v>
      </c>
      <c r="AR798" s="54">
        <f>+L798+AE798-AJ798</f>
        <v>6647000</v>
      </c>
      <c r="AS798" s="56" t="s">
        <v>88</v>
      </c>
      <c r="AT798" s="114">
        <v>6647000</v>
      </c>
      <c r="AU798" s="56" t="s">
        <v>91</v>
      </c>
      <c r="AV798" s="114">
        <v>0</v>
      </c>
      <c r="AW798" s="56" t="s">
        <v>90</v>
      </c>
      <c r="AX798" s="247">
        <v>0</v>
      </c>
      <c r="AY798" s="58">
        <f t="shared" si="63"/>
        <v>6647000</v>
      </c>
      <c r="AZ798" s="112">
        <f t="shared" si="64"/>
        <v>0</v>
      </c>
      <c r="BA798" s="159">
        <v>0</v>
      </c>
      <c r="BB798" s="56" t="s">
        <v>90</v>
      </c>
      <c r="BC798" s="56" t="s">
        <v>92</v>
      </c>
      <c r="BD798" s="403" t="s">
        <v>3862</v>
      </c>
      <c r="BE798" s="51" t="s">
        <v>88</v>
      </c>
      <c r="BF798" s="51" t="s">
        <v>88</v>
      </c>
    </row>
    <row r="799" spans="2:58" x14ac:dyDescent="0.25">
      <c r="B799" s="51">
        <v>2026</v>
      </c>
      <c r="C799" s="51">
        <v>891780111</v>
      </c>
      <c r="D799" s="51" t="s">
        <v>79</v>
      </c>
      <c r="E799" s="532" t="s">
        <v>3861</v>
      </c>
      <c r="F799" s="56" t="s">
        <v>3860</v>
      </c>
      <c r="G799" s="56">
        <v>0</v>
      </c>
      <c r="H799" s="56" t="s">
        <v>82</v>
      </c>
      <c r="I799" s="51" t="s">
        <v>83</v>
      </c>
      <c r="J799" s="121" t="s">
        <v>84</v>
      </c>
      <c r="K799" s="109" t="s">
        <v>3859</v>
      </c>
      <c r="L799" s="114">
        <v>6647000</v>
      </c>
      <c r="M799" s="51" t="s">
        <v>86</v>
      </c>
      <c r="N799" s="109" t="s">
        <v>3858</v>
      </c>
      <c r="O799" s="109">
        <v>57299253</v>
      </c>
      <c r="P799" s="109">
        <v>207</v>
      </c>
      <c r="Q799" s="120">
        <v>46039</v>
      </c>
      <c r="R799" s="109">
        <v>923633360</v>
      </c>
      <c r="S799" s="114">
        <v>3131</v>
      </c>
      <c r="T799" s="120">
        <v>46049</v>
      </c>
      <c r="U799" s="114">
        <v>6647000</v>
      </c>
      <c r="V799" s="56" t="s">
        <v>88</v>
      </c>
      <c r="W799" s="114">
        <v>1072646525</v>
      </c>
      <c r="X799" s="161" t="s">
        <v>3795</v>
      </c>
      <c r="Y799" s="120">
        <v>46049</v>
      </c>
      <c r="Z799" s="120">
        <v>46118</v>
      </c>
      <c r="AA799" s="120" t="s">
        <v>90</v>
      </c>
      <c r="AB799" s="120">
        <v>46118</v>
      </c>
      <c r="AC799" s="54">
        <f t="shared" si="60"/>
        <v>0</v>
      </c>
      <c r="AD799" s="56">
        <v>0</v>
      </c>
      <c r="AE799" s="114">
        <v>0</v>
      </c>
      <c r="AF799" s="56">
        <v>0</v>
      </c>
      <c r="AG799" s="116" t="s">
        <v>90</v>
      </c>
      <c r="AH799" s="54">
        <f t="shared" si="65"/>
        <v>0</v>
      </c>
      <c r="AI799" s="56">
        <v>1</v>
      </c>
      <c r="AJ799" s="114">
        <v>6647000</v>
      </c>
      <c r="AK799" s="120">
        <v>46118</v>
      </c>
      <c r="AL799" s="116" t="s">
        <v>90</v>
      </c>
      <c r="AM799" s="56">
        <v>0</v>
      </c>
      <c r="AN799" s="116" t="s">
        <v>90</v>
      </c>
      <c r="AO799" s="116" t="s">
        <v>90</v>
      </c>
      <c r="AP799" s="116" t="s">
        <v>90</v>
      </c>
      <c r="AQ799" s="54">
        <f t="shared" si="62"/>
        <v>0</v>
      </c>
      <c r="AR799" s="54">
        <f>+L799+AE799-AJ799</f>
        <v>0</v>
      </c>
      <c r="AS799" s="56" t="s">
        <v>88</v>
      </c>
      <c r="AT799" s="114">
        <v>6647000</v>
      </c>
      <c r="AU799" s="56" t="s">
        <v>91</v>
      </c>
      <c r="AV799" s="114">
        <v>0</v>
      </c>
      <c r="AW799" s="56" t="s">
        <v>90</v>
      </c>
      <c r="AX799" s="247">
        <v>0</v>
      </c>
      <c r="AY799" s="58">
        <f t="shared" si="63"/>
        <v>0</v>
      </c>
      <c r="AZ799" s="112" t="str">
        <f t="shared" si="64"/>
        <v>_</v>
      </c>
      <c r="BA799" s="159">
        <v>0</v>
      </c>
      <c r="BB799" s="56" t="s">
        <v>90</v>
      </c>
      <c r="BC799" s="56" t="s">
        <v>149</v>
      </c>
      <c r="BD799" s="403" t="s">
        <v>3857</v>
      </c>
      <c r="BE799" s="51" t="s">
        <v>88</v>
      </c>
      <c r="BF799" s="51" t="s">
        <v>88</v>
      </c>
    </row>
    <row r="800" spans="2:58" x14ac:dyDescent="0.25">
      <c r="B800" s="51">
        <v>2026</v>
      </c>
      <c r="C800" s="51">
        <v>891780111</v>
      </c>
      <c r="D800" s="51" t="s">
        <v>79</v>
      </c>
      <c r="E800" s="532" t="s">
        <v>3856</v>
      </c>
      <c r="F800" s="56" t="s">
        <v>3855</v>
      </c>
      <c r="G800" s="56">
        <v>0</v>
      </c>
      <c r="H800" s="56" t="s">
        <v>82</v>
      </c>
      <c r="I800" s="51" t="s">
        <v>174</v>
      </c>
      <c r="J800" s="121" t="s">
        <v>84</v>
      </c>
      <c r="K800" s="109" t="s">
        <v>3854</v>
      </c>
      <c r="L800" s="114">
        <v>3000000</v>
      </c>
      <c r="M800" s="51" t="s">
        <v>86</v>
      </c>
      <c r="N800" s="109" t="s">
        <v>3853</v>
      </c>
      <c r="O800" s="109">
        <v>1062402254</v>
      </c>
      <c r="P800" s="109">
        <v>298</v>
      </c>
      <c r="Q800" s="120">
        <v>46043</v>
      </c>
      <c r="R800" s="109">
        <v>703999709</v>
      </c>
      <c r="S800" s="114">
        <v>3334</v>
      </c>
      <c r="T800" s="120">
        <v>46050</v>
      </c>
      <c r="U800" s="114">
        <v>3000000</v>
      </c>
      <c r="V800" s="56" t="s">
        <v>88</v>
      </c>
      <c r="W800" s="114">
        <v>72221403</v>
      </c>
      <c r="X800" s="161" t="s">
        <v>1973</v>
      </c>
      <c r="Y800" s="120">
        <v>46049</v>
      </c>
      <c r="Z800" s="120">
        <v>46083</v>
      </c>
      <c r="AA800" s="120" t="s">
        <v>90</v>
      </c>
      <c r="AB800" s="120">
        <v>46112</v>
      </c>
      <c r="AC800" s="54">
        <f t="shared" si="60"/>
        <v>29</v>
      </c>
      <c r="AD800" s="56">
        <v>1</v>
      </c>
      <c r="AE800" s="114">
        <v>1500000</v>
      </c>
      <c r="AF800" s="56">
        <v>1</v>
      </c>
      <c r="AG800" s="116">
        <v>46127</v>
      </c>
      <c r="AH800" s="54">
        <f t="shared" si="65"/>
        <v>15</v>
      </c>
      <c r="AI800" s="56">
        <v>0</v>
      </c>
      <c r="AJ800" s="114">
        <v>0</v>
      </c>
      <c r="AK800" s="120" t="s">
        <v>90</v>
      </c>
      <c r="AL800" s="116" t="s">
        <v>90</v>
      </c>
      <c r="AM800" s="56">
        <v>0</v>
      </c>
      <c r="AN800" s="116" t="s">
        <v>90</v>
      </c>
      <c r="AO800" s="116" t="s">
        <v>90</v>
      </c>
      <c r="AP800" s="116" t="s">
        <v>90</v>
      </c>
      <c r="AQ800" s="54">
        <f t="shared" si="62"/>
        <v>0</v>
      </c>
      <c r="AR800" s="54">
        <f>+L800+AE800-AJ800</f>
        <v>4500000</v>
      </c>
      <c r="AS800" s="56" t="s">
        <v>571</v>
      </c>
      <c r="AT800" s="114">
        <v>0</v>
      </c>
      <c r="AU800" s="56" t="s">
        <v>91</v>
      </c>
      <c r="AV800" s="114">
        <v>0</v>
      </c>
      <c r="AW800" s="56" t="s">
        <v>90</v>
      </c>
      <c r="AX800" s="247">
        <v>0</v>
      </c>
      <c r="AY800" s="58">
        <f t="shared" si="63"/>
        <v>4500000</v>
      </c>
      <c r="AZ800" s="112">
        <f t="shared" si="64"/>
        <v>0</v>
      </c>
      <c r="BA800" s="159">
        <v>0</v>
      </c>
      <c r="BB800" s="56" t="s">
        <v>90</v>
      </c>
      <c r="BC800" s="56" t="s">
        <v>149</v>
      </c>
      <c r="BD800" s="403" t="s">
        <v>3852</v>
      </c>
      <c r="BE800" s="51" t="s">
        <v>88</v>
      </c>
      <c r="BF800" s="51" t="s">
        <v>88</v>
      </c>
    </row>
    <row r="801" spans="2:58" x14ac:dyDescent="0.25">
      <c r="B801" s="51">
        <v>2026</v>
      </c>
      <c r="C801" s="51">
        <v>891780111</v>
      </c>
      <c r="D801" s="51" t="s">
        <v>79</v>
      </c>
      <c r="E801" s="532" t="s">
        <v>3851</v>
      </c>
      <c r="F801" s="56" t="s">
        <v>3850</v>
      </c>
      <c r="G801" s="56">
        <v>0</v>
      </c>
      <c r="H801" s="56" t="s">
        <v>82</v>
      </c>
      <c r="I801" s="51" t="s">
        <v>83</v>
      </c>
      <c r="J801" s="121" t="s">
        <v>84</v>
      </c>
      <c r="K801" s="109" t="s">
        <v>3845</v>
      </c>
      <c r="L801" s="114">
        <v>6647000</v>
      </c>
      <c r="M801" s="51" t="s">
        <v>86</v>
      </c>
      <c r="N801" s="109" t="s">
        <v>3849</v>
      </c>
      <c r="O801" s="109">
        <v>84452704</v>
      </c>
      <c r="P801" s="109">
        <v>207</v>
      </c>
      <c r="Q801" s="120">
        <v>46039</v>
      </c>
      <c r="R801" s="109">
        <v>923633360</v>
      </c>
      <c r="S801" s="114">
        <v>3130</v>
      </c>
      <c r="T801" s="120">
        <v>46049</v>
      </c>
      <c r="U801" s="114">
        <v>6647000</v>
      </c>
      <c r="V801" s="56" t="s">
        <v>88</v>
      </c>
      <c r="W801" s="114">
        <v>1072646525</v>
      </c>
      <c r="X801" s="161" t="s">
        <v>3795</v>
      </c>
      <c r="Y801" s="120">
        <v>46049</v>
      </c>
      <c r="Z801" s="120">
        <v>46118</v>
      </c>
      <c r="AA801" s="120" t="s">
        <v>90</v>
      </c>
      <c r="AB801" s="120">
        <v>46317</v>
      </c>
      <c r="AC801" s="54">
        <f t="shared" si="60"/>
        <v>199</v>
      </c>
      <c r="AD801" s="56">
        <v>0</v>
      </c>
      <c r="AE801" s="114">
        <v>0</v>
      </c>
      <c r="AF801" s="56">
        <v>0</v>
      </c>
      <c r="AG801" s="116" t="s">
        <v>90</v>
      </c>
      <c r="AH801" s="54">
        <f t="shared" si="65"/>
        <v>0</v>
      </c>
      <c r="AI801" s="56">
        <v>0</v>
      </c>
      <c r="AJ801" s="114">
        <v>0</v>
      </c>
      <c r="AK801" s="120" t="s">
        <v>90</v>
      </c>
      <c r="AL801" s="116" t="s">
        <v>90</v>
      </c>
      <c r="AM801" s="56">
        <v>0</v>
      </c>
      <c r="AN801" s="116" t="s">
        <v>90</v>
      </c>
      <c r="AO801" s="116" t="s">
        <v>90</v>
      </c>
      <c r="AP801" s="116" t="s">
        <v>90</v>
      </c>
      <c r="AQ801" s="54">
        <f t="shared" si="62"/>
        <v>0</v>
      </c>
      <c r="AR801" s="54">
        <f>+L801+AE801-AJ801</f>
        <v>6647000</v>
      </c>
      <c r="AS801" s="56" t="s">
        <v>88</v>
      </c>
      <c r="AT801" s="114">
        <v>6647000</v>
      </c>
      <c r="AU801" s="56" t="s">
        <v>91</v>
      </c>
      <c r="AV801" s="114">
        <v>0</v>
      </c>
      <c r="AW801" s="56" t="s">
        <v>90</v>
      </c>
      <c r="AX801" s="247">
        <v>0</v>
      </c>
      <c r="AY801" s="58">
        <f t="shared" si="63"/>
        <v>6647000</v>
      </c>
      <c r="AZ801" s="112">
        <f t="shared" si="64"/>
        <v>0</v>
      </c>
      <c r="BA801" s="159">
        <v>0</v>
      </c>
      <c r="BB801" s="56" t="s">
        <v>90</v>
      </c>
      <c r="BC801" s="56" t="s">
        <v>92</v>
      </c>
      <c r="BD801" s="403" t="s">
        <v>3848</v>
      </c>
      <c r="BE801" s="51" t="s">
        <v>88</v>
      </c>
      <c r="BF801" s="51" t="s">
        <v>88</v>
      </c>
    </row>
    <row r="802" spans="2:58" x14ac:dyDescent="0.25">
      <c r="B802" s="51">
        <v>2026</v>
      </c>
      <c r="C802" s="51">
        <v>891780111</v>
      </c>
      <c r="D802" s="51" t="s">
        <v>79</v>
      </c>
      <c r="E802" s="532" t="s">
        <v>3847</v>
      </c>
      <c r="F802" s="56" t="s">
        <v>3846</v>
      </c>
      <c r="G802" s="56">
        <v>0</v>
      </c>
      <c r="H802" s="56" t="s">
        <v>82</v>
      </c>
      <c r="I802" s="51" t="s">
        <v>83</v>
      </c>
      <c r="J802" s="121" t="s">
        <v>84</v>
      </c>
      <c r="K802" s="109" t="s">
        <v>3845</v>
      </c>
      <c r="L802" s="114">
        <v>6647000</v>
      </c>
      <c r="M802" s="51" t="s">
        <v>86</v>
      </c>
      <c r="N802" s="109" t="s">
        <v>3844</v>
      </c>
      <c r="O802" s="109">
        <v>85449797</v>
      </c>
      <c r="P802" s="109">
        <v>207</v>
      </c>
      <c r="Q802" s="120">
        <v>46039</v>
      </c>
      <c r="R802" s="109">
        <v>923633360</v>
      </c>
      <c r="S802" s="114">
        <v>3129</v>
      </c>
      <c r="T802" s="120">
        <v>46049</v>
      </c>
      <c r="U802" s="114">
        <v>6647000</v>
      </c>
      <c r="V802" s="56" t="s">
        <v>88</v>
      </c>
      <c r="W802" s="114">
        <v>1072646525</v>
      </c>
      <c r="X802" s="161" t="s">
        <v>3795</v>
      </c>
      <c r="Y802" s="120">
        <v>46049</v>
      </c>
      <c r="Z802" s="120">
        <v>46118</v>
      </c>
      <c r="AA802" s="120" t="s">
        <v>90</v>
      </c>
      <c r="AB802" s="120">
        <v>46317</v>
      </c>
      <c r="AC802" s="54">
        <f t="shared" si="60"/>
        <v>199</v>
      </c>
      <c r="AD802" s="56">
        <v>0</v>
      </c>
      <c r="AE802" s="114">
        <v>0</v>
      </c>
      <c r="AF802" s="56">
        <v>0</v>
      </c>
      <c r="AG802" s="116" t="s">
        <v>90</v>
      </c>
      <c r="AH802" s="54">
        <f t="shared" si="65"/>
        <v>0</v>
      </c>
      <c r="AI802" s="56">
        <v>0</v>
      </c>
      <c r="AJ802" s="114">
        <v>0</v>
      </c>
      <c r="AK802" s="120" t="s">
        <v>90</v>
      </c>
      <c r="AL802" s="116" t="s">
        <v>90</v>
      </c>
      <c r="AM802" s="56">
        <v>0</v>
      </c>
      <c r="AN802" s="116" t="s">
        <v>90</v>
      </c>
      <c r="AO802" s="116" t="s">
        <v>90</v>
      </c>
      <c r="AP802" s="116" t="s">
        <v>90</v>
      </c>
      <c r="AQ802" s="54">
        <f t="shared" si="62"/>
        <v>0</v>
      </c>
      <c r="AR802" s="54">
        <f>+L802+AE802-AJ802</f>
        <v>6647000</v>
      </c>
      <c r="AS802" s="56" t="s">
        <v>88</v>
      </c>
      <c r="AT802" s="114">
        <v>6647000</v>
      </c>
      <c r="AU802" s="56" t="s">
        <v>91</v>
      </c>
      <c r="AV802" s="114">
        <v>0</v>
      </c>
      <c r="AW802" s="56" t="s">
        <v>90</v>
      </c>
      <c r="AX802" s="247">
        <v>0</v>
      </c>
      <c r="AY802" s="58">
        <f t="shared" si="63"/>
        <v>6647000</v>
      </c>
      <c r="AZ802" s="112">
        <f t="shared" si="64"/>
        <v>0</v>
      </c>
      <c r="BA802" s="159">
        <v>0</v>
      </c>
      <c r="BB802" s="56" t="s">
        <v>90</v>
      </c>
      <c r="BC802" s="56" t="s">
        <v>92</v>
      </c>
      <c r="BD802" s="403" t="s">
        <v>3843</v>
      </c>
      <c r="BE802" s="51" t="s">
        <v>88</v>
      </c>
      <c r="BF802" s="51" t="s">
        <v>88</v>
      </c>
    </row>
    <row r="803" spans="2:58" x14ac:dyDescent="0.25">
      <c r="B803" s="51">
        <v>2026</v>
      </c>
      <c r="C803" s="51">
        <v>891780111</v>
      </c>
      <c r="D803" s="51" t="s">
        <v>79</v>
      </c>
      <c r="E803" s="532" t="s">
        <v>3842</v>
      </c>
      <c r="F803" s="56" t="s">
        <v>3841</v>
      </c>
      <c r="G803" s="56">
        <v>0</v>
      </c>
      <c r="H803" s="56" t="s">
        <v>82</v>
      </c>
      <c r="I803" s="51" t="s">
        <v>174</v>
      </c>
      <c r="J803" s="121" t="s">
        <v>84</v>
      </c>
      <c r="K803" s="109" t="s">
        <v>3840</v>
      </c>
      <c r="L803" s="114">
        <v>6000000</v>
      </c>
      <c r="M803" s="51" t="s">
        <v>86</v>
      </c>
      <c r="N803" s="109" t="s">
        <v>3839</v>
      </c>
      <c r="O803" s="109">
        <v>1082925061</v>
      </c>
      <c r="P803" s="109">
        <v>297</v>
      </c>
      <c r="Q803" s="120">
        <v>46043</v>
      </c>
      <c r="R803" s="109">
        <v>43328989</v>
      </c>
      <c r="S803" s="114">
        <v>3331</v>
      </c>
      <c r="T803" s="120">
        <v>46050</v>
      </c>
      <c r="U803" s="114">
        <v>6000000</v>
      </c>
      <c r="V803" s="56" t="s">
        <v>88</v>
      </c>
      <c r="W803" s="114">
        <v>72221403</v>
      </c>
      <c r="X803" s="161" t="s">
        <v>1973</v>
      </c>
      <c r="Y803" s="120">
        <v>46049</v>
      </c>
      <c r="Z803" s="120">
        <v>46050</v>
      </c>
      <c r="AA803" s="120" t="s">
        <v>90</v>
      </c>
      <c r="AB803" s="120">
        <v>46112</v>
      </c>
      <c r="AC803" s="54">
        <f t="shared" si="60"/>
        <v>62</v>
      </c>
      <c r="AD803" s="56">
        <v>1</v>
      </c>
      <c r="AE803" s="114">
        <v>3000000</v>
      </c>
      <c r="AF803" s="56">
        <v>1</v>
      </c>
      <c r="AG803" s="116">
        <v>46142</v>
      </c>
      <c r="AH803" s="54">
        <f t="shared" si="65"/>
        <v>30</v>
      </c>
      <c r="AI803" s="56">
        <v>0</v>
      </c>
      <c r="AJ803" s="114">
        <v>0</v>
      </c>
      <c r="AK803" s="120" t="s">
        <v>90</v>
      </c>
      <c r="AL803" s="116" t="s">
        <v>90</v>
      </c>
      <c r="AM803" s="56">
        <v>0</v>
      </c>
      <c r="AN803" s="116" t="s">
        <v>90</v>
      </c>
      <c r="AO803" s="116" t="s">
        <v>90</v>
      </c>
      <c r="AP803" s="116" t="s">
        <v>90</v>
      </c>
      <c r="AQ803" s="54">
        <f t="shared" si="62"/>
        <v>0</v>
      </c>
      <c r="AR803" s="54">
        <f>+L803+AE803-AJ803</f>
        <v>9000000</v>
      </c>
      <c r="AS803" s="56" t="s">
        <v>571</v>
      </c>
      <c r="AT803" s="114">
        <v>0</v>
      </c>
      <c r="AU803" s="56" t="s">
        <v>91</v>
      </c>
      <c r="AV803" s="114">
        <v>0</v>
      </c>
      <c r="AW803" s="56" t="s">
        <v>90</v>
      </c>
      <c r="AX803" s="247">
        <v>0</v>
      </c>
      <c r="AY803" s="58">
        <f t="shared" si="63"/>
        <v>9000000</v>
      </c>
      <c r="AZ803" s="112">
        <f t="shared" si="64"/>
        <v>0</v>
      </c>
      <c r="BA803" s="159">
        <v>0</v>
      </c>
      <c r="BB803" s="56" t="s">
        <v>90</v>
      </c>
      <c r="BC803" s="56" t="s">
        <v>149</v>
      </c>
      <c r="BD803" s="403" t="s">
        <v>3838</v>
      </c>
      <c r="BE803" s="51" t="s">
        <v>88</v>
      </c>
      <c r="BF803" s="51" t="s">
        <v>88</v>
      </c>
    </row>
    <row r="804" spans="2:58" x14ac:dyDescent="0.25">
      <c r="B804" s="51">
        <v>2026</v>
      </c>
      <c r="C804" s="51">
        <v>891780111</v>
      </c>
      <c r="D804" s="51" t="s">
        <v>79</v>
      </c>
      <c r="E804" s="532" t="s">
        <v>3837</v>
      </c>
      <c r="F804" s="56" t="s">
        <v>3836</v>
      </c>
      <c r="G804" s="56">
        <v>0</v>
      </c>
      <c r="H804" s="56" t="s">
        <v>82</v>
      </c>
      <c r="I804" s="51" t="s">
        <v>174</v>
      </c>
      <c r="J804" s="121" t="s">
        <v>84</v>
      </c>
      <c r="K804" s="109" t="s">
        <v>3750</v>
      </c>
      <c r="L804" s="114">
        <v>19200000</v>
      </c>
      <c r="M804" s="51" t="s">
        <v>86</v>
      </c>
      <c r="N804" s="109" t="s">
        <v>3835</v>
      </c>
      <c r="O804" s="109">
        <v>1082477341</v>
      </c>
      <c r="P804" s="109">
        <v>177</v>
      </c>
      <c r="Q804" s="120">
        <v>46038</v>
      </c>
      <c r="R804" s="109">
        <v>266200000</v>
      </c>
      <c r="S804" s="114">
        <v>3128</v>
      </c>
      <c r="T804" s="120">
        <v>46049</v>
      </c>
      <c r="U804" s="114">
        <v>19200000</v>
      </c>
      <c r="V804" s="56" t="s">
        <v>88</v>
      </c>
      <c r="W804" s="114">
        <v>85155333</v>
      </c>
      <c r="X804" s="161" t="s">
        <v>1960</v>
      </c>
      <c r="Y804" s="120">
        <v>46049</v>
      </c>
      <c r="Z804" s="120">
        <v>46069</v>
      </c>
      <c r="AA804" s="120" t="s">
        <v>90</v>
      </c>
      <c r="AB804" s="120">
        <v>46189</v>
      </c>
      <c r="AC804" s="54">
        <f t="shared" si="60"/>
        <v>120</v>
      </c>
      <c r="AD804" s="56">
        <v>0</v>
      </c>
      <c r="AE804" s="114">
        <v>0</v>
      </c>
      <c r="AF804" s="56">
        <v>0</v>
      </c>
      <c r="AG804" s="116" t="s">
        <v>90</v>
      </c>
      <c r="AH804" s="54">
        <f t="shared" si="65"/>
        <v>0</v>
      </c>
      <c r="AI804" s="56">
        <v>0</v>
      </c>
      <c r="AJ804" s="114">
        <v>0</v>
      </c>
      <c r="AK804" s="120" t="s">
        <v>90</v>
      </c>
      <c r="AL804" s="116" t="s">
        <v>90</v>
      </c>
      <c r="AM804" s="56">
        <v>0</v>
      </c>
      <c r="AN804" s="116" t="s">
        <v>90</v>
      </c>
      <c r="AO804" s="116" t="s">
        <v>90</v>
      </c>
      <c r="AP804" s="116" t="s">
        <v>90</v>
      </c>
      <c r="AQ804" s="54">
        <f t="shared" si="62"/>
        <v>0</v>
      </c>
      <c r="AR804" s="54">
        <f>+L804+AE804-AJ804</f>
        <v>19200000</v>
      </c>
      <c r="AS804" s="56" t="s">
        <v>571</v>
      </c>
      <c r="AT804" s="114">
        <v>0</v>
      </c>
      <c r="AU804" s="56" t="s">
        <v>91</v>
      </c>
      <c r="AV804" s="114">
        <v>0</v>
      </c>
      <c r="AW804" s="56" t="s">
        <v>90</v>
      </c>
      <c r="AX804" s="247">
        <v>0</v>
      </c>
      <c r="AY804" s="58">
        <f t="shared" si="63"/>
        <v>19200000</v>
      </c>
      <c r="AZ804" s="112">
        <f t="shared" si="64"/>
        <v>0</v>
      </c>
      <c r="BA804" s="159">
        <v>0</v>
      </c>
      <c r="BB804" s="56" t="s">
        <v>90</v>
      </c>
      <c r="BC804" s="56" t="s">
        <v>92</v>
      </c>
      <c r="BD804" s="403" t="s">
        <v>3834</v>
      </c>
      <c r="BE804" s="51" t="s">
        <v>88</v>
      </c>
      <c r="BF804" s="51" t="s">
        <v>88</v>
      </c>
    </row>
    <row r="805" spans="2:58" x14ac:dyDescent="0.25">
      <c r="B805" s="51">
        <v>2026</v>
      </c>
      <c r="C805" s="51">
        <v>891780111</v>
      </c>
      <c r="D805" s="51" t="s">
        <v>79</v>
      </c>
      <c r="E805" s="532" t="s">
        <v>3833</v>
      </c>
      <c r="F805" s="56" t="s">
        <v>3832</v>
      </c>
      <c r="G805" s="56">
        <v>0</v>
      </c>
      <c r="H805" s="56" t="s">
        <v>82</v>
      </c>
      <c r="I805" s="51" t="s">
        <v>174</v>
      </c>
      <c r="J805" s="121" t="s">
        <v>84</v>
      </c>
      <c r="K805" s="109" t="s">
        <v>3831</v>
      </c>
      <c r="L805" s="114">
        <v>6400000</v>
      </c>
      <c r="M805" s="51" t="s">
        <v>86</v>
      </c>
      <c r="N805" s="109" t="s">
        <v>3830</v>
      </c>
      <c r="O805" s="109">
        <v>12626997</v>
      </c>
      <c r="P805" s="109">
        <v>298</v>
      </c>
      <c r="Q805" s="120">
        <v>46043</v>
      </c>
      <c r="R805" s="109">
        <v>703999709</v>
      </c>
      <c r="S805" s="114">
        <v>3335</v>
      </c>
      <c r="T805" s="120">
        <v>46050</v>
      </c>
      <c r="U805" s="114">
        <v>6400000</v>
      </c>
      <c r="V805" s="56" t="s">
        <v>88</v>
      </c>
      <c r="W805" s="114">
        <v>36559959</v>
      </c>
      <c r="X805" s="161" t="s">
        <v>2107</v>
      </c>
      <c r="Y805" s="120">
        <v>46049</v>
      </c>
      <c r="Z805" s="120">
        <v>46050</v>
      </c>
      <c r="AA805" s="120" t="s">
        <v>90</v>
      </c>
      <c r="AB805" s="120">
        <v>46112</v>
      </c>
      <c r="AC805" s="54">
        <f t="shared" si="60"/>
        <v>62</v>
      </c>
      <c r="AD805" s="56">
        <v>1</v>
      </c>
      <c r="AE805" s="114">
        <v>3200000</v>
      </c>
      <c r="AF805" s="56">
        <v>1</v>
      </c>
      <c r="AG805" s="116">
        <v>46142</v>
      </c>
      <c r="AH805" s="54">
        <f t="shared" si="65"/>
        <v>30</v>
      </c>
      <c r="AI805" s="56">
        <v>0</v>
      </c>
      <c r="AJ805" s="114">
        <v>0</v>
      </c>
      <c r="AK805" s="120" t="s">
        <v>90</v>
      </c>
      <c r="AL805" s="116" t="s">
        <v>90</v>
      </c>
      <c r="AM805" s="56">
        <v>0</v>
      </c>
      <c r="AN805" s="116" t="s">
        <v>90</v>
      </c>
      <c r="AO805" s="116" t="s">
        <v>90</v>
      </c>
      <c r="AP805" s="116" t="s">
        <v>90</v>
      </c>
      <c r="AQ805" s="54">
        <f t="shared" si="62"/>
        <v>0</v>
      </c>
      <c r="AR805" s="54">
        <f>+L805+AE805-AJ805</f>
        <v>9600000</v>
      </c>
      <c r="AS805" s="56" t="s">
        <v>571</v>
      </c>
      <c r="AT805" s="114">
        <v>0</v>
      </c>
      <c r="AU805" s="56" t="s">
        <v>91</v>
      </c>
      <c r="AV805" s="114">
        <v>0</v>
      </c>
      <c r="AW805" s="56" t="s">
        <v>90</v>
      </c>
      <c r="AX805" s="247">
        <v>0</v>
      </c>
      <c r="AY805" s="58">
        <f t="shared" si="63"/>
        <v>9600000</v>
      </c>
      <c r="AZ805" s="112">
        <f t="shared" si="64"/>
        <v>0</v>
      </c>
      <c r="BA805" s="159">
        <v>0</v>
      </c>
      <c r="BB805" s="56" t="s">
        <v>90</v>
      </c>
      <c r="BC805" s="56" t="s">
        <v>149</v>
      </c>
      <c r="BD805" s="403" t="s">
        <v>3829</v>
      </c>
      <c r="BE805" s="51" t="s">
        <v>88</v>
      </c>
      <c r="BF805" s="51" t="s">
        <v>88</v>
      </c>
    </row>
    <row r="806" spans="2:58" x14ac:dyDescent="0.25">
      <c r="B806" s="51">
        <v>2026</v>
      </c>
      <c r="C806" s="51">
        <v>891780111</v>
      </c>
      <c r="D806" s="51" t="s">
        <v>79</v>
      </c>
      <c r="E806" s="532" t="s">
        <v>3828</v>
      </c>
      <c r="F806" s="56" t="s">
        <v>3827</v>
      </c>
      <c r="G806" s="56">
        <v>0</v>
      </c>
      <c r="H806" s="56" t="s">
        <v>82</v>
      </c>
      <c r="I806" s="51" t="s">
        <v>83</v>
      </c>
      <c r="J806" s="121" t="s">
        <v>84</v>
      </c>
      <c r="K806" s="109" t="s">
        <v>3822</v>
      </c>
      <c r="L806" s="114">
        <v>6647000</v>
      </c>
      <c r="M806" s="51" t="s">
        <v>86</v>
      </c>
      <c r="N806" s="109" t="s">
        <v>3826</v>
      </c>
      <c r="O806" s="109">
        <v>1082956840</v>
      </c>
      <c r="P806" s="109">
        <v>207</v>
      </c>
      <c r="Q806" s="120">
        <v>46039</v>
      </c>
      <c r="R806" s="109">
        <v>923633360</v>
      </c>
      <c r="S806" s="114">
        <v>3127</v>
      </c>
      <c r="T806" s="120">
        <v>46049</v>
      </c>
      <c r="U806" s="114">
        <v>6647000</v>
      </c>
      <c r="V806" s="56" t="s">
        <v>88</v>
      </c>
      <c r="W806" s="114">
        <v>1072646525</v>
      </c>
      <c r="X806" s="161" t="s">
        <v>3795</v>
      </c>
      <c r="Y806" s="120">
        <v>46049</v>
      </c>
      <c r="Z806" s="120">
        <v>46118</v>
      </c>
      <c r="AA806" s="120" t="s">
        <v>90</v>
      </c>
      <c r="AB806" s="120">
        <v>46317</v>
      </c>
      <c r="AC806" s="54">
        <f t="shared" si="60"/>
        <v>199</v>
      </c>
      <c r="AD806" s="56">
        <v>0</v>
      </c>
      <c r="AE806" s="114">
        <v>0</v>
      </c>
      <c r="AF806" s="56">
        <v>0</v>
      </c>
      <c r="AG806" s="116" t="s">
        <v>90</v>
      </c>
      <c r="AH806" s="54">
        <f t="shared" si="65"/>
        <v>0</v>
      </c>
      <c r="AI806" s="56">
        <v>0</v>
      </c>
      <c r="AJ806" s="114">
        <v>0</v>
      </c>
      <c r="AK806" s="120" t="s">
        <v>90</v>
      </c>
      <c r="AL806" s="116" t="s">
        <v>90</v>
      </c>
      <c r="AM806" s="56">
        <v>0</v>
      </c>
      <c r="AN806" s="116" t="s">
        <v>90</v>
      </c>
      <c r="AO806" s="116" t="s">
        <v>90</v>
      </c>
      <c r="AP806" s="116" t="s">
        <v>90</v>
      </c>
      <c r="AQ806" s="54">
        <f t="shared" si="62"/>
        <v>0</v>
      </c>
      <c r="AR806" s="54">
        <f>+L806+AE806-AJ806</f>
        <v>6647000</v>
      </c>
      <c r="AS806" s="56" t="s">
        <v>88</v>
      </c>
      <c r="AT806" s="114">
        <v>6647000</v>
      </c>
      <c r="AU806" s="56" t="s">
        <v>91</v>
      </c>
      <c r="AV806" s="114">
        <v>0</v>
      </c>
      <c r="AW806" s="56" t="s">
        <v>90</v>
      </c>
      <c r="AX806" s="247">
        <v>0</v>
      </c>
      <c r="AY806" s="58">
        <f t="shared" si="63"/>
        <v>6647000</v>
      </c>
      <c r="AZ806" s="112">
        <f t="shared" si="64"/>
        <v>0</v>
      </c>
      <c r="BA806" s="159">
        <v>0</v>
      </c>
      <c r="BB806" s="56" t="s">
        <v>90</v>
      </c>
      <c r="BC806" s="56" t="s">
        <v>92</v>
      </c>
      <c r="BD806" s="403" t="s">
        <v>3825</v>
      </c>
      <c r="BE806" s="51" t="s">
        <v>88</v>
      </c>
      <c r="BF806" s="51" t="s">
        <v>88</v>
      </c>
    </row>
    <row r="807" spans="2:58" x14ac:dyDescent="0.25">
      <c r="B807" s="51">
        <v>2026</v>
      </c>
      <c r="C807" s="51">
        <v>891780111</v>
      </c>
      <c r="D807" s="51" t="s">
        <v>79</v>
      </c>
      <c r="E807" s="532" t="s">
        <v>3824</v>
      </c>
      <c r="F807" s="56" t="s">
        <v>3823</v>
      </c>
      <c r="G807" s="56">
        <v>0</v>
      </c>
      <c r="H807" s="56" t="s">
        <v>82</v>
      </c>
      <c r="I807" s="51" t="s">
        <v>83</v>
      </c>
      <c r="J807" s="121" t="s">
        <v>84</v>
      </c>
      <c r="K807" s="109" t="s">
        <v>3822</v>
      </c>
      <c r="L807" s="114">
        <v>6647000</v>
      </c>
      <c r="M807" s="51" t="s">
        <v>86</v>
      </c>
      <c r="N807" s="109" t="s">
        <v>3821</v>
      </c>
      <c r="O807" s="109">
        <v>1143235626</v>
      </c>
      <c r="P807" s="109">
        <v>207</v>
      </c>
      <c r="Q807" s="120">
        <v>46038</v>
      </c>
      <c r="R807" s="109">
        <v>923633360</v>
      </c>
      <c r="S807" s="114">
        <v>3122</v>
      </c>
      <c r="T807" s="120">
        <v>46049</v>
      </c>
      <c r="U807" s="114">
        <v>6647000</v>
      </c>
      <c r="V807" s="56" t="s">
        <v>88</v>
      </c>
      <c r="W807" s="114">
        <v>1072646525</v>
      </c>
      <c r="X807" s="161" t="s">
        <v>3795</v>
      </c>
      <c r="Y807" s="120">
        <v>46049</v>
      </c>
      <c r="Z807" s="120">
        <v>46143</v>
      </c>
      <c r="AA807" s="120" t="s">
        <v>90</v>
      </c>
      <c r="AB807" s="120">
        <v>46341</v>
      </c>
      <c r="AC807" s="54">
        <f t="shared" si="60"/>
        <v>198</v>
      </c>
      <c r="AD807" s="56">
        <v>0</v>
      </c>
      <c r="AE807" s="114">
        <v>0</v>
      </c>
      <c r="AF807" s="56">
        <v>0</v>
      </c>
      <c r="AG807" s="116" t="s">
        <v>90</v>
      </c>
      <c r="AH807" s="54">
        <f t="shared" si="65"/>
        <v>0</v>
      </c>
      <c r="AI807" s="56">
        <v>0</v>
      </c>
      <c r="AJ807" s="114">
        <v>0</v>
      </c>
      <c r="AK807" s="120" t="s">
        <v>90</v>
      </c>
      <c r="AL807" s="116" t="s">
        <v>90</v>
      </c>
      <c r="AM807" s="56">
        <v>0</v>
      </c>
      <c r="AN807" s="116" t="s">
        <v>90</v>
      </c>
      <c r="AO807" s="116" t="s">
        <v>90</v>
      </c>
      <c r="AP807" s="116" t="s">
        <v>90</v>
      </c>
      <c r="AQ807" s="54">
        <f t="shared" si="62"/>
        <v>0</v>
      </c>
      <c r="AR807" s="54">
        <f>+L807+AE807-AJ807</f>
        <v>6647000</v>
      </c>
      <c r="AS807" s="56" t="s">
        <v>88</v>
      </c>
      <c r="AT807" s="114">
        <v>6647000</v>
      </c>
      <c r="AU807" s="56" t="s">
        <v>91</v>
      </c>
      <c r="AV807" s="114">
        <v>0</v>
      </c>
      <c r="AW807" s="56" t="s">
        <v>90</v>
      </c>
      <c r="AX807" s="247">
        <v>0</v>
      </c>
      <c r="AY807" s="58">
        <f t="shared" si="63"/>
        <v>6647000</v>
      </c>
      <c r="AZ807" s="112">
        <f t="shared" si="64"/>
        <v>0</v>
      </c>
      <c r="BA807" s="159">
        <v>0</v>
      </c>
      <c r="BB807" s="56" t="s">
        <v>90</v>
      </c>
      <c r="BC807" s="56" t="s">
        <v>92</v>
      </c>
      <c r="BD807" s="403" t="s">
        <v>3820</v>
      </c>
      <c r="BE807" s="51" t="s">
        <v>88</v>
      </c>
      <c r="BF807" s="51" t="s">
        <v>88</v>
      </c>
    </row>
    <row r="808" spans="2:58" x14ac:dyDescent="0.25">
      <c r="B808" s="51">
        <v>2026</v>
      </c>
      <c r="C808" s="51">
        <v>891780111</v>
      </c>
      <c r="D808" s="51" t="s">
        <v>79</v>
      </c>
      <c r="E808" s="532" t="s">
        <v>3819</v>
      </c>
      <c r="F808" s="56" t="s">
        <v>3818</v>
      </c>
      <c r="G808" s="56">
        <v>0</v>
      </c>
      <c r="H808" s="56" t="s">
        <v>82</v>
      </c>
      <c r="I808" s="51" t="s">
        <v>174</v>
      </c>
      <c r="J808" s="121" t="s">
        <v>84</v>
      </c>
      <c r="K808" s="410" t="s">
        <v>3817</v>
      </c>
      <c r="L808" s="114">
        <v>19200000</v>
      </c>
      <c r="M808" s="51" t="s">
        <v>86</v>
      </c>
      <c r="N808" s="109" t="s">
        <v>3816</v>
      </c>
      <c r="O808" s="109">
        <v>1061691081</v>
      </c>
      <c r="P808" s="109">
        <v>177</v>
      </c>
      <c r="Q808" s="120">
        <v>46038</v>
      </c>
      <c r="R808" s="109">
        <v>266200000</v>
      </c>
      <c r="S808" s="114">
        <v>3121</v>
      </c>
      <c r="T808" s="120">
        <v>46049</v>
      </c>
      <c r="U808" s="114">
        <v>19200000</v>
      </c>
      <c r="V808" s="56" t="s">
        <v>88</v>
      </c>
      <c r="W808" s="114">
        <v>85155333</v>
      </c>
      <c r="X808" s="161" t="s">
        <v>1960</v>
      </c>
      <c r="Y808" s="120">
        <v>46049</v>
      </c>
      <c r="Z808" s="120">
        <v>46069</v>
      </c>
      <c r="AA808" s="120" t="s">
        <v>90</v>
      </c>
      <c r="AB808" s="120">
        <v>46189</v>
      </c>
      <c r="AC808" s="54">
        <f t="shared" si="60"/>
        <v>120</v>
      </c>
      <c r="AD808" s="56">
        <v>0</v>
      </c>
      <c r="AE808" s="114">
        <v>0</v>
      </c>
      <c r="AF808" s="56">
        <v>0</v>
      </c>
      <c r="AG808" s="116" t="s">
        <v>90</v>
      </c>
      <c r="AH808" s="54">
        <f t="shared" si="65"/>
        <v>0</v>
      </c>
      <c r="AI808" s="56">
        <v>0</v>
      </c>
      <c r="AJ808" s="114">
        <v>0</v>
      </c>
      <c r="AK808" s="120" t="s">
        <v>90</v>
      </c>
      <c r="AL808" s="116" t="s">
        <v>90</v>
      </c>
      <c r="AM808" s="56">
        <v>0</v>
      </c>
      <c r="AN808" s="116" t="s">
        <v>90</v>
      </c>
      <c r="AO808" s="116" t="s">
        <v>90</v>
      </c>
      <c r="AP808" s="116" t="s">
        <v>90</v>
      </c>
      <c r="AQ808" s="54">
        <f t="shared" si="62"/>
        <v>0</v>
      </c>
      <c r="AR808" s="54">
        <f>+L808+AE808-AJ808</f>
        <v>19200000</v>
      </c>
      <c r="AS808" s="56" t="s">
        <v>571</v>
      </c>
      <c r="AT808" s="114">
        <v>0</v>
      </c>
      <c r="AU808" s="56" t="s">
        <v>91</v>
      </c>
      <c r="AV808" s="114">
        <v>0</v>
      </c>
      <c r="AW808" s="56" t="s">
        <v>90</v>
      </c>
      <c r="AX808" s="247">
        <v>4800000</v>
      </c>
      <c r="AY808" s="58">
        <f t="shared" si="63"/>
        <v>14400000</v>
      </c>
      <c r="AZ808" s="112">
        <f t="shared" si="64"/>
        <v>0.25</v>
      </c>
      <c r="BA808" s="159">
        <v>0.25</v>
      </c>
      <c r="BB808" s="56" t="s">
        <v>90</v>
      </c>
      <c r="BC808" s="56" t="s">
        <v>92</v>
      </c>
      <c r="BD808" s="403" t="s">
        <v>3815</v>
      </c>
      <c r="BE808" s="51" t="s">
        <v>88</v>
      </c>
      <c r="BF808" s="51" t="s">
        <v>88</v>
      </c>
    </row>
    <row r="809" spans="2:58" x14ac:dyDescent="0.25">
      <c r="B809" s="51">
        <v>2026</v>
      </c>
      <c r="C809" s="51">
        <v>891780111</v>
      </c>
      <c r="D809" s="51" t="s">
        <v>79</v>
      </c>
      <c r="E809" s="532" t="s">
        <v>3814</v>
      </c>
      <c r="F809" s="56" t="s">
        <v>3813</v>
      </c>
      <c r="G809" s="56">
        <v>0</v>
      </c>
      <c r="H809" s="56" t="s">
        <v>82</v>
      </c>
      <c r="I809" s="51" t="s">
        <v>174</v>
      </c>
      <c r="J809" s="121" t="s">
        <v>84</v>
      </c>
      <c r="K809" s="410" t="s">
        <v>3812</v>
      </c>
      <c r="L809" s="114">
        <v>19200000</v>
      </c>
      <c r="M809" s="51" t="s">
        <v>86</v>
      </c>
      <c r="N809" s="109" t="s">
        <v>3811</v>
      </c>
      <c r="O809" s="109">
        <v>1062398237</v>
      </c>
      <c r="P809" s="109">
        <v>177</v>
      </c>
      <c r="Q809" s="120">
        <v>46038</v>
      </c>
      <c r="R809" s="109">
        <v>266200000</v>
      </c>
      <c r="S809" s="114">
        <v>3120</v>
      </c>
      <c r="T809" s="120">
        <v>46049</v>
      </c>
      <c r="U809" s="114">
        <v>19200000</v>
      </c>
      <c r="V809" s="56" t="s">
        <v>88</v>
      </c>
      <c r="W809" s="114">
        <v>85155333</v>
      </c>
      <c r="X809" s="161" t="s">
        <v>1960</v>
      </c>
      <c r="Y809" s="120">
        <v>46049</v>
      </c>
      <c r="Z809" s="120">
        <v>46069</v>
      </c>
      <c r="AA809" s="120" t="s">
        <v>90</v>
      </c>
      <c r="AB809" s="120">
        <v>46189</v>
      </c>
      <c r="AC809" s="54">
        <f t="shared" si="60"/>
        <v>120</v>
      </c>
      <c r="AD809" s="56">
        <v>0</v>
      </c>
      <c r="AE809" s="114">
        <v>0</v>
      </c>
      <c r="AF809" s="56">
        <v>0</v>
      </c>
      <c r="AG809" s="116" t="s">
        <v>90</v>
      </c>
      <c r="AH809" s="54">
        <f t="shared" si="65"/>
        <v>0</v>
      </c>
      <c r="AI809" s="56">
        <v>0</v>
      </c>
      <c r="AJ809" s="114">
        <v>0</v>
      </c>
      <c r="AK809" s="120" t="s">
        <v>90</v>
      </c>
      <c r="AL809" s="116" t="s">
        <v>90</v>
      </c>
      <c r="AM809" s="56">
        <v>0</v>
      </c>
      <c r="AN809" s="116" t="s">
        <v>90</v>
      </c>
      <c r="AO809" s="116" t="s">
        <v>90</v>
      </c>
      <c r="AP809" s="116" t="s">
        <v>90</v>
      </c>
      <c r="AQ809" s="54">
        <f t="shared" si="62"/>
        <v>0</v>
      </c>
      <c r="AR809" s="54">
        <f>+L809+AE809-AJ809</f>
        <v>19200000</v>
      </c>
      <c r="AS809" s="56" t="s">
        <v>571</v>
      </c>
      <c r="AT809" s="114">
        <v>0</v>
      </c>
      <c r="AU809" s="56" t="s">
        <v>91</v>
      </c>
      <c r="AV809" s="114">
        <v>0</v>
      </c>
      <c r="AW809" s="56" t="s">
        <v>90</v>
      </c>
      <c r="AX809" s="247">
        <v>0</v>
      </c>
      <c r="AY809" s="58">
        <f t="shared" si="63"/>
        <v>19200000</v>
      </c>
      <c r="AZ809" s="112">
        <f t="shared" si="64"/>
        <v>0</v>
      </c>
      <c r="BA809" s="159" t="s">
        <v>592</v>
      </c>
      <c r="BB809" s="56" t="s">
        <v>90</v>
      </c>
      <c r="BC809" s="56" t="s">
        <v>92</v>
      </c>
      <c r="BD809" s="403" t="s">
        <v>3810</v>
      </c>
      <c r="BE809" s="51" t="s">
        <v>88</v>
      </c>
      <c r="BF809" s="51" t="s">
        <v>88</v>
      </c>
    </row>
    <row r="810" spans="2:58" x14ac:dyDescent="0.25">
      <c r="B810" s="51">
        <v>2026</v>
      </c>
      <c r="C810" s="51">
        <v>891780111</v>
      </c>
      <c r="D810" s="51" t="s">
        <v>79</v>
      </c>
      <c r="E810" s="532" t="s">
        <v>3809</v>
      </c>
      <c r="F810" s="56" t="s">
        <v>3808</v>
      </c>
      <c r="G810" s="56">
        <v>0</v>
      </c>
      <c r="H810" s="56" t="s">
        <v>82</v>
      </c>
      <c r="I810" s="51" t="s">
        <v>174</v>
      </c>
      <c r="J810" s="121" t="s">
        <v>84</v>
      </c>
      <c r="K810" s="109" t="s">
        <v>3807</v>
      </c>
      <c r="L810" s="114">
        <v>9373320</v>
      </c>
      <c r="M810" s="51" t="s">
        <v>86</v>
      </c>
      <c r="N810" s="109" t="s">
        <v>3806</v>
      </c>
      <c r="O810" s="109">
        <v>72233514</v>
      </c>
      <c r="P810" s="109">
        <v>69</v>
      </c>
      <c r="Q810" s="120">
        <v>46036</v>
      </c>
      <c r="R810" s="109">
        <v>6818861280</v>
      </c>
      <c r="S810" s="114">
        <v>3245</v>
      </c>
      <c r="T810" s="120">
        <v>46049</v>
      </c>
      <c r="U810" s="114">
        <v>9373320</v>
      </c>
      <c r="V810" s="56" t="s">
        <v>88</v>
      </c>
      <c r="W810" s="114">
        <v>1082939683</v>
      </c>
      <c r="X810" s="161" t="s">
        <v>3375</v>
      </c>
      <c r="Y810" s="120">
        <v>46049</v>
      </c>
      <c r="Z810" s="120">
        <v>46069</v>
      </c>
      <c r="AA810" s="120" t="s">
        <v>90</v>
      </c>
      <c r="AB810" s="120">
        <v>46167</v>
      </c>
      <c r="AC810" s="54">
        <f t="shared" si="60"/>
        <v>98</v>
      </c>
      <c r="AD810" s="56">
        <v>0</v>
      </c>
      <c r="AE810" s="114">
        <v>0</v>
      </c>
      <c r="AF810" s="56">
        <v>0</v>
      </c>
      <c r="AG810" s="116" t="s">
        <v>90</v>
      </c>
      <c r="AH810" s="54">
        <f t="shared" si="65"/>
        <v>0</v>
      </c>
      <c r="AI810" s="56">
        <v>0</v>
      </c>
      <c r="AJ810" s="114">
        <v>0</v>
      </c>
      <c r="AK810" s="120" t="s">
        <v>90</v>
      </c>
      <c r="AL810" s="116" t="s">
        <v>90</v>
      </c>
      <c r="AM810" s="56">
        <v>0</v>
      </c>
      <c r="AN810" s="116" t="s">
        <v>90</v>
      </c>
      <c r="AO810" s="116" t="s">
        <v>90</v>
      </c>
      <c r="AP810" s="116" t="s">
        <v>90</v>
      </c>
      <c r="AQ810" s="54">
        <f t="shared" si="62"/>
        <v>0</v>
      </c>
      <c r="AR810" s="54">
        <f>+L810+AE810-AJ810</f>
        <v>9373320</v>
      </c>
      <c r="AS810" s="56" t="s">
        <v>571</v>
      </c>
      <c r="AT810" s="114">
        <v>0</v>
      </c>
      <c r="AU810" s="56" t="s">
        <v>91</v>
      </c>
      <c r="AV810" s="114">
        <v>0</v>
      </c>
      <c r="AW810" s="56" t="s">
        <v>90</v>
      </c>
      <c r="AX810" s="247">
        <v>1420200</v>
      </c>
      <c r="AY810" s="58">
        <f t="shared" si="63"/>
        <v>7953120</v>
      </c>
      <c r="AZ810" s="112">
        <f t="shared" si="64"/>
        <v>0.15151515151515152</v>
      </c>
      <c r="BA810" s="159">
        <v>0.15151515151515152</v>
      </c>
      <c r="BB810" s="56" t="s">
        <v>90</v>
      </c>
      <c r="BC810" s="56" t="s">
        <v>149</v>
      </c>
      <c r="BD810" s="403" t="s">
        <v>3805</v>
      </c>
      <c r="BE810" s="51" t="s">
        <v>88</v>
      </c>
      <c r="BF810" s="51" t="s">
        <v>88</v>
      </c>
    </row>
    <row r="811" spans="2:58" x14ac:dyDescent="0.25">
      <c r="B811" s="51">
        <v>2026</v>
      </c>
      <c r="C811" s="51">
        <v>891780111</v>
      </c>
      <c r="D811" s="51" t="s">
        <v>79</v>
      </c>
      <c r="E811" s="532" t="s">
        <v>3804</v>
      </c>
      <c r="F811" s="56" t="s">
        <v>3803</v>
      </c>
      <c r="G811" s="56">
        <v>0</v>
      </c>
      <c r="H811" s="56" t="s">
        <v>82</v>
      </c>
      <c r="I811" s="51" t="s">
        <v>174</v>
      </c>
      <c r="J811" s="121" t="s">
        <v>84</v>
      </c>
      <c r="K811" s="109" t="s">
        <v>3802</v>
      </c>
      <c r="L811" s="114">
        <v>9373320</v>
      </c>
      <c r="M811" s="51" t="s">
        <v>86</v>
      </c>
      <c r="N811" s="109" t="s">
        <v>3801</v>
      </c>
      <c r="O811" s="109">
        <v>1047459199</v>
      </c>
      <c r="P811" s="109">
        <v>69</v>
      </c>
      <c r="Q811" s="120">
        <v>46036</v>
      </c>
      <c r="R811" s="109">
        <v>6818861280</v>
      </c>
      <c r="S811" s="114">
        <v>3126</v>
      </c>
      <c r="T811" s="120">
        <v>46049</v>
      </c>
      <c r="U811" s="114">
        <v>9373320</v>
      </c>
      <c r="V811" s="56" t="s">
        <v>88</v>
      </c>
      <c r="W811" s="114">
        <v>1082939683</v>
      </c>
      <c r="X811" s="161" t="s">
        <v>3375</v>
      </c>
      <c r="Y811" s="120">
        <v>46049</v>
      </c>
      <c r="Z811" s="120">
        <v>46069</v>
      </c>
      <c r="AA811" s="120" t="s">
        <v>90</v>
      </c>
      <c r="AB811" s="120">
        <v>46167</v>
      </c>
      <c r="AC811" s="54">
        <f t="shared" si="60"/>
        <v>98</v>
      </c>
      <c r="AD811" s="56">
        <v>0</v>
      </c>
      <c r="AE811" s="114">
        <v>0</v>
      </c>
      <c r="AF811" s="56">
        <v>0</v>
      </c>
      <c r="AG811" s="116" t="s">
        <v>90</v>
      </c>
      <c r="AH811" s="54">
        <f t="shared" si="65"/>
        <v>0</v>
      </c>
      <c r="AI811" s="56">
        <v>0</v>
      </c>
      <c r="AJ811" s="114">
        <v>0</v>
      </c>
      <c r="AK811" s="120" t="s">
        <v>90</v>
      </c>
      <c r="AL811" s="116" t="s">
        <v>90</v>
      </c>
      <c r="AM811" s="56">
        <v>0</v>
      </c>
      <c r="AN811" s="116" t="s">
        <v>90</v>
      </c>
      <c r="AO811" s="116" t="s">
        <v>90</v>
      </c>
      <c r="AP811" s="116" t="s">
        <v>90</v>
      </c>
      <c r="AQ811" s="54">
        <f t="shared" si="62"/>
        <v>0</v>
      </c>
      <c r="AR811" s="54">
        <f>+L811+AE811-AJ811</f>
        <v>9373320</v>
      </c>
      <c r="AS811" s="56" t="s">
        <v>571</v>
      </c>
      <c r="AT811" s="114">
        <v>0</v>
      </c>
      <c r="AU811" s="56" t="s">
        <v>91</v>
      </c>
      <c r="AV811" s="114">
        <v>0</v>
      </c>
      <c r="AW811" s="56" t="s">
        <v>90</v>
      </c>
      <c r="AX811" s="247">
        <v>1420200</v>
      </c>
      <c r="AY811" s="58">
        <f t="shared" si="63"/>
        <v>7953120</v>
      </c>
      <c r="AZ811" s="112">
        <f t="shared" si="64"/>
        <v>0.15151515151515152</v>
      </c>
      <c r="BA811" s="159">
        <v>0.15151515151515152</v>
      </c>
      <c r="BB811" s="56" t="s">
        <v>90</v>
      </c>
      <c r="BC811" s="56" t="s">
        <v>149</v>
      </c>
      <c r="BD811" s="403" t="s">
        <v>3800</v>
      </c>
      <c r="BE811" s="51" t="s">
        <v>88</v>
      </c>
      <c r="BF811" s="51" t="s">
        <v>88</v>
      </c>
    </row>
    <row r="812" spans="2:58" x14ac:dyDescent="0.25">
      <c r="B812" s="51">
        <v>2026</v>
      </c>
      <c r="C812" s="51">
        <v>891780111</v>
      </c>
      <c r="D812" s="51" t="s">
        <v>79</v>
      </c>
      <c r="E812" s="532" t="s">
        <v>3799</v>
      </c>
      <c r="F812" s="56" t="s">
        <v>3798</v>
      </c>
      <c r="G812" s="56">
        <v>0</v>
      </c>
      <c r="H812" s="56" t="s">
        <v>82</v>
      </c>
      <c r="I812" s="51" t="s">
        <v>83</v>
      </c>
      <c r="J812" s="121" t="s">
        <v>84</v>
      </c>
      <c r="K812" s="109" t="s">
        <v>3797</v>
      </c>
      <c r="L812" s="114">
        <v>6647000</v>
      </c>
      <c r="M812" s="51" t="s">
        <v>86</v>
      </c>
      <c r="N812" s="109" t="s">
        <v>3796</v>
      </c>
      <c r="O812" s="109">
        <v>1082957148</v>
      </c>
      <c r="P812" s="109">
        <v>207</v>
      </c>
      <c r="Q812" s="120">
        <v>46038</v>
      </c>
      <c r="R812" s="109">
        <v>923633360</v>
      </c>
      <c r="S812" s="114">
        <v>3119</v>
      </c>
      <c r="T812" s="120">
        <v>46049</v>
      </c>
      <c r="U812" s="114">
        <v>6647000</v>
      </c>
      <c r="V812" s="56" t="s">
        <v>88</v>
      </c>
      <c r="W812" s="114">
        <v>1072646525</v>
      </c>
      <c r="X812" s="161" t="s">
        <v>3795</v>
      </c>
      <c r="Y812" s="120">
        <v>46049</v>
      </c>
      <c r="Z812" s="120">
        <v>46118</v>
      </c>
      <c r="AA812" s="120" t="s">
        <v>90</v>
      </c>
      <c r="AB812" s="120">
        <v>46317</v>
      </c>
      <c r="AC812" s="54">
        <f t="shared" si="60"/>
        <v>199</v>
      </c>
      <c r="AD812" s="56">
        <v>0</v>
      </c>
      <c r="AE812" s="114">
        <v>0</v>
      </c>
      <c r="AF812" s="56">
        <v>0</v>
      </c>
      <c r="AG812" s="116" t="s">
        <v>90</v>
      </c>
      <c r="AH812" s="54">
        <f t="shared" si="65"/>
        <v>0</v>
      </c>
      <c r="AI812" s="56">
        <v>0</v>
      </c>
      <c r="AJ812" s="114">
        <v>0</v>
      </c>
      <c r="AK812" s="120" t="s">
        <v>90</v>
      </c>
      <c r="AL812" s="116" t="s">
        <v>90</v>
      </c>
      <c r="AM812" s="56">
        <v>0</v>
      </c>
      <c r="AN812" s="116" t="s">
        <v>90</v>
      </c>
      <c r="AO812" s="116" t="s">
        <v>90</v>
      </c>
      <c r="AP812" s="116" t="s">
        <v>90</v>
      </c>
      <c r="AQ812" s="54">
        <f t="shared" si="62"/>
        <v>0</v>
      </c>
      <c r="AR812" s="54">
        <f>+L812+AE812-AJ812</f>
        <v>6647000</v>
      </c>
      <c r="AS812" s="56" t="s">
        <v>88</v>
      </c>
      <c r="AT812" s="114">
        <v>6647000</v>
      </c>
      <c r="AU812" s="56" t="s">
        <v>91</v>
      </c>
      <c r="AV812" s="114">
        <v>0</v>
      </c>
      <c r="AW812" s="56" t="s">
        <v>90</v>
      </c>
      <c r="AX812" s="247">
        <v>0</v>
      </c>
      <c r="AY812" s="58">
        <f t="shared" si="63"/>
        <v>6647000</v>
      </c>
      <c r="AZ812" s="112">
        <f t="shared" si="64"/>
        <v>0</v>
      </c>
      <c r="BA812" s="159">
        <v>0</v>
      </c>
      <c r="BB812" s="56" t="s">
        <v>90</v>
      </c>
      <c r="BC812" s="56" t="s">
        <v>92</v>
      </c>
      <c r="BD812" s="403" t="s">
        <v>3794</v>
      </c>
      <c r="BE812" s="51" t="s">
        <v>88</v>
      </c>
      <c r="BF812" s="51" t="s">
        <v>88</v>
      </c>
    </row>
    <row r="813" spans="2:58" x14ac:dyDescent="0.25">
      <c r="B813" s="51">
        <v>2026</v>
      </c>
      <c r="C813" s="51">
        <v>891780111</v>
      </c>
      <c r="D813" s="51" t="s">
        <v>79</v>
      </c>
      <c r="E813" s="532" t="s">
        <v>3793</v>
      </c>
      <c r="F813" s="56" t="s">
        <v>3792</v>
      </c>
      <c r="G813" s="56">
        <v>0</v>
      </c>
      <c r="H813" s="56" t="s">
        <v>82</v>
      </c>
      <c r="I813" s="51" t="s">
        <v>174</v>
      </c>
      <c r="J813" s="121" t="s">
        <v>84</v>
      </c>
      <c r="K813" s="109" t="s">
        <v>3791</v>
      </c>
      <c r="L813" s="114">
        <v>9373320</v>
      </c>
      <c r="M813" s="51" t="s">
        <v>86</v>
      </c>
      <c r="N813" s="109" t="s">
        <v>3790</v>
      </c>
      <c r="O813" s="109">
        <v>1018475509</v>
      </c>
      <c r="P813" s="109">
        <v>69</v>
      </c>
      <c r="Q813" s="120">
        <v>46036</v>
      </c>
      <c r="R813" s="109">
        <v>6818861280</v>
      </c>
      <c r="S813" s="114">
        <v>3125</v>
      </c>
      <c r="T813" s="120">
        <v>46049</v>
      </c>
      <c r="U813" s="114">
        <v>9373320</v>
      </c>
      <c r="V813" s="56" t="s">
        <v>88</v>
      </c>
      <c r="W813" s="114">
        <v>1082939683</v>
      </c>
      <c r="X813" s="161" t="s">
        <v>3375</v>
      </c>
      <c r="Y813" s="120">
        <v>46049</v>
      </c>
      <c r="Z813" s="120">
        <v>46069</v>
      </c>
      <c r="AA813" s="120" t="s">
        <v>90</v>
      </c>
      <c r="AB813" s="120">
        <v>46167</v>
      </c>
      <c r="AC813" s="54">
        <f t="shared" si="60"/>
        <v>98</v>
      </c>
      <c r="AD813" s="56">
        <v>0</v>
      </c>
      <c r="AE813" s="114">
        <v>0</v>
      </c>
      <c r="AF813" s="56">
        <v>0</v>
      </c>
      <c r="AG813" s="116" t="s">
        <v>90</v>
      </c>
      <c r="AH813" s="54">
        <f t="shared" si="65"/>
        <v>0</v>
      </c>
      <c r="AI813" s="56">
        <v>0</v>
      </c>
      <c r="AJ813" s="114">
        <v>0</v>
      </c>
      <c r="AK813" s="120" t="s">
        <v>90</v>
      </c>
      <c r="AL813" s="116" t="s">
        <v>90</v>
      </c>
      <c r="AM813" s="56">
        <v>0</v>
      </c>
      <c r="AN813" s="116" t="s">
        <v>90</v>
      </c>
      <c r="AO813" s="116" t="s">
        <v>90</v>
      </c>
      <c r="AP813" s="116" t="s">
        <v>90</v>
      </c>
      <c r="AQ813" s="54">
        <f t="shared" si="62"/>
        <v>0</v>
      </c>
      <c r="AR813" s="54">
        <f>+L813+AE813-AJ813</f>
        <v>9373320</v>
      </c>
      <c r="AS813" s="56" t="s">
        <v>571</v>
      </c>
      <c r="AT813" s="114">
        <v>0</v>
      </c>
      <c r="AU813" s="56" t="s">
        <v>91</v>
      </c>
      <c r="AV813" s="114">
        <v>0</v>
      </c>
      <c r="AW813" s="56" t="s">
        <v>90</v>
      </c>
      <c r="AX813" s="247">
        <v>1420200</v>
      </c>
      <c r="AY813" s="58">
        <f t="shared" si="63"/>
        <v>7953120</v>
      </c>
      <c r="AZ813" s="112">
        <f t="shared" si="64"/>
        <v>0.15151515151515152</v>
      </c>
      <c r="BA813" s="159">
        <v>0.15151515151515152</v>
      </c>
      <c r="BB813" s="56" t="s">
        <v>90</v>
      </c>
      <c r="BC813" s="56" t="s">
        <v>149</v>
      </c>
      <c r="BD813" s="403" t="s">
        <v>3789</v>
      </c>
      <c r="BE813" s="51" t="s">
        <v>88</v>
      </c>
      <c r="BF813" s="51" t="s">
        <v>88</v>
      </c>
    </row>
    <row r="814" spans="2:58" x14ac:dyDescent="0.25">
      <c r="B814" s="51">
        <v>2026</v>
      </c>
      <c r="C814" s="51">
        <v>891780111</v>
      </c>
      <c r="D814" s="51" t="s">
        <v>79</v>
      </c>
      <c r="E814" s="532" t="s">
        <v>3788</v>
      </c>
      <c r="F814" s="56" t="s">
        <v>3787</v>
      </c>
      <c r="G814" s="56">
        <v>0</v>
      </c>
      <c r="H814" s="56" t="s">
        <v>82</v>
      </c>
      <c r="I814" s="51" t="s">
        <v>174</v>
      </c>
      <c r="J814" s="121" t="s">
        <v>84</v>
      </c>
      <c r="K814" s="109" t="s">
        <v>3786</v>
      </c>
      <c r="L814" s="114">
        <v>27300900</v>
      </c>
      <c r="M814" s="51" t="s">
        <v>86</v>
      </c>
      <c r="N814" s="109" t="s">
        <v>3785</v>
      </c>
      <c r="O814" s="109">
        <v>1099362699</v>
      </c>
      <c r="P814" s="109">
        <v>180</v>
      </c>
      <c r="Q814" s="120">
        <v>46038</v>
      </c>
      <c r="R814" s="109">
        <v>75946139</v>
      </c>
      <c r="S814" s="114">
        <v>3244</v>
      </c>
      <c r="T814" s="120">
        <v>46049</v>
      </c>
      <c r="U814" s="114">
        <v>27300900</v>
      </c>
      <c r="V814" s="56" t="s">
        <v>88</v>
      </c>
      <c r="W814" s="114">
        <v>1082939683</v>
      </c>
      <c r="X814" s="161" t="s">
        <v>3375</v>
      </c>
      <c r="Y814" s="120">
        <v>46049</v>
      </c>
      <c r="Z814" s="120">
        <v>46049</v>
      </c>
      <c r="AA814" s="120" t="s">
        <v>90</v>
      </c>
      <c r="AB814" s="120">
        <v>46165</v>
      </c>
      <c r="AC814" s="54">
        <f t="shared" si="60"/>
        <v>116</v>
      </c>
      <c r="AD814" s="56">
        <v>0</v>
      </c>
      <c r="AE814" s="114">
        <v>0</v>
      </c>
      <c r="AF814" s="56">
        <v>0</v>
      </c>
      <c r="AG814" s="116" t="s">
        <v>90</v>
      </c>
      <c r="AH814" s="54">
        <f t="shared" si="65"/>
        <v>0</v>
      </c>
      <c r="AI814" s="56">
        <v>0</v>
      </c>
      <c r="AJ814" s="114">
        <v>0</v>
      </c>
      <c r="AK814" s="120" t="s">
        <v>90</v>
      </c>
      <c r="AL814" s="116" t="s">
        <v>90</v>
      </c>
      <c r="AM814" s="56">
        <v>0</v>
      </c>
      <c r="AN814" s="116" t="s">
        <v>90</v>
      </c>
      <c r="AO814" s="116" t="s">
        <v>90</v>
      </c>
      <c r="AP814" s="116" t="s">
        <v>90</v>
      </c>
      <c r="AQ814" s="54">
        <f t="shared" si="62"/>
        <v>0</v>
      </c>
      <c r="AR814" s="54">
        <f>+L814+AE814-AJ814</f>
        <v>27300900</v>
      </c>
      <c r="AS814" s="56" t="s">
        <v>571</v>
      </c>
      <c r="AT814" s="114">
        <v>0</v>
      </c>
      <c r="AU814" s="56" t="s">
        <v>91</v>
      </c>
      <c r="AV814" s="114">
        <v>0</v>
      </c>
      <c r="AW814" s="56" t="s">
        <v>90</v>
      </c>
      <c r="AX814" s="247">
        <v>0</v>
      </c>
      <c r="AY814" s="58">
        <f t="shared" si="63"/>
        <v>27300900</v>
      </c>
      <c r="AZ814" s="112">
        <f t="shared" si="64"/>
        <v>0</v>
      </c>
      <c r="BA814" s="159">
        <v>0</v>
      </c>
      <c r="BB814" s="56" t="s">
        <v>90</v>
      </c>
      <c r="BC814" s="56" t="s">
        <v>149</v>
      </c>
      <c r="BD814" s="403" t="s">
        <v>3784</v>
      </c>
      <c r="BE814" s="51" t="s">
        <v>88</v>
      </c>
      <c r="BF814" s="51" t="s">
        <v>88</v>
      </c>
    </row>
    <row r="815" spans="2:58" x14ac:dyDescent="0.25">
      <c r="B815" s="51">
        <v>2026</v>
      </c>
      <c r="C815" s="51">
        <v>891780111</v>
      </c>
      <c r="D815" s="51" t="s">
        <v>79</v>
      </c>
      <c r="E815" s="532" t="s">
        <v>3783</v>
      </c>
      <c r="F815" s="56" t="s">
        <v>3782</v>
      </c>
      <c r="G815" s="56">
        <v>0</v>
      </c>
      <c r="H815" s="56" t="s">
        <v>82</v>
      </c>
      <c r="I815" s="51" t="s">
        <v>174</v>
      </c>
      <c r="J815" s="121" t="s">
        <v>84</v>
      </c>
      <c r="K815" s="109" t="s">
        <v>3507</v>
      </c>
      <c r="L815" s="114">
        <v>9373320</v>
      </c>
      <c r="M815" s="51" t="s">
        <v>86</v>
      </c>
      <c r="N815" s="109" t="s">
        <v>3781</v>
      </c>
      <c r="O815" s="109">
        <v>84101717</v>
      </c>
      <c r="P815" s="109">
        <v>69</v>
      </c>
      <c r="Q815" s="120">
        <v>46036</v>
      </c>
      <c r="R815" s="109">
        <v>6818861280</v>
      </c>
      <c r="S815" s="114">
        <v>3227</v>
      </c>
      <c r="T815" s="120">
        <v>46049</v>
      </c>
      <c r="U815" s="114">
        <v>9373320</v>
      </c>
      <c r="V815" s="56" t="s">
        <v>88</v>
      </c>
      <c r="W815" s="114">
        <v>1082939683</v>
      </c>
      <c r="X815" s="161" t="s">
        <v>3375</v>
      </c>
      <c r="Y815" s="120">
        <v>46049</v>
      </c>
      <c r="Z815" s="120">
        <v>46069</v>
      </c>
      <c r="AA815" s="120" t="s">
        <v>90</v>
      </c>
      <c r="AB815" s="120">
        <v>46167</v>
      </c>
      <c r="AC815" s="54">
        <f t="shared" si="60"/>
        <v>98</v>
      </c>
      <c r="AD815" s="56">
        <v>0</v>
      </c>
      <c r="AE815" s="114">
        <v>0</v>
      </c>
      <c r="AF815" s="56">
        <v>0</v>
      </c>
      <c r="AG815" s="116" t="s">
        <v>90</v>
      </c>
      <c r="AH815" s="54">
        <f t="shared" si="65"/>
        <v>0</v>
      </c>
      <c r="AI815" s="56">
        <v>0</v>
      </c>
      <c r="AJ815" s="114">
        <v>0</v>
      </c>
      <c r="AK815" s="120" t="s">
        <v>90</v>
      </c>
      <c r="AL815" s="116" t="s">
        <v>90</v>
      </c>
      <c r="AM815" s="56">
        <v>0</v>
      </c>
      <c r="AN815" s="116" t="s">
        <v>90</v>
      </c>
      <c r="AO815" s="116" t="s">
        <v>90</v>
      </c>
      <c r="AP815" s="116" t="s">
        <v>90</v>
      </c>
      <c r="AQ815" s="54">
        <f t="shared" si="62"/>
        <v>0</v>
      </c>
      <c r="AR815" s="54">
        <f>+L815+AE815-AJ815</f>
        <v>9373320</v>
      </c>
      <c r="AS815" s="56" t="s">
        <v>571</v>
      </c>
      <c r="AT815" s="114">
        <v>0</v>
      </c>
      <c r="AU815" s="56" t="s">
        <v>91</v>
      </c>
      <c r="AV815" s="114">
        <v>0</v>
      </c>
      <c r="AW815" s="56" t="s">
        <v>90</v>
      </c>
      <c r="AX815" s="247">
        <v>1420200</v>
      </c>
      <c r="AY815" s="58">
        <f t="shared" si="63"/>
        <v>7953120</v>
      </c>
      <c r="AZ815" s="112">
        <f t="shared" si="64"/>
        <v>0.15151515151515152</v>
      </c>
      <c r="BA815" s="159">
        <v>0.15151515151515152</v>
      </c>
      <c r="BB815" s="56" t="s">
        <v>90</v>
      </c>
      <c r="BC815" s="56" t="s">
        <v>149</v>
      </c>
      <c r="BD815" s="403" t="s">
        <v>3780</v>
      </c>
      <c r="BE815" s="51" t="s">
        <v>88</v>
      </c>
      <c r="BF815" s="51" t="s">
        <v>88</v>
      </c>
    </row>
    <row r="816" spans="2:58" x14ac:dyDescent="0.25">
      <c r="B816" s="51">
        <v>2026</v>
      </c>
      <c r="C816" s="51">
        <v>891780111</v>
      </c>
      <c r="D816" s="51" t="s">
        <v>79</v>
      </c>
      <c r="E816" s="532" t="s">
        <v>3779</v>
      </c>
      <c r="F816" s="56" t="s">
        <v>3778</v>
      </c>
      <c r="G816" s="56">
        <v>0</v>
      </c>
      <c r="H816" s="56" t="s">
        <v>82</v>
      </c>
      <c r="I816" s="51" t="s">
        <v>174</v>
      </c>
      <c r="J816" s="121" t="s">
        <v>84</v>
      </c>
      <c r="K816" s="109" t="s">
        <v>3507</v>
      </c>
      <c r="L816" s="114">
        <v>9373320</v>
      </c>
      <c r="M816" s="51" t="s">
        <v>86</v>
      </c>
      <c r="N816" s="109" t="s">
        <v>3777</v>
      </c>
      <c r="O816" s="109">
        <v>85270791</v>
      </c>
      <c r="P816" s="109">
        <v>69</v>
      </c>
      <c r="Q816" s="120">
        <v>46036</v>
      </c>
      <c r="R816" s="109">
        <v>6818861280</v>
      </c>
      <c r="S816" s="114">
        <v>3124</v>
      </c>
      <c r="T816" s="120">
        <v>46049</v>
      </c>
      <c r="U816" s="114">
        <v>9373320</v>
      </c>
      <c r="V816" s="56" t="s">
        <v>88</v>
      </c>
      <c r="W816" s="114">
        <v>1082939683</v>
      </c>
      <c r="X816" s="161" t="s">
        <v>3375</v>
      </c>
      <c r="Y816" s="120">
        <v>46049</v>
      </c>
      <c r="Z816" s="120">
        <v>46069</v>
      </c>
      <c r="AA816" s="120" t="s">
        <v>90</v>
      </c>
      <c r="AB816" s="120">
        <v>46167</v>
      </c>
      <c r="AC816" s="54">
        <f t="shared" si="60"/>
        <v>98</v>
      </c>
      <c r="AD816" s="56">
        <v>0</v>
      </c>
      <c r="AE816" s="114">
        <v>0</v>
      </c>
      <c r="AF816" s="56">
        <v>0</v>
      </c>
      <c r="AG816" s="116" t="s">
        <v>90</v>
      </c>
      <c r="AH816" s="54">
        <f t="shared" si="65"/>
        <v>0</v>
      </c>
      <c r="AI816" s="56">
        <v>0</v>
      </c>
      <c r="AJ816" s="114">
        <v>0</v>
      </c>
      <c r="AK816" s="120" t="s">
        <v>90</v>
      </c>
      <c r="AL816" s="116" t="s">
        <v>90</v>
      </c>
      <c r="AM816" s="56">
        <v>0</v>
      </c>
      <c r="AN816" s="116" t="s">
        <v>90</v>
      </c>
      <c r="AO816" s="116" t="s">
        <v>90</v>
      </c>
      <c r="AP816" s="116" t="s">
        <v>90</v>
      </c>
      <c r="AQ816" s="54">
        <f t="shared" si="62"/>
        <v>0</v>
      </c>
      <c r="AR816" s="54">
        <f>+L816+AE816-AJ816</f>
        <v>9373320</v>
      </c>
      <c r="AS816" s="56" t="s">
        <v>571</v>
      </c>
      <c r="AT816" s="114">
        <v>0</v>
      </c>
      <c r="AU816" s="56" t="s">
        <v>91</v>
      </c>
      <c r="AV816" s="114">
        <v>0</v>
      </c>
      <c r="AW816" s="56" t="s">
        <v>90</v>
      </c>
      <c r="AX816" s="247">
        <v>0</v>
      </c>
      <c r="AY816" s="58">
        <f t="shared" si="63"/>
        <v>9373320</v>
      </c>
      <c r="AZ816" s="112">
        <f t="shared" si="64"/>
        <v>0</v>
      </c>
      <c r="BA816" s="159">
        <v>0</v>
      </c>
      <c r="BB816" s="56" t="s">
        <v>90</v>
      </c>
      <c r="BC816" s="56" t="s">
        <v>149</v>
      </c>
      <c r="BD816" s="403" t="s">
        <v>3776</v>
      </c>
      <c r="BE816" s="51" t="s">
        <v>88</v>
      </c>
      <c r="BF816" s="51" t="s">
        <v>88</v>
      </c>
    </row>
    <row r="817" spans="2:58" x14ac:dyDescent="0.25">
      <c r="B817" s="51">
        <v>2026</v>
      </c>
      <c r="C817" s="51">
        <v>891780111</v>
      </c>
      <c r="D817" s="51" t="s">
        <v>79</v>
      </c>
      <c r="E817" s="532" t="s">
        <v>3775</v>
      </c>
      <c r="F817" s="56" t="s">
        <v>3774</v>
      </c>
      <c r="G817" s="56">
        <v>0</v>
      </c>
      <c r="H817" s="56" t="s">
        <v>82</v>
      </c>
      <c r="I817" s="51" t="s">
        <v>174</v>
      </c>
      <c r="J817" s="121" t="s">
        <v>84</v>
      </c>
      <c r="K817" s="109" t="s">
        <v>3773</v>
      </c>
      <c r="L817" s="114">
        <v>9373320</v>
      </c>
      <c r="M817" s="51" t="s">
        <v>86</v>
      </c>
      <c r="N817" s="109" t="s">
        <v>3772</v>
      </c>
      <c r="O817" s="109">
        <v>7143557</v>
      </c>
      <c r="P817" s="109">
        <v>69</v>
      </c>
      <c r="Q817" s="120">
        <v>46036</v>
      </c>
      <c r="R817" s="109">
        <v>6818861280</v>
      </c>
      <c r="S817" s="114">
        <v>3226</v>
      </c>
      <c r="T817" s="120">
        <v>46049</v>
      </c>
      <c r="U817" s="114">
        <v>9373320</v>
      </c>
      <c r="V817" s="56" t="s">
        <v>88</v>
      </c>
      <c r="W817" s="114">
        <v>1082939683</v>
      </c>
      <c r="X817" s="161" t="s">
        <v>3375</v>
      </c>
      <c r="Y817" s="120">
        <v>46049</v>
      </c>
      <c r="Z817" s="120">
        <v>46069</v>
      </c>
      <c r="AA817" s="120" t="s">
        <v>90</v>
      </c>
      <c r="AB817" s="120">
        <v>46167</v>
      </c>
      <c r="AC817" s="54">
        <f t="shared" si="60"/>
        <v>98</v>
      </c>
      <c r="AD817" s="56">
        <v>0</v>
      </c>
      <c r="AE817" s="114">
        <v>0</v>
      </c>
      <c r="AF817" s="56">
        <v>0</v>
      </c>
      <c r="AG817" s="116" t="s">
        <v>90</v>
      </c>
      <c r="AH817" s="54">
        <f t="shared" si="65"/>
        <v>0</v>
      </c>
      <c r="AI817" s="56">
        <v>0</v>
      </c>
      <c r="AJ817" s="114">
        <v>0</v>
      </c>
      <c r="AK817" s="120" t="s">
        <v>90</v>
      </c>
      <c r="AL817" s="116" t="s">
        <v>90</v>
      </c>
      <c r="AM817" s="56">
        <v>0</v>
      </c>
      <c r="AN817" s="116" t="s">
        <v>90</v>
      </c>
      <c r="AO817" s="116" t="s">
        <v>90</v>
      </c>
      <c r="AP817" s="116" t="s">
        <v>90</v>
      </c>
      <c r="AQ817" s="54">
        <f t="shared" si="62"/>
        <v>0</v>
      </c>
      <c r="AR817" s="54">
        <f>+L817+AE817-AJ817</f>
        <v>9373320</v>
      </c>
      <c r="AS817" s="56" t="s">
        <v>571</v>
      </c>
      <c r="AT817" s="114">
        <v>0</v>
      </c>
      <c r="AU817" s="56" t="s">
        <v>91</v>
      </c>
      <c r="AV817" s="114">
        <v>0</v>
      </c>
      <c r="AW817" s="56" t="s">
        <v>90</v>
      </c>
      <c r="AX817" s="247">
        <v>1420200</v>
      </c>
      <c r="AY817" s="58">
        <f t="shared" si="63"/>
        <v>7953120</v>
      </c>
      <c r="AZ817" s="112">
        <f t="shared" si="64"/>
        <v>0.15151515151515152</v>
      </c>
      <c r="BA817" s="159">
        <v>0.15151515151515152</v>
      </c>
      <c r="BB817" s="56" t="s">
        <v>90</v>
      </c>
      <c r="BC817" s="56" t="s">
        <v>149</v>
      </c>
      <c r="BD817" s="403" t="s">
        <v>3771</v>
      </c>
      <c r="BE817" s="51" t="s">
        <v>88</v>
      </c>
      <c r="BF817" s="51" t="s">
        <v>88</v>
      </c>
    </row>
    <row r="818" spans="2:58" x14ac:dyDescent="0.25">
      <c r="B818" s="51">
        <v>2026</v>
      </c>
      <c r="C818" s="51">
        <v>891780111</v>
      </c>
      <c r="D818" s="51" t="s">
        <v>79</v>
      </c>
      <c r="E818" s="532" t="s">
        <v>3770</v>
      </c>
      <c r="F818" s="56" t="s">
        <v>3769</v>
      </c>
      <c r="G818" s="56">
        <v>0</v>
      </c>
      <c r="H818" s="56" t="s">
        <v>82</v>
      </c>
      <c r="I818" s="51" t="s">
        <v>174</v>
      </c>
      <c r="J818" s="121" t="s">
        <v>84</v>
      </c>
      <c r="K818" s="109" t="s">
        <v>3507</v>
      </c>
      <c r="L818" s="114">
        <v>9373320</v>
      </c>
      <c r="M818" s="51" t="s">
        <v>86</v>
      </c>
      <c r="N818" s="109" t="s">
        <v>3768</v>
      </c>
      <c r="O818" s="109">
        <v>19895480</v>
      </c>
      <c r="P818" s="109">
        <v>69</v>
      </c>
      <c r="Q818" s="120">
        <v>46036</v>
      </c>
      <c r="R818" s="109">
        <v>6818861280</v>
      </c>
      <c r="S818" s="114">
        <v>3123</v>
      </c>
      <c r="T818" s="120">
        <v>46049</v>
      </c>
      <c r="U818" s="114">
        <v>9373320</v>
      </c>
      <c r="V818" s="56" t="s">
        <v>88</v>
      </c>
      <c r="W818" s="114">
        <v>1082939683</v>
      </c>
      <c r="X818" s="161" t="s">
        <v>3375</v>
      </c>
      <c r="Y818" s="120">
        <v>46049</v>
      </c>
      <c r="Z818" s="120">
        <v>46069</v>
      </c>
      <c r="AA818" s="120" t="s">
        <v>90</v>
      </c>
      <c r="AB818" s="120">
        <v>46167</v>
      </c>
      <c r="AC818" s="54">
        <f t="shared" si="60"/>
        <v>98</v>
      </c>
      <c r="AD818" s="56">
        <v>0</v>
      </c>
      <c r="AE818" s="114">
        <v>0</v>
      </c>
      <c r="AF818" s="56">
        <v>0</v>
      </c>
      <c r="AG818" s="116" t="s">
        <v>90</v>
      </c>
      <c r="AH818" s="54">
        <f t="shared" si="65"/>
        <v>0</v>
      </c>
      <c r="AI818" s="56">
        <v>0</v>
      </c>
      <c r="AJ818" s="114">
        <v>0</v>
      </c>
      <c r="AK818" s="120" t="s">
        <v>90</v>
      </c>
      <c r="AL818" s="116" t="s">
        <v>90</v>
      </c>
      <c r="AM818" s="56">
        <v>0</v>
      </c>
      <c r="AN818" s="116" t="s">
        <v>90</v>
      </c>
      <c r="AO818" s="116" t="s">
        <v>90</v>
      </c>
      <c r="AP818" s="116" t="s">
        <v>90</v>
      </c>
      <c r="AQ818" s="54">
        <f t="shared" si="62"/>
        <v>0</v>
      </c>
      <c r="AR818" s="54">
        <f>+L818+AE818-AJ818</f>
        <v>9373320</v>
      </c>
      <c r="AS818" s="56" t="s">
        <v>571</v>
      </c>
      <c r="AT818" s="114">
        <v>0</v>
      </c>
      <c r="AU818" s="56" t="s">
        <v>91</v>
      </c>
      <c r="AV818" s="114">
        <v>0</v>
      </c>
      <c r="AW818" s="56" t="s">
        <v>90</v>
      </c>
      <c r="AX818" s="247">
        <v>0</v>
      </c>
      <c r="AY818" s="58">
        <f t="shared" si="63"/>
        <v>9373320</v>
      </c>
      <c r="AZ818" s="112">
        <f t="shared" si="64"/>
        <v>0</v>
      </c>
      <c r="BA818" s="159">
        <v>0</v>
      </c>
      <c r="BB818" s="56" t="s">
        <v>90</v>
      </c>
      <c r="BC818" s="56" t="s">
        <v>149</v>
      </c>
      <c r="BD818" s="403" t="s">
        <v>3767</v>
      </c>
      <c r="BE818" s="51" t="s">
        <v>88</v>
      </c>
      <c r="BF818" s="51" t="s">
        <v>88</v>
      </c>
    </row>
    <row r="819" spans="2:58" x14ac:dyDescent="0.25">
      <c r="B819" s="51">
        <v>2026</v>
      </c>
      <c r="C819" s="51">
        <v>891780111</v>
      </c>
      <c r="D819" s="51" t="s">
        <v>79</v>
      </c>
      <c r="E819" s="532" t="s">
        <v>3766</v>
      </c>
      <c r="F819" s="56" t="s">
        <v>3765</v>
      </c>
      <c r="G819" s="56">
        <v>0</v>
      </c>
      <c r="H819" s="56" t="s">
        <v>82</v>
      </c>
      <c r="I819" s="51" t="s">
        <v>174</v>
      </c>
      <c r="J819" s="121" t="s">
        <v>84</v>
      </c>
      <c r="K819" s="109" t="s">
        <v>3507</v>
      </c>
      <c r="L819" s="114">
        <v>9373320</v>
      </c>
      <c r="M819" s="51" t="s">
        <v>86</v>
      </c>
      <c r="N819" s="109" t="s">
        <v>3764</v>
      </c>
      <c r="O819" s="109">
        <v>72200869</v>
      </c>
      <c r="P819" s="109">
        <v>69</v>
      </c>
      <c r="Q819" s="120">
        <v>46036</v>
      </c>
      <c r="R819" s="109">
        <v>6818861280</v>
      </c>
      <c r="S819" s="114">
        <v>3118</v>
      </c>
      <c r="T819" s="120">
        <v>46049</v>
      </c>
      <c r="U819" s="114">
        <v>9373320</v>
      </c>
      <c r="V819" s="56" t="s">
        <v>88</v>
      </c>
      <c r="W819" s="114">
        <v>1082939683</v>
      </c>
      <c r="X819" s="161" t="s">
        <v>3375</v>
      </c>
      <c r="Y819" s="120">
        <v>46049</v>
      </c>
      <c r="Z819" s="120">
        <v>46069</v>
      </c>
      <c r="AA819" s="120" t="s">
        <v>90</v>
      </c>
      <c r="AB819" s="120">
        <v>46167</v>
      </c>
      <c r="AC819" s="54">
        <f t="shared" si="60"/>
        <v>98</v>
      </c>
      <c r="AD819" s="56">
        <v>0</v>
      </c>
      <c r="AE819" s="114">
        <v>0</v>
      </c>
      <c r="AF819" s="56">
        <v>0</v>
      </c>
      <c r="AG819" s="116" t="s">
        <v>90</v>
      </c>
      <c r="AH819" s="54">
        <f t="shared" si="65"/>
        <v>0</v>
      </c>
      <c r="AI819" s="56">
        <v>0</v>
      </c>
      <c r="AJ819" s="114">
        <v>0</v>
      </c>
      <c r="AK819" s="120" t="s">
        <v>90</v>
      </c>
      <c r="AL819" s="116" t="s">
        <v>90</v>
      </c>
      <c r="AM819" s="56">
        <v>0</v>
      </c>
      <c r="AN819" s="116" t="s">
        <v>90</v>
      </c>
      <c r="AO819" s="116" t="s">
        <v>90</v>
      </c>
      <c r="AP819" s="116" t="s">
        <v>90</v>
      </c>
      <c r="AQ819" s="54">
        <f t="shared" si="62"/>
        <v>0</v>
      </c>
      <c r="AR819" s="54">
        <f>+L819+AE819-AJ819</f>
        <v>9373320</v>
      </c>
      <c r="AS819" s="56" t="s">
        <v>571</v>
      </c>
      <c r="AT819" s="114">
        <v>0</v>
      </c>
      <c r="AU819" s="56" t="s">
        <v>91</v>
      </c>
      <c r="AV819" s="114">
        <v>0</v>
      </c>
      <c r="AW819" s="56" t="s">
        <v>90</v>
      </c>
      <c r="AX819" s="247">
        <v>1420200</v>
      </c>
      <c r="AY819" s="58">
        <f t="shared" si="63"/>
        <v>7953120</v>
      </c>
      <c r="AZ819" s="112">
        <f t="shared" si="64"/>
        <v>0.15151515151515152</v>
      </c>
      <c r="BA819" s="159">
        <v>0.15151515151515152</v>
      </c>
      <c r="BB819" s="56" t="s">
        <v>90</v>
      </c>
      <c r="BC819" s="56" t="s">
        <v>149</v>
      </c>
      <c r="BD819" s="403" t="s">
        <v>3763</v>
      </c>
      <c r="BE819" s="51" t="s">
        <v>88</v>
      </c>
      <c r="BF819" s="51" t="s">
        <v>88</v>
      </c>
    </row>
    <row r="820" spans="2:58" x14ac:dyDescent="0.25">
      <c r="B820" s="51">
        <v>2026</v>
      </c>
      <c r="C820" s="51">
        <v>891780111</v>
      </c>
      <c r="D820" s="51" t="s">
        <v>79</v>
      </c>
      <c r="E820" s="532" t="s">
        <v>3762</v>
      </c>
      <c r="F820" s="56" t="s">
        <v>3761</v>
      </c>
      <c r="G820" s="56">
        <v>0</v>
      </c>
      <c r="H820" s="56" t="s">
        <v>82</v>
      </c>
      <c r="I820" s="51" t="s">
        <v>174</v>
      </c>
      <c r="J820" s="121" t="s">
        <v>84</v>
      </c>
      <c r="K820" s="109" t="s">
        <v>3760</v>
      </c>
      <c r="L820" s="114">
        <v>9373320</v>
      </c>
      <c r="M820" s="51" t="s">
        <v>86</v>
      </c>
      <c r="N820" s="109" t="s">
        <v>3759</v>
      </c>
      <c r="O820" s="109">
        <v>1049830301</v>
      </c>
      <c r="P820" s="109">
        <v>69</v>
      </c>
      <c r="Q820" s="120">
        <v>46036</v>
      </c>
      <c r="R820" s="109">
        <v>6818861280</v>
      </c>
      <c r="S820" s="114">
        <v>3116</v>
      </c>
      <c r="T820" s="120">
        <v>46049</v>
      </c>
      <c r="U820" s="114">
        <v>9373320</v>
      </c>
      <c r="V820" s="56" t="s">
        <v>88</v>
      </c>
      <c r="W820" s="114">
        <v>1082939683</v>
      </c>
      <c r="X820" s="161" t="s">
        <v>3375</v>
      </c>
      <c r="Y820" s="120">
        <v>46049</v>
      </c>
      <c r="Z820" s="120">
        <v>46069</v>
      </c>
      <c r="AA820" s="120" t="s">
        <v>90</v>
      </c>
      <c r="AB820" s="120">
        <v>46167</v>
      </c>
      <c r="AC820" s="54">
        <f t="shared" si="60"/>
        <v>98</v>
      </c>
      <c r="AD820" s="56">
        <v>0</v>
      </c>
      <c r="AE820" s="114">
        <v>0</v>
      </c>
      <c r="AF820" s="56">
        <v>0</v>
      </c>
      <c r="AG820" s="116" t="s">
        <v>90</v>
      </c>
      <c r="AH820" s="54">
        <f t="shared" si="65"/>
        <v>0</v>
      </c>
      <c r="AI820" s="56">
        <v>0</v>
      </c>
      <c r="AJ820" s="114">
        <v>0</v>
      </c>
      <c r="AK820" s="120" t="s">
        <v>90</v>
      </c>
      <c r="AL820" s="116" t="s">
        <v>90</v>
      </c>
      <c r="AM820" s="56">
        <v>0</v>
      </c>
      <c r="AN820" s="116" t="s">
        <v>90</v>
      </c>
      <c r="AO820" s="116" t="s">
        <v>90</v>
      </c>
      <c r="AP820" s="116" t="s">
        <v>90</v>
      </c>
      <c r="AQ820" s="54">
        <f t="shared" si="62"/>
        <v>0</v>
      </c>
      <c r="AR820" s="54">
        <f>+L820+AE820-AJ820</f>
        <v>9373320</v>
      </c>
      <c r="AS820" s="56" t="s">
        <v>571</v>
      </c>
      <c r="AT820" s="114">
        <v>0</v>
      </c>
      <c r="AU820" s="56" t="s">
        <v>91</v>
      </c>
      <c r="AV820" s="114">
        <v>0</v>
      </c>
      <c r="AW820" s="56" t="s">
        <v>90</v>
      </c>
      <c r="AX820" s="247">
        <v>1420200</v>
      </c>
      <c r="AY820" s="58">
        <f t="shared" si="63"/>
        <v>7953120</v>
      </c>
      <c r="AZ820" s="112">
        <f t="shared" si="64"/>
        <v>0.15151515151515152</v>
      </c>
      <c r="BA820" s="159">
        <v>0.15151515151515152</v>
      </c>
      <c r="BB820" s="56" t="s">
        <v>90</v>
      </c>
      <c r="BC820" s="56" t="s">
        <v>149</v>
      </c>
      <c r="BD820" s="403" t="s">
        <v>3758</v>
      </c>
      <c r="BE820" s="51" t="s">
        <v>88</v>
      </c>
      <c r="BF820" s="51" t="s">
        <v>88</v>
      </c>
    </row>
    <row r="821" spans="2:58" x14ac:dyDescent="0.25">
      <c r="B821" s="51">
        <v>2026</v>
      </c>
      <c r="C821" s="51">
        <v>891780111</v>
      </c>
      <c r="D821" s="51" t="s">
        <v>79</v>
      </c>
      <c r="E821" s="532" t="s">
        <v>3757</v>
      </c>
      <c r="F821" s="56" t="s">
        <v>3756</v>
      </c>
      <c r="G821" s="56">
        <v>0</v>
      </c>
      <c r="H821" s="56" t="s">
        <v>82</v>
      </c>
      <c r="I821" s="51" t="s">
        <v>83</v>
      </c>
      <c r="J821" s="121" t="s">
        <v>84</v>
      </c>
      <c r="K821" s="109" t="s">
        <v>3755</v>
      </c>
      <c r="L821" s="114">
        <v>22000000</v>
      </c>
      <c r="M821" s="51" t="s">
        <v>86</v>
      </c>
      <c r="N821" s="109" t="s">
        <v>3754</v>
      </c>
      <c r="O821" s="109">
        <v>85467230</v>
      </c>
      <c r="P821" s="109">
        <v>377</v>
      </c>
      <c r="Q821" s="120">
        <v>46045</v>
      </c>
      <c r="R821" s="109">
        <v>300000000</v>
      </c>
      <c r="S821" s="114">
        <v>3228</v>
      </c>
      <c r="T821" s="120">
        <v>46049</v>
      </c>
      <c r="U821" s="114">
        <v>22000000</v>
      </c>
      <c r="V821" s="56" t="s">
        <v>88</v>
      </c>
      <c r="W821" s="114">
        <v>85155333</v>
      </c>
      <c r="X821" s="161" t="s">
        <v>1960</v>
      </c>
      <c r="Y821" s="120">
        <v>46049</v>
      </c>
      <c r="Z821" s="120">
        <v>46049</v>
      </c>
      <c r="AA821" s="120" t="s">
        <v>90</v>
      </c>
      <c r="AB821" s="120">
        <v>46172</v>
      </c>
      <c r="AC821" s="54">
        <f t="shared" si="60"/>
        <v>123</v>
      </c>
      <c r="AD821" s="56">
        <v>1</v>
      </c>
      <c r="AE821" s="114">
        <v>5500000</v>
      </c>
      <c r="AF821" s="56">
        <v>1</v>
      </c>
      <c r="AG821" s="116">
        <v>46203</v>
      </c>
      <c r="AH821" s="54">
        <f t="shared" si="65"/>
        <v>31</v>
      </c>
      <c r="AI821" s="56">
        <v>0</v>
      </c>
      <c r="AJ821" s="114">
        <v>0</v>
      </c>
      <c r="AK821" s="120" t="s">
        <v>90</v>
      </c>
      <c r="AL821" s="116" t="s">
        <v>90</v>
      </c>
      <c r="AM821" s="56">
        <v>0</v>
      </c>
      <c r="AN821" s="116" t="s">
        <v>90</v>
      </c>
      <c r="AO821" s="116" t="s">
        <v>90</v>
      </c>
      <c r="AP821" s="116" t="s">
        <v>90</v>
      </c>
      <c r="AQ821" s="54">
        <f t="shared" si="62"/>
        <v>0</v>
      </c>
      <c r="AR821" s="54">
        <f>+L821+AE821-AJ821</f>
        <v>27500000</v>
      </c>
      <c r="AS821" s="56" t="s">
        <v>88</v>
      </c>
      <c r="AT821" s="114">
        <v>22000000</v>
      </c>
      <c r="AU821" s="56" t="s">
        <v>91</v>
      </c>
      <c r="AV821" s="114">
        <v>0</v>
      </c>
      <c r="AW821" s="56" t="s">
        <v>90</v>
      </c>
      <c r="AX821" s="247">
        <v>11000000</v>
      </c>
      <c r="AY821" s="58">
        <f t="shared" si="63"/>
        <v>16500000</v>
      </c>
      <c r="AZ821" s="112">
        <f t="shared" si="64"/>
        <v>0.4</v>
      </c>
      <c r="BA821" s="159">
        <v>0.5</v>
      </c>
      <c r="BB821" s="56" t="s">
        <v>90</v>
      </c>
      <c r="BC821" s="56" t="s">
        <v>92</v>
      </c>
      <c r="BD821" s="403" t="s">
        <v>3753</v>
      </c>
      <c r="BE821" s="51" t="s">
        <v>88</v>
      </c>
      <c r="BF821" s="51" t="s">
        <v>88</v>
      </c>
    </row>
    <row r="822" spans="2:58" x14ac:dyDescent="0.25">
      <c r="B822" s="51">
        <v>2026</v>
      </c>
      <c r="C822" s="51">
        <v>891780111</v>
      </c>
      <c r="D822" s="51" t="s">
        <v>79</v>
      </c>
      <c r="E822" s="532" t="s">
        <v>3752</v>
      </c>
      <c r="F822" s="56" t="s">
        <v>3751</v>
      </c>
      <c r="G822" s="56">
        <v>0</v>
      </c>
      <c r="H822" s="56" t="s">
        <v>82</v>
      </c>
      <c r="I822" s="51" t="s">
        <v>174</v>
      </c>
      <c r="J822" s="121" t="s">
        <v>84</v>
      </c>
      <c r="K822" s="109" t="s">
        <v>3750</v>
      </c>
      <c r="L822" s="114">
        <v>19200000</v>
      </c>
      <c r="M822" s="51" t="s">
        <v>86</v>
      </c>
      <c r="N822" s="109" t="s">
        <v>3749</v>
      </c>
      <c r="O822" s="109">
        <v>11808942</v>
      </c>
      <c r="P822" s="109">
        <v>177</v>
      </c>
      <c r="Q822" s="120">
        <v>46038</v>
      </c>
      <c r="R822" s="109">
        <v>266200000</v>
      </c>
      <c r="S822" s="114">
        <v>3115</v>
      </c>
      <c r="T822" s="120">
        <v>46049</v>
      </c>
      <c r="U822" s="114">
        <v>19200000</v>
      </c>
      <c r="V822" s="56" t="s">
        <v>88</v>
      </c>
      <c r="W822" s="114">
        <v>85155333</v>
      </c>
      <c r="X822" s="161" t="s">
        <v>1960</v>
      </c>
      <c r="Y822" s="120">
        <v>46049</v>
      </c>
      <c r="Z822" s="120">
        <v>46069</v>
      </c>
      <c r="AA822" s="120" t="s">
        <v>90</v>
      </c>
      <c r="AB822" s="120">
        <v>46189</v>
      </c>
      <c r="AC822" s="54">
        <f t="shared" si="60"/>
        <v>120</v>
      </c>
      <c r="AD822" s="56">
        <v>0</v>
      </c>
      <c r="AE822" s="114">
        <v>0</v>
      </c>
      <c r="AF822" s="56">
        <v>0</v>
      </c>
      <c r="AG822" s="116" t="s">
        <v>90</v>
      </c>
      <c r="AH822" s="54">
        <f t="shared" si="65"/>
        <v>0</v>
      </c>
      <c r="AI822" s="56">
        <v>0</v>
      </c>
      <c r="AJ822" s="114">
        <v>0</v>
      </c>
      <c r="AK822" s="120" t="s">
        <v>90</v>
      </c>
      <c r="AL822" s="116" t="s">
        <v>90</v>
      </c>
      <c r="AM822" s="56">
        <v>0</v>
      </c>
      <c r="AN822" s="116" t="s">
        <v>90</v>
      </c>
      <c r="AO822" s="116" t="s">
        <v>90</v>
      </c>
      <c r="AP822" s="116" t="s">
        <v>90</v>
      </c>
      <c r="AQ822" s="54">
        <f t="shared" si="62"/>
        <v>0</v>
      </c>
      <c r="AR822" s="54">
        <f>+L822+AE822-AJ822</f>
        <v>19200000</v>
      </c>
      <c r="AS822" s="56" t="s">
        <v>571</v>
      </c>
      <c r="AT822" s="114">
        <v>0</v>
      </c>
      <c r="AU822" s="56" t="s">
        <v>91</v>
      </c>
      <c r="AV822" s="114">
        <v>0</v>
      </c>
      <c r="AW822" s="56" t="s">
        <v>90</v>
      </c>
      <c r="AX822" s="247">
        <v>0</v>
      </c>
      <c r="AY822" s="58">
        <f t="shared" si="63"/>
        <v>19200000</v>
      </c>
      <c r="AZ822" s="112">
        <f t="shared" si="64"/>
        <v>0</v>
      </c>
      <c r="BA822" s="159">
        <v>0</v>
      </c>
      <c r="BB822" s="56" t="s">
        <v>90</v>
      </c>
      <c r="BC822" s="56" t="s">
        <v>92</v>
      </c>
      <c r="BD822" s="403" t="s">
        <v>3748</v>
      </c>
      <c r="BE822" s="51" t="s">
        <v>88</v>
      </c>
      <c r="BF822" s="51" t="s">
        <v>88</v>
      </c>
    </row>
    <row r="823" spans="2:58" x14ac:dyDescent="0.25">
      <c r="B823" s="51">
        <v>2026</v>
      </c>
      <c r="C823" s="51">
        <v>891780111</v>
      </c>
      <c r="D823" s="51" t="s">
        <v>79</v>
      </c>
      <c r="E823" s="161" t="s">
        <v>3747</v>
      </c>
      <c r="F823" s="56" t="s">
        <v>3746</v>
      </c>
      <c r="G823" s="56">
        <v>0</v>
      </c>
      <c r="H823" s="56" t="s">
        <v>82</v>
      </c>
      <c r="I823" s="51" t="s">
        <v>174</v>
      </c>
      <c r="J823" s="121" t="s">
        <v>84</v>
      </c>
      <c r="K823" s="109" t="s">
        <v>3507</v>
      </c>
      <c r="L823" s="114">
        <v>9373320</v>
      </c>
      <c r="M823" s="51" t="s">
        <v>86</v>
      </c>
      <c r="N823" s="109" t="s">
        <v>3745</v>
      </c>
      <c r="O823" s="109">
        <v>15247383</v>
      </c>
      <c r="P823" s="109">
        <v>69</v>
      </c>
      <c r="Q823" s="120">
        <v>46036</v>
      </c>
      <c r="R823" s="109">
        <v>6818861280</v>
      </c>
      <c r="S823" s="114">
        <v>3117</v>
      </c>
      <c r="T823" s="120">
        <v>46049</v>
      </c>
      <c r="U823" s="114">
        <v>9373320</v>
      </c>
      <c r="V823" s="56" t="s">
        <v>88</v>
      </c>
      <c r="W823" s="114">
        <v>1082939683</v>
      </c>
      <c r="X823" s="161" t="s">
        <v>3375</v>
      </c>
      <c r="Y823" s="120">
        <v>46049</v>
      </c>
      <c r="Z823" s="120">
        <v>46069</v>
      </c>
      <c r="AA823" s="120" t="s">
        <v>90</v>
      </c>
      <c r="AB823" s="120">
        <v>46167</v>
      </c>
      <c r="AC823" s="54">
        <f t="shared" si="60"/>
        <v>98</v>
      </c>
      <c r="AD823" s="56">
        <v>0</v>
      </c>
      <c r="AE823" s="114">
        <v>0</v>
      </c>
      <c r="AF823" s="56">
        <v>0</v>
      </c>
      <c r="AG823" s="116" t="s">
        <v>90</v>
      </c>
      <c r="AH823" s="54">
        <f t="shared" si="65"/>
        <v>0</v>
      </c>
      <c r="AI823" s="56">
        <v>0</v>
      </c>
      <c r="AJ823" s="114">
        <v>0</v>
      </c>
      <c r="AK823" s="120" t="s">
        <v>90</v>
      </c>
      <c r="AL823" s="116" t="s">
        <v>90</v>
      </c>
      <c r="AM823" s="56">
        <v>0</v>
      </c>
      <c r="AN823" s="116" t="s">
        <v>90</v>
      </c>
      <c r="AO823" s="116" t="s">
        <v>90</v>
      </c>
      <c r="AP823" s="116" t="s">
        <v>90</v>
      </c>
      <c r="AQ823" s="54">
        <f t="shared" si="62"/>
        <v>0</v>
      </c>
      <c r="AR823" s="54">
        <f>+L823+AE823-AJ823</f>
        <v>9373320</v>
      </c>
      <c r="AS823" s="56" t="s">
        <v>571</v>
      </c>
      <c r="AT823" s="114">
        <v>0</v>
      </c>
      <c r="AU823" s="56" t="s">
        <v>91</v>
      </c>
      <c r="AV823" s="114">
        <v>0</v>
      </c>
      <c r="AW823" s="56" t="s">
        <v>90</v>
      </c>
      <c r="AX823" s="247">
        <v>1420200</v>
      </c>
      <c r="AY823" s="58">
        <f t="shared" si="63"/>
        <v>7953120</v>
      </c>
      <c r="AZ823" s="112">
        <f t="shared" si="64"/>
        <v>0.15151515151515152</v>
      </c>
      <c r="BA823" s="159">
        <v>0.15151515151515152</v>
      </c>
      <c r="BB823" s="56" t="s">
        <v>90</v>
      </c>
      <c r="BC823" s="56" t="s">
        <v>149</v>
      </c>
      <c r="BD823" s="403" t="s">
        <v>3744</v>
      </c>
      <c r="BE823" s="51" t="s">
        <v>88</v>
      </c>
      <c r="BF823" s="51" t="s">
        <v>88</v>
      </c>
    </row>
    <row r="824" spans="2:58" s="395" customFormat="1" ht="15.75" thickBot="1" x14ac:dyDescent="0.3">
      <c r="B824" s="51">
        <v>2026</v>
      </c>
      <c r="C824" s="51">
        <v>891780111</v>
      </c>
      <c r="D824" s="51" t="s">
        <v>79</v>
      </c>
      <c r="E824" s="161" t="s">
        <v>3743</v>
      </c>
      <c r="F824" s="56" t="s">
        <v>3742</v>
      </c>
      <c r="G824" s="56">
        <v>0</v>
      </c>
      <c r="H824" s="56" t="s">
        <v>82</v>
      </c>
      <c r="I824" s="51" t="s">
        <v>174</v>
      </c>
      <c r="J824" s="121" t="s">
        <v>191</v>
      </c>
      <c r="K824" s="109" t="s">
        <v>3741</v>
      </c>
      <c r="L824" s="114">
        <v>310822256</v>
      </c>
      <c r="M824" s="51" t="s">
        <v>86</v>
      </c>
      <c r="N824" s="109" t="s">
        <v>1979</v>
      </c>
      <c r="O824" s="109">
        <v>900587026</v>
      </c>
      <c r="P824" s="109">
        <v>376</v>
      </c>
      <c r="Q824" s="120">
        <v>46045</v>
      </c>
      <c r="R824" s="109">
        <v>310822256</v>
      </c>
      <c r="S824" s="114">
        <v>3134</v>
      </c>
      <c r="T824" s="120">
        <v>46049</v>
      </c>
      <c r="U824" s="114">
        <v>310822256</v>
      </c>
      <c r="V824" s="56" t="s">
        <v>88</v>
      </c>
      <c r="W824" s="114">
        <v>1082939683</v>
      </c>
      <c r="X824" s="161" t="s">
        <v>3375</v>
      </c>
      <c r="Y824" s="120">
        <v>46049</v>
      </c>
      <c r="Z824" s="120">
        <v>46050</v>
      </c>
      <c r="AA824" s="120">
        <v>46050</v>
      </c>
      <c r="AB824" s="120">
        <v>46203</v>
      </c>
      <c r="AC824" s="54">
        <f t="shared" si="60"/>
        <v>153</v>
      </c>
      <c r="AD824" s="56">
        <v>0</v>
      </c>
      <c r="AE824" s="114">
        <v>0</v>
      </c>
      <c r="AF824" s="56">
        <v>0</v>
      </c>
      <c r="AG824" s="116" t="s">
        <v>90</v>
      </c>
      <c r="AH824" s="54">
        <f t="shared" si="65"/>
        <v>0</v>
      </c>
      <c r="AI824" s="56">
        <v>0</v>
      </c>
      <c r="AJ824" s="114">
        <v>0</v>
      </c>
      <c r="AK824" s="120" t="s">
        <v>90</v>
      </c>
      <c r="AL824" s="116" t="s">
        <v>90</v>
      </c>
      <c r="AM824" s="56">
        <v>0</v>
      </c>
      <c r="AN824" s="116" t="s">
        <v>90</v>
      </c>
      <c r="AO824" s="116" t="s">
        <v>90</v>
      </c>
      <c r="AP824" s="116" t="s">
        <v>90</v>
      </c>
      <c r="AQ824" s="54">
        <f t="shared" si="62"/>
        <v>0</v>
      </c>
      <c r="AR824" s="54">
        <f>+L824+AE824-AJ824</f>
        <v>310822256</v>
      </c>
      <c r="AS824" s="56" t="s">
        <v>571</v>
      </c>
      <c r="AT824" s="114">
        <v>0</v>
      </c>
      <c r="AU824" s="56" t="s">
        <v>91</v>
      </c>
      <c r="AV824" s="114">
        <v>0</v>
      </c>
      <c r="AW824" s="56" t="s">
        <v>90</v>
      </c>
      <c r="AX824" s="247">
        <v>0</v>
      </c>
      <c r="AY824" s="58">
        <f t="shared" si="63"/>
        <v>310822256</v>
      </c>
      <c r="AZ824" s="112">
        <f t="shared" si="64"/>
        <v>0</v>
      </c>
      <c r="BA824" s="159">
        <v>0</v>
      </c>
      <c r="BB824" s="56" t="s">
        <v>90</v>
      </c>
      <c r="BC824" s="56" t="s">
        <v>92</v>
      </c>
      <c r="BD824" s="403" t="s">
        <v>3740</v>
      </c>
      <c r="BE824" s="51" t="s">
        <v>88</v>
      </c>
      <c r="BF824" s="51" t="s">
        <v>88</v>
      </c>
    </row>
    <row r="825" spans="2:58" s="391" customFormat="1" ht="15.75" thickTop="1" x14ac:dyDescent="0.25">
      <c r="B825" s="51">
        <v>2026</v>
      </c>
      <c r="C825" s="51">
        <v>891780111</v>
      </c>
      <c r="D825" s="51" t="s">
        <v>79</v>
      </c>
      <c r="E825" s="161" t="s">
        <v>3739</v>
      </c>
      <c r="F825" s="56" t="s">
        <v>3738</v>
      </c>
      <c r="G825" s="56">
        <v>0</v>
      </c>
      <c r="H825" s="56" t="s">
        <v>82</v>
      </c>
      <c r="I825" s="51" t="s">
        <v>174</v>
      </c>
      <c r="J825" s="121" t="s">
        <v>84</v>
      </c>
      <c r="K825" s="109" t="s">
        <v>3737</v>
      </c>
      <c r="L825" s="114">
        <v>9373320</v>
      </c>
      <c r="M825" s="51" t="s">
        <v>86</v>
      </c>
      <c r="N825" s="109" t="s">
        <v>3736</v>
      </c>
      <c r="O825" s="109">
        <v>1013610794</v>
      </c>
      <c r="P825" s="109">
        <v>69</v>
      </c>
      <c r="Q825" s="120">
        <v>46036</v>
      </c>
      <c r="R825" s="109">
        <v>6818861280</v>
      </c>
      <c r="S825" s="114">
        <v>3327</v>
      </c>
      <c r="T825" s="120">
        <v>46050</v>
      </c>
      <c r="U825" s="114">
        <v>9373320</v>
      </c>
      <c r="V825" s="56" t="s">
        <v>88</v>
      </c>
      <c r="W825" s="114">
        <v>1082939683</v>
      </c>
      <c r="X825" s="161" t="s">
        <v>3375</v>
      </c>
      <c r="Y825" s="120">
        <v>46050</v>
      </c>
      <c r="Z825" s="120">
        <v>46069</v>
      </c>
      <c r="AA825" s="120" t="s">
        <v>90</v>
      </c>
      <c r="AB825" s="120">
        <v>46167</v>
      </c>
      <c r="AC825" s="54">
        <f t="shared" si="60"/>
        <v>98</v>
      </c>
      <c r="AD825" s="56">
        <v>0</v>
      </c>
      <c r="AE825" s="114">
        <v>0</v>
      </c>
      <c r="AF825" s="56">
        <v>0</v>
      </c>
      <c r="AG825" s="116" t="s">
        <v>90</v>
      </c>
      <c r="AH825" s="54">
        <f t="shared" si="65"/>
        <v>0</v>
      </c>
      <c r="AI825" s="56">
        <v>0</v>
      </c>
      <c r="AJ825" s="114">
        <v>0</v>
      </c>
      <c r="AK825" s="120" t="s">
        <v>90</v>
      </c>
      <c r="AL825" s="116" t="s">
        <v>90</v>
      </c>
      <c r="AM825" s="56">
        <v>0</v>
      </c>
      <c r="AN825" s="116" t="s">
        <v>90</v>
      </c>
      <c r="AO825" s="116" t="s">
        <v>90</v>
      </c>
      <c r="AP825" s="116" t="s">
        <v>90</v>
      </c>
      <c r="AQ825" s="54">
        <f t="shared" si="62"/>
        <v>0</v>
      </c>
      <c r="AR825" s="54">
        <f>+L825+AE825-AJ825</f>
        <v>9373320</v>
      </c>
      <c r="AS825" s="56" t="s">
        <v>571</v>
      </c>
      <c r="AT825" s="114">
        <v>0</v>
      </c>
      <c r="AU825" s="56" t="s">
        <v>91</v>
      </c>
      <c r="AV825" s="114">
        <v>0</v>
      </c>
      <c r="AW825" s="56" t="s">
        <v>90</v>
      </c>
      <c r="AX825" s="247">
        <v>1420200</v>
      </c>
      <c r="AY825" s="58">
        <f t="shared" si="63"/>
        <v>7953120</v>
      </c>
      <c r="AZ825" s="112">
        <f t="shared" si="64"/>
        <v>0.15151515151515152</v>
      </c>
      <c r="BA825" s="159">
        <v>0.15151515151515152</v>
      </c>
      <c r="BB825" s="56" t="s">
        <v>90</v>
      </c>
      <c r="BC825" s="56" t="s">
        <v>149</v>
      </c>
      <c r="BD825" s="403" t="s">
        <v>3735</v>
      </c>
      <c r="BE825" s="51" t="s">
        <v>88</v>
      </c>
      <c r="BF825" s="51" t="s">
        <v>88</v>
      </c>
    </row>
    <row r="826" spans="2:58" x14ac:dyDescent="0.25">
      <c r="B826" s="51">
        <v>2026</v>
      </c>
      <c r="C826" s="51">
        <v>891780111</v>
      </c>
      <c r="D826" s="51" t="s">
        <v>79</v>
      </c>
      <c r="E826" s="161" t="s">
        <v>3734</v>
      </c>
      <c r="F826" s="56" t="s">
        <v>3733</v>
      </c>
      <c r="G826" s="56">
        <v>0</v>
      </c>
      <c r="H826" s="56" t="s">
        <v>82</v>
      </c>
      <c r="I826" s="51" t="s">
        <v>174</v>
      </c>
      <c r="J826" s="121" t="s">
        <v>84</v>
      </c>
      <c r="K826" s="109" t="s">
        <v>3732</v>
      </c>
      <c r="L826" s="114">
        <v>13000000</v>
      </c>
      <c r="M826" s="51" t="s">
        <v>86</v>
      </c>
      <c r="N826" s="109" t="s">
        <v>3731</v>
      </c>
      <c r="O826" s="109">
        <v>1128058279</v>
      </c>
      <c r="P826" s="109">
        <v>263</v>
      </c>
      <c r="Q826" s="120">
        <v>46042</v>
      </c>
      <c r="R826" s="109">
        <v>13000000</v>
      </c>
      <c r="S826" s="114">
        <v>3314</v>
      </c>
      <c r="T826" s="120">
        <v>46050</v>
      </c>
      <c r="U826" s="114">
        <v>13000000</v>
      </c>
      <c r="V826" s="56" t="s">
        <v>88</v>
      </c>
      <c r="W826" s="114">
        <v>1082888504</v>
      </c>
      <c r="X826" s="161" t="s">
        <v>2096</v>
      </c>
      <c r="Y826" s="120">
        <v>46050</v>
      </c>
      <c r="Z826" s="120">
        <v>46050</v>
      </c>
      <c r="AA826" s="120" t="s">
        <v>90</v>
      </c>
      <c r="AB826" s="120">
        <v>46111</v>
      </c>
      <c r="AC826" s="54">
        <f t="shared" si="60"/>
        <v>61</v>
      </c>
      <c r="AD826" s="56">
        <v>0</v>
      </c>
      <c r="AE826" s="114">
        <v>0</v>
      </c>
      <c r="AF826" s="56">
        <v>0</v>
      </c>
      <c r="AG826" s="116" t="s">
        <v>90</v>
      </c>
      <c r="AH826" s="54">
        <f t="shared" si="65"/>
        <v>0</v>
      </c>
      <c r="AI826" s="56">
        <v>0</v>
      </c>
      <c r="AJ826" s="114">
        <v>0</v>
      </c>
      <c r="AK826" s="120" t="s">
        <v>90</v>
      </c>
      <c r="AL826" s="116" t="s">
        <v>90</v>
      </c>
      <c r="AM826" s="56">
        <v>0</v>
      </c>
      <c r="AN826" s="116" t="s">
        <v>90</v>
      </c>
      <c r="AO826" s="116" t="s">
        <v>90</v>
      </c>
      <c r="AP826" s="116" t="s">
        <v>90</v>
      </c>
      <c r="AQ826" s="54">
        <f t="shared" si="62"/>
        <v>0</v>
      </c>
      <c r="AR826" s="54">
        <f>+L826+AE826-AJ826</f>
        <v>13000000</v>
      </c>
      <c r="AS826" s="56" t="s">
        <v>571</v>
      </c>
      <c r="AT826" s="114">
        <v>0</v>
      </c>
      <c r="AU826" s="56" t="s">
        <v>91</v>
      </c>
      <c r="AV826" s="114">
        <v>0</v>
      </c>
      <c r="AW826" s="56" t="s">
        <v>90</v>
      </c>
      <c r="AX826" s="247">
        <v>8500000</v>
      </c>
      <c r="AY826" s="58">
        <f t="shared" si="63"/>
        <v>4500000</v>
      </c>
      <c r="AZ826" s="112">
        <f t="shared" si="64"/>
        <v>0.65384615384615385</v>
      </c>
      <c r="BA826" s="159">
        <v>0.65384615384615385</v>
      </c>
      <c r="BB826" s="56" t="s">
        <v>90</v>
      </c>
      <c r="BC826" s="56" t="s">
        <v>149</v>
      </c>
      <c r="BD826" s="403" t="s">
        <v>3730</v>
      </c>
      <c r="BE826" s="51" t="s">
        <v>88</v>
      </c>
      <c r="BF826" s="51" t="s">
        <v>88</v>
      </c>
    </row>
    <row r="827" spans="2:58" x14ac:dyDescent="0.25">
      <c r="B827" s="51">
        <v>2026</v>
      </c>
      <c r="C827" s="51">
        <v>891780111</v>
      </c>
      <c r="D827" s="51" t="s">
        <v>79</v>
      </c>
      <c r="E827" s="161" t="s">
        <v>3729</v>
      </c>
      <c r="F827" s="56" t="s">
        <v>3728</v>
      </c>
      <c r="G827" s="56">
        <v>0</v>
      </c>
      <c r="H827" s="56" t="s">
        <v>82</v>
      </c>
      <c r="I827" s="51" t="s">
        <v>174</v>
      </c>
      <c r="J827" s="121" t="s">
        <v>84</v>
      </c>
      <c r="K827" s="109" t="s">
        <v>3727</v>
      </c>
      <c r="L827" s="114">
        <v>20317493</v>
      </c>
      <c r="M827" s="51" t="s">
        <v>86</v>
      </c>
      <c r="N827" s="109" t="s">
        <v>3726</v>
      </c>
      <c r="O827" s="109">
        <v>1082404645</v>
      </c>
      <c r="P827" s="114" t="s">
        <v>3725</v>
      </c>
      <c r="Q827" s="120">
        <v>46038</v>
      </c>
      <c r="R827" s="109">
        <v>20317493</v>
      </c>
      <c r="S827" s="114">
        <v>3301</v>
      </c>
      <c r="T827" s="120">
        <v>46050</v>
      </c>
      <c r="U827" s="114">
        <v>20317493</v>
      </c>
      <c r="V827" s="56" t="s">
        <v>88</v>
      </c>
      <c r="W827" s="114">
        <v>1082939683</v>
      </c>
      <c r="X827" s="161" t="s">
        <v>3375</v>
      </c>
      <c r="Y827" s="120">
        <v>46050</v>
      </c>
      <c r="Z827" s="120">
        <v>46051</v>
      </c>
      <c r="AA827" s="120">
        <v>46051</v>
      </c>
      <c r="AB827" s="120">
        <v>46110</v>
      </c>
      <c r="AC827" s="54">
        <f t="shared" si="60"/>
        <v>59</v>
      </c>
      <c r="AD827" s="56">
        <v>0</v>
      </c>
      <c r="AE827" s="114">
        <v>0</v>
      </c>
      <c r="AF827" s="56">
        <v>0</v>
      </c>
      <c r="AG827" s="116" t="s">
        <v>90</v>
      </c>
      <c r="AH827" s="54">
        <f t="shared" si="65"/>
        <v>0</v>
      </c>
      <c r="AI827" s="56">
        <v>0</v>
      </c>
      <c r="AJ827" s="114">
        <v>0</v>
      </c>
      <c r="AK827" s="120" t="s">
        <v>90</v>
      </c>
      <c r="AL827" s="116" t="s">
        <v>90</v>
      </c>
      <c r="AM827" s="56">
        <v>0</v>
      </c>
      <c r="AN827" s="116" t="s">
        <v>90</v>
      </c>
      <c r="AO827" s="116" t="s">
        <v>90</v>
      </c>
      <c r="AP827" s="116" t="s">
        <v>90</v>
      </c>
      <c r="AQ827" s="54">
        <f t="shared" si="62"/>
        <v>0</v>
      </c>
      <c r="AR827" s="54">
        <f>+L827+AE827-AJ827</f>
        <v>20317493</v>
      </c>
      <c r="AS827" s="56" t="s">
        <v>571</v>
      </c>
      <c r="AT827" s="114">
        <v>0</v>
      </c>
      <c r="AU827" s="56" t="s">
        <v>91</v>
      </c>
      <c r="AV827" s="114">
        <v>0</v>
      </c>
      <c r="AW827" s="56" t="s">
        <v>90</v>
      </c>
      <c r="AX827" s="247">
        <v>0</v>
      </c>
      <c r="AY827" s="58">
        <f t="shared" si="63"/>
        <v>20317493</v>
      </c>
      <c r="AZ827" s="112">
        <f t="shared" si="64"/>
        <v>0</v>
      </c>
      <c r="BA827" s="159">
        <v>0</v>
      </c>
      <c r="BB827" s="56" t="s">
        <v>90</v>
      </c>
      <c r="BC827" s="56" t="s">
        <v>149</v>
      </c>
      <c r="BD827" s="403" t="s">
        <v>3724</v>
      </c>
      <c r="BE827" s="51" t="s">
        <v>88</v>
      </c>
      <c r="BF827" s="51" t="s">
        <v>88</v>
      </c>
    </row>
    <row r="828" spans="2:58" x14ac:dyDescent="0.25">
      <c r="B828" s="51">
        <v>2026</v>
      </c>
      <c r="C828" s="51">
        <v>891780111</v>
      </c>
      <c r="D828" s="51" t="s">
        <v>79</v>
      </c>
      <c r="E828" s="532" t="s">
        <v>3723</v>
      </c>
      <c r="F828" s="56" t="s">
        <v>3722</v>
      </c>
      <c r="G828" s="56">
        <v>0</v>
      </c>
      <c r="H828" s="56" t="s">
        <v>82</v>
      </c>
      <c r="I828" s="51" t="s">
        <v>174</v>
      </c>
      <c r="J828" s="121" t="s">
        <v>84</v>
      </c>
      <c r="K828" s="109" t="s">
        <v>3699</v>
      </c>
      <c r="L828" s="114">
        <v>9373320</v>
      </c>
      <c r="M828" s="51" t="s">
        <v>86</v>
      </c>
      <c r="N828" s="109" t="s">
        <v>3721</v>
      </c>
      <c r="O828" s="109">
        <v>1143394112</v>
      </c>
      <c r="P828" s="109">
        <v>69</v>
      </c>
      <c r="Q828" s="120">
        <v>46036</v>
      </c>
      <c r="R828" s="109">
        <v>6818861280</v>
      </c>
      <c r="S828" s="114">
        <v>3315</v>
      </c>
      <c r="T828" s="120">
        <v>46050</v>
      </c>
      <c r="U828" s="114">
        <v>9373320</v>
      </c>
      <c r="V828" s="56" t="s">
        <v>88</v>
      </c>
      <c r="W828" s="114">
        <v>1082939683</v>
      </c>
      <c r="X828" s="161" t="s">
        <v>3375</v>
      </c>
      <c r="Y828" s="120">
        <v>46050</v>
      </c>
      <c r="Z828" s="120">
        <v>46069</v>
      </c>
      <c r="AA828" s="120" t="s">
        <v>90</v>
      </c>
      <c r="AB828" s="120">
        <v>46167</v>
      </c>
      <c r="AC828" s="54">
        <f t="shared" si="60"/>
        <v>98</v>
      </c>
      <c r="AD828" s="56">
        <v>0</v>
      </c>
      <c r="AE828" s="114">
        <v>0</v>
      </c>
      <c r="AF828" s="56">
        <v>0</v>
      </c>
      <c r="AG828" s="116" t="s">
        <v>90</v>
      </c>
      <c r="AH828" s="54">
        <f t="shared" si="65"/>
        <v>0</v>
      </c>
      <c r="AI828" s="56">
        <v>0</v>
      </c>
      <c r="AJ828" s="114">
        <v>0</v>
      </c>
      <c r="AK828" s="120" t="s">
        <v>90</v>
      </c>
      <c r="AL828" s="116" t="s">
        <v>90</v>
      </c>
      <c r="AM828" s="56">
        <v>0</v>
      </c>
      <c r="AN828" s="116" t="s">
        <v>90</v>
      </c>
      <c r="AO828" s="116" t="s">
        <v>90</v>
      </c>
      <c r="AP828" s="116" t="s">
        <v>90</v>
      </c>
      <c r="AQ828" s="54">
        <f t="shared" si="62"/>
        <v>0</v>
      </c>
      <c r="AR828" s="54">
        <f>+L828+AE828-AJ828</f>
        <v>9373320</v>
      </c>
      <c r="AS828" s="56" t="s">
        <v>571</v>
      </c>
      <c r="AT828" s="114">
        <v>0</v>
      </c>
      <c r="AU828" s="56" t="s">
        <v>91</v>
      </c>
      <c r="AV828" s="114">
        <v>0</v>
      </c>
      <c r="AW828" s="56" t="s">
        <v>90</v>
      </c>
      <c r="AX828" s="247">
        <v>0</v>
      </c>
      <c r="AY828" s="58">
        <f t="shared" si="63"/>
        <v>9373320</v>
      </c>
      <c r="AZ828" s="112">
        <f t="shared" si="64"/>
        <v>0</v>
      </c>
      <c r="BA828" s="159">
        <v>0</v>
      </c>
      <c r="BB828" s="56" t="s">
        <v>90</v>
      </c>
      <c r="BC828" s="56" t="s">
        <v>149</v>
      </c>
      <c r="BD828" s="403" t="s">
        <v>3720</v>
      </c>
      <c r="BE828" s="51" t="s">
        <v>88</v>
      </c>
      <c r="BF828" s="51" t="s">
        <v>88</v>
      </c>
    </row>
    <row r="829" spans="2:58" x14ac:dyDescent="0.25">
      <c r="B829" s="51">
        <v>2026</v>
      </c>
      <c r="C829" s="51">
        <v>891780111</v>
      </c>
      <c r="D829" s="51" t="s">
        <v>79</v>
      </c>
      <c r="E829" s="532" t="s">
        <v>3719</v>
      </c>
      <c r="F829" s="56" t="s">
        <v>3718</v>
      </c>
      <c r="G829" s="56">
        <v>0</v>
      </c>
      <c r="H829" s="56" t="s">
        <v>82</v>
      </c>
      <c r="I829" s="51" t="s">
        <v>174</v>
      </c>
      <c r="J829" s="121" t="s">
        <v>84</v>
      </c>
      <c r="K829" s="109" t="s">
        <v>3717</v>
      </c>
      <c r="L829" s="114">
        <v>32500000</v>
      </c>
      <c r="M829" s="51" t="s">
        <v>86</v>
      </c>
      <c r="N829" s="109" t="s">
        <v>3716</v>
      </c>
      <c r="O829" s="109">
        <v>1085173280</v>
      </c>
      <c r="P829" s="109">
        <v>68</v>
      </c>
      <c r="Q829" s="120">
        <v>46036</v>
      </c>
      <c r="R829" s="109">
        <v>396667544</v>
      </c>
      <c r="S829" s="114">
        <v>3313</v>
      </c>
      <c r="T829" s="120">
        <v>46050</v>
      </c>
      <c r="U829" s="114">
        <v>32500000</v>
      </c>
      <c r="V829" s="56" t="s">
        <v>88</v>
      </c>
      <c r="W829" s="114">
        <v>85155333</v>
      </c>
      <c r="X829" s="161" t="s">
        <v>1960</v>
      </c>
      <c r="Y829" s="120">
        <v>46050</v>
      </c>
      <c r="Z829" s="120">
        <v>46050</v>
      </c>
      <c r="AA829" s="120" t="s">
        <v>90</v>
      </c>
      <c r="AB829" s="120">
        <v>46195</v>
      </c>
      <c r="AC829" s="54">
        <f t="shared" si="60"/>
        <v>145</v>
      </c>
      <c r="AD829" s="56">
        <v>0</v>
      </c>
      <c r="AE829" s="114">
        <v>0</v>
      </c>
      <c r="AF829" s="56">
        <v>0</v>
      </c>
      <c r="AG829" s="116" t="s">
        <v>90</v>
      </c>
      <c r="AH829" s="54">
        <f t="shared" si="65"/>
        <v>0</v>
      </c>
      <c r="AI829" s="56">
        <v>0</v>
      </c>
      <c r="AJ829" s="114">
        <v>0</v>
      </c>
      <c r="AK829" s="120" t="s">
        <v>90</v>
      </c>
      <c r="AL829" s="116" t="s">
        <v>90</v>
      </c>
      <c r="AM829" s="56">
        <v>0</v>
      </c>
      <c r="AN829" s="116" t="s">
        <v>90</v>
      </c>
      <c r="AO829" s="116" t="s">
        <v>90</v>
      </c>
      <c r="AP829" s="116" t="s">
        <v>90</v>
      </c>
      <c r="AQ829" s="54">
        <f t="shared" si="62"/>
        <v>0</v>
      </c>
      <c r="AR829" s="54">
        <f>+L829+AE829-AJ829</f>
        <v>32500000</v>
      </c>
      <c r="AS829" s="56" t="s">
        <v>571</v>
      </c>
      <c r="AT829" s="114">
        <v>0</v>
      </c>
      <c r="AU829" s="56" t="s">
        <v>91</v>
      </c>
      <c r="AV829" s="114">
        <v>0</v>
      </c>
      <c r="AW829" s="56" t="s">
        <v>90</v>
      </c>
      <c r="AX829" s="247">
        <v>0</v>
      </c>
      <c r="AY829" s="58">
        <f t="shared" si="63"/>
        <v>32500000</v>
      </c>
      <c r="AZ829" s="112">
        <f t="shared" si="64"/>
        <v>0</v>
      </c>
      <c r="BA829" s="159">
        <v>0</v>
      </c>
      <c r="BB829" s="56" t="s">
        <v>90</v>
      </c>
      <c r="BC829" s="56" t="s">
        <v>92</v>
      </c>
      <c r="BD829" s="403" t="s">
        <v>3715</v>
      </c>
      <c r="BE829" s="51" t="s">
        <v>88</v>
      </c>
      <c r="BF829" s="51" t="s">
        <v>88</v>
      </c>
    </row>
    <row r="830" spans="2:58" s="391" customFormat="1" x14ac:dyDescent="0.25">
      <c r="B830" s="51">
        <v>2026</v>
      </c>
      <c r="C830" s="51">
        <v>891780111</v>
      </c>
      <c r="D830" s="51" t="s">
        <v>79</v>
      </c>
      <c r="E830" s="532" t="s">
        <v>3714</v>
      </c>
      <c r="F830" s="56" t="s">
        <v>3713</v>
      </c>
      <c r="G830" s="56">
        <v>0</v>
      </c>
      <c r="H830" s="56" t="s">
        <v>82</v>
      </c>
      <c r="I830" s="51" t="s">
        <v>174</v>
      </c>
      <c r="J830" s="121" t="s">
        <v>84</v>
      </c>
      <c r="K830" s="109" t="s">
        <v>3699</v>
      </c>
      <c r="L830" s="114">
        <v>9373320</v>
      </c>
      <c r="M830" s="51" t="s">
        <v>86</v>
      </c>
      <c r="N830" s="109" t="s">
        <v>3712</v>
      </c>
      <c r="O830" s="109">
        <v>10981288</v>
      </c>
      <c r="P830" s="109">
        <v>69</v>
      </c>
      <c r="Q830" s="120">
        <v>46036</v>
      </c>
      <c r="R830" s="109">
        <v>6818861280</v>
      </c>
      <c r="S830" s="114">
        <v>3329</v>
      </c>
      <c r="T830" s="120">
        <v>46050</v>
      </c>
      <c r="U830" s="114">
        <v>9373320</v>
      </c>
      <c r="V830" s="56" t="s">
        <v>88</v>
      </c>
      <c r="W830" s="114">
        <v>1082939683</v>
      </c>
      <c r="X830" s="161" t="s">
        <v>3375</v>
      </c>
      <c r="Y830" s="120">
        <v>46050</v>
      </c>
      <c r="Z830" s="120">
        <v>46069</v>
      </c>
      <c r="AA830" s="120" t="s">
        <v>90</v>
      </c>
      <c r="AB830" s="120">
        <v>46167</v>
      </c>
      <c r="AC830" s="54">
        <f t="shared" si="60"/>
        <v>98</v>
      </c>
      <c r="AD830" s="56">
        <v>0</v>
      </c>
      <c r="AE830" s="114">
        <v>0</v>
      </c>
      <c r="AF830" s="56">
        <v>0</v>
      </c>
      <c r="AG830" s="116" t="s">
        <v>90</v>
      </c>
      <c r="AH830" s="54">
        <f t="shared" si="65"/>
        <v>0</v>
      </c>
      <c r="AI830" s="56">
        <v>0</v>
      </c>
      <c r="AJ830" s="114">
        <v>0</v>
      </c>
      <c r="AK830" s="120" t="s">
        <v>90</v>
      </c>
      <c r="AL830" s="116" t="s">
        <v>90</v>
      </c>
      <c r="AM830" s="56">
        <v>0</v>
      </c>
      <c r="AN830" s="116" t="s">
        <v>90</v>
      </c>
      <c r="AO830" s="116" t="s">
        <v>90</v>
      </c>
      <c r="AP830" s="116" t="s">
        <v>90</v>
      </c>
      <c r="AQ830" s="54">
        <f t="shared" si="62"/>
        <v>0</v>
      </c>
      <c r="AR830" s="54">
        <f>+L830+AE830-AJ830</f>
        <v>9373320</v>
      </c>
      <c r="AS830" s="56" t="s">
        <v>571</v>
      </c>
      <c r="AT830" s="114">
        <v>0</v>
      </c>
      <c r="AU830" s="56" t="s">
        <v>91</v>
      </c>
      <c r="AV830" s="114">
        <v>0</v>
      </c>
      <c r="AW830" s="56" t="s">
        <v>90</v>
      </c>
      <c r="AX830" s="247">
        <v>1420200</v>
      </c>
      <c r="AY830" s="58">
        <f t="shared" si="63"/>
        <v>7953120</v>
      </c>
      <c r="AZ830" s="112">
        <f t="shared" si="64"/>
        <v>0.15151515151515152</v>
      </c>
      <c r="BA830" s="159">
        <v>0.15151515151515152</v>
      </c>
      <c r="BB830" s="56" t="s">
        <v>90</v>
      </c>
      <c r="BC830" s="56" t="s">
        <v>149</v>
      </c>
      <c r="BD830" s="403" t="s">
        <v>3711</v>
      </c>
      <c r="BE830" s="51" t="s">
        <v>88</v>
      </c>
      <c r="BF830" s="51" t="s">
        <v>88</v>
      </c>
    </row>
    <row r="831" spans="2:58" x14ac:dyDescent="0.25">
      <c r="B831" s="51">
        <v>2026</v>
      </c>
      <c r="C831" s="51">
        <v>891780111</v>
      </c>
      <c r="D831" s="51" t="s">
        <v>79</v>
      </c>
      <c r="E831" s="161" t="s">
        <v>3710</v>
      </c>
      <c r="F831" s="56" t="s">
        <v>3709</v>
      </c>
      <c r="G831" s="56">
        <v>0</v>
      </c>
      <c r="H831" s="56" t="s">
        <v>82</v>
      </c>
      <c r="I831" s="51" t="s">
        <v>174</v>
      </c>
      <c r="J831" s="121" t="s">
        <v>84</v>
      </c>
      <c r="K831" s="109" t="s">
        <v>3694</v>
      </c>
      <c r="L831" s="114">
        <v>8400000</v>
      </c>
      <c r="M831" s="51" t="s">
        <v>86</v>
      </c>
      <c r="N831" s="109" t="s">
        <v>3708</v>
      </c>
      <c r="O831" s="109">
        <v>26910494</v>
      </c>
      <c r="P831" s="109">
        <v>298</v>
      </c>
      <c r="Q831" s="120">
        <v>46043</v>
      </c>
      <c r="R831" s="109">
        <v>703999709</v>
      </c>
      <c r="S831" s="114">
        <v>3533</v>
      </c>
      <c r="T831" s="120">
        <v>46052</v>
      </c>
      <c r="U831" s="114">
        <v>8400000</v>
      </c>
      <c r="V831" s="56" t="s">
        <v>88</v>
      </c>
      <c r="W831" s="114">
        <v>36559959</v>
      </c>
      <c r="X831" s="161" t="s">
        <v>2107</v>
      </c>
      <c r="Y831" s="120">
        <v>46050</v>
      </c>
      <c r="Z831" s="120">
        <v>46052</v>
      </c>
      <c r="AA831" s="120" t="s">
        <v>90</v>
      </c>
      <c r="AB831" s="120">
        <v>46112</v>
      </c>
      <c r="AC831" s="54">
        <f t="shared" si="60"/>
        <v>60</v>
      </c>
      <c r="AD831" s="56">
        <v>1</v>
      </c>
      <c r="AE831" s="114">
        <v>4200000</v>
      </c>
      <c r="AF831" s="56">
        <v>1</v>
      </c>
      <c r="AG831" s="116">
        <v>46142</v>
      </c>
      <c r="AH831" s="54">
        <f t="shared" si="65"/>
        <v>30</v>
      </c>
      <c r="AI831" s="56">
        <v>0</v>
      </c>
      <c r="AJ831" s="114">
        <v>0</v>
      </c>
      <c r="AK831" s="120" t="s">
        <v>90</v>
      </c>
      <c r="AL831" s="116" t="s">
        <v>90</v>
      </c>
      <c r="AM831" s="56">
        <v>0</v>
      </c>
      <c r="AN831" s="116" t="s">
        <v>90</v>
      </c>
      <c r="AO831" s="116" t="s">
        <v>90</v>
      </c>
      <c r="AP831" s="116" t="s">
        <v>90</v>
      </c>
      <c r="AQ831" s="54">
        <f t="shared" si="62"/>
        <v>0</v>
      </c>
      <c r="AR831" s="54">
        <f>+L831+AE831-AJ831</f>
        <v>12600000</v>
      </c>
      <c r="AS831" s="56" t="s">
        <v>571</v>
      </c>
      <c r="AT831" s="114">
        <v>0</v>
      </c>
      <c r="AU831" s="56" t="s">
        <v>91</v>
      </c>
      <c r="AV831" s="114">
        <v>0</v>
      </c>
      <c r="AW831" s="56" t="s">
        <v>90</v>
      </c>
      <c r="AX831" s="247">
        <v>0</v>
      </c>
      <c r="AY831" s="58">
        <f t="shared" si="63"/>
        <v>12600000</v>
      </c>
      <c r="AZ831" s="112">
        <f t="shared" si="64"/>
        <v>0</v>
      </c>
      <c r="BA831" s="159">
        <v>0</v>
      </c>
      <c r="BB831" s="56" t="s">
        <v>90</v>
      </c>
      <c r="BC831" s="56" t="s">
        <v>149</v>
      </c>
      <c r="BD831" s="403" t="s">
        <v>3707</v>
      </c>
      <c r="BE831" s="51" t="s">
        <v>88</v>
      </c>
      <c r="BF831" s="51" t="s">
        <v>88</v>
      </c>
    </row>
    <row r="832" spans="2:58" x14ac:dyDescent="0.25">
      <c r="B832" s="51">
        <v>2026</v>
      </c>
      <c r="C832" s="51">
        <v>891780111</v>
      </c>
      <c r="D832" s="51" t="s">
        <v>79</v>
      </c>
      <c r="E832" s="161" t="s">
        <v>3706</v>
      </c>
      <c r="F832" s="56" t="s">
        <v>3705</v>
      </c>
      <c r="G832" s="56">
        <v>0</v>
      </c>
      <c r="H832" s="56" t="s">
        <v>82</v>
      </c>
      <c r="I832" s="51" t="s">
        <v>174</v>
      </c>
      <c r="J832" s="121" t="s">
        <v>84</v>
      </c>
      <c r="K832" s="109" t="s">
        <v>3704</v>
      </c>
      <c r="L832" s="114">
        <v>21200000</v>
      </c>
      <c r="M832" s="51" t="s">
        <v>86</v>
      </c>
      <c r="N832" s="109" t="s">
        <v>3703</v>
      </c>
      <c r="O832" s="109">
        <v>1100546238</v>
      </c>
      <c r="P832" s="109">
        <v>174</v>
      </c>
      <c r="Q832" s="120">
        <v>46038</v>
      </c>
      <c r="R832" s="109">
        <v>675262388</v>
      </c>
      <c r="S832" s="114">
        <v>3312</v>
      </c>
      <c r="T832" s="120">
        <v>46050</v>
      </c>
      <c r="U832" s="114">
        <v>21200000</v>
      </c>
      <c r="V832" s="56" t="s">
        <v>88</v>
      </c>
      <c r="W832" s="405">
        <v>85472020</v>
      </c>
      <c r="X832" s="161" t="s">
        <v>1978</v>
      </c>
      <c r="Y832" s="120">
        <v>46050</v>
      </c>
      <c r="Z832" s="120">
        <v>46050</v>
      </c>
      <c r="AA832" s="120" t="s">
        <v>90</v>
      </c>
      <c r="AB832" s="120">
        <v>46203</v>
      </c>
      <c r="AC832" s="54">
        <f t="shared" si="60"/>
        <v>153</v>
      </c>
      <c r="AD832" s="56">
        <v>0</v>
      </c>
      <c r="AE832" s="114">
        <v>0</v>
      </c>
      <c r="AF832" s="56">
        <v>0</v>
      </c>
      <c r="AG832" s="116" t="s">
        <v>90</v>
      </c>
      <c r="AH832" s="54">
        <f t="shared" si="65"/>
        <v>0</v>
      </c>
      <c r="AI832" s="56">
        <v>0</v>
      </c>
      <c r="AJ832" s="114">
        <v>0</v>
      </c>
      <c r="AK832" s="120" t="s">
        <v>90</v>
      </c>
      <c r="AL832" s="116" t="s">
        <v>90</v>
      </c>
      <c r="AM832" s="56">
        <v>0</v>
      </c>
      <c r="AN832" s="116" t="s">
        <v>90</v>
      </c>
      <c r="AO832" s="116" t="s">
        <v>90</v>
      </c>
      <c r="AP832" s="116" t="s">
        <v>90</v>
      </c>
      <c r="AQ832" s="54">
        <f t="shared" si="62"/>
        <v>0</v>
      </c>
      <c r="AR832" s="54">
        <f>+L832+AE832-AJ832</f>
        <v>21200000</v>
      </c>
      <c r="AS832" s="56" t="s">
        <v>571</v>
      </c>
      <c r="AT832" s="114">
        <v>0</v>
      </c>
      <c r="AU832" s="56" t="s">
        <v>91</v>
      </c>
      <c r="AV832" s="114">
        <v>0</v>
      </c>
      <c r="AW832" s="56" t="s">
        <v>90</v>
      </c>
      <c r="AX832" s="247">
        <v>4240000</v>
      </c>
      <c r="AY832" s="58">
        <f t="shared" si="63"/>
        <v>16960000</v>
      </c>
      <c r="AZ832" s="112">
        <f t="shared" si="64"/>
        <v>0.2</v>
      </c>
      <c r="BA832" s="159">
        <v>0.2</v>
      </c>
      <c r="BB832" s="56" t="s">
        <v>90</v>
      </c>
      <c r="BC832" s="56" t="s">
        <v>92</v>
      </c>
      <c r="BD832" s="403" t="s">
        <v>3702</v>
      </c>
      <c r="BE832" s="51" t="s">
        <v>88</v>
      </c>
      <c r="BF832" s="51" t="s">
        <v>88</v>
      </c>
    </row>
    <row r="833" spans="2:58" x14ac:dyDescent="0.25">
      <c r="B833" s="51">
        <v>2026</v>
      </c>
      <c r="C833" s="51">
        <v>891780111</v>
      </c>
      <c r="D833" s="51" t="s">
        <v>79</v>
      </c>
      <c r="E833" s="532" t="s">
        <v>3701</v>
      </c>
      <c r="F833" s="56" t="s">
        <v>3700</v>
      </c>
      <c r="G833" s="56">
        <v>0</v>
      </c>
      <c r="H833" s="56" t="s">
        <v>82</v>
      </c>
      <c r="I833" s="51" t="s">
        <v>174</v>
      </c>
      <c r="J833" s="121" t="s">
        <v>84</v>
      </c>
      <c r="K833" s="109" t="s">
        <v>3699</v>
      </c>
      <c r="L833" s="114">
        <v>9373320</v>
      </c>
      <c r="M833" s="51" t="s">
        <v>86</v>
      </c>
      <c r="N833" s="109" t="s">
        <v>3698</v>
      </c>
      <c r="O833" s="109">
        <v>1081922343</v>
      </c>
      <c r="P833" s="109">
        <v>69</v>
      </c>
      <c r="Q833" s="120">
        <v>46036</v>
      </c>
      <c r="R833" s="109">
        <v>6818861280</v>
      </c>
      <c r="S833" s="114">
        <v>3328</v>
      </c>
      <c r="T833" s="120">
        <v>46050</v>
      </c>
      <c r="U833" s="114">
        <v>9373320</v>
      </c>
      <c r="V833" s="56" t="s">
        <v>88</v>
      </c>
      <c r="W833" s="114">
        <v>1082939683</v>
      </c>
      <c r="X833" s="161" t="s">
        <v>3375</v>
      </c>
      <c r="Y833" s="120">
        <v>46050</v>
      </c>
      <c r="Z833" s="120">
        <v>46069</v>
      </c>
      <c r="AA833" s="120" t="s">
        <v>90</v>
      </c>
      <c r="AB833" s="120">
        <v>46167</v>
      </c>
      <c r="AC833" s="54">
        <f t="shared" si="60"/>
        <v>98</v>
      </c>
      <c r="AD833" s="56">
        <v>0</v>
      </c>
      <c r="AE833" s="114">
        <v>0</v>
      </c>
      <c r="AF833" s="56">
        <v>0</v>
      </c>
      <c r="AG833" s="116" t="s">
        <v>90</v>
      </c>
      <c r="AH833" s="54">
        <f t="shared" si="65"/>
        <v>0</v>
      </c>
      <c r="AI833" s="56">
        <v>0</v>
      </c>
      <c r="AJ833" s="114">
        <v>0</v>
      </c>
      <c r="AK833" s="120" t="s">
        <v>90</v>
      </c>
      <c r="AL833" s="116" t="s">
        <v>90</v>
      </c>
      <c r="AM833" s="56">
        <v>0</v>
      </c>
      <c r="AN833" s="116" t="s">
        <v>90</v>
      </c>
      <c r="AO833" s="116" t="s">
        <v>90</v>
      </c>
      <c r="AP833" s="116" t="s">
        <v>90</v>
      </c>
      <c r="AQ833" s="54">
        <f t="shared" si="62"/>
        <v>0</v>
      </c>
      <c r="AR833" s="54">
        <f>+L833+AE833-AJ833</f>
        <v>9373320</v>
      </c>
      <c r="AS833" s="56" t="s">
        <v>571</v>
      </c>
      <c r="AT833" s="114">
        <v>0</v>
      </c>
      <c r="AU833" s="56" t="s">
        <v>91</v>
      </c>
      <c r="AV833" s="114">
        <v>0</v>
      </c>
      <c r="AW833" s="56" t="s">
        <v>90</v>
      </c>
      <c r="AX833" s="247">
        <v>1420200</v>
      </c>
      <c r="AY833" s="58">
        <f t="shared" si="63"/>
        <v>7953120</v>
      </c>
      <c r="AZ833" s="112">
        <f t="shared" si="64"/>
        <v>0.15151515151515152</v>
      </c>
      <c r="BA833" s="159">
        <v>0.15151515151515152</v>
      </c>
      <c r="BB833" s="56" t="s">
        <v>90</v>
      </c>
      <c r="BC833" s="56" t="s">
        <v>149</v>
      </c>
      <c r="BD833" s="403" t="s">
        <v>3697</v>
      </c>
      <c r="BE833" s="51" t="s">
        <v>88</v>
      </c>
      <c r="BF833" s="51" t="s">
        <v>88</v>
      </c>
    </row>
    <row r="834" spans="2:58" x14ac:dyDescent="0.25">
      <c r="B834" s="51">
        <v>2026</v>
      </c>
      <c r="C834" s="51">
        <v>891780111</v>
      </c>
      <c r="D834" s="51" t="s">
        <v>79</v>
      </c>
      <c r="E834" s="161" t="s">
        <v>3696</v>
      </c>
      <c r="F834" s="56" t="s">
        <v>3695</v>
      </c>
      <c r="G834" s="56">
        <v>0</v>
      </c>
      <c r="H834" s="56" t="s">
        <v>82</v>
      </c>
      <c r="I834" s="51" t="s">
        <v>174</v>
      </c>
      <c r="J834" s="121" t="s">
        <v>84</v>
      </c>
      <c r="K834" s="109" t="s">
        <v>3694</v>
      </c>
      <c r="L834" s="114">
        <v>8400000</v>
      </c>
      <c r="M834" s="51" t="s">
        <v>86</v>
      </c>
      <c r="N834" s="109" t="s">
        <v>3693</v>
      </c>
      <c r="O834" s="109">
        <v>1140822187</v>
      </c>
      <c r="P834" s="109">
        <v>298</v>
      </c>
      <c r="Q834" s="120">
        <v>46043</v>
      </c>
      <c r="R834" s="109">
        <v>703999709</v>
      </c>
      <c r="S834" s="114">
        <v>3317</v>
      </c>
      <c r="T834" s="120">
        <v>46050</v>
      </c>
      <c r="U834" s="114">
        <v>8400000</v>
      </c>
      <c r="V834" s="56" t="s">
        <v>88</v>
      </c>
      <c r="W834" s="114">
        <v>36559959</v>
      </c>
      <c r="X834" s="161" t="s">
        <v>2107</v>
      </c>
      <c r="Y834" s="120">
        <v>46050</v>
      </c>
      <c r="Z834" s="120">
        <v>46050</v>
      </c>
      <c r="AA834" s="120" t="s">
        <v>90</v>
      </c>
      <c r="AB834" s="120">
        <v>46112</v>
      </c>
      <c r="AC834" s="54">
        <f t="shared" si="60"/>
        <v>62</v>
      </c>
      <c r="AD834" s="56">
        <v>0</v>
      </c>
      <c r="AE834" s="114">
        <v>0</v>
      </c>
      <c r="AF834" s="56">
        <v>0</v>
      </c>
      <c r="AG834" s="116" t="s">
        <v>90</v>
      </c>
      <c r="AH834" s="54">
        <f t="shared" si="65"/>
        <v>0</v>
      </c>
      <c r="AI834" s="56">
        <v>0</v>
      </c>
      <c r="AJ834" s="114">
        <v>0</v>
      </c>
      <c r="AK834" s="120" t="s">
        <v>90</v>
      </c>
      <c r="AL834" s="116" t="s">
        <v>90</v>
      </c>
      <c r="AM834" s="56">
        <v>0</v>
      </c>
      <c r="AN834" s="116" t="s">
        <v>90</v>
      </c>
      <c r="AO834" s="116" t="s">
        <v>90</v>
      </c>
      <c r="AP834" s="116" t="s">
        <v>90</v>
      </c>
      <c r="AQ834" s="54">
        <f t="shared" si="62"/>
        <v>0</v>
      </c>
      <c r="AR834" s="54">
        <f>+L834+AE834-AJ834</f>
        <v>8400000</v>
      </c>
      <c r="AS834" s="56" t="s">
        <v>571</v>
      </c>
      <c r="AT834" s="114">
        <v>0</v>
      </c>
      <c r="AU834" s="56" t="s">
        <v>91</v>
      </c>
      <c r="AV834" s="114">
        <v>0</v>
      </c>
      <c r="AW834" s="56" t="s">
        <v>90</v>
      </c>
      <c r="AX834" s="247">
        <v>0</v>
      </c>
      <c r="AY834" s="58">
        <f t="shared" si="63"/>
        <v>8400000</v>
      </c>
      <c r="AZ834" s="112">
        <f t="shared" si="64"/>
        <v>0</v>
      </c>
      <c r="BA834" s="159">
        <v>0</v>
      </c>
      <c r="BB834" s="56" t="s">
        <v>90</v>
      </c>
      <c r="BC834" s="56" t="s">
        <v>149</v>
      </c>
      <c r="BD834" s="403" t="s">
        <v>3692</v>
      </c>
      <c r="BE834" s="51" t="s">
        <v>88</v>
      </c>
      <c r="BF834" s="51" t="s">
        <v>88</v>
      </c>
    </row>
    <row r="835" spans="2:58" x14ac:dyDescent="0.25">
      <c r="B835" s="51">
        <v>2026</v>
      </c>
      <c r="C835" s="51">
        <v>891780111</v>
      </c>
      <c r="D835" s="51" t="s">
        <v>79</v>
      </c>
      <c r="E835" s="161" t="s">
        <v>3691</v>
      </c>
      <c r="F835" s="56" t="s">
        <v>3690</v>
      </c>
      <c r="G835" s="56">
        <v>0</v>
      </c>
      <c r="H835" s="56" t="s">
        <v>82</v>
      </c>
      <c r="I835" s="51" t="s">
        <v>174</v>
      </c>
      <c r="J835" s="121" t="s">
        <v>84</v>
      </c>
      <c r="K835" s="410" t="s">
        <v>3689</v>
      </c>
      <c r="L835" s="114">
        <v>10500000</v>
      </c>
      <c r="M835" s="51" t="s">
        <v>86</v>
      </c>
      <c r="N835" s="109" t="s">
        <v>3688</v>
      </c>
      <c r="O835" s="109">
        <v>32741057</v>
      </c>
      <c r="P835" s="109">
        <v>298</v>
      </c>
      <c r="Q835" s="120">
        <v>46043</v>
      </c>
      <c r="R835" s="109">
        <v>703999709</v>
      </c>
      <c r="S835" s="114">
        <v>3531</v>
      </c>
      <c r="T835" s="120">
        <v>46051</v>
      </c>
      <c r="U835" s="114">
        <v>10500000</v>
      </c>
      <c r="V835" s="56" t="s">
        <v>88</v>
      </c>
      <c r="W835" s="114">
        <v>72221403</v>
      </c>
      <c r="X835" s="161" t="s">
        <v>1973</v>
      </c>
      <c r="Y835" s="120">
        <v>46050</v>
      </c>
      <c r="Z835" s="120">
        <v>46051</v>
      </c>
      <c r="AA835" s="120" t="s">
        <v>90</v>
      </c>
      <c r="AB835" s="120">
        <v>46142</v>
      </c>
      <c r="AC835" s="54">
        <f t="shared" si="60"/>
        <v>91</v>
      </c>
      <c r="AD835" s="56">
        <v>1</v>
      </c>
      <c r="AE835" s="114">
        <v>5250000</v>
      </c>
      <c r="AF835" s="56">
        <v>1</v>
      </c>
      <c r="AG835" s="116">
        <v>46203</v>
      </c>
      <c r="AH835" s="54">
        <f t="shared" si="65"/>
        <v>61</v>
      </c>
      <c r="AI835" s="56">
        <v>0</v>
      </c>
      <c r="AJ835" s="114">
        <v>0</v>
      </c>
      <c r="AK835" s="120" t="s">
        <v>90</v>
      </c>
      <c r="AL835" s="116" t="s">
        <v>90</v>
      </c>
      <c r="AM835" s="56">
        <v>0</v>
      </c>
      <c r="AN835" s="116" t="s">
        <v>90</v>
      </c>
      <c r="AO835" s="116" t="s">
        <v>90</v>
      </c>
      <c r="AP835" s="116" t="s">
        <v>90</v>
      </c>
      <c r="AQ835" s="54">
        <f t="shared" si="62"/>
        <v>0</v>
      </c>
      <c r="AR835" s="54">
        <f>+L835+AE835-AJ835</f>
        <v>15750000</v>
      </c>
      <c r="AS835" s="56" t="s">
        <v>571</v>
      </c>
      <c r="AT835" s="114">
        <v>0</v>
      </c>
      <c r="AU835" s="56" t="s">
        <v>91</v>
      </c>
      <c r="AV835" s="114">
        <v>0</v>
      </c>
      <c r="AW835" s="56" t="s">
        <v>90</v>
      </c>
      <c r="AX835" s="247">
        <v>0</v>
      </c>
      <c r="AY835" s="58">
        <f t="shared" si="63"/>
        <v>15750000</v>
      </c>
      <c r="AZ835" s="112">
        <f t="shared" si="64"/>
        <v>0</v>
      </c>
      <c r="BA835" s="159">
        <v>0</v>
      </c>
      <c r="BB835" s="56" t="s">
        <v>90</v>
      </c>
      <c r="BC835" s="56" t="s">
        <v>92</v>
      </c>
      <c r="BD835" s="403" t="s">
        <v>3687</v>
      </c>
      <c r="BE835" s="51" t="s">
        <v>88</v>
      </c>
      <c r="BF835" s="51" t="s">
        <v>88</v>
      </c>
    </row>
    <row r="836" spans="2:58" x14ac:dyDescent="0.25">
      <c r="B836" s="51">
        <v>2026</v>
      </c>
      <c r="C836" s="51">
        <v>891780111</v>
      </c>
      <c r="D836" s="51" t="s">
        <v>79</v>
      </c>
      <c r="E836" s="161" t="s">
        <v>3686</v>
      </c>
      <c r="F836" s="56" t="s">
        <v>3685</v>
      </c>
      <c r="G836" s="56">
        <v>0</v>
      </c>
      <c r="H836" s="56" t="s">
        <v>82</v>
      </c>
      <c r="I836" s="51" t="s">
        <v>174</v>
      </c>
      <c r="J836" s="121" t="s">
        <v>84</v>
      </c>
      <c r="K836" s="109" t="s">
        <v>3684</v>
      </c>
      <c r="L836" s="114">
        <v>10000000</v>
      </c>
      <c r="M836" s="51" t="s">
        <v>86</v>
      </c>
      <c r="N836" s="109" t="s">
        <v>3683</v>
      </c>
      <c r="O836" s="109">
        <v>1001911525</v>
      </c>
      <c r="P836" s="109">
        <v>432</v>
      </c>
      <c r="Q836" s="120">
        <v>46049</v>
      </c>
      <c r="R836" s="109">
        <v>26000000</v>
      </c>
      <c r="S836" s="114">
        <v>3311</v>
      </c>
      <c r="T836" s="120">
        <v>46050</v>
      </c>
      <c r="U836" s="114">
        <v>10000000</v>
      </c>
      <c r="V836" s="56" t="s">
        <v>88</v>
      </c>
      <c r="W836" s="114">
        <v>1082939683</v>
      </c>
      <c r="X836" s="161" t="s">
        <v>3375</v>
      </c>
      <c r="Y836" s="120">
        <v>46050</v>
      </c>
      <c r="Z836" s="120">
        <v>46050</v>
      </c>
      <c r="AA836" s="120" t="s">
        <v>90</v>
      </c>
      <c r="AB836" s="120">
        <v>46108</v>
      </c>
      <c r="AC836" s="54">
        <f t="shared" si="60"/>
        <v>58</v>
      </c>
      <c r="AD836" s="56">
        <v>0</v>
      </c>
      <c r="AE836" s="114">
        <v>0</v>
      </c>
      <c r="AF836" s="56">
        <v>0</v>
      </c>
      <c r="AG836" s="116" t="s">
        <v>90</v>
      </c>
      <c r="AH836" s="54">
        <f t="shared" si="65"/>
        <v>0</v>
      </c>
      <c r="AI836" s="56">
        <v>0</v>
      </c>
      <c r="AJ836" s="114">
        <v>0</v>
      </c>
      <c r="AK836" s="120" t="s">
        <v>90</v>
      </c>
      <c r="AL836" s="116" t="s">
        <v>90</v>
      </c>
      <c r="AM836" s="56">
        <v>0</v>
      </c>
      <c r="AN836" s="116" t="s">
        <v>90</v>
      </c>
      <c r="AO836" s="116" t="s">
        <v>90</v>
      </c>
      <c r="AP836" s="116" t="s">
        <v>90</v>
      </c>
      <c r="AQ836" s="54">
        <f t="shared" si="62"/>
        <v>0</v>
      </c>
      <c r="AR836" s="54">
        <f>+L836+AE836-AJ836</f>
        <v>10000000</v>
      </c>
      <c r="AS836" s="56" t="s">
        <v>571</v>
      </c>
      <c r="AT836" s="114">
        <v>0</v>
      </c>
      <c r="AU836" s="56" t="s">
        <v>91</v>
      </c>
      <c r="AV836" s="114">
        <v>0</v>
      </c>
      <c r="AW836" s="56" t="s">
        <v>90</v>
      </c>
      <c r="AX836" s="247">
        <v>0</v>
      </c>
      <c r="AY836" s="58">
        <f t="shared" si="63"/>
        <v>10000000</v>
      </c>
      <c r="AZ836" s="112">
        <f t="shared" si="64"/>
        <v>0</v>
      </c>
      <c r="BA836" s="159">
        <v>0</v>
      </c>
      <c r="BB836" s="56" t="s">
        <v>90</v>
      </c>
      <c r="BC836" s="56" t="s">
        <v>149</v>
      </c>
      <c r="BD836" s="403" t="s">
        <v>3682</v>
      </c>
      <c r="BE836" s="51" t="s">
        <v>88</v>
      </c>
      <c r="BF836" s="51" t="s">
        <v>88</v>
      </c>
    </row>
    <row r="837" spans="2:58" x14ac:dyDescent="0.25">
      <c r="B837" s="51">
        <v>2026</v>
      </c>
      <c r="C837" s="51">
        <v>891780111</v>
      </c>
      <c r="D837" s="51" t="s">
        <v>79</v>
      </c>
      <c r="E837" s="161" t="s">
        <v>3681</v>
      </c>
      <c r="F837" s="56" t="s">
        <v>3680</v>
      </c>
      <c r="G837" s="56">
        <v>0</v>
      </c>
      <c r="H837" s="56" t="s">
        <v>82</v>
      </c>
      <c r="I837" s="51" t="s">
        <v>174</v>
      </c>
      <c r="J837" s="121" t="s">
        <v>84</v>
      </c>
      <c r="K837" s="109" t="s">
        <v>3679</v>
      </c>
      <c r="L837" s="114">
        <v>8000000</v>
      </c>
      <c r="M837" s="51" t="s">
        <v>86</v>
      </c>
      <c r="N837" s="109" t="s">
        <v>3678</v>
      </c>
      <c r="O837" s="109">
        <v>1043001828</v>
      </c>
      <c r="P837" s="109">
        <v>298</v>
      </c>
      <c r="Q837" s="120">
        <v>46043</v>
      </c>
      <c r="R837" s="109">
        <v>703999709</v>
      </c>
      <c r="S837" s="114">
        <v>3318</v>
      </c>
      <c r="T837" s="120">
        <v>46051</v>
      </c>
      <c r="U837" s="114">
        <v>8000000</v>
      </c>
      <c r="V837" s="56" t="s">
        <v>88</v>
      </c>
      <c r="W837" s="114">
        <v>72221403</v>
      </c>
      <c r="X837" s="161" t="s">
        <v>1973</v>
      </c>
      <c r="Y837" s="120">
        <v>46050</v>
      </c>
      <c r="Z837" s="120">
        <v>46051</v>
      </c>
      <c r="AA837" s="120" t="s">
        <v>90</v>
      </c>
      <c r="AB837" s="120">
        <v>46112</v>
      </c>
      <c r="AC837" s="54">
        <f t="shared" si="60"/>
        <v>61</v>
      </c>
      <c r="AD837" s="56">
        <v>1</v>
      </c>
      <c r="AE837" s="114">
        <v>4000000</v>
      </c>
      <c r="AF837" s="56">
        <v>1</v>
      </c>
      <c r="AG837" s="116">
        <v>46142</v>
      </c>
      <c r="AH837" s="54">
        <f t="shared" si="65"/>
        <v>30</v>
      </c>
      <c r="AI837" s="56">
        <v>0</v>
      </c>
      <c r="AJ837" s="114">
        <v>0</v>
      </c>
      <c r="AK837" s="120" t="s">
        <v>90</v>
      </c>
      <c r="AL837" s="116" t="s">
        <v>90</v>
      </c>
      <c r="AM837" s="56">
        <v>0</v>
      </c>
      <c r="AN837" s="116" t="s">
        <v>90</v>
      </c>
      <c r="AO837" s="116" t="s">
        <v>90</v>
      </c>
      <c r="AP837" s="116" t="s">
        <v>90</v>
      </c>
      <c r="AQ837" s="54">
        <f t="shared" si="62"/>
        <v>0</v>
      </c>
      <c r="AR837" s="54">
        <f>+L837+AE837-AJ837</f>
        <v>12000000</v>
      </c>
      <c r="AS837" s="56" t="s">
        <v>571</v>
      </c>
      <c r="AT837" s="114">
        <v>0</v>
      </c>
      <c r="AU837" s="56" t="s">
        <v>91</v>
      </c>
      <c r="AV837" s="114">
        <v>0</v>
      </c>
      <c r="AW837" s="56" t="s">
        <v>90</v>
      </c>
      <c r="AX837" s="247">
        <v>0</v>
      </c>
      <c r="AY837" s="58">
        <f t="shared" si="63"/>
        <v>12000000</v>
      </c>
      <c r="AZ837" s="112">
        <f t="shared" si="64"/>
        <v>0</v>
      </c>
      <c r="BA837" s="159">
        <v>0</v>
      </c>
      <c r="BB837" s="56" t="s">
        <v>90</v>
      </c>
      <c r="BC837" s="56" t="s">
        <v>149</v>
      </c>
      <c r="BD837" s="403" t="s">
        <v>3677</v>
      </c>
      <c r="BE837" s="51" t="s">
        <v>88</v>
      </c>
      <c r="BF837" s="51" t="s">
        <v>88</v>
      </c>
    </row>
    <row r="838" spans="2:58" x14ac:dyDescent="0.25">
      <c r="B838" s="51">
        <v>2026</v>
      </c>
      <c r="C838" s="51">
        <v>891780111</v>
      </c>
      <c r="D838" s="51" t="s">
        <v>79</v>
      </c>
      <c r="E838" s="161" t="s">
        <v>3676</v>
      </c>
      <c r="F838" s="56" t="s">
        <v>3675</v>
      </c>
      <c r="G838" s="56">
        <v>0</v>
      </c>
      <c r="H838" s="56" t="s">
        <v>82</v>
      </c>
      <c r="I838" s="51" t="s">
        <v>174</v>
      </c>
      <c r="J838" s="121" t="s">
        <v>84</v>
      </c>
      <c r="K838" s="109" t="s">
        <v>3674</v>
      </c>
      <c r="L838" s="114">
        <v>3500000</v>
      </c>
      <c r="M838" s="51" t="s">
        <v>86</v>
      </c>
      <c r="N838" s="109" t="s">
        <v>3673</v>
      </c>
      <c r="O838" s="109">
        <v>1082903282</v>
      </c>
      <c r="P838" s="109">
        <v>298</v>
      </c>
      <c r="Q838" s="120">
        <v>46043</v>
      </c>
      <c r="R838" s="109">
        <v>703999709</v>
      </c>
      <c r="S838" s="114">
        <v>3527</v>
      </c>
      <c r="T838" s="120">
        <v>46051</v>
      </c>
      <c r="U838" s="114">
        <v>3500000</v>
      </c>
      <c r="V838" s="56" t="s">
        <v>88</v>
      </c>
      <c r="W838" s="114">
        <v>72221403</v>
      </c>
      <c r="X838" s="161" t="s">
        <v>1973</v>
      </c>
      <c r="Y838" s="120">
        <v>46050</v>
      </c>
      <c r="Z838" s="120">
        <v>46051</v>
      </c>
      <c r="AA838" s="120" t="s">
        <v>90</v>
      </c>
      <c r="AB838" s="120">
        <v>46081</v>
      </c>
      <c r="AC838" s="54">
        <f t="shared" si="60"/>
        <v>30</v>
      </c>
      <c r="AD838" s="56">
        <v>0</v>
      </c>
      <c r="AE838" s="114">
        <v>0</v>
      </c>
      <c r="AF838" s="56">
        <v>0</v>
      </c>
      <c r="AG838" s="116" t="s">
        <v>90</v>
      </c>
      <c r="AH838" s="54">
        <f t="shared" si="65"/>
        <v>0</v>
      </c>
      <c r="AI838" s="56">
        <v>0</v>
      </c>
      <c r="AJ838" s="114">
        <v>0</v>
      </c>
      <c r="AK838" s="120" t="s">
        <v>90</v>
      </c>
      <c r="AL838" s="116" t="s">
        <v>90</v>
      </c>
      <c r="AM838" s="56">
        <v>0</v>
      </c>
      <c r="AN838" s="116" t="s">
        <v>90</v>
      </c>
      <c r="AO838" s="116" t="s">
        <v>90</v>
      </c>
      <c r="AP838" s="116" t="s">
        <v>90</v>
      </c>
      <c r="AQ838" s="54">
        <f t="shared" si="62"/>
        <v>0</v>
      </c>
      <c r="AR838" s="54">
        <f>+L838+AE838-AJ838</f>
        <v>3500000</v>
      </c>
      <c r="AS838" s="56" t="s">
        <v>571</v>
      </c>
      <c r="AT838" s="114">
        <v>0</v>
      </c>
      <c r="AU838" s="56" t="s">
        <v>91</v>
      </c>
      <c r="AV838" s="114">
        <v>0</v>
      </c>
      <c r="AW838" s="56" t="s">
        <v>90</v>
      </c>
      <c r="AX838" s="247">
        <v>0</v>
      </c>
      <c r="AY838" s="58">
        <f t="shared" si="63"/>
        <v>3500000</v>
      </c>
      <c r="AZ838" s="112">
        <f t="shared" si="64"/>
        <v>0</v>
      </c>
      <c r="BA838" s="159">
        <v>0</v>
      </c>
      <c r="BB838" s="56" t="s">
        <v>90</v>
      </c>
      <c r="BC838" s="56" t="s">
        <v>149</v>
      </c>
      <c r="BD838" s="403" t="s">
        <v>3672</v>
      </c>
      <c r="BE838" s="51" t="s">
        <v>88</v>
      </c>
      <c r="BF838" s="51" t="s">
        <v>88</v>
      </c>
    </row>
    <row r="839" spans="2:58" x14ac:dyDescent="0.25">
      <c r="B839" s="51">
        <v>2026</v>
      </c>
      <c r="C839" s="51">
        <v>891780111</v>
      </c>
      <c r="D839" s="51" t="s">
        <v>79</v>
      </c>
      <c r="E839" s="161" t="s">
        <v>3671</v>
      </c>
      <c r="F839" s="56" t="s">
        <v>3670</v>
      </c>
      <c r="G839" s="56">
        <v>0</v>
      </c>
      <c r="H839" s="56" t="s">
        <v>82</v>
      </c>
      <c r="I839" s="51" t="s">
        <v>174</v>
      </c>
      <c r="J839" s="121" t="s">
        <v>84</v>
      </c>
      <c r="K839" s="109" t="s">
        <v>3669</v>
      </c>
      <c r="L839" s="114">
        <v>10164000</v>
      </c>
      <c r="M839" s="51" t="s">
        <v>86</v>
      </c>
      <c r="N839" s="109" t="s">
        <v>3668</v>
      </c>
      <c r="O839" s="109">
        <v>1004462211</v>
      </c>
      <c r="P839" s="109">
        <v>375</v>
      </c>
      <c r="Q839" s="120">
        <v>46045</v>
      </c>
      <c r="R839" s="109">
        <v>10164000</v>
      </c>
      <c r="S839" s="114">
        <v>3324</v>
      </c>
      <c r="T839" s="120">
        <v>46050</v>
      </c>
      <c r="U839" s="114">
        <v>10164000</v>
      </c>
      <c r="V839" s="56" t="s">
        <v>88</v>
      </c>
      <c r="W839" s="114">
        <v>85155333</v>
      </c>
      <c r="X839" s="161" t="s">
        <v>1960</v>
      </c>
      <c r="Y839" s="120">
        <v>46050</v>
      </c>
      <c r="Z839" s="120">
        <v>46054</v>
      </c>
      <c r="AA839" s="120" t="s">
        <v>90</v>
      </c>
      <c r="AB839" s="120">
        <v>46172</v>
      </c>
      <c r="AC839" s="54">
        <f t="shared" si="60"/>
        <v>118</v>
      </c>
      <c r="AD839" s="56">
        <v>0</v>
      </c>
      <c r="AE839" s="114">
        <v>0</v>
      </c>
      <c r="AF839" s="56">
        <v>1</v>
      </c>
      <c r="AG839" s="116">
        <v>46203</v>
      </c>
      <c r="AH839" s="54">
        <f t="shared" si="65"/>
        <v>31</v>
      </c>
      <c r="AI839" s="56">
        <v>0</v>
      </c>
      <c r="AJ839" s="114">
        <v>0</v>
      </c>
      <c r="AK839" s="120" t="s">
        <v>90</v>
      </c>
      <c r="AL839" s="116" t="s">
        <v>90</v>
      </c>
      <c r="AM839" s="56">
        <v>0</v>
      </c>
      <c r="AN839" s="116" t="s">
        <v>90</v>
      </c>
      <c r="AO839" s="116" t="s">
        <v>90</v>
      </c>
      <c r="AP839" s="116" t="s">
        <v>90</v>
      </c>
      <c r="AQ839" s="54">
        <f t="shared" si="62"/>
        <v>0</v>
      </c>
      <c r="AR839" s="54">
        <f>+L839+AE839-AJ839</f>
        <v>10164000</v>
      </c>
      <c r="AS839" s="56" t="s">
        <v>571</v>
      </c>
      <c r="AT839" s="114">
        <v>0</v>
      </c>
      <c r="AU839" s="56" t="s">
        <v>91</v>
      </c>
      <c r="AV839" s="114">
        <v>0</v>
      </c>
      <c r="AW839" s="56" t="s">
        <v>90</v>
      </c>
      <c r="AX839" s="247">
        <v>5082000</v>
      </c>
      <c r="AY839" s="58">
        <f t="shared" si="63"/>
        <v>5082000</v>
      </c>
      <c r="AZ839" s="112">
        <f t="shared" si="64"/>
        <v>0.5</v>
      </c>
      <c r="BA839" s="159">
        <v>0.25</v>
      </c>
      <c r="BB839" s="56" t="s">
        <v>90</v>
      </c>
      <c r="BC839" s="56" t="s">
        <v>92</v>
      </c>
      <c r="BD839" s="403" t="s">
        <v>3667</v>
      </c>
      <c r="BE839" s="51" t="s">
        <v>88</v>
      </c>
      <c r="BF839" s="51" t="s">
        <v>88</v>
      </c>
    </row>
    <row r="840" spans="2:58" x14ac:dyDescent="0.25">
      <c r="B840" s="51">
        <v>2026</v>
      </c>
      <c r="C840" s="51">
        <v>891780111</v>
      </c>
      <c r="D840" s="51" t="s">
        <v>79</v>
      </c>
      <c r="E840" s="161" t="s">
        <v>3666</v>
      </c>
      <c r="F840" s="56" t="s">
        <v>3665</v>
      </c>
      <c r="G840" s="56">
        <v>0</v>
      </c>
      <c r="H840" s="56" t="s">
        <v>82</v>
      </c>
      <c r="I840" s="51" t="s">
        <v>174</v>
      </c>
      <c r="J840" s="121" t="s">
        <v>84</v>
      </c>
      <c r="K840" s="109" t="s">
        <v>3664</v>
      </c>
      <c r="L840" s="114">
        <v>9373320</v>
      </c>
      <c r="M840" s="51" t="s">
        <v>86</v>
      </c>
      <c r="N840" s="109" t="s">
        <v>3663</v>
      </c>
      <c r="O840" s="109">
        <v>36720680</v>
      </c>
      <c r="P840" s="109">
        <v>69</v>
      </c>
      <c r="Q840" s="120">
        <v>46036</v>
      </c>
      <c r="R840" s="109">
        <v>6818861280</v>
      </c>
      <c r="S840" s="114">
        <v>3320</v>
      </c>
      <c r="T840" s="120">
        <v>46050</v>
      </c>
      <c r="U840" s="114">
        <v>9373320</v>
      </c>
      <c r="V840" s="56" t="s">
        <v>88</v>
      </c>
      <c r="W840" s="114">
        <v>1082939683</v>
      </c>
      <c r="X840" s="161" t="s">
        <v>3375</v>
      </c>
      <c r="Y840" s="120">
        <v>46050</v>
      </c>
      <c r="Z840" s="120">
        <v>46069</v>
      </c>
      <c r="AA840" s="120" t="s">
        <v>90</v>
      </c>
      <c r="AB840" s="120">
        <v>46167</v>
      </c>
      <c r="AC840" s="54">
        <f t="shared" ref="AC840:AC903" si="66">+IF(AA840="1800-01-01",AB840-Z840,AB840-AA840)</f>
        <v>98</v>
      </c>
      <c r="AD840" s="56">
        <v>0</v>
      </c>
      <c r="AE840" s="114">
        <v>0</v>
      </c>
      <c r="AF840" s="56">
        <v>0</v>
      </c>
      <c r="AG840" s="116" t="s">
        <v>90</v>
      </c>
      <c r="AH840" s="54">
        <f t="shared" si="65"/>
        <v>0</v>
      </c>
      <c r="AI840" s="56">
        <v>0</v>
      </c>
      <c r="AJ840" s="114">
        <v>0</v>
      </c>
      <c r="AK840" s="120" t="s">
        <v>90</v>
      </c>
      <c r="AL840" s="116" t="s">
        <v>90</v>
      </c>
      <c r="AM840" s="56">
        <v>0</v>
      </c>
      <c r="AN840" s="116" t="s">
        <v>90</v>
      </c>
      <c r="AO840" s="116" t="s">
        <v>90</v>
      </c>
      <c r="AP840" s="116" t="s">
        <v>90</v>
      </c>
      <c r="AQ840" s="54">
        <f t="shared" ref="AQ840:AQ903" si="67">+IF(AN840="1800-01-01",0,AO840-AN840)</f>
        <v>0</v>
      </c>
      <c r="AR840" s="54">
        <f>+L840+AE840-AJ840</f>
        <v>9373320</v>
      </c>
      <c r="AS840" s="56" t="s">
        <v>571</v>
      </c>
      <c r="AT840" s="114">
        <v>0</v>
      </c>
      <c r="AU840" s="56" t="s">
        <v>91</v>
      </c>
      <c r="AV840" s="114">
        <v>0</v>
      </c>
      <c r="AW840" s="56" t="s">
        <v>90</v>
      </c>
      <c r="AX840" s="247">
        <v>1420200</v>
      </c>
      <c r="AY840" s="58">
        <f t="shared" ref="AY840:AY903" si="68">AR840-AX840</f>
        <v>7953120</v>
      </c>
      <c r="AZ840" s="112">
        <f t="shared" ref="AZ840:AZ903" si="69">+IFERROR(AX840/AR840,"_")</f>
        <v>0.15151515151515152</v>
      </c>
      <c r="BA840" s="159">
        <v>0.15151515151515152</v>
      </c>
      <c r="BB840" s="56" t="s">
        <v>90</v>
      </c>
      <c r="BC840" s="56" t="s">
        <v>149</v>
      </c>
      <c r="BD840" s="403" t="s">
        <v>3662</v>
      </c>
      <c r="BE840" s="51" t="s">
        <v>88</v>
      </c>
      <c r="BF840" s="51" t="s">
        <v>88</v>
      </c>
    </row>
    <row r="841" spans="2:58" x14ac:dyDescent="0.25">
      <c r="B841" s="51">
        <v>2026</v>
      </c>
      <c r="C841" s="51">
        <v>891780111</v>
      </c>
      <c r="D841" s="51" t="s">
        <v>79</v>
      </c>
      <c r="E841" s="161" t="s">
        <v>3661</v>
      </c>
      <c r="F841" s="56" t="s">
        <v>3660</v>
      </c>
      <c r="G841" s="56">
        <v>0</v>
      </c>
      <c r="H841" s="56" t="s">
        <v>82</v>
      </c>
      <c r="I841" s="51" t="s">
        <v>174</v>
      </c>
      <c r="J841" s="121" t="s">
        <v>84</v>
      </c>
      <c r="K841" s="109" t="s">
        <v>3659</v>
      </c>
      <c r="L841" s="114">
        <v>32500000</v>
      </c>
      <c r="M841" s="51" t="s">
        <v>86</v>
      </c>
      <c r="N841" s="109" t="s">
        <v>3658</v>
      </c>
      <c r="O841" s="109">
        <v>1002008268</v>
      </c>
      <c r="P841" s="109">
        <v>68</v>
      </c>
      <c r="Q841" s="120">
        <v>46036</v>
      </c>
      <c r="R841" s="109">
        <v>396667544</v>
      </c>
      <c r="S841" s="114">
        <v>3322</v>
      </c>
      <c r="T841" s="120">
        <v>46050</v>
      </c>
      <c r="U841" s="114">
        <v>32500000</v>
      </c>
      <c r="V841" s="56" t="s">
        <v>88</v>
      </c>
      <c r="W841" s="114">
        <v>85155333</v>
      </c>
      <c r="X841" s="161" t="s">
        <v>1960</v>
      </c>
      <c r="Y841" s="120">
        <v>46050</v>
      </c>
      <c r="Z841" s="120">
        <v>46050</v>
      </c>
      <c r="AA841" s="120" t="s">
        <v>90</v>
      </c>
      <c r="AB841" s="120">
        <v>46195</v>
      </c>
      <c r="AC841" s="54">
        <f t="shared" si="66"/>
        <v>145</v>
      </c>
      <c r="AD841" s="56">
        <v>0</v>
      </c>
      <c r="AE841" s="114">
        <v>0</v>
      </c>
      <c r="AF841" s="56">
        <v>0</v>
      </c>
      <c r="AG841" s="116" t="s">
        <v>90</v>
      </c>
      <c r="AH841" s="54">
        <f t="shared" si="65"/>
        <v>0</v>
      </c>
      <c r="AI841" s="56">
        <v>0</v>
      </c>
      <c r="AJ841" s="114">
        <v>0</v>
      </c>
      <c r="AK841" s="120" t="s">
        <v>90</v>
      </c>
      <c r="AL841" s="116" t="s">
        <v>90</v>
      </c>
      <c r="AM841" s="56">
        <v>0</v>
      </c>
      <c r="AN841" s="116" t="s">
        <v>90</v>
      </c>
      <c r="AO841" s="116" t="s">
        <v>90</v>
      </c>
      <c r="AP841" s="116" t="s">
        <v>90</v>
      </c>
      <c r="AQ841" s="54">
        <f t="shared" si="67"/>
        <v>0</v>
      </c>
      <c r="AR841" s="54">
        <f>+L841+AE841-AJ841</f>
        <v>32500000</v>
      </c>
      <c r="AS841" s="56" t="s">
        <v>571</v>
      </c>
      <c r="AT841" s="114">
        <v>0</v>
      </c>
      <c r="AU841" s="56" t="s">
        <v>91</v>
      </c>
      <c r="AV841" s="114">
        <v>0</v>
      </c>
      <c r="AW841" s="56" t="s">
        <v>90</v>
      </c>
      <c r="AX841" s="247">
        <v>0</v>
      </c>
      <c r="AY841" s="58">
        <f t="shared" si="68"/>
        <v>32500000</v>
      </c>
      <c r="AZ841" s="112">
        <f t="shared" si="69"/>
        <v>0</v>
      </c>
      <c r="BA841" s="159">
        <v>0</v>
      </c>
      <c r="BB841" s="56" t="s">
        <v>90</v>
      </c>
      <c r="BC841" s="56" t="s">
        <v>92</v>
      </c>
      <c r="BD841" s="403" t="s">
        <v>3657</v>
      </c>
      <c r="BE841" s="51" t="s">
        <v>88</v>
      </c>
      <c r="BF841" s="51" t="s">
        <v>88</v>
      </c>
    </row>
    <row r="842" spans="2:58" x14ac:dyDescent="0.25">
      <c r="B842" s="51">
        <v>2026</v>
      </c>
      <c r="C842" s="51">
        <v>891780111</v>
      </c>
      <c r="D842" s="51" t="s">
        <v>79</v>
      </c>
      <c r="E842" s="161" t="s">
        <v>3656</v>
      </c>
      <c r="F842" s="56" t="s">
        <v>3655</v>
      </c>
      <c r="G842" s="56">
        <v>0</v>
      </c>
      <c r="H842" s="56" t="s">
        <v>82</v>
      </c>
      <c r="I842" s="51" t="s">
        <v>83</v>
      </c>
      <c r="J842" s="121" t="s">
        <v>84</v>
      </c>
      <c r="K842" s="109" t="s">
        <v>3654</v>
      </c>
      <c r="L842" s="114">
        <v>171500000</v>
      </c>
      <c r="M842" s="51" t="s">
        <v>86</v>
      </c>
      <c r="N842" s="109" t="s">
        <v>3607</v>
      </c>
      <c r="O842" s="109">
        <v>901395162</v>
      </c>
      <c r="P842" s="114" t="s">
        <v>3653</v>
      </c>
      <c r="Q842" s="415" t="s">
        <v>3652</v>
      </c>
      <c r="R842" s="109">
        <v>171500000</v>
      </c>
      <c r="S842" s="114">
        <v>3305</v>
      </c>
      <c r="T842" s="120">
        <v>46050</v>
      </c>
      <c r="U842" s="114">
        <v>171500000</v>
      </c>
      <c r="V842" s="56" t="s">
        <v>88</v>
      </c>
      <c r="W842" s="114">
        <v>85155333</v>
      </c>
      <c r="X842" s="161" t="s">
        <v>1960</v>
      </c>
      <c r="Y842" s="120">
        <v>46050</v>
      </c>
      <c r="Z842" s="120">
        <v>46051</v>
      </c>
      <c r="AA842" s="120">
        <v>46051</v>
      </c>
      <c r="AB842" s="120">
        <v>46203</v>
      </c>
      <c r="AC842" s="54">
        <f t="shared" si="66"/>
        <v>152</v>
      </c>
      <c r="AD842" s="56">
        <v>0</v>
      </c>
      <c r="AE842" s="114">
        <v>0</v>
      </c>
      <c r="AF842" s="56">
        <v>0</v>
      </c>
      <c r="AG842" s="116" t="s">
        <v>90</v>
      </c>
      <c r="AH842" s="54">
        <f t="shared" si="65"/>
        <v>0</v>
      </c>
      <c r="AI842" s="56">
        <v>0</v>
      </c>
      <c r="AJ842" s="114">
        <v>0</v>
      </c>
      <c r="AK842" s="120" t="s">
        <v>90</v>
      </c>
      <c r="AL842" s="116" t="s">
        <v>90</v>
      </c>
      <c r="AM842" s="56">
        <v>0</v>
      </c>
      <c r="AN842" s="116" t="s">
        <v>90</v>
      </c>
      <c r="AO842" s="116" t="s">
        <v>90</v>
      </c>
      <c r="AP842" s="116" t="s">
        <v>90</v>
      </c>
      <c r="AQ842" s="54">
        <f t="shared" si="67"/>
        <v>0</v>
      </c>
      <c r="AR842" s="54">
        <f>+L842+AE842-AJ842</f>
        <v>171500000</v>
      </c>
      <c r="AS842" s="56" t="s">
        <v>88</v>
      </c>
      <c r="AT842" s="114">
        <v>171500000</v>
      </c>
      <c r="AU842" s="56" t="s">
        <v>91</v>
      </c>
      <c r="AV842" s="114">
        <v>0</v>
      </c>
      <c r="AW842" s="56" t="s">
        <v>90</v>
      </c>
      <c r="AX842" s="247">
        <v>0</v>
      </c>
      <c r="AY842" s="58">
        <f t="shared" si="68"/>
        <v>171500000</v>
      </c>
      <c r="AZ842" s="112">
        <f t="shared" si="69"/>
        <v>0</v>
      </c>
      <c r="BA842" s="159">
        <v>0</v>
      </c>
      <c r="BB842" s="56" t="s">
        <v>90</v>
      </c>
      <c r="BC842" s="56" t="s">
        <v>92</v>
      </c>
      <c r="BD842" s="403" t="s">
        <v>3651</v>
      </c>
      <c r="BE842" s="51" t="s">
        <v>88</v>
      </c>
      <c r="BF842" s="51" t="s">
        <v>88</v>
      </c>
    </row>
    <row r="843" spans="2:58" x14ac:dyDescent="0.25">
      <c r="B843" s="51">
        <v>2026</v>
      </c>
      <c r="C843" s="51">
        <v>891780111</v>
      </c>
      <c r="D843" s="51" t="s">
        <v>79</v>
      </c>
      <c r="E843" s="161" t="s">
        <v>3650</v>
      </c>
      <c r="F843" s="56" t="s">
        <v>3649</v>
      </c>
      <c r="G843" s="56">
        <v>0</v>
      </c>
      <c r="H843" s="56" t="s">
        <v>82</v>
      </c>
      <c r="I843" s="51" t="s">
        <v>174</v>
      </c>
      <c r="J843" s="121" t="s">
        <v>84</v>
      </c>
      <c r="K843" s="109" t="s">
        <v>3648</v>
      </c>
      <c r="L843" s="114">
        <v>32500500</v>
      </c>
      <c r="M843" s="51" t="s">
        <v>86</v>
      </c>
      <c r="N843" s="109" t="s">
        <v>3647</v>
      </c>
      <c r="O843" s="109">
        <v>36718569</v>
      </c>
      <c r="P843" s="109">
        <v>68</v>
      </c>
      <c r="Q843" s="120">
        <v>46036</v>
      </c>
      <c r="R843" s="109">
        <v>396667544</v>
      </c>
      <c r="S843" s="114">
        <v>3323</v>
      </c>
      <c r="T843" s="120">
        <v>46050</v>
      </c>
      <c r="U843" s="114">
        <v>32500500</v>
      </c>
      <c r="V843" s="56" t="s">
        <v>88</v>
      </c>
      <c r="W843" s="114">
        <v>85155333</v>
      </c>
      <c r="X843" s="161" t="s">
        <v>1960</v>
      </c>
      <c r="Y843" s="120">
        <v>46050</v>
      </c>
      <c r="Z843" s="120">
        <v>46050</v>
      </c>
      <c r="AA843" s="120" t="s">
        <v>90</v>
      </c>
      <c r="AB843" s="120">
        <v>46195</v>
      </c>
      <c r="AC843" s="54">
        <f t="shared" si="66"/>
        <v>145</v>
      </c>
      <c r="AD843" s="56">
        <v>0</v>
      </c>
      <c r="AE843" s="114">
        <v>0</v>
      </c>
      <c r="AF843" s="56">
        <v>0</v>
      </c>
      <c r="AG843" s="116" t="s">
        <v>90</v>
      </c>
      <c r="AH843" s="54">
        <f t="shared" ref="AH843:AH906" si="70">+IF(AG843="1800-01-01",0,AG843-AB843)</f>
        <v>0</v>
      </c>
      <c r="AI843" s="56">
        <v>0</v>
      </c>
      <c r="AJ843" s="114">
        <v>0</v>
      </c>
      <c r="AK843" s="120" t="s">
        <v>90</v>
      </c>
      <c r="AL843" s="116" t="s">
        <v>90</v>
      </c>
      <c r="AM843" s="56">
        <v>0</v>
      </c>
      <c r="AN843" s="116" t="s">
        <v>90</v>
      </c>
      <c r="AO843" s="116" t="s">
        <v>90</v>
      </c>
      <c r="AP843" s="116" t="s">
        <v>90</v>
      </c>
      <c r="AQ843" s="54">
        <f t="shared" si="67"/>
        <v>0</v>
      </c>
      <c r="AR843" s="54">
        <f>+L843+AE843-AJ843</f>
        <v>32500500</v>
      </c>
      <c r="AS843" s="56" t="s">
        <v>571</v>
      </c>
      <c r="AT843" s="114">
        <v>0</v>
      </c>
      <c r="AU843" s="56" t="s">
        <v>91</v>
      </c>
      <c r="AV843" s="114">
        <v>0</v>
      </c>
      <c r="AW843" s="56" t="s">
        <v>90</v>
      </c>
      <c r="AX843" s="247">
        <v>0</v>
      </c>
      <c r="AY843" s="58">
        <f t="shared" si="68"/>
        <v>32500500</v>
      </c>
      <c r="AZ843" s="112">
        <f t="shared" si="69"/>
        <v>0</v>
      </c>
      <c r="BA843" s="159">
        <v>0</v>
      </c>
      <c r="BB843" s="56" t="s">
        <v>90</v>
      </c>
      <c r="BC843" s="56" t="s">
        <v>92</v>
      </c>
      <c r="BD843" s="403" t="s">
        <v>3646</v>
      </c>
      <c r="BE843" s="51" t="s">
        <v>88</v>
      </c>
      <c r="BF843" s="51" t="s">
        <v>88</v>
      </c>
    </row>
    <row r="844" spans="2:58" s="391" customFormat="1" x14ac:dyDescent="0.25">
      <c r="B844" s="51">
        <v>2026</v>
      </c>
      <c r="C844" s="51">
        <v>891780111</v>
      </c>
      <c r="D844" s="51" t="s">
        <v>79</v>
      </c>
      <c r="E844" s="161" t="s">
        <v>3645</v>
      </c>
      <c r="F844" s="56" t="s">
        <v>3644</v>
      </c>
      <c r="G844" s="56">
        <v>0</v>
      </c>
      <c r="H844" s="56" t="s">
        <v>82</v>
      </c>
      <c r="I844" s="51" t="s">
        <v>174</v>
      </c>
      <c r="J844" s="121" t="s">
        <v>84</v>
      </c>
      <c r="K844" s="109" t="s">
        <v>3643</v>
      </c>
      <c r="L844" s="114">
        <v>9373320</v>
      </c>
      <c r="M844" s="51" t="s">
        <v>86</v>
      </c>
      <c r="N844" s="109" t="s">
        <v>3642</v>
      </c>
      <c r="O844" s="109">
        <v>1104378077</v>
      </c>
      <c r="P844" s="109">
        <v>69</v>
      </c>
      <c r="Q844" s="120">
        <v>46036</v>
      </c>
      <c r="R844" s="109">
        <v>6818861280</v>
      </c>
      <c r="S844" s="114">
        <v>3326</v>
      </c>
      <c r="T844" s="120">
        <v>46050</v>
      </c>
      <c r="U844" s="114">
        <v>9373320</v>
      </c>
      <c r="V844" s="56" t="s">
        <v>88</v>
      </c>
      <c r="W844" s="114">
        <v>1082939683</v>
      </c>
      <c r="X844" s="161" t="s">
        <v>3375</v>
      </c>
      <c r="Y844" s="120">
        <v>46050</v>
      </c>
      <c r="Z844" s="120">
        <v>46069</v>
      </c>
      <c r="AA844" s="120" t="s">
        <v>90</v>
      </c>
      <c r="AB844" s="120">
        <v>46167</v>
      </c>
      <c r="AC844" s="54">
        <f t="shared" si="66"/>
        <v>98</v>
      </c>
      <c r="AD844" s="56">
        <v>0</v>
      </c>
      <c r="AE844" s="114">
        <v>0</v>
      </c>
      <c r="AF844" s="56">
        <v>0</v>
      </c>
      <c r="AG844" s="116" t="s">
        <v>90</v>
      </c>
      <c r="AH844" s="54">
        <f t="shared" si="70"/>
        <v>0</v>
      </c>
      <c r="AI844" s="56">
        <v>0</v>
      </c>
      <c r="AJ844" s="114">
        <v>0</v>
      </c>
      <c r="AK844" s="120" t="s">
        <v>90</v>
      </c>
      <c r="AL844" s="116" t="s">
        <v>90</v>
      </c>
      <c r="AM844" s="56">
        <v>0</v>
      </c>
      <c r="AN844" s="116" t="s">
        <v>90</v>
      </c>
      <c r="AO844" s="116" t="s">
        <v>90</v>
      </c>
      <c r="AP844" s="116" t="s">
        <v>90</v>
      </c>
      <c r="AQ844" s="54">
        <f t="shared" si="67"/>
        <v>0</v>
      </c>
      <c r="AR844" s="54">
        <f>+L844+AE844-AJ844</f>
        <v>9373320</v>
      </c>
      <c r="AS844" s="56" t="s">
        <v>571</v>
      </c>
      <c r="AT844" s="114">
        <v>0</v>
      </c>
      <c r="AU844" s="56" t="s">
        <v>91</v>
      </c>
      <c r="AV844" s="114">
        <v>0</v>
      </c>
      <c r="AW844" s="56" t="s">
        <v>90</v>
      </c>
      <c r="AX844" s="247">
        <v>1420200</v>
      </c>
      <c r="AY844" s="58">
        <f t="shared" si="68"/>
        <v>7953120</v>
      </c>
      <c r="AZ844" s="112">
        <f t="shared" si="69"/>
        <v>0.15151515151515152</v>
      </c>
      <c r="BA844" s="159">
        <v>0.15151515151515152</v>
      </c>
      <c r="BB844" s="56" t="s">
        <v>90</v>
      </c>
      <c r="BC844" s="56" t="s">
        <v>149</v>
      </c>
      <c r="BD844" s="403" t="s">
        <v>3641</v>
      </c>
      <c r="BE844" s="51" t="s">
        <v>88</v>
      </c>
      <c r="BF844" s="51" t="s">
        <v>88</v>
      </c>
    </row>
    <row r="845" spans="2:58" s="391" customFormat="1" x14ac:dyDescent="0.25">
      <c r="B845" s="51">
        <v>2026</v>
      </c>
      <c r="C845" s="51">
        <v>891780111</v>
      </c>
      <c r="D845" s="51" t="s">
        <v>79</v>
      </c>
      <c r="E845" s="161" t="s">
        <v>3640</v>
      </c>
      <c r="F845" s="56" t="s">
        <v>3639</v>
      </c>
      <c r="G845" s="56">
        <v>0</v>
      </c>
      <c r="H845" s="56" t="s">
        <v>82</v>
      </c>
      <c r="I845" s="51" t="s">
        <v>174</v>
      </c>
      <c r="J845" s="121" t="s">
        <v>84</v>
      </c>
      <c r="K845" s="109" t="s">
        <v>3638</v>
      </c>
      <c r="L845" s="114">
        <v>17160000</v>
      </c>
      <c r="M845" s="51" t="s">
        <v>86</v>
      </c>
      <c r="N845" s="109" t="s">
        <v>3637</v>
      </c>
      <c r="O845" s="109">
        <v>1082914232</v>
      </c>
      <c r="P845" s="109">
        <v>69</v>
      </c>
      <c r="Q845" s="120">
        <v>46036</v>
      </c>
      <c r="R845" s="109">
        <v>6818861280</v>
      </c>
      <c r="S845" s="114">
        <v>3849</v>
      </c>
      <c r="T845" s="120">
        <v>46052</v>
      </c>
      <c r="U845" s="114">
        <v>17160000</v>
      </c>
      <c r="V845" s="56" t="s">
        <v>88</v>
      </c>
      <c r="W845" s="114">
        <v>1082939683</v>
      </c>
      <c r="X845" s="161" t="s">
        <v>3375</v>
      </c>
      <c r="Y845" s="120">
        <v>46050</v>
      </c>
      <c r="Z845" s="120">
        <v>46069</v>
      </c>
      <c r="AA845" s="120" t="s">
        <v>90</v>
      </c>
      <c r="AB845" s="120">
        <v>46167</v>
      </c>
      <c r="AC845" s="54">
        <f t="shared" si="66"/>
        <v>98</v>
      </c>
      <c r="AD845" s="56">
        <v>0</v>
      </c>
      <c r="AE845" s="114">
        <v>0</v>
      </c>
      <c r="AF845" s="56">
        <v>0</v>
      </c>
      <c r="AG845" s="116" t="s">
        <v>90</v>
      </c>
      <c r="AH845" s="54">
        <f t="shared" si="70"/>
        <v>0</v>
      </c>
      <c r="AI845" s="56">
        <v>0</v>
      </c>
      <c r="AJ845" s="114">
        <v>0</v>
      </c>
      <c r="AK845" s="120" t="s">
        <v>90</v>
      </c>
      <c r="AL845" s="116" t="s">
        <v>90</v>
      </c>
      <c r="AM845" s="56">
        <v>0</v>
      </c>
      <c r="AN845" s="116" t="s">
        <v>90</v>
      </c>
      <c r="AO845" s="116" t="s">
        <v>90</v>
      </c>
      <c r="AP845" s="116" t="s">
        <v>90</v>
      </c>
      <c r="AQ845" s="54">
        <f t="shared" si="67"/>
        <v>0</v>
      </c>
      <c r="AR845" s="54">
        <f>+L845+AE845-AJ845</f>
        <v>17160000</v>
      </c>
      <c r="AS845" s="56" t="s">
        <v>571</v>
      </c>
      <c r="AT845" s="114">
        <v>0</v>
      </c>
      <c r="AU845" s="56" t="s">
        <v>91</v>
      </c>
      <c r="AV845" s="114">
        <v>0</v>
      </c>
      <c r="AW845" s="56" t="s">
        <v>90</v>
      </c>
      <c r="AX845" s="247">
        <v>2600000</v>
      </c>
      <c r="AY845" s="58">
        <f t="shared" si="68"/>
        <v>14560000</v>
      </c>
      <c r="AZ845" s="112">
        <f t="shared" si="69"/>
        <v>0.15151515151515152</v>
      </c>
      <c r="BA845" s="159">
        <v>0.15151515151515152</v>
      </c>
      <c r="BB845" s="56" t="s">
        <v>90</v>
      </c>
      <c r="BC845" s="56" t="s">
        <v>149</v>
      </c>
      <c r="BD845" s="403" t="s">
        <v>3636</v>
      </c>
      <c r="BE845" s="51" t="s">
        <v>88</v>
      </c>
      <c r="BF845" s="51" t="s">
        <v>88</v>
      </c>
    </row>
    <row r="846" spans="2:58" x14ac:dyDescent="0.25">
      <c r="B846" s="51">
        <v>2026</v>
      </c>
      <c r="C846" s="51">
        <v>891780111</v>
      </c>
      <c r="D846" s="51" t="s">
        <v>79</v>
      </c>
      <c r="E846" s="161" t="s">
        <v>3635</v>
      </c>
      <c r="F846" s="56" t="s">
        <v>3634</v>
      </c>
      <c r="G846" s="56">
        <v>0</v>
      </c>
      <c r="H846" s="56" t="s">
        <v>82</v>
      </c>
      <c r="I846" s="51" t="s">
        <v>174</v>
      </c>
      <c r="J846" s="121" t="s">
        <v>84</v>
      </c>
      <c r="K846" s="109" t="s">
        <v>3633</v>
      </c>
      <c r="L846" s="114">
        <v>2800000</v>
      </c>
      <c r="M846" s="51" t="s">
        <v>86</v>
      </c>
      <c r="N846" s="109" t="s">
        <v>3632</v>
      </c>
      <c r="O846" s="109">
        <v>1044433766</v>
      </c>
      <c r="P846" s="109">
        <v>298</v>
      </c>
      <c r="Q846" s="120">
        <v>46043</v>
      </c>
      <c r="R846" s="109">
        <v>703999709</v>
      </c>
      <c r="S846" s="114">
        <v>3530</v>
      </c>
      <c r="T846" s="120">
        <v>46052</v>
      </c>
      <c r="U846" s="114">
        <v>2800000</v>
      </c>
      <c r="V846" s="56" t="s">
        <v>88</v>
      </c>
      <c r="W846" s="114">
        <v>72221403</v>
      </c>
      <c r="X846" s="161" t="s">
        <v>1973</v>
      </c>
      <c r="Y846" s="120">
        <v>46050</v>
      </c>
      <c r="Z846" s="120">
        <v>46052</v>
      </c>
      <c r="AA846" s="120" t="s">
        <v>90</v>
      </c>
      <c r="AB846" s="120">
        <v>46081</v>
      </c>
      <c r="AC846" s="54">
        <f t="shared" si="66"/>
        <v>29</v>
      </c>
      <c r="AD846" s="56">
        <v>0</v>
      </c>
      <c r="AE846" s="114">
        <v>0</v>
      </c>
      <c r="AF846" s="56">
        <v>0</v>
      </c>
      <c r="AG846" s="116" t="s">
        <v>90</v>
      </c>
      <c r="AH846" s="54">
        <f t="shared" si="70"/>
        <v>0</v>
      </c>
      <c r="AI846" s="56">
        <v>0</v>
      </c>
      <c r="AJ846" s="114">
        <v>0</v>
      </c>
      <c r="AK846" s="120" t="s">
        <v>90</v>
      </c>
      <c r="AL846" s="116" t="s">
        <v>90</v>
      </c>
      <c r="AM846" s="56">
        <v>0</v>
      </c>
      <c r="AN846" s="116" t="s">
        <v>90</v>
      </c>
      <c r="AO846" s="116" t="s">
        <v>90</v>
      </c>
      <c r="AP846" s="116" t="s">
        <v>90</v>
      </c>
      <c r="AQ846" s="54">
        <f t="shared" si="67"/>
        <v>0</v>
      </c>
      <c r="AR846" s="54">
        <f>+L846+AE846-AJ846</f>
        <v>2800000</v>
      </c>
      <c r="AS846" s="56" t="s">
        <v>571</v>
      </c>
      <c r="AT846" s="114">
        <v>0</v>
      </c>
      <c r="AU846" s="56" t="s">
        <v>91</v>
      </c>
      <c r="AV846" s="114">
        <v>0</v>
      </c>
      <c r="AW846" s="56" t="s">
        <v>90</v>
      </c>
      <c r="AX846" s="247">
        <v>0</v>
      </c>
      <c r="AY846" s="58">
        <f t="shared" si="68"/>
        <v>2800000</v>
      </c>
      <c r="AZ846" s="112">
        <f t="shared" si="69"/>
        <v>0</v>
      </c>
      <c r="BA846" s="159">
        <v>0</v>
      </c>
      <c r="BB846" s="56" t="s">
        <v>90</v>
      </c>
      <c r="BC846" s="56" t="s">
        <v>149</v>
      </c>
      <c r="BD846" s="403" t="s">
        <v>3631</v>
      </c>
      <c r="BE846" s="51" t="s">
        <v>88</v>
      </c>
      <c r="BF846" s="51" t="s">
        <v>88</v>
      </c>
    </row>
    <row r="847" spans="2:58" x14ac:dyDescent="0.25">
      <c r="B847" s="51">
        <v>2026</v>
      </c>
      <c r="C847" s="51">
        <v>891780111</v>
      </c>
      <c r="D847" s="51" t="s">
        <v>79</v>
      </c>
      <c r="E847" s="161" t="s">
        <v>3630</v>
      </c>
      <c r="F847" s="56" t="s">
        <v>3629</v>
      </c>
      <c r="G847" s="56">
        <v>0</v>
      </c>
      <c r="H847" s="56" t="s">
        <v>82</v>
      </c>
      <c r="I847" s="51" t="s">
        <v>174</v>
      </c>
      <c r="J847" s="121" t="s">
        <v>84</v>
      </c>
      <c r="K847" s="109" t="s">
        <v>3628</v>
      </c>
      <c r="L847" s="114">
        <v>3000000</v>
      </c>
      <c r="M847" s="51" t="s">
        <v>86</v>
      </c>
      <c r="N847" s="109" t="s">
        <v>3627</v>
      </c>
      <c r="O847" s="109">
        <v>1083041028</v>
      </c>
      <c r="P847" s="109">
        <v>298</v>
      </c>
      <c r="Q847" s="120">
        <v>46043</v>
      </c>
      <c r="R847" s="109">
        <v>703999709</v>
      </c>
      <c r="S847" s="114">
        <v>3526</v>
      </c>
      <c r="T847" s="120">
        <v>46052</v>
      </c>
      <c r="U847" s="114">
        <v>3000000</v>
      </c>
      <c r="V847" s="56" t="s">
        <v>88</v>
      </c>
      <c r="W847" s="114">
        <v>72221403</v>
      </c>
      <c r="X847" s="161" t="s">
        <v>1973</v>
      </c>
      <c r="Y847" s="120">
        <v>46050</v>
      </c>
      <c r="Z847" s="120">
        <v>46083</v>
      </c>
      <c r="AA847" s="120" t="s">
        <v>90</v>
      </c>
      <c r="AB847" s="120">
        <v>46113</v>
      </c>
      <c r="AC847" s="54">
        <f t="shared" si="66"/>
        <v>30</v>
      </c>
      <c r="AD847" s="56">
        <v>1</v>
      </c>
      <c r="AE847" s="114">
        <v>1500000</v>
      </c>
      <c r="AF847" s="56">
        <v>1</v>
      </c>
      <c r="AG847" s="116">
        <v>46128</v>
      </c>
      <c r="AH847" s="54">
        <f t="shared" si="70"/>
        <v>15</v>
      </c>
      <c r="AI847" s="56">
        <v>0</v>
      </c>
      <c r="AJ847" s="114">
        <v>0</v>
      </c>
      <c r="AK847" s="120" t="s">
        <v>90</v>
      </c>
      <c r="AL847" s="116" t="s">
        <v>90</v>
      </c>
      <c r="AM847" s="56">
        <v>0</v>
      </c>
      <c r="AN847" s="116" t="s">
        <v>90</v>
      </c>
      <c r="AO847" s="116" t="s">
        <v>90</v>
      </c>
      <c r="AP847" s="116" t="s">
        <v>90</v>
      </c>
      <c r="AQ847" s="54">
        <f t="shared" si="67"/>
        <v>0</v>
      </c>
      <c r="AR847" s="54">
        <f>+L847+AE847-AJ847</f>
        <v>4500000</v>
      </c>
      <c r="AS847" s="56" t="s">
        <v>571</v>
      </c>
      <c r="AT847" s="114">
        <v>0</v>
      </c>
      <c r="AU847" s="56" t="s">
        <v>91</v>
      </c>
      <c r="AV847" s="114">
        <v>0</v>
      </c>
      <c r="AW847" s="56" t="s">
        <v>90</v>
      </c>
      <c r="AX847" s="247">
        <v>0</v>
      </c>
      <c r="AY847" s="58">
        <f t="shared" si="68"/>
        <v>4500000</v>
      </c>
      <c r="AZ847" s="112">
        <f t="shared" si="69"/>
        <v>0</v>
      </c>
      <c r="BA847" s="159">
        <v>0</v>
      </c>
      <c r="BB847" s="56" t="s">
        <v>90</v>
      </c>
      <c r="BC847" s="56" t="s">
        <v>149</v>
      </c>
      <c r="BD847" s="403" t="s">
        <v>3626</v>
      </c>
      <c r="BE847" s="51" t="s">
        <v>88</v>
      </c>
      <c r="BF847" s="51" t="s">
        <v>88</v>
      </c>
    </row>
    <row r="848" spans="2:58" x14ac:dyDescent="0.25">
      <c r="B848" s="51">
        <v>2026</v>
      </c>
      <c r="C848" s="51">
        <v>891780111</v>
      </c>
      <c r="D848" s="51" t="s">
        <v>79</v>
      </c>
      <c r="E848" s="161" t="s">
        <v>3625</v>
      </c>
      <c r="F848" s="56" t="s">
        <v>3624</v>
      </c>
      <c r="G848" s="56">
        <v>0</v>
      </c>
      <c r="H848" s="56" t="s">
        <v>82</v>
      </c>
      <c r="I848" s="51" t="s">
        <v>174</v>
      </c>
      <c r="J848" s="121" t="s">
        <v>84</v>
      </c>
      <c r="K848" s="109" t="s">
        <v>3623</v>
      </c>
      <c r="L848" s="410">
        <v>8400000</v>
      </c>
      <c r="M848" s="51" t="s">
        <v>86</v>
      </c>
      <c r="N848" s="109" t="s">
        <v>3622</v>
      </c>
      <c r="O848" s="109">
        <v>1085176856</v>
      </c>
      <c r="P848" s="109">
        <v>298</v>
      </c>
      <c r="Q848" s="120">
        <v>46043</v>
      </c>
      <c r="R848" s="109">
        <v>703999709</v>
      </c>
      <c r="S848" s="114">
        <v>3532</v>
      </c>
      <c r="T848" s="120">
        <v>46051</v>
      </c>
      <c r="U848" s="114">
        <v>8400000</v>
      </c>
      <c r="V848" s="56" t="s">
        <v>88</v>
      </c>
      <c r="W848" s="114">
        <v>36559959</v>
      </c>
      <c r="X848" s="161" t="s">
        <v>2107</v>
      </c>
      <c r="Y848" s="120">
        <v>46050</v>
      </c>
      <c r="Z848" s="120">
        <v>46051</v>
      </c>
      <c r="AA848" s="120" t="s">
        <v>90</v>
      </c>
      <c r="AB848" s="120">
        <v>46112</v>
      </c>
      <c r="AC848" s="54">
        <f t="shared" si="66"/>
        <v>61</v>
      </c>
      <c r="AD848" s="56">
        <v>1</v>
      </c>
      <c r="AE848" s="114">
        <v>4200000</v>
      </c>
      <c r="AF848" s="56">
        <v>1</v>
      </c>
      <c r="AG848" s="116">
        <v>46142</v>
      </c>
      <c r="AH848" s="54">
        <f t="shared" si="70"/>
        <v>30</v>
      </c>
      <c r="AI848" s="56">
        <v>0</v>
      </c>
      <c r="AJ848" s="114">
        <v>0</v>
      </c>
      <c r="AK848" s="120" t="s">
        <v>90</v>
      </c>
      <c r="AL848" s="116" t="s">
        <v>90</v>
      </c>
      <c r="AM848" s="56">
        <v>0</v>
      </c>
      <c r="AN848" s="116" t="s">
        <v>90</v>
      </c>
      <c r="AO848" s="116" t="s">
        <v>90</v>
      </c>
      <c r="AP848" s="116" t="s">
        <v>90</v>
      </c>
      <c r="AQ848" s="54">
        <f t="shared" si="67"/>
        <v>0</v>
      </c>
      <c r="AR848" s="54">
        <f>+L848+AE848-AJ848</f>
        <v>12600000</v>
      </c>
      <c r="AS848" s="56" t="s">
        <v>571</v>
      </c>
      <c r="AT848" s="114">
        <v>0</v>
      </c>
      <c r="AU848" s="56" t="s">
        <v>91</v>
      </c>
      <c r="AV848" s="114">
        <v>0</v>
      </c>
      <c r="AW848" s="56" t="s">
        <v>90</v>
      </c>
      <c r="AX848" s="247">
        <v>0</v>
      </c>
      <c r="AY848" s="58">
        <f t="shared" si="68"/>
        <v>12600000</v>
      </c>
      <c r="AZ848" s="112">
        <f t="shared" si="69"/>
        <v>0</v>
      </c>
      <c r="BA848" s="159">
        <v>0</v>
      </c>
      <c r="BB848" s="56" t="s">
        <v>90</v>
      </c>
      <c r="BC848" s="56" t="s">
        <v>149</v>
      </c>
      <c r="BD848" s="403" t="s">
        <v>3621</v>
      </c>
      <c r="BE848" s="51" t="s">
        <v>88</v>
      </c>
      <c r="BF848" s="51" t="s">
        <v>88</v>
      </c>
    </row>
    <row r="849" spans="2:58" x14ac:dyDescent="0.25">
      <c r="B849" s="51">
        <v>2026</v>
      </c>
      <c r="C849" s="51">
        <v>891780111</v>
      </c>
      <c r="D849" s="51" t="s">
        <v>79</v>
      </c>
      <c r="E849" s="161" t="s">
        <v>3620</v>
      </c>
      <c r="F849" s="56" t="s">
        <v>3619</v>
      </c>
      <c r="G849" s="56">
        <v>0</v>
      </c>
      <c r="H849" s="56" t="s">
        <v>82</v>
      </c>
      <c r="I849" s="51" t="s">
        <v>174</v>
      </c>
      <c r="J849" s="121" t="s">
        <v>84</v>
      </c>
      <c r="K849" s="109" t="s">
        <v>3618</v>
      </c>
      <c r="L849" s="114">
        <v>9373320</v>
      </c>
      <c r="M849" s="51" t="s">
        <v>86</v>
      </c>
      <c r="N849" s="109" t="s">
        <v>3617</v>
      </c>
      <c r="O849" s="109">
        <v>1082887162</v>
      </c>
      <c r="P849" s="109">
        <v>69</v>
      </c>
      <c r="Q849" s="120">
        <v>46036</v>
      </c>
      <c r="R849" s="109">
        <v>6818861280</v>
      </c>
      <c r="S849" s="114">
        <v>3321</v>
      </c>
      <c r="T849" s="120">
        <v>46050</v>
      </c>
      <c r="U849" s="114">
        <v>9373320</v>
      </c>
      <c r="V849" s="56" t="s">
        <v>88</v>
      </c>
      <c r="W849" s="114">
        <v>1082939683</v>
      </c>
      <c r="X849" s="161" t="s">
        <v>3375</v>
      </c>
      <c r="Y849" s="120">
        <v>46050</v>
      </c>
      <c r="Z849" s="120">
        <v>46069</v>
      </c>
      <c r="AA849" s="120" t="s">
        <v>90</v>
      </c>
      <c r="AB849" s="120">
        <v>46167</v>
      </c>
      <c r="AC849" s="54">
        <f t="shared" si="66"/>
        <v>98</v>
      </c>
      <c r="AD849" s="56">
        <v>0</v>
      </c>
      <c r="AE849" s="114">
        <v>0</v>
      </c>
      <c r="AF849" s="56">
        <v>0</v>
      </c>
      <c r="AG849" s="116" t="s">
        <v>90</v>
      </c>
      <c r="AH849" s="54">
        <f t="shared" si="70"/>
        <v>0</v>
      </c>
      <c r="AI849" s="56">
        <v>0</v>
      </c>
      <c r="AJ849" s="114">
        <v>0</v>
      </c>
      <c r="AK849" s="120" t="s">
        <v>90</v>
      </c>
      <c r="AL849" s="116" t="s">
        <v>90</v>
      </c>
      <c r="AM849" s="56">
        <v>0</v>
      </c>
      <c r="AN849" s="116" t="s">
        <v>90</v>
      </c>
      <c r="AO849" s="116" t="s">
        <v>90</v>
      </c>
      <c r="AP849" s="116" t="s">
        <v>90</v>
      </c>
      <c r="AQ849" s="54">
        <f t="shared" si="67"/>
        <v>0</v>
      </c>
      <c r="AR849" s="54">
        <f>+L849+AE849-AJ849</f>
        <v>9373320</v>
      </c>
      <c r="AS849" s="56" t="s">
        <v>571</v>
      </c>
      <c r="AT849" s="114">
        <v>0</v>
      </c>
      <c r="AU849" s="56" t="s">
        <v>91</v>
      </c>
      <c r="AV849" s="114">
        <v>0</v>
      </c>
      <c r="AW849" s="56" t="s">
        <v>90</v>
      </c>
      <c r="AX849" s="247">
        <v>1420200</v>
      </c>
      <c r="AY849" s="58">
        <f t="shared" si="68"/>
        <v>7953120</v>
      </c>
      <c r="AZ849" s="112">
        <f t="shared" si="69"/>
        <v>0.15151515151515152</v>
      </c>
      <c r="BA849" s="159">
        <v>0.15151515151515152</v>
      </c>
      <c r="BB849" s="56" t="s">
        <v>90</v>
      </c>
      <c r="BC849" s="56" t="s">
        <v>149</v>
      </c>
      <c r="BD849" s="403" t="s">
        <v>3616</v>
      </c>
      <c r="BE849" s="51" t="s">
        <v>88</v>
      </c>
      <c r="BF849" s="51" t="s">
        <v>88</v>
      </c>
    </row>
    <row r="850" spans="2:58" x14ac:dyDescent="0.25">
      <c r="B850" s="51">
        <v>2026</v>
      </c>
      <c r="C850" s="51">
        <v>891780111</v>
      </c>
      <c r="D850" s="51" t="s">
        <v>79</v>
      </c>
      <c r="E850" s="161" t="s">
        <v>3615</v>
      </c>
      <c r="F850" s="56" t="s">
        <v>3614</v>
      </c>
      <c r="G850" s="56">
        <v>0</v>
      </c>
      <c r="H850" s="56" t="s">
        <v>82</v>
      </c>
      <c r="I850" s="51" t="s">
        <v>174</v>
      </c>
      <c r="J850" s="121" t="s">
        <v>84</v>
      </c>
      <c r="K850" s="109" t="s">
        <v>3613</v>
      </c>
      <c r="L850" s="114">
        <v>9373320</v>
      </c>
      <c r="M850" s="51" t="s">
        <v>86</v>
      </c>
      <c r="N850" s="109" t="s">
        <v>3612</v>
      </c>
      <c r="O850" s="109">
        <v>1047474956</v>
      </c>
      <c r="P850" s="109">
        <v>69</v>
      </c>
      <c r="Q850" s="120">
        <v>46036</v>
      </c>
      <c r="R850" s="109">
        <v>6818861280</v>
      </c>
      <c r="S850" s="114">
        <v>3325</v>
      </c>
      <c r="T850" s="120">
        <v>46050</v>
      </c>
      <c r="U850" s="114">
        <v>9373320</v>
      </c>
      <c r="V850" s="56" t="s">
        <v>88</v>
      </c>
      <c r="W850" s="114">
        <v>1082939683</v>
      </c>
      <c r="X850" s="161" t="s">
        <v>3375</v>
      </c>
      <c r="Y850" s="120">
        <v>46050</v>
      </c>
      <c r="Z850" s="120">
        <v>46069</v>
      </c>
      <c r="AA850" s="120" t="s">
        <v>90</v>
      </c>
      <c r="AB850" s="120">
        <v>46167</v>
      </c>
      <c r="AC850" s="54">
        <f t="shared" si="66"/>
        <v>98</v>
      </c>
      <c r="AD850" s="56">
        <v>0</v>
      </c>
      <c r="AE850" s="114">
        <v>0</v>
      </c>
      <c r="AF850" s="56">
        <v>0</v>
      </c>
      <c r="AG850" s="116" t="s">
        <v>90</v>
      </c>
      <c r="AH850" s="54">
        <f t="shared" si="70"/>
        <v>0</v>
      </c>
      <c r="AI850" s="56">
        <v>0</v>
      </c>
      <c r="AJ850" s="114">
        <v>0</v>
      </c>
      <c r="AK850" s="120" t="s">
        <v>90</v>
      </c>
      <c r="AL850" s="116" t="s">
        <v>90</v>
      </c>
      <c r="AM850" s="56">
        <v>0</v>
      </c>
      <c r="AN850" s="116" t="s">
        <v>90</v>
      </c>
      <c r="AO850" s="116" t="s">
        <v>90</v>
      </c>
      <c r="AP850" s="116" t="s">
        <v>90</v>
      </c>
      <c r="AQ850" s="54">
        <f t="shared" si="67"/>
        <v>0</v>
      </c>
      <c r="AR850" s="54">
        <f>+L850+AE850-AJ850</f>
        <v>9373320</v>
      </c>
      <c r="AS850" s="56" t="s">
        <v>571</v>
      </c>
      <c r="AT850" s="114">
        <v>0</v>
      </c>
      <c r="AU850" s="56" t="s">
        <v>91</v>
      </c>
      <c r="AV850" s="114">
        <v>0</v>
      </c>
      <c r="AW850" s="56" t="s">
        <v>90</v>
      </c>
      <c r="AX850" s="247">
        <v>1420200</v>
      </c>
      <c r="AY850" s="58">
        <f t="shared" si="68"/>
        <v>7953120</v>
      </c>
      <c r="AZ850" s="112">
        <f t="shared" si="69"/>
        <v>0.15151515151515152</v>
      </c>
      <c r="BA850" s="159">
        <v>0.15151515151515152</v>
      </c>
      <c r="BB850" s="56" t="s">
        <v>90</v>
      </c>
      <c r="BC850" s="56" t="s">
        <v>149</v>
      </c>
      <c r="BD850" s="403" t="s">
        <v>3611</v>
      </c>
      <c r="BE850" s="51" t="s">
        <v>88</v>
      </c>
      <c r="BF850" s="51" t="s">
        <v>88</v>
      </c>
    </row>
    <row r="851" spans="2:58" x14ac:dyDescent="0.25">
      <c r="B851" s="51">
        <v>2026</v>
      </c>
      <c r="C851" s="51">
        <v>891780111</v>
      </c>
      <c r="D851" s="51" t="s">
        <v>79</v>
      </c>
      <c r="E851" s="161" t="s">
        <v>3610</v>
      </c>
      <c r="F851" s="56" t="s">
        <v>3609</v>
      </c>
      <c r="G851" s="56">
        <v>0</v>
      </c>
      <c r="H851" s="56" t="s">
        <v>82</v>
      </c>
      <c r="I851" s="51" t="s">
        <v>174</v>
      </c>
      <c r="J851" s="121" t="s">
        <v>84</v>
      </c>
      <c r="K851" s="109" t="s">
        <v>3608</v>
      </c>
      <c r="L851" s="114">
        <v>497115290</v>
      </c>
      <c r="M851" s="51" t="s">
        <v>86</v>
      </c>
      <c r="N851" s="109" t="s">
        <v>3607</v>
      </c>
      <c r="O851" s="109">
        <v>901395162</v>
      </c>
      <c r="P851" s="109">
        <v>451</v>
      </c>
      <c r="Q851" s="120">
        <v>46049</v>
      </c>
      <c r="R851" s="109">
        <v>497115290</v>
      </c>
      <c r="S851" s="114">
        <v>3316</v>
      </c>
      <c r="T851" s="120">
        <v>46050</v>
      </c>
      <c r="U851" s="114">
        <v>497115290</v>
      </c>
      <c r="V851" s="56" t="s">
        <v>88</v>
      </c>
      <c r="W851" s="405">
        <v>16078654</v>
      </c>
      <c r="X851" s="405" t="s">
        <v>610</v>
      </c>
      <c r="Y851" s="120">
        <v>46050</v>
      </c>
      <c r="Z851" s="120">
        <v>46051</v>
      </c>
      <c r="AA851" s="120">
        <v>46051</v>
      </c>
      <c r="AB851" s="120">
        <v>46142</v>
      </c>
      <c r="AC851" s="54">
        <f t="shared" si="66"/>
        <v>91</v>
      </c>
      <c r="AD851" s="56">
        <v>0</v>
      </c>
      <c r="AE851" s="114">
        <v>0</v>
      </c>
      <c r="AF851" s="56">
        <v>1</v>
      </c>
      <c r="AG851" s="116">
        <v>46203</v>
      </c>
      <c r="AH851" s="54">
        <f t="shared" si="70"/>
        <v>61</v>
      </c>
      <c r="AI851" s="56">
        <v>0</v>
      </c>
      <c r="AJ851" s="114">
        <v>0</v>
      </c>
      <c r="AK851" s="120" t="s">
        <v>90</v>
      </c>
      <c r="AL851" s="116" t="s">
        <v>90</v>
      </c>
      <c r="AM851" s="56">
        <v>0</v>
      </c>
      <c r="AN851" s="116" t="s">
        <v>90</v>
      </c>
      <c r="AO851" s="116" t="s">
        <v>90</v>
      </c>
      <c r="AP851" s="116" t="s">
        <v>90</v>
      </c>
      <c r="AQ851" s="54">
        <f t="shared" si="67"/>
        <v>0</v>
      </c>
      <c r="AR851" s="54">
        <f>+L851+AE851-AJ851</f>
        <v>497115290</v>
      </c>
      <c r="AS851" s="56" t="s">
        <v>571</v>
      </c>
      <c r="AT851" s="114">
        <v>0</v>
      </c>
      <c r="AU851" s="56" t="s">
        <v>88</v>
      </c>
      <c r="AV851" s="114">
        <v>248557645</v>
      </c>
      <c r="AW851" s="56" t="s">
        <v>90</v>
      </c>
      <c r="AX851" s="114">
        <v>0</v>
      </c>
      <c r="AY851" s="58">
        <f t="shared" si="68"/>
        <v>497115290</v>
      </c>
      <c r="AZ851" s="112">
        <f t="shared" si="69"/>
        <v>0</v>
      </c>
      <c r="BA851" s="159">
        <v>0</v>
      </c>
      <c r="BB851" s="56" t="s">
        <v>90</v>
      </c>
      <c r="BC851" s="56" t="s">
        <v>92</v>
      </c>
      <c r="BD851" s="403" t="s">
        <v>3606</v>
      </c>
      <c r="BE851" s="51" t="s">
        <v>88</v>
      </c>
      <c r="BF851" s="51" t="s">
        <v>88</v>
      </c>
    </row>
    <row r="852" spans="2:58" x14ac:dyDescent="0.25">
      <c r="B852" s="51">
        <v>2026</v>
      </c>
      <c r="C852" s="51">
        <v>891780111</v>
      </c>
      <c r="D852" s="51" t="s">
        <v>79</v>
      </c>
      <c r="E852" s="161" t="s">
        <v>3605</v>
      </c>
      <c r="F852" s="56" t="s">
        <v>3604</v>
      </c>
      <c r="G852" s="56">
        <v>0</v>
      </c>
      <c r="H852" s="56" t="s">
        <v>82</v>
      </c>
      <c r="I852" s="51" t="s">
        <v>174</v>
      </c>
      <c r="J852" s="121" t="s">
        <v>84</v>
      </c>
      <c r="K852" s="109" t="s">
        <v>3603</v>
      </c>
      <c r="L852" s="114">
        <v>3000000</v>
      </c>
      <c r="M852" s="51" t="s">
        <v>86</v>
      </c>
      <c r="N852" s="109" t="s">
        <v>3602</v>
      </c>
      <c r="O852" s="109">
        <v>85461120</v>
      </c>
      <c r="P852" s="109">
        <v>298</v>
      </c>
      <c r="Q852" s="120">
        <v>46043</v>
      </c>
      <c r="R852" s="109">
        <v>703999709</v>
      </c>
      <c r="S852" s="114">
        <v>3544</v>
      </c>
      <c r="T852" s="120">
        <v>46052</v>
      </c>
      <c r="U852" s="114">
        <v>3000000</v>
      </c>
      <c r="V852" s="56" t="s">
        <v>88</v>
      </c>
      <c r="W852" s="114">
        <v>36559959</v>
      </c>
      <c r="X852" s="161" t="s">
        <v>2107</v>
      </c>
      <c r="Y852" s="120">
        <v>46051</v>
      </c>
      <c r="Z852" s="120">
        <v>46083</v>
      </c>
      <c r="AA852" s="120" t="s">
        <v>90</v>
      </c>
      <c r="AB852" s="120">
        <v>46112</v>
      </c>
      <c r="AC852" s="54">
        <f t="shared" si="66"/>
        <v>29</v>
      </c>
      <c r="AD852" s="56">
        <v>1</v>
      </c>
      <c r="AE852" s="114">
        <v>1500000</v>
      </c>
      <c r="AF852" s="56">
        <v>1</v>
      </c>
      <c r="AG852" s="116">
        <v>46127</v>
      </c>
      <c r="AH852" s="54">
        <f t="shared" si="70"/>
        <v>15</v>
      </c>
      <c r="AI852" s="56">
        <v>0</v>
      </c>
      <c r="AJ852" s="114">
        <v>0</v>
      </c>
      <c r="AK852" s="120" t="s">
        <v>90</v>
      </c>
      <c r="AL852" s="116" t="s">
        <v>90</v>
      </c>
      <c r="AM852" s="56">
        <v>0</v>
      </c>
      <c r="AN852" s="116" t="s">
        <v>90</v>
      </c>
      <c r="AO852" s="116" t="s">
        <v>90</v>
      </c>
      <c r="AP852" s="116" t="s">
        <v>90</v>
      </c>
      <c r="AQ852" s="54">
        <f t="shared" si="67"/>
        <v>0</v>
      </c>
      <c r="AR852" s="54">
        <f>+L852+AE852-AJ852</f>
        <v>4500000</v>
      </c>
      <c r="AS852" s="56" t="s">
        <v>571</v>
      </c>
      <c r="AT852" s="114">
        <v>0</v>
      </c>
      <c r="AU852" s="56" t="s">
        <v>91</v>
      </c>
      <c r="AV852" s="114">
        <v>0</v>
      </c>
      <c r="AW852" s="56" t="s">
        <v>90</v>
      </c>
      <c r="AX852" s="247">
        <v>0</v>
      </c>
      <c r="AY852" s="58">
        <f t="shared" si="68"/>
        <v>4500000</v>
      </c>
      <c r="AZ852" s="112">
        <f t="shared" si="69"/>
        <v>0</v>
      </c>
      <c r="BA852" s="159">
        <v>0</v>
      </c>
      <c r="BB852" s="56" t="s">
        <v>90</v>
      </c>
      <c r="BC852" s="56" t="s">
        <v>149</v>
      </c>
      <c r="BD852" s="403" t="s">
        <v>3601</v>
      </c>
      <c r="BE852" s="51" t="s">
        <v>88</v>
      </c>
      <c r="BF852" s="51" t="s">
        <v>88</v>
      </c>
    </row>
    <row r="853" spans="2:58" x14ac:dyDescent="0.25">
      <c r="B853" s="51">
        <v>2026</v>
      </c>
      <c r="C853" s="51">
        <v>891780111</v>
      </c>
      <c r="D853" s="51" t="s">
        <v>79</v>
      </c>
      <c r="E853" s="161" t="s">
        <v>3600</v>
      </c>
      <c r="F853" s="56" t="s">
        <v>3599</v>
      </c>
      <c r="G853" s="56">
        <v>0</v>
      </c>
      <c r="H853" s="56" t="s">
        <v>82</v>
      </c>
      <c r="I853" s="51" t="s">
        <v>174</v>
      </c>
      <c r="J853" s="121" t="s">
        <v>84</v>
      </c>
      <c r="K853" s="109" t="s">
        <v>3598</v>
      </c>
      <c r="L853" s="114">
        <v>4500000</v>
      </c>
      <c r="M853" s="51" t="s">
        <v>86</v>
      </c>
      <c r="N853" s="109" t="s">
        <v>3597</v>
      </c>
      <c r="O853" s="109">
        <v>4979686</v>
      </c>
      <c r="P853" s="109">
        <v>298</v>
      </c>
      <c r="Q853" s="120">
        <v>46043</v>
      </c>
      <c r="R853" s="109">
        <v>703999709</v>
      </c>
      <c r="S853" s="114">
        <v>3543</v>
      </c>
      <c r="T853" s="120">
        <v>46052</v>
      </c>
      <c r="U853" s="114">
        <v>4500000</v>
      </c>
      <c r="V853" s="56" t="s">
        <v>88</v>
      </c>
      <c r="W853" s="114">
        <v>36559959</v>
      </c>
      <c r="X853" s="161" t="s">
        <v>2107</v>
      </c>
      <c r="Y853" s="120">
        <v>46051</v>
      </c>
      <c r="Z853" s="120">
        <v>46083</v>
      </c>
      <c r="AA853" s="120" t="s">
        <v>90</v>
      </c>
      <c r="AB853" s="120">
        <v>46112</v>
      </c>
      <c r="AC853" s="54">
        <f t="shared" si="66"/>
        <v>29</v>
      </c>
      <c r="AD853" s="56">
        <v>0</v>
      </c>
      <c r="AE853" s="114">
        <v>0</v>
      </c>
      <c r="AF853" s="56">
        <v>0</v>
      </c>
      <c r="AG853" s="116" t="s">
        <v>90</v>
      </c>
      <c r="AH853" s="54">
        <f t="shared" si="70"/>
        <v>0</v>
      </c>
      <c r="AI853" s="56">
        <v>0</v>
      </c>
      <c r="AJ853" s="114">
        <v>0</v>
      </c>
      <c r="AK853" s="120" t="s">
        <v>90</v>
      </c>
      <c r="AL853" s="116" t="s">
        <v>90</v>
      </c>
      <c r="AM853" s="56">
        <v>0</v>
      </c>
      <c r="AN853" s="116" t="s">
        <v>90</v>
      </c>
      <c r="AO853" s="116" t="s">
        <v>90</v>
      </c>
      <c r="AP853" s="116" t="s">
        <v>90</v>
      </c>
      <c r="AQ853" s="54">
        <f t="shared" si="67"/>
        <v>0</v>
      </c>
      <c r="AR853" s="54">
        <f>+L853+AE853-AJ853</f>
        <v>4500000</v>
      </c>
      <c r="AS853" s="56" t="s">
        <v>571</v>
      </c>
      <c r="AT853" s="114">
        <v>0</v>
      </c>
      <c r="AU853" s="56" t="s">
        <v>91</v>
      </c>
      <c r="AV853" s="114">
        <v>0</v>
      </c>
      <c r="AW853" s="56" t="s">
        <v>90</v>
      </c>
      <c r="AX853" s="247">
        <v>0</v>
      </c>
      <c r="AY853" s="58">
        <f t="shared" si="68"/>
        <v>4500000</v>
      </c>
      <c r="AZ853" s="112">
        <f t="shared" si="69"/>
        <v>0</v>
      </c>
      <c r="BA853" s="159">
        <v>0</v>
      </c>
      <c r="BB853" s="56" t="s">
        <v>90</v>
      </c>
      <c r="BC853" s="56" t="s">
        <v>149</v>
      </c>
      <c r="BD853" s="403" t="s">
        <v>3596</v>
      </c>
      <c r="BE853" s="51" t="s">
        <v>88</v>
      </c>
      <c r="BF853" s="51" t="s">
        <v>88</v>
      </c>
    </row>
    <row r="854" spans="2:58" x14ac:dyDescent="0.25">
      <c r="B854" s="51">
        <v>2026</v>
      </c>
      <c r="C854" s="51">
        <v>891780111</v>
      </c>
      <c r="D854" s="51" t="s">
        <v>79</v>
      </c>
      <c r="E854" s="161" t="s">
        <v>3595</v>
      </c>
      <c r="F854" s="56" t="s">
        <v>3594</v>
      </c>
      <c r="G854" s="56">
        <v>0</v>
      </c>
      <c r="H854" s="56" t="s">
        <v>82</v>
      </c>
      <c r="I854" s="51" t="s">
        <v>174</v>
      </c>
      <c r="J854" s="121" t="s">
        <v>84</v>
      </c>
      <c r="K854" s="109" t="s">
        <v>3593</v>
      </c>
      <c r="L854" s="114">
        <v>6400000</v>
      </c>
      <c r="M854" s="51" t="s">
        <v>86</v>
      </c>
      <c r="N854" s="109" t="s">
        <v>3592</v>
      </c>
      <c r="O854" s="109">
        <v>1082067200</v>
      </c>
      <c r="P854" s="109">
        <v>297</v>
      </c>
      <c r="Q854" s="120">
        <v>46043</v>
      </c>
      <c r="R854" s="109">
        <v>43328989</v>
      </c>
      <c r="S854" s="114">
        <v>3552</v>
      </c>
      <c r="T854" s="120">
        <v>46052</v>
      </c>
      <c r="U854" s="114">
        <v>6400000</v>
      </c>
      <c r="V854" s="56" t="s">
        <v>88</v>
      </c>
      <c r="W854" s="114">
        <v>36559959</v>
      </c>
      <c r="X854" s="161" t="s">
        <v>2107</v>
      </c>
      <c r="Y854" s="120">
        <v>46051</v>
      </c>
      <c r="Z854" s="120">
        <v>46051</v>
      </c>
      <c r="AA854" s="120" t="s">
        <v>90</v>
      </c>
      <c r="AB854" s="120">
        <v>46112</v>
      </c>
      <c r="AC854" s="54">
        <f t="shared" si="66"/>
        <v>61</v>
      </c>
      <c r="AD854" s="56">
        <v>1</v>
      </c>
      <c r="AE854" s="114">
        <v>3200000</v>
      </c>
      <c r="AF854" s="56">
        <v>1</v>
      </c>
      <c r="AG854" s="116">
        <v>46142</v>
      </c>
      <c r="AH854" s="54">
        <f t="shared" si="70"/>
        <v>30</v>
      </c>
      <c r="AI854" s="56">
        <v>0</v>
      </c>
      <c r="AJ854" s="114">
        <v>0</v>
      </c>
      <c r="AK854" s="120" t="s">
        <v>90</v>
      </c>
      <c r="AL854" s="116" t="s">
        <v>90</v>
      </c>
      <c r="AM854" s="56">
        <v>0</v>
      </c>
      <c r="AN854" s="116" t="s">
        <v>90</v>
      </c>
      <c r="AO854" s="116" t="s">
        <v>90</v>
      </c>
      <c r="AP854" s="116" t="s">
        <v>90</v>
      </c>
      <c r="AQ854" s="54">
        <f t="shared" si="67"/>
        <v>0</v>
      </c>
      <c r="AR854" s="54">
        <f>+L854+AE854-AJ854</f>
        <v>9600000</v>
      </c>
      <c r="AS854" s="56" t="s">
        <v>571</v>
      </c>
      <c r="AT854" s="114">
        <v>0</v>
      </c>
      <c r="AU854" s="56" t="s">
        <v>91</v>
      </c>
      <c r="AV854" s="114">
        <v>0</v>
      </c>
      <c r="AW854" s="56" t="s">
        <v>90</v>
      </c>
      <c r="AX854" s="247">
        <v>0</v>
      </c>
      <c r="AY854" s="58">
        <f t="shared" si="68"/>
        <v>9600000</v>
      </c>
      <c r="AZ854" s="112">
        <f t="shared" si="69"/>
        <v>0</v>
      </c>
      <c r="BA854" s="159">
        <v>0</v>
      </c>
      <c r="BB854" s="56" t="s">
        <v>90</v>
      </c>
      <c r="BC854" s="56" t="s">
        <v>149</v>
      </c>
      <c r="BD854" s="403" t="s">
        <v>3591</v>
      </c>
      <c r="BE854" s="51" t="s">
        <v>88</v>
      </c>
      <c r="BF854" s="51" t="s">
        <v>88</v>
      </c>
    </row>
    <row r="855" spans="2:58" x14ac:dyDescent="0.25">
      <c r="B855" s="51">
        <v>2026</v>
      </c>
      <c r="C855" s="51">
        <v>891780111</v>
      </c>
      <c r="D855" s="51" t="s">
        <v>79</v>
      </c>
      <c r="E855" s="161" t="s">
        <v>3590</v>
      </c>
      <c r="F855" s="56" t="s">
        <v>3589</v>
      </c>
      <c r="G855" s="56">
        <v>0</v>
      </c>
      <c r="H855" s="56" t="s">
        <v>82</v>
      </c>
      <c r="I855" s="51" t="s">
        <v>174</v>
      </c>
      <c r="J855" s="121" t="s">
        <v>84</v>
      </c>
      <c r="K855" s="109" t="s">
        <v>3588</v>
      </c>
      <c r="L855" s="114">
        <v>11000000</v>
      </c>
      <c r="M855" s="51" t="s">
        <v>86</v>
      </c>
      <c r="N855" s="109" t="s">
        <v>3587</v>
      </c>
      <c r="O855" s="109">
        <v>1082963876</v>
      </c>
      <c r="P855" s="109">
        <v>292</v>
      </c>
      <c r="Q855" s="120">
        <v>46043</v>
      </c>
      <c r="R855" s="109">
        <v>11000000</v>
      </c>
      <c r="S855" s="114">
        <v>3542</v>
      </c>
      <c r="T855" s="120">
        <v>46052</v>
      </c>
      <c r="U855" s="114">
        <v>11000000</v>
      </c>
      <c r="V855" s="56" t="s">
        <v>88</v>
      </c>
      <c r="W855" s="114">
        <v>36559959</v>
      </c>
      <c r="X855" s="161" t="s">
        <v>2107</v>
      </c>
      <c r="Y855" s="120">
        <v>46051</v>
      </c>
      <c r="Z855" s="120">
        <v>46052</v>
      </c>
      <c r="AA855" s="120" t="s">
        <v>90</v>
      </c>
      <c r="AB855" s="120">
        <v>46112</v>
      </c>
      <c r="AC855" s="54">
        <f t="shared" si="66"/>
        <v>60</v>
      </c>
      <c r="AD855" s="56">
        <v>0</v>
      </c>
      <c r="AE855" s="114">
        <v>0</v>
      </c>
      <c r="AF855" s="56">
        <v>0</v>
      </c>
      <c r="AG855" s="116" t="s">
        <v>90</v>
      </c>
      <c r="AH855" s="54">
        <f t="shared" si="70"/>
        <v>0</v>
      </c>
      <c r="AI855" s="56">
        <v>0</v>
      </c>
      <c r="AJ855" s="114">
        <v>0</v>
      </c>
      <c r="AK855" s="120" t="s">
        <v>90</v>
      </c>
      <c r="AL855" s="116" t="s">
        <v>90</v>
      </c>
      <c r="AM855" s="56">
        <v>0</v>
      </c>
      <c r="AN855" s="116" t="s">
        <v>90</v>
      </c>
      <c r="AO855" s="116" t="s">
        <v>90</v>
      </c>
      <c r="AP855" s="116" t="s">
        <v>90</v>
      </c>
      <c r="AQ855" s="54">
        <f t="shared" si="67"/>
        <v>0</v>
      </c>
      <c r="AR855" s="54">
        <f>+L855+AE855-AJ855</f>
        <v>11000000</v>
      </c>
      <c r="AS855" s="56" t="s">
        <v>571</v>
      </c>
      <c r="AT855" s="114">
        <v>0</v>
      </c>
      <c r="AU855" s="56" t="s">
        <v>91</v>
      </c>
      <c r="AV855" s="114">
        <v>0</v>
      </c>
      <c r="AW855" s="56" t="s">
        <v>90</v>
      </c>
      <c r="AX855" s="247">
        <v>0</v>
      </c>
      <c r="AY855" s="58">
        <f t="shared" si="68"/>
        <v>11000000</v>
      </c>
      <c r="AZ855" s="112">
        <f t="shared" si="69"/>
        <v>0</v>
      </c>
      <c r="BA855" s="159">
        <v>0</v>
      </c>
      <c r="BB855" s="56" t="s">
        <v>90</v>
      </c>
      <c r="BC855" s="56" t="s">
        <v>149</v>
      </c>
      <c r="BD855" s="403" t="s">
        <v>3586</v>
      </c>
      <c r="BE855" s="51" t="s">
        <v>88</v>
      </c>
      <c r="BF855" s="51" t="s">
        <v>88</v>
      </c>
    </row>
    <row r="856" spans="2:58" x14ac:dyDescent="0.25">
      <c r="B856" s="51">
        <v>2026</v>
      </c>
      <c r="C856" s="51">
        <v>891780111</v>
      </c>
      <c r="D856" s="51" t="s">
        <v>79</v>
      </c>
      <c r="E856" s="161" t="s">
        <v>3585</v>
      </c>
      <c r="F856" s="56" t="s">
        <v>3584</v>
      </c>
      <c r="G856" s="56">
        <v>0</v>
      </c>
      <c r="H856" s="56" t="s">
        <v>82</v>
      </c>
      <c r="I856" s="51" t="s">
        <v>174</v>
      </c>
      <c r="J856" s="121" t="s">
        <v>84</v>
      </c>
      <c r="K856" s="109" t="s">
        <v>3583</v>
      </c>
      <c r="L856" s="114">
        <v>8000000</v>
      </c>
      <c r="M856" s="51" t="s">
        <v>86</v>
      </c>
      <c r="N856" s="109" t="s">
        <v>3582</v>
      </c>
      <c r="O856" s="109">
        <v>1234088151</v>
      </c>
      <c r="P856" s="109">
        <v>297</v>
      </c>
      <c r="Q856" s="120">
        <v>46043</v>
      </c>
      <c r="R856" s="109">
        <v>43328989</v>
      </c>
      <c r="S856" s="114">
        <v>3746</v>
      </c>
      <c r="T856" s="120">
        <v>46052</v>
      </c>
      <c r="U856" s="114">
        <v>8000000</v>
      </c>
      <c r="V856" s="56" t="s">
        <v>88</v>
      </c>
      <c r="W856" s="114">
        <v>72221403</v>
      </c>
      <c r="X856" s="161" t="s">
        <v>1973</v>
      </c>
      <c r="Y856" s="120">
        <v>46051</v>
      </c>
      <c r="Z856" s="120">
        <v>46052</v>
      </c>
      <c r="AA856" s="120" t="s">
        <v>90</v>
      </c>
      <c r="AB856" s="120">
        <v>46112</v>
      </c>
      <c r="AC856" s="54">
        <f t="shared" si="66"/>
        <v>60</v>
      </c>
      <c r="AD856" s="56">
        <v>1</v>
      </c>
      <c r="AE856" s="416">
        <v>4000000</v>
      </c>
      <c r="AF856" s="56">
        <v>1</v>
      </c>
      <c r="AG856" s="116">
        <v>46142</v>
      </c>
      <c r="AH856" s="54">
        <f t="shared" si="70"/>
        <v>30</v>
      </c>
      <c r="AI856" s="56">
        <v>0</v>
      </c>
      <c r="AJ856" s="114">
        <v>0</v>
      </c>
      <c r="AK856" s="120" t="s">
        <v>90</v>
      </c>
      <c r="AL856" s="116" t="s">
        <v>90</v>
      </c>
      <c r="AM856" s="56">
        <v>0</v>
      </c>
      <c r="AN856" s="116" t="s">
        <v>90</v>
      </c>
      <c r="AO856" s="116" t="s">
        <v>90</v>
      </c>
      <c r="AP856" s="116" t="s">
        <v>90</v>
      </c>
      <c r="AQ856" s="54">
        <f t="shared" si="67"/>
        <v>0</v>
      </c>
      <c r="AR856" s="54">
        <f>+L856+AE856-AJ856</f>
        <v>12000000</v>
      </c>
      <c r="AS856" s="56" t="s">
        <v>571</v>
      </c>
      <c r="AT856" s="114">
        <v>0</v>
      </c>
      <c r="AU856" s="56" t="s">
        <v>91</v>
      </c>
      <c r="AV856" s="114">
        <v>0</v>
      </c>
      <c r="AW856" s="56" t="s">
        <v>90</v>
      </c>
      <c r="AX856" s="247">
        <v>0</v>
      </c>
      <c r="AY856" s="58">
        <f t="shared" si="68"/>
        <v>12000000</v>
      </c>
      <c r="AZ856" s="112">
        <f t="shared" si="69"/>
        <v>0</v>
      </c>
      <c r="BA856" s="159">
        <v>0</v>
      </c>
      <c r="BB856" s="56" t="s">
        <v>90</v>
      </c>
      <c r="BC856" s="56" t="s">
        <v>149</v>
      </c>
      <c r="BD856" s="403" t="s">
        <v>3581</v>
      </c>
      <c r="BE856" s="51" t="s">
        <v>88</v>
      </c>
      <c r="BF856" s="51" t="s">
        <v>88</v>
      </c>
    </row>
    <row r="857" spans="2:58" x14ac:dyDescent="0.25">
      <c r="B857" s="51">
        <v>2026</v>
      </c>
      <c r="C857" s="51">
        <v>891780111</v>
      </c>
      <c r="D857" s="51" t="s">
        <v>79</v>
      </c>
      <c r="E857" s="161" t="s">
        <v>3580</v>
      </c>
      <c r="F857" s="56" t="s">
        <v>3579</v>
      </c>
      <c r="G857" s="56">
        <v>0</v>
      </c>
      <c r="H857" s="56" t="s">
        <v>82</v>
      </c>
      <c r="I857" s="51" t="s">
        <v>174</v>
      </c>
      <c r="J857" s="121" t="s">
        <v>84</v>
      </c>
      <c r="K857" s="109" t="s">
        <v>3578</v>
      </c>
      <c r="L857" s="114">
        <v>32500000</v>
      </c>
      <c r="M857" s="51" t="s">
        <v>86</v>
      </c>
      <c r="N857" s="109" t="s">
        <v>3577</v>
      </c>
      <c r="O857" s="109">
        <v>1221980487</v>
      </c>
      <c r="P857" s="109">
        <v>68</v>
      </c>
      <c r="Q857" s="120">
        <v>46036</v>
      </c>
      <c r="R857" s="109">
        <v>396667544</v>
      </c>
      <c r="S857" s="114">
        <v>3540</v>
      </c>
      <c r="T857" s="116">
        <v>46051</v>
      </c>
      <c r="U857" s="114">
        <v>32500000</v>
      </c>
      <c r="V857" s="56" t="s">
        <v>88</v>
      </c>
      <c r="W857" s="114">
        <v>85155333</v>
      </c>
      <c r="X857" s="161" t="s">
        <v>1960</v>
      </c>
      <c r="Y857" s="120">
        <v>46051</v>
      </c>
      <c r="Z857" s="120">
        <v>46051</v>
      </c>
      <c r="AA857" s="120" t="s">
        <v>90</v>
      </c>
      <c r="AB857" s="120">
        <v>46195</v>
      </c>
      <c r="AC857" s="54">
        <f t="shared" si="66"/>
        <v>144</v>
      </c>
      <c r="AD857" s="56">
        <v>0</v>
      </c>
      <c r="AE857" s="114">
        <v>0</v>
      </c>
      <c r="AF857" s="56">
        <v>0</v>
      </c>
      <c r="AG857" s="116" t="s">
        <v>90</v>
      </c>
      <c r="AH857" s="54">
        <f t="shared" si="70"/>
        <v>0</v>
      </c>
      <c r="AI857" s="56">
        <v>0</v>
      </c>
      <c r="AJ857" s="114">
        <v>0</v>
      </c>
      <c r="AK857" s="120" t="s">
        <v>90</v>
      </c>
      <c r="AL857" s="116" t="s">
        <v>90</v>
      </c>
      <c r="AM857" s="56">
        <v>0</v>
      </c>
      <c r="AN857" s="116" t="s">
        <v>90</v>
      </c>
      <c r="AO857" s="116" t="s">
        <v>90</v>
      </c>
      <c r="AP857" s="116" t="s">
        <v>90</v>
      </c>
      <c r="AQ857" s="54">
        <f t="shared" si="67"/>
        <v>0</v>
      </c>
      <c r="AR857" s="54">
        <f>+L857+AE857-AJ857</f>
        <v>32500000</v>
      </c>
      <c r="AS857" s="56" t="s">
        <v>571</v>
      </c>
      <c r="AT857" s="114">
        <v>0</v>
      </c>
      <c r="AU857" s="56" t="s">
        <v>91</v>
      </c>
      <c r="AV857" s="114">
        <v>0</v>
      </c>
      <c r="AW857" s="56" t="s">
        <v>90</v>
      </c>
      <c r="AX857" s="247">
        <v>0</v>
      </c>
      <c r="AY857" s="58">
        <f t="shared" si="68"/>
        <v>32500000</v>
      </c>
      <c r="AZ857" s="112">
        <f t="shared" si="69"/>
        <v>0</v>
      </c>
      <c r="BA857" s="159">
        <v>0</v>
      </c>
      <c r="BB857" s="56" t="s">
        <v>90</v>
      </c>
      <c r="BC857" s="56" t="s">
        <v>92</v>
      </c>
      <c r="BD857" s="403" t="s">
        <v>3576</v>
      </c>
      <c r="BE857" s="51" t="s">
        <v>88</v>
      </c>
      <c r="BF857" s="51" t="s">
        <v>88</v>
      </c>
    </row>
    <row r="858" spans="2:58" x14ac:dyDescent="0.25">
      <c r="B858" s="51">
        <v>2026</v>
      </c>
      <c r="C858" s="51">
        <v>891780111</v>
      </c>
      <c r="D858" s="51" t="s">
        <v>79</v>
      </c>
      <c r="E858" s="161" t="s">
        <v>3575</v>
      </c>
      <c r="F858" s="56" t="s">
        <v>3574</v>
      </c>
      <c r="G858" s="56">
        <v>0</v>
      </c>
      <c r="H858" s="56" t="s">
        <v>82</v>
      </c>
      <c r="I858" s="51" t="s">
        <v>174</v>
      </c>
      <c r="J858" s="121" t="s">
        <v>84</v>
      </c>
      <c r="K858" s="109" t="s">
        <v>3507</v>
      </c>
      <c r="L858" s="114">
        <v>9373320</v>
      </c>
      <c r="M858" s="51" t="s">
        <v>86</v>
      </c>
      <c r="N858" s="109" t="s">
        <v>3573</v>
      </c>
      <c r="O858" s="109">
        <v>1002029293</v>
      </c>
      <c r="P858" s="109">
        <v>69</v>
      </c>
      <c r="Q858" s="120">
        <v>46036</v>
      </c>
      <c r="R858" s="109">
        <v>6818861280</v>
      </c>
      <c r="S858" s="114">
        <v>3733</v>
      </c>
      <c r="T858" s="116">
        <v>46052</v>
      </c>
      <c r="U858" s="114">
        <v>9373320</v>
      </c>
      <c r="V858" s="56" t="s">
        <v>88</v>
      </c>
      <c r="W858" s="114">
        <v>1082939683</v>
      </c>
      <c r="X858" s="161" t="s">
        <v>3375</v>
      </c>
      <c r="Y858" s="120">
        <v>46051</v>
      </c>
      <c r="Z858" s="120">
        <v>46069</v>
      </c>
      <c r="AA858" s="120" t="s">
        <v>90</v>
      </c>
      <c r="AB858" s="120">
        <v>46167</v>
      </c>
      <c r="AC858" s="54">
        <f t="shared" si="66"/>
        <v>98</v>
      </c>
      <c r="AD858" s="56">
        <v>0</v>
      </c>
      <c r="AE858" s="114">
        <v>0</v>
      </c>
      <c r="AF858" s="56">
        <v>0</v>
      </c>
      <c r="AG858" s="116" t="s">
        <v>90</v>
      </c>
      <c r="AH858" s="54">
        <f t="shared" si="70"/>
        <v>0</v>
      </c>
      <c r="AI858" s="56">
        <v>0</v>
      </c>
      <c r="AJ858" s="114">
        <v>0</v>
      </c>
      <c r="AK858" s="120" t="s">
        <v>90</v>
      </c>
      <c r="AL858" s="116" t="s">
        <v>90</v>
      </c>
      <c r="AM858" s="56">
        <v>0</v>
      </c>
      <c r="AN858" s="116" t="s">
        <v>90</v>
      </c>
      <c r="AO858" s="116" t="s">
        <v>90</v>
      </c>
      <c r="AP858" s="116" t="s">
        <v>90</v>
      </c>
      <c r="AQ858" s="54">
        <f t="shared" si="67"/>
        <v>0</v>
      </c>
      <c r="AR858" s="54">
        <f>+L858+AE858-AJ858</f>
        <v>9373320</v>
      </c>
      <c r="AS858" s="56" t="s">
        <v>571</v>
      </c>
      <c r="AT858" s="114">
        <v>0</v>
      </c>
      <c r="AU858" s="56" t="s">
        <v>91</v>
      </c>
      <c r="AV858" s="114">
        <v>0</v>
      </c>
      <c r="AW858" s="56" t="s">
        <v>90</v>
      </c>
      <c r="AX858" s="247">
        <v>1420200</v>
      </c>
      <c r="AY858" s="58">
        <f t="shared" si="68"/>
        <v>7953120</v>
      </c>
      <c r="AZ858" s="112">
        <f t="shared" si="69"/>
        <v>0.15151515151515152</v>
      </c>
      <c r="BA858" s="159">
        <v>0.15151515151515152</v>
      </c>
      <c r="BB858" s="56" t="s">
        <v>90</v>
      </c>
      <c r="BC858" s="56" t="s">
        <v>149</v>
      </c>
      <c r="BD858" s="403" t="s">
        <v>3572</v>
      </c>
      <c r="BE858" s="51" t="s">
        <v>88</v>
      </c>
      <c r="BF858" s="51" t="s">
        <v>88</v>
      </c>
    </row>
    <row r="859" spans="2:58" x14ac:dyDescent="0.25">
      <c r="B859" s="51">
        <v>2026</v>
      </c>
      <c r="C859" s="51">
        <v>891780111</v>
      </c>
      <c r="D859" s="51" t="s">
        <v>79</v>
      </c>
      <c r="E859" s="161" t="s">
        <v>3571</v>
      </c>
      <c r="F859" s="56" t="s">
        <v>3570</v>
      </c>
      <c r="G859" s="56">
        <v>0</v>
      </c>
      <c r="H859" s="56" t="s">
        <v>82</v>
      </c>
      <c r="I859" s="51" t="s">
        <v>174</v>
      </c>
      <c r="J859" s="121" t="s">
        <v>84</v>
      </c>
      <c r="K859" s="109" t="s">
        <v>3569</v>
      </c>
      <c r="L859" s="114">
        <v>32500000</v>
      </c>
      <c r="M859" s="51" t="s">
        <v>86</v>
      </c>
      <c r="N859" s="109" t="s">
        <v>3568</v>
      </c>
      <c r="O859" s="109">
        <v>1083034428</v>
      </c>
      <c r="P859" s="109">
        <v>68</v>
      </c>
      <c r="Q859" s="120">
        <v>46036</v>
      </c>
      <c r="R859" s="109">
        <v>396667544</v>
      </c>
      <c r="S859" s="114">
        <v>3539</v>
      </c>
      <c r="T859" s="116">
        <v>46051</v>
      </c>
      <c r="U859" s="114">
        <v>32500000</v>
      </c>
      <c r="V859" s="56" t="s">
        <v>88</v>
      </c>
      <c r="W859" s="114">
        <v>85155333</v>
      </c>
      <c r="X859" s="161" t="s">
        <v>1960</v>
      </c>
      <c r="Y859" s="120">
        <v>46051</v>
      </c>
      <c r="Z859" s="120">
        <v>46051</v>
      </c>
      <c r="AA859" s="120" t="s">
        <v>90</v>
      </c>
      <c r="AB859" s="120">
        <v>46195</v>
      </c>
      <c r="AC859" s="54">
        <f t="shared" si="66"/>
        <v>144</v>
      </c>
      <c r="AD859" s="56">
        <v>0</v>
      </c>
      <c r="AE859" s="114">
        <v>0</v>
      </c>
      <c r="AF859" s="56">
        <v>0</v>
      </c>
      <c r="AG859" s="116" t="s">
        <v>90</v>
      </c>
      <c r="AH859" s="54">
        <f t="shared" si="70"/>
        <v>0</v>
      </c>
      <c r="AI859" s="56">
        <v>0</v>
      </c>
      <c r="AJ859" s="114">
        <v>0</v>
      </c>
      <c r="AK859" s="120" t="s">
        <v>90</v>
      </c>
      <c r="AL859" s="116" t="s">
        <v>90</v>
      </c>
      <c r="AM859" s="56">
        <v>0</v>
      </c>
      <c r="AN859" s="116" t="s">
        <v>90</v>
      </c>
      <c r="AO859" s="116" t="s">
        <v>90</v>
      </c>
      <c r="AP859" s="116" t="s">
        <v>90</v>
      </c>
      <c r="AQ859" s="54">
        <f t="shared" si="67"/>
        <v>0</v>
      </c>
      <c r="AR859" s="54">
        <f>+L859+AE859-AJ859</f>
        <v>32500000</v>
      </c>
      <c r="AS859" s="56" t="s">
        <v>571</v>
      </c>
      <c r="AT859" s="114">
        <v>0</v>
      </c>
      <c r="AU859" s="56" t="s">
        <v>91</v>
      </c>
      <c r="AV859" s="114">
        <v>0</v>
      </c>
      <c r="AW859" s="56" t="s">
        <v>90</v>
      </c>
      <c r="AX859" s="247">
        <v>0</v>
      </c>
      <c r="AY859" s="58">
        <f t="shared" si="68"/>
        <v>32500000</v>
      </c>
      <c r="AZ859" s="112">
        <f t="shared" si="69"/>
        <v>0</v>
      </c>
      <c r="BA859" s="159">
        <v>0</v>
      </c>
      <c r="BB859" s="56" t="s">
        <v>90</v>
      </c>
      <c r="BC859" s="56" t="s">
        <v>92</v>
      </c>
      <c r="BD859" s="403" t="s">
        <v>3567</v>
      </c>
      <c r="BE859" s="51" t="s">
        <v>88</v>
      </c>
      <c r="BF859" s="51" t="s">
        <v>88</v>
      </c>
    </row>
    <row r="860" spans="2:58" x14ac:dyDescent="0.25">
      <c r="B860" s="51">
        <v>2026</v>
      </c>
      <c r="C860" s="51">
        <v>891780111</v>
      </c>
      <c r="D860" s="51" t="s">
        <v>79</v>
      </c>
      <c r="E860" s="161" t="s">
        <v>3566</v>
      </c>
      <c r="F860" s="56" t="s">
        <v>3565</v>
      </c>
      <c r="G860" s="56">
        <v>0</v>
      </c>
      <c r="H860" s="56" t="s">
        <v>82</v>
      </c>
      <c r="I860" s="51" t="s">
        <v>174</v>
      </c>
      <c r="J860" s="121" t="s">
        <v>84</v>
      </c>
      <c r="K860" s="109" t="s">
        <v>3507</v>
      </c>
      <c r="L860" s="114">
        <v>9373320</v>
      </c>
      <c r="M860" s="51" t="s">
        <v>86</v>
      </c>
      <c r="N860" s="109" t="s">
        <v>3564</v>
      </c>
      <c r="O860" s="109">
        <v>84105057</v>
      </c>
      <c r="P860" s="109">
        <v>69</v>
      </c>
      <c r="Q860" s="120">
        <v>46036</v>
      </c>
      <c r="R860" s="109">
        <v>6818861280</v>
      </c>
      <c r="S860" s="114">
        <v>3735</v>
      </c>
      <c r="T860" s="120">
        <v>46052</v>
      </c>
      <c r="U860" s="114">
        <v>9373320</v>
      </c>
      <c r="V860" s="56" t="s">
        <v>88</v>
      </c>
      <c r="W860" s="114">
        <v>1082939683</v>
      </c>
      <c r="X860" s="161" t="s">
        <v>3375</v>
      </c>
      <c r="Y860" s="120">
        <v>46051</v>
      </c>
      <c r="Z860" s="120">
        <v>46069</v>
      </c>
      <c r="AA860" s="120" t="s">
        <v>90</v>
      </c>
      <c r="AB860" s="120">
        <v>46167</v>
      </c>
      <c r="AC860" s="54">
        <f t="shared" si="66"/>
        <v>98</v>
      </c>
      <c r="AD860" s="56">
        <v>0</v>
      </c>
      <c r="AE860" s="114">
        <v>0</v>
      </c>
      <c r="AF860" s="56">
        <v>0</v>
      </c>
      <c r="AG860" s="116" t="s">
        <v>90</v>
      </c>
      <c r="AH860" s="54">
        <f t="shared" si="70"/>
        <v>0</v>
      </c>
      <c r="AI860" s="56">
        <v>0</v>
      </c>
      <c r="AJ860" s="114">
        <v>0</v>
      </c>
      <c r="AK860" s="120" t="s">
        <v>90</v>
      </c>
      <c r="AL860" s="116" t="s">
        <v>90</v>
      </c>
      <c r="AM860" s="56">
        <v>0</v>
      </c>
      <c r="AN860" s="116" t="s">
        <v>90</v>
      </c>
      <c r="AO860" s="116" t="s">
        <v>90</v>
      </c>
      <c r="AP860" s="116" t="s">
        <v>90</v>
      </c>
      <c r="AQ860" s="54">
        <f t="shared" si="67"/>
        <v>0</v>
      </c>
      <c r="AR860" s="54">
        <f>+L860+AE860-AJ860</f>
        <v>9373320</v>
      </c>
      <c r="AS860" s="56" t="s">
        <v>571</v>
      </c>
      <c r="AT860" s="114">
        <v>0</v>
      </c>
      <c r="AU860" s="56" t="s">
        <v>91</v>
      </c>
      <c r="AV860" s="114">
        <v>0</v>
      </c>
      <c r="AW860" s="56" t="s">
        <v>90</v>
      </c>
      <c r="AX860" s="247">
        <v>1420200</v>
      </c>
      <c r="AY860" s="58">
        <f t="shared" si="68"/>
        <v>7953120</v>
      </c>
      <c r="AZ860" s="112">
        <f t="shared" si="69"/>
        <v>0.15151515151515152</v>
      </c>
      <c r="BA860" s="159">
        <v>0.15151515151515152</v>
      </c>
      <c r="BB860" s="56" t="s">
        <v>90</v>
      </c>
      <c r="BC860" s="56" t="s">
        <v>149</v>
      </c>
      <c r="BD860" s="403" t="s">
        <v>3563</v>
      </c>
      <c r="BE860" s="51" t="s">
        <v>88</v>
      </c>
      <c r="BF860" s="51" t="s">
        <v>88</v>
      </c>
    </row>
    <row r="861" spans="2:58" x14ac:dyDescent="0.25">
      <c r="B861" s="51">
        <v>2026</v>
      </c>
      <c r="C861" s="51">
        <v>891780111</v>
      </c>
      <c r="D861" s="51" t="s">
        <v>79</v>
      </c>
      <c r="E861" s="161" t="s">
        <v>3562</v>
      </c>
      <c r="F861" s="56" t="s">
        <v>3561</v>
      </c>
      <c r="G861" s="56">
        <v>0</v>
      </c>
      <c r="H861" s="56" t="s">
        <v>82</v>
      </c>
      <c r="I861" s="51" t="s">
        <v>174</v>
      </c>
      <c r="J861" s="121" t="s">
        <v>84</v>
      </c>
      <c r="K861" s="109" t="s">
        <v>3560</v>
      </c>
      <c r="L861" s="114">
        <v>32500000</v>
      </c>
      <c r="M861" s="51" t="s">
        <v>86</v>
      </c>
      <c r="N861" s="109" t="s">
        <v>3559</v>
      </c>
      <c r="O861" s="109">
        <v>1125277070</v>
      </c>
      <c r="P861" s="109">
        <v>68</v>
      </c>
      <c r="Q861" s="120">
        <v>46036</v>
      </c>
      <c r="R861" s="109">
        <v>396667544</v>
      </c>
      <c r="S861" s="114">
        <v>3538</v>
      </c>
      <c r="T861" s="116">
        <v>46051</v>
      </c>
      <c r="U861" s="114">
        <v>32500000</v>
      </c>
      <c r="V861" s="56" t="s">
        <v>88</v>
      </c>
      <c r="W861" s="114">
        <v>85155333</v>
      </c>
      <c r="X861" s="161" t="s">
        <v>1960</v>
      </c>
      <c r="Y861" s="120">
        <v>46051</v>
      </c>
      <c r="Z861" s="120">
        <v>46051</v>
      </c>
      <c r="AA861" s="120" t="s">
        <v>90</v>
      </c>
      <c r="AB861" s="120">
        <v>46195</v>
      </c>
      <c r="AC861" s="54">
        <f t="shared" si="66"/>
        <v>144</v>
      </c>
      <c r="AD861" s="56">
        <v>0</v>
      </c>
      <c r="AE861" s="114">
        <v>0</v>
      </c>
      <c r="AF861" s="56">
        <v>0</v>
      </c>
      <c r="AG861" s="116" t="s">
        <v>90</v>
      </c>
      <c r="AH861" s="54">
        <f t="shared" si="70"/>
        <v>0</v>
      </c>
      <c r="AI861" s="56">
        <v>0</v>
      </c>
      <c r="AJ861" s="114">
        <v>0</v>
      </c>
      <c r="AK861" s="120" t="s">
        <v>90</v>
      </c>
      <c r="AL861" s="116" t="s">
        <v>90</v>
      </c>
      <c r="AM861" s="56">
        <v>0</v>
      </c>
      <c r="AN861" s="116" t="s">
        <v>90</v>
      </c>
      <c r="AO861" s="116" t="s">
        <v>90</v>
      </c>
      <c r="AP861" s="116" t="s">
        <v>90</v>
      </c>
      <c r="AQ861" s="54">
        <f t="shared" si="67"/>
        <v>0</v>
      </c>
      <c r="AR861" s="54">
        <f>+L861+AE861-AJ861</f>
        <v>32500000</v>
      </c>
      <c r="AS861" s="56" t="s">
        <v>571</v>
      </c>
      <c r="AT861" s="114">
        <v>0</v>
      </c>
      <c r="AU861" s="56" t="s">
        <v>91</v>
      </c>
      <c r="AV861" s="114">
        <v>0</v>
      </c>
      <c r="AW861" s="56" t="s">
        <v>90</v>
      </c>
      <c r="AX861" s="247">
        <v>0</v>
      </c>
      <c r="AY861" s="58">
        <f t="shared" si="68"/>
        <v>32500000</v>
      </c>
      <c r="AZ861" s="112">
        <f t="shared" si="69"/>
        <v>0</v>
      </c>
      <c r="BA861" s="159">
        <v>0</v>
      </c>
      <c r="BB861" s="56" t="s">
        <v>90</v>
      </c>
      <c r="BC861" s="56" t="s">
        <v>92</v>
      </c>
      <c r="BD861" s="403" t="s">
        <v>3558</v>
      </c>
      <c r="BE861" s="51" t="s">
        <v>88</v>
      </c>
      <c r="BF861" s="51" t="s">
        <v>88</v>
      </c>
    </row>
    <row r="862" spans="2:58" x14ac:dyDescent="0.25">
      <c r="B862" s="51">
        <v>2026</v>
      </c>
      <c r="C862" s="51">
        <v>891780111</v>
      </c>
      <c r="D862" s="51" t="s">
        <v>79</v>
      </c>
      <c r="E862" s="161" t="s">
        <v>3557</v>
      </c>
      <c r="F862" s="56" t="s">
        <v>3556</v>
      </c>
      <c r="G862" s="56">
        <v>0</v>
      </c>
      <c r="H862" s="56" t="s">
        <v>82</v>
      </c>
      <c r="I862" s="51" t="s">
        <v>174</v>
      </c>
      <c r="J862" s="121" t="s">
        <v>84</v>
      </c>
      <c r="K862" s="109" t="s">
        <v>3555</v>
      </c>
      <c r="L862" s="114">
        <v>29451779</v>
      </c>
      <c r="M862" s="51" t="s">
        <v>86</v>
      </c>
      <c r="N862" s="109" t="s">
        <v>3554</v>
      </c>
      <c r="O862" s="109">
        <v>1082933687</v>
      </c>
      <c r="P862" s="109">
        <v>180</v>
      </c>
      <c r="Q862" s="120">
        <v>46038</v>
      </c>
      <c r="R862" s="109">
        <v>75946139</v>
      </c>
      <c r="S862" s="114">
        <v>3537</v>
      </c>
      <c r="T862" s="116">
        <v>46051</v>
      </c>
      <c r="U862" s="114">
        <v>29451779</v>
      </c>
      <c r="V862" s="56" t="s">
        <v>88</v>
      </c>
      <c r="W862" s="114">
        <v>1082939683</v>
      </c>
      <c r="X862" s="161" t="s">
        <v>3375</v>
      </c>
      <c r="Y862" s="120">
        <v>46051</v>
      </c>
      <c r="Z862" s="120">
        <v>46051</v>
      </c>
      <c r="AA862" s="120" t="s">
        <v>90</v>
      </c>
      <c r="AB862" s="120">
        <v>46196</v>
      </c>
      <c r="AC862" s="54">
        <f t="shared" si="66"/>
        <v>145</v>
      </c>
      <c r="AD862" s="56">
        <v>0</v>
      </c>
      <c r="AE862" s="114">
        <v>0</v>
      </c>
      <c r="AF862" s="56">
        <v>0</v>
      </c>
      <c r="AG862" s="116" t="s">
        <v>90</v>
      </c>
      <c r="AH862" s="54">
        <f t="shared" si="70"/>
        <v>0</v>
      </c>
      <c r="AI862" s="56">
        <v>0</v>
      </c>
      <c r="AJ862" s="114">
        <v>0</v>
      </c>
      <c r="AK862" s="120" t="s">
        <v>90</v>
      </c>
      <c r="AL862" s="116" t="s">
        <v>90</v>
      </c>
      <c r="AM862" s="56">
        <v>0</v>
      </c>
      <c r="AN862" s="116" t="s">
        <v>90</v>
      </c>
      <c r="AO862" s="116" t="s">
        <v>90</v>
      </c>
      <c r="AP862" s="116" t="s">
        <v>90</v>
      </c>
      <c r="AQ862" s="54">
        <f t="shared" si="67"/>
        <v>0</v>
      </c>
      <c r="AR862" s="54">
        <f>+L862+AE862-AJ862</f>
        <v>29451779</v>
      </c>
      <c r="AS862" s="56" t="s">
        <v>571</v>
      </c>
      <c r="AT862" s="114">
        <v>0</v>
      </c>
      <c r="AU862" s="56" t="s">
        <v>91</v>
      </c>
      <c r="AV862" s="114">
        <v>0</v>
      </c>
      <c r="AW862" s="56" t="s">
        <v>90</v>
      </c>
      <c r="AX862" s="247">
        <v>0</v>
      </c>
      <c r="AY862" s="58">
        <f t="shared" si="68"/>
        <v>29451779</v>
      </c>
      <c r="AZ862" s="112">
        <f t="shared" si="69"/>
        <v>0</v>
      </c>
      <c r="BA862" s="159">
        <v>0</v>
      </c>
      <c r="BB862" s="56" t="s">
        <v>90</v>
      </c>
      <c r="BC862" s="56" t="s">
        <v>92</v>
      </c>
      <c r="BD862" s="403" t="s">
        <v>3553</v>
      </c>
      <c r="BE862" s="51" t="s">
        <v>88</v>
      </c>
      <c r="BF862" s="51" t="s">
        <v>88</v>
      </c>
    </row>
    <row r="863" spans="2:58" x14ac:dyDescent="0.25">
      <c r="B863" s="51">
        <v>2026</v>
      </c>
      <c r="C863" s="51">
        <v>891780111</v>
      </c>
      <c r="D863" s="51" t="s">
        <v>79</v>
      </c>
      <c r="E863" s="161" t="s">
        <v>3552</v>
      </c>
      <c r="F863" s="56" t="s">
        <v>3551</v>
      </c>
      <c r="G863" s="56">
        <v>0</v>
      </c>
      <c r="H863" s="56" t="s">
        <v>82</v>
      </c>
      <c r="I863" s="51" t="s">
        <v>174</v>
      </c>
      <c r="J863" s="121" t="s">
        <v>84</v>
      </c>
      <c r="K863" s="109" t="s">
        <v>3507</v>
      </c>
      <c r="L863" s="114">
        <v>9373320</v>
      </c>
      <c r="M863" s="51" t="s">
        <v>86</v>
      </c>
      <c r="N863" s="109" t="s">
        <v>3550</v>
      </c>
      <c r="O863" s="109">
        <v>1118884172</v>
      </c>
      <c r="P863" s="109">
        <v>69</v>
      </c>
      <c r="Q863" s="120">
        <v>46036</v>
      </c>
      <c r="R863" s="109">
        <v>6818861280</v>
      </c>
      <c r="S863" s="114">
        <v>3734</v>
      </c>
      <c r="T863" s="120">
        <v>46052</v>
      </c>
      <c r="U863" s="114">
        <v>9373320</v>
      </c>
      <c r="V863" s="56" t="s">
        <v>88</v>
      </c>
      <c r="W863" s="114">
        <v>1082939683</v>
      </c>
      <c r="X863" s="161" t="s">
        <v>3375</v>
      </c>
      <c r="Y863" s="120">
        <v>46051</v>
      </c>
      <c r="Z863" s="120">
        <v>46069</v>
      </c>
      <c r="AA863" s="120" t="s">
        <v>90</v>
      </c>
      <c r="AB863" s="120">
        <v>46167</v>
      </c>
      <c r="AC863" s="54">
        <f t="shared" si="66"/>
        <v>98</v>
      </c>
      <c r="AD863" s="56">
        <v>0</v>
      </c>
      <c r="AE863" s="114">
        <v>0</v>
      </c>
      <c r="AF863" s="56">
        <v>0</v>
      </c>
      <c r="AG863" s="116" t="s">
        <v>90</v>
      </c>
      <c r="AH863" s="54">
        <f t="shared" si="70"/>
        <v>0</v>
      </c>
      <c r="AI863" s="56">
        <v>0</v>
      </c>
      <c r="AJ863" s="114">
        <v>0</v>
      </c>
      <c r="AK863" s="120" t="s">
        <v>90</v>
      </c>
      <c r="AL863" s="116" t="s">
        <v>90</v>
      </c>
      <c r="AM863" s="56">
        <v>0</v>
      </c>
      <c r="AN863" s="116" t="s">
        <v>90</v>
      </c>
      <c r="AO863" s="116" t="s">
        <v>90</v>
      </c>
      <c r="AP863" s="116" t="s">
        <v>90</v>
      </c>
      <c r="AQ863" s="54">
        <f t="shared" si="67"/>
        <v>0</v>
      </c>
      <c r="AR863" s="54">
        <f>+L863+AE863-AJ863</f>
        <v>9373320</v>
      </c>
      <c r="AS863" s="56" t="s">
        <v>571</v>
      </c>
      <c r="AT863" s="114">
        <v>0</v>
      </c>
      <c r="AU863" s="56" t="s">
        <v>91</v>
      </c>
      <c r="AV863" s="114">
        <v>0</v>
      </c>
      <c r="AW863" s="56" t="s">
        <v>90</v>
      </c>
      <c r="AX863" s="247">
        <v>1420200</v>
      </c>
      <c r="AY863" s="58">
        <f t="shared" si="68"/>
        <v>7953120</v>
      </c>
      <c r="AZ863" s="112">
        <f t="shared" si="69"/>
        <v>0.15151515151515152</v>
      </c>
      <c r="BA863" s="159">
        <v>0.15151515151515152</v>
      </c>
      <c r="BB863" s="56" t="s">
        <v>90</v>
      </c>
      <c r="BC863" s="56" t="s">
        <v>149</v>
      </c>
      <c r="BD863" s="403" t="s">
        <v>3549</v>
      </c>
      <c r="BE863" s="51" t="s">
        <v>88</v>
      </c>
      <c r="BF863" s="51" t="s">
        <v>88</v>
      </c>
    </row>
    <row r="864" spans="2:58" x14ac:dyDescent="0.25">
      <c r="B864" s="51">
        <v>2026</v>
      </c>
      <c r="C864" s="51">
        <v>891780111</v>
      </c>
      <c r="D864" s="51" t="s">
        <v>79</v>
      </c>
      <c r="E864" s="161" t="s">
        <v>3548</v>
      </c>
      <c r="F864" s="56" t="s">
        <v>3547</v>
      </c>
      <c r="G864" s="56">
        <v>0</v>
      </c>
      <c r="H864" s="56" t="s">
        <v>82</v>
      </c>
      <c r="I864" s="51" t="s">
        <v>174</v>
      </c>
      <c r="J864" s="121" t="s">
        <v>84</v>
      </c>
      <c r="K864" s="109" t="s">
        <v>3546</v>
      </c>
      <c r="L864" s="114">
        <v>19200000</v>
      </c>
      <c r="M864" s="51" t="s">
        <v>86</v>
      </c>
      <c r="N864" s="109" t="s">
        <v>3545</v>
      </c>
      <c r="O864" s="109">
        <v>80795053</v>
      </c>
      <c r="P864" s="109">
        <v>177</v>
      </c>
      <c r="Q864" s="120">
        <v>46038</v>
      </c>
      <c r="R864" s="109">
        <v>266200000</v>
      </c>
      <c r="S864" s="114">
        <v>3536</v>
      </c>
      <c r="T864" s="116">
        <v>46051</v>
      </c>
      <c r="U864" s="114">
        <v>19200000</v>
      </c>
      <c r="V864" s="56" t="s">
        <v>88</v>
      </c>
      <c r="W864" s="114">
        <v>85155333</v>
      </c>
      <c r="X864" s="161" t="s">
        <v>1960</v>
      </c>
      <c r="Y864" s="120">
        <v>46051</v>
      </c>
      <c r="Z864" s="120">
        <v>46069</v>
      </c>
      <c r="AA864" s="120" t="s">
        <v>90</v>
      </c>
      <c r="AB864" s="120">
        <v>46189</v>
      </c>
      <c r="AC864" s="54">
        <f t="shared" si="66"/>
        <v>120</v>
      </c>
      <c r="AD864" s="56">
        <v>0</v>
      </c>
      <c r="AE864" s="114">
        <v>0</v>
      </c>
      <c r="AF864" s="56">
        <v>0</v>
      </c>
      <c r="AG864" s="116" t="s">
        <v>90</v>
      </c>
      <c r="AH864" s="54">
        <f t="shared" si="70"/>
        <v>0</v>
      </c>
      <c r="AI864" s="56">
        <v>0</v>
      </c>
      <c r="AJ864" s="114">
        <v>0</v>
      </c>
      <c r="AK864" s="120" t="s">
        <v>90</v>
      </c>
      <c r="AL864" s="116" t="s">
        <v>90</v>
      </c>
      <c r="AM864" s="56">
        <v>0</v>
      </c>
      <c r="AN864" s="116" t="s">
        <v>90</v>
      </c>
      <c r="AO864" s="116" t="s">
        <v>90</v>
      </c>
      <c r="AP864" s="116" t="s">
        <v>90</v>
      </c>
      <c r="AQ864" s="54">
        <f t="shared" si="67"/>
        <v>0</v>
      </c>
      <c r="AR864" s="54">
        <f>+L864+AE864-AJ864</f>
        <v>19200000</v>
      </c>
      <c r="AS864" s="56" t="s">
        <v>571</v>
      </c>
      <c r="AT864" s="114">
        <v>0</v>
      </c>
      <c r="AU864" s="56" t="s">
        <v>91</v>
      </c>
      <c r="AV864" s="114">
        <v>0</v>
      </c>
      <c r="AW864" s="56" t="s">
        <v>90</v>
      </c>
      <c r="AX864" s="247">
        <v>4800000</v>
      </c>
      <c r="AY864" s="58">
        <f t="shared" si="68"/>
        <v>14400000</v>
      </c>
      <c r="AZ864" s="112">
        <f t="shared" si="69"/>
        <v>0.25</v>
      </c>
      <c r="BA864" s="159">
        <v>0.25</v>
      </c>
      <c r="BB864" s="56" t="s">
        <v>90</v>
      </c>
      <c r="BC864" s="56" t="s">
        <v>92</v>
      </c>
      <c r="BD864" s="403" t="s">
        <v>3544</v>
      </c>
      <c r="BE864" s="51" t="s">
        <v>88</v>
      </c>
      <c r="BF864" s="51" t="s">
        <v>88</v>
      </c>
    </row>
    <row r="865" spans="1:58" x14ac:dyDescent="0.25">
      <c r="B865" s="51">
        <v>2026</v>
      </c>
      <c r="C865" s="51">
        <v>891780111</v>
      </c>
      <c r="D865" s="51" t="s">
        <v>79</v>
      </c>
      <c r="E865" s="161" t="s">
        <v>3543</v>
      </c>
      <c r="F865" s="56" t="s">
        <v>3542</v>
      </c>
      <c r="G865" s="56">
        <v>0</v>
      </c>
      <c r="H865" s="56" t="s">
        <v>82</v>
      </c>
      <c r="I865" s="51" t="s">
        <v>174</v>
      </c>
      <c r="J865" s="121" t="s">
        <v>84</v>
      </c>
      <c r="K865" s="109" t="s">
        <v>3541</v>
      </c>
      <c r="L865" s="114">
        <v>16000000</v>
      </c>
      <c r="M865" s="51" t="s">
        <v>86</v>
      </c>
      <c r="N865" s="109" t="s">
        <v>3540</v>
      </c>
      <c r="O865" s="109">
        <v>1082927236</v>
      </c>
      <c r="P865" s="109">
        <v>373</v>
      </c>
      <c r="Q865" s="120">
        <v>46045</v>
      </c>
      <c r="R865" s="109">
        <v>32600000</v>
      </c>
      <c r="S865" s="114">
        <v>3535</v>
      </c>
      <c r="T865" s="120">
        <v>46051</v>
      </c>
      <c r="U865" s="114">
        <v>16000000</v>
      </c>
      <c r="V865" s="56" t="s">
        <v>88</v>
      </c>
      <c r="W865" s="114">
        <v>22545553</v>
      </c>
      <c r="X865" s="161" t="s">
        <v>1030</v>
      </c>
      <c r="Y865" s="120">
        <v>46051</v>
      </c>
      <c r="Z865" s="120">
        <v>46051</v>
      </c>
      <c r="AA865" s="120" t="s">
        <v>90</v>
      </c>
      <c r="AB865" s="120">
        <v>46108</v>
      </c>
      <c r="AC865" s="54">
        <f t="shared" si="66"/>
        <v>57</v>
      </c>
      <c r="AD865" s="56">
        <v>0</v>
      </c>
      <c r="AE865" s="114">
        <v>0</v>
      </c>
      <c r="AF865" s="56">
        <v>0</v>
      </c>
      <c r="AG865" s="116" t="s">
        <v>90</v>
      </c>
      <c r="AH865" s="54">
        <f t="shared" si="70"/>
        <v>0</v>
      </c>
      <c r="AI865" s="56">
        <v>0</v>
      </c>
      <c r="AJ865" s="114">
        <v>0</v>
      </c>
      <c r="AK865" s="120" t="s">
        <v>90</v>
      </c>
      <c r="AL865" s="116" t="s">
        <v>90</v>
      </c>
      <c r="AM865" s="56">
        <v>0</v>
      </c>
      <c r="AN865" s="116" t="s">
        <v>90</v>
      </c>
      <c r="AO865" s="116" t="s">
        <v>90</v>
      </c>
      <c r="AP865" s="116" t="s">
        <v>90</v>
      </c>
      <c r="AQ865" s="54">
        <f t="shared" si="67"/>
        <v>0</v>
      </c>
      <c r="AR865" s="54">
        <f>+L865+AE865-AJ865</f>
        <v>16000000</v>
      </c>
      <c r="AS865" s="56" t="s">
        <v>571</v>
      </c>
      <c r="AT865" s="114">
        <v>0</v>
      </c>
      <c r="AU865" s="56" t="s">
        <v>91</v>
      </c>
      <c r="AV865" s="114">
        <v>0</v>
      </c>
      <c r="AW865" s="56" t="s">
        <v>90</v>
      </c>
      <c r="AX865" s="247">
        <v>0</v>
      </c>
      <c r="AY865" s="58">
        <f t="shared" si="68"/>
        <v>16000000</v>
      </c>
      <c r="AZ865" s="112">
        <f t="shared" si="69"/>
        <v>0</v>
      </c>
      <c r="BA865" s="159">
        <v>0</v>
      </c>
      <c r="BB865" s="56" t="s">
        <v>90</v>
      </c>
      <c r="BC865" s="56" t="s">
        <v>149</v>
      </c>
      <c r="BD865" s="403" t="s">
        <v>3539</v>
      </c>
      <c r="BE865" s="51" t="s">
        <v>88</v>
      </c>
      <c r="BF865" s="51" t="s">
        <v>88</v>
      </c>
    </row>
    <row r="866" spans="1:58" x14ac:dyDescent="0.25">
      <c r="B866" s="51">
        <v>2026</v>
      </c>
      <c r="C866" s="51">
        <v>891780111</v>
      </c>
      <c r="D866" s="51" t="s">
        <v>79</v>
      </c>
      <c r="E866" s="161" t="s">
        <v>3538</v>
      </c>
      <c r="F866" s="56" t="s">
        <v>3537</v>
      </c>
      <c r="G866" s="56">
        <v>0</v>
      </c>
      <c r="H866" s="56" t="s">
        <v>82</v>
      </c>
      <c r="I866" s="51" t="s">
        <v>174</v>
      </c>
      <c r="J866" s="121" t="s">
        <v>84</v>
      </c>
      <c r="K866" s="109" t="s">
        <v>3536</v>
      </c>
      <c r="L866" s="114">
        <v>8000000</v>
      </c>
      <c r="M866" s="51" t="s">
        <v>86</v>
      </c>
      <c r="N866" s="109" t="s">
        <v>3535</v>
      </c>
      <c r="O866" s="109">
        <v>1193050847</v>
      </c>
      <c r="P866" s="109">
        <v>432</v>
      </c>
      <c r="Q866" s="120">
        <v>46049</v>
      </c>
      <c r="R866" s="109">
        <v>26000000</v>
      </c>
      <c r="S866" s="114">
        <v>3534</v>
      </c>
      <c r="T866" s="120">
        <v>46051</v>
      </c>
      <c r="U866" s="114">
        <v>8000000</v>
      </c>
      <c r="V866" s="56" t="s">
        <v>88</v>
      </c>
      <c r="W866" s="114">
        <v>1082939683</v>
      </c>
      <c r="X866" s="161" t="s">
        <v>3375</v>
      </c>
      <c r="Y866" s="120">
        <v>46051</v>
      </c>
      <c r="Z866" s="120">
        <v>46051</v>
      </c>
      <c r="AA866" s="120" t="s">
        <v>90</v>
      </c>
      <c r="AB866" s="120">
        <v>46108</v>
      </c>
      <c r="AC866" s="54">
        <f t="shared" si="66"/>
        <v>57</v>
      </c>
      <c r="AD866" s="56">
        <v>0</v>
      </c>
      <c r="AE866" s="114">
        <v>0</v>
      </c>
      <c r="AF866" s="56">
        <v>0</v>
      </c>
      <c r="AG866" s="116" t="s">
        <v>90</v>
      </c>
      <c r="AH866" s="54">
        <f t="shared" si="70"/>
        <v>0</v>
      </c>
      <c r="AI866" s="56">
        <v>0</v>
      </c>
      <c r="AJ866" s="114">
        <v>0</v>
      </c>
      <c r="AK866" s="120" t="s">
        <v>90</v>
      </c>
      <c r="AL866" s="116" t="s">
        <v>90</v>
      </c>
      <c r="AM866" s="56">
        <v>0</v>
      </c>
      <c r="AN866" s="116" t="s">
        <v>90</v>
      </c>
      <c r="AO866" s="116" t="s">
        <v>90</v>
      </c>
      <c r="AP866" s="116" t="s">
        <v>90</v>
      </c>
      <c r="AQ866" s="54">
        <f t="shared" si="67"/>
        <v>0</v>
      </c>
      <c r="AR866" s="54">
        <f>+L866+AE866-AJ866</f>
        <v>8000000</v>
      </c>
      <c r="AS866" s="56" t="s">
        <v>571</v>
      </c>
      <c r="AT866" s="114">
        <v>0</v>
      </c>
      <c r="AU866" s="56" t="s">
        <v>91</v>
      </c>
      <c r="AV866" s="114">
        <v>0</v>
      </c>
      <c r="AW866" s="56" t="s">
        <v>90</v>
      </c>
      <c r="AX866" s="247">
        <v>0</v>
      </c>
      <c r="AY866" s="58">
        <f t="shared" si="68"/>
        <v>8000000</v>
      </c>
      <c r="AZ866" s="112">
        <f t="shared" si="69"/>
        <v>0</v>
      </c>
      <c r="BA866" s="159">
        <v>0</v>
      </c>
      <c r="BB866" s="56" t="s">
        <v>90</v>
      </c>
      <c r="BC866" s="56" t="s">
        <v>149</v>
      </c>
      <c r="BD866" s="403" t="s">
        <v>3534</v>
      </c>
      <c r="BE866" s="51" t="s">
        <v>88</v>
      </c>
      <c r="BF866" s="51" t="s">
        <v>88</v>
      </c>
    </row>
    <row r="867" spans="1:58" x14ac:dyDescent="0.25">
      <c r="B867" s="51">
        <v>2026</v>
      </c>
      <c r="C867" s="51">
        <v>891780111</v>
      </c>
      <c r="D867" s="51" t="s">
        <v>79</v>
      </c>
      <c r="E867" s="161" t="s">
        <v>3533</v>
      </c>
      <c r="F867" s="56" t="s">
        <v>3532</v>
      </c>
      <c r="G867" s="56">
        <v>0</v>
      </c>
      <c r="H867" s="56" t="s">
        <v>82</v>
      </c>
      <c r="I867" s="51" t="s">
        <v>174</v>
      </c>
      <c r="J867" s="121" t="s">
        <v>84</v>
      </c>
      <c r="K867" s="109" t="s">
        <v>3531</v>
      </c>
      <c r="L867" s="114">
        <v>9373320</v>
      </c>
      <c r="M867" s="51" t="s">
        <v>86</v>
      </c>
      <c r="N867" s="109" t="s">
        <v>3530</v>
      </c>
      <c r="O867" s="109">
        <v>73376860</v>
      </c>
      <c r="P867" s="109">
        <v>69</v>
      </c>
      <c r="Q867" s="120">
        <v>46036</v>
      </c>
      <c r="R867" s="109">
        <v>6818861280</v>
      </c>
      <c r="S867" s="114">
        <v>4157</v>
      </c>
      <c r="T867" s="120">
        <v>46052</v>
      </c>
      <c r="U867" s="114">
        <v>9373320</v>
      </c>
      <c r="V867" s="56" t="s">
        <v>88</v>
      </c>
      <c r="W867" s="114">
        <v>1082939683</v>
      </c>
      <c r="X867" s="161" t="s">
        <v>3375</v>
      </c>
      <c r="Y867" s="120">
        <v>46051</v>
      </c>
      <c r="Z867" s="120">
        <v>46069</v>
      </c>
      <c r="AA867" s="120" t="s">
        <v>90</v>
      </c>
      <c r="AB867" s="120">
        <v>46167</v>
      </c>
      <c r="AC867" s="54">
        <f t="shared" si="66"/>
        <v>98</v>
      </c>
      <c r="AD867" s="56">
        <v>0</v>
      </c>
      <c r="AE867" s="114">
        <v>0</v>
      </c>
      <c r="AF867" s="56">
        <v>0</v>
      </c>
      <c r="AG867" s="116" t="s">
        <v>90</v>
      </c>
      <c r="AH867" s="54">
        <f t="shared" si="70"/>
        <v>0</v>
      </c>
      <c r="AI867" s="56">
        <v>0</v>
      </c>
      <c r="AJ867" s="114">
        <v>0</v>
      </c>
      <c r="AK867" s="120" t="s">
        <v>90</v>
      </c>
      <c r="AL867" s="116" t="s">
        <v>90</v>
      </c>
      <c r="AM867" s="56">
        <v>0</v>
      </c>
      <c r="AN867" s="116" t="s">
        <v>90</v>
      </c>
      <c r="AO867" s="116" t="s">
        <v>90</v>
      </c>
      <c r="AP867" s="116" t="s">
        <v>90</v>
      </c>
      <c r="AQ867" s="54">
        <f t="shared" si="67"/>
        <v>0</v>
      </c>
      <c r="AR867" s="54">
        <f>+L867+AE867-AJ867</f>
        <v>9373320</v>
      </c>
      <c r="AS867" s="56" t="s">
        <v>571</v>
      </c>
      <c r="AT867" s="114">
        <v>0</v>
      </c>
      <c r="AU867" s="56" t="s">
        <v>91</v>
      </c>
      <c r="AV867" s="114">
        <v>0</v>
      </c>
      <c r="AW867" s="56" t="s">
        <v>90</v>
      </c>
      <c r="AX867" s="247">
        <v>1420200</v>
      </c>
      <c r="AY867" s="58">
        <f t="shared" si="68"/>
        <v>7953120</v>
      </c>
      <c r="AZ867" s="112">
        <f t="shared" si="69"/>
        <v>0.15151515151515152</v>
      </c>
      <c r="BA867" s="159">
        <v>0.15151515151515152</v>
      </c>
      <c r="BB867" s="56" t="s">
        <v>90</v>
      </c>
      <c r="BC867" s="56" t="s">
        <v>149</v>
      </c>
      <c r="BD867" s="403" t="s">
        <v>3529</v>
      </c>
      <c r="BE867" s="51" t="s">
        <v>88</v>
      </c>
      <c r="BF867" s="51" t="s">
        <v>88</v>
      </c>
    </row>
    <row r="868" spans="1:58" x14ac:dyDescent="0.25">
      <c r="B868" s="51">
        <v>2026</v>
      </c>
      <c r="C868" s="51">
        <v>891780111</v>
      </c>
      <c r="D868" s="51" t="s">
        <v>79</v>
      </c>
      <c r="E868" s="161" t="s">
        <v>3528</v>
      </c>
      <c r="F868" s="56" t="s">
        <v>3527</v>
      </c>
      <c r="G868" s="56">
        <v>0</v>
      </c>
      <c r="H868" s="56" t="s">
        <v>82</v>
      </c>
      <c r="I868" s="51" t="s">
        <v>174</v>
      </c>
      <c r="J868" s="121" t="s">
        <v>84</v>
      </c>
      <c r="K868" s="109" t="s">
        <v>3526</v>
      </c>
      <c r="L868" s="114">
        <v>9373320</v>
      </c>
      <c r="M868" s="51" t="s">
        <v>86</v>
      </c>
      <c r="N868" s="109" t="s">
        <v>3525</v>
      </c>
      <c r="O868" s="109">
        <v>1100752479</v>
      </c>
      <c r="P868" s="109">
        <v>69</v>
      </c>
      <c r="Q868" s="120">
        <v>46036</v>
      </c>
      <c r="R868" s="109">
        <v>6818861280</v>
      </c>
      <c r="S868" s="114">
        <v>3732</v>
      </c>
      <c r="T868" s="116">
        <v>46052</v>
      </c>
      <c r="U868" s="114">
        <v>9373320</v>
      </c>
      <c r="V868" s="56" t="s">
        <v>88</v>
      </c>
      <c r="W868" s="114">
        <v>1082939683</v>
      </c>
      <c r="X868" s="161" t="s">
        <v>3375</v>
      </c>
      <c r="Y868" s="120">
        <v>46051</v>
      </c>
      <c r="Z868" s="120">
        <v>46069</v>
      </c>
      <c r="AA868" s="120" t="s">
        <v>90</v>
      </c>
      <c r="AB868" s="120">
        <v>46167</v>
      </c>
      <c r="AC868" s="54">
        <f t="shared" si="66"/>
        <v>98</v>
      </c>
      <c r="AD868" s="56">
        <v>0</v>
      </c>
      <c r="AE868" s="114">
        <v>0</v>
      </c>
      <c r="AF868" s="56">
        <v>0</v>
      </c>
      <c r="AG868" s="116" t="s">
        <v>90</v>
      </c>
      <c r="AH868" s="54">
        <f t="shared" si="70"/>
        <v>0</v>
      </c>
      <c r="AI868" s="56">
        <v>0</v>
      </c>
      <c r="AJ868" s="114">
        <v>0</v>
      </c>
      <c r="AK868" s="120" t="s">
        <v>90</v>
      </c>
      <c r="AL868" s="116" t="s">
        <v>90</v>
      </c>
      <c r="AM868" s="56">
        <v>0</v>
      </c>
      <c r="AN868" s="116" t="s">
        <v>90</v>
      </c>
      <c r="AO868" s="116" t="s">
        <v>90</v>
      </c>
      <c r="AP868" s="116" t="s">
        <v>90</v>
      </c>
      <c r="AQ868" s="54">
        <f t="shared" si="67"/>
        <v>0</v>
      </c>
      <c r="AR868" s="54">
        <f>+L868+AE868-AJ868</f>
        <v>9373320</v>
      </c>
      <c r="AS868" s="56" t="s">
        <v>571</v>
      </c>
      <c r="AT868" s="114">
        <v>0</v>
      </c>
      <c r="AU868" s="56" t="s">
        <v>91</v>
      </c>
      <c r="AV868" s="114">
        <v>0</v>
      </c>
      <c r="AW868" s="56" t="s">
        <v>90</v>
      </c>
      <c r="AX868" s="247">
        <v>1420200</v>
      </c>
      <c r="AY868" s="58">
        <f t="shared" si="68"/>
        <v>7953120</v>
      </c>
      <c r="AZ868" s="112">
        <f t="shared" si="69"/>
        <v>0.15151515151515152</v>
      </c>
      <c r="BA868" s="159">
        <v>0.15151515151515152</v>
      </c>
      <c r="BB868" s="56" t="s">
        <v>90</v>
      </c>
      <c r="BC868" s="56" t="s">
        <v>149</v>
      </c>
      <c r="BD868" s="403" t="s">
        <v>3524</v>
      </c>
      <c r="BE868" s="51" t="s">
        <v>88</v>
      </c>
      <c r="BF868" s="51" t="s">
        <v>88</v>
      </c>
    </row>
    <row r="869" spans="1:58" x14ac:dyDescent="0.25">
      <c r="B869" s="51">
        <v>2026</v>
      </c>
      <c r="C869" s="51">
        <v>891780111</v>
      </c>
      <c r="D869" s="51" t="s">
        <v>79</v>
      </c>
      <c r="E869" s="161" t="s">
        <v>3523</v>
      </c>
      <c r="F869" s="56" t="s">
        <v>3522</v>
      </c>
      <c r="G869" s="56">
        <v>0</v>
      </c>
      <c r="H869" s="56" t="s">
        <v>82</v>
      </c>
      <c r="I869" s="51" t="s">
        <v>174</v>
      </c>
      <c r="J869" s="121" t="s">
        <v>84</v>
      </c>
      <c r="K869" s="109" t="s">
        <v>3521</v>
      </c>
      <c r="L869" s="114">
        <v>142800000</v>
      </c>
      <c r="M869" s="51" t="s">
        <v>86</v>
      </c>
      <c r="N869" s="109" t="s">
        <v>3520</v>
      </c>
      <c r="O869" s="109">
        <v>860066487</v>
      </c>
      <c r="P869" s="109">
        <v>298</v>
      </c>
      <c r="Q869" s="120">
        <v>46043</v>
      </c>
      <c r="R869" s="109">
        <v>703999709</v>
      </c>
      <c r="S869" s="114">
        <v>3519</v>
      </c>
      <c r="T869" s="120">
        <v>46051</v>
      </c>
      <c r="U869" s="114">
        <v>142800000</v>
      </c>
      <c r="V869" s="56" t="s">
        <v>88</v>
      </c>
      <c r="W869" s="114">
        <v>36559959</v>
      </c>
      <c r="X869" s="161" t="s">
        <v>2107</v>
      </c>
      <c r="Y869" s="120">
        <v>46051</v>
      </c>
      <c r="Z869" s="120">
        <v>46058</v>
      </c>
      <c r="AA869" s="120">
        <v>46058</v>
      </c>
      <c r="AB869" s="120">
        <v>46142</v>
      </c>
      <c r="AC869" s="54">
        <f t="shared" si="66"/>
        <v>84</v>
      </c>
      <c r="AD869" s="56">
        <v>0</v>
      </c>
      <c r="AE869" s="114">
        <v>0</v>
      </c>
      <c r="AF869" s="56">
        <v>0</v>
      </c>
      <c r="AG869" s="116" t="s">
        <v>90</v>
      </c>
      <c r="AH869" s="54">
        <f t="shared" si="70"/>
        <v>0</v>
      </c>
      <c r="AI869" s="56">
        <v>0</v>
      </c>
      <c r="AJ869" s="114">
        <v>0</v>
      </c>
      <c r="AK869" s="120" t="s">
        <v>90</v>
      </c>
      <c r="AL869" s="116" t="s">
        <v>90</v>
      </c>
      <c r="AM869" s="56">
        <v>0</v>
      </c>
      <c r="AN869" s="116" t="s">
        <v>90</v>
      </c>
      <c r="AO869" s="116" t="s">
        <v>90</v>
      </c>
      <c r="AP869" s="116" t="s">
        <v>90</v>
      </c>
      <c r="AQ869" s="54">
        <f t="shared" si="67"/>
        <v>0</v>
      </c>
      <c r="AR869" s="54">
        <f>+L869+AE869-AJ869</f>
        <v>142800000</v>
      </c>
      <c r="AS869" s="56" t="s">
        <v>571</v>
      </c>
      <c r="AT869" s="114">
        <v>0</v>
      </c>
      <c r="AU869" s="56" t="s">
        <v>91</v>
      </c>
      <c r="AV869" s="114">
        <v>0</v>
      </c>
      <c r="AW869" s="56" t="s">
        <v>90</v>
      </c>
      <c r="AX869" s="247">
        <v>0</v>
      </c>
      <c r="AY869" s="58">
        <f t="shared" si="68"/>
        <v>142800000</v>
      </c>
      <c r="AZ869" s="112">
        <f t="shared" si="69"/>
        <v>0</v>
      </c>
      <c r="BA869" s="159">
        <v>0</v>
      </c>
      <c r="BB869" s="56" t="s">
        <v>90</v>
      </c>
      <c r="BC869" s="56" t="s">
        <v>149</v>
      </c>
      <c r="BD869" s="403" t="s">
        <v>3519</v>
      </c>
      <c r="BE869" s="51" t="s">
        <v>88</v>
      </c>
      <c r="BF869" s="51" t="s">
        <v>88</v>
      </c>
    </row>
    <row r="870" spans="1:58" x14ac:dyDescent="0.25">
      <c r="B870" s="51">
        <v>2026</v>
      </c>
      <c r="C870" s="51">
        <v>891780111</v>
      </c>
      <c r="D870" s="51" t="s">
        <v>79</v>
      </c>
      <c r="E870" s="161" t="s">
        <v>3518</v>
      </c>
      <c r="F870" s="56" t="s">
        <v>3517</v>
      </c>
      <c r="G870" s="56">
        <v>0</v>
      </c>
      <c r="H870" s="56" t="s">
        <v>82</v>
      </c>
      <c r="I870" s="51" t="s">
        <v>174</v>
      </c>
      <c r="J870" s="121" t="s">
        <v>84</v>
      </c>
      <c r="K870" s="109" t="s">
        <v>3507</v>
      </c>
      <c r="L870" s="114">
        <v>9373320</v>
      </c>
      <c r="M870" s="51" t="s">
        <v>86</v>
      </c>
      <c r="N870" s="109" t="s">
        <v>3516</v>
      </c>
      <c r="O870" s="109">
        <v>1046693334</v>
      </c>
      <c r="P870" s="109">
        <v>69</v>
      </c>
      <c r="Q870" s="120">
        <v>46036</v>
      </c>
      <c r="R870" s="109">
        <v>6818861280</v>
      </c>
      <c r="S870" s="114">
        <v>3554</v>
      </c>
      <c r="T870" s="120">
        <v>46051</v>
      </c>
      <c r="U870" s="114">
        <v>9373320</v>
      </c>
      <c r="V870" s="56" t="s">
        <v>88</v>
      </c>
      <c r="W870" s="114">
        <v>1082939683</v>
      </c>
      <c r="X870" s="161" t="s">
        <v>3375</v>
      </c>
      <c r="Y870" s="120">
        <v>46051</v>
      </c>
      <c r="Z870" s="120">
        <v>46069</v>
      </c>
      <c r="AA870" s="120" t="s">
        <v>90</v>
      </c>
      <c r="AB870" s="120">
        <v>46167</v>
      </c>
      <c r="AC870" s="54">
        <f t="shared" si="66"/>
        <v>98</v>
      </c>
      <c r="AD870" s="56">
        <v>0</v>
      </c>
      <c r="AE870" s="114">
        <v>0</v>
      </c>
      <c r="AF870" s="56">
        <v>0</v>
      </c>
      <c r="AG870" s="116" t="s">
        <v>90</v>
      </c>
      <c r="AH870" s="54">
        <f t="shared" si="70"/>
        <v>0</v>
      </c>
      <c r="AI870" s="56">
        <v>0</v>
      </c>
      <c r="AJ870" s="114">
        <v>0</v>
      </c>
      <c r="AK870" s="120" t="s">
        <v>90</v>
      </c>
      <c r="AL870" s="116" t="s">
        <v>90</v>
      </c>
      <c r="AM870" s="56">
        <v>0</v>
      </c>
      <c r="AN870" s="116" t="s">
        <v>90</v>
      </c>
      <c r="AO870" s="116" t="s">
        <v>90</v>
      </c>
      <c r="AP870" s="116" t="s">
        <v>90</v>
      </c>
      <c r="AQ870" s="54">
        <f t="shared" si="67"/>
        <v>0</v>
      </c>
      <c r="AR870" s="54">
        <f>+L870+AE870-AJ870</f>
        <v>9373320</v>
      </c>
      <c r="AS870" s="56" t="s">
        <v>571</v>
      </c>
      <c r="AT870" s="114">
        <v>0</v>
      </c>
      <c r="AU870" s="56" t="s">
        <v>91</v>
      </c>
      <c r="AV870" s="114">
        <v>0</v>
      </c>
      <c r="AW870" s="56" t="s">
        <v>90</v>
      </c>
      <c r="AX870" s="247">
        <v>1420200</v>
      </c>
      <c r="AY870" s="58">
        <f t="shared" si="68"/>
        <v>7953120</v>
      </c>
      <c r="AZ870" s="112">
        <f t="shared" si="69"/>
        <v>0.15151515151515152</v>
      </c>
      <c r="BA870" s="159">
        <v>0.15151515151515152</v>
      </c>
      <c r="BB870" s="56" t="s">
        <v>90</v>
      </c>
      <c r="BC870" s="56" t="s">
        <v>149</v>
      </c>
      <c r="BD870" s="403" t="s">
        <v>3515</v>
      </c>
      <c r="BE870" s="51" t="s">
        <v>88</v>
      </c>
      <c r="BF870" s="51" t="s">
        <v>88</v>
      </c>
    </row>
    <row r="871" spans="1:58" x14ac:dyDescent="0.25">
      <c r="B871" s="51">
        <v>2026</v>
      </c>
      <c r="C871" s="51">
        <v>891780111</v>
      </c>
      <c r="D871" s="51" t="s">
        <v>79</v>
      </c>
      <c r="E871" s="161" t="s">
        <v>3514</v>
      </c>
      <c r="F871" s="56" t="s">
        <v>3513</v>
      </c>
      <c r="G871" s="56">
        <v>0</v>
      </c>
      <c r="H871" s="56" t="s">
        <v>82</v>
      </c>
      <c r="I871" s="51" t="s">
        <v>174</v>
      </c>
      <c r="J871" s="121" t="s">
        <v>84</v>
      </c>
      <c r="K871" s="410" t="s">
        <v>3512</v>
      </c>
      <c r="L871" s="410">
        <v>7000000</v>
      </c>
      <c r="M871" s="51" t="s">
        <v>86</v>
      </c>
      <c r="N871" s="109" t="s">
        <v>3511</v>
      </c>
      <c r="O871" s="109">
        <v>1083026104</v>
      </c>
      <c r="P871" s="109">
        <v>298</v>
      </c>
      <c r="Q871" s="120">
        <v>46043</v>
      </c>
      <c r="R871" s="109">
        <v>703999709</v>
      </c>
      <c r="S871" s="114">
        <v>3541</v>
      </c>
      <c r="T871" s="120">
        <v>46051</v>
      </c>
      <c r="U871" s="410">
        <v>7000000</v>
      </c>
      <c r="V871" s="56" t="s">
        <v>88</v>
      </c>
      <c r="W871" s="114">
        <v>85155333</v>
      </c>
      <c r="X871" s="161" t="s">
        <v>1960</v>
      </c>
      <c r="Y871" s="120">
        <v>46051</v>
      </c>
      <c r="Z871" s="120">
        <v>46051</v>
      </c>
      <c r="AA871" s="120" t="s">
        <v>90</v>
      </c>
      <c r="AB871" s="120">
        <v>46112</v>
      </c>
      <c r="AC871" s="54">
        <f t="shared" si="66"/>
        <v>61</v>
      </c>
      <c r="AD871" s="56">
        <v>1</v>
      </c>
      <c r="AE871" s="114">
        <v>3500000</v>
      </c>
      <c r="AF871" s="56">
        <v>1</v>
      </c>
      <c r="AG871" s="116">
        <v>46142</v>
      </c>
      <c r="AH871" s="54">
        <f t="shared" si="70"/>
        <v>30</v>
      </c>
      <c r="AI871" s="56">
        <v>0</v>
      </c>
      <c r="AJ871" s="114">
        <v>0</v>
      </c>
      <c r="AK871" s="120" t="s">
        <v>90</v>
      </c>
      <c r="AL871" s="116" t="s">
        <v>90</v>
      </c>
      <c r="AM871" s="56">
        <v>0</v>
      </c>
      <c r="AN871" s="116" t="s">
        <v>90</v>
      </c>
      <c r="AO871" s="116" t="s">
        <v>90</v>
      </c>
      <c r="AP871" s="116" t="s">
        <v>90</v>
      </c>
      <c r="AQ871" s="54">
        <f t="shared" si="67"/>
        <v>0</v>
      </c>
      <c r="AR871" s="54">
        <f>+L871+AE871-AJ871</f>
        <v>10500000</v>
      </c>
      <c r="AS871" s="56" t="s">
        <v>571</v>
      </c>
      <c r="AT871" s="114">
        <v>0</v>
      </c>
      <c r="AU871" s="56" t="s">
        <v>91</v>
      </c>
      <c r="AV871" s="114">
        <v>0</v>
      </c>
      <c r="AW871" s="56" t="s">
        <v>90</v>
      </c>
      <c r="AX871" s="247">
        <v>0</v>
      </c>
      <c r="AY871" s="58">
        <f t="shared" si="68"/>
        <v>10500000</v>
      </c>
      <c r="AZ871" s="112">
        <f t="shared" si="69"/>
        <v>0</v>
      </c>
      <c r="BA871" s="159">
        <v>0</v>
      </c>
      <c r="BB871" s="56" t="s">
        <v>90</v>
      </c>
      <c r="BC871" s="56" t="s">
        <v>149</v>
      </c>
      <c r="BD871" s="403" t="s">
        <v>3510</v>
      </c>
      <c r="BE871" s="51" t="s">
        <v>88</v>
      </c>
      <c r="BF871" s="51" t="s">
        <v>88</v>
      </c>
    </row>
    <row r="872" spans="1:58" x14ac:dyDescent="0.25">
      <c r="B872" s="51">
        <v>2026</v>
      </c>
      <c r="C872" s="51">
        <v>891780111</v>
      </c>
      <c r="D872" s="51" t="s">
        <v>79</v>
      </c>
      <c r="E872" s="161" t="s">
        <v>3509</v>
      </c>
      <c r="F872" s="56" t="s">
        <v>3508</v>
      </c>
      <c r="G872" s="56">
        <v>0</v>
      </c>
      <c r="H872" s="56" t="s">
        <v>82</v>
      </c>
      <c r="I872" s="51" t="s">
        <v>174</v>
      </c>
      <c r="J872" s="121" t="s">
        <v>84</v>
      </c>
      <c r="K872" s="109" t="s">
        <v>3507</v>
      </c>
      <c r="L872" s="114">
        <v>9373320</v>
      </c>
      <c r="M872" s="51" t="s">
        <v>86</v>
      </c>
      <c r="N872" s="109" t="s">
        <v>3506</v>
      </c>
      <c r="O872" s="109">
        <v>1043028740</v>
      </c>
      <c r="P872" s="109">
        <v>69</v>
      </c>
      <c r="Q872" s="120">
        <v>46036</v>
      </c>
      <c r="R872" s="109">
        <v>6818861280</v>
      </c>
      <c r="S872" s="114">
        <v>3553</v>
      </c>
      <c r="T872" s="120">
        <v>46051</v>
      </c>
      <c r="U872" s="114">
        <v>9373320</v>
      </c>
      <c r="V872" s="56" t="s">
        <v>88</v>
      </c>
      <c r="W872" s="114">
        <v>1082939683</v>
      </c>
      <c r="X872" s="161" t="s">
        <v>3375</v>
      </c>
      <c r="Y872" s="120">
        <v>46051</v>
      </c>
      <c r="Z872" s="120">
        <v>46069</v>
      </c>
      <c r="AA872" s="120" t="s">
        <v>90</v>
      </c>
      <c r="AB872" s="120">
        <v>46167</v>
      </c>
      <c r="AC872" s="54">
        <f t="shared" si="66"/>
        <v>98</v>
      </c>
      <c r="AD872" s="56">
        <v>0</v>
      </c>
      <c r="AE872" s="114">
        <v>0</v>
      </c>
      <c r="AF872" s="56">
        <v>0</v>
      </c>
      <c r="AG872" s="116" t="s">
        <v>90</v>
      </c>
      <c r="AH872" s="54">
        <f t="shared" si="70"/>
        <v>0</v>
      </c>
      <c r="AI872" s="56">
        <v>0</v>
      </c>
      <c r="AJ872" s="114">
        <v>0</v>
      </c>
      <c r="AK872" s="120" t="s">
        <v>90</v>
      </c>
      <c r="AL872" s="116" t="s">
        <v>90</v>
      </c>
      <c r="AM872" s="56">
        <v>0</v>
      </c>
      <c r="AN872" s="116" t="s">
        <v>90</v>
      </c>
      <c r="AO872" s="116" t="s">
        <v>90</v>
      </c>
      <c r="AP872" s="116" t="s">
        <v>90</v>
      </c>
      <c r="AQ872" s="54">
        <f t="shared" si="67"/>
        <v>0</v>
      </c>
      <c r="AR872" s="54">
        <f>+L872+AE872-AJ872</f>
        <v>9373320</v>
      </c>
      <c r="AS872" s="56" t="s">
        <v>571</v>
      </c>
      <c r="AT872" s="114">
        <v>0</v>
      </c>
      <c r="AU872" s="56" t="s">
        <v>91</v>
      </c>
      <c r="AV872" s="114">
        <v>0</v>
      </c>
      <c r="AW872" s="56" t="s">
        <v>90</v>
      </c>
      <c r="AX872" s="247">
        <v>1420200</v>
      </c>
      <c r="AY872" s="58">
        <f t="shared" si="68"/>
        <v>7953120</v>
      </c>
      <c r="AZ872" s="112">
        <f t="shared" si="69"/>
        <v>0.15151515151515152</v>
      </c>
      <c r="BA872" s="159">
        <v>0.15151515151515152</v>
      </c>
      <c r="BB872" s="56" t="s">
        <v>90</v>
      </c>
      <c r="BC872" s="56" t="s">
        <v>149</v>
      </c>
      <c r="BD872" s="403" t="s">
        <v>3505</v>
      </c>
      <c r="BE872" s="51" t="s">
        <v>88</v>
      </c>
      <c r="BF872" s="51" t="s">
        <v>88</v>
      </c>
    </row>
    <row r="873" spans="1:58" x14ac:dyDescent="0.25">
      <c r="B873" s="51">
        <v>2026</v>
      </c>
      <c r="C873" s="51">
        <v>891780111</v>
      </c>
      <c r="D873" s="51" t="s">
        <v>79</v>
      </c>
      <c r="E873" s="161" t="s">
        <v>3504</v>
      </c>
      <c r="F873" s="56" t="s">
        <v>3503</v>
      </c>
      <c r="G873" s="56">
        <v>0</v>
      </c>
      <c r="H873" s="56" t="s">
        <v>82</v>
      </c>
      <c r="I873" s="51" t="s">
        <v>83</v>
      </c>
      <c r="J873" s="121" t="s">
        <v>84</v>
      </c>
      <c r="K873" s="109" t="s">
        <v>3502</v>
      </c>
      <c r="L873" s="114">
        <v>18990000</v>
      </c>
      <c r="M873" s="51" t="s">
        <v>86</v>
      </c>
      <c r="N873" s="109" t="s">
        <v>3501</v>
      </c>
      <c r="O873" s="109">
        <v>1065563056</v>
      </c>
      <c r="P873" s="109">
        <v>377</v>
      </c>
      <c r="Q873" s="120">
        <v>46045</v>
      </c>
      <c r="R873" s="109">
        <v>300000000</v>
      </c>
      <c r="S873" s="114">
        <v>3524</v>
      </c>
      <c r="T873" s="120">
        <v>46051</v>
      </c>
      <c r="U873" s="114">
        <v>18990000</v>
      </c>
      <c r="V873" s="56" t="s">
        <v>88</v>
      </c>
      <c r="W873" s="114">
        <v>85155333</v>
      </c>
      <c r="X873" s="161" t="s">
        <v>1960</v>
      </c>
      <c r="Y873" s="120">
        <v>46051</v>
      </c>
      <c r="Z873" s="120">
        <v>46051</v>
      </c>
      <c r="AA873" s="120" t="s">
        <v>90</v>
      </c>
      <c r="AB873" s="120">
        <v>46172</v>
      </c>
      <c r="AC873" s="54">
        <f t="shared" si="66"/>
        <v>121</v>
      </c>
      <c r="AD873" s="56">
        <v>1</v>
      </c>
      <c r="AE873" s="114">
        <v>4747500</v>
      </c>
      <c r="AF873" s="56">
        <v>1</v>
      </c>
      <c r="AG873" s="116">
        <v>46203</v>
      </c>
      <c r="AH873" s="54">
        <f t="shared" si="70"/>
        <v>31</v>
      </c>
      <c r="AI873" s="56">
        <v>0</v>
      </c>
      <c r="AJ873" s="114">
        <v>0</v>
      </c>
      <c r="AK873" s="120" t="s">
        <v>90</v>
      </c>
      <c r="AL873" s="116" t="s">
        <v>90</v>
      </c>
      <c r="AM873" s="56">
        <v>0</v>
      </c>
      <c r="AN873" s="116" t="s">
        <v>90</v>
      </c>
      <c r="AO873" s="116" t="s">
        <v>90</v>
      </c>
      <c r="AP873" s="116" t="s">
        <v>90</v>
      </c>
      <c r="AQ873" s="54">
        <f t="shared" si="67"/>
        <v>0</v>
      </c>
      <c r="AR873" s="54">
        <f>+L873+AE873-AJ873</f>
        <v>23737500</v>
      </c>
      <c r="AS873" s="56" t="s">
        <v>88</v>
      </c>
      <c r="AT873" s="114">
        <v>18990000</v>
      </c>
      <c r="AU873" s="56" t="s">
        <v>91</v>
      </c>
      <c r="AV873" s="114">
        <v>0</v>
      </c>
      <c r="AW873" s="56" t="s">
        <v>90</v>
      </c>
      <c r="AX873" s="247">
        <v>9495000</v>
      </c>
      <c r="AY873" s="58">
        <f t="shared" si="68"/>
        <v>14242500</v>
      </c>
      <c r="AZ873" s="112">
        <f t="shared" si="69"/>
        <v>0.4</v>
      </c>
      <c r="BA873" s="159">
        <v>0.5</v>
      </c>
      <c r="BB873" s="56" t="s">
        <v>90</v>
      </c>
      <c r="BC873" s="56" t="s">
        <v>92</v>
      </c>
      <c r="BD873" s="403" t="s">
        <v>3500</v>
      </c>
      <c r="BE873" s="51" t="s">
        <v>88</v>
      </c>
      <c r="BF873" s="51" t="s">
        <v>88</v>
      </c>
    </row>
    <row r="874" spans="1:58" x14ac:dyDescent="0.25">
      <c r="B874" s="51">
        <v>2026</v>
      </c>
      <c r="C874" s="51">
        <v>891780111</v>
      </c>
      <c r="D874" s="51" t="s">
        <v>79</v>
      </c>
      <c r="E874" s="161" t="s">
        <v>3499</v>
      </c>
      <c r="F874" s="56" t="s">
        <v>3498</v>
      </c>
      <c r="G874" s="56">
        <v>0</v>
      </c>
      <c r="H874" s="56" t="s">
        <v>82</v>
      </c>
      <c r="I874" s="51" t="s">
        <v>83</v>
      </c>
      <c r="J874" s="121" t="s">
        <v>84</v>
      </c>
      <c r="K874" s="109" t="s">
        <v>3497</v>
      </c>
      <c r="L874" s="114">
        <v>16000000</v>
      </c>
      <c r="M874" s="51" t="s">
        <v>86</v>
      </c>
      <c r="N874" s="109" t="s">
        <v>3496</v>
      </c>
      <c r="O874" s="109">
        <v>1082986513</v>
      </c>
      <c r="P874" s="109">
        <v>377</v>
      </c>
      <c r="Q874" s="120">
        <v>46045</v>
      </c>
      <c r="R874" s="109">
        <v>300000000</v>
      </c>
      <c r="S874" s="114">
        <v>3523</v>
      </c>
      <c r="T874" s="120">
        <v>46051</v>
      </c>
      <c r="U874" s="114">
        <v>16000000</v>
      </c>
      <c r="V874" s="56" t="s">
        <v>88</v>
      </c>
      <c r="W874" s="114">
        <v>85155333</v>
      </c>
      <c r="X874" s="161" t="s">
        <v>1960</v>
      </c>
      <c r="Y874" s="120">
        <v>46051</v>
      </c>
      <c r="Z874" s="120">
        <v>46051</v>
      </c>
      <c r="AA874" s="120" t="s">
        <v>90</v>
      </c>
      <c r="AB874" s="120">
        <v>46172</v>
      </c>
      <c r="AC874" s="54">
        <f t="shared" si="66"/>
        <v>121</v>
      </c>
      <c r="AD874" s="56">
        <v>0</v>
      </c>
      <c r="AE874" s="114">
        <v>0</v>
      </c>
      <c r="AF874" s="56">
        <v>0</v>
      </c>
      <c r="AG874" s="116" t="s">
        <v>90</v>
      </c>
      <c r="AH874" s="54">
        <f t="shared" si="70"/>
        <v>0</v>
      </c>
      <c r="AI874" s="56">
        <v>0</v>
      </c>
      <c r="AJ874" s="114">
        <v>0</v>
      </c>
      <c r="AK874" s="120" t="s">
        <v>90</v>
      </c>
      <c r="AL874" s="116" t="s">
        <v>90</v>
      </c>
      <c r="AM874" s="56">
        <v>0</v>
      </c>
      <c r="AN874" s="116" t="s">
        <v>90</v>
      </c>
      <c r="AO874" s="116" t="s">
        <v>90</v>
      </c>
      <c r="AP874" s="116" t="s">
        <v>90</v>
      </c>
      <c r="AQ874" s="54">
        <f t="shared" si="67"/>
        <v>0</v>
      </c>
      <c r="AR874" s="54">
        <f>+L874+AE874-AJ874</f>
        <v>16000000</v>
      </c>
      <c r="AS874" s="56" t="s">
        <v>88</v>
      </c>
      <c r="AT874" s="114">
        <v>16000000</v>
      </c>
      <c r="AU874" s="56" t="s">
        <v>91</v>
      </c>
      <c r="AV874" s="114">
        <v>0</v>
      </c>
      <c r="AW874" s="56" t="s">
        <v>90</v>
      </c>
      <c r="AX874" s="247">
        <v>8000000</v>
      </c>
      <c r="AY874" s="58">
        <f t="shared" si="68"/>
        <v>8000000</v>
      </c>
      <c r="AZ874" s="112">
        <f t="shared" si="69"/>
        <v>0.5</v>
      </c>
      <c r="BA874" s="159">
        <v>0.5</v>
      </c>
      <c r="BB874" s="56" t="s">
        <v>90</v>
      </c>
      <c r="BC874" s="56" t="s">
        <v>149</v>
      </c>
      <c r="BD874" s="403" t="s">
        <v>3495</v>
      </c>
      <c r="BE874" s="51" t="s">
        <v>88</v>
      </c>
      <c r="BF874" s="51" t="s">
        <v>88</v>
      </c>
    </row>
    <row r="875" spans="1:58" x14ac:dyDescent="0.25">
      <c r="B875" s="51">
        <v>2026</v>
      </c>
      <c r="C875" s="51">
        <v>891780111</v>
      </c>
      <c r="D875" s="51" t="s">
        <v>79</v>
      </c>
      <c r="E875" s="161" t="s">
        <v>3494</v>
      </c>
      <c r="F875" s="56" t="s">
        <v>3493</v>
      </c>
      <c r="G875" s="56">
        <v>0</v>
      </c>
      <c r="H875" s="56" t="s">
        <v>82</v>
      </c>
      <c r="I875" s="51" t="s">
        <v>174</v>
      </c>
      <c r="J875" s="121" t="s">
        <v>84</v>
      </c>
      <c r="K875" s="109" t="s">
        <v>3492</v>
      </c>
      <c r="L875" s="114">
        <v>8176000</v>
      </c>
      <c r="M875" s="51" t="s">
        <v>86</v>
      </c>
      <c r="N875" s="109" t="s">
        <v>3491</v>
      </c>
      <c r="O875" s="109">
        <v>1083007524</v>
      </c>
      <c r="P875" s="109">
        <v>394</v>
      </c>
      <c r="Q875" s="120">
        <v>46045</v>
      </c>
      <c r="R875" s="417">
        <v>24012000</v>
      </c>
      <c r="S875" s="114">
        <v>3525</v>
      </c>
      <c r="T875" s="120">
        <v>46051</v>
      </c>
      <c r="U875" s="114">
        <v>8176000</v>
      </c>
      <c r="V875" s="56" t="s">
        <v>88</v>
      </c>
      <c r="W875" s="114">
        <v>85155333</v>
      </c>
      <c r="X875" s="161" t="s">
        <v>1960</v>
      </c>
      <c r="Y875" s="120">
        <v>46051</v>
      </c>
      <c r="Z875" s="120">
        <v>46051</v>
      </c>
      <c r="AA875" s="120" t="s">
        <v>90</v>
      </c>
      <c r="AB875" s="120">
        <v>46203</v>
      </c>
      <c r="AC875" s="54">
        <f t="shared" si="66"/>
        <v>152</v>
      </c>
      <c r="AD875" s="56">
        <v>0</v>
      </c>
      <c r="AE875" s="114">
        <v>0</v>
      </c>
      <c r="AF875" s="56">
        <v>0</v>
      </c>
      <c r="AG875" s="116" t="s">
        <v>90</v>
      </c>
      <c r="AH875" s="54">
        <f t="shared" si="70"/>
        <v>0</v>
      </c>
      <c r="AI875" s="56">
        <v>0</v>
      </c>
      <c r="AJ875" s="114">
        <v>0</v>
      </c>
      <c r="AK875" s="120" t="s">
        <v>90</v>
      </c>
      <c r="AL875" s="116" t="s">
        <v>90</v>
      </c>
      <c r="AM875" s="56">
        <v>0</v>
      </c>
      <c r="AN875" s="116" t="s">
        <v>90</v>
      </c>
      <c r="AO875" s="116" t="s">
        <v>90</v>
      </c>
      <c r="AP875" s="116" t="s">
        <v>90</v>
      </c>
      <c r="AQ875" s="54">
        <f t="shared" si="67"/>
        <v>0</v>
      </c>
      <c r="AR875" s="54">
        <f>+L875+AE875-AJ875</f>
        <v>8176000</v>
      </c>
      <c r="AS875" s="56" t="s">
        <v>571</v>
      </c>
      <c r="AT875" s="114">
        <v>0</v>
      </c>
      <c r="AU875" s="56" t="s">
        <v>91</v>
      </c>
      <c r="AV875" s="114">
        <v>0</v>
      </c>
      <c r="AW875" s="56" t="s">
        <v>90</v>
      </c>
      <c r="AX875" s="247">
        <v>3716363</v>
      </c>
      <c r="AY875" s="58">
        <f t="shared" si="68"/>
        <v>4459637</v>
      </c>
      <c r="AZ875" s="112">
        <f t="shared" si="69"/>
        <v>0.45454537671232875</v>
      </c>
      <c r="BA875" s="159">
        <v>0.45454537671232875</v>
      </c>
      <c r="BB875" s="56" t="s">
        <v>90</v>
      </c>
      <c r="BC875" s="56" t="s">
        <v>92</v>
      </c>
      <c r="BD875" s="403" t="s">
        <v>3490</v>
      </c>
      <c r="BE875" s="51" t="s">
        <v>88</v>
      </c>
      <c r="BF875" s="51" t="s">
        <v>88</v>
      </c>
    </row>
    <row r="876" spans="1:58" x14ac:dyDescent="0.25">
      <c r="B876" s="51">
        <v>2026</v>
      </c>
      <c r="C876" s="51">
        <v>891780111</v>
      </c>
      <c r="D876" s="51" t="s">
        <v>79</v>
      </c>
      <c r="E876" s="161" t="s">
        <v>3489</v>
      </c>
      <c r="F876" s="56" t="s">
        <v>3488</v>
      </c>
      <c r="G876" s="56">
        <v>0</v>
      </c>
      <c r="H876" s="56" t="s">
        <v>82</v>
      </c>
      <c r="I876" s="51" t="s">
        <v>174</v>
      </c>
      <c r="J876" s="121" t="s">
        <v>84</v>
      </c>
      <c r="K876" s="109" t="s">
        <v>3487</v>
      </c>
      <c r="L876" s="114">
        <v>32500000</v>
      </c>
      <c r="M876" s="51" t="s">
        <v>86</v>
      </c>
      <c r="N876" s="109" t="s">
        <v>3486</v>
      </c>
      <c r="O876" s="109">
        <v>39048557</v>
      </c>
      <c r="P876" s="109">
        <v>68</v>
      </c>
      <c r="Q876" s="120">
        <v>46036</v>
      </c>
      <c r="R876" s="109">
        <v>396667544</v>
      </c>
      <c r="S876" s="114">
        <v>3522</v>
      </c>
      <c r="T876" s="120">
        <v>46051</v>
      </c>
      <c r="U876" s="114">
        <v>32500000</v>
      </c>
      <c r="V876" s="56" t="s">
        <v>88</v>
      </c>
      <c r="W876" s="114">
        <v>85155333</v>
      </c>
      <c r="X876" s="161" t="s">
        <v>1960</v>
      </c>
      <c r="Y876" s="120">
        <v>46051</v>
      </c>
      <c r="Z876" s="120">
        <v>46051</v>
      </c>
      <c r="AA876" s="120" t="s">
        <v>90</v>
      </c>
      <c r="AB876" s="120">
        <v>46195</v>
      </c>
      <c r="AC876" s="54">
        <f t="shared" si="66"/>
        <v>144</v>
      </c>
      <c r="AD876" s="56">
        <v>0</v>
      </c>
      <c r="AE876" s="114">
        <v>0</v>
      </c>
      <c r="AF876" s="56">
        <v>0</v>
      </c>
      <c r="AG876" s="116" t="s">
        <v>90</v>
      </c>
      <c r="AH876" s="54">
        <f t="shared" si="70"/>
        <v>0</v>
      </c>
      <c r="AI876" s="56">
        <v>0</v>
      </c>
      <c r="AJ876" s="114">
        <v>0</v>
      </c>
      <c r="AK876" s="120" t="s">
        <v>90</v>
      </c>
      <c r="AL876" s="116" t="s">
        <v>90</v>
      </c>
      <c r="AM876" s="56">
        <v>0</v>
      </c>
      <c r="AN876" s="116" t="s">
        <v>90</v>
      </c>
      <c r="AO876" s="116" t="s">
        <v>90</v>
      </c>
      <c r="AP876" s="116" t="s">
        <v>90</v>
      </c>
      <c r="AQ876" s="54">
        <f t="shared" si="67"/>
        <v>0</v>
      </c>
      <c r="AR876" s="54">
        <f>+L876+AE876-AJ876</f>
        <v>32500000</v>
      </c>
      <c r="AS876" s="56" t="s">
        <v>571</v>
      </c>
      <c r="AT876" s="114">
        <v>0</v>
      </c>
      <c r="AU876" s="56" t="s">
        <v>91</v>
      </c>
      <c r="AV876" s="114">
        <v>0</v>
      </c>
      <c r="AW876" s="56" t="s">
        <v>90</v>
      </c>
      <c r="AX876" s="247">
        <v>0</v>
      </c>
      <c r="AY876" s="58">
        <f t="shared" si="68"/>
        <v>32500000</v>
      </c>
      <c r="AZ876" s="112">
        <f t="shared" si="69"/>
        <v>0</v>
      </c>
      <c r="BA876" s="159">
        <v>0</v>
      </c>
      <c r="BB876" s="56" t="s">
        <v>90</v>
      </c>
      <c r="BC876" s="56" t="s">
        <v>92</v>
      </c>
      <c r="BD876" s="403" t="s">
        <v>3485</v>
      </c>
      <c r="BE876" s="51" t="s">
        <v>88</v>
      </c>
      <c r="BF876" s="51" t="s">
        <v>88</v>
      </c>
    </row>
    <row r="877" spans="1:58" x14ac:dyDescent="0.25">
      <c r="A877" t="s">
        <v>524</v>
      </c>
      <c r="B877" s="51">
        <v>2026</v>
      </c>
      <c r="C877" s="51">
        <v>891780111</v>
      </c>
      <c r="D877" s="51" t="s">
        <v>79</v>
      </c>
      <c r="E877" s="161" t="s">
        <v>3484</v>
      </c>
      <c r="F877" s="56" t="s">
        <v>3483</v>
      </c>
      <c r="G877" s="56">
        <v>0</v>
      </c>
      <c r="H877" s="56" t="s">
        <v>82</v>
      </c>
      <c r="I877" s="51" t="s">
        <v>174</v>
      </c>
      <c r="J877" s="121" t="s">
        <v>84</v>
      </c>
      <c r="K877" s="109" t="s">
        <v>3482</v>
      </c>
      <c r="L877" s="114">
        <v>32500000</v>
      </c>
      <c r="M877" s="51" t="s">
        <v>86</v>
      </c>
      <c r="N877" s="109" t="s">
        <v>3481</v>
      </c>
      <c r="O877" s="109">
        <v>1118821403</v>
      </c>
      <c r="P877" s="109">
        <v>68</v>
      </c>
      <c r="Q877" s="120">
        <v>46036</v>
      </c>
      <c r="R877" s="109">
        <v>396667544</v>
      </c>
      <c r="S877" s="114">
        <v>3521</v>
      </c>
      <c r="T877" s="120">
        <v>46051</v>
      </c>
      <c r="U877" s="114">
        <v>32500000</v>
      </c>
      <c r="V877" s="56" t="s">
        <v>88</v>
      </c>
      <c r="W877" s="114">
        <v>85155333</v>
      </c>
      <c r="X877" s="161" t="s">
        <v>1960</v>
      </c>
      <c r="Y877" s="120">
        <v>46051</v>
      </c>
      <c r="Z877" s="120">
        <v>46051</v>
      </c>
      <c r="AA877" s="120" t="s">
        <v>90</v>
      </c>
      <c r="AB877" s="120">
        <v>46195</v>
      </c>
      <c r="AC877" s="54">
        <f t="shared" si="66"/>
        <v>144</v>
      </c>
      <c r="AD877" s="56">
        <v>0</v>
      </c>
      <c r="AE877" s="114">
        <v>0</v>
      </c>
      <c r="AF877" s="56">
        <v>0</v>
      </c>
      <c r="AG877" s="116" t="s">
        <v>90</v>
      </c>
      <c r="AH877" s="54">
        <f t="shared" si="70"/>
        <v>0</v>
      </c>
      <c r="AI877" s="56">
        <v>0</v>
      </c>
      <c r="AJ877" s="114">
        <v>0</v>
      </c>
      <c r="AK877" s="120" t="s">
        <v>90</v>
      </c>
      <c r="AL877" s="116" t="s">
        <v>90</v>
      </c>
      <c r="AM877" s="56">
        <v>0</v>
      </c>
      <c r="AN877" s="116" t="s">
        <v>90</v>
      </c>
      <c r="AO877" s="116" t="s">
        <v>90</v>
      </c>
      <c r="AP877" s="116" t="s">
        <v>90</v>
      </c>
      <c r="AQ877" s="54">
        <f t="shared" si="67"/>
        <v>0</v>
      </c>
      <c r="AR877" s="54">
        <f>+L877+AE877-AJ877</f>
        <v>32500000</v>
      </c>
      <c r="AS877" s="56" t="s">
        <v>571</v>
      </c>
      <c r="AT877" s="114">
        <v>0</v>
      </c>
      <c r="AU877" s="56" t="s">
        <v>91</v>
      </c>
      <c r="AV877" s="114">
        <v>0</v>
      </c>
      <c r="AW877" s="56" t="s">
        <v>90</v>
      </c>
      <c r="AX877" s="247">
        <v>0</v>
      </c>
      <c r="AY877" s="58">
        <f t="shared" si="68"/>
        <v>32500000</v>
      </c>
      <c r="AZ877" s="112">
        <f t="shared" si="69"/>
        <v>0</v>
      </c>
      <c r="BA877" s="159">
        <v>0</v>
      </c>
      <c r="BB877" s="56" t="s">
        <v>90</v>
      </c>
      <c r="BC877" s="56" t="s">
        <v>92</v>
      </c>
      <c r="BD877" s="403" t="s">
        <v>3480</v>
      </c>
      <c r="BE877" s="51" t="s">
        <v>88</v>
      </c>
      <c r="BF877" s="51" t="s">
        <v>88</v>
      </c>
    </row>
    <row r="878" spans="1:58" x14ac:dyDescent="0.25">
      <c r="B878" s="51">
        <v>2026</v>
      </c>
      <c r="C878" s="51">
        <v>891780111</v>
      </c>
      <c r="D878" s="51" t="s">
        <v>79</v>
      </c>
      <c r="E878" s="161" t="s">
        <v>3479</v>
      </c>
      <c r="F878" s="56" t="s">
        <v>3478</v>
      </c>
      <c r="G878" s="56">
        <v>0</v>
      </c>
      <c r="H878" s="56" t="s">
        <v>82</v>
      </c>
      <c r="I878" s="51" t="s">
        <v>174</v>
      </c>
      <c r="J878" s="121" t="s">
        <v>84</v>
      </c>
      <c r="K878" s="109" t="s">
        <v>3477</v>
      </c>
      <c r="L878" s="114">
        <v>32500000</v>
      </c>
      <c r="M878" s="51" t="s">
        <v>86</v>
      </c>
      <c r="N878" s="109" t="s">
        <v>3476</v>
      </c>
      <c r="O878" s="109">
        <v>57380320</v>
      </c>
      <c r="P878" s="109">
        <v>68</v>
      </c>
      <c r="Q878" s="120">
        <v>46036</v>
      </c>
      <c r="R878" s="109">
        <v>396667544</v>
      </c>
      <c r="S878" s="114">
        <v>3520</v>
      </c>
      <c r="T878" s="120">
        <v>46051</v>
      </c>
      <c r="U878" s="114">
        <v>32500000</v>
      </c>
      <c r="V878" s="56" t="s">
        <v>88</v>
      </c>
      <c r="W878" s="114">
        <v>85155333</v>
      </c>
      <c r="X878" s="161" t="s">
        <v>1960</v>
      </c>
      <c r="Y878" s="120">
        <v>46051</v>
      </c>
      <c r="Z878" s="120">
        <v>46051</v>
      </c>
      <c r="AA878" s="120" t="s">
        <v>90</v>
      </c>
      <c r="AB878" s="120">
        <v>46195</v>
      </c>
      <c r="AC878" s="54">
        <f t="shared" si="66"/>
        <v>144</v>
      </c>
      <c r="AD878" s="56">
        <v>0</v>
      </c>
      <c r="AE878" s="114">
        <v>0</v>
      </c>
      <c r="AF878" s="56">
        <v>0</v>
      </c>
      <c r="AG878" s="116" t="s">
        <v>90</v>
      </c>
      <c r="AH878" s="54">
        <f t="shared" si="70"/>
        <v>0</v>
      </c>
      <c r="AI878" s="56">
        <v>0</v>
      </c>
      <c r="AJ878" s="114">
        <v>0</v>
      </c>
      <c r="AK878" s="120" t="s">
        <v>90</v>
      </c>
      <c r="AL878" s="116" t="s">
        <v>90</v>
      </c>
      <c r="AM878" s="56">
        <v>0</v>
      </c>
      <c r="AN878" s="116" t="s">
        <v>90</v>
      </c>
      <c r="AO878" s="116" t="s">
        <v>90</v>
      </c>
      <c r="AP878" s="116" t="s">
        <v>90</v>
      </c>
      <c r="AQ878" s="54">
        <f t="shared" si="67"/>
        <v>0</v>
      </c>
      <c r="AR878" s="54">
        <f>+L878+AE878-AJ878</f>
        <v>32500000</v>
      </c>
      <c r="AS878" s="56" t="s">
        <v>571</v>
      </c>
      <c r="AT878" s="114">
        <v>0</v>
      </c>
      <c r="AU878" s="56" t="s">
        <v>91</v>
      </c>
      <c r="AV878" s="114">
        <v>0</v>
      </c>
      <c r="AW878" s="56" t="s">
        <v>90</v>
      </c>
      <c r="AX878" s="247">
        <v>0</v>
      </c>
      <c r="AY878" s="58">
        <f t="shared" si="68"/>
        <v>32500000</v>
      </c>
      <c r="AZ878" s="112">
        <f t="shared" si="69"/>
        <v>0</v>
      </c>
      <c r="BA878" s="159">
        <v>0</v>
      </c>
      <c r="BB878" s="56" t="s">
        <v>90</v>
      </c>
      <c r="BC878" s="56" t="s">
        <v>92</v>
      </c>
      <c r="BD878" s="403" t="s">
        <v>3475</v>
      </c>
      <c r="BE878" s="51" t="s">
        <v>88</v>
      </c>
      <c r="BF878" s="51" t="s">
        <v>88</v>
      </c>
    </row>
    <row r="879" spans="1:58" x14ac:dyDescent="0.25">
      <c r="B879" s="51">
        <v>2026</v>
      </c>
      <c r="C879" s="51">
        <v>891780111</v>
      </c>
      <c r="D879" s="51" t="s">
        <v>79</v>
      </c>
      <c r="E879" s="161" t="s">
        <v>3474</v>
      </c>
      <c r="F879" s="56" t="s">
        <v>3473</v>
      </c>
      <c r="G879" s="56">
        <v>0</v>
      </c>
      <c r="H879" s="56" t="s">
        <v>82</v>
      </c>
      <c r="I879" s="51" t="s">
        <v>174</v>
      </c>
      <c r="J879" s="121" t="s">
        <v>84</v>
      </c>
      <c r="K879" s="109" t="s">
        <v>3472</v>
      </c>
      <c r="L879" s="114">
        <v>14000000</v>
      </c>
      <c r="M879" s="51" t="s">
        <v>86</v>
      </c>
      <c r="N879" s="109" t="s">
        <v>3471</v>
      </c>
      <c r="O879" s="109">
        <v>36727037</v>
      </c>
      <c r="P879" s="109">
        <v>468</v>
      </c>
      <c r="Q879" s="120">
        <v>46050</v>
      </c>
      <c r="R879" s="109">
        <v>177000000</v>
      </c>
      <c r="S879" s="114">
        <v>3551</v>
      </c>
      <c r="T879" s="120">
        <v>46051</v>
      </c>
      <c r="U879" s="114">
        <v>14000000</v>
      </c>
      <c r="V879" s="56" t="s">
        <v>88</v>
      </c>
      <c r="W879" s="114">
        <v>85155333</v>
      </c>
      <c r="X879" s="161" t="s">
        <v>1960</v>
      </c>
      <c r="Y879" s="120">
        <v>46051</v>
      </c>
      <c r="Z879" s="120">
        <v>46051</v>
      </c>
      <c r="AA879" s="120" t="s">
        <v>90</v>
      </c>
      <c r="AB879" s="120">
        <v>46111</v>
      </c>
      <c r="AC879" s="54">
        <f t="shared" si="66"/>
        <v>60</v>
      </c>
      <c r="AD879" s="56">
        <v>0</v>
      </c>
      <c r="AE879" s="114">
        <v>0</v>
      </c>
      <c r="AF879" s="56">
        <v>0</v>
      </c>
      <c r="AG879" s="116" t="s">
        <v>90</v>
      </c>
      <c r="AH879" s="54">
        <f t="shared" si="70"/>
        <v>0</v>
      </c>
      <c r="AI879" s="56">
        <v>0</v>
      </c>
      <c r="AJ879" s="114">
        <v>0</v>
      </c>
      <c r="AK879" s="120" t="s">
        <v>90</v>
      </c>
      <c r="AL879" s="116" t="s">
        <v>90</v>
      </c>
      <c r="AM879" s="56">
        <v>0</v>
      </c>
      <c r="AN879" s="116" t="s">
        <v>90</v>
      </c>
      <c r="AO879" s="116" t="s">
        <v>90</v>
      </c>
      <c r="AP879" s="116" t="s">
        <v>90</v>
      </c>
      <c r="AQ879" s="54">
        <f t="shared" si="67"/>
        <v>0</v>
      </c>
      <c r="AR879" s="54">
        <f>+L879+AE879-AJ879</f>
        <v>14000000</v>
      </c>
      <c r="AS879" s="56" t="s">
        <v>571</v>
      </c>
      <c r="AT879" s="114">
        <v>0</v>
      </c>
      <c r="AU879" s="56" t="s">
        <v>91</v>
      </c>
      <c r="AV879" s="114">
        <v>0</v>
      </c>
      <c r="AW879" s="56" t="s">
        <v>90</v>
      </c>
      <c r="AX879" s="247">
        <v>7000000</v>
      </c>
      <c r="AY879" s="58">
        <f t="shared" si="68"/>
        <v>7000000</v>
      </c>
      <c r="AZ879" s="112">
        <f t="shared" si="69"/>
        <v>0.5</v>
      </c>
      <c r="BA879" s="159">
        <v>0.5</v>
      </c>
      <c r="BB879" s="56" t="s">
        <v>90</v>
      </c>
      <c r="BC879" s="56" t="s">
        <v>149</v>
      </c>
      <c r="BD879" s="403" t="s">
        <v>3470</v>
      </c>
      <c r="BE879" s="51" t="s">
        <v>88</v>
      </c>
      <c r="BF879" s="51" t="s">
        <v>88</v>
      </c>
    </row>
    <row r="880" spans="1:58" x14ac:dyDescent="0.25">
      <c r="B880" s="51">
        <v>2026</v>
      </c>
      <c r="C880" s="51">
        <v>891780111</v>
      </c>
      <c r="D880" s="51" t="s">
        <v>79</v>
      </c>
      <c r="E880" s="161" t="s">
        <v>3469</v>
      </c>
      <c r="F880" s="56" t="s">
        <v>3468</v>
      </c>
      <c r="G880" s="56">
        <v>0</v>
      </c>
      <c r="H880" s="56" t="s">
        <v>82</v>
      </c>
      <c r="I880" s="51" t="s">
        <v>174</v>
      </c>
      <c r="J880" s="121" t="s">
        <v>84</v>
      </c>
      <c r="K880" s="109" t="s">
        <v>3467</v>
      </c>
      <c r="L880" s="114">
        <v>14000000</v>
      </c>
      <c r="M880" s="51" t="s">
        <v>86</v>
      </c>
      <c r="N880" s="109" t="s">
        <v>3466</v>
      </c>
      <c r="O880" s="109">
        <v>1083001201</v>
      </c>
      <c r="P880" s="109">
        <v>468</v>
      </c>
      <c r="Q880" s="120">
        <v>46050</v>
      </c>
      <c r="R880" s="109">
        <v>177000000</v>
      </c>
      <c r="S880" s="114">
        <v>3550</v>
      </c>
      <c r="T880" s="120">
        <v>46051</v>
      </c>
      <c r="U880" s="114">
        <v>14000000</v>
      </c>
      <c r="V880" s="56" t="s">
        <v>88</v>
      </c>
      <c r="W880" s="114">
        <v>85155333</v>
      </c>
      <c r="X880" s="161" t="s">
        <v>1960</v>
      </c>
      <c r="Y880" s="120">
        <v>46051</v>
      </c>
      <c r="Z880" s="120">
        <v>46051</v>
      </c>
      <c r="AA880" s="120" t="s">
        <v>90</v>
      </c>
      <c r="AB880" s="120">
        <v>46111</v>
      </c>
      <c r="AC880" s="54">
        <f t="shared" si="66"/>
        <v>60</v>
      </c>
      <c r="AD880" s="56">
        <v>0</v>
      </c>
      <c r="AE880" s="114">
        <v>0</v>
      </c>
      <c r="AF880" s="56">
        <v>0</v>
      </c>
      <c r="AG880" s="116" t="s">
        <v>90</v>
      </c>
      <c r="AH880" s="54">
        <f t="shared" si="70"/>
        <v>0</v>
      </c>
      <c r="AI880" s="56">
        <v>0</v>
      </c>
      <c r="AJ880" s="114">
        <v>0</v>
      </c>
      <c r="AK880" s="120" t="s">
        <v>90</v>
      </c>
      <c r="AL880" s="116" t="s">
        <v>90</v>
      </c>
      <c r="AM880" s="56">
        <v>0</v>
      </c>
      <c r="AN880" s="116" t="s">
        <v>90</v>
      </c>
      <c r="AO880" s="116" t="s">
        <v>90</v>
      </c>
      <c r="AP880" s="116" t="s">
        <v>90</v>
      </c>
      <c r="AQ880" s="54">
        <f t="shared" si="67"/>
        <v>0</v>
      </c>
      <c r="AR880" s="54">
        <f>+L880+AE880-AJ880</f>
        <v>14000000</v>
      </c>
      <c r="AS880" s="56" t="s">
        <v>571</v>
      </c>
      <c r="AT880" s="114">
        <v>0</v>
      </c>
      <c r="AU880" s="56" t="s">
        <v>91</v>
      </c>
      <c r="AV880" s="114">
        <v>0</v>
      </c>
      <c r="AW880" s="56" t="s">
        <v>90</v>
      </c>
      <c r="AX880" s="247">
        <v>7000000</v>
      </c>
      <c r="AY880" s="58">
        <f t="shared" si="68"/>
        <v>7000000</v>
      </c>
      <c r="AZ880" s="112">
        <f t="shared" si="69"/>
        <v>0.5</v>
      </c>
      <c r="BA880" s="159">
        <v>0.5</v>
      </c>
      <c r="BB880" s="56" t="s">
        <v>90</v>
      </c>
      <c r="BC880" s="56" t="s">
        <v>149</v>
      </c>
      <c r="BD880" s="403" t="s">
        <v>3465</v>
      </c>
      <c r="BE880" s="51" t="s">
        <v>88</v>
      </c>
      <c r="BF880" s="51" t="s">
        <v>88</v>
      </c>
    </row>
    <row r="881" spans="2:58" x14ac:dyDescent="0.25">
      <c r="B881" s="51">
        <v>2026</v>
      </c>
      <c r="C881" s="51">
        <v>891780111</v>
      </c>
      <c r="D881" s="51" t="s">
        <v>79</v>
      </c>
      <c r="E881" s="161" t="s">
        <v>3464</v>
      </c>
      <c r="F881" s="56" t="s">
        <v>3463</v>
      </c>
      <c r="G881" s="56">
        <v>0</v>
      </c>
      <c r="H881" s="56" t="s">
        <v>82</v>
      </c>
      <c r="I881" s="51" t="s">
        <v>174</v>
      </c>
      <c r="J881" s="121" t="s">
        <v>84</v>
      </c>
      <c r="K881" s="109" t="s">
        <v>3462</v>
      </c>
      <c r="L881" s="114">
        <v>14000000</v>
      </c>
      <c r="M881" s="51" t="s">
        <v>86</v>
      </c>
      <c r="N881" s="109" t="s">
        <v>3461</v>
      </c>
      <c r="O881" s="109">
        <v>1082907411</v>
      </c>
      <c r="P881" s="109">
        <v>468</v>
      </c>
      <c r="Q881" s="120">
        <v>46050</v>
      </c>
      <c r="R881" s="109">
        <v>177000000</v>
      </c>
      <c r="S881" s="114">
        <v>3549</v>
      </c>
      <c r="T881" s="120">
        <v>46051</v>
      </c>
      <c r="U881" s="114">
        <v>14000000</v>
      </c>
      <c r="V881" s="56" t="s">
        <v>88</v>
      </c>
      <c r="W881" s="114">
        <v>85155333</v>
      </c>
      <c r="X881" s="161" t="s">
        <v>1960</v>
      </c>
      <c r="Y881" s="120">
        <v>46051</v>
      </c>
      <c r="Z881" s="120">
        <v>46051</v>
      </c>
      <c r="AA881" s="120" t="s">
        <v>90</v>
      </c>
      <c r="AB881" s="120">
        <v>46111</v>
      </c>
      <c r="AC881" s="54">
        <f t="shared" si="66"/>
        <v>60</v>
      </c>
      <c r="AD881" s="56">
        <v>0</v>
      </c>
      <c r="AE881" s="114">
        <v>0</v>
      </c>
      <c r="AF881" s="56">
        <v>0</v>
      </c>
      <c r="AG881" s="116" t="s">
        <v>90</v>
      </c>
      <c r="AH881" s="54">
        <f t="shared" si="70"/>
        <v>0</v>
      </c>
      <c r="AI881" s="56">
        <v>0</v>
      </c>
      <c r="AJ881" s="114">
        <v>0</v>
      </c>
      <c r="AK881" s="120" t="s">
        <v>90</v>
      </c>
      <c r="AL881" s="116" t="s">
        <v>90</v>
      </c>
      <c r="AM881" s="56">
        <v>0</v>
      </c>
      <c r="AN881" s="116" t="s">
        <v>90</v>
      </c>
      <c r="AO881" s="116" t="s">
        <v>90</v>
      </c>
      <c r="AP881" s="116" t="s">
        <v>90</v>
      </c>
      <c r="AQ881" s="54">
        <f t="shared" si="67"/>
        <v>0</v>
      </c>
      <c r="AR881" s="54">
        <f>+L881+AE881-AJ881</f>
        <v>14000000</v>
      </c>
      <c r="AS881" s="56" t="s">
        <v>571</v>
      </c>
      <c r="AT881" s="114">
        <v>0</v>
      </c>
      <c r="AU881" s="56" t="s">
        <v>91</v>
      </c>
      <c r="AV881" s="114">
        <v>0</v>
      </c>
      <c r="AW881" s="56" t="s">
        <v>90</v>
      </c>
      <c r="AX881" s="247">
        <v>7000000</v>
      </c>
      <c r="AY881" s="58">
        <f t="shared" si="68"/>
        <v>7000000</v>
      </c>
      <c r="AZ881" s="112">
        <f t="shared" si="69"/>
        <v>0.5</v>
      </c>
      <c r="BA881" s="159">
        <v>0.5</v>
      </c>
      <c r="BB881" s="56" t="s">
        <v>90</v>
      </c>
      <c r="BC881" s="56" t="s">
        <v>149</v>
      </c>
      <c r="BD881" s="403" t="s">
        <v>3460</v>
      </c>
      <c r="BE881" s="51" t="s">
        <v>88</v>
      </c>
      <c r="BF881" s="51" t="s">
        <v>88</v>
      </c>
    </row>
    <row r="882" spans="2:58" x14ac:dyDescent="0.25">
      <c r="B882" s="51">
        <v>2026</v>
      </c>
      <c r="C882" s="51">
        <v>891780111</v>
      </c>
      <c r="D882" s="51" t="s">
        <v>79</v>
      </c>
      <c r="E882" s="161" t="s">
        <v>3459</v>
      </c>
      <c r="F882" s="56" t="s">
        <v>3458</v>
      </c>
      <c r="G882" s="56">
        <v>0</v>
      </c>
      <c r="H882" s="56" t="s">
        <v>82</v>
      </c>
      <c r="I882" s="51" t="s">
        <v>174</v>
      </c>
      <c r="J882" s="121" t="s">
        <v>84</v>
      </c>
      <c r="K882" s="109" t="s">
        <v>3457</v>
      </c>
      <c r="L882" s="114">
        <v>16500000</v>
      </c>
      <c r="M882" s="51" t="s">
        <v>86</v>
      </c>
      <c r="N882" s="109" t="s">
        <v>3456</v>
      </c>
      <c r="O882" s="109">
        <v>84088532</v>
      </c>
      <c r="P882" s="109">
        <v>488</v>
      </c>
      <c r="Q882" s="120">
        <v>46051</v>
      </c>
      <c r="R882" s="109">
        <v>16500000</v>
      </c>
      <c r="S882" s="114">
        <v>3548</v>
      </c>
      <c r="T882" s="120">
        <v>46051</v>
      </c>
      <c r="U882" s="109">
        <v>16500000</v>
      </c>
      <c r="V882" s="56" t="s">
        <v>88</v>
      </c>
      <c r="W882" s="114">
        <v>85155333</v>
      </c>
      <c r="X882" s="161" t="s">
        <v>1960</v>
      </c>
      <c r="Y882" s="120">
        <v>46051</v>
      </c>
      <c r="Z882" s="120">
        <v>46113</v>
      </c>
      <c r="AA882" s="120" t="s">
        <v>90</v>
      </c>
      <c r="AB882" s="120">
        <v>46203</v>
      </c>
      <c r="AC882" s="54">
        <f t="shared" si="66"/>
        <v>90</v>
      </c>
      <c r="AD882" s="56">
        <v>0</v>
      </c>
      <c r="AE882" s="114">
        <v>0</v>
      </c>
      <c r="AF882" s="56">
        <v>0</v>
      </c>
      <c r="AG882" s="116" t="s">
        <v>90</v>
      </c>
      <c r="AH882" s="54">
        <f t="shared" si="70"/>
        <v>0</v>
      </c>
      <c r="AI882" s="56">
        <v>0</v>
      </c>
      <c r="AJ882" s="114">
        <v>0</v>
      </c>
      <c r="AK882" s="120" t="s">
        <v>90</v>
      </c>
      <c r="AL882" s="116" t="s">
        <v>90</v>
      </c>
      <c r="AM882" s="56">
        <v>0</v>
      </c>
      <c r="AN882" s="116" t="s">
        <v>90</v>
      </c>
      <c r="AO882" s="116" t="s">
        <v>90</v>
      </c>
      <c r="AP882" s="116" t="s">
        <v>90</v>
      </c>
      <c r="AQ882" s="54">
        <f t="shared" si="67"/>
        <v>0</v>
      </c>
      <c r="AR882" s="54">
        <f>+L882+AE882-AJ882</f>
        <v>16500000</v>
      </c>
      <c r="AS882" s="56" t="s">
        <v>571</v>
      </c>
      <c r="AT882" s="114">
        <v>0</v>
      </c>
      <c r="AU882" s="56" t="s">
        <v>91</v>
      </c>
      <c r="AV882" s="114">
        <v>0</v>
      </c>
      <c r="AW882" s="56" t="s">
        <v>90</v>
      </c>
      <c r="AX882" s="247">
        <v>0</v>
      </c>
      <c r="AY882" s="58">
        <f t="shared" si="68"/>
        <v>16500000</v>
      </c>
      <c r="AZ882" s="112">
        <f t="shared" si="69"/>
        <v>0</v>
      </c>
      <c r="BA882" s="159">
        <v>0</v>
      </c>
      <c r="BB882" s="56" t="s">
        <v>90</v>
      </c>
      <c r="BC882" s="56" t="s">
        <v>92</v>
      </c>
      <c r="BD882" s="403" t="s">
        <v>3455</v>
      </c>
      <c r="BE882" s="51" t="s">
        <v>88</v>
      </c>
      <c r="BF882" s="51" t="s">
        <v>88</v>
      </c>
    </row>
    <row r="883" spans="2:58" x14ac:dyDescent="0.25">
      <c r="B883" s="51">
        <v>2026</v>
      </c>
      <c r="C883" s="51">
        <v>891780111</v>
      </c>
      <c r="D883" s="51" t="s">
        <v>79</v>
      </c>
      <c r="E883" s="161" t="s">
        <v>3454</v>
      </c>
      <c r="F883" s="56" t="s">
        <v>3453</v>
      </c>
      <c r="G883" s="56">
        <v>0</v>
      </c>
      <c r="H883" s="56" t="s">
        <v>82</v>
      </c>
      <c r="I883" s="51" t="s">
        <v>174</v>
      </c>
      <c r="J883" s="121" t="s">
        <v>84</v>
      </c>
      <c r="K883" s="109" t="s">
        <v>3452</v>
      </c>
      <c r="L883" s="114">
        <v>14000000</v>
      </c>
      <c r="M883" s="51" t="s">
        <v>86</v>
      </c>
      <c r="N883" s="109" t="s">
        <v>3451</v>
      </c>
      <c r="O883" s="109">
        <v>1082940876</v>
      </c>
      <c r="P883" s="109">
        <v>468</v>
      </c>
      <c r="Q883" s="120">
        <v>46050</v>
      </c>
      <c r="R883" s="109">
        <v>177000000</v>
      </c>
      <c r="S883" s="114">
        <v>3547</v>
      </c>
      <c r="T883" s="120">
        <v>46051</v>
      </c>
      <c r="U883" s="114">
        <v>14000000</v>
      </c>
      <c r="V883" s="56" t="s">
        <v>88</v>
      </c>
      <c r="W883" s="114">
        <v>85155333</v>
      </c>
      <c r="X883" s="161" t="s">
        <v>1960</v>
      </c>
      <c r="Y883" s="120">
        <v>46051</v>
      </c>
      <c r="Z883" s="120">
        <v>46051</v>
      </c>
      <c r="AA883" s="120" t="s">
        <v>90</v>
      </c>
      <c r="AB883" s="120">
        <v>46111</v>
      </c>
      <c r="AC883" s="54">
        <f t="shared" si="66"/>
        <v>60</v>
      </c>
      <c r="AD883" s="56">
        <v>0</v>
      </c>
      <c r="AE883" s="114">
        <v>0</v>
      </c>
      <c r="AF883" s="56">
        <v>0</v>
      </c>
      <c r="AG883" s="116" t="s">
        <v>90</v>
      </c>
      <c r="AH883" s="54">
        <f t="shared" si="70"/>
        <v>0</v>
      </c>
      <c r="AI883" s="56">
        <v>0</v>
      </c>
      <c r="AJ883" s="114">
        <v>0</v>
      </c>
      <c r="AK883" s="120" t="s">
        <v>90</v>
      </c>
      <c r="AL883" s="116" t="s">
        <v>90</v>
      </c>
      <c r="AM883" s="56">
        <v>0</v>
      </c>
      <c r="AN883" s="116" t="s">
        <v>90</v>
      </c>
      <c r="AO883" s="116" t="s">
        <v>90</v>
      </c>
      <c r="AP883" s="116" t="s">
        <v>90</v>
      </c>
      <c r="AQ883" s="54">
        <f t="shared" si="67"/>
        <v>0</v>
      </c>
      <c r="AR883" s="54">
        <f>+L883+AE883-AJ883</f>
        <v>14000000</v>
      </c>
      <c r="AS883" s="56" t="s">
        <v>571</v>
      </c>
      <c r="AT883" s="114">
        <v>0</v>
      </c>
      <c r="AU883" s="56" t="s">
        <v>91</v>
      </c>
      <c r="AV883" s="114">
        <v>0</v>
      </c>
      <c r="AW883" s="56" t="s">
        <v>90</v>
      </c>
      <c r="AX883" s="247">
        <v>7000000</v>
      </c>
      <c r="AY883" s="58">
        <f t="shared" si="68"/>
        <v>7000000</v>
      </c>
      <c r="AZ883" s="112">
        <f t="shared" si="69"/>
        <v>0.5</v>
      </c>
      <c r="BA883" s="159">
        <v>0.5</v>
      </c>
      <c r="BB883" s="56" t="s">
        <v>90</v>
      </c>
      <c r="BC883" s="56" t="s">
        <v>149</v>
      </c>
      <c r="BD883" s="403" t="s">
        <v>3450</v>
      </c>
      <c r="BE883" s="51" t="s">
        <v>88</v>
      </c>
      <c r="BF883" s="51" t="s">
        <v>88</v>
      </c>
    </row>
    <row r="884" spans="2:58" x14ac:dyDescent="0.25">
      <c r="B884" s="51">
        <v>2026</v>
      </c>
      <c r="C884" s="51">
        <v>891780111</v>
      </c>
      <c r="D884" s="51" t="s">
        <v>79</v>
      </c>
      <c r="E884" s="161" t="s">
        <v>3449</v>
      </c>
      <c r="F884" s="56" t="s">
        <v>3448</v>
      </c>
      <c r="G884" s="56">
        <v>0</v>
      </c>
      <c r="H884" s="56" t="s">
        <v>82</v>
      </c>
      <c r="I884" s="51" t="s">
        <v>174</v>
      </c>
      <c r="J884" s="121" t="s">
        <v>84</v>
      </c>
      <c r="K884" s="109" t="s">
        <v>3447</v>
      </c>
      <c r="L884" s="114">
        <v>14000000</v>
      </c>
      <c r="M884" s="51" t="s">
        <v>86</v>
      </c>
      <c r="N884" s="109" t="s">
        <v>3446</v>
      </c>
      <c r="O884" s="109">
        <v>84452041</v>
      </c>
      <c r="P884" s="109">
        <v>468</v>
      </c>
      <c r="Q884" s="120">
        <v>46050</v>
      </c>
      <c r="R884" s="109">
        <v>177000000</v>
      </c>
      <c r="S884" s="114">
        <v>3850</v>
      </c>
      <c r="T884" s="120">
        <v>46052</v>
      </c>
      <c r="U884" s="114">
        <v>14000000</v>
      </c>
      <c r="V884" s="56" t="s">
        <v>88</v>
      </c>
      <c r="W884" s="114">
        <v>85155333</v>
      </c>
      <c r="X884" s="161" t="s">
        <v>1960</v>
      </c>
      <c r="Y884" s="120">
        <v>46051</v>
      </c>
      <c r="Z884" s="120">
        <v>46052</v>
      </c>
      <c r="AA884" s="120" t="s">
        <v>90</v>
      </c>
      <c r="AB884" s="120">
        <v>46111</v>
      </c>
      <c r="AC884" s="54">
        <f t="shared" si="66"/>
        <v>59</v>
      </c>
      <c r="AD884" s="56">
        <v>0</v>
      </c>
      <c r="AE884" s="114">
        <v>0</v>
      </c>
      <c r="AF884" s="56">
        <v>0</v>
      </c>
      <c r="AG884" s="116" t="s">
        <v>90</v>
      </c>
      <c r="AH884" s="54">
        <f t="shared" si="70"/>
        <v>0</v>
      </c>
      <c r="AI884" s="56">
        <v>0</v>
      </c>
      <c r="AJ884" s="114">
        <v>0</v>
      </c>
      <c r="AK884" s="120" t="s">
        <v>90</v>
      </c>
      <c r="AL884" s="116" t="s">
        <v>90</v>
      </c>
      <c r="AM884" s="56">
        <v>0</v>
      </c>
      <c r="AN884" s="116" t="s">
        <v>90</v>
      </c>
      <c r="AO884" s="116" t="s">
        <v>90</v>
      </c>
      <c r="AP884" s="116" t="s">
        <v>90</v>
      </c>
      <c r="AQ884" s="54">
        <f t="shared" si="67"/>
        <v>0</v>
      </c>
      <c r="AR884" s="54">
        <f>+L884+AE884-AJ884</f>
        <v>14000000</v>
      </c>
      <c r="AS884" s="56" t="s">
        <v>571</v>
      </c>
      <c r="AT884" s="114">
        <v>0</v>
      </c>
      <c r="AU884" s="56" t="s">
        <v>91</v>
      </c>
      <c r="AV884" s="114">
        <v>0</v>
      </c>
      <c r="AW884" s="56" t="s">
        <v>90</v>
      </c>
      <c r="AX884" s="247">
        <v>7000000</v>
      </c>
      <c r="AY884" s="58">
        <f t="shared" si="68"/>
        <v>7000000</v>
      </c>
      <c r="AZ884" s="112">
        <f t="shared" si="69"/>
        <v>0.5</v>
      </c>
      <c r="BA884" s="159">
        <v>0.5</v>
      </c>
      <c r="BB884" s="56" t="s">
        <v>90</v>
      </c>
      <c r="BC884" s="56" t="s">
        <v>149</v>
      </c>
      <c r="BD884" s="403" t="s">
        <v>3445</v>
      </c>
      <c r="BE884" s="51" t="s">
        <v>88</v>
      </c>
      <c r="BF884" s="51" t="s">
        <v>88</v>
      </c>
    </row>
    <row r="885" spans="2:58" x14ac:dyDescent="0.25">
      <c r="B885" s="51">
        <v>2026</v>
      </c>
      <c r="C885" s="51">
        <v>891780111</v>
      </c>
      <c r="D885" s="51" t="s">
        <v>79</v>
      </c>
      <c r="E885" s="161" t="s">
        <v>3444</v>
      </c>
      <c r="F885" s="56" t="s">
        <v>3443</v>
      </c>
      <c r="G885" s="56">
        <v>0</v>
      </c>
      <c r="H885" s="56" t="s">
        <v>82</v>
      </c>
      <c r="I885" s="51" t="s">
        <v>174</v>
      </c>
      <c r="J885" s="121" t="s">
        <v>84</v>
      </c>
      <c r="K885" s="109" t="s">
        <v>3442</v>
      </c>
      <c r="L885" s="114">
        <v>14000000</v>
      </c>
      <c r="M885" s="51" t="s">
        <v>86</v>
      </c>
      <c r="N885" s="109" t="s">
        <v>3441</v>
      </c>
      <c r="O885" s="109">
        <v>7632869</v>
      </c>
      <c r="P885" s="109">
        <v>468</v>
      </c>
      <c r="Q885" s="120">
        <v>46050</v>
      </c>
      <c r="R885" s="109">
        <v>177000000</v>
      </c>
      <c r="S885" s="114">
        <v>3546</v>
      </c>
      <c r="T885" s="120">
        <v>46051</v>
      </c>
      <c r="U885" s="114">
        <v>14000000</v>
      </c>
      <c r="V885" s="56" t="s">
        <v>88</v>
      </c>
      <c r="W885" s="114">
        <v>85155333</v>
      </c>
      <c r="X885" s="161" t="s">
        <v>1960</v>
      </c>
      <c r="Y885" s="120">
        <v>46051</v>
      </c>
      <c r="Z885" s="120">
        <v>46051</v>
      </c>
      <c r="AA885" s="120" t="s">
        <v>90</v>
      </c>
      <c r="AB885" s="120">
        <v>46111</v>
      </c>
      <c r="AC885" s="54">
        <f t="shared" si="66"/>
        <v>60</v>
      </c>
      <c r="AD885" s="56">
        <v>0</v>
      </c>
      <c r="AE885" s="114">
        <v>0</v>
      </c>
      <c r="AF885" s="56">
        <v>0</v>
      </c>
      <c r="AG885" s="116" t="s">
        <v>90</v>
      </c>
      <c r="AH885" s="54">
        <f t="shared" si="70"/>
        <v>0</v>
      </c>
      <c r="AI885" s="56">
        <v>0</v>
      </c>
      <c r="AJ885" s="114">
        <v>0</v>
      </c>
      <c r="AK885" s="120" t="s">
        <v>90</v>
      </c>
      <c r="AL885" s="116" t="s">
        <v>90</v>
      </c>
      <c r="AM885" s="56">
        <v>0</v>
      </c>
      <c r="AN885" s="116" t="s">
        <v>90</v>
      </c>
      <c r="AO885" s="116" t="s">
        <v>90</v>
      </c>
      <c r="AP885" s="116" t="s">
        <v>90</v>
      </c>
      <c r="AQ885" s="54">
        <f t="shared" si="67"/>
        <v>0</v>
      </c>
      <c r="AR885" s="54">
        <f>+L885+AE885-AJ885</f>
        <v>14000000</v>
      </c>
      <c r="AS885" s="56" t="s">
        <v>571</v>
      </c>
      <c r="AT885" s="114">
        <v>0</v>
      </c>
      <c r="AU885" s="56" t="s">
        <v>91</v>
      </c>
      <c r="AV885" s="114">
        <v>0</v>
      </c>
      <c r="AW885" s="56" t="s">
        <v>90</v>
      </c>
      <c r="AX885" s="247">
        <v>7000000</v>
      </c>
      <c r="AY885" s="58">
        <f t="shared" si="68"/>
        <v>7000000</v>
      </c>
      <c r="AZ885" s="112">
        <f t="shared" si="69"/>
        <v>0.5</v>
      </c>
      <c r="BA885" s="159">
        <v>0.5</v>
      </c>
      <c r="BB885" s="56" t="s">
        <v>90</v>
      </c>
      <c r="BC885" s="56" t="s">
        <v>149</v>
      </c>
      <c r="BD885" s="403" t="s">
        <v>3440</v>
      </c>
      <c r="BE885" s="51" t="s">
        <v>88</v>
      </c>
      <c r="BF885" s="51" t="s">
        <v>88</v>
      </c>
    </row>
    <row r="886" spans="2:58" x14ac:dyDescent="0.25">
      <c r="B886" s="51">
        <v>2026</v>
      </c>
      <c r="C886" s="51">
        <v>891780111</v>
      </c>
      <c r="D886" s="51" t="s">
        <v>79</v>
      </c>
      <c r="E886" s="161" t="s">
        <v>3439</v>
      </c>
      <c r="F886" s="56" t="s">
        <v>3438</v>
      </c>
      <c r="G886" s="56">
        <v>0</v>
      </c>
      <c r="H886" s="56" t="s">
        <v>82</v>
      </c>
      <c r="I886" s="51" t="s">
        <v>174</v>
      </c>
      <c r="J886" s="121" t="s">
        <v>84</v>
      </c>
      <c r="K886" s="109" t="s">
        <v>3437</v>
      </c>
      <c r="L886" s="114">
        <v>14000000</v>
      </c>
      <c r="M886" s="51" t="s">
        <v>86</v>
      </c>
      <c r="N886" s="109" t="s">
        <v>3436</v>
      </c>
      <c r="O886" s="109">
        <v>1001890541</v>
      </c>
      <c r="P886" s="109">
        <v>468</v>
      </c>
      <c r="Q886" s="120">
        <v>46050</v>
      </c>
      <c r="R886" s="109">
        <v>177000000</v>
      </c>
      <c r="S886" s="114">
        <v>3516</v>
      </c>
      <c r="T886" s="120">
        <v>46051</v>
      </c>
      <c r="U886" s="114">
        <v>14000000</v>
      </c>
      <c r="V886" s="56" t="s">
        <v>88</v>
      </c>
      <c r="W886" s="114">
        <v>85155333</v>
      </c>
      <c r="X886" s="161" t="s">
        <v>1960</v>
      </c>
      <c r="Y886" s="120">
        <v>46051</v>
      </c>
      <c r="Z886" s="120">
        <v>46051</v>
      </c>
      <c r="AA886" s="120" t="s">
        <v>90</v>
      </c>
      <c r="AB886" s="120">
        <v>46111</v>
      </c>
      <c r="AC886" s="54">
        <f t="shared" si="66"/>
        <v>60</v>
      </c>
      <c r="AD886" s="56">
        <v>0</v>
      </c>
      <c r="AE886" s="114">
        <v>0</v>
      </c>
      <c r="AF886" s="56">
        <v>0</v>
      </c>
      <c r="AG886" s="116" t="s">
        <v>90</v>
      </c>
      <c r="AH886" s="54">
        <f t="shared" si="70"/>
        <v>0</v>
      </c>
      <c r="AI886" s="56">
        <v>0</v>
      </c>
      <c r="AJ886" s="114">
        <v>0</v>
      </c>
      <c r="AK886" s="120" t="s">
        <v>90</v>
      </c>
      <c r="AL886" s="116" t="s">
        <v>90</v>
      </c>
      <c r="AM886" s="56">
        <v>0</v>
      </c>
      <c r="AN886" s="116" t="s">
        <v>90</v>
      </c>
      <c r="AO886" s="116" t="s">
        <v>90</v>
      </c>
      <c r="AP886" s="116" t="s">
        <v>90</v>
      </c>
      <c r="AQ886" s="54">
        <f t="shared" si="67"/>
        <v>0</v>
      </c>
      <c r="AR886" s="54">
        <f>+L886+AE886-AJ886</f>
        <v>14000000</v>
      </c>
      <c r="AS886" s="56" t="s">
        <v>571</v>
      </c>
      <c r="AT886" s="114">
        <v>0</v>
      </c>
      <c r="AU886" s="56" t="s">
        <v>91</v>
      </c>
      <c r="AV886" s="114">
        <v>0</v>
      </c>
      <c r="AW886" s="56" t="s">
        <v>90</v>
      </c>
      <c r="AX886" s="247">
        <v>7000000</v>
      </c>
      <c r="AY886" s="58">
        <f t="shared" si="68"/>
        <v>7000000</v>
      </c>
      <c r="AZ886" s="112">
        <f t="shared" si="69"/>
        <v>0.5</v>
      </c>
      <c r="BA886" s="159">
        <v>0.5</v>
      </c>
      <c r="BB886" s="56" t="s">
        <v>90</v>
      </c>
      <c r="BC886" s="56" t="s">
        <v>149</v>
      </c>
      <c r="BD886" s="403" t="s">
        <v>3435</v>
      </c>
      <c r="BE886" s="51" t="s">
        <v>88</v>
      </c>
      <c r="BF886" s="51" t="s">
        <v>88</v>
      </c>
    </row>
    <row r="887" spans="2:58" s="391" customFormat="1" x14ac:dyDescent="0.25">
      <c r="B887" s="51">
        <v>2026</v>
      </c>
      <c r="C887" s="51">
        <v>891780111</v>
      </c>
      <c r="D887" s="51" t="s">
        <v>79</v>
      </c>
      <c r="E887" s="161" t="s">
        <v>3434</v>
      </c>
      <c r="F887" s="56" t="s">
        <v>3433</v>
      </c>
      <c r="G887" s="56">
        <v>0</v>
      </c>
      <c r="H887" s="56" t="s">
        <v>82</v>
      </c>
      <c r="I887" s="51" t="s">
        <v>174</v>
      </c>
      <c r="J887" s="121" t="s">
        <v>84</v>
      </c>
      <c r="K887" s="109" t="s">
        <v>3432</v>
      </c>
      <c r="L887" s="114">
        <v>9000000</v>
      </c>
      <c r="M887" s="51" t="s">
        <v>86</v>
      </c>
      <c r="N887" s="109" t="s">
        <v>3431</v>
      </c>
      <c r="O887" s="109">
        <v>1082873216</v>
      </c>
      <c r="P887" s="109">
        <v>468</v>
      </c>
      <c r="Q887" s="120">
        <v>46050</v>
      </c>
      <c r="R887" s="109">
        <v>177000000</v>
      </c>
      <c r="S887" s="114">
        <v>3515</v>
      </c>
      <c r="T887" s="120">
        <v>46051</v>
      </c>
      <c r="U887" s="114">
        <v>9000000</v>
      </c>
      <c r="V887" s="56" t="s">
        <v>88</v>
      </c>
      <c r="W887" s="114">
        <v>85155333</v>
      </c>
      <c r="X887" s="161" t="s">
        <v>1960</v>
      </c>
      <c r="Y887" s="120">
        <v>46051</v>
      </c>
      <c r="Z887" s="120">
        <v>46051</v>
      </c>
      <c r="AA887" s="120" t="s">
        <v>90</v>
      </c>
      <c r="AB887" s="120">
        <v>46111</v>
      </c>
      <c r="AC887" s="54">
        <f t="shared" si="66"/>
        <v>60</v>
      </c>
      <c r="AD887" s="56">
        <v>0</v>
      </c>
      <c r="AE887" s="114">
        <v>0</v>
      </c>
      <c r="AF887" s="56">
        <v>0</v>
      </c>
      <c r="AG887" s="116" t="s">
        <v>90</v>
      </c>
      <c r="AH887" s="54">
        <f t="shared" si="70"/>
        <v>0</v>
      </c>
      <c r="AI887" s="56">
        <v>0</v>
      </c>
      <c r="AJ887" s="114">
        <v>0</v>
      </c>
      <c r="AK887" s="120" t="s">
        <v>90</v>
      </c>
      <c r="AL887" s="116" t="s">
        <v>90</v>
      </c>
      <c r="AM887" s="56">
        <v>0</v>
      </c>
      <c r="AN887" s="116" t="s">
        <v>90</v>
      </c>
      <c r="AO887" s="116" t="s">
        <v>90</v>
      </c>
      <c r="AP887" s="116" t="s">
        <v>90</v>
      </c>
      <c r="AQ887" s="54">
        <f t="shared" si="67"/>
        <v>0</v>
      </c>
      <c r="AR887" s="54">
        <f>+L887+AE887-AJ887</f>
        <v>9000000</v>
      </c>
      <c r="AS887" s="56" t="s">
        <v>571</v>
      </c>
      <c r="AT887" s="114">
        <v>0</v>
      </c>
      <c r="AU887" s="56" t="s">
        <v>91</v>
      </c>
      <c r="AV887" s="114">
        <v>0</v>
      </c>
      <c r="AW887" s="56" t="s">
        <v>90</v>
      </c>
      <c r="AX887" s="247">
        <v>4500000</v>
      </c>
      <c r="AY887" s="58">
        <f t="shared" si="68"/>
        <v>4500000</v>
      </c>
      <c r="AZ887" s="112">
        <f t="shared" si="69"/>
        <v>0.5</v>
      </c>
      <c r="BA887" s="159">
        <v>0.5</v>
      </c>
      <c r="BB887" s="56" t="s">
        <v>90</v>
      </c>
      <c r="BC887" s="56" t="s">
        <v>149</v>
      </c>
      <c r="BD887" s="403" t="s">
        <v>3430</v>
      </c>
      <c r="BE887" s="51" t="s">
        <v>88</v>
      </c>
      <c r="BF887" s="51" t="s">
        <v>88</v>
      </c>
    </row>
    <row r="888" spans="2:58" x14ac:dyDescent="0.25">
      <c r="B888" s="51">
        <v>2026</v>
      </c>
      <c r="C888" s="51">
        <v>891780111</v>
      </c>
      <c r="D888" s="51" t="s">
        <v>79</v>
      </c>
      <c r="E888" s="161" t="s">
        <v>3429</v>
      </c>
      <c r="F888" s="418" t="s">
        <v>3428</v>
      </c>
      <c r="G888" s="56">
        <v>0</v>
      </c>
      <c r="H888" s="56" t="s">
        <v>82</v>
      </c>
      <c r="I888" s="51" t="s">
        <v>174</v>
      </c>
      <c r="J888" s="121" t="s">
        <v>84</v>
      </c>
      <c r="K888" s="109" t="s">
        <v>3427</v>
      </c>
      <c r="L888" s="114">
        <v>8000000</v>
      </c>
      <c r="M888" s="51" t="s">
        <v>86</v>
      </c>
      <c r="N888" s="109" t="s">
        <v>3426</v>
      </c>
      <c r="O888" s="109">
        <v>1067590562</v>
      </c>
      <c r="P888" s="109">
        <v>432</v>
      </c>
      <c r="Q888" s="120">
        <v>46049</v>
      </c>
      <c r="R888" s="109">
        <v>26000000</v>
      </c>
      <c r="S888" s="114">
        <v>3822</v>
      </c>
      <c r="T888" s="120">
        <v>46052</v>
      </c>
      <c r="U888" s="114">
        <v>8000000</v>
      </c>
      <c r="V888" s="56" t="s">
        <v>88</v>
      </c>
      <c r="W888" s="114">
        <v>1082939683</v>
      </c>
      <c r="X888" s="161" t="s">
        <v>3375</v>
      </c>
      <c r="Y888" s="120">
        <v>46052</v>
      </c>
      <c r="Z888" s="120">
        <v>46052</v>
      </c>
      <c r="AA888" s="120" t="s">
        <v>90</v>
      </c>
      <c r="AB888" s="120">
        <v>46108</v>
      </c>
      <c r="AC888" s="54">
        <f t="shared" si="66"/>
        <v>56</v>
      </c>
      <c r="AD888" s="56">
        <v>0</v>
      </c>
      <c r="AE888" s="114">
        <v>0</v>
      </c>
      <c r="AF888" s="56">
        <v>0</v>
      </c>
      <c r="AG888" s="116" t="s">
        <v>90</v>
      </c>
      <c r="AH888" s="54">
        <f t="shared" si="70"/>
        <v>0</v>
      </c>
      <c r="AI888" s="56">
        <v>0</v>
      </c>
      <c r="AJ888" s="114">
        <v>0</v>
      </c>
      <c r="AK888" s="120" t="s">
        <v>90</v>
      </c>
      <c r="AL888" s="116" t="s">
        <v>90</v>
      </c>
      <c r="AM888" s="56">
        <v>0</v>
      </c>
      <c r="AN888" s="116" t="s">
        <v>90</v>
      </c>
      <c r="AO888" s="116" t="s">
        <v>90</v>
      </c>
      <c r="AP888" s="116" t="s">
        <v>90</v>
      </c>
      <c r="AQ888" s="54">
        <f t="shared" si="67"/>
        <v>0</v>
      </c>
      <c r="AR888" s="54">
        <f>+L888+AE888-AJ888</f>
        <v>8000000</v>
      </c>
      <c r="AS888" s="56" t="s">
        <v>571</v>
      </c>
      <c r="AT888" s="114">
        <v>0</v>
      </c>
      <c r="AU888" s="56" t="s">
        <v>91</v>
      </c>
      <c r="AV888" s="114">
        <v>0</v>
      </c>
      <c r="AW888" s="56" t="s">
        <v>90</v>
      </c>
      <c r="AX888" s="247">
        <v>0</v>
      </c>
      <c r="AY888" s="58">
        <f t="shared" si="68"/>
        <v>8000000</v>
      </c>
      <c r="AZ888" s="112">
        <f t="shared" si="69"/>
        <v>0</v>
      </c>
      <c r="BA888" s="159">
        <v>0</v>
      </c>
      <c r="BB888" s="56" t="s">
        <v>90</v>
      </c>
      <c r="BC888" s="56" t="s">
        <v>149</v>
      </c>
      <c r="BD888" s="403" t="s">
        <v>3425</v>
      </c>
      <c r="BE888" s="51" t="s">
        <v>88</v>
      </c>
      <c r="BF888" s="51" t="s">
        <v>88</v>
      </c>
    </row>
    <row r="889" spans="2:58" x14ac:dyDescent="0.25">
      <c r="B889" s="51">
        <v>2026</v>
      </c>
      <c r="C889" s="51">
        <v>891780111</v>
      </c>
      <c r="D889" s="51" t="s">
        <v>79</v>
      </c>
      <c r="E889" s="161" t="s">
        <v>3424</v>
      </c>
      <c r="F889" s="56" t="s">
        <v>3423</v>
      </c>
      <c r="G889" s="56">
        <v>0</v>
      </c>
      <c r="H889" s="56" t="s">
        <v>82</v>
      </c>
      <c r="I889" s="51" t="s">
        <v>174</v>
      </c>
      <c r="J889" s="121" t="s">
        <v>84</v>
      </c>
      <c r="K889" s="109" t="s">
        <v>3422</v>
      </c>
      <c r="L889" s="114">
        <v>11600000</v>
      </c>
      <c r="M889" s="51" t="s">
        <v>86</v>
      </c>
      <c r="N889" s="109" t="s">
        <v>3421</v>
      </c>
      <c r="O889" s="109">
        <v>1004344740</v>
      </c>
      <c r="P889" s="109">
        <v>373</v>
      </c>
      <c r="Q889" s="120">
        <v>46045</v>
      </c>
      <c r="R889" s="109">
        <v>32600000</v>
      </c>
      <c r="S889" s="114">
        <v>3821</v>
      </c>
      <c r="T889" s="120">
        <v>46052</v>
      </c>
      <c r="U889" s="114">
        <v>11600000</v>
      </c>
      <c r="V889" s="56" t="s">
        <v>88</v>
      </c>
      <c r="W889" s="114">
        <v>22545553</v>
      </c>
      <c r="X889" s="161" t="s">
        <v>1030</v>
      </c>
      <c r="Y889" s="120">
        <v>46052</v>
      </c>
      <c r="Z889" s="120">
        <v>46052</v>
      </c>
      <c r="AA889" s="120" t="s">
        <v>90</v>
      </c>
      <c r="AB889" s="120">
        <v>46108</v>
      </c>
      <c r="AC889" s="54">
        <f t="shared" si="66"/>
        <v>56</v>
      </c>
      <c r="AD889" s="56">
        <v>0</v>
      </c>
      <c r="AE889" s="114">
        <v>0</v>
      </c>
      <c r="AF889" s="56">
        <v>0</v>
      </c>
      <c r="AG889" s="116" t="s">
        <v>90</v>
      </c>
      <c r="AH889" s="54">
        <f t="shared" si="70"/>
        <v>0</v>
      </c>
      <c r="AI889" s="56">
        <v>0</v>
      </c>
      <c r="AJ889" s="114">
        <v>0</v>
      </c>
      <c r="AK889" s="120" t="s">
        <v>90</v>
      </c>
      <c r="AL889" s="116" t="s">
        <v>90</v>
      </c>
      <c r="AM889" s="56">
        <v>0</v>
      </c>
      <c r="AN889" s="116" t="s">
        <v>90</v>
      </c>
      <c r="AO889" s="116" t="s">
        <v>90</v>
      </c>
      <c r="AP889" s="116" t="s">
        <v>90</v>
      </c>
      <c r="AQ889" s="54">
        <f t="shared" si="67"/>
        <v>0</v>
      </c>
      <c r="AR889" s="54">
        <f>+L889+AE889-AJ889</f>
        <v>11600000</v>
      </c>
      <c r="AS889" s="56" t="s">
        <v>571</v>
      </c>
      <c r="AT889" s="114">
        <v>0</v>
      </c>
      <c r="AU889" s="56" t="s">
        <v>91</v>
      </c>
      <c r="AV889" s="114">
        <v>0</v>
      </c>
      <c r="AW889" s="56" t="s">
        <v>90</v>
      </c>
      <c r="AX889" s="247">
        <v>0</v>
      </c>
      <c r="AY889" s="58">
        <f t="shared" si="68"/>
        <v>11600000</v>
      </c>
      <c r="AZ889" s="112">
        <f t="shared" si="69"/>
        <v>0</v>
      </c>
      <c r="BA889" s="159">
        <v>0</v>
      </c>
      <c r="BB889" s="56" t="s">
        <v>90</v>
      </c>
      <c r="BC889" s="56" t="s">
        <v>149</v>
      </c>
      <c r="BD889" s="403" t="s">
        <v>3420</v>
      </c>
      <c r="BE889" s="51" t="s">
        <v>88</v>
      </c>
      <c r="BF889" s="51" t="s">
        <v>88</v>
      </c>
    </row>
    <row r="890" spans="2:58" x14ac:dyDescent="0.25">
      <c r="B890" s="51">
        <v>2026</v>
      </c>
      <c r="C890" s="51">
        <v>891780111</v>
      </c>
      <c r="D890" s="51" t="s">
        <v>79</v>
      </c>
      <c r="E890" s="161" t="s">
        <v>3419</v>
      </c>
      <c r="F890" s="56" t="s">
        <v>3418</v>
      </c>
      <c r="G890" s="56">
        <v>0</v>
      </c>
      <c r="H890" s="56" t="s">
        <v>82</v>
      </c>
      <c r="I890" s="51" t="s">
        <v>174</v>
      </c>
      <c r="J890" s="121" t="s">
        <v>84</v>
      </c>
      <c r="K890" s="109" t="s">
        <v>3417</v>
      </c>
      <c r="L890" s="114">
        <v>14000000</v>
      </c>
      <c r="M890" s="51" t="s">
        <v>86</v>
      </c>
      <c r="N890" s="109" t="s">
        <v>3416</v>
      </c>
      <c r="O890" s="109">
        <v>39047786</v>
      </c>
      <c r="P890" s="109">
        <v>468</v>
      </c>
      <c r="Q890" s="120">
        <v>46050</v>
      </c>
      <c r="R890" s="109">
        <v>177000000</v>
      </c>
      <c r="S890" s="114">
        <v>3820</v>
      </c>
      <c r="T890" s="120">
        <v>46052</v>
      </c>
      <c r="U890" s="114">
        <v>14000000</v>
      </c>
      <c r="V890" s="56" t="s">
        <v>88</v>
      </c>
      <c r="W890" s="114">
        <v>85155333</v>
      </c>
      <c r="X890" s="161" t="s">
        <v>1960</v>
      </c>
      <c r="Y890" s="120">
        <v>46052</v>
      </c>
      <c r="Z890" s="120">
        <v>46052</v>
      </c>
      <c r="AA890" s="120" t="s">
        <v>90</v>
      </c>
      <c r="AB890" s="120">
        <v>46111</v>
      </c>
      <c r="AC890" s="54">
        <f t="shared" si="66"/>
        <v>59</v>
      </c>
      <c r="AD890" s="56">
        <v>0</v>
      </c>
      <c r="AE890" s="114">
        <v>0</v>
      </c>
      <c r="AF890" s="56">
        <v>0</v>
      </c>
      <c r="AG890" s="116" t="s">
        <v>90</v>
      </c>
      <c r="AH890" s="54">
        <f t="shared" si="70"/>
        <v>0</v>
      </c>
      <c r="AI890" s="56">
        <v>0</v>
      </c>
      <c r="AJ890" s="114">
        <v>0</v>
      </c>
      <c r="AK890" s="120" t="s">
        <v>90</v>
      </c>
      <c r="AL890" s="116" t="s">
        <v>90</v>
      </c>
      <c r="AM890" s="56">
        <v>0</v>
      </c>
      <c r="AN890" s="116" t="s">
        <v>90</v>
      </c>
      <c r="AO890" s="116" t="s">
        <v>90</v>
      </c>
      <c r="AP890" s="116" t="s">
        <v>90</v>
      </c>
      <c r="AQ890" s="54">
        <f t="shared" si="67"/>
        <v>0</v>
      </c>
      <c r="AR890" s="54">
        <f>+L890+AE890-AJ890</f>
        <v>14000000</v>
      </c>
      <c r="AS890" s="56" t="s">
        <v>571</v>
      </c>
      <c r="AT890" s="114">
        <v>0</v>
      </c>
      <c r="AU890" s="56" t="s">
        <v>91</v>
      </c>
      <c r="AV890" s="114">
        <v>0</v>
      </c>
      <c r="AW890" s="56" t="s">
        <v>90</v>
      </c>
      <c r="AX890" s="247">
        <v>7000000</v>
      </c>
      <c r="AY890" s="58">
        <f t="shared" si="68"/>
        <v>7000000</v>
      </c>
      <c r="AZ890" s="112">
        <f t="shared" si="69"/>
        <v>0.5</v>
      </c>
      <c r="BA890" s="159">
        <v>0.5</v>
      </c>
      <c r="BB890" s="56" t="s">
        <v>90</v>
      </c>
      <c r="BC890" s="56" t="s">
        <v>149</v>
      </c>
      <c r="BD890" s="403" t="s">
        <v>3415</v>
      </c>
      <c r="BE890" s="51" t="s">
        <v>88</v>
      </c>
      <c r="BF890" s="51" t="s">
        <v>88</v>
      </c>
    </row>
    <row r="891" spans="2:58" x14ac:dyDescent="0.25">
      <c r="B891" s="51">
        <v>2026</v>
      </c>
      <c r="C891" s="51">
        <v>891780111</v>
      </c>
      <c r="D891" s="51" t="s">
        <v>79</v>
      </c>
      <c r="E891" s="161" t="s">
        <v>3414</v>
      </c>
      <c r="F891" s="56" t="s">
        <v>3413</v>
      </c>
      <c r="G891" s="56">
        <v>0</v>
      </c>
      <c r="H891" s="56" t="s">
        <v>82</v>
      </c>
      <c r="I891" s="51" t="s">
        <v>174</v>
      </c>
      <c r="J891" s="121" t="s">
        <v>84</v>
      </c>
      <c r="K891" s="109" t="s">
        <v>3412</v>
      </c>
      <c r="L891" s="114">
        <v>14000000</v>
      </c>
      <c r="M891" s="51" t="s">
        <v>86</v>
      </c>
      <c r="N891" s="109" t="s">
        <v>3411</v>
      </c>
      <c r="O891" s="109">
        <v>22659223</v>
      </c>
      <c r="P891" s="109">
        <v>468</v>
      </c>
      <c r="Q891" s="120">
        <v>46050</v>
      </c>
      <c r="R891" s="109">
        <v>177000000</v>
      </c>
      <c r="S891" s="114">
        <v>3819</v>
      </c>
      <c r="T891" s="120">
        <v>46052</v>
      </c>
      <c r="U891" s="114">
        <v>14000000</v>
      </c>
      <c r="V891" s="56" t="s">
        <v>88</v>
      </c>
      <c r="W891" s="114">
        <v>85155333</v>
      </c>
      <c r="X891" s="161" t="s">
        <v>1960</v>
      </c>
      <c r="Y891" s="120">
        <v>46052</v>
      </c>
      <c r="Z891" s="120">
        <v>46052</v>
      </c>
      <c r="AA891" s="120" t="s">
        <v>90</v>
      </c>
      <c r="AB891" s="120">
        <v>46111</v>
      </c>
      <c r="AC891" s="54">
        <f t="shared" si="66"/>
        <v>59</v>
      </c>
      <c r="AD891" s="56">
        <v>0</v>
      </c>
      <c r="AE891" s="114">
        <v>0</v>
      </c>
      <c r="AF891" s="56">
        <v>0</v>
      </c>
      <c r="AG891" s="116" t="s">
        <v>90</v>
      </c>
      <c r="AH891" s="54">
        <f t="shared" si="70"/>
        <v>0</v>
      </c>
      <c r="AI891" s="56">
        <v>0</v>
      </c>
      <c r="AJ891" s="114">
        <v>0</v>
      </c>
      <c r="AK891" s="120" t="s">
        <v>90</v>
      </c>
      <c r="AL891" s="116" t="s">
        <v>90</v>
      </c>
      <c r="AM891" s="56">
        <v>0</v>
      </c>
      <c r="AN891" s="116" t="s">
        <v>90</v>
      </c>
      <c r="AO891" s="116" t="s">
        <v>90</v>
      </c>
      <c r="AP891" s="116" t="s">
        <v>90</v>
      </c>
      <c r="AQ891" s="54">
        <f t="shared" si="67"/>
        <v>0</v>
      </c>
      <c r="AR891" s="54">
        <f>+L891+AE891-AJ891</f>
        <v>14000000</v>
      </c>
      <c r="AS891" s="56" t="s">
        <v>571</v>
      </c>
      <c r="AT891" s="114">
        <v>0</v>
      </c>
      <c r="AU891" s="56" t="s">
        <v>91</v>
      </c>
      <c r="AV891" s="114">
        <v>0</v>
      </c>
      <c r="AW891" s="56" t="s">
        <v>90</v>
      </c>
      <c r="AX891" s="247">
        <v>7000000</v>
      </c>
      <c r="AY891" s="58">
        <f t="shared" si="68"/>
        <v>7000000</v>
      </c>
      <c r="AZ891" s="112">
        <f t="shared" si="69"/>
        <v>0.5</v>
      </c>
      <c r="BA891" s="159">
        <v>0.5</v>
      </c>
      <c r="BB891" s="56" t="s">
        <v>90</v>
      </c>
      <c r="BC891" s="56" t="s">
        <v>149</v>
      </c>
      <c r="BD891" s="403" t="s">
        <v>3410</v>
      </c>
      <c r="BE891" s="51" t="s">
        <v>88</v>
      </c>
      <c r="BF891" s="51" t="s">
        <v>88</v>
      </c>
    </row>
    <row r="892" spans="2:58" x14ac:dyDescent="0.25">
      <c r="B892" s="51">
        <v>2026</v>
      </c>
      <c r="C892" s="51">
        <v>891780111</v>
      </c>
      <c r="D892" s="51" t="s">
        <v>79</v>
      </c>
      <c r="E892" s="161" t="s">
        <v>3409</v>
      </c>
      <c r="F892" s="56" t="s">
        <v>3408</v>
      </c>
      <c r="G892" s="56">
        <v>0</v>
      </c>
      <c r="H892" s="56" t="s">
        <v>82</v>
      </c>
      <c r="I892" s="51" t="s">
        <v>174</v>
      </c>
      <c r="J892" s="121" t="s">
        <v>84</v>
      </c>
      <c r="K892" s="109" t="s">
        <v>3407</v>
      </c>
      <c r="L892" s="114">
        <v>321424000</v>
      </c>
      <c r="M892" s="51" t="s">
        <v>86</v>
      </c>
      <c r="N892" s="109" t="s">
        <v>3406</v>
      </c>
      <c r="O892" s="109">
        <v>900932155</v>
      </c>
      <c r="P892" s="109">
        <v>294</v>
      </c>
      <c r="Q892" s="120">
        <v>46043</v>
      </c>
      <c r="R892" s="109">
        <v>321424000</v>
      </c>
      <c r="S892" s="114">
        <v>3750</v>
      </c>
      <c r="T892" s="120">
        <v>46052</v>
      </c>
      <c r="U892" s="114">
        <v>321424000</v>
      </c>
      <c r="V892" s="56" t="s">
        <v>88</v>
      </c>
      <c r="W892" s="114">
        <v>1082888504</v>
      </c>
      <c r="X892" s="161" t="s">
        <v>2096</v>
      </c>
      <c r="Y892" s="120">
        <v>46052</v>
      </c>
      <c r="Z892" s="120">
        <v>46057</v>
      </c>
      <c r="AA892" s="120">
        <v>46057</v>
      </c>
      <c r="AB892" s="120">
        <v>46101</v>
      </c>
      <c r="AC892" s="54">
        <f t="shared" si="66"/>
        <v>44</v>
      </c>
      <c r="AD892" s="56">
        <v>0</v>
      </c>
      <c r="AE892" s="114">
        <v>0</v>
      </c>
      <c r="AF892" s="56">
        <v>0</v>
      </c>
      <c r="AG892" s="116" t="s">
        <v>90</v>
      </c>
      <c r="AH892" s="54">
        <f t="shared" si="70"/>
        <v>0</v>
      </c>
      <c r="AI892" s="56">
        <v>0</v>
      </c>
      <c r="AJ892" s="114">
        <v>0</v>
      </c>
      <c r="AK892" s="120" t="s">
        <v>90</v>
      </c>
      <c r="AL892" s="116" t="s">
        <v>90</v>
      </c>
      <c r="AM892" s="56">
        <v>0</v>
      </c>
      <c r="AN892" s="116" t="s">
        <v>90</v>
      </c>
      <c r="AO892" s="116" t="s">
        <v>90</v>
      </c>
      <c r="AP892" s="116" t="s">
        <v>90</v>
      </c>
      <c r="AQ892" s="54">
        <f t="shared" si="67"/>
        <v>0</v>
      </c>
      <c r="AR892" s="54">
        <f>+L892+AE892-AJ892</f>
        <v>321424000</v>
      </c>
      <c r="AS892" s="56" t="s">
        <v>571</v>
      </c>
      <c r="AT892" s="114">
        <v>0</v>
      </c>
      <c r="AU892" s="56" t="s">
        <v>88</v>
      </c>
      <c r="AV892" s="114">
        <v>160712000</v>
      </c>
      <c r="AW892" s="56" t="s">
        <v>90</v>
      </c>
      <c r="AX892" s="114">
        <v>0</v>
      </c>
      <c r="AY892" s="58">
        <f t="shared" si="68"/>
        <v>321424000</v>
      </c>
      <c r="AZ892" s="112">
        <f t="shared" si="69"/>
        <v>0</v>
      </c>
      <c r="BA892" s="159">
        <v>0</v>
      </c>
      <c r="BB892" s="56" t="s">
        <v>90</v>
      </c>
      <c r="BC892" s="56" t="s">
        <v>149</v>
      </c>
      <c r="BD892" s="403" t="s">
        <v>3405</v>
      </c>
      <c r="BE892" s="51" t="s">
        <v>88</v>
      </c>
      <c r="BF892" s="51" t="s">
        <v>88</v>
      </c>
    </row>
    <row r="893" spans="2:58" x14ac:dyDescent="0.25">
      <c r="B893" s="51">
        <v>2026</v>
      </c>
      <c r="C893" s="51">
        <v>891780111</v>
      </c>
      <c r="D893" s="51" t="s">
        <v>79</v>
      </c>
      <c r="E893" s="161" t="s">
        <v>3404</v>
      </c>
      <c r="F893" s="56" t="s">
        <v>3403</v>
      </c>
      <c r="G893" s="56">
        <v>0</v>
      </c>
      <c r="H893" s="56" t="s">
        <v>82</v>
      </c>
      <c r="I893" s="51" t="s">
        <v>174</v>
      </c>
      <c r="J893" s="121" t="s">
        <v>84</v>
      </c>
      <c r="K893" s="109" t="s">
        <v>3402</v>
      </c>
      <c r="L893" s="114">
        <v>14000000</v>
      </c>
      <c r="M893" s="51" t="s">
        <v>86</v>
      </c>
      <c r="N893" s="109" t="s">
        <v>3401</v>
      </c>
      <c r="O893" s="109">
        <v>1083035306</v>
      </c>
      <c r="P893" s="109">
        <v>468</v>
      </c>
      <c r="Q893" s="120">
        <v>46050</v>
      </c>
      <c r="R893" s="109">
        <v>177000000</v>
      </c>
      <c r="S893" s="114">
        <v>3818</v>
      </c>
      <c r="T893" s="120">
        <v>46052</v>
      </c>
      <c r="U893" s="114">
        <v>14000000</v>
      </c>
      <c r="V893" s="56" t="s">
        <v>88</v>
      </c>
      <c r="W893" s="114">
        <v>85155333</v>
      </c>
      <c r="X893" s="161" t="s">
        <v>1960</v>
      </c>
      <c r="Y893" s="120">
        <v>46052</v>
      </c>
      <c r="Z893" s="120">
        <v>46052</v>
      </c>
      <c r="AA893" s="120" t="s">
        <v>90</v>
      </c>
      <c r="AB893" s="120">
        <v>46111</v>
      </c>
      <c r="AC893" s="54">
        <f t="shared" si="66"/>
        <v>59</v>
      </c>
      <c r="AD893" s="56">
        <v>0</v>
      </c>
      <c r="AE893" s="114">
        <v>0</v>
      </c>
      <c r="AF893" s="56">
        <v>0</v>
      </c>
      <c r="AG893" s="116" t="s">
        <v>90</v>
      </c>
      <c r="AH893" s="54">
        <f t="shared" si="70"/>
        <v>0</v>
      </c>
      <c r="AI893" s="56">
        <v>0</v>
      </c>
      <c r="AJ893" s="114">
        <v>0</v>
      </c>
      <c r="AK893" s="120" t="s">
        <v>90</v>
      </c>
      <c r="AL893" s="116" t="s">
        <v>90</v>
      </c>
      <c r="AM893" s="56">
        <v>0</v>
      </c>
      <c r="AN893" s="116" t="s">
        <v>90</v>
      </c>
      <c r="AO893" s="116" t="s">
        <v>90</v>
      </c>
      <c r="AP893" s="116" t="s">
        <v>90</v>
      </c>
      <c r="AQ893" s="54">
        <f t="shared" si="67"/>
        <v>0</v>
      </c>
      <c r="AR893" s="54">
        <f>+L893+AE893-AJ893</f>
        <v>14000000</v>
      </c>
      <c r="AS893" s="56" t="s">
        <v>571</v>
      </c>
      <c r="AT893" s="114">
        <v>0</v>
      </c>
      <c r="AU893" s="56" t="s">
        <v>91</v>
      </c>
      <c r="AV893" s="114">
        <v>0</v>
      </c>
      <c r="AW893" s="56" t="s">
        <v>90</v>
      </c>
      <c r="AX893" s="247">
        <v>7000000</v>
      </c>
      <c r="AY893" s="58">
        <f t="shared" si="68"/>
        <v>7000000</v>
      </c>
      <c r="AZ893" s="112">
        <f t="shared" si="69"/>
        <v>0.5</v>
      </c>
      <c r="BA893" s="159">
        <v>0.5</v>
      </c>
      <c r="BB893" s="56" t="s">
        <v>90</v>
      </c>
      <c r="BC893" s="56" t="s">
        <v>149</v>
      </c>
      <c r="BD893" s="403" t="s">
        <v>3400</v>
      </c>
      <c r="BE893" s="51" t="s">
        <v>88</v>
      </c>
      <c r="BF893" s="51" t="s">
        <v>88</v>
      </c>
    </row>
    <row r="894" spans="2:58" x14ac:dyDescent="0.25">
      <c r="B894" s="51">
        <v>2026</v>
      </c>
      <c r="C894" s="51">
        <v>891780111</v>
      </c>
      <c r="D894" s="51" t="s">
        <v>79</v>
      </c>
      <c r="E894" s="161" t="s">
        <v>3399</v>
      </c>
      <c r="F894" s="56" t="s">
        <v>3398</v>
      </c>
      <c r="G894" s="56">
        <v>0</v>
      </c>
      <c r="H894" s="56" t="s">
        <v>82</v>
      </c>
      <c r="I894" s="51" t="s">
        <v>174</v>
      </c>
      <c r="J894" s="121" t="s">
        <v>84</v>
      </c>
      <c r="K894" s="109" t="s">
        <v>3397</v>
      </c>
      <c r="L894" s="114">
        <v>15569237</v>
      </c>
      <c r="M894" s="51" t="s">
        <v>86</v>
      </c>
      <c r="N894" s="109" t="s">
        <v>3396</v>
      </c>
      <c r="O894" s="109">
        <v>1082965825</v>
      </c>
      <c r="P894" s="109">
        <v>490</v>
      </c>
      <c r="Q894" s="120">
        <v>46051</v>
      </c>
      <c r="R894" s="109">
        <v>4224609418</v>
      </c>
      <c r="S894" s="114">
        <v>3817</v>
      </c>
      <c r="T894" s="120">
        <v>46052</v>
      </c>
      <c r="U894" s="114">
        <v>15569237</v>
      </c>
      <c r="V894" s="56" t="s">
        <v>88</v>
      </c>
      <c r="W894" s="114">
        <v>1082939683</v>
      </c>
      <c r="X894" s="161" t="s">
        <v>1984</v>
      </c>
      <c r="Y894" s="120">
        <v>46052</v>
      </c>
      <c r="Z894" s="120">
        <v>46062</v>
      </c>
      <c r="AA894" s="120" t="s">
        <v>90</v>
      </c>
      <c r="AB894" s="120">
        <v>46234</v>
      </c>
      <c r="AC894" s="54">
        <f t="shared" si="66"/>
        <v>172</v>
      </c>
      <c r="AD894" s="56">
        <v>0</v>
      </c>
      <c r="AE894" s="114">
        <v>0</v>
      </c>
      <c r="AF894" s="56">
        <v>0</v>
      </c>
      <c r="AG894" s="116" t="s">
        <v>90</v>
      </c>
      <c r="AH894" s="54">
        <f t="shared" si="70"/>
        <v>0</v>
      </c>
      <c r="AI894" s="56">
        <v>0</v>
      </c>
      <c r="AJ894" s="114">
        <v>0</v>
      </c>
      <c r="AK894" s="120" t="s">
        <v>90</v>
      </c>
      <c r="AL894" s="116" t="s">
        <v>90</v>
      </c>
      <c r="AM894" s="56">
        <v>0</v>
      </c>
      <c r="AN894" s="116" t="s">
        <v>90</v>
      </c>
      <c r="AO894" s="116" t="s">
        <v>90</v>
      </c>
      <c r="AP894" s="116" t="s">
        <v>90</v>
      </c>
      <c r="AQ894" s="54">
        <f t="shared" si="67"/>
        <v>0</v>
      </c>
      <c r="AR894" s="54">
        <f>+L894+AE894-AJ894</f>
        <v>15569237</v>
      </c>
      <c r="AS894" s="56" t="s">
        <v>571</v>
      </c>
      <c r="AT894" s="114">
        <v>0</v>
      </c>
      <c r="AU894" s="56" t="s">
        <v>91</v>
      </c>
      <c r="AV894" s="114">
        <v>0</v>
      </c>
      <c r="AW894" s="56" t="s">
        <v>90</v>
      </c>
      <c r="AX894" s="247">
        <v>3005539</v>
      </c>
      <c r="AY894" s="58">
        <f t="shared" si="68"/>
        <v>12563698</v>
      </c>
      <c r="AZ894" s="112">
        <f t="shared" si="69"/>
        <v>0.19304343559032469</v>
      </c>
      <c r="BA894" s="159">
        <v>0.19304343559032469</v>
      </c>
      <c r="BB894" s="56" t="s">
        <v>90</v>
      </c>
      <c r="BC894" s="56" t="s">
        <v>92</v>
      </c>
      <c r="BD894" s="403" t="s">
        <v>3395</v>
      </c>
      <c r="BE894" s="51" t="s">
        <v>88</v>
      </c>
      <c r="BF894" s="51" t="s">
        <v>88</v>
      </c>
    </row>
    <row r="895" spans="2:58" x14ac:dyDescent="0.25">
      <c r="B895" s="51">
        <v>2026</v>
      </c>
      <c r="C895" s="51">
        <v>891780111</v>
      </c>
      <c r="D895" s="51" t="s">
        <v>79</v>
      </c>
      <c r="E895" s="161" t="s">
        <v>3394</v>
      </c>
      <c r="F895" s="56" t="s">
        <v>3393</v>
      </c>
      <c r="G895" s="56">
        <v>0</v>
      </c>
      <c r="H895" s="56" t="s">
        <v>82</v>
      </c>
      <c r="I895" s="51" t="s">
        <v>174</v>
      </c>
      <c r="J895" s="121" t="s">
        <v>84</v>
      </c>
      <c r="K895" s="109" t="s">
        <v>3392</v>
      </c>
      <c r="L895" s="114">
        <v>395500000</v>
      </c>
      <c r="M895" s="51" t="s">
        <v>86</v>
      </c>
      <c r="N895" s="109" t="s">
        <v>3391</v>
      </c>
      <c r="O895" s="109">
        <v>901926664</v>
      </c>
      <c r="P895" s="109">
        <v>487</v>
      </c>
      <c r="Q895" s="120">
        <v>46051</v>
      </c>
      <c r="R895" s="109">
        <v>395500000</v>
      </c>
      <c r="S895" s="114">
        <v>3749</v>
      </c>
      <c r="T895" s="120">
        <v>46052</v>
      </c>
      <c r="U895" s="114">
        <v>395500000</v>
      </c>
      <c r="V895" s="56" t="s">
        <v>88</v>
      </c>
      <c r="W895" s="114">
        <v>1082888504</v>
      </c>
      <c r="X895" s="161" t="s">
        <v>2096</v>
      </c>
      <c r="Y895" s="120">
        <v>46052</v>
      </c>
      <c r="Z895" s="120">
        <v>46057</v>
      </c>
      <c r="AA895" s="120">
        <v>46057</v>
      </c>
      <c r="AB895" s="120">
        <v>46111</v>
      </c>
      <c r="AC895" s="54">
        <f t="shared" si="66"/>
        <v>54</v>
      </c>
      <c r="AD895" s="56">
        <v>0</v>
      </c>
      <c r="AE895" s="114">
        <v>0</v>
      </c>
      <c r="AF895" s="56">
        <v>0</v>
      </c>
      <c r="AG895" s="116" t="s">
        <v>90</v>
      </c>
      <c r="AH895" s="54">
        <f t="shared" si="70"/>
        <v>0</v>
      </c>
      <c r="AI895" s="56">
        <v>0</v>
      </c>
      <c r="AJ895" s="114">
        <v>0</v>
      </c>
      <c r="AK895" s="120" t="s">
        <v>90</v>
      </c>
      <c r="AL895" s="116" t="s">
        <v>90</v>
      </c>
      <c r="AM895" s="56">
        <v>0</v>
      </c>
      <c r="AN895" s="116" t="s">
        <v>90</v>
      </c>
      <c r="AO895" s="116" t="s">
        <v>90</v>
      </c>
      <c r="AP895" s="116" t="s">
        <v>90</v>
      </c>
      <c r="AQ895" s="54">
        <f t="shared" si="67"/>
        <v>0</v>
      </c>
      <c r="AR895" s="54">
        <f>+L895+AE895-AJ895</f>
        <v>395500000</v>
      </c>
      <c r="AS895" s="56" t="s">
        <v>571</v>
      </c>
      <c r="AT895" s="114">
        <v>0</v>
      </c>
      <c r="AU895" s="56" t="s">
        <v>88</v>
      </c>
      <c r="AV895" s="114">
        <v>197175000</v>
      </c>
      <c r="AW895" s="120">
        <v>46072</v>
      </c>
      <c r="AX895" s="114">
        <v>0</v>
      </c>
      <c r="AY895" s="58">
        <f t="shared" si="68"/>
        <v>395500000</v>
      </c>
      <c r="AZ895" s="112">
        <f t="shared" si="69"/>
        <v>0</v>
      </c>
      <c r="BA895" s="159">
        <v>0</v>
      </c>
      <c r="BB895" s="56" t="s">
        <v>90</v>
      </c>
      <c r="BC895" s="56" t="s">
        <v>149</v>
      </c>
      <c r="BD895" s="403" t="s">
        <v>3390</v>
      </c>
      <c r="BE895" s="51" t="s">
        <v>88</v>
      </c>
      <c r="BF895" s="51" t="s">
        <v>88</v>
      </c>
    </row>
    <row r="896" spans="2:58" x14ac:dyDescent="0.25">
      <c r="B896" s="51">
        <v>2026</v>
      </c>
      <c r="C896" s="51">
        <v>891780111</v>
      </c>
      <c r="D896" s="51" t="s">
        <v>79</v>
      </c>
      <c r="E896" s="161" t="s">
        <v>3389</v>
      </c>
      <c r="F896" s="56" t="s">
        <v>3388</v>
      </c>
      <c r="G896" s="56">
        <v>0</v>
      </c>
      <c r="H896" s="56" t="s">
        <v>82</v>
      </c>
      <c r="I896" s="51" t="s">
        <v>174</v>
      </c>
      <c r="J896" s="121" t="s">
        <v>84</v>
      </c>
      <c r="K896" s="109" t="s">
        <v>3387</v>
      </c>
      <c r="L896" s="114">
        <v>14795937</v>
      </c>
      <c r="M896" s="51" t="s">
        <v>86</v>
      </c>
      <c r="N896" s="109" t="s">
        <v>3386</v>
      </c>
      <c r="O896" s="109">
        <v>1085112570</v>
      </c>
      <c r="P896" s="109">
        <v>490</v>
      </c>
      <c r="Q896" s="120">
        <v>46051</v>
      </c>
      <c r="R896" s="109">
        <v>4224609418</v>
      </c>
      <c r="S896" s="114">
        <v>3816</v>
      </c>
      <c r="T896" s="120">
        <v>46052</v>
      </c>
      <c r="U896" s="114">
        <v>14795937</v>
      </c>
      <c r="V896" s="56" t="s">
        <v>88</v>
      </c>
      <c r="W896" s="114">
        <v>1082939683</v>
      </c>
      <c r="X896" s="161" t="s">
        <v>1984</v>
      </c>
      <c r="Y896" s="120">
        <v>46052</v>
      </c>
      <c r="Z896" s="120">
        <v>46090</v>
      </c>
      <c r="AA896" s="120" t="s">
        <v>90</v>
      </c>
      <c r="AB896" s="120">
        <v>46234</v>
      </c>
      <c r="AC896" s="54">
        <f t="shared" si="66"/>
        <v>144</v>
      </c>
      <c r="AD896" s="56">
        <v>0</v>
      </c>
      <c r="AE896" s="114">
        <v>0</v>
      </c>
      <c r="AF896" s="56">
        <v>0</v>
      </c>
      <c r="AG896" s="116" t="s">
        <v>90</v>
      </c>
      <c r="AH896" s="54">
        <f t="shared" si="70"/>
        <v>0</v>
      </c>
      <c r="AI896" s="56">
        <v>1</v>
      </c>
      <c r="AJ896" s="114">
        <v>14795937</v>
      </c>
      <c r="AK896" s="120">
        <v>46118</v>
      </c>
      <c r="AL896" s="116" t="s">
        <v>90</v>
      </c>
      <c r="AM896" s="56">
        <v>0</v>
      </c>
      <c r="AN896" s="116" t="s">
        <v>90</v>
      </c>
      <c r="AO896" s="116" t="s">
        <v>90</v>
      </c>
      <c r="AP896" s="116" t="s">
        <v>90</v>
      </c>
      <c r="AQ896" s="54">
        <f t="shared" si="67"/>
        <v>0</v>
      </c>
      <c r="AR896" s="54">
        <f>+L896+AE896-AJ896</f>
        <v>0</v>
      </c>
      <c r="AS896" s="56" t="s">
        <v>571</v>
      </c>
      <c r="AT896" s="114">
        <v>0</v>
      </c>
      <c r="AU896" s="56" t="s">
        <v>91</v>
      </c>
      <c r="AV896" s="114">
        <v>0</v>
      </c>
      <c r="AW896" s="56" t="s">
        <v>90</v>
      </c>
      <c r="AX896" s="114">
        <v>0</v>
      </c>
      <c r="AY896" s="58">
        <f t="shared" si="68"/>
        <v>0</v>
      </c>
      <c r="AZ896" s="112" t="str">
        <f t="shared" si="69"/>
        <v>_</v>
      </c>
      <c r="BA896" s="159">
        <v>0</v>
      </c>
      <c r="BB896" s="56" t="s">
        <v>90</v>
      </c>
      <c r="BC896" s="56" t="s">
        <v>149</v>
      </c>
      <c r="BD896" s="403" t="s">
        <v>3385</v>
      </c>
      <c r="BE896" s="51" t="s">
        <v>88</v>
      </c>
      <c r="BF896" s="51" t="s">
        <v>88</v>
      </c>
    </row>
    <row r="897" spans="2:58" x14ac:dyDescent="0.25">
      <c r="B897" s="51">
        <v>2026</v>
      </c>
      <c r="C897" s="51">
        <v>891780111</v>
      </c>
      <c r="D897" s="51" t="s">
        <v>79</v>
      </c>
      <c r="E897" s="161" t="s">
        <v>3384</v>
      </c>
      <c r="F897" s="56" t="s">
        <v>3383</v>
      </c>
      <c r="G897" s="56">
        <v>0</v>
      </c>
      <c r="H897" s="56" t="s">
        <v>82</v>
      </c>
      <c r="I897" s="51" t="s">
        <v>174</v>
      </c>
      <c r="J897" s="121" t="s">
        <v>84</v>
      </c>
      <c r="K897" s="410" t="s">
        <v>3382</v>
      </c>
      <c r="L897" s="114">
        <v>14795937</v>
      </c>
      <c r="M897" s="51" t="s">
        <v>86</v>
      </c>
      <c r="N897" s="109" t="s">
        <v>3381</v>
      </c>
      <c r="O897" s="109">
        <v>36559880</v>
      </c>
      <c r="P897" s="109">
        <v>490</v>
      </c>
      <c r="Q897" s="120">
        <v>46051</v>
      </c>
      <c r="R897" s="109">
        <v>4224609418</v>
      </c>
      <c r="S897" s="114">
        <v>3824</v>
      </c>
      <c r="T897" s="120">
        <v>46052</v>
      </c>
      <c r="U897" s="114">
        <v>14795937</v>
      </c>
      <c r="V897" s="56" t="s">
        <v>88</v>
      </c>
      <c r="W897" s="114">
        <v>1082939683</v>
      </c>
      <c r="X897" s="161" t="s">
        <v>1984</v>
      </c>
      <c r="Y897" s="120">
        <v>46052</v>
      </c>
      <c r="Z897" s="120">
        <v>46090</v>
      </c>
      <c r="AA897" s="120" t="s">
        <v>90</v>
      </c>
      <c r="AB897" s="120">
        <v>46234</v>
      </c>
      <c r="AC897" s="54">
        <f t="shared" si="66"/>
        <v>144</v>
      </c>
      <c r="AD897" s="56">
        <v>0</v>
      </c>
      <c r="AE897" s="114">
        <v>0</v>
      </c>
      <c r="AF897" s="56">
        <v>0</v>
      </c>
      <c r="AG897" s="116" t="s">
        <v>90</v>
      </c>
      <c r="AH897" s="54">
        <f t="shared" si="70"/>
        <v>0</v>
      </c>
      <c r="AI897" s="56">
        <v>1</v>
      </c>
      <c r="AJ897" s="114">
        <v>14795937</v>
      </c>
      <c r="AK897" s="120">
        <v>46079</v>
      </c>
      <c r="AL897" s="116" t="s">
        <v>90</v>
      </c>
      <c r="AM897" s="56">
        <v>0</v>
      </c>
      <c r="AN897" s="116" t="s">
        <v>90</v>
      </c>
      <c r="AO897" s="116" t="s">
        <v>90</v>
      </c>
      <c r="AP897" s="116" t="s">
        <v>90</v>
      </c>
      <c r="AQ897" s="54">
        <f t="shared" si="67"/>
        <v>0</v>
      </c>
      <c r="AR897" s="54">
        <f>+L897+AE897-AJ897</f>
        <v>0</v>
      </c>
      <c r="AS897" s="56" t="s">
        <v>571</v>
      </c>
      <c r="AT897" s="114">
        <v>0</v>
      </c>
      <c r="AU897" s="56" t="s">
        <v>91</v>
      </c>
      <c r="AV897" s="114">
        <v>0</v>
      </c>
      <c r="AW897" s="56" t="s">
        <v>90</v>
      </c>
      <c r="AX897" s="247">
        <v>0</v>
      </c>
      <c r="AY897" s="58">
        <f t="shared" si="68"/>
        <v>0</v>
      </c>
      <c r="AZ897" s="112" t="str">
        <f t="shared" si="69"/>
        <v>_</v>
      </c>
      <c r="BA897" s="159">
        <v>0</v>
      </c>
      <c r="BB897" s="56" t="s">
        <v>90</v>
      </c>
      <c r="BC897" s="56" t="s">
        <v>149</v>
      </c>
      <c r="BD897" s="403" t="s">
        <v>3380</v>
      </c>
      <c r="BE897" s="51" t="s">
        <v>88</v>
      </c>
      <c r="BF897" s="51" t="s">
        <v>88</v>
      </c>
    </row>
    <row r="898" spans="2:58" x14ac:dyDescent="0.25">
      <c r="B898" s="51">
        <v>2026</v>
      </c>
      <c r="C898" s="51">
        <v>891780111</v>
      </c>
      <c r="D898" s="51" t="s">
        <v>79</v>
      </c>
      <c r="E898" s="161" t="s">
        <v>3379</v>
      </c>
      <c r="F898" s="56" t="s">
        <v>3378</v>
      </c>
      <c r="G898" s="56">
        <v>0</v>
      </c>
      <c r="H898" s="56" t="s">
        <v>82</v>
      </c>
      <c r="I898" s="51" t="s">
        <v>174</v>
      </c>
      <c r="J898" s="121" t="s">
        <v>84</v>
      </c>
      <c r="K898" s="109" t="s">
        <v>3377</v>
      </c>
      <c r="L898" s="114">
        <v>14795936</v>
      </c>
      <c r="M898" s="51" t="s">
        <v>86</v>
      </c>
      <c r="N898" s="109" t="s">
        <v>3376</v>
      </c>
      <c r="O898" s="109">
        <v>1082986157</v>
      </c>
      <c r="P898" s="109">
        <v>490</v>
      </c>
      <c r="Q898" s="120">
        <v>46051</v>
      </c>
      <c r="R898" s="109">
        <v>4224609418</v>
      </c>
      <c r="S898" s="114">
        <v>3823</v>
      </c>
      <c r="T898" s="120">
        <v>46052</v>
      </c>
      <c r="U898" s="114">
        <v>14795936</v>
      </c>
      <c r="V898" s="56" t="s">
        <v>88</v>
      </c>
      <c r="W898" s="114">
        <v>1082939683</v>
      </c>
      <c r="X898" s="161" t="s">
        <v>3375</v>
      </c>
      <c r="Y898" s="120">
        <v>46052</v>
      </c>
      <c r="Z898" s="120">
        <v>46062</v>
      </c>
      <c r="AA898" s="120" t="s">
        <v>90</v>
      </c>
      <c r="AB898" s="120">
        <v>46234</v>
      </c>
      <c r="AC898" s="54">
        <f t="shared" si="66"/>
        <v>172</v>
      </c>
      <c r="AD898" s="56">
        <v>0</v>
      </c>
      <c r="AE898" s="114">
        <v>0</v>
      </c>
      <c r="AF898" s="56">
        <v>0</v>
      </c>
      <c r="AG898" s="116" t="s">
        <v>90</v>
      </c>
      <c r="AH898" s="54">
        <f t="shared" si="70"/>
        <v>0</v>
      </c>
      <c r="AI898" s="56">
        <v>0</v>
      </c>
      <c r="AJ898" s="114">
        <v>0</v>
      </c>
      <c r="AK898" s="120" t="s">
        <v>90</v>
      </c>
      <c r="AL898" s="116" t="s">
        <v>90</v>
      </c>
      <c r="AM898" s="56">
        <v>0</v>
      </c>
      <c r="AN898" s="116" t="s">
        <v>90</v>
      </c>
      <c r="AO898" s="116" t="s">
        <v>90</v>
      </c>
      <c r="AP898" s="116" t="s">
        <v>90</v>
      </c>
      <c r="AQ898" s="54">
        <f t="shared" si="67"/>
        <v>0</v>
      </c>
      <c r="AR898" s="54">
        <f>+L898+AE898-AJ898</f>
        <v>14795936</v>
      </c>
      <c r="AS898" s="56" t="s">
        <v>571</v>
      </c>
      <c r="AT898" s="114">
        <v>0</v>
      </c>
      <c r="AU898" s="56" t="s">
        <v>91</v>
      </c>
      <c r="AV898" s="114">
        <v>0</v>
      </c>
      <c r="AW898" s="56" t="s">
        <v>90</v>
      </c>
      <c r="AX898" s="247">
        <v>2142194</v>
      </c>
      <c r="AY898" s="58">
        <f t="shared" si="68"/>
        <v>12653742</v>
      </c>
      <c r="AZ898" s="112">
        <f t="shared" si="69"/>
        <v>0.14478259435563928</v>
      </c>
      <c r="BA898" s="159">
        <v>0.14478259435563928</v>
      </c>
      <c r="BB898" s="56" t="s">
        <v>90</v>
      </c>
      <c r="BC898" s="56" t="s">
        <v>92</v>
      </c>
      <c r="BD898" s="403" t="s">
        <v>3374</v>
      </c>
      <c r="BE898" s="51" t="s">
        <v>88</v>
      </c>
      <c r="BF898" s="51" t="s">
        <v>88</v>
      </c>
    </row>
    <row r="899" spans="2:58" x14ac:dyDescent="0.25">
      <c r="B899" s="51">
        <v>2026</v>
      </c>
      <c r="C899" s="51">
        <v>891780111</v>
      </c>
      <c r="D899" s="51" t="s">
        <v>79</v>
      </c>
      <c r="E899" s="161" t="s">
        <v>3373</v>
      </c>
      <c r="F899" s="56" t="s">
        <v>3372</v>
      </c>
      <c r="G899" s="56">
        <v>0</v>
      </c>
      <c r="H899" s="56" t="s">
        <v>82</v>
      </c>
      <c r="I899" s="51" t="s">
        <v>174</v>
      </c>
      <c r="J899" s="121" t="s">
        <v>84</v>
      </c>
      <c r="K899" s="109" t="s">
        <v>3371</v>
      </c>
      <c r="L899" s="114">
        <v>14795936</v>
      </c>
      <c r="M899" s="51" t="s">
        <v>86</v>
      </c>
      <c r="N899" s="109" t="s">
        <v>3370</v>
      </c>
      <c r="O899" s="109">
        <v>1004364707</v>
      </c>
      <c r="P899" s="109">
        <v>490</v>
      </c>
      <c r="Q899" s="120">
        <v>46051</v>
      </c>
      <c r="R899" s="109">
        <v>4224609418</v>
      </c>
      <c r="S899" s="114">
        <v>3815</v>
      </c>
      <c r="T899" s="120">
        <v>46052</v>
      </c>
      <c r="U899" s="114">
        <v>14795936</v>
      </c>
      <c r="V899" s="56" t="s">
        <v>88</v>
      </c>
      <c r="W899" s="114">
        <v>1082939683</v>
      </c>
      <c r="X899" s="161" t="s">
        <v>1984</v>
      </c>
      <c r="Y899" s="120">
        <v>46052</v>
      </c>
      <c r="Z899" s="120">
        <v>46062</v>
      </c>
      <c r="AA899" s="120" t="s">
        <v>90</v>
      </c>
      <c r="AB899" s="120">
        <v>46234</v>
      </c>
      <c r="AC899" s="54">
        <f t="shared" si="66"/>
        <v>172</v>
      </c>
      <c r="AD899" s="56">
        <v>0</v>
      </c>
      <c r="AE899" s="114">
        <v>0</v>
      </c>
      <c r="AF899" s="56">
        <v>0</v>
      </c>
      <c r="AG899" s="116" t="s">
        <v>90</v>
      </c>
      <c r="AH899" s="54">
        <f t="shared" si="70"/>
        <v>0</v>
      </c>
      <c r="AI899" s="56">
        <v>0</v>
      </c>
      <c r="AJ899" s="114">
        <v>0</v>
      </c>
      <c r="AK899" s="120" t="s">
        <v>90</v>
      </c>
      <c r="AL899" s="116" t="s">
        <v>90</v>
      </c>
      <c r="AM899" s="56">
        <v>0</v>
      </c>
      <c r="AN899" s="116" t="s">
        <v>90</v>
      </c>
      <c r="AO899" s="116" t="s">
        <v>90</v>
      </c>
      <c r="AP899" s="116" t="s">
        <v>90</v>
      </c>
      <c r="AQ899" s="54">
        <f t="shared" si="67"/>
        <v>0</v>
      </c>
      <c r="AR899" s="54">
        <f>+L899+AE899-AJ899</f>
        <v>14795936</v>
      </c>
      <c r="AS899" s="56" t="s">
        <v>571</v>
      </c>
      <c r="AT899" s="114">
        <v>0</v>
      </c>
      <c r="AU899" s="56" t="s">
        <v>91</v>
      </c>
      <c r="AV899" s="114">
        <v>0</v>
      </c>
      <c r="AW899" s="56" t="s">
        <v>90</v>
      </c>
      <c r="AX899" s="247">
        <v>2142194</v>
      </c>
      <c r="AY899" s="58">
        <f t="shared" si="68"/>
        <v>12653742</v>
      </c>
      <c r="AZ899" s="112">
        <f t="shared" si="69"/>
        <v>0.14478259435563928</v>
      </c>
      <c r="BA899" s="159">
        <v>0.14478259435563928</v>
      </c>
      <c r="BB899" s="56" t="s">
        <v>90</v>
      </c>
      <c r="BC899" s="56" t="s">
        <v>92</v>
      </c>
      <c r="BD899" s="403" t="s">
        <v>3369</v>
      </c>
      <c r="BE899" s="51" t="s">
        <v>88</v>
      </c>
      <c r="BF899" s="51" t="s">
        <v>88</v>
      </c>
    </row>
    <row r="900" spans="2:58" x14ac:dyDescent="0.25">
      <c r="B900" s="51">
        <v>2026</v>
      </c>
      <c r="C900" s="51">
        <v>891780111</v>
      </c>
      <c r="D900" s="51" t="s">
        <v>79</v>
      </c>
      <c r="E900" s="161" t="s">
        <v>3368</v>
      </c>
      <c r="F900" s="56" t="s">
        <v>3367</v>
      </c>
      <c r="G900" s="56">
        <v>0</v>
      </c>
      <c r="H900" s="56" t="s">
        <v>82</v>
      </c>
      <c r="I900" s="51" t="s">
        <v>174</v>
      </c>
      <c r="J900" s="121" t="s">
        <v>84</v>
      </c>
      <c r="K900" s="109" t="s">
        <v>3366</v>
      </c>
      <c r="L900" s="114">
        <v>15569237</v>
      </c>
      <c r="M900" s="51" t="s">
        <v>86</v>
      </c>
      <c r="N900" s="109" t="s">
        <v>3365</v>
      </c>
      <c r="O900" s="109">
        <v>1221981434</v>
      </c>
      <c r="P900" s="109">
        <v>490</v>
      </c>
      <c r="Q900" s="120">
        <v>46051</v>
      </c>
      <c r="R900" s="109">
        <v>4224609418</v>
      </c>
      <c r="S900" s="410">
        <v>3808</v>
      </c>
      <c r="T900" s="120">
        <v>46052</v>
      </c>
      <c r="U900" s="114">
        <v>15569237</v>
      </c>
      <c r="V900" s="56" t="s">
        <v>88</v>
      </c>
      <c r="W900" s="114">
        <v>1082939683</v>
      </c>
      <c r="X900" s="161" t="s">
        <v>1984</v>
      </c>
      <c r="Y900" s="120">
        <v>46052</v>
      </c>
      <c r="Z900" s="120">
        <v>46062</v>
      </c>
      <c r="AA900" s="120" t="s">
        <v>90</v>
      </c>
      <c r="AB900" s="120">
        <v>46234</v>
      </c>
      <c r="AC900" s="54">
        <f t="shared" si="66"/>
        <v>172</v>
      </c>
      <c r="AD900" s="56">
        <v>0</v>
      </c>
      <c r="AE900" s="114">
        <v>0</v>
      </c>
      <c r="AF900" s="56">
        <v>0</v>
      </c>
      <c r="AG900" s="116" t="s">
        <v>90</v>
      </c>
      <c r="AH900" s="54">
        <f t="shared" si="70"/>
        <v>0</v>
      </c>
      <c r="AI900" s="56">
        <v>0</v>
      </c>
      <c r="AJ900" s="114">
        <v>0</v>
      </c>
      <c r="AK900" s="120" t="s">
        <v>90</v>
      </c>
      <c r="AL900" s="116" t="s">
        <v>90</v>
      </c>
      <c r="AM900" s="56">
        <v>0</v>
      </c>
      <c r="AN900" s="116" t="s">
        <v>90</v>
      </c>
      <c r="AO900" s="116" t="s">
        <v>90</v>
      </c>
      <c r="AP900" s="116" t="s">
        <v>90</v>
      </c>
      <c r="AQ900" s="54">
        <f t="shared" si="67"/>
        <v>0</v>
      </c>
      <c r="AR900" s="54">
        <f>+L900+AE900-AJ900</f>
        <v>15569237</v>
      </c>
      <c r="AS900" s="56" t="s">
        <v>571</v>
      </c>
      <c r="AT900" s="114">
        <v>0</v>
      </c>
      <c r="AU900" s="56" t="s">
        <v>91</v>
      </c>
      <c r="AV900" s="114">
        <v>0</v>
      </c>
      <c r="AW900" s="56" t="s">
        <v>90</v>
      </c>
      <c r="AX900" s="247">
        <v>3005539</v>
      </c>
      <c r="AY900" s="58">
        <f t="shared" si="68"/>
        <v>12563698</v>
      </c>
      <c r="AZ900" s="112">
        <f t="shared" si="69"/>
        <v>0.19304343559032469</v>
      </c>
      <c r="BA900" s="159">
        <v>0.19304343559032469</v>
      </c>
      <c r="BB900" s="56" t="s">
        <v>90</v>
      </c>
      <c r="BC900" s="56" t="s">
        <v>92</v>
      </c>
      <c r="BD900" s="403" t="s">
        <v>3364</v>
      </c>
      <c r="BE900" s="51" t="s">
        <v>88</v>
      </c>
      <c r="BF900" s="51" t="s">
        <v>88</v>
      </c>
    </row>
    <row r="901" spans="2:58" x14ac:dyDescent="0.25">
      <c r="B901" s="51">
        <v>2026</v>
      </c>
      <c r="C901" s="51">
        <v>891780111</v>
      </c>
      <c r="D901" s="51" t="s">
        <v>79</v>
      </c>
      <c r="E901" s="161" t="s">
        <v>3363</v>
      </c>
      <c r="F901" s="56" t="s">
        <v>3362</v>
      </c>
      <c r="G901" s="56">
        <v>0</v>
      </c>
      <c r="H901" s="56" t="s">
        <v>82</v>
      </c>
      <c r="I901" s="51" t="s">
        <v>174</v>
      </c>
      <c r="J901" s="121" t="s">
        <v>84</v>
      </c>
      <c r="K901" s="109" t="s">
        <v>3361</v>
      </c>
      <c r="L901" s="114">
        <v>15569237</v>
      </c>
      <c r="M901" s="51" t="s">
        <v>86</v>
      </c>
      <c r="N901" s="109" t="s">
        <v>3360</v>
      </c>
      <c r="O901" s="109">
        <v>39142221</v>
      </c>
      <c r="P901" s="109">
        <v>490</v>
      </c>
      <c r="Q901" s="120">
        <v>46051</v>
      </c>
      <c r="R901" s="109">
        <v>4224609418</v>
      </c>
      <c r="S901" s="114">
        <v>3807</v>
      </c>
      <c r="T901" s="120">
        <v>46052</v>
      </c>
      <c r="U901" s="114">
        <v>15569237</v>
      </c>
      <c r="V901" s="56" t="s">
        <v>88</v>
      </c>
      <c r="W901" s="114">
        <v>1082939683</v>
      </c>
      <c r="X901" s="161" t="s">
        <v>1984</v>
      </c>
      <c r="Y901" s="120">
        <v>46052</v>
      </c>
      <c r="Z901" s="120">
        <v>46090</v>
      </c>
      <c r="AA901" s="120" t="s">
        <v>90</v>
      </c>
      <c r="AB901" s="120">
        <v>46234</v>
      </c>
      <c r="AC901" s="54">
        <f t="shared" si="66"/>
        <v>144</v>
      </c>
      <c r="AD901" s="56">
        <v>0</v>
      </c>
      <c r="AE901" s="114">
        <v>0</v>
      </c>
      <c r="AF901" s="56">
        <v>0</v>
      </c>
      <c r="AG901" s="116" t="s">
        <v>90</v>
      </c>
      <c r="AH901" s="54">
        <f t="shared" si="70"/>
        <v>0</v>
      </c>
      <c r="AI901" s="56">
        <v>1</v>
      </c>
      <c r="AJ901" s="114">
        <v>15569237</v>
      </c>
      <c r="AK901" s="120">
        <v>46072</v>
      </c>
      <c r="AL901" s="116" t="s">
        <v>90</v>
      </c>
      <c r="AM901" s="56">
        <v>0</v>
      </c>
      <c r="AN901" s="116" t="s">
        <v>90</v>
      </c>
      <c r="AO901" s="116" t="s">
        <v>90</v>
      </c>
      <c r="AP901" s="116" t="s">
        <v>90</v>
      </c>
      <c r="AQ901" s="54">
        <f t="shared" si="67"/>
        <v>0</v>
      </c>
      <c r="AR901" s="54">
        <f>+L901+AE901-AJ901</f>
        <v>0</v>
      </c>
      <c r="AS901" s="56" t="s">
        <v>571</v>
      </c>
      <c r="AT901" s="114">
        <v>0</v>
      </c>
      <c r="AU901" s="56" t="s">
        <v>91</v>
      </c>
      <c r="AV901" s="114">
        <v>0</v>
      </c>
      <c r="AW901" s="56" t="s">
        <v>90</v>
      </c>
      <c r="AX901" s="247">
        <v>0</v>
      </c>
      <c r="AY901" s="58">
        <f t="shared" si="68"/>
        <v>0</v>
      </c>
      <c r="AZ901" s="112" t="str">
        <f t="shared" si="69"/>
        <v>_</v>
      </c>
      <c r="BA901" s="159">
        <v>0</v>
      </c>
      <c r="BB901" s="56" t="s">
        <v>90</v>
      </c>
      <c r="BC901" s="56" t="s">
        <v>149</v>
      </c>
      <c r="BD901" s="403" t="s">
        <v>3359</v>
      </c>
      <c r="BE901" s="51" t="s">
        <v>88</v>
      </c>
      <c r="BF901" s="51" t="s">
        <v>88</v>
      </c>
    </row>
    <row r="902" spans="2:58" x14ac:dyDescent="0.25">
      <c r="B902" s="51">
        <v>2026</v>
      </c>
      <c r="C902" s="51">
        <v>891780111</v>
      </c>
      <c r="D902" s="51" t="s">
        <v>79</v>
      </c>
      <c r="E902" s="161" t="s">
        <v>3358</v>
      </c>
      <c r="F902" s="56" t="s">
        <v>3357</v>
      </c>
      <c r="G902" s="56">
        <v>0</v>
      </c>
      <c r="H902" s="56" t="s">
        <v>82</v>
      </c>
      <c r="I902" s="51" t="s">
        <v>174</v>
      </c>
      <c r="J902" s="121" t="s">
        <v>84</v>
      </c>
      <c r="K902" s="109" t="s">
        <v>3356</v>
      </c>
      <c r="L902" s="114">
        <v>14795937</v>
      </c>
      <c r="M902" s="51" t="s">
        <v>86</v>
      </c>
      <c r="N902" s="109" t="s">
        <v>3355</v>
      </c>
      <c r="O902" s="109">
        <v>1082857436</v>
      </c>
      <c r="P902" s="109">
        <v>490</v>
      </c>
      <c r="Q902" s="120">
        <v>46051</v>
      </c>
      <c r="R902" s="109">
        <v>4224609418</v>
      </c>
      <c r="S902" s="114">
        <v>3814</v>
      </c>
      <c r="T902" s="120">
        <v>46052</v>
      </c>
      <c r="U902" s="114">
        <v>14795937</v>
      </c>
      <c r="V902" s="56" t="s">
        <v>88</v>
      </c>
      <c r="W902" s="114">
        <v>1082939683</v>
      </c>
      <c r="X902" s="161" t="s">
        <v>1984</v>
      </c>
      <c r="Y902" s="120">
        <v>46052</v>
      </c>
      <c r="Z902" s="120">
        <v>46062</v>
      </c>
      <c r="AA902" s="120" t="s">
        <v>90</v>
      </c>
      <c r="AB902" s="120">
        <v>46234</v>
      </c>
      <c r="AC902" s="54">
        <f t="shared" si="66"/>
        <v>172</v>
      </c>
      <c r="AD902" s="56">
        <v>0</v>
      </c>
      <c r="AE902" s="114">
        <v>0</v>
      </c>
      <c r="AF902" s="56">
        <v>0</v>
      </c>
      <c r="AG902" s="116" t="s">
        <v>90</v>
      </c>
      <c r="AH902" s="54">
        <f t="shared" si="70"/>
        <v>0</v>
      </c>
      <c r="AI902" s="56">
        <v>0</v>
      </c>
      <c r="AJ902" s="114">
        <v>0</v>
      </c>
      <c r="AK902" s="120" t="s">
        <v>90</v>
      </c>
      <c r="AL902" s="116" t="s">
        <v>90</v>
      </c>
      <c r="AM902" s="56">
        <v>0</v>
      </c>
      <c r="AN902" s="116" t="s">
        <v>90</v>
      </c>
      <c r="AO902" s="116" t="s">
        <v>90</v>
      </c>
      <c r="AP902" s="116" t="s">
        <v>90</v>
      </c>
      <c r="AQ902" s="54">
        <f t="shared" si="67"/>
        <v>0</v>
      </c>
      <c r="AR902" s="54">
        <f>+L902+AE902-AJ902</f>
        <v>14795937</v>
      </c>
      <c r="AS902" s="56" t="s">
        <v>571</v>
      </c>
      <c r="AT902" s="114">
        <v>0</v>
      </c>
      <c r="AU902" s="56" t="s">
        <v>91</v>
      </c>
      <c r="AV902" s="114">
        <v>0</v>
      </c>
      <c r="AW902" s="56" t="s">
        <v>90</v>
      </c>
      <c r="AX902" s="247">
        <v>2856259</v>
      </c>
      <c r="AY902" s="58">
        <f t="shared" si="68"/>
        <v>11939678</v>
      </c>
      <c r="AZ902" s="112">
        <f t="shared" si="69"/>
        <v>0.19304346862250088</v>
      </c>
      <c r="BA902" s="159">
        <v>0.19304346862250088</v>
      </c>
      <c r="BB902" s="56" t="s">
        <v>90</v>
      </c>
      <c r="BC902" s="56" t="s">
        <v>92</v>
      </c>
      <c r="BD902" s="403" t="s">
        <v>3354</v>
      </c>
      <c r="BE902" s="51" t="s">
        <v>88</v>
      </c>
      <c r="BF902" s="51" t="s">
        <v>88</v>
      </c>
    </row>
    <row r="903" spans="2:58" x14ac:dyDescent="0.25">
      <c r="B903" s="51">
        <v>2026</v>
      </c>
      <c r="C903" s="51">
        <v>891780111</v>
      </c>
      <c r="D903" s="51" t="s">
        <v>79</v>
      </c>
      <c r="E903" s="161" t="s">
        <v>3353</v>
      </c>
      <c r="F903" s="56" t="s">
        <v>3352</v>
      </c>
      <c r="G903" s="56">
        <v>0</v>
      </c>
      <c r="H903" s="56" t="s">
        <v>82</v>
      </c>
      <c r="I903" s="51" t="s">
        <v>174</v>
      </c>
      <c r="J903" s="121" t="s">
        <v>84</v>
      </c>
      <c r="K903" s="109" t="s">
        <v>3351</v>
      </c>
      <c r="L903" s="114">
        <v>14795936</v>
      </c>
      <c r="M903" s="51" t="s">
        <v>86</v>
      </c>
      <c r="N903" s="109" t="s">
        <v>3350</v>
      </c>
      <c r="O903" s="109">
        <v>1083027820</v>
      </c>
      <c r="P903" s="109">
        <v>490</v>
      </c>
      <c r="Q903" s="120">
        <v>46051</v>
      </c>
      <c r="R903" s="109">
        <v>4224609418</v>
      </c>
      <c r="S903" s="114">
        <v>3813</v>
      </c>
      <c r="T903" s="120">
        <v>46052</v>
      </c>
      <c r="U903" s="114">
        <v>14795936</v>
      </c>
      <c r="V903" s="56" t="s">
        <v>88</v>
      </c>
      <c r="W903" s="114">
        <v>1082939683</v>
      </c>
      <c r="X903" s="161" t="s">
        <v>1984</v>
      </c>
      <c r="Y903" s="120">
        <v>46052</v>
      </c>
      <c r="Z903" s="120">
        <v>46062</v>
      </c>
      <c r="AA903" s="120" t="s">
        <v>90</v>
      </c>
      <c r="AB903" s="120">
        <v>46234</v>
      </c>
      <c r="AC903" s="54">
        <f t="shared" si="66"/>
        <v>172</v>
      </c>
      <c r="AD903" s="56">
        <v>0</v>
      </c>
      <c r="AE903" s="114">
        <v>0</v>
      </c>
      <c r="AF903" s="56">
        <v>0</v>
      </c>
      <c r="AG903" s="116" t="s">
        <v>90</v>
      </c>
      <c r="AH903" s="54">
        <f t="shared" si="70"/>
        <v>0</v>
      </c>
      <c r="AI903" s="56">
        <v>0</v>
      </c>
      <c r="AJ903" s="114">
        <v>0</v>
      </c>
      <c r="AK903" s="120" t="s">
        <v>90</v>
      </c>
      <c r="AL903" s="116" t="s">
        <v>90</v>
      </c>
      <c r="AM903" s="56">
        <v>0</v>
      </c>
      <c r="AN903" s="116" t="s">
        <v>90</v>
      </c>
      <c r="AO903" s="116" t="s">
        <v>90</v>
      </c>
      <c r="AP903" s="116" t="s">
        <v>90</v>
      </c>
      <c r="AQ903" s="54">
        <f t="shared" si="67"/>
        <v>0</v>
      </c>
      <c r="AR903" s="54">
        <f>+L903+AE903-AJ903</f>
        <v>14795936</v>
      </c>
      <c r="AS903" s="56" t="s">
        <v>571</v>
      </c>
      <c r="AT903" s="114">
        <v>0</v>
      </c>
      <c r="AU903" s="56" t="s">
        <v>91</v>
      </c>
      <c r="AV903" s="114">
        <v>0</v>
      </c>
      <c r="AW903" s="56" t="s">
        <v>90</v>
      </c>
      <c r="AX903" s="247">
        <v>2142194</v>
      </c>
      <c r="AY903" s="58">
        <f t="shared" si="68"/>
        <v>12653742</v>
      </c>
      <c r="AZ903" s="112">
        <f t="shared" si="69"/>
        <v>0.14478259435563928</v>
      </c>
      <c r="BA903" s="159">
        <v>0.14478259435563928</v>
      </c>
      <c r="BB903" s="56" t="s">
        <v>90</v>
      </c>
      <c r="BC903" s="56" t="s">
        <v>92</v>
      </c>
      <c r="BD903" s="403" t="s">
        <v>3349</v>
      </c>
      <c r="BE903" s="51" t="s">
        <v>88</v>
      </c>
      <c r="BF903" s="51" t="s">
        <v>88</v>
      </c>
    </row>
    <row r="904" spans="2:58" x14ac:dyDescent="0.25">
      <c r="B904" s="51">
        <v>2026</v>
      </c>
      <c r="C904" s="51">
        <v>891780111</v>
      </c>
      <c r="D904" s="51" t="s">
        <v>79</v>
      </c>
      <c r="E904" s="161" t="s">
        <v>3348</v>
      </c>
      <c r="F904" s="56" t="s">
        <v>3347</v>
      </c>
      <c r="G904" s="56">
        <v>0</v>
      </c>
      <c r="H904" s="56" t="s">
        <v>82</v>
      </c>
      <c r="I904" s="51" t="s">
        <v>174</v>
      </c>
      <c r="J904" s="121" t="s">
        <v>84</v>
      </c>
      <c r="K904" s="109" t="s">
        <v>2569</v>
      </c>
      <c r="L904" s="114">
        <v>14795936</v>
      </c>
      <c r="M904" s="51" t="s">
        <v>86</v>
      </c>
      <c r="N904" s="109" t="s">
        <v>3346</v>
      </c>
      <c r="O904" s="109">
        <v>1002070442</v>
      </c>
      <c r="P904" s="109">
        <v>490</v>
      </c>
      <c r="Q904" s="120">
        <v>46051</v>
      </c>
      <c r="R904" s="109">
        <v>4224609418</v>
      </c>
      <c r="S904" s="114">
        <v>3812</v>
      </c>
      <c r="T904" s="120">
        <v>46052</v>
      </c>
      <c r="U904" s="114">
        <v>14795936</v>
      </c>
      <c r="V904" s="56" t="s">
        <v>88</v>
      </c>
      <c r="W904" s="114">
        <v>1082939683</v>
      </c>
      <c r="X904" s="161" t="s">
        <v>1984</v>
      </c>
      <c r="Y904" s="120">
        <v>46052</v>
      </c>
      <c r="Z904" s="120">
        <v>46062</v>
      </c>
      <c r="AA904" s="120" t="s">
        <v>90</v>
      </c>
      <c r="AB904" s="120">
        <v>46234</v>
      </c>
      <c r="AC904" s="54">
        <f t="shared" ref="AC904:AC967" si="71">+IF(AA904="1800-01-01",AB904-Z904,AB904-AA904)</f>
        <v>172</v>
      </c>
      <c r="AD904" s="56">
        <v>0</v>
      </c>
      <c r="AE904" s="114">
        <v>0</v>
      </c>
      <c r="AF904" s="56">
        <v>0</v>
      </c>
      <c r="AG904" s="116" t="s">
        <v>90</v>
      </c>
      <c r="AH904" s="54">
        <f t="shared" si="70"/>
        <v>0</v>
      </c>
      <c r="AI904" s="56">
        <v>0</v>
      </c>
      <c r="AJ904" s="114">
        <v>0</v>
      </c>
      <c r="AK904" s="120" t="s">
        <v>90</v>
      </c>
      <c r="AL904" s="116" t="s">
        <v>90</v>
      </c>
      <c r="AM904" s="56">
        <v>0</v>
      </c>
      <c r="AN904" s="116" t="s">
        <v>90</v>
      </c>
      <c r="AO904" s="116" t="s">
        <v>90</v>
      </c>
      <c r="AP904" s="116" t="s">
        <v>90</v>
      </c>
      <c r="AQ904" s="54">
        <f t="shared" ref="AQ904:AQ967" si="72">+IF(AN904="1800-01-01",0,AO904-AN904)</f>
        <v>0</v>
      </c>
      <c r="AR904" s="54">
        <f>+L904+AE904-AJ904</f>
        <v>14795936</v>
      </c>
      <c r="AS904" s="56" t="s">
        <v>571</v>
      </c>
      <c r="AT904" s="114">
        <v>0</v>
      </c>
      <c r="AU904" s="56" t="s">
        <v>91</v>
      </c>
      <c r="AV904" s="114">
        <v>0</v>
      </c>
      <c r="AW904" s="56" t="s">
        <v>90</v>
      </c>
      <c r="AX904" s="247">
        <v>2142194</v>
      </c>
      <c r="AY904" s="58">
        <f t="shared" ref="AY904:AY967" si="73">AR904-AX904</f>
        <v>12653742</v>
      </c>
      <c r="AZ904" s="112">
        <f t="shared" ref="AZ904:AZ967" si="74">+IFERROR(AX904/AR904,"_")</f>
        <v>0.14478259435563928</v>
      </c>
      <c r="BA904" s="159">
        <v>0.14478259435563928</v>
      </c>
      <c r="BB904" s="56" t="s">
        <v>90</v>
      </c>
      <c r="BC904" s="56" t="s">
        <v>92</v>
      </c>
      <c r="BD904" s="403" t="s">
        <v>3345</v>
      </c>
      <c r="BE904" s="51" t="s">
        <v>88</v>
      </c>
      <c r="BF904" s="51" t="s">
        <v>88</v>
      </c>
    </row>
    <row r="905" spans="2:58" x14ac:dyDescent="0.25">
      <c r="B905" s="51">
        <v>2026</v>
      </c>
      <c r="C905" s="51">
        <v>891780111</v>
      </c>
      <c r="D905" s="51" t="s">
        <v>79</v>
      </c>
      <c r="E905" s="161" t="s">
        <v>3344</v>
      </c>
      <c r="F905" s="56" t="s">
        <v>3343</v>
      </c>
      <c r="G905" s="56">
        <v>0</v>
      </c>
      <c r="H905" s="56" t="s">
        <v>82</v>
      </c>
      <c r="I905" s="51" t="s">
        <v>174</v>
      </c>
      <c r="J905" s="121" t="s">
        <v>84</v>
      </c>
      <c r="K905" s="109" t="s">
        <v>3342</v>
      </c>
      <c r="L905" s="114">
        <v>14795936</v>
      </c>
      <c r="M905" s="51" t="s">
        <v>86</v>
      </c>
      <c r="N905" s="109" t="s">
        <v>3341</v>
      </c>
      <c r="O905" s="109">
        <v>1034297251</v>
      </c>
      <c r="P905" s="109">
        <v>490</v>
      </c>
      <c r="Q905" s="120">
        <v>46051</v>
      </c>
      <c r="R905" s="109">
        <v>4224609418</v>
      </c>
      <c r="S905" s="114">
        <v>3811</v>
      </c>
      <c r="T905" s="120">
        <v>46052</v>
      </c>
      <c r="U905" s="114">
        <v>14795936</v>
      </c>
      <c r="V905" s="56" t="s">
        <v>88</v>
      </c>
      <c r="W905" s="114">
        <v>1082939683</v>
      </c>
      <c r="X905" s="161" t="s">
        <v>1984</v>
      </c>
      <c r="Y905" s="120">
        <v>46052</v>
      </c>
      <c r="Z905" s="120">
        <v>46062</v>
      </c>
      <c r="AA905" s="120" t="s">
        <v>90</v>
      </c>
      <c r="AB905" s="120">
        <v>46234</v>
      </c>
      <c r="AC905" s="54">
        <f t="shared" si="71"/>
        <v>172</v>
      </c>
      <c r="AD905" s="56">
        <v>0</v>
      </c>
      <c r="AE905" s="114">
        <v>0</v>
      </c>
      <c r="AF905" s="56">
        <v>0</v>
      </c>
      <c r="AG905" s="116" t="s">
        <v>90</v>
      </c>
      <c r="AH905" s="54">
        <f t="shared" si="70"/>
        <v>0</v>
      </c>
      <c r="AI905" s="56">
        <v>0</v>
      </c>
      <c r="AJ905" s="114">
        <v>0</v>
      </c>
      <c r="AK905" s="120" t="s">
        <v>90</v>
      </c>
      <c r="AL905" s="116" t="s">
        <v>90</v>
      </c>
      <c r="AM905" s="56">
        <v>0</v>
      </c>
      <c r="AN905" s="116" t="s">
        <v>90</v>
      </c>
      <c r="AO905" s="116" t="s">
        <v>90</v>
      </c>
      <c r="AP905" s="116" t="s">
        <v>90</v>
      </c>
      <c r="AQ905" s="54">
        <f t="shared" si="72"/>
        <v>0</v>
      </c>
      <c r="AR905" s="54">
        <f>+L905+AE905-AJ905</f>
        <v>14795936</v>
      </c>
      <c r="AS905" s="56" t="s">
        <v>571</v>
      </c>
      <c r="AT905" s="114">
        <v>0</v>
      </c>
      <c r="AU905" s="56" t="s">
        <v>91</v>
      </c>
      <c r="AV905" s="114">
        <v>0</v>
      </c>
      <c r="AW905" s="56" t="s">
        <v>90</v>
      </c>
      <c r="AX905" s="247">
        <v>2142194</v>
      </c>
      <c r="AY905" s="58">
        <f t="shared" si="73"/>
        <v>12653742</v>
      </c>
      <c r="AZ905" s="112">
        <f t="shared" si="74"/>
        <v>0.14478259435563928</v>
      </c>
      <c r="BA905" s="159">
        <v>0.14478259435563928</v>
      </c>
      <c r="BB905" s="56" t="s">
        <v>90</v>
      </c>
      <c r="BC905" s="56" t="s">
        <v>92</v>
      </c>
      <c r="BD905" s="403" t="s">
        <v>3340</v>
      </c>
      <c r="BE905" s="51" t="s">
        <v>88</v>
      </c>
      <c r="BF905" s="51" t="s">
        <v>88</v>
      </c>
    </row>
    <row r="906" spans="2:58" x14ac:dyDescent="0.25">
      <c r="B906" s="51">
        <v>2026</v>
      </c>
      <c r="C906" s="51">
        <v>891780111</v>
      </c>
      <c r="D906" s="51" t="s">
        <v>79</v>
      </c>
      <c r="E906" s="161" t="s">
        <v>3339</v>
      </c>
      <c r="F906" s="56" t="s">
        <v>3338</v>
      </c>
      <c r="G906" s="56">
        <v>0</v>
      </c>
      <c r="H906" s="56" t="s">
        <v>82</v>
      </c>
      <c r="I906" s="51" t="s">
        <v>174</v>
      </c>
      <c r="J906" s="121" t="s">
        <v>84</v>
      </c>
      <c r="K906" s="109" t="s">
        <v>3337</v>
      </c>
      <c r="L906" s="114">
        <v>14000000</v>
      </c>
      <c r="M906" s="51" t="s">
        <v>86</v>
      </c>
      <c r="N906" s="109" t="s">
        <v>3336</v>
      </c>
      <c r="O906" s="109">
        <v>1082938521</v>
      </c>
      <c r="P906" s="109">
        <v>468</v>
      </c>
      <c r="Q906" s="120">
        <v>46050</v>
      </c>
      <c r="R906" s="109">
        <v>177000000</v>
      </c>
      <c r="S906" s="114">
        <v>3806</v>
      </c>
      <c r="T906" s="120">
        <v>46052</v>
      </c>
      <c r="U906" s="114">
        <v>14000000</v>
      </c>
      <c r="V906" s="56" t="s">
        <v>88</v>
      </c>
      <c r="W906" s="114">
        <v>85155333</v>
      </c>
      <c r="X906" s="161" t="s">
        <v>1960</v>
      </c>
      <c r="Y906" s="120">
        <v>46052</v>
      </c>
      <c r="Z906" s="120">
        <v>46052</v>
      </c>
      <c r="AA906" s="120" t="s">
        <v>90</v>
      </c>
      <c r="AB906" s="120">
        <v>46111</v>
      </c>
      <c r="AC906" s="54">
        <f t="shared" si="71"/>
        <v>59</v>
      </c>
      <c r="AD906" s="56">
        <v>0</v>
      </c>
      <c r="AE906" s="114">
        <v>0</v>
      </c>
      <c r="AF906" s="56">
        <v>0</v>
      </c>
      <c r="AG906" s="116" t="s">
        <v>90</v>
      </c>
      <c r="AH906" s="54">
        <f t="shared" si="70"/>
        <v>0</v>
      </c>
      <c r="AI906" s="56">
        <v>0</v>
      </c>
      <c r="AJ906" s="114">
        <v>0</v>
      </c>
      <c r="AK906" s="120" t="s">
        <v>90</v>
      </c>
      <c r="AL906" s="116" t="s">
        <v>90</v>
      </c>
      <c r="AM906" s="56">
        <v>0</v>
      </c>
      <c r="AN906" s="116" t="s">
        <v>90</v>
      </c>
      <c r="AO906" s="116" t="s">
        <v>90</v>
      </c>
      <c r="AP906" s="116" t="s">
        <v>90</v>
      </c>
      <c r="AQ906" s="54">
        <f t="shared" si="72"/>
        <v>0</v>
      </c>
      <c r="AR906" s="54">
        <f>+L906+AE906-AJ906</f>
        <v>14000000</v>
      </c>
      <c r="AS906" s="56" t="s">
        <v>571</v>
      </c>
      <c r="AT906" s="114">
        <v>0</v>
      </c>
      <c r="AU906" s="56" t="s">
        <v>91</v>
      </c>
      <c r="AV906" s="114">
        <v>0</v>
      </c>
      <c r="AW906" s="56" t="s">
        <v>90</v>
      </c>
      <c r="AX906" s="247">
        <v>7000000</v>
      </c>
      <c r="AY906" s="58">
        <f t="shared" si="73"/>
        <v>7000000</v>
      </c>
      <c r="AZ906" s="112">
        <f t="shared" si="74"/>
        <v>0.5</v>
      </c>
      <c r="BA906" s="159">
        <v>0.5</v>
      </c>
      <c r="BB906" s="56" t="s">
        <v>90</v>
      </c>
      <c r="BC906" s="56" t="s">
        <v>149</v>
      </c>
      <c r="BD906" s="403" t="s">
        <v>3335</v>
      </c>
      <c r="BE906" s="51" t="s">
        <v>88</v>
      </c>
      <c r="BF906" s="51" t="s">
        <v>88</v>
      </c>
    </row>
    <row r="907" spans="2:58" x14ac:dyDescent="0.25">
      <c r="B907" s="51">
        <v>2026</v>
      </c>
      <c r="C907" s="51">
        <v>891780111</v>
      </c>
      <c r="D907" s="51" t="s">
        <v>79</v>
      </c>
      <c r="E907" s="161" t="s">
        <v>3334</v>
      </c>
      <c r="F907" s="56" t="s">
        <v>3333</v>
      </c>
      <c r="G907" s="56">
        <v>0</v>
      </c>
      <c r="H907" s="56" t="s">
        <v>82</v>
      </c>
      <c r="I907" s="51" t="s">
        <v>174</v>
      </c>
      <c r="J907" s="121" t="s">
        <v>84</v>
      </c>
      <c r="K907" s="109" t="s">
        <v>3332</v>
      </c>
      <c r="L907" s="114">
        <v>11836745</v>
      </c>
      <c r="M907" s="51" t="s">
        <v>86</v>
      </c>
      <c r="N907" s="109" t="s">
        <v>3331</v>
      </c>
      <c r="O907" s="109">
        <v>1081811020</v>
      </c>
      <c r="P907" s="109">
        <v>490</v>
      </c>
      <c r="Q907" s="120">
        <v>46051</v>
      </c>
      <c r="R907" s="109">
        <v>4224609418</v>
      </c>
      <c r="S907" s="114">
        <v>3810</v>
      </c>
      <c r="T907" s="120">
        <v>46052</v>
      </c>
      <c r="U907" s="114">
        <v>11836745</v>
      </c>
      <c r="V907" s="56" t="s">
        <v>88</v>
      </c>
      <c r="W907" s="114">
        <v>1082939683</v>
      </c>
      <c r="X907" s="161" t="s">
        <v>1984</v>
      </c>
      <c r="Y907" s="120">
        <v>46052</v>
      </c>
      <c r="Z907" s="120">
        <v>46062</v>
      </c>
      <c r="AA907" s="120" t="s">
        <v>90</v>
      </c>
      <c r="AB907" s="120">
        <v>46234</v>
      </c>
      <c r="AC907" s="54">
        <f t="shared" si="71"/>
        <v>172</v>
      </c>
      <c r="AD907" s="56">
        <v>0</v>
      </c>
      <c r="AE907" s="114">
        <v>0</v>
      </c>
      <c r="AF907" s="56">
        <v>0</v>
      </c>
      <c r="AG907" s="116" t="s">
        <v>90</v>
      </c>
      <c r="AH907" s="54">
        <f t="shared" ref="AH907:AH970" si="75">+IF(AG907="1800-01-01",0,AG907-AB907)</f>
        <v>0</v>
      </c>
      <c r="AI907" s="56">
        <v>0</v>
      </c>
      <c r="AJ907" s="114">
        <v>0</v>
      </c>
      <c r="AK907" s="120" t="s">
        <v>90</v>
      </c>
      <c r="AL907" s="116" t="s">
        <v>90</v>
      </c>
      <c r="AM907" s="56">
        <v>0</v>
      </c>
      <c r="AN907" s="116" t="s">
        <v>90</v>
      </c>
      <c r="AO907" s="116" t="s">
        <v>90</v>
      </c>
      <c r="AP907" s="116" t="s">
        <v>90</v>
      </c>
      <c r="AQ907" s="54">
        <f t="shared" si="72"/>
        <v>0</v>
      </c>
      <c r="AR907" s="54">
        <f>+L907+AE907-AJ907</f>
        <v>11836745</v>
      </c>
      <c r="AS907" s="56" t="s">
        <v>571</v>
      </c>
      <c r="AT907" s="114">
        <v>0</v>
      </c>
      <c r="AU907" s="56" t="s">
        <v>91</v>
      </c>
      <c r="AV907" s="114">
        <v>0</v>
      </c>
      <c r="AW907" s="56" t="s">
        <v>90</v>
      </c>
      <c r="AX907" s="247">
        <v>2856258</v>
      </c>
      <c r="AY907" s="58">
        <f t="shared" si="73"/>
        <v>8980487</v>
      </c>
      <c r="AZ907" s="112">
        <f t="shared" si="74"/>
        <v>0.24130434507121679</v>
      </c>
      <c r="BA907" s="159">
        <v>0.24130434507121679</v>
      </c>
      <c r="BB907" s="56" t="s">
        <v>90</v>
      </c>
      <c r="BC907" s="56" t="s">
        <v>92</v>
      </c>
      <c r="BD907" s="403" t="s">
        <v>3330</v>
      </c>
      <c r="BE907" s="51" t="s">
        <v>88</v>
      </c>
      <c r="BF907" s="51" t="s">
        <v>88</v>
      </c>
    </row>
    <row r="908" spans="2:58" x14ac:dyDescent="0.25">
      <c r="B908" s="51">
        <v>2026</v>
      </c>
      <c r="C908" s="51">
        <v>891780111</v>
      </c>
      <c r="D908" s="51" t="s">
        <v>79</v>
      </c>
      <c r="E908" s="161" t="s">
        <v>3329</v>
      </c>
      <c r="F908" s="56" t="s">
        <v>3328</v>
      </c>
      <c r="G908" s="56">
        <v>0</v>
      </c>
      <c r="H908" s="56" t="s">
        <v>82</v>
      </c>
      <c r="I908" s="51" t="s">
        <v>174</v>
      </c>
      <c r="J908" s="121" t="s">
        <v>84</v>
      </c>
      <c r="K908" s="109" t="s">
        <v>2569</v>
      </c>
      <c r="L908" s="114">
        <v>14795936</v>
      </c>
      <c r="M908" s="51" t="s">
        <v>86</v>
      </c>
      <c r="N908" s="109" t="s">
        <v>3327</v>
      </c>
      <c r="O908" s="109">
        <v>1221974854</v>
      </c>
      <c r="P908" s="109">
        <v>490</v>
      </c>
      <c r="Q908" s="120">
        <v>46051</v>
      </c>
      <c r="R908" s="109">
        <v>4224609418</v>
      </c>
      <c r="S908" s="114">
        <v>3809</v>
      </c>
      <c r="T908" s="120">
        <v>46052</v>
      </c>
      <c r="U908" s="114">
        <v>14795936</v>
      </c>
      <c r="V908" s="56" t="s">
        <v>88</v>
      </c>
      <c r="W908" s="114">
        <v>1082939683</v>
      </c>
      <c r="X908" s="161" t="s">
        <v>1984</v>
      </c>
      <c r="Y908" s="120">
        <v>46052</v>
      </c>
      <c r="Z908" s="120">
        <v>46062</v>
      </c>
      <c r="AA908" s="120" t="s">
        <v>90</v>
      </c>
      <c r="AB908" s="120">
        <v>46234</v>
      </c>
      <c r="AC908" s="54">
        <f t="shared" si="71"/>
        <v>172</v>
      </c>
      <c r="AD908" s="56">
        <v>0</v>
      </c>
      <c r="AE908" s="114">
        <v>0</v>
      </c>
      <c r="AF908" s="56">
        <v>0</v>
      </c>
      <c r="AG908" s="116" t="s">
        <v>90</v>
      </c>
      <c r="AH908" s="54">
        <f t="shared" si="75"/>
        <v>0</v>
      </c>
      <c r="AI908" s="56">
        <v>0</v>
      </c>
      <c r="AJ908" s="114">
        <v>0</v>
      </c>
      <c r="AK908" s="120" t="s">
        <v>90</v>
      </c>
      <c r="AL908" s="116" t="s">
        <v>90</v>
      </c>
      <c r="AM908" s="56">
        <v>0</v>
      </c>
      <c r="AN908" s="116" t="s">
        <v>90</v>
      </c>
      <c r="AO908" s="116" t="s">
        <v>90</v>
      </c>
      <c r="AP908" s="116" t="s">
        <v>90</v>
      </c>
      <c r="AQ908" s="54">
        <f t="shared" si="72"/>
        <v>0</v>
      </c>
      <c r="AR908" s="54">
        <f>+L908+AE908-AJ908</f>
        <v>14795936</v>
      </c>
      <c r="AS908" s="56" t="s">
        <v>571</v>
      </c>
      <c r="AT908" s="114">
        <v>0</v>
      </c>
      <c r="AU908" s="56" t="s">
        <v>91</v>
      </c>
      <c r="AV908" s="114">
        <v>0</v>
      </c>
      <c r="AW908" s="56" t="s">
        <v>90</v>
      </c>
      <c r="AX908" s="247">
        <v>2142194</v>
      </c>
      <c r="AY908" s="58">
        <f t="shared" si="73"/>
        <v>12653742</v>
      </c>
      <c r="AZ908" s="112">
        <f t="shared" si="74"/>
        <v>0.14478259435563928</v>
      </c>
      <c r="BA908" s="159">
        <v>0.14478259435563928</v>
      </c>
      <c r="BB908" s="56" t="s">
        <v>90</v>
      </c>
      <c r="BC908" s="56" t="s">
        <v>92</v>
      </c>
      <c r="BD908" s="403" t="s">
        <v>3326</v>
      </c>
      <c r="BE908" s="51" t="s">
        <v>88</v>
      </c>
      <c r="BF908" s="51" t="s">
        <v>88</v>
      </c>
    </row>
    <row r="909" spans="2:58" x14ac:dyDescent="0.25">
      <c r="B909" s="51">
        <v>2026</v>
      </c>
      <c r="C909" s="51">
        <v>891780111</v>
      </c>
      <c r="D909" s="51" t="s">
        <v>79</v>
      </c>
      <c r="E909" s="161" t="s">
        <v>3325</v>
      </c>
      <c r="F909" s="56" t="s">
        <v>3324</v>
      </c>
      <c r="G909" s="56">
        <v>0</v>
      </c>
      <c r="H909" s="56" t="s">
        <v>82</v>
      </c>
      <c r="I909" s="51" t="s">
        <v>174</v>
      </c>
      <c r="J909" s="121" t="s">
        <v>84</v>
      </c>
      <c r="K909" s="109" t="s">
        <v>3323</v>
      </c>
      <c r="L909" s="114">
        <v>14795936</v>
      </c>
      <c r="M909" s="51" t="s">
        <v>86</v>
      </c>
      <c r="N909" s="109" t="s">
        <v>3322</v>
      </c>
      <c r="O909" s="109">
        <v>39048607</v>
      </c>
      <c r="P909" s="109">
        <v>490</v>
      </c>
      <c r="Q909" s="120">
        <v>46051</v>
      </c>
      <c r="R909" s="109">
        <v>4224609418</v>
      </c>
      <c r="S909" s="114">
        <v>3805</v>
      </c>
      <c r="T909" s="120">
        <v>46052</v>
      </c>
      <c r="U909" s="114">
        <v>14795936</v>
      </c>
      <c r="V909" s="56" t="s">
        <v>88</v>
      </c>
      <c r="W909" s="114">
        <v>1082939683</v>
      </c>
      <c r="X909" s="161" t="s">
        <v>1984</v>
      </c>
      <c r="Y909" s="120">
        <v>46052</v>
      </c>
      <c r="Z909" s="120">
        <v>46062</v>
      </c>
      <c r="AA909" s="120" t="s">
        <v>90</v>
      </c>
      <c r="AB909" s="120">
        <v>46234</v>
      </c>
      <c r="AC909" s="54">
        <f t="shared" si="71"/>
        <v>172</v>
      </c>
      <c r="AD909" s="56">
        <v>0</v>
      </c>
      <c r="AE909" s="114">
        <v>0</v>
      </c>
      <c r="AF909" s="56">
        <v>0</v>
      </c>
      <c r="AG909" s="116" t="s">
        <v>90</v>
      </c>
      <c r="AH909" s="54">
        <f t="shared" si="75"/>
        <v>0</v>
      </c>
      <c r="AI909" s="56">
        <v>0</v>
      </c>
      <c r="AJ909" s="114">
        <v>0</v>
      </c>
      <c r="AK909" s="120" t="s">
        <v>90</v>
      </c>
      <c r="AL909" s="116" t="s">
        <v>90</v>
      </c>
      <c r="AM909" s="56">
        <v>0</v>
      </c>
      <c r="AN909" s="116" t="s">
        <v>90</v>
      </c>
      <c r="AO909" s="116" t="s">
        <v>90</v>
      </c>
      <c r="AP909" s="116" t="s">
        <v>90</v>
      </c>
      <c r="AQ909" s="54">
        <f t="shared" si="72"/>
        <v>0</v>
      </c>
      <c r="AR909" s="54">
        <f>+L909+AE909-AJ909</f>
        <v>14795936</v>
      </c>
      <c r="AS909" s="56" t="s">
        <v>571</v>
      </c>
      <c r="AT909" s="114">
        <v>0</v>
      </c>
      <c r="AU909" s="56" t="s">
        <v>91</v>
      </c>
      <c r="AV909" s="114">
        <v>0</v>
      </c>
      <c r="AW909" s="56" t="s">
        <v>90</v>
      </c>
      <c r="AX909" s="247">
        <v>2142194</v>
      </c>
      <c r="AY909" s="58">
        <f t="shared" si="73"/>
        <v>12653742</v>
      </c>
      <c r="AZ909" s="112">
        <f t="shared" si="74"/>
        <v>0.14478259435563928</v>
      </c>
      <c r="BA909" s="159">
        <v>0.14478259435563928</v>
      </c>
      <c r="BB909" s="56" t="s">
        <v>90</v>
      </c>
      <c r="BC909" s="56" t="s">
        <v>92</v>
      </c>
      <c r="BD909" s="403" t="s">
        <v>3321</v>
      </c>
      <c r="BE909" s="51" t="s">
        <v>88</v>
      </c>
      <c r="BF909" s="51" t="s">
        <v>88</v>
      </c>
    </row>
    <row r="910" spans="2:58" x14ac:dyDescent="0.25">
      <c r="B910" s="51">
        <v>2026</v>
      </c>
      <c r="C910" s="51">
        <v>891780111</v>
      </c>
      <c r="D910" s="51" t="s">
        <v>79</v>
      </c>
      <c r="E910" s="161" t="s">
        <v>3320</v>
      </c>
      <c r="F910" s="56" t="s">
        <v>3319</v>
      </c>
      <c r="G910" s="56">
        <v>0</v>
      </c>
      <c r="H910" s="56" t="s">
        <v>82</v>
      </c>
      <c r="I910" s="51" t="s">
        <v>174</v>
      </c>
      <c r="J910" s="121" t="s">
        <v>84</v>
      </c>
      <c r="K910" s="109" t="s">
        <v>3318</v>
      </c>
      <c r="L910" s="114">
        <v>14795937</v>
      </c>
      <c r="M910" s="51" t="s">
        <v>86</v>
      </c>
      <c r="N910" s="109" t="s">
        <v>3317</v>
      </c>
      <c r="O910" s="109">
        <v>1084726021</v>
      </c>
      <c r="P910" s="109">
        <v>490</v>
      </c>
      <c r="Q910" s="120">
        <v>46051</v>
      </c>
      <c r="R910" s="109">
        <v>4224609418</v>
      </c>
      <c r="S910" s="114">
        <v>3804</v>
      </c>
      <c r="T910" s="120">
        <v>46052</v>
      </c>
      <c r="U910" s="114">
        <v>14795937</v>
      </c>
      <c r="V910" s="56" t="s">
        <v>88</v>
      </c>
      <c r="W910" s="114">
        <v>1082939683</v>
      </c>
      <c r="X910" s="161" t="s">
        <v>1984</v>
      </c>
      <c r="Y910" s="120">
        <v>46052</v>
      </c>
      <c r="Z910" s="120">
        <v>46062</v>
      </c>
      <c r="AA910" s="120" t="s">
        <v>90</v>
      </c>
      <c r="AB910" s="120">
        <v>46234</v>
      </c>
      <c r="AC910" s="54">
        <f t="shared" si="71"/>
        <v>172</v>
      </c>
      <c r="AD910" s="56">
        <v>0</v>
      </c>
      <c r="AE910" s="114">
        <v>0</v>
      </c>
      <c r="AF910" s="56">
        <v>0</v>
      </c>
      <c r="AG910" s="116" t="s">
        <v>90</v>
      </c>
      <c r="AH910" s="54">
        <f t="shared" si="75"/>
        <v>0</v>
      </c>
      <c r="AI910" s="56">
        <v>0</v>
      </c>
      <c r="AJ910" s="114">
        <v>0</v>
      </c>
      <c r="AK910" s="120" t="s">
        <v>90</v>
      </c>
      <c r="AL910" s="116" t="s">
        <v>90</v>
      </c>
      <c r="AM910" s="56">
        <v>0</v>
      </c>
      <c r="AN910" s="116" t="s">
        <v>90</v>
      </c>
      <c r="AO910" s="116" t="s">
        <v>90</v>
      </c>
      <c r="AP910" s="116" t="s">
        <v>90</v>
      </c>
      <c r="AQ910" s="54">
        <f t="shared" si="72"/>
        <v>0</v>
      </c>
      <c r="AR910" s="54">
        <f>+L910+AE910-AJ910</f>
        <v>14795937</v>
      </c>
      <c r="AS910" s="56" t="s">
        <v>571</v>
      </c>
      <c r="AT910" s="114">
        <v>0</v>
      </c>
      <c r="AU910" s="56" t="s">
        <v>91</v>
      </c>
      <c r="AV910" s="114">
        <v>0</v>
      </c>
      <c r="AW910" s="56" t="s">
        <v>90</v>
      </c>
      <c r="AX910" s="247">
        <v>2142194</v>
      </c>
      <c r="AY910" s="58">
        <f t="shared" si="73"/>
        <v>12653743</v>
      </c>
      <c r="AZ910" s="112">
        <f t="shared" si="74"/>
        <v>0.14478258457034524</v>
      </c>
      <c r="BA910" s="159">
        <v>0.14478258457034524</v>
      </c>
      <c r="BB910" s="56" t="s">
        <v>90</v>
      </c>
      <c r="BC910" s="56" t="s">
        <v>92</v>
      </c>
      <c r="BD910" s="403" t="s">
        <v>3316</v>
      </c>
      <c r="BE910" s="51" t="s">
        <v>88</v>
      </c>
      <c r="BF910" s="51" t="s">
        <v>88</v>
      </c>
    </row>
    <row r="911" spans="2:58" x14ac:dyDescent="0.25">
      <c r="B911" s="51">
        <v>2026</v>
      </c>
      <c r="C911" s="51">
        <v>891780111</v>
      </c>
      <c r="D911" s="51" t="s">
        <v>79</v>
      </c>
      <c r="E911" s="161" t="s">
        <v>3315</v>
      </c>
      <c r="F911" s="56" t="s">
        <v>3314</v>
      </c>
      <c r="G911" s="56">
        <v>0</v>
      </c>
      <c r="H911" s="56" t="s">
        <v>82</v>
      </c>
      <c r="I911" s="51" t="s">
        <v>174</v>
      </c>
      <c r="J911" s="121" t="s">
        <v>84</v>
      </c>
      <c r="K911" s="109" t="s">
        <v>3313</v>
      </c>
      <c r="L911" s="114">
        <v>14795931</v>
      </c>
      <c r="M911" s="51" t="s">
        <v>86</v>
      </c>
      <c r="N911" s="109" t="s">
        <v>3312</v>
      </c>
      <c r="O911" s="109">
        <v>1082899060</v>
      </c>
      <c r="P911" s="109">
        <v>490</v>
      </c>
      <c r="Q911" s="120">
        <v>46051</v>
      </c>
      <c r="R911" s="109">
        <v>4224609418</v>
      </c>
      <c r="S911" s="114">
        <v>3803</v>
      </c>
      <c r="T911" s="120">
        <v>46052</v>
      </c>
      <c r="U911" s="114">
        <v>14795931</v>
      </c>
      <c r="V911" s="56" t="s">
        <v>88</v>
      </c>
      <c r="W911" s="114">
        <v>1082939683</v>
      </c>
      <c r="X911" s="161" t="s">
        <v>1984</v>
      </c>
      <c r="Y911" s="120">
        <v>46052</v>
      </c>
      <c r="Z911" s="120">
        <v>46062</v>
      </c>
      <c r="AA911" s="120" t="s">
        <v>90</v>
      </c>
      <c r="AB911" s="120">
        <v>46234</v>
      </c>
      <c r="AC911" s="54">
        <f t="shared" si="71"/>
        <v>172</v>
      </c>
      <c r="AD911" s="56">
        <v>0</v>
      </c>
      <c r="AE911" s="114">
        <v>0</v>
      </c>
      <c r="AF911" s="56">
        <v>0</v>
      </c>
      <c r="AG911" s="116" t="s">
        <v>90</v>
      </c>
      <c r="AH911" s="54">
        <f t="shared" si="75"/>
        <v>0</v>
      </c>
      <c r="AI911" s="56">
        <v>0</v>
      </c>
      <c r="AJ911" s="114">
        <v>0</v>
      </c>
      <c r="AK911" s="120" t="s">
        <v>90</v>
      </c>
      <c r="AL911" s="116" t="s">
        <v>90</v>
      </c>
      <c r="AM911" s="56">
        <v>0</v>
      </c>
      <c r="AN911" s="116" t="s">
        <v>90</v>
      </c>
      <c r="AO911" s="116" t="s">
        <v>90</v>
      </c>
      <c r="AP911" s="116" t="s">
        <v>90</v>
      </c>
      <c r="AQ911" s="54">
        <f t="shared" si="72"/>
        <v>0</v>
      </c>
      <c r="AR911" s="54">
        <f>+L911+AE911-AJ911</f>
        <v>14795931</v>
      </c>
      <c r="AS911" s="56" t="s">
        <v>571</v>
      </c>
      <c r="AT911" s="114">
        <v>0</v>
      </c>
      <c r="AU911" s="56" t="s">
        <v>91</v>
      </c>
      <c r="AV911" s="114">
        <v>0</v>
      </c>
      <c r="AW911" s="56" t="s">
        <v>90</v>
      </c>
      <c r="AX911" s="247">
        <v>1887808</v>
      </c>
      <c r="AY911" s="58">
        <f t="shared" si="73"/>
        <v>12908123</v>
      </c>
      <c r="AZ911" s="112">
        <f t="shared" si="74"/>
        <v>0.12758967313378253</v>
      </c>
      <c r="BA911" s="159">
        <v>0.12758967313378253</v>
      </c>
      <c r="BB911" s="56" t="s">
        <v>90</v>
      </c>
      <c r="BC911" s="56" t="s">
        <v>92</v>
      </c>
      <c r="BD911" s="403" t="s">
        <v>3311</v>
      </c>
      <c r="BE911" s="51" t="s">
        <v>88</v>
      </c>
      <c r="BF911" s="51" t="s">
        <v>88</v>
      </c>
    </row>
    <row r="912" spans="2:58" x14ac:dyDescent="0.25">
      <c r="B912" s="51">
        <v>2026</v>
      </c>
      <c r="C912" s="51">
        <v>891780111</v>
      </c>
      <c r="D912" s="51" t="s">
        <v>79</v>
      </c>
      <c r="E912" s="161" t="s">
        <v>3310</v>
      </c>
      <c r="F912" s="56" t="s">
        <v>3309</v>
      </c>
      <c r="G912" s="56">
        <v>0</v>
      </c>
      <c r="H912" s="56" t="s">
        <v>82</v>
      </c>
      <c r="I912" s="51" t="s">
        <v>174</v>
      </c>
      <c r="J912" s="121" t="s">
        <v>84</v>
      </c>
      <c r="K912" s="109" t="s">
        <v>3308</v>
      </c>
      <c r="L912" s="114">
        <v>14000000</v>
      </c>
      <c r="M912" s="51" t="s">
        <v>86</v>
      </c>
      <c r="N912" s="109" t="s">
        <v>3307</v>
      </c>
      <c r="O912" s="109">
        <v>84456733</v>
      </c>
      <c r="P912" s="109">
        <v>468</v>
      </c>
      <c r="Q912" s="120">
        <v>46050</v>
      </c>
      <c r="R912" s="109">
        <v>177000000</v>
      </c>
      <c r="S912" s="114">
        <v>3799</v>
      </c>
      <c r="T912" s="120">
        <v>46052</v>
      </c>
      <c r="U912" s="114">
        <v>14000000</v>
      </c>
      <c r="V912" s="56" t="s">
        <v>88</v>
      </c>
      <c r="W912" s="114">
        <v>85155333</v>
      </c>
      <c r="X912" s="161" t="s">
        <v>1960</v>
      </c>
      <c r="Y912" s="120">
        <v>46052</v>
      </c>
      <c r="Z912" s="120">
        <v>46052</v>
      </c>
      <c r="AA912" s="120" t="s">
        <v>90</v>
      </c>
      <c r="AB912" s="120">
        <v>46111</v>
      </c>
      <c r="AC912" s="54">
        <f t="shared" si="71"/>
        <v>59</v>
      </c>
      <c r="AD912" s="56">
        <v>0</v>
      </c>
      <c r="AE912" s="114">
        <v>0</v>
      </c>
      <c r="AF912" s="56">
        <v>0</v>
      </c>
      <c r="AG912" s="116" t="s">
        <v>90</v>
      </c>
      <c r="AH912" s="54">
        <f t="shared" si="75"/>
        <v>0</v>
      </c>
      <c r="AI912" s="56">
        <v>0</v>
      </c>
      <c r="AJ912" s="114">
        <v>0</v>
      </c>
      <c r="AK912" s="120" t="s">
        <v>90</v>
      </c>
      <c r="AL912" s="116" t="s">
        <v>90</v>
      </c>
      <c r="AM912" s="56">
        <v>0</v>
      </c>
      <c r="AN912" s="116" t="s">
        <v>90</v>
      </c>
      <c r="AO912" s="116" t="s">
        <v>90</v>
      </c>
      <c r="AP912" s="116" t="s">
        <v>90</v>
      </c>
      <c r="AQ912" s="54">
        <f t="shared" si="72"/>
        <v>0</v>
      </c>
      <c r="AR912" s="54">
        <f>+L912+AE912-AJ912</f>
        <v>14000000</v>
      </c>
      <c r="AS912" s="56" t="s">
        <v>571</v>
      </c>
      <c r="AT912" s="114">
        <v>0</v>
      </c>
      <c r="AU912" s="56" t="s">
        <v>91</v>
      </c>
      <c r="AV912" s="114">
        <v>0</v>
      </c>
      <c r="AW912" s="56" t="s">
        <v>90</v>
      </c>
      <c r="AX912" s="247">
        <v>7000000</v>
      </c>
      <c r="AY912" s="58">
        <f t="shared" si="73"/>
        <v>7000000</v>
      </c>
      <c r="AZ912" s="112">
        <f t="shared" si="74"/>
        <v>0.5</v>
      </c>
      <c r="BA912" s="159">
        <v>0.5</v>
      </c>
      <c r="BB912" s="56" t="s">
        <v>90</v>
      </c>
      <c r="BC912" s="56" t="s">
        <v>149</v>
      </c>
      <c r="BD912" s="403" t="s">
        <v>3306</v>
      </c>
      <c r="BE912" s="51" t="s">
        <v>88</v>
      </c>
      <c r="BF912" s="51" t="s">
        <v>88</v>
      </c>
    </row>
    <row r="913" spans="2:58" x14ac:dyDescent="0.25">
      <c r="B913" s="51">
        <v>2026</v>
      </c>
      <c r="C913" s="51">
        <v>891780111</v>
      </c>
      <c r="D913" s="51" t="s">
        <v>79</v>
      </c>
      <c r="E913" s="161" t="s">
        <v>3305</v>
      </c>
      <c r="F913" s="56" t="s">
        <v>3304</v>
      </c>
      <c r="G913" s="56">
        <v>0</v>
      </c>
      <c r="H913" s="56" t="s">
        <v>82</v>
      </c>
      <c r="I913" s="51" t="s">
        <v>174</v>
      </c>
      <c r="J913" s="121" t="s">
        <v>84</v>
      </c>
      <c r="K913" s="109" t="s">
        <v>2569</v>
      </c>
      <c r="L913" s="114">
        <v>14795936</v>
      </c>
      <c r="M913" s="51" t="s">
        <v>86</v>
      </c>
      <c r="N913" s="109" t="s">
        <v>3303</v>
      </c>
      <c r="O913" s="109">
        <v>39141874</v>
      </c>
      <c r="P913" s="109">
        <v>490</v>
      </c>
      <c r="Q913" s="120">
        <v>46051</v>
      </c>
      <c r="R913" s="109">
        <v>4224609418</v>
      </c>
      <c r="S913" s="114">
        <v>3802</v>
      </c>
      <c r="T913" s="120">
        <v>46052</v>
      </c>
      <c r="U913" s="114">
        <v>14795936</v>
      </c>
      <c r="V913" s="56" t="s">
        <v>88</v>
      </c>
      <c r="W913" s="114">
        <v>1082939683</v>
      </c>
      <c r="X913" s="161" t="s">
        <v>1984</v>
      </c>
      <c r="Y913" s="120">
        <v>46052</v>
      </c>
      <c r="Z913" s="120">
        <v>46062</v>
      </c>
      <c r="AA913" s="120" t="s">
        <v>90</v>
      </c>
      <c r="AB913" s="120">
        <v>46234</v>
      </c>
      <c r="AC913" s="54">
        <f t="shared" si="71"/>
        <v>172</v>
      </c>
      <c r="AD913" s="56">
        <v>0</v>
      </c>
      <c r="AE913" s="114">
        <v>0</v>
      </c>
      <c r="AF913" s="56">
        <v>0</v>
      </c>
      <c r="AG913" s="116" t="s">
        <v>90</v>
      </c>
      <c r="AH913" s="54">
        <f t="shared" si="75"/>
        <v>0</v>
      </c>
      <c r="AI913" s="56">
        <v>0</v>
      </c>
      <c r="AJ913" s="114">
        <v>0</v>
      </c>
      <c r="AK913" s="120" t="s">
        <v>90</v>
      </c>
      <c r="AL913" s="116" t="s">
        <v>90</v>
      </c>
      <c r="AM913" s="56">
        <v>0</v>
      </c>
      <c r="AN913" s="116" t="s">
        <v>90</v>
      </c>
      <c r="AO913" s="116" t="s">
        <v>90</v>
      </c>
      <c r="AP913" s="116" t="s">
        <v>90</v>
      </c>
      <c r="AQ913" s="54">
        <f t="shared" si="72"/>
        <v>0</v>
      </c>
      <c r="AR913" s="54">
        <f>+L913+AE913-AJ913</f>
        <v>14795936</v>
      </c>
      <c r="AS913" s="56" t="s">
        <v>571</v>
      </c>
      <c r="AT913" s="114">
        <v>0</v>
      </c>
      <c r="AU913" s="56" t="s">
        <v>91</v>
      </c>
      <c r="AV913" s="114">
        <v>0</v>
      </c>
      <c r="AW913" s="56" t="s">
        <v>90</v>
      </c>
      <c r="AX913" s="247">
        <v>2142194</v>
      </c>
      <c r="AY913" s="58">
        <f t="shared" si="73"/>
        <v>12653742</v>
      </c>
      <c r="AZ913" s="112">
        <f t="shared" si="74"/>
        <v>0.14478259435563928</v>
      </c>
      <c r="BA913" s="159">
        <v>0.14478259435563928</v>
      </c>
      <c r="BB913" s="56" t="s">
        <v>90</v>
      </c>
      <c r="BC913" s="56" t="s">
        <v>92</v>
      </c>
      <c r="BD913" s="403" t="s">
        <v>3302</v>
      </c>
      <c r="BE913" s="51" t="s">
        <v>88</v>
      </c>
      <c r="BF913" s="51" t="s">
        <v>88</v>
      </c>
    </row>
    <row r="914" spans="2:58" x14ac:dyDescent="0.25">
      <c r="B914" s="51">
        <v>2026</v>
      </c>
      <c r="C914" s="51">
        <v>891780111</v>
      </c>
      <c r="D914" s="51" t="s">
        <v>79</v>
      </c>
      <c r="E914" s="161" t="s">
        <v>3301</v>
      </c>
      <c r="F914" s="56" t="s">
        <v>3300</v>
      </c>
      <c r="G914" s="56">
        <v>0</v>
      </c>
      <c r="H914" s="56" t="s">
        <v>82</v>
      </c>
      <c r="I914" s="51" t="s">
        <v>174</v>
      </c>
      <c r="J914" s="121" t="s">
        <v>84</v>
      </c>
      <c r="K914" s="109" t="s">
        <v>2542</v>
      </c>
      <c r="L914" s="114">
        <v>15569237</v>
      </c>
      <c r="M914" s="51" t="s">
        <v>86</v>
      </c>
      <c r="N914" s="109" t="s">
        <v>3299</v>
      </c>
      <c r="O914" s="109">
        <v>1082921213</v>
      </c>
      <c r="P914" s="109">
        <v>490</v>
      </c>
      <c r="Q914" s="120">
        <v>46051</v>
      </c>
      <c r="R914" s="109">
        <v>4224609418</v>
      </c>
      <c r="S914" s="114">
        <v>3798</v>
      </c>
      <c r="T914" s="120">
        <v>46052</v>
      </c>
      <c r="U914" s="114">
        <v>15569237</v>
      </c>
      <c r="V914" s="56" t="s">
        <v>88</v>
      </c>
      <c r="W914" s="114">
        <v>1082939683</v>
      </c>
      <c r="X914" s="161" t="s">
        <v>1984</v>
      </c>
      <c r="Y914" s="120">
        <v>46052</v>
      </c>
      <c r="Z914" s="120">
        <v>46062</v>
      </c>
      <c r="AA914" s="120" t="s">
        <v>90</v>
      </c>
      <c r="AB914" s="120">
        <v>46234</v>
      </c>
      <c r="AC914" s="54">
        <f t="shared" si="71"/>
        <v>172</v>
      </c>
      <c r="AD914" s="56">
        <v>0</v>
      </c>
      <c r="AE914" s="114">
        <v>0</v>
      </c>
      <c r="AF914" s="56">
        <v>0</v>
      </c>
      <c r="AG914" s="116" t="s">
        <v>90</v>
      </c>
      <c r="AH914" s="54">
        <f t="shared" si="75"/>
        <v>0</v>
      </c>
      <c r="AI914" s="56">
        <v>0</v>
      </c>
      <c r="AJ914" s="114">
        <v>0</v>
      </c>
      <c r="AK914" s="120" t="s">
        <v>90</v>
      </c>
      <c r="AL914" s="116" t="s">
        <v>90</v>
      </c>
      <c r="AM914" s="56">
        <v>0</v>
      </c>
      <c r="AN914" s="116" t="s">
        <v>90</v>
      </c>
      <c r="AO914" s="116" t="s">
        <v>90</v>
      </c>
      <c r="AP914" s="116" t="s">
        <v>90</v>
      </c>
      <c r="AQ914" s="54">
        <f t="shared" si="72"/>
        <v>0</v>
      </c>
      <c r="AR914" s="54">
        <f>+L914+AE914-AJ914</f>
        <v>15569237</v>
      </c>
      <c r="AS914" s="56" t="s">
        <v>571</v>
      </c>
      <c r="AT914" s="114">
        <v>0</v>
      </c>
      <c r="AU914" s="56" t="s">
        <v>91</v>
      </c>
      <c r="AV914" s="114">
        <v>0</v>
      </c>
      <c r="AW914" s="56" t="s">
        <v>90</v>
      </c>
      <c r="AX914" s="247">
        <v>3005539</v>
      </c>
      <c r="AY914" s="58">
        <f t="shared" si="73"/>
        <v>12563698</v>
      </c>
      <c r="AZ914" s="112">
        <f t="shared" si="74"/>
        <v>0.19304343559032469</v>
      </c>
      <c r="BA914" s="159">
        <v>0.19304343559032469</v>
      </c>
      <c r="BB914" s="56" t="s">
        <v>90</v>
      </c>
      <c r="BC914" s="56" t="s">
        <v>92</v>
      </c>
      <c r="BD914" s="403" t="s">
        <v>3298</v>
      </c>
      <c r="BE914" s="51" t="s">
        <v>88</v>
      </c>
      <c r="BF914" s="51" t="s">
        <v>88</v>
      </c>
    </row>
    <row r="915" spans="2:58" s="391" customFormat="1" x14ac:dyDescent="0.25">
      <c r="B915" s="51">
        <v>2026</v>
      </c>
      <c r="C915" s="51">
        <v>891780111</v>
      </c>
      <c r="D915" s="51" t="s">
        <v>79</v>
      </c>
      <c r="E915" s="161" t="s">
        <v>3297</v>
      </c>
      <c r="F915" s="56" t="s">
        <v>3296</v>
      </c>
      <c r="G915" s="56">
        <v>0</v>
      </c>
      <c r="H915" s="56" t="s">
        <v>82</v>
      </c>
      <c r="I915" s="51" t="s">
        <v>174</v>
      </c>
      <c r="J915" s="121" t="s">
        <v>84</v>
      </c>
      <c r="K915" s="410" t="s">
        <v>3295</v>
      </c>
      <c r="L915" s="114">
        <v>32499500</v>
      </c>
      <c r="M915" s="51" t="s">
        <v>86</v>
      </c>
      <c r="N915" s="109" t="s">
        <v>3294</v>
      </c>
      <c r="O915" s="109">
        <v>19603150</v>
      </c>
      <c r="P915" s="109">
        <v>68</v>
      </c>
      <c r="Q915" s="120">
        <v>46036</v>
      </c>
      <c r="R915" s="109">
        <v>396667544</v>
      </c>
      <c r="S915" s="114">
        <v>4161</v>
      </c>
      <c r="T915" s="120">
        <v>46052</v>
      </c>
      <c r="U915" s="114">
        <v>32499500</v>
      </c>
      <c r="V915" s="56" t="s">
        <v>88</v>
      </c>
      <c r="W915" s="114">
        <v>85155333</v>
      </c>
      <c r="X915" s="161" t="s">
        <v>1960</v>
      </c>
      <c r="Y915" s="120">
        <v>46052</v>
      </c>
      <c r="Z915" s="120">
        <v>46052</v>
      </c>
      <c r="AA915" s="120" t="s">
        <v>90</v>
      </c>
      <c r="AB915" s="120">
        <v>46195</v>
      </c>
      <c r="AC915" s="54">
        <f t="shared" si="71"/>
        <v>143</v>
      </c>
      <c r="AD915" s="56">
        <v>0</v>
      </c>
      <c r="AE915" s="114">
        <v>0</v>
      </c>
      <c r="AF915" s="56">
        <v>0</v>
      </c>
      <c r="AG915" s="116" t="s">
        <v>90</v>
      </c>
      <c r="AH915" s="54">
        <f t="shared" si="75"/>
        <v>0</v>
      </c>
      <c r="AI915" s="56">
        <v>0</v>
      </c>
      <c r="AJ915" s="114">
        <v>0</v>
      </c>
      <c r="AK915" s="120" t="s">
        <v>90</v>
      </c>
      <c r="AL915" s="116" t="s">
        <v>90</v>
      </c>
      <c r="AM915" s="56">
        <v>0</v>
      </c>
      <c r="AN915" s="116" t="s">
        <v>90</v>
      </c>
      <c r="AO915" s="116" t="s">
        <v>90</v>
      </c>
      <c r="AP915" s="116" t="s">
        <v>90</v>
      </c>
      <c r="AQ915" s="54">
        <f t="shared" si="72"/>
        <v>0</v>
      </c>
      <c r="AR915" s="54">
        <f>+L915+AE915-AJ915</f>
        <v>32499500</v>
      </c>
      <c r="AS915" s="56" t="s">
        <v>571</v>
      </c>
      <c r="AT915" s="114">
        <v>0</v>
      </c>
      <c r="AU915" s="56" t="s">
        <v>91</v>
      </c>
      <c r="AV915" s="114">
        <v>0</v>
      </c>
      <c r="AW915" s="56" t="s">
        <v>90</v>
      </c>
      <c r="AX915" s="247">
        <v>0</v>
      </c>
      <c r="AY915" s="58">
        <f t="shared" si="73"/>
        <v>32499500</v>
      </c>
      <c r="AZ915" s="112">
        <f t="shared" si="74"/>
        <v>0</v>
      </c>
      <c r="BA915" s="159">
        <v>0</v>
      </c>
      <c r="BB915" s="56" t="s">
        <v>90</v>
      </c>
      <c r="BC915" s="56" t="s">
        <v>92</v>
      </c>
      <c r="BD915" s="403" t="s">
        <v>3293</v>
      </c>
      <c r="BE915" s="51" t="s">
        <v>88</v>
      </c>
      <c r="BF915" s="51" t="s">
        <v>88</v>
      </c>
    </row>
    <row r="916" spans="2:58" x14ac:dyDescent="0.25">
      <c r="B916" s="51">
        <v>2026</v>
      </c>
      <c r="C916" s="51">
        <v>891780111</v>
      </c>
      <c r="D916" s="51" t="s">
        <v>79</v>
      </c>
      <c r="E916" s="161" t="s">
        <v>3292</v>
      </c>
      <c r="F916" s="56" t="s">
        <v>3291</v>
      </c>
      <c r="G916" s="56">
        <v>0</v>
      </c>
      <c r="H916" s="56" t="s">
        <v>82</v>
      </c>
      <c r="I916" s="51" t="s">
        <v>174</v>
      </c>
      <c r="J916" s="121" t="s">
        <v>84</v>
      </c>
      <c r="K916" s="109" t="s">
        <v>3290</v>
      </c>
      <c r="L916" s="114">
        <v>14795937</v>
      </c>
      <c r="M916" s="51" t="s">
        <v>86</v>
      </c>
      <c r="N916" s="109" t="s">
        <v>3289</v>
      </c>
      <c r="O916" s="109">
        <v>1083012415</v>
      </c>
      <c r="P916" s="109">
        <v>490</v>
      </c>
      <c r="Q916" s="120">
        <v>46051</v>
      </c>
      <c r="R916" s="109">
        <v>4224609418</v>
      </c>
      <c r="S916" s="114">
        <v>3801</v>
      </c>
      <c r="T916" s="120">
        <v>46052</v>
      </c>
      <c r="U916" s="114">
        <v>14795937</v>
      </c>
      <c r="V916" s="56" t="s">
        <v>88</v>
      </c>
      <c r="W916" s="114">
        <v>1082939683</v>
      </c>
      <c r="X916" s="161" t="s">
        <v>1984</v>
      </c>
      <c r="Y916" s="120">
        <v>46052</v>
      </c>
      <c r="Z916" s="120">
        <v>46062</v>
      </c>
      <c r="AA916" s="120" t="s">
        <v>90</v>
      </c>
      <c r="AB916" s="120">
        <v>46234</v>
      </c>
      <c r="AC916" s="54">
        <f t="shared" si="71"/>
        <v>172</v>
      </c>
      <c r="AD916" s="56">
        <v>0</v>
      </c>
      <c r="AE916" s="114">
        <v>0</v>
      </c>
      <c r="AF916" s="56">
        <v>0</v>
      </c>
      <c r="AG916" s="116" t="s">
        <v>90</v>
      </c>
      <c r="AH916" s="54">
        <f t="shared" si="75"/>
        <v>0</v>
      </c>
      <c r="AI916" s="56">
        <v>0</v>
      </c>
      <c r="AJ916" s="114">
        <v>0</v>
      </c>
      <c r="AK916" s="120" t="s">
        <v>90</v>
      </c>
      <c r="AL916" s="116" t="s">
        <v>90</v>
      </c>
      <c r="AM916" s="56">
        <v>0</v>
      </c>
      <c r="AN916" s="116" t="s">
        <v>90</v>
      </c>
      <c r="AO916" s="116" t="s">
        <v>90</v>
      </c>
      <c r="AP916" s="116" t="s">
        <v>90</v>
      </c>
      <c r="AQ916" s="54">
        <f t="shared" si="72"/>
        <v>0</v>
      </c>
      <c r="AR916" s="54">
        <f>+L916+AE916-AJ916</f>
        <v>14795937</v>
      </c>
      <c r="AS916" s="56" t="s">
        <v>571</v>
      </c>
      <c r="AT916" s="114">
        <v>0</v>
      </c>
      <c r="AU916" s="56" t="s">
        <v>91</v>
      </c>
      <c r="AV916" s="114">
        <v>0</v>
      </c>
      <c r="AW916" s="56" t="s">
        <v>90</v>
      </c>
      <c r="AX916" s="247">
        <v>2142194</v>
      </c>
      <c r="AY916" s="58">
        <f t="shared" si="73"/>
        <v>12653743</v>
      </c>
      <c r="AZ916" s="112">
        <f t="shared" si="74"/>
        <v>0.14478258457034524</v>
      </c>
      <c r="BA916" s="159">
        <v>0.14478258457034524</v>
      </c>
      <c r="BB916" s="56" t="s">
        <v>90</v>
      </c>
      <c r="BC916" s="56" t="s">
        <v>92</v>
      </c>
      <c r="BD916" s="403" t="s">
        <v>3288</v>
      </c>
      <c r="BE916" s="51" t="s">
        <v>88</v>
      </c>
      <c r="BF916" s="51" t="s">
        <v>88</v>
      </c>
    </row>
    <row r="917" spans="2:58" x14ac:dyDescent="0.25">
      <c r="B917" s="51">
        <v>2026</v>
      </c>
      <c r="C917" s="51">
        <v>891780111</v>
      </c>
      <c r="D917" s="51" t="s">
        <v>79</v>
      </c>
      <c r="E917" s="161" t="s">
        <v>3287</v>
      </c>
      <c r="F917" s="56" t="s">
        <v>3286</v>
      </c>
      <c r="G917" s="56">
        <v>0</v>
      </c>
      <c r="H917" s="56" t="s">
        <v>82</v>
      </c>
      <c r="I917" s="51" t="s">
        <v>174</v>
      </c>
      <c r="J917" s="121" t="s">
        <v>84</v>
      </c>
      <c r="K917" s="109" t="s">
        <v>3285</v>
      </c>
      <c r="L917" s="114">
        <v>15569237</v>
      </c>
      <c r="M917" s="51" t="s">
        <v>86</v>
      </c>
      <c r="N917" s="109" t="s">
        <v>3284</v>
      </c>
      <c r="O917" s="109">
        <v>1193095001</v>
      </c>
      <c r="P917" s="109">
        <v>490</v>
      </c>
      <c r="Q917" s="120">
        <v>46051</v>
      </c>
      <c r="R917" s="109">
        <v>4224609418</v>
      </c>
      <c r="S917" s="114">
        <v>3797</v>
      </c>
      <c r="T917" s="120">
        <v>46052</v>
      </c>
      <c r="U917" s="114">
        <v>15569237</v>
      </c>
      <c r="V917" s="56" t="s">
        <v>88</v>
      </c>
      <c r="W917" s="114">
        <v>1082939683</v>
      </c>
      <c r="X917" s="161" t="s">
        <v>1984</v>
      </c>
      <c r="Y917" s="120">
        <v>46052</v>
      </c>
      <c r="Z917" s="120">
        <v>46062</v>
      </c>
      <c r="AA917" s="120" t="s">
        <v>90</v>
      </c>
      <c r="AB917" s="120">
        <v>46234</v>
      </c>
      <c r="AC917" s="54">
        <f t="shared" si="71"/>
        <v>172</v>
      </c>
      <c r="AD917" s="56">
        <v>0</v>
      </c>
      <c r="AE917" s="114">
        <v>0</v>
      </c>
      <c r="AF917" s="56">
        <v>0</v>
      </c>
      <c r="AG917" s="116" t="s">
        <v>90</v>
      </c>
      <c r="AH917" s="54">
        <f t="shared" si="75"/>
        <v>0</v>
      </c>
      <c r="AI917" s="56">
        <v>0</v>
      </c>
      <c r="AJ917" s="114">
        <v>0</v>
      </c>
      <c r="AK917" s="120" t="s">
        <v>90</v>
      </c>
      <c r="AL917" s="116" t="s">
        <v>90</v>
      </c>
      <c r="AM917" s="56">
        <v>0</v>
      </c>
      <c r="AN917" s="116" t="s">
        <v>90</v>
      </c>
      <c r="AO917" s="116" t="s">
        <v>90</v>
      </c>
      <c r="AP917" s="116" t="s">
        <v>90</v>
      </c>
      <c r="AQ917" s="54">
        <f t="shared" si="72"/>
        <v>0</v>
      </c>
      <c r="AR917" s="54">
        <f>+L917+AE917-AJ917</f>
        <v>15569237</v>
      </c>
      <c r="AS917" s="56" t="s">
        <v>571</v>
      </c>
      <c r="AT917" s="114">
        <v>0</v>
      </c>
      <c r="AU917" s="56" t="s">
        <v>91</v>
      </c>
      <c r="AV917" s="114">
        <v>0</v>
      </c>
      <c r="AW917" s="56" t="s">
        <v>90</v>
      </c>
      <c r="AX917" s="247">
        <v>2856259</v>
      </c>
      <c r="AY917" s="58">
        <f t="shared" si="73"/>
        <v>12712978</v>
      </c>
      <c r="AZ917" s="112">
        <f t="shared" si="74"/>
        <v>0.18345529713498485</v>
      </c>
      <c r="BA917" s="159">
        <v>0.18345529713498485</v>
      </c>
      <c r="BB917" s="56" t="s">
        <v>90</v>
      </c>
      <c r="BC917" s="56" t="s">
        <v>92</v>
      </c>
      <c r="BD917" s="403" t="s">
        <v>3283</v>
      </c>
      <c r="BE917" s="51" t="s">
        <v>88</v>
      </c>
      <c r="BF917" s="51" t="s">
        <v>88</v>
      </c>
    </row>
    <row r="918" spans="2:58" x14ac:dyDescent="0.25">
      <c r="B918" s="51">
        <v>2026</v>
      </c>
      <c r="C918" s="51">
        <v>891780111</v>
      </c>
      <c r="D918" s="51" t="s">
        <v>79</v>
      </c>
      <c r="E918" s="161" t="s">
        <v>3282</v>
      </c>
      <c r="F918" s="56" t="s">
        <v>3281</v>
      </c>
      <c r="G918" s="56">
        <v>0</v>
      </c>
      <c r="H918" s="56" t="s">
        <v>82</v>
      </c>
      <c r="I918" s="51" t="s">
        <v>174</v>
      </c>
      <c r="J918" s="121" t="s">
        <v>84</v>
      </c>
      <c r="K918" s="109" t="s">
        <v>3280</v>
      </c>
      <c r="L918" s="114">
        <v>14795000</v>
      </c>
      <c r="M918" s="51" t="s">
        <v>86</v>
      </c>
      <c r="N918" s="109" t="s">
        <v>3279</v>
      </c>
      <c r="O918" s="109">
        <v>1007862670</v>
      </c>
      <c r="P918" s="109">
        <v>490</v>
      </c>
      <c r="Q918" s="120">
        <v>46051</v>
      </c>
      <c r="R918" s="109">
        <v>4224609418</v>
      </c>
      <c r="S918" s="114">
        <v>3800</v>
      </c>
      <c r="T918" s="120">
        <v>46052</v>
      </c>
      <c r="U918" s="114">
        <v>14795000</v>
      </c>
      <c r="V918" s="56" t="s">
        <v>88</v>
      </c>
      <c r="W918" s="114">
        <v>1082939683</v>
      </c>
      <c r="X918" s="161" t="s">
        <v>1984</v>
      </c>
      <c r="Y918" s="120">
        <v>46052</v>
      </c>
      <c r="Z918" s="120">
        <v>46062</v>
      </c>
      <c r="AA918" s="120" t="s">
        <v>90</v>
      </c>
      <c r="AB918" s="120">
        <v>46234</v>
      </c>
      <c r="AC918" s="54">
        <f t="shared" si="71"/>
        <v>172</v>
      </c>
      <c r="AD918" s="56">
        <v>0</v>
      </c>
      <c r="AE918" s="114">
        <v>0</v>
      </c>
      <c r="AF918" s="56">
        <v>0</v>
      </c>
      <c r="AG918" s="116" t="s">
        <v>90</v>
      </c>
      <c r="AH918" s="54">
        <f t="shared" si="75"/>
        <v>0</v>
      </c>
      <c r="AI918" s="56">
        <v>0</v>
      </c>
      <c r="AJ918" s="114">
        <v>0</v>
      </c>
      <c r="AK918" s="120" t="s">
        <v>90</v>
      </c>
      <c r="AL918" s="116" t="s">
        <v>90</v>
      </c>
      <c r="AM918" s="56">
        <v>0</v>
      </c>
      <c r="AN918" s="116" t="s">
        <v>90</v>
      </c>
      <c r="AO918" s="116" t="s">
        <v>90</v>
      </c>
      <c r="AP918" s="116" t="s">
        <v>90</v>
      </c>
      <c r="AQ918" s="54">
        <f t="shared" si="72"/>
        <v>0</v>
      </c>
      <c r="AR918" s="54">
        <f>+L918+AE918-AJ918</f>
        <v>14795000</v>
      </c>
      <c r="AS918" s="56" t="s">
        <v>571</v>
      </c>
      <c r="AT918" s="114">
        <v>0</v>
      </c>
      <c r="AU918" s="56" t="s">
        <v>91</v>
      </c>
      <c r="AV918" s="114">
        <v>0</v>
      </c>
      <c r="AW918" s="56" t="s">
        <v>90</v>
      </c>
      <c r="AX918" s="247">
        <v>2142194</v>
      </c>
      <c r="AY918" s="58">
        <f t="shared" si="73"/>
        <v>12652806</v>
      </c>
      <c r="AZ918" s="112">
        <f t="shared" si="74"/>
        <v>0.14479175397093613</v>
      </c>
      <c r="BA918" s="159">
        <v>0.14479175397093613</v>
      </c>
      <c r="BB918" s="56" t="s">
        <v>90</v>
      </c>
      <c r="BC918" s="56" t="s">
        <v>92</v>
      </c>
      <c r="BD918" s="403" t="s">
        <v>3278</v>
      </c>
      <c r="BE918" s="51" t="s">
        <v>88</v>
      </c>
      <c r="BF918" s="51" t="s">
        <v>88</v>
      </c>
    </row>
    <row r="919" spans="2:58" x14ac:dyDescent="0.25">
      <c r="B919" s="51">
        <v>2026</v>
      </c>
      <c r="C919" s="51">
        <v>891780111</v>
      </c>
      <c r="D919" s="51" t="s">
        <v>79</v>
      </c>
      <c r="E919" s="161" t="s">
        <v>3277</v>
      </c>
      <c r="F919" s="56" t="s">
        <v>3276</v>
      </c>
      <c r="G919" s="56">
        <v>0</v>
      </c>
      <c r="H919" s="56" t="s">
        <v>82</v>
      </c>
      <c r="I919" s="51" t="s">
        <v>174</v>
      </c>
      <c r="J919" s="121" t="s">
        <v>84</v>
      </c>
      <c r="K919" s="109" t="s">
        <v>3275</v>
      </c>
      <c r="L919" s="114">
        <v>11836745</v>
      </c>
      <c r="M919" s="51" t="s">
        <v>86</v>
      </c>
      <c r="N919" s="109" t="s">
        <v>3274</v>
      </c>
      <c r="O919" s="109">
        <v>1081822648</v>
      </c>
      <c r="P919" s="109">
        <v>490</v>
      </c>
      <c r="Q919" s="120">
        <v>46051</v>
      </c>
      <c r="R919" s="109">
        <v>4224609418</v>
      </c>
      <c r="S919" s="114">
        <v>3796</v>
      </c>
      <c r="T919" s="120">
        <v>46052</v>
      </c>
      <c r="U919" s="114">
        <v>11836745</v>
      </c>
      <c r="V919" s="56" t="s">
        <v>88</v>
      </c>
      <c r="W919" s="114">
        <v>1082939683</v>
      </c>
      <c r="X919" s="161" t="s">
        <v>1984</v>
      </c>
      <c r="Y919" s="120">
        <v>46052</v>
      </c>
      <c r="Z919" s="120">
        <v>46062</v>
      </c>
      <c r="AA919" s="120" t="s">
        <v>90</v>
      </c>
      <c r="AB919" s="120">
        <v>46234</v>
      </c>
      <c r="AC919" s="54">
        <f t="shared" si="71"/>
        <v>172</v>
      </c>
      <c r="AD919" s="56">
        <v>0</v>
      </c>
      <c r="AE919" s="114">
        <v>0</v>
      </c>
      <c r="AF919" s="56">
        <v>0</v>
      </c>
      <c r="AG919" s="116" t="s">
        <v>90</v>
      </c>
      <c r="AH919" s="54">
        <f t="shared" si="75"/>
        <v>0</v>
      </c>
      <c r="AI919" s="56">
        <v>0</v>
      </c>
      <c r="AJ919" s="114">
        <v>0</v>
      </c>
      <c r="AK919" s="120" t="s">
        <v>90</v>
      </c>
      <c r="AL919" s="116" t="s">
        <v>90</v>
      </c>
      <c r="AM919" s="56">
        <v>0</v>
      </c>
      <c r="AN919" s="116" t="s">
        <v>90</v>
      </c>
      <c r="AO919" s="116" t="s">
        <v>90</v>
      </c>
      <c r="AP919" s="116" t="s">
        <v>90</v>
      </c>
      <c r="AQ919" s="54">
        <f t="shared" si="72"/>
        <v>0</v>
      </c>
      <c r="AR919" s="54">
        <f>+L919+AE919-AJ919</f>
        <v>11836745</v>
      </c>
      <c r="AS919" s="56" t="s">
        <v>571</v>
      </c>
      <c r="AT919" s="114">
        <v>0</v>
      </c>
      <c r="AU919" s="56" t="s">
        <v>91</v>
      </c>
      <c r="AV919" s="114">
        <v>0</v>
      </c>
      <c r="AW919" s="56" t="s">
        <v>90</v>
      </c>
      <c r="AX919" s="247">
        <v>2586258</v>
      </c>
      <c r="AY919" s="58">
        <f t="shared" si="73"/>
        <v>9250487</v>
      </c>
      <c r="AZ919" s="112">
        <f t="shared" si="74"/>
        <v>0.21849402010434457</v>
      </c>
      <c r="BA919" s="159">
        <v>0.21849402010434457</v>
      </c>
      <c r="BB919" s="56" t="s">
        <v>90</v>
      </c>
      <c r="BC919" s="56" t="s">
        <v>92</v>
      </c>
      <c r="BD919" s="403" t="s">
        <v>3273</v>
      </c>
      <c r="BE919" s="51" t="s">
        <v>88</v>
      </c>
      <c r="BF919" s="51" t="s">
        <v>88</v>
      </c>
    </row>
    <row r="920" spans="2:58" x14ac:dyDescent="0.25">
      <c r="B920" s="51">
        <v>2026</v>
      </c>
      <c r="C920" s="51">
        <v>891780111</v>
      </c>
      <c r="D920" s="51" t="s">
        <v>79</v>
      </c>
      <c r="E920" s="161" t="s">
        <v>3272</v>
      </c>
      <c r="F920" s="56" t="s">
        <v>3271</v>
      </c>
      <c r="G920" s="56">
        <v>0</v>
      </c>
      <c r="H920" s="56" t="s">
        <v>82</v>
      </c>
      <c r="I920" s="51" t="s">
        <v>174</v>
      </c>
      <c r="J920" s="121" t="s">
        <v>84</v>
      </c>
      <c r="K920" s="109" t="s">
        <v>3270</v>
      </c>
      <c r="L920" s="114">
        <v>14795931</v>
      </c>
      <c r="M920" s="51" t="s">
        <v>86</v>
      </c>
      <c r="N920" s="109" t="s">
        <v>3269</v>
      </c>
      <c r="O920" s="109">
        <v>1065204612</v>
      </c>
      <c r="P920" s="109">
        <v>490</v>
      </c>
      <c r="Q920" s="120">
        <v>46051</v>
      </c>
      <c r="R920" s="109">
        <v>4224609418</v>
      </c>
      <c r="S920" s="114">
        <v>3795</v>
      </c>
      <c r="T920" s="120">
        <v>46052</v>
      </c>
      <c r="U920" s="114">
        <v>14795931</v>
      </c>
      <c r="V920" s="56" t="s">
        <v>88</v>
      </c>
      <c r="W920" s="114">
        <v>1082939683</v>
      </c>
      <c r="X920" s="161" t="s">
        <v>1984</v>
      </c>
      <c r="Y920" s="120">
        <v>46052</v>
      </c>
      <c r="Z920" s="120">
        <v>46062</v>
      </c>
      <c r="AA920" s="120" t="s">
        <v>90</v>
      </c>
      <c r="AB920" s="120">
        <v>46234</v>
      </c>
      <c r="AC920" s="54">
        <f t="shared" si="71"/>
        <v>172</v>
      </c>
      <c r="AD920" s="56">
        <v>0</v>
      </c>
      <c r="AE920" s="114">
        <v>0</v>
      </c>
      <c r="AF920" s="56">
        <v>0</v>
      </c>
      <c r="AG920" s="116" t="s">
        <v>90</v>
      </c>
      <c r="AH920" s="54">
        <f t="shared" si="75"/>
        <v>0</v>
      </c>
      <c r="AI920" s="56">
        <v>0</v>
      </c>
      <c r="AJ920" s="114">
        <v>0</v>
      </c>
      <c r="AK920" s="120" t="s">
        <v>90</v>
      </c>
      <c r="AL920" s="116" t="s">
        <v>90</v>
      </c>
      <c r="AM920" s="56">
        <v>0</v>
      </c>
      <c r="AN920" s="116" t="s">
        <v>90</v>
      </c>
      <c r="AO920" s="116" t="s">
        <v>90</v>
      </c>
      <c r="AP920" s="116" t="s">
        <v>90</v>
      </c>
      <c r="AQ920" s="54">
        <f t="shared" si="72"/>
        <v>0</v>
      </c>
      <c r="AR920" s="54">
        <f>+L920+AE920-AJ920</f>
        <v>14795931</v>
      </c>
      <c r="AS920" s="56" t="s">
        <v>571</v>
      </c>
      <c r="AT920" s="114">
        <v>0</v>
      </c>
      <c r="AU920" s="56" t="s">
        <v>91</v>
      </c>
      <c r="AV920" s="114">
        <v>0</v>
      </c>
      <c r="AW920" s="56" t="s">
        <v>90</v>
      </c>
      <c r="AX920" s="247">
        <v>0</v>
      </c>
      <c r="AY920" s="58">
        <f t="shared" si="73"/>
        <v>14795931</v>
      </c>
      <c r="AZ920" s="112">
        <f t="shared" si="74"/>
        <v>0</v>
      </c>
      <c r="BA920" s="159">
        <v>0</v>
      </c>
      <c r="BB920" s="56" t="s">
        <v>90</v>
      </c>
      <c r="BC920" s="56" t="s">
        <v>92</v>
      </c>
      <c r="BD920" s="403" t="s">
        <v>3268</v>
      </c>
      <c r="BE920" s="51" t="s">
        <v>88</v>
      </c>
      <c r="BF920" s="51" t="s">
        <v>88</v>
      </c>
    </row>
    <row r="921" spans="2:58" x14ac:dyDescent="0.25">
      <c r="B921" s="51">
        <v>2026</v>
      </c>
      <c r="C921" s="51">
        <v>891780111</v>
      </c>
      <c r="D921" s="51" t="s">
        <v>79</v>
      </c>
      <c r="E921" s="161" t="s">
        <v>3267</v>
      </c>
      <c r="F921" s="56" t="s">
        <v>3266</v>
      </c>
      <c r="G921" s="56">
        <v>0</v>
      </c>
      <c r="H921" s="56" t="s">
        <v>82</v>
      </c>
      <c r="I921" s="51" t="s">
        <v>174</v>
      </c>
      <c r="J921" s="121" t="s">
        <v>84</v>
      </c>
      <c r="K921" s="109" t="s">
        <v>3265</v>
      </c>
      <c r="L921" s="114">
        <v>14795936</v>
      </c>
      <c r="M921" s="51" t="s">
        <v>86</v>
      </c>
      <c r="N921" s="109" t="s">
        <v>3264</v>
      </c>
      <c r="O921" s="109">
        <v>1068388143</v>
      </c>
      <c r="P921" s="109">
        <v>490</v>
      </c>
      <c r="Q921" s="120">
        <v>46051</v>
      </c>
      <c r="R921" s="109">
        <v>4224609418</v>
      </c>
      <c r="S921" s="114">
        <v>3794</v>
      </c>
      <c r="T921" s="120">
        <v>46052</v>
      </c>
      <c r="U921" s="114">
        <v>14795936</v>
      </c>
      <c r="V921" s="56" t="s">
        <v>88</v>
      </c>
      <c r="W921" s="114">
        <v>1082939683</v>
      </c>
      <c r="X921" s="161" t="s">
        <v>1984</v>
      </c>
      <c r="Y921" s="120">
        <v>46052</v>
      </c>
      <c r="Z921" s="120">
        <v>46062</v>
      </c>
      <c r="AA921" s="120" t="s">
        <v>90</v>
      </c>
      <c r="AB921" s="120">
        <v>46234</v>
      </c>
      <c r="AC921" s="54">
        <f t="shared" si="71"/>
        <v>172</v>
      </c>
      <c r="AD921" s="56">
        <v>0</v>
      </c>
      <c r="AE921" s="114">
        <v>0</v>
      </c>
      <c r="AF921" s="56">
        <v>0</v>
      </c>
      <c r="AG921" s="116" t="s">
        <v>90</v>
      </c>
      <c r="AH921" s="54">
        <f t="shared" si="75"/>
        <v>0</v>
      </c>
      <c r="AI921" s="56">
        <v>0</v>
      </c>
      <c r="AJ921" s="114">
        <v>0</v>
      </c>
      <c r="AK921" s="120" t="s">
        <v>90</v>
      </c>
      <c r="AL921" s="116" t="s">
        <v>90</v>
      </c>
      <c r="AM921" s="56">
        <v>0</v>
      </c>
      <c r="AN921" s="116" t="s">
        <v>90</v>
      </c>
      <c r="AO921" s="116" t="s">
        <v>90</v>
      </c>
      <c r="AP921" s="116" t="s">
        <v>90</v>
      </c>
      <c r="AQ921" s="54">
        <f t="shared" si="72"/>
        <v>0</v>
      </c>
      <c r="AR921" s="54">
        <f>+L921+AE921-AJ921</f>
        <v>14795936</v>
      </c>
      <c r="AS921" s="56" t="s">
        <v>571</v>
      </c>
      <c r="AT921" s="114">
        <v>0</v>
      </c>
      <c r="AU921" s="56" t="s">
        <v>91</v>
      </c>
      <c r="AV921" s="114">
        <v>0</v>
      </c>
      <c r="AW921" s="56" t="s">
        <v>90</v>
      </c>
      <c r="AX921" s="247">
        <v>2856259</v>
      </c>
      <c r="AY921" s="58">
        <f t="shared" si="73"/>
        <v>11939677</v>
      </c>
      <c r="AZ921" s="112">
        <f t="shared" si="74"/>
        <v>0.19304348166956115</v>
      </c>
      <c r="BA921" s="159">
        <v>0.19304348166956115</v>
      </c>
      <c r="BB921" s="56" t="s">
        <v>90</v>
      </c>
      <c r="BC921" s="56" t="s">
        <v>92</v>
      </c>
      <c r="BD921" s="403" t="s">
        <v>3263</v>
      </c>
      <c r="BE921" s="51" t="s">
        <v>88</v>
      </c>
      <c r="BF921" s="51" t="s">
        <v>88</v>
      </c>
    </row>
    <row r="922" spans="2:58" x14ac:dyDescent="0.25">
      <c r="B922" s="51">
        <v>2026</v>
      </c>
      <c r="C922" s="51">
        <v>891780111</v>
      </c>
      <c r="D922" s="51" t="s">
        <v>79</v>
      </c>
      <c r="E922" s="161" t="s">
        <v>3262</v>
      </c>
      <c r="F922" s="56" t="s">
        <v>3261</v>
      </c>
      <c r="G922" s="56">
        <v>0</v>
      </c>
      <c r="H922" s="56" t="s">
        <v>82</v>
      </c>
      <c r="I922" s="51" t="s">
        <v>174</v>
      </c>
      <c r="J922" s="121" t="s">
        <v>84</v>
      </c>
      <c r="K922" s="109" t="s">
        <v>3260</v>
      </c>
      <c r="L922" s="114">
        <v>14795936</v>
      </c>
      <c r="M922" s="51" t="s">
        <v>86</v>
      </c>
      <c r="N922" s="109" t="s">
        <v>3259</v>
      </c>
      <c r="O922" s="109">
        <v>39021740</v>
      </c>
      <c r="P922" s="109">
        <v>490</v>
      </c>
      <c r="Q922" s="120">
        <v>46051</v>
      </c>
      <c r="R922" s="109">
        <v>4224609418</v>
      </c>
      <c r="S922" s="114">
        <v>3791</v>
      </c>
      <c r="T922" s="120">
        <v>46052</v>
      </c>
      <c r="U922" s="114">
        <v>14795936</v>
      </c>
      <c r="V922" s="56" t="s">
        <v>88</v>
      </c>
      <c r="W922" s="114">
        <v>1082939683</v>
      </c>
      <c r="X922" s="161" t="s">
        <v>1984</v>
      </c>
      <c r="Y922" s="120">
        <v>46052</v>
      </c>
      <c r="Z922" s="120">
        <v>46062</v>
      </c>
      <c r="AA922" s="120" t="s">
        <v>90</v>
      </c>
      <c r="AB922" s="120">
        <v>46234</v>
      </c>
      <c r="AC922" s="54">
        <f t="shared" si="71"/>
        <v>172</v>
      </c>
      <c r="AD922" s="56">
        <v>0</v>
      </c>
      <c r="AE922" s="114">
        <v>0</v>
      </c>
      <c r="AF922" s="56">
        <v>0</v>
      </c>
      <c r="AG922" s="116" t="s">
        <v>90</v>
      </c>
      <c r="AH922" s="54">
        <f t="shared" si="75"/>
        <v>0</v>
      </c>
      <c r="AI922" s="56">
        <v>0</v>
      </c>
      <c r="AJ922" s="114">
        <v>0</v>
      </c>
      <c r="AK922" s="120" t="s">
        <v>90</v>
      </c>
      <c r="AL922" s="116" t="s">
        <v>90</v>
      </c>
      <c r="AM922" s="56">
        <v>0</v>
      </c>
      <c r="AN922" s="116" t="s">
        <v>90</v>
      </c>
      <c r="AO922" s="116" t="s">
        <v>90</v>
      </c>
      <c r="AP922" s="116" t="s">
        <v>90</v>
      </c>
      <c r="AQ922" s="54">
        <f t="shared" si="72"/>
        <v>0</v>
      </c>
      <c r="AR922" s="54">
        <f>+L922+AE922-AJ922</f>
        <v>14795936</v>
      </c>
      <c r="AS922" s="56" t="s">
        <v>571</v>
      </c>
      <c r="AT922" s="114">
        <v>0</v>
      </c>
      <c r="AU922" s="56" t="s">
        <v>91</v>
      </c>
      <c r="AV922" s="114">
        <v>0</v>
      </c>
      <c r="AW922" s="56" t="s">
        <v>90</v>
      </c>
      <c r="AX922" s="247">
        <v>2142194</v>
      </c>
      <c r="AY922" s="58">
        <f t="shared" si="73"/>
        <v>12653742</v>
      </c>
      <c r="AZ922" s="112">
        <f t="shared" si="74"/>
        <v>0.14478259435563928</v>
      </c>
      <c r="BA922" s="159">
        <v>0.14478259435563928</v>
      </c>
      <c r="BB922" s="56" t="s">
        <v>90</v>
      </c>
      <c r="BC922" s="56" t="s">
        <v>92</v>
      </c>
      <c r="BD922" s="403" t="s">
        <v>3258</v>
      </c>
      <c r="BE922" s="51" t="s">
        <v>88</v>
      </c>
      <c r="BF922" s="51" t="s">
        <v>88</v>
      </c>
    </row>
    <row r="923" spans="2:58" x14ac:dyDescent="0.25">
      <c r="B923" s="51">
        <v>2026</v>
      </c>
      <c r="C923" s="51">
        <v>891780111</v>
      </c>
      <c r="D923" s="51" t="s">
        <v>79</v>
      </c>
      <c r="E923" s="161" t="s">
        <v>3257</v>
      </c>
      <c r="F923" s="56" t="s">
        <v>3256</v>
      </c>
      <c r="G923" s="56">
        <v>0</v>
      </c>
      <c r="H923" s="56" t="s">
        <v>82</v>
      </c>
      <c r="I923" s="51" t="s">
        <v>174</v>
      </c>
      <c r="J923" s="121" t="s">
        <v>84</v>
      </c>
      <c r="K923" s="109" t="s">
        <v>3255</v>
      </c>
      <c r="L923" s="114">
        <v>166000000</v>
      </c>
      <c r="M923" s="51" t="s">
        <v>86</v>
      </c>
      <c r="N923" s="109" t="s">
        <v>3254</v>
      </c>
      <c r="O923" s="109">
        <v>800176618</v>
      </c>
      <c r="P923" s="109">
        <v>508</v>
      </c>
      <c r="Q923" s="120">
        <v>46051</v>
      </c>
      <c r="R923" s="109">
        <v>166000000</v>
      </c>
      <c r="S923" s="114">
        <v>3748</v>
      </c>
      <c r="T923" s="120">
        <v>46052</v>
      </c>
      <c r="U923" s="114">
        <v>166000000</v>
      </c>
      <c r="V923" s="56" t="s">
        <v>88</v>
      </c>
      <c r="W923" s="405">
        <v>16078654</v>
      </c>
      <c r="X923" s="405" t="s">
        <v>610</v>
      </c>
      <c r="Y923" s="120">
        <v>46052</v>
      </c>
      <c r="Z923" s="120">
        <v>46057</v>
      </c>
      <c r="AA923" s="120">
        <v>46057</v>
      </c>
      <c r="AB923" s="120">
        <v>46142</v>
      </c>
      <c r="AC923" s="54">
        <f t="shared" si="71"/>
        <v>85</v>
      </c>
      <c r="AD923" s="56">
        <v>0</v>
      </c>
      <c r="AE923" s="114">
        <v>0</v>
      </c>
      <c r="AF923" s="56">
        <v>0</v>
      </c>
      <c r="AG923" s="116" t="s">
        <v>90</v>
      </c>
      <c r="AH923" s="54">
        <f t="shared" si="75"/>
        <v>0</v>
      </c>
      <c r="AI923" s="56">
        <v>0</v>
      </c>
      <c r="AJ923" s="114">
        <v>0</v>
      </c>
      <c r="AK923" s="120" t="s">
        <v>90</v>
      </c>
      <c r="AL923" s="116" t="s">
        <v>90</v>
      </c>
      <c r="AM923" s="56">
        <v>0</v>
      </c>
      <c r="AN923" s="116" t="s">
        <v>90</v>
      </c>
      <c r="AO923" s="116" t="s">
        <v>90</v>
      </c>
      <c r="AP923" s="116" t="s">
        <v>90</v>
      </c>
      <c r="AQ923" s="54">
        <f t="shared" si="72"/>
        <v>0</v>
      </c>
      <c r="AR923" s="54">
        <f>+L923+AE923-AJ923</f>
        <v>166000000</v>
      </c>
      <c r="AS923" s="56" t="s">
        <v>571</v>
      </c>
      <c r="AT923" s="114">
        <v>0</v>
      </c>
      <c r="AU923" s="56" t="s">
        <v>91</v>
      </c>
      <c r="AV923" s="114">
        <v>0</v>
      </c>
      <c r="AW923" s="56" t="s">
        <v>90</v>
      </c>
      <c r="AX923" s="247">
        <v>0</v>
      </c>
      <c r="AY923" s="58">
        <f t="shared" si="73"/>
        <v>166000000</v>
      </c>
      <c r="AZ923" s="112">
        <f t="shared" si="74"/>
        <v>0</v>
      </c>
      <c r="BA923" s="159">
        <v>0</v>
      </c>
      <c r="BB923" s="56" t="s">
        <v>90</v>
      </c>
      <c r="BC923" s="56" t="s">
        <v>149</v>
      </c>
      <c r="BD923" s="403" t="s">
        <v>3253</v>
      </c>
      <c r="BE923" s="51" t="s">
        <v>88</v>
      </c>
      <c r="BF923" s="51" t="s">
        <v>88</v>
      </c>
    </row>
    <row r="924" spans="2:58" x14ac:dyDescent="0.25">
      <c r="B924" s="51">
        <v>2026</v>
      </c>
      <c r="C924" s="51">
        <v>891780111</v>
      </c>
      <c r="D924" s="51" t="s">
        <v>79</v>
      </c>
      <c r="E924" s="161" t="s">
        <v>3252</v>
      </c>
      <c r="F924" s="56" t="s">
        <v>3251</v>
      </c>
      <c r="G924" s="56">
        <v>0</v>
      </c>
      <c r="H924" s="56" t="s">
        <v>82</v>
      </c>
      <c r="I924" s="51" t="s">
        <v>83</v>
      </c>
      <c r="J924" s="121" t="s">
        <v>84</v>
      </c>
      <c r="K924" s="109" t="s">
        <v>3250</v>
      </c>
      <c r="L924" s="114">
        <v>21100000</v>
      </c>
      <c r="M924" s="51" t="s">
        <v>86</v>
      </c>
      <c r="N924" s="109" t="s">
        <v>3249</v>
      </c>
      <c r="O924" s="109">
        <v>1082904923</v>
      </c>
      <c r="P924" s="109">
        <v>377</v>
      </c>
      <c r="Q924" s="120">
        <v>46045</v>
      </c>
      <c r="R924" s="109">
        <v>300000000</v>
      </c>
      <c r="S924" s="410">
        <v>3789</v>
      </c>
      <c r="T924" s="120">
        <v>46052</v>
      </c>
      <c r="U924" s="114">
        <v>21100000</v>
      </c>
      <c r="V924" s="56" t="s">
        <v>88</v>
      </c>
      <c r="W924" s="114">
        <v>85155333</v>
      </c>
      <c r="X924" s="161" t="s">
        <v>1960</v>
      </c>
      <c r="Y924" s="120">
        <v>46052</v>
      </c>
      <c r="Z924" s="120">
        <v>46052</v>
      </c>
      <c r="AA924" s="120" t="s">
        <v>90</v>
      </c>
      <c r="AB924" s="120">
        <v>46172</v>
      </c>
      <c r="AC924" s="54">
        <f t="shared" si="71"/>
        <v>120</v>
      </c>
      <c r="AD924" s="56">
        <v>1</v>
      </c>
      <c r="AE924" s="114">
        <v>5275000</v>
      </c>
      <c r="AF924" s="56">
        <v>1</v>
      </c>
      <c r="AG924" s="116">
        <v>46203</v>
      </c>
      <c r="AH924" s="54">
        <f t="shared" si="75"/>
        <v>31</v>
      </c>
      <c r="AI924" s="56">
        <v>0</v>
      </c>
      <c r="AJ924" s="114">
        <v>0</v>
      </c>
      <c r="AK924" s="120" t="s">
        <v>90</v>
      </c>
      <c r="AL924" s="116" t="s">
        <v>90</v>
      </c>
      <c r="AM924" s="56">
        <v>0</v>
      </c>
      <c r="AN924" s="116" t="s">
        <v>90</v>
      </c>
      <c r="AO924" s="116" t="s">
        <v>90</v>
      </c>
      <c r="AP924" s="116" t="s">
        <v>90</v>
      </c>
      <c r="AQ924" s="54">
        <f t="shared" si="72"/>
        <v>0</v>
      </c>
      <c r="AR924" s="54">
        <f>+L924+AE924-AJ924</f>
        <v>26375000</v>
      </c>
      <c r="AS924" s="56" t="s">
        <v>88</v>
      </c>
      <c r="AT924" s="114">
        <v>21100000</v>
      </c>
      <c r="AU924" s="56" t="s">
        <v>91</v>
      </c>
      <c r="AV924" s="114">
        <v>0</v>
      </c>
      <c r="AW924" s="56" t="s">
        <v>90</v>
      </c>
      <c r="AX924" s="247">
        <v>10550000</v>
      </c>
      <c r="AY924" s="58">
        <f t="shared" si="73"/>
        <v>15825000</v>
      </c>
      <c r="AZ924" s="112">
        <f t="shared" si="74"/>
        <v>0.4</v>
      </c>
      <c r="BA924" s="159">
        <v>0.5</v>
      </c>
      <c r="BB924" s="56" t="s">
        <v>90</v>
      </c>
      <c r="BC924" s="56" t="s">
        <v>92</v>
      </c>
      <c r="BD924" s="403" t="s">
        <v>3248</v>
      </c>
      <c r="BE924" s="51" t="s">
        <v>88</v>
      </c>
      <c r="BF924" s="51" t="s">
        <v>88</v>
      </c>
    </row>
    <row r="925" spans="2:58" x14ac:dyDescent="0.25">
      <c r="B925" s="51">
        <v>2026</v>
      </c>
      <c r="C925" s="51">
        <v>891780111</v>
      </c>
      <c r="D925" s="51" t="s">
        <v>79</v>
      </c>
      <c r="E925" s="161" t="s">
        <v>3247</v>
      </c>
      <c r="F925" s="56" t="s">
        <v>3246</v>
      </c>
      <c r="G925" s="56">
        <v>0</v>
      </c>
      <c r="H925" s="56" t="s">
        <v>82</v>
      </c>
      <c r="I925" s="51" t="s">
        <v>174</v>
      </c>
      <c r="J925" s="121" t="s">
        <v>84</v>
      </c>
      <c r="K925" s="109" t="s">
        <v>3245</v>
      </c>
      <c r="L925" s="114">
        <v>14795937</v>
      </c>
      <c r="M925" s="51" t="s">
        <v>86</v>
      </c>
      <c r="N925" s="109" t="s">
        <v>3244</v>
      </c>
      <c r="O925" s="109">
        <v>1082969220</v>
      </c>
      <c r="P925" s="109">
        <v>490</v>
      </c>
      <c r="Q925" s="120">
        <v>46051</v>
      </c>
      <c r="R925" s="109">
        <v>4224609418</v>
      </c>
      <c r="S925" s="114">
        <v>3788</v>
      </c>
      <c r="T925" s="120">
        <v>46052</v>
      </c>
      <c r="U925" s="114">
        <v>14795937</v>
      </c>
      <c r="V925" s="56" t="s">
        <v>88</v>
      </c>
      <c r="W925" s="114">
        <v>1082939683</v>
      </c>
      <c r="X925" s="161" t="s">
        <v>1984</v>
      </c>
      <c r="Y925" s="120">
        <v>46052</v>
      </c>
      <c r="Z925" s="120">
        <v>46062</v>
      </c>
      <c r="AA925" s="120" t="s">
        <v>90</v>
      </c>
      <c r="AB925" s="120">
        <v>46234</v>
      </c>
      <c r="AC925" s="54">
        <f t="shared" si="71"/>
        <v>172</v>
      </c>
      <c r="AD925" s="56">
        <v>0</v>
      </c>
      <c r="AE925" s="114">
        <v>0</v>
      </c>
      <c r="AF925" s="56">
        <v>0</v>
      </c>
      <c r="AG925" s="116" t="s">
        <v>90</v>
      </c>
      <c r="AH925" s="54">
        <f t="shared" si="75"/>
        <v>0</v>
      </c>
      <c r="AI925" s="56">
        <v>0</v>
      </c>
      <c r="AJ925" s="114">
        <v>0</v>
      </c>
      <c r="AK925" s="120" t="s">
        <v>90</v>
      </c>
      <c r="AL925" s="116" t="s">
        <v>90</v>
      </c>
      <c r="AM925" s="56">
        <v>0</v>
      </c>
      <c r="AN925" s="116" t="s">
        <v>90</v>
      </c>
      <c r="AO925" s="116" t="s">
        <v>90</v>
      </c>
      <c r="AP925" s="116" t="s">
        <v>90</v>
      </c>
      <c r="AQ925" s="54">
        <f t="shared" si="72"/>
        <v>0</v>
      </c>
      <c r="AR925" s="54">
        <f>+L925+AE925-AJ925</f>
        <v>14795937</v>
      </c>
      <c r="AS925" s="56" t="s">
        <v>571</v>
      </c>
      <c r="AT925" s="114">
        <v>0</v>
      </c>
      <c r="AU925" s="56" t="s">
        <v>91</v>
      </c>
      <c r="AV925" s="114">
        <v>0</v>
      </c>
      <c r="AW925" s="56" t="s">
        <v>90</v>
      </c>
      <c r="AX925" s="247">
        <v>2142194</v>
      </c>
      <c r="AY925" s="58">
        <f t="shared" si="73"/>
        <v>12653743</v>
      </c>
      <c r="AZ925" s="112">
        <f t="shared" si="74"/>
        <v>0.14478258457034524</v>
      </c>
      <c r="BA925" s="159">
        <v>0.14478258457034524</v>
      </c>
      <c r="BB925" s="56" t="s">
        <v>90</v>
      </c>
      <c r="BC925" s="56" t="s">
        <v>92</v>
      </c>
      <c r="BD925" s="403" t="s">
        <v>3243</v>
      </c>
      <c r="BE925" s="51" t="s">
        <v>88</v>
      </c>
      <c r="BF925" s="51" t="s">
        <v>88</v>
      </c>
    </row>
    <row r="926" spans="2:58" x14ac:dyDescent="0.25">
      <c r="B926" s="51">
        <v>2026</v>
      </c>
      <c r="C926" s="51">
        <v>891780111</v>
      </c>
      <c r="D926" s="51" t="s">
        <v>79</v>
      </c>
      <c r="E926" s="161" t="s">
        <v>3242</v>
      </c>
      <c r="F926" s="56" t="s">
        <v>3241</v>
      </c>
      <c r="G926" s="56">
        <v>0</v>
      </c>
      <c r="H926" s="56" t="s">
        <v>82</v>
      </c>
      <c r="I926" s="51" t="s">
        <v>83</v>
      </c>
      <c r="J926" s="121" t="s">
        <v>84</v>
      </c>
      <c r="K926" s="109" t="s">
        <v>3240</v>
      </c>
      <c r="L926" s="114">
        <v>10000000</v>
      </c>
      <c r="M926" s="51" t="s">
        <v>86</v>
      </c>
      <c r="N926" s="109" t="s">
        <v>3239</v>
      </c>
      <c r="O926" s="109">
        <v>1083035392</v>
      </c>
      <c r="P926" s="109">
        <v>377</v>
      </c>
      <c r="Q926" s="120">
        <v>46045</v>
      </c>
      <c r="R926" s="109">
        <v>300000000</v>
      </c>
      <c r="S926" s="114">
        <v>3790</v>
      </c>
      <c r="T926" s="120">
        <v>46052</v>
      </c>
      <c r="U926" s="114">
        <v>10000000</v>
      </c>
      <c r="V926" s="56" t="s">
        <v>88</v>
      </c>
      <c r="W926" s="114">
        <v>85155333</v>
      </c>
      <c r="X926" s="161" t="s">
        <v>1960</v>
      </c>
      <c r="Y926" s="120">
        <v>46052</v>
      </c>
      <c r="Z926" s="120">
        <v>46052</v>
      </c>
      <c r="AA926" s="120" t="s">
        <v>90</v>
      </c>
      <c r="AB926" s="120">
        <v>46172</v>
      </c>
      <c r="AC926" s="54">
        <f t="shared" si="71"/>
        <v>120</v>
      </c>
      <c r="AD926" s="56">
        <v>1</v>
      </c>
      <c r="AE926" s="114">
        <v>2500000</v>
      </c>
      <c r="AF926" s="56">
        <v>1</v>
      </c>
      <c r="AG926" s="116">
        <v>46203</v>
      </c>
      <c r="AH926" s="54">
        <f t="shared" si="75"/>
        <v>31</v>
      </c>
      <c r="AI926" s="56">
        <v>0</v>
      </c>
      <c r="AJ926" s="114">
        <v>0</v>
      </c>
      <c r="AK926" s="120" t="s">
        <v>90</v>
      </c>
      <c r="AL926" s="116" t="s">
        <v>90</v>
      </c>
      <c r="AM926" s="56">
        <v>0</v>
      </c>
      <c r="AN926" s="116" t="s">
        <v>90</v>
      </c>
      <c r="AO926" s="116" t="s">
        <v>90</v>
      </c>
      <c r="AP926" s="116" t="s">
        <v>90</v>
      </c>
      <c r="AQ926" s="54">
        <f t="shared" si="72"/>
        <v>0</v>
      </c>
      <c r="AR926" s="54">
        <f>+L926+AE926-AJ926</f>
        <v>12500000</v>
      </c>
      <c r="AS926" s="56" t="s">
        <v>88</v>
      </c>
      <c r="AT926" s="114">
        <v>10000000</v>
      </c>
      <c r="AU926" s="56" t="s">
        <v>91</v>
      </c>
      <c r="AV926" s="114">
        <v>0</v>
      </c>
      <c r="AW926" s="56" t="s">
        <v>90</v>
      </c>
      <c r="AX926" s="247">
        <v>5000000</v>
      </c>
      <c r="AY926" s="58">
        <f t="shared" si="73"/>
        <v>7500000</v>
      </c>
      <c r="AZ926" s="112">
        <f t="shared" si="74"/>
        <v>0.4</v>
      </c>
      <c r="BA926" s="159">
        <v>0.5</v>
      </c>
      <c r="BB926" s="56" t="s">
        <v>90</v>
      </c>
      <c r="BC926" s="56" t="s">
        <v>92</v>
      </c>
      <c r="BD926" s="403" t="s">
        <v>3238</v>
      </c>
      <c r="BE926" s="51" t="s">
        <v>88</v>
      </c>
      <c r="BF926" s="51" t="s">
        <v>88</v>
      </c>
    </row>
    <row r="927" spans="2:58" x14ac:dyDescent="0.25">
      <c r="B927" s="51">
        <v>2026</v>
      </c>
      <c r="C927" s="51">
        <v>891780111</v>
      </c>
      <c r="D927" s="51" t="s">
        <v>79</v>
      </c>
      <c r="E927" s="161" t="s">
        <v>3237</v>
      </c>
      <c r="F927" s="56" t="s">
        <v>3236</v>
      </c>
      <c r="G927" s="56">
        <v>0</v>
      </c>
      <c r="H927" s="56" t="s">
        <v>82</v>
      </c>
      <c r="I927" s="51" t="s">
        <v>174</v>
      </c>
      <c r="J927" s="121" t="s">
        <v>84</v>
      </c>
      <c r="K927" s="109" t="s">
        <v>3235</v>
      </c>
      <c r="L927" s="114">
        <v>14000000</v>
      </c>
      <c r="M927" s="51" t="s">
        <v>86</v>
      </c>
      <c r="N927" s="109" t="s">
        <v>3234</v>
      </c>
      <c r="O927" s="109">
        <v>1083034969</v>
      </c>
      <c r="P927" s="109">
        <v>454</v>
      </c>
      <c r="Q927" s="120">
        <v>46049</v>
      </c>
      <c r="R927" s="109">
        <v>114800000</v>
      </c>
      <c r="S927" s="114">
        <v>3782</v>
      </c>
      <c r="T927" s="120">
        <v>46052</v>
      </c>
      <c r="U927" s="114">
        <v>14000000</v>
      </c>
      <c r="V927" s="56" t="s">
        <v>88</v>
      </c>
      <c r="W927" s="114">
        <v>85155333</v>
      </c>
      <c r="X927" s="161" t="s">
        <v>1960</v>
      </c>
      <c r="Y927" s="120">
        <v>46052</v>
      </c>
      <c r="Z927" s="120">
        <v>46052</v>
      </c>
      <c r="AA927" s="120" t="s">
        <v>90</v>
      </c>
      <c r="AB927" s="120">
        <v>46111</v>
      </c>
      <c r="AC927" s="54">
        <f t="shared" si="71"/>
        <v>59</v>
      </c>
      <c r="AD927" s="56">
        <v>0</v>
      </c>
      <c r="AE927" s="114">
        <v>0</v>
      </c>
      <c r="AF927" s="56">
        <v>0</v>
      </c>
      <c r="AG927" s="116" t="s">
        <v>90</v>
      </c>
      <c r="AH927" s="54">
        <f t="shared" si="75"/>
        <v>0</v>
      </c>
      <c r="AI927" s="56">
        <v>0</v>
      </c>
      <c r="AJ927" s="114">
        <v>0</v>
      </c>
      <c r="AK927" s="120" t="s">
        <v>90</v>
      </c>
      <c r="AL927" s="116" t="s">
        <v>90</v>
      </c>
      <c r="AM927" s="56">
        <v>0</v>
      </c>
      <c r="AN927" s="116" t="s">
        <v>90</v>
      </c>
      <c r="AO927" s="116" t="s">
        <v>90</v>
      </c>
      <c r="AP927" s="116" t="s">
        <v>90</v>
      </c>
      <c r="AQ927" s="54">
        <f t="shared" si="72"/>
        <v>0</v>
      </c>
      <c r="AR927" s="54">
        <f>+L927+AE927-AJ927</f>
        <v>14000000</v>
      </c>
      <c r="AS927" s="56" t="s">
        <v>571</v>
      </c>
      <c r="AT927" s="114">
        <v>0</v>
      </c>
      <c r="AU927" s="56" t="s">
        <v>91</v>
      </c>
      <c r="AV927" s="114">
        <v>0</v>
      </c>
      <c r="AW927" s="56" t="s">
        <v>90</v>
      </c>
      <c r="AX927" s="247">
        <v>0</v>
      </c>
      <c r="AY927" s="58">
        <f t="shared" si="73"/>
        <v>14000000</v>
      </c>
      <c r="AZ927" s="112">
        <f t="shared" si="74"/>
        <v>0</v>
      </c>
      <c r="BA927" s="159">
        <v>0</v>
      </c>
      <c r="BB927" s="56" t="s">
        <v>90</v>
      </c>
      <c r="BC927" s="56" t="s">
        <v>149</v>
      </c>
      <c r="BD927" s="403" t="s">
        <v>3233</v>
      </c>
      <c r="BE927" s="51" t="s">
        <v>88</v>
      </c>
      <c r="BF927" s="51" t="s">
        <v>88</v>
      </c>
    </row>
    <row r="928" spans="2:58" x14ac:dyDescent="0.25">
      <c r="B928" s="51">
        <v>2026</v>
      </c>
      <c r="C928" s="51">
        <v>891780111</v>
      </c>
      <c r="D928" s="51" t="s">
        <v>79</v>
      </c>
      <c r="E928" s="161" t="s">
        <v>3232</v>
      </c>
      <c r="F928" s="56" t="s">
        <v>3231</v>
      </c>
      <c r="G928" s="56">
        <v>0</v>
      </c>
      <c r="H928" s="56" t="s">
        <v>82</v>
      </c>
      <c r="I928" s="51" t="s">
        <v>174</v>
      </c>
      <c r="J928" s="121" t="s">
        <v>84</v>
      </c>
      <c r="K928" s="109" t="s">
        <v>3230</v>
      </c>
      <c r="L928" s="114">
        <v>14795936</v>
      </c>
      <c r="M928" s="51" t="s">
        <v>86</v>
      </c>
      <c r="N928" s="109" t="s">
        <v>3229</v>
      </c>
      <c r="O928" s="109">
        <v>1082957311</v>
      </c>
      <c r="P928" s="109">
        <v>490</v>
      </c>
      <c r="Q928" s="120">
        <v>46051</v>
      </c>
      <c r="R928" s="109">
        <v>4224609418</v>
      </c>
      <c r="S928" s="114">
        <v>3787</v>
      </c>
      <c r="T928" s="120">
        <v>46052</v>
      </c>
      <c r="U928" s="114">
        <v>14795936</v>
      </c>
      <c r="V928" s="56" t="s">
        <v>88</v>
      </c>
      <c r="W928" s="114">
        <v>1082939683</v>
      </c>
      <c r="X928" s="161" t="s">
        <v>1984</v>
      </c>
      <c r="Y928" s="120">
        <v>46052</v>
      </c>
      <c r="Z928" s="120">
        <v>46062</v>
      </c>
      <c r="AA928" s="120" t="s">
        <v>90</v>
      </c>
      <c r="AB928" s="120">
        <v>46234</v>
      </c>
      <c r="AC928" s="54">
        <f t="shared" si="71"/>
        <v>172</v>
      </c>
      <c r="AD928" s="56">
        <v>0</v>
      </c>
      <c r="AE928" s="114">
        <v>0</v>
      </c>
      <c r="AF928" s="56">
        <v>0</v>
      </c>
      <c r="AG928" s="116" t="s">
        <v>90</v>
      </c>
      <c r="AH928" s="54">
        <f t="shared" si="75"/>
        <v>0</v>
      </c>
      <c r="AI928" s="56">
        <v>0</v>
      </c>
      <c r="AJ928" s="114">
        <v>0</v>
      </c>
      <c r="AK928" s="120" t="s">
        <v>90</v>
      </c>
      <c r="AL928" s="116" t="s">
        <v>90</v>
      </c>
      <c r="AM928" s="56">
        <v>0</v>
      </c>
      <c r="AN928" s="116" t="s">
        <v>90</v>
      </c>
      <c r="AO928" s="116" t="s">
        <v>90</v>
      </c>
      <c r="AP928" s="116" t="s">
        <v>90</v>
      </c>
      <c r="AQ928" s="54">
        <f t="shared" si="72"/>
        <v>0</v>
      </c>
      <c r="AR928" s="54">
        <f>+L928+AE928-AJ928</f>
        <v>14795936</v>
      </c>
      <c r="AS928" s="56" t="s">
        <v>571</v>
      </c>
      <c r="AT928" s="114">
        <v>0</v>
      </c>
      <c r="AU928" s="56" t="s">
        <v>91</v>
      </c>
      <c r="AV928" s="114">
        <v>0</v>
      </c>
      <c r="AW928" s="56" t="s">
        <v>90</v>
      </c>
      <c r="AX928" s="247">
        <v>2142194</v>
      </c>
      <c r="AY928" s="58">
        <f t="shared" si="73"/>
        <v>12653742</v>
      </c>
      <c r="AZ928" s="112">
        <f t="shared" si="74"/>
        <v>0.14478259435563928</v>
      </c>
      <c r="BA928" s="159">
        <v>0.14478259435563928</v>
      </c>
      <c r="BB928" s="56" t="s">
        <v>90</v>
      </c>
      <c r="BC928" s="56" t="s">
        <v>92</v>
      </c>
      <c r="BD928" s="403" t="s">
        <v>3228</v>
      </c>
      <c r="BE928" s="51" t="s">
        <v>88</v>
      </c>
      <c r="BF928" s="51" t="s">
        <v>88</v>
      </c>
    </row>
    <row r="929" spans="2:58" x14ac:dyDescent="0.25">
      <c r="B929" s="51">
        <v>2026</v>
      </c>
      <c r="C929" s="51">
        <v>891780111</v>
      </c>
      <c r="D929" s="51" t="s">
        <v>79</v>
      </c>
      <c r="E929" s="161" t="s">
        <v>3227</v>
      </c>
      <c r="F929" s="56" t="s">
        <v>3226</v>
      </c>
      <c r="G929" s="56">
        <v>0</v>
      </c>
      <c r="H929" s="56" t="s">
        <v>82</v>
      </c>
      <c r="I929" s="51" t="s">
        <v>174</v>
      </c>
      <c r="J929" s="121" t="s">
        <v>84</v>
      </c>
      <c r="K929" s="109" t="s">
        <v>3225</v>
      </c>
      <c r="L929" s="114">
        <v>13074015</v>
      </c>
      <c r="M929" s="51" t="s">
        <v>86</v>
      </c>
      <c r="N929" s="109" t="s">
        <v>3224</v>
      </c>
      <c r="O929" s="109">
        <v>57272947</v>
      </c>
      <c r="P929" s="109">
        <v>490</v>
      </c>
      <c r="Q929" s="120">
        <v>46051</v>
      </c>
      <c r="R929" s="109">
        <v>4224609418</v>
      </c>
      <c r="S929" s="114">
        <v>3781</v>
      </c>
      <c r="T929" s="120">
        <v>46052</v>
      </c>
      <c r="U929" s="114">
        <v>13074015</v>
      </c>
      <c r="V929" s="56" t="s">
        <v>88</v>
      </c>
      <c r="W929" s="114">
        <v>1082939683</v>
      </c>
      <c r="X929" s="161" t="s">
        <v>1984</v>
      </c>
      <c r="Y929" s="120">
        <v>46052</v>
      </c>
      <c r="Z929" s="120">
        <v>46062</v>
      </c>
      <c r="AA929" s="120" t="s">
        <v>90</v>
      </c>
      <c r="AB929" s="120">
        <v>46234</v>
      </c>
      <c r="AC929" s="54">
        <f t="shared" si="71"/>
        <v>172</v>
      </c>
      <c r="AD929" s="56">
        <v>0</v>
      </c>
      <c r="AE929" s="114">
        <v>0</v>
      </c>
      <c r="AF929" s="56">
        <v>0</v>
      </c>
      <c r="AG929" s="116" t="s">
        <v>90</v>
      </c>
      <c r="AH929" s="54">
        <f t="shared" si="75"/>
        <v>0</v>
      </c>
      <c r="AI929" s="56">
        <v>0</v>
      </c>
      <c r="AJ929" s="114">
        <v>0</v>
      </c>
      <c r="AK929" s="120" t="s">
        <v>90</v>
      </c>
      <c r="AL929" s="116" t="s">
        <v>90</v>
      </c>
      <c r="AM929" s="56">
        <v>0</v>
      </c>
      <c r="AN929" s="116" t="s">
        <v>90</v>
      </c>
      <c r="AO929" s="116" t="s">
        <v>90</v>
      </c>
      <c r="AP929" s="116" t="s">
        <v>90</v>
      </c>
      <c r="AQ929" s="54">
        <f t="shared" si="72"/>
        <v>0</v>
      </c>
      <c r="AR929" s="54">
        <f>+L929+AE929-AJ929</f>
        <v>13074015</v>
      </c>
      <c r="AS929" s="56" t="s">
        <v>571</v>
      </c>
      <c r="AT929" s="114">
        <v>0</v>
      </c>
      <c r="AU929" s="56" t="s">
        <v>91</v>
      </c>
      <c r="AV929" s="114">
        <v>0</v>
      </c>
      <c r="AW929" s="56" t="s">
        <v>90</v>
      </c>
      <c r="AX929" s="247">
        <v>3154816</v>
      </c>
      <c r="AY929" s="58">
        <f t="shared" si="73"/>
        <v>9919199</v>
      </c>
      <c r="AZ929" s="112">
        <f t="shared" si="74"/>
        <v>0.24130429711148413</v>
      </c>
      <c r="BA929" s="159">
        <v>0.24130429711148413</v>
      </c>
      <c r="BB929" s="56" t="s">
        <v>90</v>
      </c>
      <c r="BC929" s="56" t="s">
        <v>92</v>
      </c>
      <c r="BD929" s="403" t="s">
        <v>3223</v>
      </c>
      <c r="BE929" s="51" t="s">
        <v>88</v>
      </c>
      <c r="BF929" s="51" t="s">
        <v>88</v>
      </c>
    </row>
    <row r="930" spans="2:58" x14ac:dyDescent="0.25">
      <c r="B930" s="51">
        <v>2026</v>
      </c>
      <c r="C930" s="51">
        <v>891780111</v>
      </c>
      <c r="D930" s="51" t="s">
        <v>79</v>
      </c>
      <c r="E930" s="161" t="s">
        <v>3222</v>
      </c>
      <c r="F930" s="56" t="s">
        <v>3221</v>
      </c>
      <c r="G930" s="56">
        <v>0</v>
      </c>
      <c r="H930" s="56" t="s">
        <v>82</v>
      </c>
      <c r="I930" s="51" t="s">
        <v>174</v>
      </c>
      <c r="J930" s="121" t="s">
        <v>84</v>
      </c>
      <c r="K930" s="109" t="s">
        <v>3220</v>
      </c>
      <c r="L930" s="114">
        <v>15014176</v>
      </c>
      <c r="M930" s="51" t="s">
        <v>86</v>
      </c>
      <c r="N930" s="109" t="s">
        <v>3219</v>
      </c>
      <c r="O930" s="109">
        <v>36727513</v>
      </c>
      <c r="P930" s="109">
        <v>490</v>
      </c>
      <c r="Q930" s="120">
        <v>46051</v>
      </c>
      <c r="R930" s="109">
        <v>4224609418</v>
      </c>
      <c r="S930" s="114">
        <v>3780</v>
      </c>
      <c r="T930" s="120">
        <v>46052</v>
      </c>
      <c r="U930" s="114">
        <v>15014176</v>
      </c>
      <c r="V930" s="56" t="s">
        <v>88</v>
      </c>
      <c r="W930" s="114">
        <v>1082939683</v>
      </c>
      <c r="X930" s="161" t="s">
        <v>1984</v>
      </c>
      <c r="Y930" s="120">
        <v>46052</v>
      </c>
      <c r="Z930" s="120">
        <v>46062</v>
      </c>
      <c r="AA930" s="120" t="s">
        <v>90</v>
      </c>
      <c r="AB930" s="120">
        <v>46234</v>
      </c>
      <c r="AC930" s="54">
        <f t="shared" si="71"/>
        <v>172</v>
      </c>
      <c r="AD930" s="56">
        <v>0</v>
      </c>
      <c r="AE930" s="114">
        <v>0</v>
      </c>
      <c r="AF930" s="56">
        <v>0</v>
      </c>
      <c r="AG930" s="116" t="s">
        <v>90</v>
      </c>
      <c r="AH930" s="54">
        <f t="shared" si="75"/>
        <v>0</v>
      </c>
      <c r="AI930" s="56">
        <v>0</v>
      </c>
      <c r="AJ930" s="114">
        <v>0</v>
      </c>
      <c r="AK930" s="120" t="s">
        <v>90</v>
      </c>
      <c r="AL930" s="116" t="s">
        <v>90</v>
      </c>
      <c r="AM930" s="56">
        <v>0</v>
      </c>
      <c r="AN930" s="116" t="s">
        <v>90</v>
      </c>
      <c r="AO930" s="116" t="s">
        <v>90</v>
      </c>
      <c r="AP930" s="116" t="s">
        <v>90</v>
      </c>
      <c r="AQ930" s="54">
        <f t="shared" si="72"/>
        <v>0</v>
      </c>
      <c r="AR930" s="54">
        <f>+L930+AE930-AJ930</f>
        <v>15014176</v>
      </c>
      <c r="AS930" s="56" t="s">
        <v>571</v>
      </c>
      <c r="AT930" s="114">
        <v>0</v>
      </c>
      <c r="AU930" s="56" t="s">
        <v>91</v>
      </c>
      <c r="AV930" s="114">
        <v>0</v>
      </c>
      <c r="AW930" s="56" t="s">
        <v>90</v>
      </c>
      <c r="AX930" s="247">
        <v>2159004</v>
      </c>
      <c r="AY930" s="58">
        <f t="shared" si="73"/>
        <v>12855172</v>
      </c>
      <c r="AZ930" s="112">
        <f t="shared" si="74"/>
        <v>0.14379770158548827</v>
      </c>
      <c r="BA930" s="159">
        <v>0.14379770158548827</v>
      </c>
      <c r="BB930" s="56" t="s">
        <v>90</v>
      </c>
      <c r="BC930" s="56" t="s">
        <v>92</v>
      </c>
      <c r="BD930" s="403" t="s">
        <v>3218</v>
      </c>
      <c r="BE930" s="51" t="s">
        <v>88</v>
      </c>
      <c r="BF930" s="51" t="s">
        <v>88</v>
      </c>
    </row>
    <row r="931" spans="2:58" x14ac:dyDescent="0.25">
      <c r="B931" s="51">
        <v>2026</v>
      </c>
      <c r="C931" s="51">
        <v>891780111</v>
      </c>
      <c r="D931" s="51" t="s">
        <v>79</v>
      </c>
      <c r="E931" s="161" t="s">
        <v>3217</v>
      </c>
      <c r="F931" s="56" t="s">
        <v>3216</v>
      </c>
      <c r="G931" s="56">
        <v>0</v>
      </c>
      <c r="H931" s="56" t="s">
        <v>82</v>
      </c>
      <c r="I931" s="51" t="s">
        <v>174</v>
      </c>
      <c r="J931" s="121" t="s">
        <v>84</v>
      </c>
      <c r="K931" s="109" t="s">
        <v>3215</v>
      </c>
      <c r="L931" s="114">
        <v>14795936</v>
      </c>
      <c r="M931" s="51" t="s">
        <v>86</v>
      </c>
      <c r="N931" s="109" t="s">
        <v>3214</v>
      </c>
      <c r="O931" s="109">
        <v>1082857870</v>
      </c>
      <c r="P931" s="109">
        <v>490</v>
      </c>
      <c r="Q931" s="120">
        <v>46051</v>
      </c>
      <c r="R931" s="109">
        <v>4224609418</v>
      </c>
      <c r="S931" s="114">
        <v>3786</v>
      </c>
      <c r="T931" s="120">
        <v>46052</v>
      </c>
      <c r="U931" s="114">
        <v>14795936</v>
      </c>
      <c r="V931" s="56" t="s">
        <v>88</v>
      </c>
      <c r="W931" s="114">
        <v>1082939683</v>
      </c>
      <c r="X931" s="161" t="s">
        <v>1984</v>
      </c>
      <c r="Y931" s="120">
        <v>46052</v>
      </c>
      <c r="Z931" s="120">
        <v>46062</v>
      </c>
      <c r="AA931" s="120" t="s">
        <v>90</v>
      </c>
      <c r="AB931" s="120">
        <v>46234</v>
      </c>
      <c r="AC931" s="54">
        <f t="shared" si="71"/>
        <v>172</v>
      </c>
      <c r="AD931" s="56">
        <v>0</v>
      </c>
      <c r="AE931" s="114">
        <v>0</v>
      </c>
      <c r="AF931" s="56">
        <v>0</v>
      </c>
      <c r="AG931" s="116" t="s">
        <v>90</v>
      </c>
      <c r="AH931" s="54">
        <f t="shared" si="75"/>
        <v>0</v>
      </c>
      <c r="AI931" s="56">
        <v>0</v>
      </c>
      <c r="AJ931" s="114">
        <v>0</v>
      </c>
      <c r="AK931" s="120" t="s">
        <v>90</v>
      </c>
      <c r="AL931" s="116" t="s">
        <v>90</v>
      </c>
      <c r="AM931" s="56">
        <v>0</v>
      </c>
      <c r="AN931" s="116" t="s">
        <v>90</v>
      </c>
      <c r="AO931" s="116" t="s">
        <v>90</v>
      </c>
      <c r="AP931" s="116" t="s">
        <v>90</v>
      </c>
      <c r="AQ931" s="54">
        <f t="shared" si="72"/>
        <v>0</v>
      </c>
      <c r="AR931" s="54">
        <f>+L931+AE931-AJ931</f>
        <v>14795936</v>
      </c>
      <c r="AS931" s="56" t="s">
        <v>571</v>
      </c>
      <c r="AT931" s="114">
        <v>0</v>
      </c>
      <c r="AU931" s="56" t="s">
        <v>91</v>
      </c>
      <c r="AV931" s="114">
        <v>0</v>
      </c>
      <c r="AW931" s="56" t="s">
        <v>90</v>
      </c>
      <c r="AX931" s="247">
        <v>2142194</v>
      </c>
      <c r="AY931" s="58">
        <f t="shared" si="73"/>
        <v>12653742</v>
      </c>
      <c r="AZ931" s="112">
        <f t="shared" si="74"/>
        <v>0.14478259435563928</v>
      </c>
      <c r="BA931" s="159">
        <v>0.14478259435563928</v>
      </c>
      <c r="BB931" s="56" t="s">
        <v>90</v>
      </c>
      <c r="BC931" s="56" t="s">
        <v>92</v>
      </c>
      <c r="BD931" s="403" t="s">
        <v>3213</v>
      </c>
      <c r="BE931" s="51" t="s">
        <v>88</v>
      </c>
      <c r="BF931" s="51" t="s">
        <v>88</v>
      </c>
    </row>
    <row r="932" spans="2:58" x14ac:dyDescent="0.25">
      <c r="B932" s="51">
        <v>2026</v>
      </c>
      <c r="C932" s="51">
        <v>891780111</v>
      </c>
      <c r="D932" s="51" t="s">
        <v>79</v>
      </c>
      <c r="E932" s="161" t="s">
        <v>3212</v>
      </c>
      <c r="F932" s="56" t="s">
        <v>3211</v>
      </c>
      <c r="G932" s="56">
        <v>0</v>
      </c>
      <c r="H932" s="56" t="s">
        <v>82</v>
      </c>
      <c r="I932" s="51" t="s">
        <v>174</v>
      </c>
      <c r="J932" s="121" t="s">
        <v>84</v>
      </c>
      <c r="K932" s="109" t="s">
        <v>3210</v>
      </c>
      <c r="L932" s="114">
        <v>17771882</v>
      </c>
      <c r="M932" s="51" t="s">
        <v>86</v>
      </c>
      <c r="N932" s="109" t="s">
        <v>3209</v>
      </c>
      <c r="O932" s="109">
        <v>1083465532</v>
      </c>
      <c r="P932" s="109">
        <v>490</v>
      </c>
      <c r="Q932" s="120">
        <v>46051</v>
      </c>
      <c r="R932" s="109">
        <v>4224609418</v>
      </c>
      <c r="S932" s="114">
        <v>3779</v>
      </c>
      <c r="T932" s="120">
        <v>46052</v>
      </c>
      <c r="U932" s="114">
        <v>17771882</v>
      </c>
      <c r="V932" s="56" t="s">
        <v>88</v>
      </c>
      <c r="W932" s="114">
        <v>1082939683</v>
      </c>
      <c r="X932" s="161" t="s">
        <v>1984</v>
      </c>
      <c r="Y932" s="120">
        <v>46052</v>
      </c>
      <c r="Z932" s="120">
        <v>46062</v>
      </c>
      <c r="AA932" s="120" t="s">
        <v>90</v>
      </c>
      <c r="AB932" s="120">
        <v>46234</v>
      </c>
      <c r="AC932" s="54">
        <f t="shared" si="71"/>
        <v>172</v>
      </c>
      <c r="AD932" s="56">
        <v>0</v>
      </c>
      <c r="AE932" s="114">
        <v>0</v>
      </c>
      <c r="AF932" s="56">
        <v>0</v>
      </c>
      <c r="AG932" s="116" t="s">
        <v>90</v>
      </c>
      <c r="AH932" s="54">
        <f t="shared" si="75"/>
        <v>0</v>
      </c>
      <c r="AI932" s="56">
        <v>0</v>
      </c>
      <c r="AJ932" s="114">
        <v>0</v>
      </c>
      <c r="AK932" s="120" t="s">
        <v>90</v>
      </c>
      <c r="AL932" s="116" t="s">
        <v>90</v>
      </c>
      <c r="AM932" s="56">
        <v>0</v>
      </c>
      <c r="AN932" s="116" t="s">
        <v>90</v>
      </c>
      <c r="AO932" s="116" t="s">
        <v>90</v>
      </c>
      <c r="AP932" s="116" t="s">
        <v>90</v>
      </c>
      <c r="AQ932" s="54">
        <f t="shared" si="72"/>
        <v>0</v>
      </c>
      <c r="AR932" s="54">
        <f>+L932+AE932-AJ932</f>
        <v>17771882</v>
      </c>
      <c r="AS932" s="56" t="s">
        <v>571</v>
      </c>
      <c r="AT932" s="114">
        <v>0</v>
      </c>
      <c r="AU932" s="56" t="s">
        <v>91</v>
      </c>
      <c r="AV932" s="114">
        <v>0</v>
      </c>
      <c r="AW932" s="56" t="s">
        <v>90</v>
      </c>
      <c r="AX932" s="247">
        <v>2336456</v>
      </c>
      <c r="AY932" s="58">
        <f t="shared" si="73"/>
        <v>15435426</v>
      </c>
      <c r="AZ932" s="112">
        <f t="shared" si="74"/>
        <v>0.13146925013344113</v>
      </c>
      <c r="BA932" s="159">
        <v>0.13146925013344113</v>
      </c>
      <c r="BB932" s="56" t="s">
        <v>90</v>
      </c>
      <c r="BC932" s="56" t="s">
        <v>92</v>
      </c>
      <c r="BD932" s="403" t="s">
        <v>3208</v>
      </c>
      <c r="BE932" s="51" t="s">
        <v>88</v>
      </c>
      <c r="BF932" s="51" t="s">
        <v>88</v>
      </c>
    </row>
    <row r="933" spans="2:58" x14ac:dyDescent="0.25">
      <c r="B933" s="51">
        <v>2026</v>
      </c>
      <c r="C933" s="51">
        <v>891780111</v>
      </c>
      <c r="D933" s="51" t="s">
        <v>79</v>
      </c>
      <c r="E933" s="161" t="s">
        <v>3207</v>
      </c>
      <c r="F933" s="56" t="s">
        <v>3206</v>
      </c>
      <c r="G933" s="56">
        <v>0</v>
      </c>
      <c r="H933" s="56" t="s">
        <v>82</v>
      </c>
      <c r="I933" s="51" t="s">
        <v>174</v>
      </c>
      <c r="J933" s="121" t="s">
        <v>84</v>
      </c>
      <c r="K933" s="109" t="s">
        <v>3205</v>
      </c>
      <c r="L933" s="114">
        <v>14795936</v>
      </c>
      <c r="M933" s="51" t="s">
        <v>86</v>
      </c>
      <c r="N933" s="109" t="s">
        <v>3204</v>
      </c>
      <c r="O933" s="109">
        <v>1221981455</v>
      </c>
      <c r="P933" s="109">
        <v>490</v>
      </c>
      <c r="Q933" s="120">
        <v>46051</v>
      </c>
      <c r="R933" s="109">
        <v>4224609418</v>
      </c>
      <c r="S933" s="114">
        <v>3784</v>
      </c>
      <c r="T933" s="120">
        <v>46052</v>
      </c>
      <c r="U933" s="114">
        <v>14795936</v>
      </c>
      <c r="V933" s="56" t="s">
        <v>88</v>
      </c>
      <c r="W933" s="114">
        <v>1082939683</v>
      </c>
      <c r="X933" s="161" t="s">
        <v>1984</v>
      </c>
      <c r="Y933" s="120">
        <v>46052</v>
      </c>
      <c r="Z933" s="120">
        <v>46062</v>
      </c>
      <c r="AA933" s="120" t="s">
        <v>90</v>
      </c>
      <c r="AB933" s="120">
        <v>46234</v>
      </c>
      <c r="AC933" s="54">
        <f t="shared" si="71"/>
        <v>172</v>
      </c>
      <c r="AD933" s="56">
        <v>0</v>
      </c>
      <c r="AE933" s="114">
        <v>0</v>
      </c>
      <c r="AF933" s="56">
        <v>0</v>
      </c>
      <c r="AG933" s="116" t="s">
        <v>90</v>
      </c>
      <c r="AH933" s="54">
        <f t="shared" si="75"/>
        <v>0</v>
      </c>
      <c r="AI933" s="56">
        <v>0</v>
      </c>
      <c r="AJ933" s="114">
        <v>0</v>
      </c>
      <c r="AK933" s="120" t="s">
        <v>90</v>
      </c>
      <c r="AL933" s="116" t="s">
        <v>90</v>
      </c>
      <c r="AM933" s="56">
        <v>0</v>
      </c>
      <c r="AN933" s="116" t="s">
        <v>90</v>
      </c>
      <c r="AO933" s="116" t="s">
        <v>90</v>
      </c>
      <c r="AP933" s="116" t="s">
        <v>90</v>
      </c>
      <c r="AQ933" s="54">
        <f t="shared" si="72"/>
        <v>0</v>
      </c>
      <c r="AR933" s="54">
        <f>+L933+AE933-AJ933</f>
        <v>14795936</v>
      </c>
      <c r="AS933" s="56" t="s">
        <v>571</v>
      </c>
      <c r="AT933" s="114">
        <v>0</v>
      </c>
      <c r="AU933" s="56" t="s">
        <v>91</v>
      </c>
      <c r="AV933" s="114">
        <v>0</v>
      </c>
      <c r="AW933" s="56" t="s">
        <v>90</v>
      </c>
      <c r="AX933" s="247">
        <v>2142194</v>
      </c>
      <c r="AY933" s="58">
        <f t="shared" si="73"/>
        <v>12653742</v>
      </c>
      <c r="AZ933" s="112">
        <f t="shared" si="74"/>
        <v>0.14478259435563928</v>
      </c>
      <c r="BA933" s="159">
        <v>0.14478259435563928</v>
      </c>
      <c r="BB933" s="56" t="s">
        <v>90</v>
      </c>
      <c r="BC933" s="56" t="s">
        <v>92</v>
      </c>
      <c r="BD933" s="403" t="s">
        <v>3203</v>
      </c>
      <c r="BE933" s="51" t="s">
        <v>88</v>
      </c>
      <c r="BF933" s="51" t="s">
        <v>88</v>
      </c>
    </row>
    <row r="934" spans="2:58" x14ac:dyDescent="0.25">
      <c r="B934" s="51">
        <v>2026</v>
      </c>
      <c r="C934" s="51">
        <v>891780111</v>
      </c>
      <c r="D934" s="51" t="s">
        <v>79</v>
      </c>
      <c r="E934" s="161" t="s">
        <v>3202</v>
      </c>
      <c r="F934" s="56" t="s">
        <v>3201</v>
      </c>
      <c r="G934" s="56">
        <v>0</v>
      </c>
      <c r="H934" s="56" t="s">
        <v>82</v>
      </c>
      <c r="I934" s="51" t="s">
        <v>174</v>
      </c>
      <c r="J934" s="121" t="s">
        <v>84</v>
      </c>
      <c r="K934" s="109" t="s">
        <v>3200</v>
      </c>
      <c r="L934" s="114">
        <v>14000000</v>
      </c>
      <c r="M934" s="51" t="s">
        <v>86</v>
      </c>
      <c r="N934" s="109" t="s">
        <v>3199</v>
      </c>
      <c r="O934" s="109">
        <v>1004367281</v>
      </c>
      <c r="P934" s="109">
        <v>454</v>
      </c>
      <c r="Q934" s="120">
        <v>46049</v>
      </c>
      <c r="R934" s="109">
        <v>114800000</v>
      </c>
      <c r="S934" s="114">
        <v>3778</v>
      </c>
      <c r="T934" s="120">
        <v>46052</v>
      </c>
      <c r="U934" s="114">
        <v>14000000</v>
      </c>
      <c r="V934" s="56" t="s">
        <v>88</v>
      </c>
      <c r="W934" s="114">
        <v>85155333</v>
      </c>
      <c r="X934" s="161" t="s">
        <v>1960</v>
      </c>
      <c r="Y934" s="120">
        <v>46052</v>
      </c>
      <c r="Z934" s="120">
        <v>46052</v>
      </c>
      <c r="AA934" s="120" t="s">
        <v>90</v>
      </c>
      <c r="AB934" s="120">
        <v>46111</v>
      </c>
      <c r="AC934" s="54">
        <f t="shared" si="71"/>
        <v>59</v>
      </c>
      <c r="AD934" s="56">
        <v>0</v>
      </c>
      <c r="AE934" s="114">
        <v>0</v>
      </c>
      <c r="AF934" s="56">
        <v>0</v>
      </c>
      <c r="AG934" s="116" t="s">
        <v>90</v>
      </c>
      <c r="AH934" s="54">
        <f t="shared" si="75"/>
        <v>0</v>
      </c>
      <c r="AI934" s="56">
        <v>0</v>
      </c>
      <c r="AJ934" s="114">
        <v>0</v>
      </c>
      <c r="AK934" s="120" t="s">
        <v>90</v>
      </c>
      <c r="AL934" s="116" t="s">
        <v>90</v>
      </c>
      <c r="AM934" s="56">
        <v>0</v>
      </c>
      <c r="AN934" s="116" t="s">
        <v>90</v>
      </c>
      <c r="AO934" s="116" t="s">
        <v>90</v>
      </c>
      <c r="AP934" s="116" t="s">
        <v>90</v>
      </c>
      <c r="AQ934" s="54">
        <f t="shared" si="72"/>
        <v>0</v>
      </c>
      <c r="AR934" s="54">
        <f>+L934+AE934-AJ934</f>
        <v>14000000</v>
      </c>
      <c r="AS934" s="56" t="s">
        <v>571</v>
      </c>
      <c r="AT934" s="114">
        <v>0</v>
      </c>
      <c r="AU934" s="56" t="s">
        <v>91</v>
      </c>
      <c r="AV934" s="114">
        <v>0</v>
      </c>
      <c r="AW934" s="56" t="s">
        <v>90</v>
      </c>
      <c r="AX934" s="247">
        <v>0</v>
      </c>
      <c r="AY934" s="58">
        <f t="shared" si="73"/>
        <v>14000000</v>
      </c>
      <c r="AZ934" s="112">
        <f t="shared" si="74"/>
        <v>0</v>
      </c>
      <c r="BA934" s="159">
        <v>0</v>
      </c>
      <c r="BB934" s="56" t="s">
        <v>90</v>
      </c>
      <c r="BC934" s="56" t="s">
        <v>149</v>
      </c>
      <c r="BD934" s="403" t="s">
        <v>3198</v>
      </c>
      <c r="BE934" s="51" t="s">
        <v>88</v>
      </c>
      <c r="BF934" s="51" t="s">
        <v>88</v>
      </c>
    </row>
    <row r="935" spans="2:58" x14ac:dyDescent="0.25">
      <c r="B935" s="51">
        <v>2026</v>
      </c>
      <c r="C935" s="51">
        <v>891780111</v>
      </c>
      <c r="D935" s="51" t="s">
        <v>79</v>
      </c>
      <c r="E935" s="161" t="s">
        <v>3197</v>
      </c>
      <c r="F935" s="56" t="s">
        <v>3196</v>
      </c>
      <c r="G935" s="56">
        <v>0</v>
      </c>
      <c r="H935" s="56" t="s">
        <v>82</v>
      </c>
      <c r="I935" s="51" t="s">
        <v>174</v>
      </c>
      <c r="J935" s="121" t="s">
        <v>84</v>
      </c>
      <c r="K935" s="109" t="s">
        <v>3195</v>
      </c>
      <c r="L935" s="114">
        <v>14795937</v>
      </c>
      <c r="M935" s="51" t="s">
        <v>86</v>
      </c>
      <c r="N935" s="109" t="s">
        <v>3194</v>
      </c>
      <c r="O935" s="109">
        <v>1081809654</v>
      </c>
      <c r="P935" s="109">
        <v>490</v>
      </c>
      <c r="Q935" s="120">
        <v>46051</v>
      </c>
      <c r="R935" s="109">
        <v>4224609418</v>
      </c>
      <c r="S935" s="114">
        <v>3783</v>
      </c>
      <c r="T935" s="120">
        <v>46052</v>
      </c>
      <c r="U935" s="114">
        <v>14795937</v>
      </c>
      <c r="V935" s="56" t="s">
        <v>88</v>
      </c>
      <c r="W935" s="114">
        <v>1082939683</v>
      </c>
      <c r="X935" s="161" t="s">
        <v>1984</v>
      </c>
      <c r="Y935" s="120">
        <v>46052</v>
      </c>
      <c r="Z935" s="120">
        <v>46062</v>
      </c>
      <c r="AA935" s="120" t="s">
        <v>90</v>
      </c>
      <c r="AB935" s="120">
        <v>46234</v>
      </c>
      <c r="AC935" s="54">
        <f t="shared" si="71"/>
        <v>172</v>
      </c>
      <c r="AD935" s="56">
        <v>0</v>
      </c>
      <c r="AE935" s="114">
        <v>0</v>
      </c>
      <c r="AF935" s="56">
        <v>0</v>
      </c>
      <c r="AG935" s="116" t="s">
        <v>90</v>
      </c>
      <c r="AH935" s="54">
        <f t="shared" si="75"/>
        <v>0</v>
      </c>
      <c r="AI935" s="56">
        <v>0</v>
      </c>
      <c r="AJ935" s="114">
        <v>0</v>
      </c>
      <c r="AK935" s="120" t="s">
        <v>90</v>
      </c>
      <c r="AL935" s="116" t="s">
        <v>90</v>
      </c>
      <c r="AM935" s="56">
        <v>0</v>
      </c>
      <c r="AN935" s="116" t="s">
        <v>90</v>
      </c>
      <c r="AO935" s="116" t="s">
        <v>90</v>
      </c>
      <c r="AP935" s="116" t="s">
        <v>90</v>
      </c>
      <c r="AQ935" s="54">
        <f t="shared" si="72"/>
        <v>0</v>
      </c>
      <c r="AR935" s="54">
        <f>+L935+AE935-AJ935</f>
        <v>14795937</v>
      </c>
      <c r="AS935" s="56" t="s">
        <v>571</v>
      </c>
      <c r="AT935" s="114">
        <v>0</v>
      </c>
      <c r="AU935" s="56" t="s">
        <v>91</v>
      </c>
      <c r="AV935" s="114">
        <v>0</v>
      </c>
      <c r="AW935" s="56" t="s">
        <v>90</v>
      </c>
      <c r="AX935" s="247">
        <v>2856260</v>
      </c>
      <c r="AY935" s="58">
        <f t="shared" si="73"/>
        <v>11939677</v>
      </c>
      <c r="AZ935" s="112">
        <f t="shared" si="74"/>
        <v>0.19304353620862269</v>
      </c>
      <c r="BA935" s="159">
        <v>0.19304353620862269</v>
      </c>
      <c r="BB935" s="56" t="s">
        <v>90</v>
      </c>
      <c r="BC935" s="56" t="s">
        <v>92</v>
      </c>
      <c r="BD935" s="403" t="s">
        <v>3193</v>
      </c>
      <c r="BE935" s="51" t="s">
        <v>88</v>
      </c>
      <c r="BF935" s="51" t="s">
        <v>88</v>
      </c>
    </row>
    <row r="936" spans="2:58" x14ac:dyDescent="0.25">
      <c r="B936" s="51">
        <v>2026</v>
      </c>
      <c r="C936" s="51">
        <v>891780111</v>
      </c>
      <c r="D936" s="51" t="s">
        <v>79</v>
      </c>
      <c r="E936" s="161" t="s">
        <v>3192</v>
      </c>
      <c r="F936" s="56" t="s">
        <v>3191</v>
      </c>
      <c r="G936" s="56">
        <v>0</v>
      </c>
      <c r="H936" s="56" t="s">
        <v>82</v>
      </c>
      <c r="I936" s="51" t="s">
        <v>174</v>
      </c>
      <c r="J936" s="121" t="s">
        <v>84</v>
      </c>
      <c r="K936" s="109" t="s">
        <v>3190</v>
      </c>
      <c r="L936" s="114">
        <v>10276000</v>
      </c>
      <c r="M936" s="51" t="s">
        <v>86</v>
      </c>
      <c r="N936" s="109" t="s">
        <v>3189</v>
      </c>
      <c r="O936" s="109">
        <v>1124034719</v>
      </c>
      <c r="P936" s="109">
        <v>503</v>
      </c>
      <c r="Q936" s="120">
        <v>46051</v>
      </c>
      <c r="R936" s="419">
        <v>10276000</v>
      </c>
      <c r="S936" s="114">
        <v>3774</v>
      </c>
      <c r="T936" s="120">
        <v>46052</v>
      </c>
      <c r="U936" s="406">
        <v>10276000</v>
      </c>
      <c r="V936" s="56" t="s">
        <v>88</v>
      </c>
      <c r="W936" s="405">
        <v>16078654</v>
      </c>
      <c r="X936" s="405" t="s">
        <v>610</v>
      </c>
      <c r="Y936" s="120">
        <v>46052</v>
      </c>
      <c r="Z936" s="120">
        <v>46113</v>
      </c>
      <c r="AA936" s="120" t="s">
        <v>90</v>
      </c>
      <c r="AB936" s="120">
        <v>46203</v>
      </c>
      <c r="AC936" s="54">
        <f t="shared" si="71"/>
        <v>90</v>
      </c>
      <c r="AD936" s="56">
        <v>0</v>
      </c>
      <c r="AE936" s="114">
        <v>0</v>
      </c>
      <c r="AF936" s="56">
        <v>0</v>
      </c>
      <c r="AG936" s="116" t="s">
        <v>90</v>
      </c>
      <c r="AH936" s="54">
        <f t="shared" si="75"/>
        <v>0</v>
      </c>
      <c r="AI936" s="56">
        <v>0</v>
      </c>
      <c r="AJ936" s="114">
        <v>0</v>
      </c>
      <c r="AK936" s="120" t="s">
        <v>90</v>
      </c>
      <c r="AL936" s="116" t="s">
        <v>90</v>
      </c>
      <c r="AM936" s="56">
        <v>0</v>
      </c>
      <c r="AN936" s="116" t="s">
        <v>90</v>
      </c>
      <c r="AO936" s="116" t="s">
        <v>90</v>
      </c>
      <c r="AP936" s="116" t="s">
        <v>90</v>
      </c>
      <c r="AQ936" s="54">
        <f t="shared" si="72"/>
        <v>0</v>
      </c>
      <c r="AR936" s="54">
        <f>+L936+AE936-AJ936</f>
        <v>10276000</v>
      </c>
      <c r="AS936" s="56" t="s">
        <v>571</v>
      </c>
      <c r="AT936" s="114">
        <v>0</v>
      </c>
      <c r="AU936" s="56" t="s">
        <v>91</v>
      </c>
      <c r="AV936" s="114">
        <v>0</v>
      </c>
      <c r="AW936" s="56" t="s">
        <v>90</v>
      </c>
      <c r="AX936" s="247">
        <v>0</v>
      </c>
      <c r="AY936" s="58">
        <f t="shared" si="73"/>
        <v>10276000</v>
      </c>
      <c r="AZ936" s="112">
        <f t="shared" si="74"/>
        <v>0</v>
      </c>
      <c r="BA936" s="159">
        <v>0</v>
      </c>
      <c r="BB936" s="56" t="s">
        <v>90</v>
      </c>
      <c r="BC936" s="56" t="s">
        <v>92</v>
      </c>
      <c r="BD936" s="403" t="s">
        <v>3188</v>
      </c>
      <c r="BE936" s="51" t="s">
        <v>88</v>
      </c>
      <c r="BF936" s="51" t="s">
        <v>88</v>
      </c>
    </row>
    <row r="937" spans="2:58" x14ac:dyDescent="0.25">
      <c r="B937" s="51">
        <v>2026</v>
      </c>
      <c r="C937" s="51">
        <v>891780111</v>
      </c>
      <c r="D937" s="51" t="s">
        <v>79</v>
      </c>
      <c r="E937" s="161" t="s">
        <v>3187</v>
      </c>
      <c r="F937" s="56" t="s">
        <v>3186</v>
      </c>
      <c r="G937" s="56">
        <v>0</v>
      </c>
      <c r="H937" s="56" t="s">
        <v>82</v>
      </c>
      <c r="I937" s="51" t="s">
        <v>174</v>
      </c>
      <c r="J937" s="121" t="s">
        <v>84</v>
      </c>
      <c r="K937" s="109" t="s">
        <v>3185</v>
      </c>
      <c r="L937" s="114">
        <v>14795936</v>
      </c>
      <c r="M937" s="51" t="s">
        <v>86</v>
      </c>
      <c r="N937" s="109" t="s">
        <v>3184</v>
      </c>
      <c r="O937" s="109">
        <v>1130606596</v>
      </c>
      <c r="P937" s="109">
        <v>490</v>
      </c>
      <c r="Q937" s="120">
        <v>46051</v>
      </c>
      <c r="R937" s="109">
        <v>4224609418</v>
      </c>
      <c r="S937" s="114">
        <v>3777</v>
      </c>
      <c r="T937" s="120">
        <v>46052</v>
      </c>
      <c r="U937" s="114">
        <v>14795936</v>
      </c>
      <c r="V937" s="56" t="s">
        <v>88</v>
      </c>
      <c r="W937" s="114">
        <v>1082939683</v>
      </c>
      <c r="X937" s="161" t="s">
        <v>1984</v>
      </c>
      <c r="Y937" s="120">
        <v>46052</v>
      </c>
      <c r="Z937" s="120">
        <v>46062</v>
      </c>
      <c r="AA937" s="120" t="s">
        <v>90</v>
      </c>
      <c r="AB937" s="120">
        <v>46234</v>
      </c>
      <c r="AC937" s="54">
        <f t="shared" si="71"/>
        <v>172</v>
      </c>
      <c r="AD937" s="56">
        <v>0</v>
      </c>
      <c r="AE937" s="114">
        <v>0</v>
      </c>
      <c r="AF937" s="56">
        <v>0</v>
      </c>
      <c r="AG937" s="116" t="s">
        <v>90</v>
      </c>
      <c r="AH937" s="54">
        <f t="shared" si="75"/>
        <v>0</v>
      </c>
      <c r="AI937" s="56">
        <v>0</v>
      </c>
      <c r="AJ937" s="114">
        <v>0</v>
      </c>
      <c r="AK937" s="120" t="s">
        <v>90</v>
      </c>
      <c r="AL937" s="116" t="s">
        <v>90</v>
      </c>
      <c r="AM937" s="56">
        <v>0</v>
      </c>
      <c r="AN937" s="116" t="s">
        <v>90</v>
      </c>
      <c r="AO937" s="116" t="s">
        <v>90</v>
      </c>
      <c r="AP937" s="116" t="s">
        <v>90</v>
      </c>
      <c r="AQ937" s="54">
        <f t="shared" si="72"/>
        <v>0</v>
      </c>
      <c r="AR937" s="54">
        <f>+L937+AE937-AJ937</f>
        <v>14795936</v>
      </c>
      <c r="AS937" s="56" t="s">
        <v>571</v>
      </c>
      <c r="AT937" s="114">
        <v>0</v>
      </c>
      <c r="AU937" s="56" t="s">
        <v>91</v>
      </c>
      <c r="AV937" s="114">
        <v>0</v>
      </c>
      <c r="AW937" s="56" t="s">
        <v>90</v>
      </c>
      <c r="AX937" s="247">
        <v>2142194</v>
      </c>
      <c r="AY937" s="58">
        <f t="shared" si="73"/>
        <v>12653742</v>
      </c>
      <c r="AZ937" s="112">
        <f t="shared" si="74"/>
        <v>0.14478259435563928</v>
      </c>
      <c r="BA937" s="159">
        <v>0.14478259435563928</v>
      </c>
      <c r="BB937" s="56" t="s">
        <v>90</v>
      </c>
      <c r="BC937" s="56" t="s">
        <v>92</v>
      </c>
      <c r="BD937" s="403" t="s">
        <v>3183</v>
      </c>
      <c r="BE937" s="51" t="s">
        <v>88</v>
      </c>
      <c r="BF937" s="51" t="s">
        <v>88</v>
      </c>
    </row>
    <row r="938" spans="2:58" x14ac:dyDescent="0.25">
      <c r="B938" s="51">
        <v>2026</v>
      </c>
      <c r="C938" s="51">
        <v>891780111</v>
      </c>
      <c r="D938" s="51" t="s">
        <v>79</v>
      </c>
      <c r="E938" s="161" t="s">
        <v>3182</v>
      </c>
      <c r="F938" s="56" t="s">
        <v>3181</v>
      </c>
      <c r="G938" s="56">
        <v>0</v>
      </c>
      <c r="H938" s="56" t="s">
        <v>82</v>
      </c>
      <c r="I938" s="51" t="s">
        <v>174</v>
      </c>
      <c r="J938" s="121" t="s">
        <v>84</v>
      </c>
      <c r="K938" s="109" t="s">
        <v>3180</v>
      </c>
      <c r="L938" s="114">
        <v>14000000</v>
      </c>
      <c r="M938" s="51" t="s">
        <v>86</v>
      </c>
      <c r="N938" s="109" t="s">
        <v>3179</v>
      </c>
      <c r="O938" s="109">
        <v>1004365271</v>
      </c>
      <c r="P938" s="109">
        <v>454</v>
      </c>
      <c r="Q938" s="120">
        <v>46049</v>
      </c>
      <c r="R938" s="419">
        <v>114800000</v>
      </c>
      <c r="S938" s="114">
        <v>3773</v>
      </c>
      <c r="T938" s="120">
        <v>46052</v>
      </c>
      <c r="U938" s="406">
        <v>14000000</v>
      </c>
      <c r="V938" s="56" t="s">
        <v>88</v>
      </c>
      <c r="W938" s="114">
        <v>85155333</v>
      </c>
      <c r="X938" s="161" t="s">
        <v>1960</v>
      </c>
      <c r="Y938" s="120">
        <v>46052</v>
      </c>
      <c r="Z938" s="120">
        <v>46052</v>
      </c>
      <c r="AA938" s="120" t="s">
        <v>90</v>
      </c>
      <c r="AB938" s="120">
        <v>46111</v>
      </c>
      <c r="AC938" s="54">
        <f t="shared" si="71"/>
        <v>59</v>
      </c>
      <c r="AD938" s="56">
        <v>0</v>
      </c>
      <c r="AE938" s="114">
        <v>0</v>
      </c>
      <c r="AF938" s="56">
        <v>0</v>
      </c>
      <c r="AG938" s="116" t="s">
        <v>90</v>
      </c>
      <c r="AH938" s="54">
        <f t="shared" si="75"/>
        <v>0</v>
      </c>
      <c r="AI938" s="56">
        <v>0</v>
      </c>
      <c r="AJ938" s="114">
        <v>0</v>
      </c>
      <c r="AK938" s="120" t="s">
        <v>90</v>
      </c>
      <c r="AL938" s="116" t="s">
        <v>90</v>
      </c>
      <c r="AM938" s="56">
        <v>0</v>
      </c>
      <c r="AN938" s="116" t="s">
        <v>90</v>
      </c>
      <c r="AO938" s="116" t="s">
        <v>90</v>
      </c>
      <c r="AP938" s="116" t="s">
        <v>90</v>
      </c>
      <c r="AQ938" s="54">
        <f t="shared" si="72"/>
        <v>0</v>
      </c>
      <c r="AR938" s="54">
        <f>+L938+AE938-AJ938</f>
        <v>14000000</v>
      </c>
      <c r="AS938" s="56" t="s">
        <v>571</v>
      </c>
      <c r="AT938" s="114">
        <v>0</v>
      </c>
      <c r="AU938" s="56" t="s">
        <v>91</v>
      </c>
      <c r="AV938" s="114">
        <v>0</v>
      </c>
      <c r="AW938" s="56" t="s">
        <v>90</v>
      </c>
      <c r="AX938" s="247">
        <v>0</v>
      </c>
      <c r="AY938" s="58">
        <f t="shared" si="73"/>
        <v>14000000</v>
      </c>
      <c r="AZ938" s="112">
        <f t="shared" si="74"/>
        <v>0</v>
      </c>
      <c r="BA938" s="159">
        <v>0</v>
      </c>
      <c r="BB938" s="56" t="s">
        <v>90</v>
      </c>
      <c r="BC938" s="56" t="s">
        <v>149</v>
      </c>
      <c r="BD938" s="403" t="s">
        <v>3178</v>
      </c>
      <c r="BE938" s="51" t="s">
        <v>88</v>
      </c>
      <c r="BF938" s="51" t="s">
        <v>88</v>
      </c>
    </row>
    <row r="939" spans="2:58" x14ac:dyDescent="0.25">
      <c r="B939" s="51">
        <v>2026</v>
      </c>
      <c r="C939" s="51">
        <v>891780111</v>
      </c>
      <c r="D939" s="51" t="s">
        <v>79</v>
      </c>
      <c r="E939" s="161" t="s">
        <v>3177</v>
      </c>
      <c r="F939" s="56" t="s">
        <v>3176</v>
      </c>
      <c r="G939" s="56">
        <v>0</v>
      </c>
      <c r="H939" s="56" t="s">
        <v>82</v>
      </c>
      <c r="I939" s="51" t="s">
        <v>174</v>
      </c>
      <c r="J939" s="121" t="s">
        <v>84</v>
      </c>
      <c r="K939" s="109" t="s">
        <v>3175</v>
      </c>
      <c r="L939" s="114">
        <v>16342539</v>
      </c>
      <c r="M939" s="51" t="s">
        <v>86</v>
      </c>
      <c r="N939" s="109" t="s">
        <v>3174</v>
      </c>
      <c r="O939" s="109">
        <v>1082953358</v>
      </c>
      <c r="P939" s="109">
        <v>490</v>
      </c>
      <c r="Q939" s="120">
        <v>46051</v>
      </c>
      <c r="R939" s="109">
        <v>4224609418</v>
      </c>
      <c r="S939" s="114">
        <v>3772</v>
      </c>
      <c r="T939" s="120">
        <v>46052</v>
      </c>
      <c r="U939" s="114">
        <v>16342539</v>
      </c>
      <c r="V939" s="56" t="s">
        <v>88</v>
      </c>
      <c r="W939" s="114">
        <v>1082939683</v>
      </c>
      <c r="X939" s="161" t="s">
        <v>1984</v>
      </c>
      <c r="Y939" s="120">
        <v>46052</v>
      </c>
      <c r="Z939" s="120">
        <v>46062</v>
      </c>
      <c r="AA939" s="120" t="s">
        <v>90</v>
      </c>
      <c r="AB939" s="120">
        <v>46234</v>
      </c>
      <c r="AC939" s="54">
        <f t="shared" si="71"/>
        <v>172</v>
      </c>
      <c r="AD939" s="56">
        <v>0</v>
      </c>
      <c r="AE939" s="114">
        <v>0</v>
      </c>
      <c r="AF939" s="56">
        <v>0</v>
      </c>
      <c r="AG939" s="116" t="s">
        <v>90</v>
      </c>
      <c r="AH939" s="54">
        <f t="shared" si="75"/>
        <v>0</v>
      </c>
      <c r="AI939" s="56">
        <v>0</v>
      </c>
      <c r="AJ939" s="114">
        <v>0</v>
      </c>
      <c r="AK939" s="120" t="s">
        <v>90</v>
      </c>
      <c r="AL939" s="116" t="s">
        <v>90</v>
      </c>
      <c r="AM939" s="56">
        <v>0</v>
      </c>
      <c r="AN939" s="116" t="s">
        <v>90</v>
      </c>
      <c r="AO939" s="116" t="s">
        <v>90</v>
      </c>
      <c r="AP939" s="116" t="s">
        <v>90</v>
      </c>
      <c r="AQ939" s="54">
        <f t="shared" si="72"/>
        <v>0</v>
      </c>
      <c r="AR939" s="54">
        <f>+L939+AE939-AJ939</f>
        <v>16342539</v>
      </c>
      <c r="AS939" s="56" t="s">
        <v>571</v>
      </c>
      <c r="AT939" s="114">
        <v>0</v>
      </c>
      <c r="AU939" s="56" t="s">
        <v>91</v>
      </c>
      <c r="AV939" s="114">
        <v>0</v>
      </c>
      <c r="AW939" s="56" t="s">
        <v>90</v>
      </c>
      <c r="AX939" s="247">
        <v>2366115</v>
      </c>
      <c r="AY939" s="58">
        <f t="shared" si="73"/>
        <v>13976424</v>
      </c>
      <c r="AZ939" s="112">
        <f t="shared" si="74"/>
        <v>0.14478258243715986</v>
      </c>
      <c r="BA939" s="159">
        <v>0.14478258243715986</v>
      </c>
      <c r="BB939" s="56" t="s">
        <v>90</v>
      </c>
      <c r="BC939" s="56" t="s">
        <v>92</v>
      </c>
      <c r="BD939" s="403" t="s">
        <v>3173</v>
      </c>
      <c r="BE939" s="51" t="s">
        <v>88</v>
      </c>
      <c r="BF939" s="51" t="s">
        <v>88</v>
      </c>
    </row>
    <row r="940" spans="2:58" x14ac:dyDescent="0.25">
      <c r="B940" s="51">
        <v>2026</v>
      </c>
      <c r="C940" s="51">
        <v>891780111</v>
      </c>
      <c r="D940" s="51" t="s">
        <v>79</v>
      </c>
      <c r="E940" s="161" t="s">
        <v>3172</v>
      </c>
      <c r="F940" s="56" t="s">
        <v>3171</v>
      </c>
      <c r="G940" s="56">
        <v>0</v>
      </c>
      <c r="H940" s="56" t="s">
        <v>82</v>
      </c>
      <c r="I940" s="51" t="s">
        <v>174</v>
      </c>
      <c r="J940" s="121" t="s">
        <v>84</v>
      </c>
      <c r="K940" s="109" t="s">
        <v>3170</v>
      </c>
      <c r="L940" s="114">
        <v>14795936</v>
      </c>
      <c r="M940" s="51" t="s">
        <v>86</v>
      </c>
      <c r="N940" s="109" t="s">
        <v>3169</v>
      </c>
      <c r="O940" s="109">
        <v>1216964460</v>
      </c>
      <c r="P940" s="109">
        <v>490</v>
      </c>
      <c r="Q940" s="120">
        <v>46051</v>
      </c>
      <c r="R940" s="109">
        <v>4224609418</v>
      </c>
      <c r="S940" s="114">
        <v>3776</v>
      </c>
      <c r="T940" s="120">
        <v>46052</v>
      </c>
      <c r="U940" s="114">
        <v>14795936</v>
      </c>
      <c r="V940" s="56" t="s">
        <v>88</v>
      </c>
      <c r="W940" s="114">
        <v>1082939683</v>
      </c>
      <c r="X940" s="161" t="s">
        <v>1984</v>
      </c>
      <c r="Y940" s="120">
        <v>46052</v>
      </c>
      <c r="Z940" s="120">
        <v>46062</v>
      </c>
      <c r="AA940" s="120" t="s">
        <v>90</v>
      </c>
      <c r="AB940" s="120">
        <v>46234</v>
      </c>
      <c r="AC940" s="54">
        <f t="shared" si="71"/>
        <v>172</v>
      </c>
      <c r="AD940" s="56">
        <v>0</v>
      </c>
      <c r="AE940" s="114">
        <v>0</v>
      </c>
      <c r="AF940" s="56">
        <v>0</v>
      </c>
      <c r="AG940" s="116" t="s">
        <v>90</v>
      </c>
      <c r="AH940" s="54">
        <f t="shared" si="75"/>
        <v>0</v>
      </c>
      <c r="AI940" s="56">
        <v>0</v>
      </c>
      <c r="AJ940" s="114">
        <v>0</v>
      </c>
      <c r="AK940" s="120" t="s">
        <v>90</v>
      </c>
      <c r="AL940" s="116" t="s">
        <v>90</v>
      </c>
      <c r="AM940" s="56">
        <v>0</v>
      </c>
      <c r="AN940" s="116" t="s">
        <v>90</v>
      </c>
      <c r="AO940" s="116" t="s">
        <v>90</v>
      </c>
      <c r="AP940" s="116" t="s">
        <v>90</v>
      </c>
      <c r="AQ940" s="54">
        <f t="shared" si="72"/>
        <v>0</v>
      </c>
      <c r="AR940" s="54">
        <f>+L940+AE940-AJ940</f>
        <v>14795936</v>
      </c>
      <c r="AS940" s="56" t="s">
        <v>571</v>
      </c>
      <c r="AT940" s="114">
        <v>0</v>
      </c>
      <c r="AU940" s="56" t="s">
        <v>91</v>
      </c>
      <c r="AV940" s="114">
        <v>0</v>
      </c>
      <c r="AW940" s="56" t="s">
        <v>90</v>
      </c>
      <c r="AX940" s="247">
        <v>2142194</v>
      </c>
      <c r="AY940" s="58">
        <f t="shared" si="73"/>
        <v>12653742</v>
      </c>
      <c r="AZ940" s="112">
        <f t="shared" si="74"/>
        <v>0.14478259435563928</v>
      </c>
      <c r="BA940" s="159">
        <v>0.14478259435563928</v>
      </c>
      <c r="BB940" s="56" t="s">
        <v>90</v>
      </c>
      <c r="BC940" s="56" t="s">
        <v>92</v>
      </c>
      <c r="BD940" s="403" t="s">
        <v>3168</v>
      </c>
      <c r="BE940" s="51" t="s">
        <v>88</v>
      </c>
      <c r="BF940" s="51" t="s">
        <v>88</v>
      </c>
    </row>
    <row r="941" spans="2:58" x14ac:dyDescent="0.25">
      <c r="B941" s="51">
        <v>2026</v>
      </c>
      <c r="C941" s="51">
        <v>891780111</v>
      </c>
      <c r="D941" s="51" t="s">
        <v>79</v>
      </c>
      <c r="E941" s="161" t="s">
        <v>3167</v>
      </c>
      <c r="F941" s="56" t="s">
        <v>3166</v>
      </c>
      <c r="G941" s="56">
        <v>0</v>
      </c>
      <c r="H941" s="56" t="s">
        <v>82</v>
      </c>
      <c r="I941" s="51" t="s">
        <v>174</v>
      </c>
      <c r="J941" s="121" t="s">
        <v>84</v>
      </c>
      <c r="K941" s="109" t="s">
        <v>3165</v>
      </c>
      <c r="L941" s="114">
        <v>13074015</v>
      </c>
      <c r="M941" s="51" t="s">
        <v>86</v>
      </c>
      <c r="N941" s="109" t="s">
        <v>3164</v>
      </c>
      <c r="O941" s="109">
        <v>57449802</v>
      </c>
      <c r="P941" s="109">
        <v>490</v>
      </c>
      <c r="Q941" s="120">
        <v>46051</v>
      </c>
      <c r="R941" s="109">
        <v>4224609418</v>
      </c>
      <c r="S941" s="114">
        <v>3770</v>
      </c>
      <c r="T941" s="120">
        <v>46052</v>
      </c>
      <c r="U941" s="114">
        <v>13074015</v>
      </c>
      <c r="V941" s="56" t="s">
        <v>88</v>
      </c>
      <c r="W941" s="114">
        <v>1082939683</v>
      </c>
      <c r="X941" s="161" t="s">
        <v>1984</v>
      </c>
      <c r="Y941" s="120">
        <v>46052</v>
      </c>
      <c r="Z941" s="120">
        <v>46062</v>
      </c>
      <c r="AA941" s="120" t="s">
        <v>90</v>
      </c>
      <c r="AB941" s="120">
        <v>46234</v>
      </c>
      <c r="AC941" s="54">
        <f t="shared" si="71"/>
        <v>172</v>
      </c>
      <c r="AD941" s="56">
        <v>0</v>
      </c>
      <c r="AE941" s="114">
        <v>0</v>
      </c>
      <c r="AF941" s="56">
        <v>0</v>
      </c>
      <c r="AG941" s="116" t="s">
        <v>90</v>
      </c>
      <c r="AH941" s="54">
        <f t="shared" si="75"/>
        <v>0</v>
      </c>
      <c r="AI941" s="56">
        <v>0</v>
      </c>
      <c r="AJ941" s="114">
        <v>0</v>
      </c>
      <c r="AK941" s="120" t="s">
        <v>90</v>
      </c>
      <c r="AL941" s="116" t="s">
        <v>90</v>
      </c>
      <c r="AM941" s="56">
        <v>0</v>
      </c>
      <c r="AN941" s="116" t="s">
        <v>90</v>
      </c>
      <c r="AO941" s="116" t="s">
        <v>90</v>
      </c>
      <c r="AP941" s="116" t="s">
        <v>90</v>
      </c>
      <c r="AQ941" s="54">
        <f t="shared" si="72"/>
        <v>0</v>
      </c>
      <c r="AR941" s="54">
        <f>+L941+AE941-AJ941</f>
        <v>13074015</v>
      </c>
      <c r="AS941" s="56" t="s">
        <v>571</v>
      </c>
      <c r="AT941" s="114">
        <v>0</v>
      </c>
      <c r="AU941" s="56" t="s">
        <v>91</v>
      </c>
      <c r="AV941" s="114">
        <v>0</v>
      </c>
      <c r="AW941" s="56" t="s">
        <v>90</v>
      </c>
      <c r="AX941" s="247">
        <v>3154816</v>
      </c>
      <c r="AY941" s="58">
        <f t="shared" si="73"/>
        <v>9919199</v>
      </c>
      <c r="AZ941" s="112">
        <f t="shared" si="74"/>
        <v>0.24130429711148413</v>
      </c>
      <c r="BA941" s="159">
        <v>0.24130429711148413</v>
      </c>
      <c r="BB941" s="56" t="s">
        <v>90</v>
      </c>
      <c r="BC941" s="56" t="s">
        <v>92</v>
      </c>
      <c r="BD941" s="403" t="s">
        <v>3163</v>
      </c>
      <c r="BE941" s="51" t="s">
        <v>88</v>
      </c>
      <c r="BF941" s="51" t="s">
        <v>88</v>
      </c>
    </row>
    <row r="942" spans="2:58" x14ac:dyDescent="0.25">
      <c r="B942" s="51">
        <v>2026</v>
      </c>
      <c r="C942" s="51">
        <v>891780111</v>
      </c>
      <c r="D942" s="51" t="s">
        <v>79</v>
      </c>
      <c r="E942" s="161" t="s">
        <v>3162</v>
      </c>
      <c r="F942" s="56" t="s">
        <v>3161</v>
      </c>
      <c r="G942" s="56">
        <v>0</v>
      </c>
      <c r="H942" s="56" t="s">
        <v>82</v>
      </c>
      <c r="I942" s="51" t="s">
        <v>174</v>
      </c>
      <c r="J942" s="121" t="s">
        <v>84</v>
      </c>
      <c r="K942" s="109" t="s">
        <v>3160</v>
      </c>
      <c r="L942" s="114">
        <v>16342539</v>
      </c>
      <c r="M942" s="51" t="s">
        <v>86</v>
      </c>
      <c r="N942" s="109" t="s">
        <v>3159</v>
      </c>
      <c r="O942" s="109">
        <v>1052953140</v>
      </c>
      <c r="P942" s="109">
        <v>490</v>
      </c>
      <c r="Q942" s="120">
        <v>46051</v>
      </c>
      <c r="R942" s="109">
        <v>4224609418</v>
      </c>
      <c r="S942" s="114">
        <v>3769</v>
      </c>
      <c r="T942" s="120">
        <v>46052</v>
      </c>
      <c r="U942" s="114">
        <v>16342539</v>
      </c>
      <c r="V942" s="56" t="s">
        <v>88</v>
      </c>
      <c r="W942" s="114">
        <v>1082939683</v>
      </c>
      <c r="X942" s="161" t="s">
        <v>1984</v>
      </c>
      <c r="Y942" s="120">
        <v>46052</v>
      </c>
      <c r="Z942" s="120">
        <v>46062</v>
      </c>
      <c r="AA942" s="120" t="s">
        <v>90</v>
      </c>
      <c r="AB942" s="120">
        <v>46234</v>
      </c>
      <c r="AC942" s="54">
        <f t="shared" si="71"/>
        <v>172</v>
      </c>
      <c r="AD942" s="56">
        <v>0</v>
      </c>
      <c r="AE942" s="114">
        <v>0</v>
      </c>
      <c r="AF942" s="56">
        <v>0</v>
      </c>
      <c r="AG942" s="116" t="s">
        <v>90</v>
      </c>
      <c r="AH942" s="54">
        <f t="shared" si="75"/>
        <v>0</v>
      </c>
      <c r="AI942" s="56">
        <v>0</v>
      </c>
      <c r="AJ942" s="114">
        <v>0</v>
      </c>
      <c r="AK942" s="120" t="s">
        <v>90</v>
      </c>
      <c r="AL942" s="116" t="s">
        <v>90</v>
      </c>
      <c r="AM942" s="56">
        <v>0</v>
      </c>
      <c r="AN942" s="116" t="s">
        <v>90</v>
      </c>
      <c r="AO942" s="116" t="s">
        <v>90</v>
      </c>
      <c r="AP942" s="116" t="s">
        <v>90</v>
      </c>
      <c r="AQ942" s="54">
        <f t="shared" si="72"/>
        <v>0</v>
      </c>
      <c r="AR942" s="54">
        <f>+L942+AE942-AJ942</f>
        <v>16342539</v>
      </c>
      <c r="AS942" s="56" t="s">
        <v>571</v>
      </c>
      <c r="AT942" s="114">
        <v>0</v>
      </c>
      <c r="AU942" s="56" t="s">
        <v>91</v>
      </c>
      <c r="AV942" s="114">
        <v>0</v>
      </c>
      <c r="AW942" s="56" t="s">
        <v>90</v>
      </c>
      <c r="AX942" s="247">
        <v>2366115</v>
      </c>
      <c r="AY942" s="58">
        <f t="shared" si="73"/>
        <v>13976424</v>
      </c>
      <c r="AZ942" s="112">
        <f t="shared" si="74"/>
        <v>0.14478258243715986</v>
      </c>
      <c r="BA942" s="159">
        <v>0.14478258243715986</v>
      </c>
      <c r="BB942" s="56" t="s">
        <v>90</v>
      </c>
      <c r="BC942" s="56" t="s">
        <v>92</v>
      </c>
      <c r="BD942" s="403" t="s">
        <v>3158</v>
      </c>
      <c r="BE942" s="51" t="s">
        <v>88</v>
      </c>
      <c r="BF942" s="51" t="s">
        <v>88</v>
      </c>
    </row>
    <row r="943" spans="2:58" x14ac:dyDescent="0.25">
      <c r="B943" s="51">
        <v>2026</v>
      </c>
      <c r="C943" s="51">
        <v>891780111</v>
      </c>
      <c r="D943" s="51" t="s">
        <v>79</v>
      </c>
      <c r="E943" s="161" t="s">
        <v>3157</v>
      </c>
      <c r="F943" s="56" t="s">
        <v>3156</v>
      </c>
      <c r="G943" s="56">
        <v>0</v>
      </c>
      <c r="H943" s="56" t="s">
        <v>82</v>
      </c>
      <c r="I943" s="51" t="s">
        <v>174</v>
      </c>
      <c r="J943" s="121" t="s">
        <v>84</v>
      </c>
      <c r="K943" s="109" t="s">
        <v>3155</v>
      </c>
      <c r="L943" s="114">
        <v>14795936</v>
      </c>
      <c r="M943" s="51" t="s">
        <v>86</v>
      </c>
      <c r="N943" s="109" t="s">
        <v>3154</v>
      </c>
      <c r="O943" s="109">
        <v>57430201</v>
      </c>
      <c r="P943" s="109">
        <v>490</v>
      </c>
      <c r="Q943" s="120">
        <v>46051</v>
      </c>
      <c r="R943" s="109">
        <v>4224609418</v>
      </c>
      <c r="S943" s="114">
        <v>3775</v>
      </c>
      <c r="T943" s="120">
        <v>46052</v>
      </c>
      <c r="U943" s="114">
        <v>14795936</v>
      </c>
      <c r="V943" s="56" t="s">
        <v>88</v>
      </c>
      <c r="W943" s="114">
        <v>1082939683</v>
      </c>
      <c r="X943" s="161" t="s">
        <v>1984</v>
      </c>
      <c r="Y943" s="120">
        <v>46052</v>
      </c>
      <c r="Z943" s="120">
        <v>46062</v>
      </c>
      <c r="AA943" s="120" t="s">
        <v>90</v>
      </c>
      <c r="AB943" s="120">
        <v>46234</v>
      </c>
      <c r="AC943" s="54">
        <f t="shared" si="71"/>
        <v>172</v>
      </c>
      <c r="AD943" s="56">
        <v>0</v>
      </c>
      <c r="AE943" s="114">
        <v>0</v>
      </c>
      <c r="AF943" s="56">
        <v>0</v>
      </c>
      <c r="AG943" s="116" t="s">
        <v>90</v>
      </c>
      <c r="AH943" s="54">
        <f t="shared" si="75"/>
        <v>0</v>
      </c>
      <c r="AI943" s="56">
        <v>0</v>
      </c>
      <c r="AJ943" s="114">
        <v>0</v>
      </c>
      <c r="AK943" s="120" t="s">
        <v>90</v>
      </c>
      <c r="AL943" s="116" t="s">
        <v>90</v>
      </c>
      <c r="AM943" s="56">
        <v>0</v>
      </c>
      <c r="AN943" s="116" t="s">
        <v>90</v>
      </c>
      <c r="AO943" s="116" t="s">
        <v>90</v>
      </c>
      <c r="AP943" s="116" t="s">
        <v>90</v>
      </c>
      <c r="AQ943" s="54">
        <f t="shared" si="72"/>
        <v>0</v>
      </c>
      <c r="AR943" s="54">
        <f>+L943+AE943-AJ943</f>
        <v>14795936</v>
      </c>
      <c r="AS943" s="56" t="s">
        <v>571</v>
      </c>
      <c r="AT943" s="114">
        <v>0</v>
      </c>
      <c r="AU943" s="56" t="s">
        <v>91</v>
      </c>
      <c r="AV943" s="114">
        <v>0</v>
      </c>
      <c r="AW943" s="56" t="s">
        <v>90</v>
      </c>
      <c r="AX943" s="247">
        <v>2142194</v>
      </c>
      <c r="AY943" s="58">
        <f t="shared" si="73"/>
        <v>12653742</v>
      </c>
      <c r="AZ943" s="112">
        <f t="shared" si="74"/>
        <v>0.14478259435563928</v>
      </c>
      <c r="BA943" s="159">
        <v>0.14478259435563928</v>
      </c>
      <c r="BB943" s="56" t="s">
        <v>90</v>
      </c>
      <c r="BC943" s="56" t="s">
        <v>92</v>
      </c>
      <c r="BD943" s="403" t="s">
        <v>3153</v>
      </c>
      <c r="BE943" s="51" t="s">
        <v>88</v>
      </c>
      <c r="BF943" s="51" t="s">
        <v>88</v>
      </c>
    </row>
    <row r="944" spans="2:58" x14ac:dyDescent="0.25">
      <c r="B944" s="51">
        <v>2026</v>
      </c>
      <c r="C944" s="51">
        <v>891780111</v>
      </c>
      <c r="D944" s="51" t="s">
        <v>79</v>
      </c>
      <c r="E944" s="161" t="s">
        <v>3152</v>
      </c>
      <c r="F944" s="56" t="s">
        <v>3151</v>
      </c>
      <c r="G944" s="56">
        <v>0</v>
      </c>
      <c r="H944" s="56" t="s">
        <v>82</v>
      </c>
      <c r="I944" s="51" t="s">
        <v>174</v>
      </c>
      <c r="J944" s="121" t="s">
        <v>84</v>
      </c>
      <c r="K944" s="109" t="s">
        <v>3150</v>
      </c>
      <c r="L944" s="114">
        <v>13074015</v>
      </c>
      <c r="M944" s="51" t="s">
        <v>86</v>
      </c>
      <c r="N944" s="109" t="s">
        <v>3149</v>
      </c>
      <c r="O944" s="109">
        <v>57413876</v>
      </c>
      <c r="P944" s="109">
        <v>490</v>
      </c>
      <c r="Q944" s="120">
        <v>46051</v>
      </c>
      <c r="R944" s="109">
        <v>4224609418</v>
      </c>
      <c r="S944" s="114">
        <v>3768</v>
      </c>
      <c r="T944" s="120">
        <v>46052</v>
      </c>
      <c r="U944" s="114">
        <v>13074015</v>
      </c>
      <c r="V944" s="56" t="s">
        <v>88</v>
      </c>
      <c r="W944" s="114">
        <v>1082939683</v>
      </c>
      <c r="X944" s="161" t="s">
        <v>1984</v>
      </c>
      <c r="Y944" s="120">
        <v>46052</v>
      </c>
      <c r="Z944" s="120">
        <v>46062</v>
      </c>
      <c r="AA944" s="120" t="s">
        <v>90</v>
      </c>
      <c r="AB944" s="120">
        <v>46234</v>
      </c>
      <c r="AC944" s="54">
        <f t="shared" si="71"/>
        <v>172</v>
      </c>
      <c r="AD944" s="56">
        <v>0</v>
      </c>
      <c r="AE944" s="114">
        <v>0</v>
      </c>
      <c r="AF944" s="56">
        <v>0</v>
      </c>
      <c r="AG944" s="116" t="s">
        <v>90</v>
      </c>
      <c r="AH944" s="54">
        <f t="shared" si="75"/>
        <v>0</v>
      </c>
      <c r="AI944" s="56">
        <v>0</v>
      </c>
      <c r="AJ944" s="114">
        <v>0</v>
      </c>
      <c r="AK944" s="120" t="s">
        <v>90</v>
      </c>
      <c r="AL944" s="116" t="s">
        <v>90</v>
      </c>
      <c r="AM944" s="56">
        <v>0</v>
      </c>
      <c r="AN944" s="116" t="s">
        <v>90</v>
      </c>
      <c r="AO944" s="116" t="s">
        <v>90</v>
      </c>
      <c r="AP944" s="116" t="s">
        <v>90</v>
      </c>
      <c r="AQ944" s="54">
        <f t="shared" si="72"/>
        <v>0</v>
      </c>
      <c r="AR944" s="54">
        <f>+L944+AE944-AJ944</f>
        <v>13074015</v>
      </c>
      <c r="AS944" s="56" t="s">
        <v>571</v>
      </c>
      <c r="AT944" s="114">
        <v>0</v>
      </c>
      <c r="AU944" s="56" t="s">
        <v>91</v>
      </c>
      <c r="AV944" s="114">
        <v>0</v>
      </c>
      <c r="AW944" s="56" t="s">
        <v>90</v>
      </c>
      <c r="AX944" s="247">
        <v>3154816</v>
      </c>
      <c r="AY944" s="58">
        <f t="shared" si="73"/>
        <v>9919199</v>
      </c>
      <c r="AZ944" s="112">
        <f t="shared" si="74"/>
        <v>0.24130429711148413</v>
      </c>
      <c r="BA944" s="159">
        <v>0.24130429711148413</v>
      </c>
      <c r="BB944" s="56" t="s">
        <v>90</v>
      </c>
      <c r="BC944" s="56" t="s">
        <v>92</v>
      </c>
      <c r="BD944" s="403" t="s">
        <v>3148</v>
      </c>
      <c r="BE944" s="51" t="s">
        <v>88</v>
      </c>
      <c r="BF944" s="51" t="s">
        <v>88</v>
      </c>
    </row>
    <row r="945" spans="2:58" x14ac:dyDescent="0.25">
      <c r="B945" s="51">
        <v>2026</v>
      </c>
      <c r="C945" s="51">
        <v>891780111</v>
      </c>
      <c r="D945" s="51" t="s">
        <v>79</v>
      </c>
      <c r="E945" s="161" t="s">
        <v>3147</v>
      </c>
      <c r="F945" s="56" t="s">
        <v>3146</v>
      </c>
      <c r="G945" s="56">
        <v>0</v>
      </c>
      <c r="H945" s="56" t="s">
        <v>82</v>
      </c>
      <c r="I945" s="51" t="s">
        <v>174</v>
      </c>
      <c r="J945" s="121" t="s">
        <v>84</v>
      </c>
      <c r="K945" s="109" t="s">
        <v>3024</v>
      </c>
      <c r="L945" s="114">
        <v>14795936</v>
      </c>
      <c r="M945" s="51" t="s">
        <v>86</v>
      </c>
      <c r="N945" s="109" t="s">
        <v>3145</v>
      </c>
      <c r="O945" s="109">
        <v>39017878</v>
      </c>
      <c r="P945" s="109">
        <v>490</v>
      </c>
      <c r="Q945" s="120">
        <v>46051</v>
      </c>
      <c r="R945" s="109">
        <v>4224609418</v>
      </c>
      <c r="S945" s="114">
        <v>3767</v>
      </c>
      <c r="T945" s="120">
        <v>46052</v>
      </c>
      <c r="U945" s="114">
        <v>14795936</v>
      </c>
      <c r="V945" s="56" t="s">
        <v>88</v>
      </c>
      <c r="W945" s="114">
        <v>1082939683</v>
      </c>
      <c r="X945" s="161" t="s">
        <v>1984</v>
      </c>
      <c r="Y945" s="120">
        <v>46052</v>
      </c>
      <c r="Z945" s="120">
        <v>46062</v>
      </c>
      <c r="AA945" s="120" t="s">
        <v>90</v>
      </c>
      <c r="AB945" s="120">
        <v>46234</v>
      </c>
      <c r="AC945" s="54">
        <f t="shared" si="71"/>
        <v>172</v>
      </c>
      <c r="AD945" s="56">
        <v>0</v>
      </c>
      <c r="AE945" s="114">
        <v>0</v>
      </c>
      <c r="AF945" s="56">
        <v>0</v>
      </c>
      <c r="AG945" s="116" t="s">
        <v>90</v>
      </c>
      <c r="AH945" s="54">
        <f t="shared" si="75"/>
        <v>0</v>
      </c>
      <c r="AI945" s="56">
        <v>0</v>
      </c>
      <c r="AJ945" s="114">
        <v>0</v>
      </c>
      <c r="AK945" s="120" t="s">
        <v>90</v>
      </c>
      <c r="AL945" s="116" t="s">
        <v>90</v>
      </c>
      <c r="AM945" s="56">
        <v>0</v>
      </c>
      <c r="AN945" s="116" t="s">
        <v>90</v>
      </c>
      <c r="AO945" s="116" t="s">
        <v>90</v>
      </c>
      <c r="AP945" s="116" t="s">
        <v>90</v>
      </c>
      <c r="AQ945" s="54">
        <f t="shared" si="72"/>
        <v>0</v>
      </c>
      <c r="AR945" s="54">
        <f>+L945+AE945-AJ945</f>
        <v>14795936</v>
      </c>
      <c r="AS945" s="56" t="s">
        <v>571</v>
      </c>
      <c r="AT945" s="114">
        <v>0</v>
      </c>
      <c r="AU945" s="56" t="s">
        <v>91</v>
      </c>
      <c r="AV945" s="114">
        <v>0</v>
      </c>
      <c r="AW945" s="56" t="s">
        <v>90</v>
      </c>
      <c r="AX945" s="247">
        <v>2142194</v>
      </c>
      <c r="AY945" s="58">
        <f t="shared" si="73"/>
        <v>12653742</v>
      </c>
      <c r="AZ945" s="112">
        <f t="shared" si="74"/>
        <v>0.14478259435563928</v>
      </c>
      <c r="BA945" s="159">
        <v>0.14478259435563928</v>
      </c>
      <c r="BB945" s="56" t="s">
        <v>90</v>
      </c>
      <c r="BC945" s="56" t="s">
        <v>92</v>
      </c>
      <c r="BD945" s="403" t="s">
        <v>3144</v>
      </c>
      <c r="BE945" s="51" t="s">
        <v>88</v>
      </c>
      <c r="BF945" s="51" t="s">
        <v>88</v>
      </c>
    </row>
    <row r="946" spans="2:58" x14ac:dyDescent="0.25">
      <c r="B946" s="51">
        <v>2026</v>
      </c>
      <c r="C946" s="51">
        <v>891780111</v>
      </c>
      <c r="D946" s="51" t="s">
        <v>79</v>
      </c>
      <c r="E946" s="161" t="s">
        <v>3143</v>
      </c>
      <c r="F946" s="56" t="s">
        <v>3142</v>
      </c>
      <c r="G946" s="56">
        <v>0</v>
      </c>
      <c r="H946" s="56" t="s">
        <v>82</v>
      </c>
      <c r="I946" s="51" t="s">
        <v>174</v>
      </c>
      <c r="J946" s="121" t="s">
        <v>84</v>
      </c>
      <c r="K946" s="109" t="s">
        <v>3141</v>
      </c>
      <c r="L946" s="114">
        <v>13074015</v>
      </c>
      <c r="M946" s="51" t="s">
        <v>86</v>
      </c>
      <c r="N946" s="109" t="s">
        <v>3140</v>
      </c>
      <c r="O946" s="109">
        <v>1081819100</v>
      </c>
      <c r="P946" s="109">
        <v>490</v>
      </c>
      <c r="Q946" s="120">
        <v>46051</v>
      </c>
      <c r="R946" s="109">
        <v>4224609418</v>
      </c>
      <c r="S946" s="114">
        <v>3762</v>
      </c>
      <c r="T946" s="120">
        <v>46052</v>
      </c>
      <c r="U946" s="114">
        <v>13074015</v>
      </c>
      <c r="V946" s="56" t="s">
        <v>88</v>
      </c>
      <c r="W946" s="114">
        <v>1082939683</v>
      </c>
      <c r="X946" s="161" t="s">
        <v>1984</v>
      </c>
      <c r="Y946" s="120">
        <v>46052</v>
      </c>
      <c r="Z946" s="120">
        <v>46062</v>
      </c>
      <c r="AA946" s="120" t="s">
        <v>90</v>
      </c>
      <c r="AB946" s="120">
        <v>46234</v>
      </c>
      <c r="AC946" s="54">
        <f t="shared" si="71"/>
        <v>172</v>
      </c>
      <c r="AD946" s="56">
        <v>0</v>
      </c>
      <c r="AE946" s="114">
        <v>0</v>
      </c>
      <c r="AF946" s="56">
        <v>0</v>
      </c>
      <c r="AG946" s="116" t="s">
        <v>90</v>
      </c>
      <c r="AH946" s="54">
        <f t="shared" si="75"/>
        <v>0</v>
      </c>
      <c r="AI946" s="56">
        <v>0</v>
      </c>
      <c r="AJ946" s="114">
        <v>0</v>
      </c>
      <c r="AK946" s="120" t="s">
        <v>90</v>
      </c>
      <c r="AL946" s="116" t="s">
        <v>90</v>
      </c>
      <c r="AM946" s="56">
        <v>0</v>
      </c>
      <c r="AN946" s="116" t="s">
        <v>90</v>
      </c>
      <c r="AO946" s="116" t="s">
        <v>90</v>
      </c>
      <c r="AP946" s="116" t="s">
        <v>90</v>
      </c>
      <c r="AQ946" s="54">
        <f t="shared" si="72"/>
        <v>0</v>
      </c>
      <c r="AR946" s="54">
        <f>+L946+AE946-AJ946</f>
        <v>13074015</v>
      </c>
      <c r="AS946" s="56" t="s">
        <v>571</v>
      </c>
      <c r="AT946" s="114">
        <v>0</v>
      </c>
      <c r="AU946" s="56" t="s">
        <v>91</v>
      </c>
      <c r="AV946" s="114">
        <v>0</v>
      </c>
      <c r="AW946" s="56" t="s">
        <v>90</v>
      </c>
      <c r="AX946" s="247">
        <v>3154816</v>
      </c>
      <c r="AY946" s="58">
        <f t="shared" si="73"/>
        <v>9919199</v>
      </c>
      <c r="AZ946" s="112">
        <f t="shared" si="74"/>
        <v>0.24130429711148413</v>
      </c>
      <c r="BA946" s="159">
        <v>0.24130429711148413</v>
      </c>
      <c r="BB946" s="56" t="s">
        <v>90</v>
      </c>
      <c r="BC946" s="56" t="s">
        <v>92</v>
      </c>
      <c r="BD946" s="403" t="s">
        <v>3139</v>
      </c>
      <c r="BE946" s="51" t="s">
        <v>88</v>
      </c>
      <c r="BF946" s="51" t="s">
        <v>88</v>
      </c>
    </row>
    <row r="947" spans="2:58" x14ac:dyDescent="0.25">
      <c r="B947" s="51">
        <v>2026</v>
      </c>
      <c r="C947" s="51">
        <v>891780111</v>
      </c>
      <c r="D947" s="51" t="s">
        <v>79</v>
      </c>
      <c r="E947" s="161" t="s">
        <v>3138</v>
      </c>
      <c r="F947" s="56" t="s">
        <v>3137</v>
      </c>
      <c r="G947" s="56">
        <v>0</v>
      </c>
      <c r="H947" s="56" t="s">
        <v>82</v>
      </c>
      <c r="I947" s="51" t="s">
        <v>174</v>
      </c>
      <c r="J947" s="121" t="s">
        <v>84</v>
      </c>
      <c r="K947" s="109" t="s">
        <v>3136</v>
      </c>
      <c r="L947" s="114">
        <v>11836745</v>
      </c>
      <c r="M947" s="51" t="s">
        <v>86</v>
      </c>
      <c r="N947" s="109" t="s">
        <v>3135</v>
      </c>
      <c r="O947" s="109">
        <v>1083569822</v>
      </c>
      <c r="P947" s="109">
        <v>490</v>
      </c>
      <c r="Q947" s="120">
        <v>46051</v>
      </c>
      <c r="R947" s="109">
        <v>4224609418</v>
      </c>
      <c r="S947" s="114">
        <v>3761</v>
      </c>
      <c r="T947" s="120">
        <v>46052</v>
      </c>
      <c r="U947" s="114">
        <v>11836745</v>
      </c>
      <c r="V947" s="56" t="s">
        <v>88</v>
      </c>
      <c r="W947" s="114">
        <v>1082939683</v>
      </c>
      <c r="X947" s="161" t="s">
        <v>1984</v>
      </c>
      <c r="Y947" s="120">
        <v>46052</v>
      </c>
      <c r="Z947" s="120">
        <v>46062</v>
      </c>
      <c r="AA947" s="120" t="s">
        <v>90</v>
      </c>
      <c r="AB947" s="120">
        <v>46234</v>
      </c>
      <c r="AC947" s="54">
        <f t="shared" si="71"/>
        <v>172</v>
      </c>
      <c r="AD947" s="56">
        <v>0</v>
      </c>
      <c r="AE947" s="114">
        <v>0</v>
      </c>
      <c r="AF947" s="56">
        <v>0</v>
      </c>
      <c r="AG947" s="116" t="s">
        <v>90</v>
      </c>
      <c r="AH947" s="54">
        <f t="shared" si="75"/>
        <v>0</v>
      </c>
      <c r="AI947" s="56">
        <v>0</v>
      </c>
      <c r="AJ947" s="114">
        <v>0</v>
      </c>
      <c r="AK947" s="120" t="s">
        <v>90</v>
      </c>
      <c r="AL947" s="116" t="s">
        <v>90</v>
      </c>
      <c r="AM947" s="56">
        <v>0</v>
      </c>
      <c r="AN947" s="116" t="s">
        <v>90</v>
      </c>
      <c r="AO947" s="116" t="s">
        <v>90</v>
      </c>
      <c r="AP947" s="116" t="s">
        <v>90</v>
      </c>
      <c r="AQ947" s="54">
        <f t="shared" si="72"/>
        <v>0</v>
      </c>
      <c r="AR947" s="54">
        <f>+L947+AE947-AJ947</f>
        <v>11836745</v>
      </c>
      <c r="AS947" s="56" t="s">
        <v>571</v>
      </c>
      <c r="AT947" s="114">
        <v>0</v>
      </c>
      <c r="AU947" s="56" t="s">
        <v>91</v>
      </c>
      <c r="AV947" s="114">
        <v>0</v>
      </c>
      <c r="AW947" s="56" t="s">
        <v>90</v>
      </c>
      <c r="AX947" s="247">
        <v>2856258</v>
      </c>
      <c r="AY947" s="58">
        <f t="shared" si="73"/>
        <v>8980487</v>
      </c>
      <c r="AZ947" s="112">
        <f t="shared" si="74"/>
        <v>0.24130434507121679</v>
      </c>
      <c r="BA947" s="159">
        <v>0.24130434507121679</v>
      </c>
      <c r="BB947" s="56" t="s">
        <v>90</v>
      </c>
      <c r="BC947" s="56" t="s">
        <v>92</v>
      </c>
      <c r="BD947" s="403" t="s">
        <v>3134</v>
      </c>
      <c r="BE947" s="51" t="s">
        <v>88</v>
      </c>
      <c r="BF947" s="51" t="s">
        <v>88</v>
      </c>
    </row>
    <row r="948" spans="2:58" x14ac:dyDescent="0.25">
      <c r="B948" s="51">
        <v>2026</v>
      </c>
      <c r="C948" s="51">
        <v>891780111</v>
      </c>
      <c r="D948" s="51" t="s">
        <v>79</v>
      </c>
      <c r="E948" s="161" t="s">
        <v>3133</v>
      </c>
      <c r="F948" s="56" t="s">
        <v>3132</v>
      </c>
      <c r="G948" s="56">
        <v>0</v>
      </c>
      <c r="H948" s="56" t="s">
        <v>82</v>
      </c>
      <c r="I948" s="51" t="s">
        <v>174</v>
      </c>
      <c r="J948" s="121" t="s">
        <v>84</v>
      </c>
      <c r="K948" s="109" t="s">
        <v>3112</v>
      </c>
      <c r="L948" s="114">
        <v>14795936</v>
      </c>
      <c r="M948" s="51" t="s">
        <v>86</v>
      </c>
      <c r="N948" s="109" t="s">
        <v>3131</v>
      </c>
      <c r="O948" s="109">
        <v>36668178</v>
      </c>
      <c r="P948" s="109">
        <v>490</v>
      </c>
      <c r="Q948" s="120">
        <v>46051</v>
      </c>
      <c r="R948" s="109">
        <v>4224609418</v>
      </c>
      <c r="S948" s="114">
        <v>3766</v>
      </c>
      <c r="T948" s="120">
        <v>46052</v>
      </c>
      <c r="U948" s="114">
        <v>14795936</v>
      </c>
      <c r="V948" s="56" t="s">
        <v>88</v>
      </c>
      <c r="W948" s="114">
        <v>1082939683</v>
      </c>
      <c r="X948" s="161" t="s">
        <v>1984</v>
      </c>
      <c r="Y948" s="120">
        <v>46052</v>
      </c>
      <c r="Z948" s="120">
        <v>46062</v>
      </c>
      <c r="AA948" s="120" t="s">
        <v>90</v>
      </c>
      <c r="AB948" s="120">
        <v>46234</v>
      </c>
      <c r="AC948" s="54">
        <f t="shared" si="71"/>
        <v>172</v>
      </c>
      <c r="AD948" s="56">
        <v>0</v>
      </c>
      <c r="AE948" s="114">
        <v>0</v>
      </c>
      <c r="AF948" s="56">
        <v>0</v>
      </c>
      <c r="AG948" s="116" t="s">
        <v>90</v>
      </c>
      <c r="AH948" s="54">
        <f t="shared" si="75"/>
        <v>0</v>
      </c>
      <c r="AI948" s="56">
        <v>0</v>
      </c>
      <c r="AJ948" s="114">
        <v>0</v>
      </c>
      <c r="AK948" s="120" t="s">
        <v>90</v>
      </c>
      <c r="AL948" s="116" t="s">
        <v>90</v>
      </c>
      <c r="AM948" s="56">
        <v>0</v>
      </c>
      <c r="AN948" s="116" t="s">
        <v>90</v>
      </c>
      <c r="AO948" s="116" t="s">
        <v>90</v>
      </c>
      <c r="AP948" s="116" t="s">
        <v>90</v>
      </c>
      <c r="AQ948" s="54">
        <f t="shared" si="72"/>
        <v>0</v>
      </c>
      <c r="AR948" s="54">
        <f>+L948+AE948-AJ948</f>
        <v>14795936</v>
      </c>
      <c r="AS948" s="56" t="s">
        <v>571</v>
      </c>
      <c r="AT948" s="114">
        <v>0</v>
      </c>
      <c r="AU948" s="56" t="s">
        <v>91</v>
      </c>
      <c r="AV948" s="114">
        <v>0</v>
      </c>
      <c r="AW948" s="56" t="s">
        <v>90</v>
      </c>
      <c r="AX948" s="247">
        <v>2142194</v>
      </c>
      <c r="AY948" s="58">
        <f t="shared" si="73"/>
        <v>12653742</v>
      </c>
      <c r="AZ948" s="112">
        <f t="shared" si="74"/>
        <v>0.14478259435563928</v>
      </c>
      <c r="BA948" s="159">
        <v>0.14478259435563928</v>
      </c>
      <c r="BB948" s="56" t="s">
        <v>90</v>
      </c>
      <c r="BC948" s="56" t="s">
        <v>92</v>
      </c>
      <c r="BD948" s="403" t="s">
        <v>3130</v>
      </c>
      <c r="BE948" s="51" t="s">
        <v>88</v>
      </c>
      <c r="BF948" s="51" t="s">
        <v>88</v>
      </c>
    </row>
    <row r="949" spans="2:58" x14ac:dyDescent="0.25">
      <c r="B949" s="51">
        <v>2026</v>
      </c>
      <c r="C949" s="51">
        <v>891780111</v>
      </c>
      <c r="D949" s="51" t="s">
        <v>79</v>
      </c>
      <c r="E949" s="161" t="s">
        <v>3129</v>
      </c>
      <c r="F949" s="56" t="s">
        <v>3128</v>
      </c>
      <c r="G949" s="56">
        <v>0</v>
      </c>
      <c r="H949" s="56" t="s">
        <v>82</v>
      </c>
      <c r="I949" s="51" t="s">
        <v>174</v>
      </c>
      <c r="J949" s="121" t="s">
        <v>84</v>
      </c>
      <c r="K949" s="109" t="s">
        <v>3127</v>
      </c>
      <c r="L949" s="114">
        <v>14795936</v>
      </c>
      <c r="M949" s="51" t="s">
        <v>86</v>
      </c>
      <c r="N949" s="109" t="s">
        <v>3126</v>
      </c>
      <c r="O949" s="109">
        <v>1082913721</v>
      </c>
      <c r="P949" s="109">
        <v>490</v>
      </c>
      <c r="Q949" s="120">
        <v>46051</v>
      </c>
      <c r="R949" s="109">
        <v>4224609418</v>
      </c>
      <c r="S949" s="114">
        <v>3765</v>
      </c>
      <c r="T949" s="120">
        <v>46052</v>
      </c>
      <c r="U949" s="114">
        <v>14795936</v>
      </c>
      <c r="V949" s="56" t="s">
        <v>88</v>
      </c>
      <c r="W949" s="114">
        <v>1082939683</v>
      </c>
      <c r="X949" s="161" t="s">
        <v>1984</v>
      </c>
      <c r="Y949" s="120">
        <v>46052</v>
      </c>
      <c r="Z949" s="120">
        <v>46062</v>
      </c>
      <c r="AA949" s="120" t="s">
        <v>90</v>
      </c>
      <c r="AB949" s="120">
        <v>46234</v>
      </c>
      <c r="AC949" s="54">
        <f t="shared" si="71"/>
        <v>172</v>
      </c>
      <c r="AD949" s="56">
        <v>0</v>
      </c>
      <c r="AE949" s="114">
        <v>0</v>
      </c>
      <c r="AF949" s="56">
        <v>0</v>
      </c>
      <c r="AG949" s="116" t="s">
        <v>90</v>
      </c>
      <c r="AH949" s="54">
        <f t="shared" si="75"/>
        <v>0</v>
      </c>
      <c r="AI949" s="56">
        <v>0</v>
      </c>
      <c r="AJ949" s="114">
        <v>0</v>
      </c>
      <c r="AK949" s="120" t="s">
        <v>90</v>
      </c>
      <c r="AL949" s="116" t="s">
        <v>90</v>
      </c>
      <c r="AM949" s="56">
        <v>0</v>
      </c>
      <c r="AN949" s="116" t="s">
        <v>90</v>
      </c>
      <c r="AO949" s="116" t="s">
        <v>90</v>
      </c>
      <c r="AP949" s="116" t="s">
        <v>90</v>
      </c>
      <c r="AQ949" s="54">
        <f t="shared" si="72"/>
        <v>0</v>
      </c>
      <c r="AR949" s="54">
        <f>+L949+AE949-AJ949</f>
        <v>14795936</v>
      </c>
      <c r="AS949" s="56" t="s">
        <v>571</v>
      </c>
      <c r="AT949" s="114">
        <v>0</v>
      </c>
      <c r="AU949" s="56" t="s">
        <v>91</v>
      </c>
      <c r="AV949" s="114">
        <v>0</v>
      </c>
      <c r="AW949" s="56" t="s">
        <v>90</v>
      </c>
      <c r="AX949" s="247">
        <v>2856259</v>
      </c>
      <c r="AY949" s="58">
        <f t="shared" si="73"/>
        <v>11939677</v>
      </c>
      <c r="AZ949" s="112">
        <f t="shared" si="74"/>
        <v>0.19304348166956115</v>
      </c>
      <c r="BA949" s="159">
        <v>0.19304348166956115</v>
      </c>
      <c r="BB949" s="56" t="s">
        <v>90</v>
      </c>
      <c r="BC949" s="56" t="s">
        <v>92</v>
      </c>
      <c r="BD949" s="403" t="s">
        <v>3125</v>
      </c>
      <c r="BE949" s="51" t="s">
        <v>88</v>
      </c>
      <c r="BF949" s="51" t="s">
        <v>88</v>
      </c>
    </row>
    <row r="950" spans="2:58" x14ac:dyDescent="0.25">
      <c r="B950" s="51">
        <v>2026</v>
      </c>
      <c r="C950" s="51">
        <v>891780111</v>
      </c>
      <c r="D950" s="51" t="s">
        <v>79</v>
      </c>
      <c r="E950" s="161" t="s">
        <v>3124</v>
      </c>
      <c r="F950" s="56" t="s">
        <v>3123</v>
      </c>
      <c r="G950" s="56">
        <v>0</v>
      </c>
      <c r="H950" s="56" t="s">
        <v>82</v>
      </c>
      <c r="I950" s="51" t="s">
        <v>174</v>
      </c>
      <c r="J950" s="121" t="s">
        <v>84</v>
      </c>
      <c r="K950" s="109" t="s">
        <v>3122</v>
      </c>
      <c r="L950" s="114">
        <v>9373320</v>
      </c>
      <c r="M950" s="51" t="s">
        <v>86</v>
      </c>
      <c r="N950" s="109" t="s">
        <v>3121</v>
      </c>
      <c r="O950" s="109">
        <v>1083567773</v>
      </c>
      <c r="P950" s="109">
        <v>69</v>
      </c>
      <c r="Q950" s="120">
        <v>46036</v>
      </c>
      <c r="R950" s="109">
        <v>6818861280</v>
      </c>
      <c r="S950" s="114">
        <v>3826</v>
      </c>
      <c r="T950" s="120">
        <v>46052</v>
      </c>
      <c r="U950" s="114">
        <v>9373320</v>
      </c>
      <c r="V950" s="56" t="s">
        <v>88</v>
      </c>
      <c r="W950" s="114">
        <v>1082939683</v>
      </c>
      <c r="X950" s="161" t="s">
        <v>1984</v>
      </c>
      <c r="Y950" s="120">
        <v>46052</v>
      </c>
      <c r="Z950" s="120">
        <v>46069</v>
      </c>
      <c r="AA950" s="120" t="s">
        <v>90</v>
      </c>
      <c r="AB950" s="120">
        <v>46167</v>
      </c>
      <c r="AC950" s="54">
        <f t="shared" si="71"/>
        <v>98</v>
      </c>
      <c r="AD950" s="56">
        <v>0</v>
      </c>
      <c r="AE950" s="114">
        <v>0</v>
      </c>
      <c r="AF950" s="56">
        <v>0</v>
      </c>
      <c r="AG950" s="116" t="s">
        <v>90</v>
      </c>
      <c r="AH950" s="54">
        <f t="shared" si="75"/>
        <v>0</v>
      </c>
      <c r="AI950" s="56">
        <v>0</v>
      </c>
      <c r="AJ950" s="114">
        <v>0</v>
      </c>
      <c r="AK950" s="120" t="s">
        <v>90</v>
      </c>
      <c r="AL950" s="116" t="s">
        <v>90</v>
      </c>
      <c r="AM950" s="56">
        <v>0</v>
      </c>
      <c r="AN950" s="116" t="s">
        <v>90</v>
      </c>
      <c r="AO950" s="116" t="s">
        <v>90</v>
      </c>
      <c r="AP950" s="116" t="s">
        <v>90</v>
      </c>
      <c r="AQ950" s="54">
        <f t="shared" si="72"/>
        <v>0</v>
      </c>
      <c r="AR950" s="54">
        <f>+L950+AE950-AJ950</f>
        <v>9373320</v>
      </c>
      <c r="AS950" s="56" t="s">
        <v>571</v>
      </c>
      <c r="AT950" s="114">
        <v>0</v>
      </c>
      <c r="AU950" s="56" t="s">
        <v>91</v>
      </c>
      <c r="AV950" s="114">
        <v>0</v>
      </c>
      <c r="AW950" s="56" t="s">
        <v>90</v>
      </c>
      <c r="AX950" s="247">
        <v>1420200</v>
      </c>
      <c r="AY950" s="58">
        <f t="shared" si="73"/>
        <v>7953120</v>
      </c>
      <c r="AZ950" s="112">
        <f t="shared" si="74"/>
        <v>0.15151515151515152</v>
      </c>
      <c r="BA950" s="159">
        <v>0.15151515151515152</v>
      </c>
      <c r="BB950" s="56" t="s">
        <v>90</v>
      </c>
      <c r="BC950" s="56" t="s">
        <v>149</v>
      </c>
      <c r="BD950" s="403" t="s">
        <v>3120</v>
      </c>
      <c r="BE950" s="51" t="s">
        <v>88</v>
      </c>
      <c r="BF950" s="51" t="s">
        <v>88</v>
      </c>
    </row>
    <row r="951" spans="2:58" x14ac:dyDescent="0.25">
      <c r="B951" s="51">
        <v>2026</v>
      </c>
      <c r="C951" s="51">
        <v>891780111</v>
      </c>
      <c r="D951" s="51" t="s">
        <v>79</v>
      </c>
      <c r="E951" s="161" t="s">
        <v>3119</v>
      </c>
      <c r="F951" s="56" t="s">
        <v>3118</v>
      </c>
      <c r="G951" s="56">
        <v>0</v>
      </c>
      <c r="H951" s="56" t="s">
        <v>82</v>
      </c>
      <c r="I951" s="51" t="s">
        <v>83</v>
      </c>
      <c r="J951" s="121" t="s">
        <v>84</v>
      </c>
      <c r="K951" s="109" t="s">
        <v>3117</v>
      </c>
      <c r="L951" s="114">
        <v>13000000</v>
      </c>
      <c r="M951" s="51" t="s">
        <v>86</v>
      </c>
      <c r="N951" s="109" t="s">
        <v>3116</v>
      </c>
      <c r="O951" s="109">
        <v>1053001646</v>
      </c>
      <c r="P951" s="109">
        <v>504</v>
      </c>
      <c r="Q951" s="120">
        <v>46051</v>
      </c>
      <c r="R951" s="109">
        <v>13000000</v>
      </c>
      <c r="S951" s="114">
        <v>3760</v>
      </c>
      <c r="T951" s="120">
        <v>46052</v>
      </c>
      <c r="U951" s="114">
        <v>13000000</v>
      </c>
      <c r="V951" s="56" t="s">
        <v>88</v>
      </c>
      <c r="W951" s="114">
        <v>85155333</v>
      </c>
      <c r="X951" s="161" t="s">
        <v>1960</v>
      </c>
      <c r="Y951" s="120">
        <v>46052</v>
      </c>
      <c r="Z951" s="120">
        <v>46052</v>
      </c>
      <c r="AA951" s="120" t="s">
        <v>90</v>
      </c>
      <c r="AB951" s="120">
        <v>46141</v>
      </c>
      <c r="AC951" s="54">
        <f t="shared" si="71"/>
        <v>89</v>
      </c>
      <c r="AD951" s="56">
        <v>0</v>
      </c>
      <c r="AE951" s="114">
        <v>0</v>
      </c>
      <c r="AF951" s="56">
        <v>0</v>
      </c>
      <c r="AG951" s="116" t="s">
        <v>90</v>
      </c>
      <c r="AH951" s="54">
        <f t="shared" si="75"/>
        <v>0</v>
      </c>
      <c r="AI951" s="56">
        <v>0</v>
      </c>
      <c r="AJ951" s="114">
        <v>0</v>
      </c>
      <c r="AK951" s="120" t="s">
        <v>90</v>
      </c>
      <c r="AL951" s="116" t="s">
        <v>90</v>
      </c>
      <c r="AM951" s="56">
        <v>0</v>
      </c>
      <c r="AN951" s="116" t="s">
        <v>90</v>
      </c>
      <c r="AO951" s="116" t="s">
        <v>90</v>
      </c>
      <c r="AP951" s="116" t="s">
        <v>90</v>
      </c>
      <c r="AQ951" s="54">
        <f t="shared" si="72"/>
        <v>0</v>
      </c>
      <c r="AR951" s="54">
        <f>+L951+AE951-AJ951</f>
        <v>13000000</v>
      </c>
      <c r="AS951" s="56" t="s">
        <v>88</v>
      </c>
      <c r="AT951" s="114">
        <v>13000000</v>
      </c>
      <c r="AU951" s="56" t="s">
        <v>91</v>
      </c>
      <c r="AV951" s="114">
        <v>0</v>
      </c>
      <c r="AW951" s="56" t="s">
        <v>90</v>
      </c>
      <c r="AX951" s="247">
        <v>8666666</v>
      </c>
      <c r="AY951" s="58">
        <f t="shared" si="73"/>
        <v>4333334</v>
      </c>
      <c r="AZ951" s="112">
        <f t="shared" si="74"/>
        <v>0.66666661538461536</v>
      </c>
      <c r="BA951" s="159">
        <v>0.66666661538461536</v>
      </c>
      <c r="BB951" s="56" t="s">
        <v>90</v>
      </c>
      <c r="BC951" s="56" t="s">
        <v>149</v>
      </c>
      <c r="BD951" s="403" t="s">
        <v>3115</v>
      </c>
      <c r="BE951" s="51" t="s">
        <v>88</v>
      </c>
      <c r="BF951" s="51" t="s">
        <v>88</v>
      </c>
    </row>
    <row r="952" spans="2:58" x14ac:dyDescent="0.25">
      <c r="B952" s="51">
        <v>2026</v>
      </c>
      <c r="C952" s="51">
        <v>891780111</v>
      </c>
      <c r="D952" s="51" t="s">
        <v>79</v>
      </c>
      <c r="E952" s="161" t="s">
        <v>3114</v>
      </c>
      <c r="F952" s="56" t="s">
        <v>3113</v>
      </c>
      <c r="G952" s="56">
        <v>0</v>
      </c>
      <c r="H952" s="56" t="s">
        <v>82</v>
      </c>
      <c r="I952" s="51" t="s">
        <v>174</v>
      </c>
      <c r="J952" s="121" t="s">
        <v>84</v>
      </c>
      <c r="K952" s="109" t="s">
        <v>3112</v>
      </c>
      <c r="L952" s="114">
        <v>14795936</v>
      </c>
      <c r="M952" s="51" t="s">
        <v>86</v>
      </c>
      <c r="N952" s="109" t="s">
        <v>3111</v>
      </c>
      <c r="O952" s="109">
        <v>57270190</v>
      </c>
      <c r="P952" s="109">
        <v>490</v>
      </c>
      <c r="Q952" s="120">
        <v>46051</v>
      </c>
      <c r="R952" s="109">
        <v>4224609418</v>
      </c>
      <c r="S952" s="114">
        <v>3763</v>
      </c>
      <c r="T952" s="120">
        <v>46052</v>
      </c>
      <c r="U952" s="114">
        <v>14795936</v>
      </c>
      <c r="V952" s="56" t="s">
        <v>88</v>
      </c>
      <c r="W952" s="114">
        <v>1082939683</v>
      </c>
      <c r="X952" s="161" t="s">
        <v>1984</v>
      </c>
      <c r="Y952" s="120">
        <v>46052</v>
      </c>
      <c r="Z952" s="120">
        <v>46062</v>
      </c>
      <c r="AA952" s="120" t="s">
        <v>90</v>
      </c>
      <c r="AB952" s="120">
        <v>46234</v>
      </c>
      <c r="AC952" s="54">
        <f t="shared" si="71"/>
        <v>172</v>
      </c>
      <c r="AD952" s="56">
        <v>0</v>
      </c>
      <c r="AE952" s="114">
        <v>0</v>
      </c>
      <c r="AF952" s="56">
        <v>0</v>
      </c>
      <c r="AG952" s="116" t="s">
        <v>90</v>
      </c>
      <c r="AH952" s="54">
        <f t="shared" si="75"/>
        <v>0</v>
      </c>
      <c r="AI952" s="56">
        <v>0</v>
      </c>
      <c r="AJ952" s="114">
        <v>0</v>
      </c>
      <c r="AK952" s="120" t="s">
        <v>90</v>
      </c>
      <c r="AL952" s="116" t="s">
        <v>90</v>
      </c>
      <c r="AM952" s="56">
        <v>0</v>
      </c>
      <c r="AN952" s="116" t="s">
        <v>90</v>
      </c>
      <c r="AO952" s="116" t="s">
        <v>90</v>
      </c>
      <c r="AP952" s="116" t="s">
        <v>90</v>
      </c>
      <c r="AQ952" s="54">
        <f t="shared" si="72"/>
        <v>0</v>
      </c>
      <c r="AR952" s="54">
        <f>+L952+AE952-AJ952</f>
        <v>14795936</v>
      </c>
      <c r="AS952" s="56" t="s">
        <v>571</v>
      </c>
      <c r="AT952" s="114">
        <v>0</v>
      </c>
      <c r="AU952" s="56" t="s">
        <v>91</v>
      </c>
      <c r="AV952" s="114">
        <v>0</v>
      </c>
      <c r="AW952" s="56" t="s">
        <v>90</v>
      </c>
      <c r="AX952" s="247">
        <v>2142194</v>
      </c>
      <c r="AY952" s="58">
        <f t="shared" si="73"/>
        <v>12653742</v>
      </c>
      <c r="AZ952" s="112">
        <f t="shared" si="74"/>
        <v>0.14478259435563928</v>
      </c>
      <c r="BA952" s="159">
        <v>0.14478259435563928</v>
      </c>
      <c r="BB952" s="56" t="s">
        <v>90</v>
      </c>
      <c r="BC952" s="56" t="s">
        <v>92</v>
      </c>
      <c r="BD952" s="403" t="s">
        <v>3110</v>
      </c>
      <c r="BE952" s="51" t="s">
        <v>88</v>
      </c>
      <c r="BF952" s="51" t="s">
        <v>88</v>
      </c>
    </row>
    <row r="953" spans="2:58" x14ac:dyDescent="0.25">
      <c r="B953" s="51">
        <v>2026</v>
      </c>
      <c r="C953" s="51">
        <v>891780111</v>
      </c>
      <c r="D953" s="51" t="s">
        <v>79</v>
      </c>
      <c r="E953" s="161" t="s">
        <v>3109</v>
      </c>
      <c r="F953" s="56" t="s">
        <v>3108</v>
      </c>
      <c r="G953" s="56">
        <v>0</v>
      </c>
      <c r="H953" s="56" t="s">
        <v>82</v>
      </c>
      <c r="I953" s="51" t="s">
        <v>174</v>
      </c>
      <c r="J953" s="121" t="s">
        <v>84</v>
      </c>
      <c r="K953" s="109" t="s">
        <v>3107</v>
      </c>
      <c r="L953" s="114">
        <v>9373320</v>
      </c>
      <c r="M953" s="51" t="s">
        <v>86</v>
      </c>
      <c r="N953" s="109" t="s">
        <v>3106</v>
      </c>
      <c r="O953" s="109">
        <v>73192683</v>
      </c>
      <c r="P953" s="109">
        <v>69</v>
      </c>
      <c r="Q953" s="120">
        <v>46036</v>
      </c>
      <c r="R953" s="109">
        <v>6818861280</v>
      </c>
      <c r="S953" s="114">
        <v>3825</v>
      </c>
      <c r="T953" s="120">
        <v>46052</v>
      </c>
      <c r="U953" s="114">
        <v>9373320</v>
      </c>
      <c r="V953" s="56" t="s">
        <v>88</v>
      </c>
      <c r="W953" s="114">
        <v>1082939683</v>
      </c>
      <c r="X953" s="161" t="s">
        <v>1984</v>
      </c>
      <c r="Y953" s="120">
        <v>46052</v>
      </c>
      <c r="Z953" s="120">
        <v>46069</v>
      </c>
      <c r="AA953" s="120" t="s">
        <v>90</v>
      </c>
      <c r="AB953" s="120">
        <v>46167</v>
      </c>
      <c r="AC953" s="54">
        <f t="shared" si="71"/>
        <v>98</v>
      </c>
      <c r="AD953" s="56">
        <v>0</v>
      </c>
      <c r="AE953" s="114">
        <v>0</v>
      </c>
      <c r="AF953" s="56">
        <v>0</v>
      </c>
      <c r="AG953" s="116" t="s">
        <v>90</v>
      </c>
      <c r="AH953" s="54">
        <f t="shared" si="75"/>
        <v>0</v>
      </c>
      <c r="AI953" s="56">
        <v>0</v>
      </c>
      <c r="AJ953" s="114">
        <v>0</v>
      </c>
      <c r="AK953" s="120" t="s">
        <v>90</v>
      </c>
      <c r="AL953" s="116" t="s">
        <v>90</v>
      </c>
      <c r="AM953" s="56">
        <v>0</v>
      </c>
      <c r="AN953" s="116" t="s">
        <v>90</v>
      </c>
      <c r="AO953" s="116" t="s">
        <v>90</v>
      </c>
      <c r="AP953" s="116" t="s">
        <v>90</v>
      </c>
      <c r="AQ953" s="54">
        <f t="shared" si="72"/>
        <v>0</v>
      </c>
      <c r="AR953" s="54">
        <f>+L953+AE953-AJ953</f>
        <v>9373320</v>
      </c>
      <c r="AS953" s="56" t="s">
        <v>571</v>
      </c>
      <c r="AT953" s="114">
        <v>0</v>
      </c>
      <c r="AU953" s="56" t="s">
        <v>91</v>
      </c>
      <c r="AV953" s="114">
        <v>0</v>
      </c>
      <c r="AW953" s="56" t="s">
        <v>90</v>
      </c>
      <c r="AX953" s="247">
        <v>1420200</v>
      </c>
      <c r="AY953" s="58">
        <f t="shared" si="73"/>
        <v>7953120</v>
      </c>
      <c r="AZ953" s="112">
        <f t="shared" si="74"/>
        <v>0.15151515151515152</v>
      </c>
      <c r="BA953" s="159">
        <v>0.15151515151515152</v>
      </c>
      <c r="BB953" s="56" t="s">
        <v>90</v>
      </c>
      <c r="BC953" s="56" t="s">
        <v>149</v>
      </c>
      <c r="BD953" s="403" t="s">
        <v>3105</v>
      </c>
      <c r="BE953" s="51" t="s">
        <v>88</v>
      </c>
      <c r="BF953" s="51" t="s">
        <v>88</v>
      </c>
    </row>
    <row r="954" spans="2:58" x14ac:dyDescent="0.25">
      <c r="B954" s="51">
        <v>2026</v>
      </c>
      <c r="C954" s="51">
        <v>891780111</v>
      </c>
      <c r="D954" s="51" t="s">
        <v>79</v>
      </c>
      <c r="E954" s="161" t="s">
        <v>3104</v>
      </c>
      <c r="F954" s="56" t="s">
        <v>3103</v>
      </c>
      <c r="G954" s="56">
        <v>0</v>
      </c>
      <c r="H954" s="56" t="s">
        <v>82</v>
      </c>
      <c r="I954" s="51" t="s">
        <v>174</v>
      </c>
      <c r="J954" s="121" t="s">
        <v>84</v>
      </c>
      <c r="K954" s="109" t="s">
        <v>3102</v>
      </c>
      <c r="L954" s="114">
        <v>14795936</v>
      </c>
      <c r="M954" s="51" t="s">
        <v>86</v>
      </c>
      <c r="N954" s="109" t="s">
        <v>3101</v>
      </c>
      <c r="O954" s="109">
        <v>1085046057</v>
      </c>
      <c r="P954" s="109">
        <v>490</v>
      </c>
      <c r="Q954" s="120">
        <v>46051</v>
      </c>
      <c r="R954" s="109">
        <v>4224609418</v>
      </c>
      <c r="S954" s="114">
        <v>3759</v>
      </c>
      <c r="T954" s="120">
        <v>46052</v>
      </c>
      <c r="U954" s="114">
        <v>14795936</v>
      </c>
      <c r="V954" s="56" t="s">
        <v>88</v>
      </c>
      <c r="W954" s="114">
        <v>1082939683</v>
      </c>
      <c r="X954" s="161" t="s">
        <v>1984</v>
      </c>
      <c r="Y954" s="120">
        <v>46052</v>
      </c>
      <c r="Z954" s="120">
        <v>46062</v>
      </c>
      <c r="AA954" s="120" t="s">
        <v>90</v>
      </c>
      <c r="AB954" s="120">
        <v>46234</v>
      </c>
      <c r="AC954" s="54">
        <f t="shared" si="71"/>
        <v>172</v>
      </c>
      <c r="AD954" s="56">
        <v>0</v>
      </c>
      <c r="AE954" s="114">
        <v>0</v>
      </c>
      <c r="AF954" s="56">
        <v>0</v>
      </c>
      <c r="AG954" s="116" t="s">
        <v>90</v>
      </c>
      <c r="AH954" s="54">
        <f t="shared" si="75"/>
        <v>0</v>
      </c>
      <c r="AI954" s="56">
        <v>0</v>
      </c>
      <c r="AJ954" s="114">
        <v>0</v>
      </c>
      <c r="AK954" s="120" t="s">
        <v>90</v>
      </c>
      <c r="AL954" s="116" t="s">
        <v>90</v>
      </c>
      <c r="AM954" s="56">
        <v>0</v>
      </c>
      <c r="AN954" s="116" t="s">
        <v>90</v>
      </c>
      <c r="AO954" s="116" t="s">
        <v>90</v>
      </c>
      <c r="AP954" s="116" t="s">
        <v>90</v>
      </c>
      <c r="AQ954" s="54">
        <f t="shared" si="72"/>
        <v>0</v>
      </c>
      <c r="AR954" s="54">
        <f>+L954+AE954-AJ954</f>
        <v>14795936</v>
      </c>
      <c r="AS954" s="56" t="s">
        <v>571</v>
      </c>
      <c r="AT954" s="114">
        <v>0</v>
      </c>
      <c r="AU954" s="56" t="s">
        <v>91</v>
      </c>
      <c r="AV954" s="114">
        <v>0</v>
      </c>
      <c r="AW954" s="56" t="s">
        <v>90</v>
      </c>
      <c r="AX954" s="247">
        <v>2856259</v>
      </c>
      <c r="AY954" s="58">
        <f t="shared" si="73"/>
        <v>11939677</v>
      </c>
      <c r="AZ954" s="112">
        <f t="shared" si="74"/>
        <v>0.19304348166956115</v>
      </c>
      <c r="BA954" s="159">
        <v>0.19304348166956115</v>
      </c>
      <c r="BB954" s="56" t="s">
        <v>90</v>
      </c>
      <c r="BC954" s="56" t="s">
        <v>92</v>
      </c>
      <c r="BD954" s="403" t="s">
        <v>3100</v>
      </c>
      <c r="BE954" s="51" t="s">
        <v>88</v>
      </c>
      <c r="BF954" s="51" t="s">
        <v>88</v>
      </c>
    </row>
    <row r="955" spans="2:58" x14ac:dyDescent="0.25">
      <c r="B955" s="51">
        <v>2026</v>
      </c>
      <c r="C955" s="51">
        <v>891780111</v>
      </c>
      <c r="D955" s="51" t="s">
        <v>79</v>
      </c>
      <c r="E955" s="161" t="s">
        <v>3099</v>
      </c>
      <c r="F955" s="56" t="s">
        <v>3098</v>
      </c>
      <c r="G955" s="56">
        <v>0</v>
      </c>
      <c r="H955" s="56" t="s">
        <v>82</v>
      </c>
      <c r="I955" s="51" t="s">
        <v>174</v>
      </c>
      <c r="J955" s="121" t="s">
        <v>84</v>
      </c>
      <c r="K955" s="109" t="s">
        <v>3097</v>
      </c>
      <c r="L955" s="114">
        <v>14795810</v>
      </c>
      <c r="M955" s="51" t="s">
        <v>86</v>
      </c>
      <c r="N955" s="109" t="s">
        <v>3096</v>
      </c>
      <c r="O955" s="109">
        <v>1128187665</v>
      </c>
      <c r="P955" s="109">
        <v>490</v>
      </c>
      <c r="Q955" s="120">
        <v>46051</v>
      </c>
      <c r="R955" s="109">
        <v>4224609418</v>
      </c>
      <c r="S955" s="114">
        <v>3757</v>
      </c>
      <c r="T955" s="120">
        <v>46052</v>
      </c>
      <c r="U955" s="114">
        <v>14795810</v>
      </c>
      <c r="V955" s="56" t="s">
        <v>88</v>
      </c>
      <c r="W955" s="114">
        <v>1082939683</v>
      </c>
      <c r="X955" s="161" t="s">
        <v>1984</v>
      </c>
      <c r="Y955" s="120">
        <v>46052</v>
      </c>
      <c r="Z955" s="120">
        <v>46062</v>
      </c>
      <c r="AA955" s="120" t="s">
        <v>90</v>
      </c>
      <c r="AB955" s="120">
        <v>46234</v>
      </c>
      <c r="AC955" s="54">
        <f t="shared" si="71"/>
        <v>172</v>
      </c>
      <c r="AD955" s="56">
        <v>0</v>
      </c>
      <c r="AE955" s="114">
        <v>0</v>
      </c>
      <c r="AF955" s="56">
        <v>0</v>
      </c>
      <c r="AG955" s="116" t="s">
        <v>90</v>
      </c>
      <c r="AH955" s="54">
        <f t="shared" si="75"/>
        <v>0</v>
      </c>
      <c r="AI955" s="56">
        <v>0</v>
      </c>
      <c r="AJ955" s="114">
        <v>0</v>
      </c>
      <c r="AK955" s="120" t="s">
        <v>90</v>
      </c>
      <c r="AL955" s="116" t="s">
        <v>90</v>
      </c>
      <c r="AM955" s="56">
        <v>0</v>
      </c>
      <c r="AN955" s="116" t="s">
        <v>90</v>
      </c>
      <c r="AO955" s="116" t="s">
        <v>90</v>
      </c>
      <c r="AP955" s="116" t="s">
        <v>90</v>
      </c>
      <c r="AQ955" s="54">
        <f t="shared" si="72"/>
        <v>0</v>
      </c>
      <c r="AR955" s="54">
        <f>+L955+AE955-AJ955</f>
        <v>14795810</v>
      </c>
      <c r="AS955" s="56" t="s">
        <v>571</v>
      </c>
      <c r="AT955" s="114">
        <v>0</v>
      </c>
      <c r="AU955" s="56" t="s">
        <v>91</v>
      </c>
      <c r="AV955" s="114">
        <v>0</v>
      </c>
      <c r="AW955" s="56" t="s">
        <v>90</v>
      </c>
      <c r="AX955" s="247">
        <v>2142176</v>
      </c>
      <c r="AY955" s="58">
        <f t="shared" si="73"/>
        <v>12653634</v>
      </c>
      <c r="AZ955" s="112">
        <f t="shared" si="74"/>
        <v>0.14478261075263876</v>
      </c>
      <c r="BA955" s="159">
        <v>0.14478261075263876</v>
      </c>
      <c r="BB955" s="56" t="s">
        <v>90</v>
      </c>
      <c r="BC955" s="56" t="s">
        <v>92</v>
      </c>
      <c r="BD955" s="403" t="s">
        <v>3095</v>
      </c>
      <c r="BE955" s="51" t="s">
        <v>88</v>
      </c>
      <c r="BF955" s="51" t="s">
        <v>88</v>
      </c>
    </row>
    <row r="956" spans="2:58" x14ac:dyDescent="0.25">
      <c r="B956" s="51">
        <v>2026</v>
      </c>
      <c r="C956" s="51">
        <v>891780111</v>
      </c>
      <c r="D956" s="51" t="s">
        <v>79</v>
      </c>
      <c r="E956" s="161" t="s">
        <v>3094</v>
      </c>
      <c r="F956" s="56" t="s">
        <v>3093</v>
      </c>
      <c r="G956" s="56">
        <v>0</v>
      </c>
      <c r="H956" s="56" t="s">
        <v>82</v>
      </c>
      <c r="I956" s="51" t="s">
        <v>174</v>
      </c>
      <c r="J956" s="121" t="s">
        <v>84</v>
      </c>
      <c r="K956" s="109" t="s">
        <v>3092</v>
      </c>
      <c r="L956" s="114">
        <v>13074015</v>
      </c>
      <c r="M956" s="51" t="s">
        <v>86</v>
      </c>
      <c r="N956" s="109" t="s">
        <v>3091</v>
      </c>
      <c r="O956" s="109">
        <v>36556457</v>
      </c>
      <c r="P956" s="109">
        <v>490</v>
      </c>
      <c r="Q956" s="120">
        <v>46051</v>
      </c>
      <c r="R956" s="109">
        <v>4224609418</v>
      </c>
      <c r="S956" s="114">
        <v>3745</v>
      </c>
      <c r="T956" s="120">
        <v>46052</v>
      </c>
      <c r="U956" s="114">
        <v>13074015</v>
      </c>
      <c r="V956" s="56" t="s">
        <v>88</v>
      </c>
      <c r="W956" s="114">
        <v>1082939683</v>
      </c>
      <c r="X956" s="161" t="s">
        <v>1984</v>
      </c>
      <c r="Y956" s="120">
        <v>46052</v>
      </c>
      <c r="Z956" s="120">
        <v>46062</v>
      </c>
      <c r="AA956" s="120" t="s">
        <v>90</v>
      </c>
      <c r="AB956" s="120">
        <v>46234</v>
      </c>
      <c r="AC956" s="54">
        <f t="shared" si="71"/>
        <v>172</v>
      </c>
      <c r="AD956" s="56">
        <v>0</v>
      </c>
      <c r="AE956" s="114">
        <v>0</v>
      </c>
      <c r="AF956" s="56">
        <v>0</v>
      </c>
      <c r="AG956" s="116" t="s">
        <v>90</v>
      </c>
      <c r="AH956" s="54">
        <f t="shared" si="75"/>
        <v>0</v>
      </c>
      <c r="AI956" s="56">
        <v>0</v>
      </c>
      <c r="AJ956" s="114">
        <v>0</v>
      </c>
      <c r="AK956" s="120" t="s">
        <v>90</v>
      </c>
      <c r="AL956" s="116" t="s">
        <v>90</v>
      </c>
      <c r="AM956" s="56">
        <v>0</v>
      </c>
      <c r="AN956" s="116" t="s">
        <v>90</v>
      </c>
      <c r="AO956" s="116" t="s">
        <v>90</v>
      </c>
      <c r="AP956" s="116" t="s">
        <v>90</v>
      </c>
      <c r="AQ956" s="54">
        <f t="shared" si="72"/>
        <v>0</v>
      </c>
      <c r="AR956" s="54">
        <f>+L956+AE956-AJ956</f>
        <v>13074015</v>
      </c>
      <c r="AS956" s="56" t="s">
        <v>571</v>
      </c>
      <c r="AT956" s="114">
        <v>0</v>
      </c>
      <c r="AU956" s="56" t="s">
        <v>91</v>
      </c>
      <c r="AV956" s="114">
        <v>0</v>
      </c>
      <c r="AW956" s="56" t="s">
        <v>90</v>
      </c>
      <c r="AX956" s="247">
        <v>3154816</v>
      </c>
      <c r="AY956" s="58">
        <f t="shared" si="73"/>
        <v>9919199</v>
      </c>
      <c r="AZ956" s="112">
        <f t="shared" si="74"/>
        <v>0.24130429711148413</v>
      </c>
      <c r="BA956" s="159">
        <v>0.24130429711148413</v>
      </c>
      <c r="BB956" s="56" t="s">
        <v>90</v>
      </c>
      <c r="BC956" s="56" t="s">
        <v>92</v>
      </c>
      <c r="BD956" s="403" t="s">
        <v>3090</v>
      </c>
      <c r="BE956" s="51" t="s">
        <v>88</v>
      </c>
      <c r="BF956" s="51" t="s">
        <v>88</v>
      </c>
    </row>
    <row r="957" spans="2:58" x14ac:dyDescent="0.25">
      <c r="B957" s="51">
        <v>2026</v>
      </c>
      <c r="C957" s="51">
        <v>891780111</v>
      </c>
      <c r="D957" s="51" t="s">
        <v>79</v>
      </c>
      <c r="E957" s="161" t="s">
        <v>3089</v>
      </c>
      <c r="F957" s="56" t="s">
        <v>3088</v>
      </c>
      <c r="G957" s="56">
        <v>0</v>
      </c>
      <c r="H957" s="56" t="s">
        <v>82</v>
      </c>
      <c r="I957" s="51" t="s">
        <v>174</v>
      </c>
      <c r="J957" s="121" t="s">
        <v>84</v>
      </c>
      <c r="K957" s="109" t="s">
        <v>3087</v>
      </c>
      <c r="L957" s="114">
        <v>14795936</v>
      </c>
      <c r="M957" s="51" t="s">
        <v>86</v>
      </c>
      <c r="N957" s="109" t="s">
        <v>3086</v>
      </c>
      <c r="O957" s="109">
        <v>1082918156</v>
      </c>
      <c r="P957" s="109">
        <v>490</v>
      </c>
      <c r="Q957" s="120">
        <v>46051</v>
      </c>
      <c r="R957" s="109">
        <v>4224609418</v>
      </c>
      <c r="S957" s="114">
        <v>3756</v>
      </c>
      <c r="T957" s="120">
        <v>46052</v>
      </c>
      <c r="U957" s="114">
        <v>14795936</v>
      </c>
      <c r="V957" s="56" t="s">
        <v>88</v>
      </c>
      <c r="W957" s="114">
        <v>1082939683</v>
      </c>
      <c r="X957" s="161" t="s">
        <v>1984</v>
      </c>
      <c r="Y957" s="120">
        <v>46052</v>
      </c>
      <c r="Z957" s="120">
        <v>46062</v>
      </c>
      <c r="AA957" s="120" t="s">
        <v>90</v>
      </c>
      <c r="AB957" s="120">
        <v>46234</v>
      </c>
      <c r="AC957" s="54">
        <f t="shared" si="71"/>
        <v>172</v>
      </c>
      <c r="AD957" s="56">
        <v>0</v>
      </c>
      <c r="AE957" s="114">
        <v>0</v>
      </c>
      <c r="AF957" s="56">
        <v>0</v>
      </c>
      <c r="AG957" s="116" t="s">
        <v>90</v>
      </c>
      <c r="AH957" s="54">
        <f t="shared" si="75"/>
        <v>0</v>
      </c>
      <c r="AI957" s="56">
        <v>0</v>
      </c>
      <c r="AJ957" s="114">
        <v>0</v>
      </c>
      <c r="AK957" s="120" t="s">
        <v>90</v>
      </c>
      <c r="AL957" s="116" t="s">
        <v>90</v>
      </c>
      <c r="AM957" s="56">
        <v>0</v>
      </c>
      <c r="AN957" s="116" t="s">
        <v>90</v>
      </c>
      <c r="AO957" s="116" t="s">
        <v>90</v>
      </c>
      <c r="AP957" s="116" t="s">
        <v>90</v>
      </c>
      <c r="AQ957" s="54">
        <f t="shared" si="72"/>
        <v>0</v>
      </c>
      <c r="AR957" s="54">
        <f>+L957+AE957-AJ957</f>
        <v>14795936</v>
      </c>
      <c r="AS957" s="56" t="s">
        <v>571</v>
      </c>
      <c r="AT957" s="114">
        <v>0</v>
      </c>
      <c r="AU957" s="56" t="s">
        <v>91</v>
      </c>
      <c r="AV957" s="114">
        <v>0</v>
      </c>
      <c r="AW957" s="56" t="s">
        <v>90</v>
      </c>
      <c r="AX957" s="247">
        <v>2856259</v>
      </c>
      <c r="AY957" s="58">
        <f t="shared" si="73"/>
        <v>11939677</v>
      </c>
      <c r="AZ957" s="112">
        <f t="shared" si="74"/>
        <v>0.19304348166956115</v>
      </c>
      <c r="BA957" s="159">
        <v>0.19304348166956115</v>
      </c>
      <c r="BB957" s="56" t="s">
        <v>90</v>
      </c>
      <c r="BC957" s="56" t="s">
        <v>92</v>
      </c>
      <c r="BD957" s="403" t="s">
        <v>3085</v>
      </c>
      <c r="BE957" s="51" t="s">
        <v>88</v>
      </c>
      <c r="BF957" s="51" t="s">
        <v>88</v>
      </c>
    </row>
    <row r="958" spans="2:58" x14ac:dyDescent="0.25">
      <c r="B958" s="51">
        <v>2026</v>
      </c>
      <c r="C958" s="51">
        <v>891780111</v>
      </c>
      <c r="D958" s="51" t="s">
        <v>79</v>
      </c>
      <c r="E958" s="161" t="s">
        <v>3084</v>
      </c>
      <c r="F958" s="56" t="s">
        <v>3083</v>
      </c>
      <c r="G958" s="56">
        <v>0</v>
      </c>
      <c r="H958" s="56" t="s">
        <v>82</v>
      </c>
      <c r="I958" s="51" t="s">
        <v>174</v>
      </c>
      <c r="J958" s="121" t="s">
        <v>84</v>
      </c>
      <c r="K958" s="109" t="s">
        <v>3082</v>
      </c>
      <c r="L958" s="114">
        <v>16341960</v>
      </c>
      <c r="M958" s="51" t="s">
        <v>86</v>
      </c>
      <c r="N958" s="109" t="s">
        <v>3081</v>
      </c>
      <c r="O958" s="109">
        <v>1080426778</v>
      </c>
      <c r="P958" s="109">
        <v>490</v>
      </c>
      <c r="Q958" s="120">
        <v>46051</v>
      </c>
      <c r="R958" s="109">
        <v>4224609418</v>
      </c>
      <c r="S958" s="114">
        <v>3751</v>
      </c>
      <c r="T958" s="120">
        <v>46052</v>
      </c>
      <c r="U958" s="114">
        <v>16341960</v>
      </c>
      <c r="V958" s="56" t="s">
        <v>88</v>
      </c>
      <c r="W958" s="114">
        <v>1082939683</v>
      </c>
      <c r="X958" s="161" t="s">
        <v>1984</v>
      </c>
      <c r="Y958" s="120">
        <v>46052</v>
      </c>
      <c r="Z958" s="120">
        <v>46062</v>
      </c>
      <c r="AA958" s="120" t="s">
        <v>90</v>
      </c>
      <c r="AB958" s="120">
        <v>46234</v>
      </c>
      <c r="AC958" s="54">
        <f t="shared" si="71"/>
        <v>172</v>
      </c>
      <c r="AD958" s="56">
        <v>0</v>
      </c>
      <c r="AE958" s="114">
        <v>0</v>
      </c>
      <c r="AF958" s="56">
        <v>0</v>
      </c>
      <c r="AG958" s="116" t="s">
        <v>90</v>
      </c>
      <c r="AH958" s="54">
        <f t="shared" si="75"/>
        <v>0</v>
      </c>
      <c r="AI958" s="56">
        <v>0</v>
      </c>
      <c r="AJ958" s="114">
        <v>0</v>
      </c>
      <c r="AK958" s="120" t="s">
        <v>90</v>
      </c>
      <c r="AL958" s="116" t="s">
        <v>90</v>
      </c>
      <c r="AM958" s="56">
        <v>0</v>
      </c>
      <c r="AN958" s="116" t="s">
        <v>90</v>
      </c>
      <c r="AO958" s="116" t="s">
        <v>90</v>
      </c>
      <c r="AP958" s="116" t="s">
        <v>90</v>
      </c>
      <c r="AQ958" s="54">
        <f t="shared" si="72"/>
        <v>0</v>
      </c>
      <c r="AR958" s="54">
        <f>+L958+AE958-AJ958</f>
        <v>16341960</v>
      </c>
      <c r="AS958" s="56" t="s">
        <v>571</v>
      </c>
      <c r="AT958" s="114">
        <v>0</v>
      </c>
      <c r="AU958" s="56" t="s">
        <v>91</v>
      </c>
      <c r="AV958" s="114">
        <v>0</v>
      </c>
      <c r="AW958" s="56" t="s">
        <v>90</v>
      </c>
      <c r="AX958" s="247">
        <v>2587847</v>
      </c>
      <c r="AY958" s="58">
        <f t="shared" si="73"/>
        <v>13754113</v>
      </c>
      <c r="AZ958" s="112">
        <f t="shared" si="74"/>
        <v>0.15835597443635893</v>
      </c>
      <c r="BA958" s="159">
        <v>0.15835597443635893</v>
      </c>
      <c r="BB958" s="56" t="s">
        <v>90</v>
      </c>
      <c r="BC958" s="56" t="s">
        <v>92</v>
      </c>
      <c r="BD958" s="403" t="s">
        <v>3080</v>
      </c>
      <c r="BE958" s="51" t="s">
        <v>88</v>
      </c>
      <c r="BF958" s="51" t="s">
        <v>88</v>
      </c>
    </row>
    <row r="959" spans="2:58" x14ac:dyDescent="0.25">
      <c r="B959" s="51">
        <v>2026</v>
      </c>
      <c r="C959" s="51">
        <v>891780111</v>
      </c>
      <c r="D959" s="51" t="s">
        <v>79</v>
      </c>
      <c r="E959" s="161" t="s">
        <v>3079</v>
      </c>
      <c r="F959" s="56" t="s">
        <v>3078</v>
      </c>
      <c r="G959" s="56">
        <v>0</v>
      </c>
      <c r="H959" s="56" t="s">
        <v>82</v>
      </c>
      <c r="I959" s="51" t="s">
        <v>174</v>
      </c>
      <c r="J959" s="121" t="s">
        <v>84</v>
      </c>
      <c r="K959" s="109" t="s">
        <v>3077</v>
      </c>
      <c r="L959" s="114">
        <v>16341960</v>
      </c>
      <c r="M959" s="51" t="s">
        <v>86</v>
      </c>
      <c r="N959" s="109" t="s">
        <v>3076</v>
      </c>
      <c r="O959" s="109">
        <v>1083000094</v>
      </c>
      <c r="P959" s="109">
        <v>490</v>
      </c>
      <c r="Q959" s="120">
        <v>46051</v>
      </c>
      <c r="R959" s="109">
        <v>4224609418</v>
      </c>
      <c r="S959" s="114">
        <v>3737</v>
      </c>
      <c r="T959" s="120">
        <v>46052</v>
      </c>
      <c r="U959" s="114">
        <v>16341960</v>
      </c>
      <c r="V959" s="56" t="s">
        <v>88</v>
      </c>
      <c r="W959" s="114">
        <v>1082939683</v>
      </c>
      <c r="X959" s="161" t="s">
        <v>1984</v>
      </c>
      <c r="Y959" s="120">
        <v>46052</v>
      </c>
      <c r="Z959" s="120">
        <v>46062</v>
      </c>
      <c r="AA959" s="120" t="s">
        <v>90</v>
      </c>
      <c r="AB959" s="120">
        <v>46234</v>
      </c>
      <c r="AC959" s="54">
        <f t="shared" si="71"/>
        <v>172</v>
      </c>
      <c r="AD959" s="56">
        <v>0</v>
      </c>
      <c r="AE959" s="114">
        <v>0</v>
      </c>
      <c r="AF959" s="56">
        <v>0</v>
      </c>
      <c r="AG959" s="116" t="s">
        <v>90</v>
      </c>
      <c r="AH959" s="54">
        <f t="shared" si="75"/>
        <v>0</v>
      </c>
      <c r="AI959" s="56">
        <v>0</v>
      </c>
      <c r="AJ959" s="114">
        <v>0</v>
      </c>
      <c r="AK959" s="120" t="s">
        <v>90</v>
      </c>
      <c r="AL959" s="116" t="s">
        <v>90</v>
      </c>
      <c r="AM959" s="56">
        <v>0</v>
      </c>
      <c r="AN959" s="116" t="s">
        <v>90</v>
      </c>
      <c r="AO959" s="116" t="s">
        <v>90</v>
      </c>
      <c r="AP959" s="116" t="s">
        <v>90</v>
      </c>
      <c r="AQ959" s="54">
        <f t="shared" si="72"/>
        <v>0</v>
      </c>
      <c r="AR959" s="54">
        <f>+L959+AE959-AJ959</f>
        <v>16341960</v>
      </c>
      <c r="AS959" s="56" t="s">
        <v>571</v>
      </c>
      <c r="AT959" s="114">
        <v>0</v>
      </c>
      <c r="AU959" s="56" t="s">
        <v>91</v>
      </c>
      <c r="AV959" s="114">
        <v>0</v>
      </c>
      <c r="AW959" s="56" t="s">
        <v>90</v>
      </c>
      <c r="AX959" s="247">
        <v>2366032</v>
      </c>
      <c r="AY959" s="58">
        <f t="shared" si="73"/>
        <v>13975928</v>
      </c>
      <c r="AZ959" s="112">
        <f t="shared" si="74"/>
        <v>0.1447826331725203</v>
      </c>
      <c r="BA959" s="159">
        <v>0.1447826331725203</v>
      </c>
      <c r="BB959" s="56" t="s">
        <v>90</v>
      </c>
      <c r="BC959" s="56" t="s">
        <v>92</v>
      </c>
      <c r="BD959" s="403" t="s">
        <v>3075</v>
      </c>
      <c r="BE959" s="51" t="s">
        <v>88</v>
      </c>
      <c r="BF959" s="51" t="s">
        <v>88</v>
      </c>
    </row>
    <row r="960" spans="2:58" x14ac:dyDescent="0.25">
      <c r="B960" s="51">
        <v>2026</v>
      </c>
      <c r="C960" s="51">
        <v>891780111</v>
      </c>
      <c r="D960" s="51" t="s">
        <v>79</v>
      </c>
      <c r="E960" s="161" t="s">
        <v>3074</v>
      </c>
      <c r="F960" s="56" t="s">
        <v>3073</v>
      </c>
      <c r="G960" s="56">
        <v>0</v>
      </c>
      <c r="H960" s="56" t="s">
        <v>82</v>
      </c>
      <c r="I960" s="51" t="s">
        <v>174</v>
      </c>
      <c r="J960" s="121" t="s">
        <v>84</v>
      </c>
      <c r="K960" s="109" t="s">
        <v>3051</v>
      </c>
      <c r="L960" s="114">
        <v>14795936</v>
      </c>
      <c r="M960" s="51" t="s">
        <v>86</v>
      </c>
      <c r="N960" s="109" t="s">
        <v>3072</v>
      </c>
      <c r="O960" s="109">
        <v>1004373458</v>
      </c>
      <c r="P960" s="109">
        <v>490</v>
      </c>
      <c r="Q960" s="120">
        <v>46051</v>
      </c>
      <c r="R960" s="109">
        <v>4224609418</v>
      </c>
      <c r="S960" s="114">
        <v>3744</v>
      </c>
      <c r="T960" s="120">
        <v>46052</v>
      </c>
      <c r="U960" s="114">
        <v>14795936</v>
      </c>
      <c r="V960" s="56" t="s">
        <v>88</v>
      </c>
      <c r="W960" s="114">
        <v>1082939683</v>
      </c>
      <c r="X960" s="161" t="s">
        <v>1984</v>
      </c>
      <c r="Y960" s="120">
        <v>46052</v>
      </c>
      <c r="Z960" s="120">
        <v>46062</v>
      </c>
      <c r="AA960" s="120" t="s">
        <v>90</v>
      </c>
      <c r="AB960" s="120">
        <v>46234</v>
      </c>
      <c r="AC960" s="54">
        <f t="shared" si="71"/>
        <v>172</v>
      </c>
      <c r="AD960" s="56">
        <v>0</v>
      </c>
      <c r="AE960" s="114">
        <v>0</v>
      </c>
      <c r="AF960" s="56">
        <v>0</v>
      </c>
      <c r="AG960" s="116" t="s">
        <v>90</v>
      </c>
      <c r="AH960" s="54">
        <f t="shared" si="75"/>
        <v>0</v>
      </c>
      <c r="AI960" s="56">
        <v>0</v>
      </c>
      <c r="AJ960" s="114">
        <v>0</v>
      </c>
      <c r="AK960" s="120" t="s">
        <v>90</v>
      </c>
      <c r="AL960" s="116" t="s">
        <v>90</v>
      </c>
      <c r="AM960" s="56">
        <v>0</v>
      </c>
      <c r="AN960" s="116" t="s">
        <v>90</v>
      </c>
      <c r="AO960" s="116" t="s">
        <v>90</v>
      </c>
      <c r="AP960" s="116" t="s">
        <v>90</v>
      </c>
      <c r="AQ960" s="54">
        <f t="shared" si="72"/>
        <v>0</v>
      </c>
      <c r="AR960" s="54">
        <f>+L960+AE960-AJ960</f>
        <v>14795936</v>
      </c>
      <c r="AS960" s="56" t="s">
        <v>571</v>
      </c>
      <c r="AT960" s="114">
        <v>0</v>
      </c>
      <c r="AU960" s="56" t="s">
        <v>91</v>
      </c>
      <c r="AV960" s="114">
        <v>0</v>
      </c>
      <c r="AW960" s="56" t="s">
        <v>90</v>
      </c>
      <c r="AX960" s="247">
        <v>2142194</v>
      </c>
      <c r="AY960" s="58">
        <f t="shared" si="73"/>
        <v>12653742</v>
      </c>
      <c r="AZ960" s="112">
        <f t="shared" si="74"/>
        <v>0.14478259435563928</v>
      </c>
      <c r="BA960" s="159">
        <v>0.14478259435563928</v>
      </c>
      <c r="BB960" s="56" t="s">
        <v>90</v>
      </c>
      <c r="BC960" s="56" t="s">
        <v>92</v>
      </c>
      <c r="BD960" s="403" t="s">
        <v>3071</v>
      </c>
      <c r="BE960" s="51" t="s">
        <v>88</v>
      </c>
      <c r="BF960" s="51" t="s">
        <v>88</v>
      </c>
    </row>
    <row r="961" spans="2:58" x14ac:dyDescent="0.25">
      <c r="B961" s="51">
        <v>2026</v>
      </c>
      <c r="C961" s="51">
        <v>891780111</v>
      </c>
      <c r="D961" s="51" t="s">
        <v>79</v>
      </c>
      <c r="E961" s="161" t="s">
        <v>3070</v>
      </c>
      <c r="F961" s="56" t="s">
        <v>3069</v>
      </c>
      <c r="G961" s="56">
        <v>0</v>
      </c>
      <c r="H961" s="56" t="s">
        <v>82</v>
      </c>
      <c r="I961" s="51" t="s">
        <v>174</v>
      </c>
      <c r="J961" s="121" t="s">
        <v>84</v>
      </c>
      <c r="K961" s="109" t="s">
        <v>3060</v>
      </c>
      <c r="L961" s="114">
        <v>15569237</v>
      </c>
      <c r="M961" s="51" t="s">
        <v>86</v>
      </c>
      <c r="N961" s="109" t="s">
        <v>3068</v>
      </c>
      <c r="O961" s="109">
        <v>36693515</v>
      </c>
      <c r="P961" s="109">
        <v>490</v>
      </c>
      <c r="Q961" s="120">
        <v>46051</v>
      </c>
      <c r="R961" s="109">
        <v>4224609418</v>
      </c>
      <c r="S961" s="114">
        <v>3743</v>
      </c>
      <c r="T961" s="120">
        <v>46052</v>
      </c>
      <c r="U961" s="114">
        <v>15569237</v>
      </c>
      <c r="V961" s="56" t="s">
        <v>88</v>
      </c>
      <c r="W961" s="114">
        <v>1082939683</v>
      </c>
      <c r="X961" s="161" t="s">
        <v>1984</v>
      </c>
      <c r="Y961" s="120">
        <v>46052</v>
      </c>
      <c r="Z961" s="120">
        <v>46062</v>
      </c>
      <c r="AA961" s="120" t="s">
        <v>90</v>
      </c>
      <c r="AB961" s="120">
        <v>46234</v>
      </c>
      <c r="AC961" s="54">
        <f t="shared" si="71"/>
        <v>172</v>
      </c>
      <c r="AD961" s="56">
        <v>0</v>
      </c>
      <c r="AE961" s="114">
        <v>0</v>
      </c>
      <c r="AF961" s="56">
        <v>0</v>
      </c>
      <c r="AG961" s="116" t="s">
        <v>90</v>
      </c>
      <c r="AH961" s="54">
        <f t="shared" si="75"/>
        <v>0</v>
      </c>
      <c r="AI961" s="56">
        <v>0</v>
      </c>
      <c r="AJ961" s="114">
        <v>0</v>
      </c>
      <c r="AK961" s="120" t="s">
        <v>90</v>
      </c>
      <c r="AL961" s="116" t="s">
        <v>90</v>
      </c>
      <c r="AM961" s="56">
        <v>0</v>
      </c>
      <c r="AN961" s="116" t="s">
        <v>90</v>
      </c>
      <c r="AO961" s="116" t="s">
        <v>90</v>
      </c>
      <c r="AP961" s="116" t="s">
        <v>90</v>
      </c>
      <c r="AQ961" s="54">
        <f t="shared" si="72"/>
        <v>0</v>
      </c>
      <c r="AR961" s="54">
        <f>+L961+AE961-AJ961</f>
        <v>15569237</v>
      </c>
      <c r="AS961" s="56" t="s">
        <v>571</v>
      </c>
      <c r="AT961" s="114">
        <v>0</v>
      </c>
      <c r="AU961" s="56" t="s">
        <v>91</v>
      </c>
      <c r="AV961" s="114">
        <v>0</v>
      </c>
      <c r="AW961" s="56" t="s">
        <v>90</v>
      </c>
      <c r="AX961" s="247">
        <v>3005539</v>
      </c>
      <c r="AY961" s="58">
        <f t="shared" si="73"/>
        <v>12563698</v>
      </c>
      <c r="AZ961" s="112">
        <f t="shared" si="74"/>
        <v>0.19304343559032469</v>
      </c>
      <c r="BA961" s="159">
        <v>0.19304343559032469</v>
      </c>
      <c r="BB961" s="56" t="s">
        <v>90</v>
      </c>
      <c r="BC961" s="56" t="s">
        <v>92</v>
      </c>
      <c r="BD961" s="403" t="s">
        <v>3067</v>
      </c>
      <c r="BE961" s="51" t="s">
        <v>88</v>
      </c>
      <c r="BF961" s="51" t="s">
        <v>88</v>
      </c>
    </row>
    <row r="962" spans="2:58" x14ac:dyDescent="0.25">
      <c r="B962" s="51">
        <v>2026</v>
      </c>
      <c r="C962" s="51">
        <v>891780111</v>
      </c>
      <c r="D962" s="51" t="s">
        <v>79</v>
      </c>
      <c r="E962" s="161" t="s">
        <v>3066</v>
      </c>
      <c r="F962" s="56" t="s">
        <v>3065</v>
      </c>
      <c r="G962" s="56">
        <v>0</v>
      </c>
      <c r="H962" s="56" t="s">
        <v>82</v>
      </c>
      <c r="I962" s="51" t="s">
        <v>174</v>
      </c>
      <c r="J962" s="121" t="s">
        <v>84</v>
      </c>
      <c r="K962" s="109" t="s">
        <v>3046</v>
      </c>
      <c r="L962" s="114">
        <v>14795936</v>
      </c>
      <c r="M962" s="51" t="s">
        <v>86</v>
      </c>
      <c r="N962" s="109" t="s">
        <v>3064</v>
      </c>
      <c r="O962" s="109">
        <v>24197404</v>
      </c>
      <c r="P962" s="109">
        <v>490</v>
      </c>
      <c r="Q962" s="120">
        <v>46051</v>
      </c>
      <c r="R962" s="109">
        <v>4224609418</v>
      </c>
      <c r="S962" s="114">
        <v>3742</v>
      </c>
      <c r="T962" s="120">
        <v>46052</v>
      </c>
      <c r="U962" s="114">
        <v>14795936</v>
      </c>
      <c r="V962" s="56" t="s">
        <v>88</v>
      </c>
      <c r="W962" s="114">
        <v>1082939683</v>
      </c>
      <c r="X962" s="161" t="s">
        <v>1984</v>
      </c>
      <c r="Y962" s="120">
        <v>46052</v>
      </c>
      <c r="Z962" s="120">
        <v>46090</v>
      </c>
      <c r="AA962" s="120" t="s">
        <v>90</v>
      </c>
      <c r="AB962" s="120">
        <v>46234</v>
      </c>
      <c r="AC962" s="54">
        <f t="shared" si="71"/>
        <v>144</v>
      </c>
      <c r="AD962" s="56">
        <v>0</v>
      </c>
      <c r="AE962" s="114">
        <v>0</v>
      </c>
      <c r="AF962" s="56">
        <v>0</v>
      </c>
      <c r="AG962" s="116" t="s">
        <v>90</v>
      </c>
      <c r="AH962" s="54">
        <f t="shared" si="75"/>
        <v>0</v>
      </c>
      <c r="AI962" s="56">
        <v>1</v>
      </c>
      <c r="AJ962" s="114">
        <v>14795936</v>
      </c>
      <c r="AK962" s="120">
        <v>46076</v>
      </c>
      <c r="AL962" s="116" t="s">
        <v>90</v>
      </c>
      <c r="AM962" s="56">
        <v>0</v>
      </c>
      <c r="AN962" s="116" t="s">
        <v>90</v>
      </c>
      <c r="AO962" s="116" t="s">
        <v>90</v>
      </c>
      <c r="AP962" s="116" t="s">
        <v>90</v>
      </c>
      <c r="AQ962" s="54">
        <f t="shared" si="72"/>
        <v>0</v>
      </c>
      <c r="AR962" s="54">
        <f>+L962+AE962-AJ962</f>
        <v>0</v>
      </c>
      <c r="AS962" s="56" t="s">
        <v>571</v>
      </c>
      <c r="AT962" s="114">
        <v>0</v>
      </c>
      <c r="AU962" s="56" t="s">
        <v>91</v>
      </c>
      <c r="AV962" s="114">
        <v>0</v>
      </c>
      <c r="AW962" s="56" t="s">
        <v>90</v>
      </c>
      <c r="AX962" s="247">
        <v>0</v>
      </c>
      <c r="AY962" s="58">
        <f t="shared" si="73"/>
        <v>0</v>
      </c>
      <c r="AZ962" s="112" t="str">
        <f t="shared" si="74"/>
        <v>_</v>
      </c>
      <c r="BA962" s="159">
        <v>0</v>
      </c>
      <c r="BB962" s="56" t="s">
        <v>90</v>
      </c>
      <c r="BC962" s="56" t="s">
        <v>149</v>
      </c>
      <c r="BD962" s="403" t="s">
        <v>3063</v>
      </c>
      <c r="BE962" s="51" t="s">
        <v>88</v>
      </c>
      <c r="BF962" s="51" t="s">
        <v>88</v>
      </c>
    </row>
    <row r="963" spans="2:58" x14ac:dyDescent="0.25">
      <c r="B963" s="51">
        <v>2026</v>
      </c>
      <c r="C963" s="51">
        <v>891780111</v>
      </c>
      <c r="D963" s="51" t="s">
        <v>79</v>
      </c>
      <c r="E963" s="161" t="s">
        <v>3062</v>
      </c>
      <c r="F963" s="56" t="s">
        <v>3061</v>
      </c>
      <c r="G963" s="56">
        <v>0</v>
      </c>
      <c r="H963" s="56" t="s">
        <v>82</v>
      </c>
      <c r="I963" s="51" t="s">
        <v>174</v>
      </c>
      <c r="J963" s="121" t="s">
        <v>84</v>
      </c>
      <c r="K963" s="109" t="s">
        <v>3060</v>
      </c>
      <c r="L963" s="114">
        <v>14795937</v>
      </c>
      <c r="M963" s="51" t="s">
        <v>86</v>
      </c>
      <c r="N963" s="109" t="s">
        <v>3059</v>
      </c>
      <c r="O963" s="109">
        <v>26883128</v>
      </c>
      <c r="P963" s="109">
        <v>490</v>
      </c>
      <c r="Q963" s="120">
        <v>46051</v>
      </c>
      <c r="R963" s="109">
        <v>4224609418</v>
      </c>
      <c r="S963" s="114">
        <v>3741</v>
      </c>
      <c r="T963" s="120">
        <v>46052</v>
      </c>
      <c r="U963" s="114">
        <v>14795937</v>
      </c>
      <c r="V963" s="56" t="s">
        <v>88</v>
      </c>
      <c r="W963" s="114">
        <v>1082939683</v>
      </c>
      <c r="X963" s="161" t="s">
        <v>1984</v>
      </c>
      <c r="Y963" s="120">
        <v>46052</v>
      </c>
      <c r="Z963" s="120">
        <v>46062</v>
      </c>
      <c r="AA963" s="120" t="s">
        <v>90</v>
      </c>
      <c r="AB963" s="120">
        <v>46234</v>
      </c>
      <c r="AC963" s="54">
        <f t="shared" si="71"/>
        <v>172</v>
      </c>
      <c r="AD963" s="56">
        <v>0</v>
      </c>
      <c r="AE963" s="114">
        <v>0</v>
      </c>
      <c r="AF963" s="56">
        <v>0</v>
      </c>
      <c r="AG963" s="116" t="s">
        <v>90</v>
      </c>
      <c r="AH963" s="54">
        <f t="shared" si="75"/>
        <v>0</v>
      </c>
      <c r="AI963" s="56">
        <v>0</v>
      </c>
      <c r="AJ963" s="114">
        <v>0</v>
      </c>
      <c r="AK963" s="120" t="s">
        <v>90</v>
      </c>
      <c r="AL963" s="116" t="s">
        <v>90</v>
      </c>
      <c r="AM963" s="56">
        <v>0</v>
      </c>
      <c r="AN963" s="116" t="s">
        <v>90</v>
      </c>
      <c r="AO963" s="116" t="s">
        <v>90</v>
      </c>
      <c r="AP963" s="116" t="s">
        <v>90</v>
      </c>
      <c r="AQ963" s="54">
        <f t="shared" si="72"/>
        <v>0</v>
      </c>
      <c r="AR963" s="54">
        <f>+L963+AE963-AJ963</f>
        <v>14795937</v>
      </c>
      <c r="AS963" s="56" t="s">
        <v>571</v>
      </c>
      <c r="AT963" s="114">
        <v>0</v>
      </c>
      <c r="AU963" s="56" t="s">
        <v>91</v>
      </c>
      <c r="AV963" s="114">
        <v>0</v>
      </c>
      <c r="AW963" s="56" t="s">
        <v>90</v>
      </c>
      <c r="AX963" s="247">
        <v>2142194</v>
      </c>
      <c r="AY963" s="58">
        <f t="shared" si="73"/>
        <v>12653743</v>
      </c>
      <c r="AZ963" s="112">
        <f t="shared" si="74"/>
        <v>0.14478258457034524</v>
      </c>
      <c r="BA963" s="159">
        <v>0.14478258457034524</v>
      </c>
      <c r="BB963" s="56" t="s">
        <v>90</v>
      </c>
      <c r="BC963" s="56" t="s">
        <v>92</v>
      </c>
      <c r="BD963" s="403" t="s">
        <v>3058</v>
      </c>
      <c r="BE963" s="51" t="s">
        <v>88</v>
      </c>
      <c r="BF963" s="51" t="s">
        <v>88</v>
      </c>
    </row>
    <row r="964" spans="2:58" x14ac:dyDescent="0.25">
      <c r="B964" s="51">
        <v>2026</v>
      </c>
      <c r="C964" s="51">
        <v>891780111</v>
      </c>
      <c r="D964" s="51" t="s">
        <v>79</v>
      </c>
      <c r="E964" s="161" t="s">
        <v>3057</v>
      </c>
      <c r="F964" s="56" t="s">
        <v>3056</v>
      </c>
      <c r="G964" s="56">
        <v>0</v>
      </c>
      <c r="H964" s="56" t="s">
        <v>82</v>
      </c>
      <c r="I964" s="51" t="s">
        <v>174</v>
      </c>
      <c r="J964" s="121" t="s">
        <v>84</v>
      </c>
      <c r="K964" s="109" t="s">
        <v>3051</v>
      </c>
      <c r="L964" s="114">
        <v>14795936</v>
      </c>
      <c r="M964" s="51" t="s">
        <v>86</v>
      </c>
      <c r="N964" s="109" t="s">
        <v>3055</v>
      </c>
      <c r="O964" s="109">
        <v>1082946410</v>
      </c>
      <c r="P964" s="109">
        <v>490</v>
      </c>
      <c r="Q964" s="120">
        <v>46051</v>
      </c>
      <c r="R964" s="109">
        <v>4224609418</v>
      </c>
      <c r="S964" s="114">
        <v>3740</v>
      </c>
      <c r="T964" s="120">
        <v>46052</v>
      </c>
      <c r="U964" s="114">
        <v>14795936</v>
      </c>
      <c r="V964" s="56" t="s">
        <v>88</v>
      </c>
      <c r="W964" s="114">
        <v>1082939683</v>
      </c>
      <c r="X964" s="161" t="s">
        <v>1984</v>
      </c>
      <c r="Y964" s="120">
        <v>46052</v>
      </c>
      <c r="Z964" s="120">
        <v>46062</v>
      </c>
      <c r="AA964" s="120" t="s">
        <v>90</v>
      </c>
      <c r="AB964" s="120">
        <v>46234</v>
      </c>
      <c r="AC964" s="54">
        <f t="shared" si="71"/>
        <v>172</v>
      </c>
      <c r="AD964" s="56">
        <v>0</v>
      </c>
      <c r="AE964" s="114">
        <v>0</v>
      </c>
      <c r="AF964" s="56">
        <v>0</v>
      </c>
      <c r="AG964" s="116" t="s">
        <v>90</v>
      </c>
      <c r="AH964" s="54">
        <f t="shared" si="75"/>
        <v>0</v>
      </c>
      <c r="AI964" s="56">
        <v>0</v>
      </c>
      <c r="AJ964" s="114">
        <v>0</v>
      </c>
      <c r="AK964" s="120" t="s">
        <v>90</v>
      </c>
      <c r="AL964" s="116" t="s">
        <v>90</v>
      </c>
      <c r="AM964" s="56">
        <v>0</v>
      </c>
      <c r="AN964" s="116" t="s">
        <v>90</v>
      </c>
      <c r="AO964" s="116" t="s">
        <v>90</v>
      </c>
      <c r="AP964" s="116" t="s">
        <v>90</v>
      </c>
      <c r="AQ964" s="54">
        <f t="shared" si="72"/>
        <v>0</v>
      </c>
      <c r="AR964" s="54">
        <f>+L964+AE964-AJ964</f>
        <v>14795936</v>
      </c>
      <c r="AS964" s="56" t="s">
        <v>571</v>
      </c>
      <c r="AT964" s="114">
        <v>0</v>
      </c>
      <c r="AU964" s="56" t="s">
        <v>91</v>
      </c>
      <c r="AV964" s="114">
        <v>0</v>
      </c>
      <c r="AW964" s="56" t="s">
        <v>90</v>
      </c>
      <c r="AX964" s="247">
        <v>2142194</v>
      </c>
      <c r="AY964" s="58">
        <f t="shared" si="73"/>
        <v>12653742</v>
      </c>
      <c r="AZ964" s="112">
        <f t="shared" si="74"/>
        <v>0.14478259435563928</v>
      </c>
      <c r="BA964" s="159">
        <v>0.14478259435563928</v>
      </c>
      <c r="BB964" s="56" t="s">
        <v>90</v>
      </c>
      <c r="BC964" s="56" t="s">
        <v>92</v>
      </c>
      <c r="BD964" s="403" t="s">
        <v>3054</v>
      </c>
      <c r="BE964" s="51" t="s">
        <v>88</v>
      </c>
      <c r="BF964" s="51" t="s">
        <v>88</v>
      </c>
    </row>
    <row r="965" spans="2:58" x14ac:dyDescent="0.25">
      <c r="B965" s="51">
        <v>2026</v>
      </c>
      <c r="C965" s="51">
        <v>891780111</v>
      </c>
      <c r="D965" s="51" t="s">
        <v>79</v>
      </c>
      <c r="E965" s="161" t="s">
        <v>3053</v>
      </c>
      <c r="F965" s="56" t="s">
        <v>3052</v>
      </c>
      <c r="G965" s="56">
        <v>0</v>
      </c>
      <c r="H965" s="56" t="s">
        <v>82</v>
      </c>
      <c r="I965" s="51" t="s">
        <v>174</v>
      </c>
      <c r="J965" s="121" t="s">
        <v>84</v>
      </c>
      <c r="K965" s="109" t="s">
        <v>3051</v>
      </c>
      <c r="L965" s="114">
        <v>14795936</v>
      </c>
      <c r="M965" s="51" t="s">
        <v>86</v>
      </c>
      <c r="N965" s="109" t="s">
        <v>3050</v>
      </c>
      <c r="O965" s="109">
        <v>1082898960</v>
      </c>
      <c r="P965" s="109">
        <v>490</v>
      </c>
      <c r="Q965" s="120">
        <v>46051</v>
      </c>
      <c r="R965" s="109">
        <v>4224609418</v>
      </c>
      <c r="S965" s="114">
        <v>3739</v>
      </c>
      <c r="T965" s="120">
        <v>46052</v>
      </c>
      <c r="U965" s="114">
        <v>14795936</v>
      </c>
      <c r="V965" s="56" t="s">
        <v>88</v>
      </c>
      <c r="W965" s="114">
        <v>1082939683</v>
      </c>
      <c r="X965" s="161" t="s">
        <v>1984</v>
      </c>
      <c r="Y965" s="120">
        <v>46052</v>
      </c>
      <c r="Z965" s="120">
        <v>46062</v>
      </c>
      <c r="AA965" s="120" t="s">
        <v>90</v>
      </c>
      <c r="AB965" s="120">
        <v>46234</v>
      </c>
      <c r="AC965" s="54">
        <f t="shared" si="71"/>
        <v>172</v>
      </c>
      <c r="AD965" s="56">
        <v>0</v>
      </c>
      <c r="AE965" s="114">
        <v>0</v>
      </c>
      <c r="AF965" s="56">
        <v>0</v>
      </c>
      <c r="AG965" s="116" t="s">
        <v>90</v>
      </c>
      <c r="AH965" s="54">
        <f t="shared" si="75"/>
        <v>0</v>
      </c>
      <c r="AI965" s="56">
        <v>0</v>
      </c>
      <c r="AJ965" s="114">
        <v>0</v>
      </c>
      <c r="AK965" s="120" t="s">
        <v>90</v>
      </c>
      <c r="AL965" s="116" t="s">
        <v>90</v>
      </c>
      <c r="AM965" s="56">
        <v>0</v>
      </c>
      <c r="AN965" s="116" t="s">
        <v>90</v>
      </c>
      <c r="AO965" s="116" t="s">
        <v>90</v>
      </c>
      <c r="AP965" s="116" t="s">
        <v>90</v>
      </c>
      <c r="AQ965" s="54">
        <f t="shared" si="72"/>
        <v>0</v>
      </c>
      <c r="AR965" s="54">
        <f>+L965+AE965-AJ965</f>
        <v>14795936</v>
      </c>
      <c r="AS965" s="56" t="s">
        <v>571</v>
      </c>
      <c r="AT965" s="114">
        <v>0</v>
      </c>
      <c r="AU965" s="56" t="s">
        <v>91</v>
      </c>
      <c r="AV965" s="114">
        <v>0</v>
      </c>
      <c r="AW965" s="56" t="s">
        <v>90</v>
      </c>
      <c r="AX965" s="247">
        <v>1929905</v>
      </c>
      <c r="AY965" s="58">
        <f t="shared" si="73"/>
        <v>12866031</v>
      </c>
      <c r="AZ965" s="112">
        <f t="shared" si="74"/>
        <v>0.13043480317838629</v>
      </c>
      <c r="BA965" s="159">
        <v>0.13043480317838629</v>
      </c>
      <c r="BB965" s="56" t="s">
        <v>90</v>
      </c>
      <c r="BC965" s="56" t="s">
        <v>92</v>
      </c>
      <c r="BD965" s="403" t="s">
        <v>3049</v>
      </c>
      <c r="BE965" s="51" t="s">
        <v>88</v>
      </c>
      <c r="BF965" s="51" t="s">
        <v>88</v>
      </c>
    </row>
    <row r="966" spans="2:58" x14ac:dyDescent="0.25">
      <c r="B966" s="51">
        <v>2026</v>
      </c>
      <c r="C966" s="51">
        <v>891780111</v>
      </c>
      <c r="D966" s="51" t="s">
        <v>79</v>
      </c>
      <c r="E966" s="161" t="s">
        <v>3048</v>
      </c>
      <c r="F966" s="56" t="s">
        <v>3047</v>
      </c>
      <c r="G966" s="56">
        <v>0</v>
      </c>
      <c r="H966" s="56" t="s">
        <v>82</v>
      </c>
      <c r="I966" s="51" t="s">
        <v>174</v>
      </c>
      <c r="J966" s="121" t="s">
        <v>84</v>
      </c>
      <c r="K966" s="109" t="s">
        <v>3046</v>
      </c>
      <c r="L966" s="114">
        <v>14795936</v>
      </c>
      <c r="M966" s="51" t="s">
        <v>86</v>
      </c>
      <c r="N966" s="109" t="s">
        <v>3045</v>
      </c>
      <c r="O966" s="109">
        <v>7603927</v>
      </c>
      <c r="P966" s="109">
        <v>490</v>
      </c>
      <c r="Q966" s="120">
        <v>46051</v>
      </c>
      <c r="R966" s="109">
        <v>4224609418</v>
      </c>
      <c r="S966" s="114">
        <v>3738</v>
      </c>
      <c r="T966" s="120">
        <v>46052</v>
      </c>
      <c r="U966" s="114">
        <v>14795936</v>
      </c>
      <c r="V966" s="56" t="s">
        <v>88</v>
      </c>
      <c r="W966" s="114">
        <v>1082939683</v>
      </c>
      <c r="X966" s="161" t="s">
        <v>1984</v>
      </c>
      <c r="Y966" s="120">
        <v>46052</v>
      </c>
      <c r="Z966" s="120">
        <v>46062</v>
      </c>
      <c r="AA966" s="120" t="s">
        <v>90</v>
      </c>
      <c r="AB966" s="120">
        <v>46234</v>
      </c>
      <c r="AC966" s="54">
        <f t="shared" si="71"/>
        <v>172</v>
      </c>
      <c r="AD966" s="56">
        <v>0</v>
      </c>
      <c r="AE966" s="114">
        <v>0</v>
      </c>
      <c r="AF966" s="56">
        <v>0</v>
      </c>
      <c r="AG966" s="116" t="s">
        <v>90</v>
      </c>
      <c r="AH966" s="54">
        <f t="shared" si="75"/>
        <v>0</v>
      </c>
      <c r="AI966" s="56">
        <v>0</v>
      </c>
      <c r="AJ966" s="114">
        <v>0</v>
      </c>
      <c r="AK966" s="120" t="s">
        <v>90</v>
      </c>
      <c r="AL966" s="116" t="s">
        <v>90</v>
      </c>
      <c r="AM966" s="56">
        <v>0</v>
      </c>
      <c r="AN966" s="116" t="s">
        <v>90</v>
      </c>
      <c r="AO966" s="116" t="s">
        <v>90</v>
      </c>
      <c r="AP966" s="116" t="s">
        <v>90</v>
      </c>
      <c r="AQ966" s="54">
        <f t="shared" si="72"/>
        <v>0</v>
      </c>
      <c r="AR966" s="54">
        <f>+L966+AE966-AJ966</f>
        <v>14795936</v>
      </c>
      <c r="AS966" s="56" t="s">
        <v>571</v>
      </c>
      <c r="AT966" s="114">
        <v>0</v>
      </c>
      <c r="AU966" s="56" t="s">
        <v>91</v>
      </c>
      <c r="AV966" s="114">
        <v>0</v>
      </c>
      <c r="AW966" s="56" t="s">
        <v>90</v>
      </c>
      <c r="AX966" s="247">
        <v>2856259</v>
      </c>
      <c r="AY966" s="58">
        <f t="shared" si="73"/>
        <v>11939677</v>
      </c>
      <c r="AZ966" s="112">
        <f t="shared" si="74"/>
        <v>0.19304348166956115</v>
      </c>
      <c r="BA966" s="159">
        <v>0.19304348166956115</v>
      </c>
      <c r="BB966" s="56" t="s">
        <v>90</v>
      </c>
      <c r="BC966" s="56" t="s">
        <v>92</v>
      </c>
      <c r="BD966" s="403" t="s">
        <v>3044</v>
      </c>
      <c r="BE966" s="51" t="s">
        <v>88</v>
      </c>
      <c r="BF966" s="51" t="s">
        <v>88</v>
      </c>
    </row>
    <row r="967" spans="2:58" x14ac:dyDescent="0.25">
      <c r="B967" s="51">
        <v>2026</v>
      </c>
      <c r="C967" s="51">
        <v>891780111</v>
      </c>
      <c r="D967" s="51" t="s">
        <v>79</v>
      </c>
      <c r="E967" s="161" t="s">
        <v>3043</v>
      </c>
      <c r="F967" s="56" t="s">
        <v>3042</v>
      </c>
      <c r="G967" s="56">
        <v>0</v>
      </c>
      <c r="H967" s="56" t="s">
        <v>82</v>
      </c>
      <c r="I967" s="51" t="s">
        <v>174</v>
      </c>
      <c r="J967" s="121" t="s">
        <v>84</v>
      </c>
      <c r="K967" s="109" t="s">
        <v>2999</v>
      </c>
      <c r="L967" s="114">
        <v>14795936</v>
      </c>
      <c r="M967" s="51" t="s">
        <v>86</v>
      </c>
      <c r="N967" s="109" t="s">
        <v>3041</v>
      </c>
      <c r="O967" s="109">
        <v>55245808</v>
      </c>
      <c r="P967" s="109">
        <v>490</v>
      </c>
      <c r="Q967" s="120">
        <v>46051</v>
      </c>
      <c r="R967" s="109">
        <v>4224609418</v>
      </c>
      <c r="S967" s="114">
        <v>3827</v>
      </c>
      <c r="T967" s="120">
        <v>46052</v>
      </c>
      <c r="U967" s="114">
        <v>14795936</v>
      </c>
      <c r="V967" s="56" t="s">
        <v>88</v>
      </c>
      <c r="W967" s="114">
        <v>1082939683</v>
      </c>
      <c r="X967" s="161" t="s">
        <v>1984</v>
      </c>
      <c r="Y967" s="120">
        <v>46052</v>
      </c>
      <c r="Z967" s="120">
        <v>46062</v>
      </c>
      <c r="AA967" s="120" t="s">
        <v>90</v>
      </c>
      <c r="AB967" s="120">
        <v>46234</v>
      </c>
      <c r="AC967" s="54">
        <f t="shared" si="71"/>
        <v>172</v>
      </c>
      <c r="AD967" s="56">
        <v>0</v>
      </c>
      <c r="AE967" s="114">
        <v>0</v>
      </c>
      <c r="AF967" s="56">
        <v>0</v>
      </c>
      <c r="AG967" s="116" t="s">
        <v>90</v>
      </c>
      <c r="AH967" s="54">
        <f t="shared" si="75"/>
        <v>0</v>
      </c>
      <c r="AI967" s="56">
        <v>0</v>
      </c>
      <c r="AJ967" s="114">
        <v>0</v>
      </c>
      <c r="AK967" s="120" t="s">
        <v>90</v>
      </c>
      <c r="AL967" s="116" t="s">
        <v>90</v>
      </c>
      <c r="AM967" s="56">
        <v>0</v>
      </c>
      <c r="AN967" s="116" t="s">
        <v>90</v>
      </c>
      <c r="AO967" s="116" t="s">
        <v>90</v>
      </c>
      <c r="AP967" s="116" t="s">
        <v>90</v>
      </c>
      <c r="AQ967" s="54">
        <f t="shared" si="72"/>
        <v>0</v>
      </c>
      <c r="AR967" s="54">
        <f>+L967+AE967-AJ967</f>
        <v>14795936</v>
      </c>
      <c r="AS967" s="56" t="s">
        <v>571</v>
      </c>
      <c r="AT967" s="114">
        <v>0</v>
      </c>
      <c r="AU967" s="56" t="s">
        <v>91</v>
      </c>
      <c r="AV967" s="114">
        <v>0</v>
      </c>
      <c r="AW967" s="56" t="s">
        <v>90</v>
      </c>
      <c r="AX967" s="247">
        <v>2142194</v>
      </c>
      <c r="AY967" s="58">
        <f t="shared" si="73"/>
        <v>12653742</v>
      </c>
      <c r="AZ967" s="112">
        <f t="shared" si="74"/>
        <v>0.14478259435563928</v>
      </c>
      <c r="BA967" s="159">
        <v>0.14478259435563928</v>
      </c>
      <c r="BB967" s="56" t="s">
        <v>90</v>
      </c>
      <c r="BC967" s="56" t="s">
        <v>92</v>
      </c>
      <c r="BD967" s="403" t="s">
        <v>3040</v>
      </c>
      <c r="BE967" s="51" t="s">
        <v>88</v>
      </c>
      <c r="BF967" s="51" t="s">
        <v>88</v>
      </c>
    </row>
    <row r="968" spans="2:58" s="186" customFormat="1" x14ac:dyDescent="0.25">
      <c r="B968" s="51">
        <v>2026</v>
      </c>
      <c r="C968" s="51">
        <v>891780111</v>
      </c>
      <c r="D968" s="51" t="s">
        <v>79</v>
      </c>
      <c r="E968" s="161" t="s">
        <v>3039</v>
      </c>
      <c r="F968" s="56" t="s">
        <v>3038</v>
      </c>
      <c r="G968" s="56">
        <v>0</v>
      </c>
      <c r="H968" s="56" t="s">
        <v>82</v>
      </c>
      <c r="I968" s="51" t="s">
        <v>174</v>
      </c>
      <c r="J968" s="121" t="s">
        <v>84</v>
      </c>
      <c r="K968" s="109" t="s">
        <v>2999</v>
      </c>
      <c r="L968" s="114">
        <v>14795937</v>
      </c>
      <c r="M968" s="51" t="s">
        <v>86</v>
      </c>
      <c r="N968" s="109" t="s">
        <v>3037</v>
      </c>
      <c r="O968" s="109">
        <v>57461427</v>
      </c>
      <c r="P968" s="109">
        <v>490</v>
      </c>
      <c r="Q968" s="120">
        <v>46051</v>
      </c>
      <c r="R968" s="109">
        <v>4224609418</v>
      </c>
      <c r="S968" s="114">
        <v>3840</v>
      </c>
      <c r="T968" s="120">
        <v>46052</v>
      </c>
      <c r="U968" s="114">
        <v>14795937</v>
      </c>
      <c r="V968" s="56" t="s">
        <v>88</v>
      </c>
      <c r="W968" s="114">
        <v>1082939683</v>
      </c>
      <c r="X968" s="161" t="s">
        <v>1984</v>
      </c>
      <c r="Y968" s="120">
        <v>46052</v>
      </c>
      <c r="Z968" s="120">
        <v>46062</v>
      </c>
      <c r="AA968" s="120" t="s">
        <v>90</v>
      </c>
      <c r="AB968" s="120">
        <v>46234</v>
      </c>
      <c r="AC968" s="54">
        <f t="shared" ref="AC968:AC1031" si="76">+IF(AA968="1800-01-01",AB968-Z968,AB968-AA968)</f>
        <v>172</v>
      </c>
      <c r="AD968" s="56">
        <v>0</v>
      </c>
      <c r="AE968" s="114">
        <v>0</v>
      </c>
      <c r="AF968" s="56">
        <v>0</v>
      </c>
      <c r="AG968" s="116" t="s">
        <v>90</v>
      </c>
      <c r="AH968" s="54">
        <f t="shared" si="75"/>
        <v>0</v>
      </c>
      <c r="AI968" s="56">
        <v>0</v>
      </c>
      <c r="AJ968" s="114">
        <v>0</v>
      </c>
      <c r="AK968" s="120" t="s">
        <v>90</v>
      </c>
      <c r="AL968" s="116" t="s">
        <v>90</v>
      </c>
      <c r="AM968" s="56">
        <v>0</v>
      </c>
      <c r="AN968" s="116" t="s">
        <v>90</v>
      </c>
      <c r="AO968" s="116" t="s">
        <v>90</v>
      </c>
      <c r="AP968" s="116" t="s">
        <v>90</v>
      </c>
      <c r="AQ968" s="54">
        <f t="shared" ref="AQ968:AQ1031" si="77">+IF(AN968="1800-01-01",0,AO968-AN968)</f>
        <v>0</v>
      </c>
      <c r="AR968" s="54">
        <f>+L968+AE968-AJ968</f>
        <v>14795937</v>
      </c>
      <c r="AS968" s="56" t="s">
        <v>571</v>
      </c>
      <c r="AT968" s="114">
        <v>0</v>
      </c>
      <c r="AU968" s="56" t="s">
        <v>91</v>
      </c>
      <c r="AV968" s="114">
        <v>0</v>
      </c>
      <c r="AW968" s="56" t="s">
        <v>90</v>
      </c>
      <c r="AX968" s="247">
        <v>2142194</v>
      </c>
      <c r="AY968" s="58">
        <f t="shared" ref="AY968:AY1031" si="78">AR968-AX968</f>
        <v>12653743</v>
      </c>
      <c r="AZ968" s="112">
        <f t="shared" ref="AZ968:AZ1031" si="79">+IFERROR(AX968/AR968,"_")</f>
        <v>0.14478258457034524</v>
      </c>
      <c r="BA968" s="159">
        <v>0.14478258457034524</v>
      </c>
      <c r="BB968" s="56" t="s">
        <v>90</v>
      </c>
      <c r="BC968" s="56" t="s">
        <v>92</v>
      </c>
      <c r="BD968" s="403" t="s">
        <v>3036</v>
      </c>
      <c r="BE968" s="51" t="s">
        <v>88</v>
      </c>
      <c r="BF968" s="51" t="s">
        <v>88</v>
      </c>
    </row>
    <row r="969" spans="2:58" x14ac:dyDescent="0.25">
      <c r="B969" s="51">
        <v>2026</v>
      </c>
      <c r="C969" s="51">
        <v>891780111</v>
      </c>
      <c r="D969" s="51" t="s">
        <v>79</v>
      </c>
      <c r="E969" s="161" t="s">
        <v>3035</v>
      </c>
      <c r="F969" s="56" t="s">
        <v>3034</v>
      </c>
      <c r="G969" s="56">
        <v>0</v>
      </c>
      <c r="H969" s="56" t="s">
        <v>82</v>
      </c>
      <c r="I969" s="51" t="s">
        <v>174</v>
      </c>
      <c r="J969" s="121" t="s">
        <v>84</v>
      </c>
      <c r="K969" s="109" t="s">
        <v>2999</v>
      </c>
      <c r="L969" s="114">
        <v>14795936</v>
      </c>
      <c r="M969" s="51" t="s">
        <v>86</v>
      </c>
      <c r="N969" s="109" t="s">
        <v>3033</v>
      </c>
      <c r="O969" s="109">
        <v>1193031772</v>
      </c>
      <c r="P969" s="109">
        <v>490</v>
      </c>
      <c r="Q969" s="120">
        <v>46051</v>
      </c>
      <c r="R969" s="109">
        <v>4224609418</v>
      </c>
      <c r="S969" s="114">
        <v>3897</v>
      </c>
      <c r="T969" s="120">
        <v>46052</v>
      </c>
      <c r="U969" s="114">
        <v>14795936</v>
      </c>
      <c r="V969" s="56" t="s">
        <v>88</v>
      </c>
      <c r="W969" s="114">
        <v>1082939683</v>
      </c>
      <c r="X969" s="161" t="s">
        <v>1984</v>
      </c>
      <c r="Y969" s="120">
        <v>46052</v>
      </c>
      <c r="Z969" s="120">
        <v>46062</v>
      </c>
      <c r="AA969" s="120" t="s">
        <v>90</v>
      </c>
      <c r="AB969" s="120">
        <v>46234</v>
      </c>
      <c r="AC969" s="54">
        <f t="shared" si="76"/>
        <v>172</v>
      </c>
      <c r="AD969" s="56">
        <v>0</v>
      </c>
      <c r="AE969" s="114">
        <v>0</v>
      </c>
      <c r="AF969" s="56">
        <v>0</v>
      </c>
      <c r="AG969" s="116" t="s">
        <v>90</v>
      </c>
      <c r="AH969" s="54">
        <f t="shared" si="75"/>
        <v>0</v>
      </c>
      <c r="AI969" s="56">
        <v>0</v>
      </c>
      <c r="AJ969" s="114">
        <v>0</v>
      </c>
      <c r="AK969" s="120" t="s">
        <v>90</v>
      </c>
      <c r="AL969" s="116" t="s">
        <v>90</v>
      </c>
      <c r="AM969" s="56">
        <v>0</v>
      </c>
      <c r="AN969" s="116" t="s">
        <v>90</v>
      </c>
      <c r="AO969" s="116" t="s">
        <v>90</v>
      </c>
      <c r="AP969" s="116" t="s">
        <v>90</v>
      </c>
      <c r="AQ969" s="54">
        <f t="shared" si="77"/>
        <v>0</v>
      </c>
      <c r="AR969" s="54">
        <f>+L969+AE969-AJ969</f>
        <v>14795936</v>
      </c>
      <c r="AS969" s="56" t="s">
        <v>571</v>
      </c>
      <c r="AT969" s="114">
        <v>0</v>
      </c>
      <c r="AU969" s="56" t="s">
        <v>91</v>
      </c>
      <c r="AV969" s="114">
        <v>0</v>
      </c>
      <c r="AW969" s="56" t="s">
        <v>90</v>
      </c>
      <c r="AX969" s="247">
        <v>2142194</v>
      </c>
      <c r="AY969" s="58">
        <f t="shared" si="78"/>
        <v>12653742</v>
      </c>
      <c r="AZ969" s="112">
        <f t="shared" si="79"/>
        <v>0.14478259435563928</v>
      </c>
      <c r="BA969" s="159">
        <v>0.14478259435563928</v>
      </c>
      <c r="BB969" s="56" t="s">
        <v>90</v>
      </c>
      <c r="BC969" s="56" t="s">
        <v>92</v>
      </c>
      <c r="BD969" s="403" t="s">
        <v>3032</v>
      </c>
      <c r="BE969" s="51" t="s">
        <v>88</v>
      </c>
      <c r="BF969" s="51" t="s">
        <v>88</v>
      </c>
    </row>
    <row r="970" spans="2:58" x14ac:dyDescent="0.25">
      <c r="B970" s="51">
        <v>2026</v>
      </c>
      <c r="C970" s="51">
        <v>891780111</v>
      </c>
      <c r="D970" s="51" t="s">
        <v>79</v>
      </c>
      <c r="E970" s="161" t="s">
        <v>3031</v>
      </c>
      <c r="F970" s="56" t="s">
        <v>3030</v>
      </c>
      <c r="G970" s="56">
        <v>0</v>
      </c>
      <c r="H970" s="56" t="s">
        <v>82</v>
      </c>
      <c r="I970" s="51" t="s">
        <v>174</v>
      </c>
      <c r="J970" s="121" t="s">
        <v>84</v>
      </c>
      <c r="K970" s="109" t="s">
        <v>3029</v>
      </c>
      <c r="L970" s="114">
        <v>14795931</v>
      </c>
      <c r="M970" s="51" t="s">
        <v>86</v>
      </c>
      <c r="N970" s="109" t="s">
        <v>3028</v>
      </c>
      <c r="O970" s="109">
        <v>1083048876</v>
      </c>
      <c r="P970" s="109">
        <v>490</v>
      </c>
      <c r="Q970" s="120">
        <v>46051</v>
      </c>
      <c r="R970" s="109">
        <v>4224609418</v>
      </c>
      <c r="S970" s="114">
        <v>3839</v>
      </c>
      <c r="T970" s="120">
        <v>46052</v>
      </c>
      <c r="U970" s="114">
        <v>14795931</v>
      </c>
      <c r="V970" s="56" t="s">
        <v>88</v>
      </c>
      <c r="W970" s="114">
        <v>1082939683</v>
      </c>
      <c r="X970" s="161" t="s">
        <v>1984</v>
      </c>
      <c r="Y970" s="120">
        <v>46052</v>
      </c>
      <c r="Z970" s="120">
        <v>46062</v>
      </c>
      <c r="AA970" s="120" t="s">
        <v>90</v>
      </c>
      <c r="AB970" s="120">
        <v>46234</v>
      </c>
      <c r="AC970" s="54">
        <f t="shared" si="76"/>
        <v>172</v>
      </c>
      <c r="AD970" s="56">
        <v>0</v>
      </c>
      <c r="AE970" s="114">
        <v>0</v>
      </c>
      <c r="AF970" s="56">
        <v>0</v>
      </c>
      <c r="AG970" s="116" t="s">
        <v>90</v>
      </c>
      <c r="AH970" s="54">
        <f t="shared" si="75"/>
        <v>0</v>
      </c>
      <c r="AI970" s="56">
        <v>0</v>
      </c>
      <c r="AJ970" s="114">
        <v>0</v>
      </c>
      <c r="AK970" s="120" t="s">
        <v>90</v>
      </c>
      <c r="AL970" s="116" t="s">
        <v>90</v>
      </c>
      <c r="AM970" s="56">
        <v>0</v>
      </c>
      <c r="AN970" s="116" t="s">
        <v>90</v>
      </c>
      <c r="AO970" s="116" t="s">
        <v>90</v>
      </c>
      <c r="AP970" s="116" t="s">
        <v>90</v>
      </c>
      <c r="AQ970" s="54">
        <f t="shared" si="77"/>
        <v>0</v>
      </c>
      <c r="AR970" s="54">
        <f>+L970+AE970-AJ970</f>
        <v>14795931</v>
      </c>
      <c r="AS970" s="56" t="s">
        <v>571</v>
      </c>
      <c r="AT970" s="114">
        <v>0</v>
      </c>
      <c r="AU970" s="56" t="s">
        <v>91</v>
      </c>
      <c r="AV970" s="114">
        <v>0</v>
      </c>
      <c r="AW970" s="56" t="s">
        <v>90</v>
      </c>
      <c r="AX970" s="247">
        <v>2891961</v>
      </c>
      <c r="AY970" s="58">
        <f t="shared" si="78"/>
        <v>11903970</v>
      </c>
      <c r="AZ970" s="112">
        <f t="shared" si="79"/>
        <v>0.19545650760334041</v>
      </c>
      <c r="BA970" s="159">
        <v>0.19545650760334041</v>
      </c>
      <c r="BB970" s="56" t="s">
        <v>90</v>
      </c>
      <c r="BC970" s="56" t="s">
        <v>92</v>
      </c>
      <c r="BD970" s="403" t="s">
        <v>3027</v>
      </c>
      <c r="BE970" s="51" t="s">
        <v>88</v>
      </c>
      <c r="BF970" s="51" t="s">
        <v>88</v>
      </c>
    </row>
    <row r="971" spans="2:58" x14ac:dyDescent="0.25">
      <c r="B971" s="51">
        <v>2026</v>
      </c>
      <c r="C971" s="51">
        <v>891780111</v>
      </c>
      <c r="D971" s="51" t="s">
        <v>79</v>
      </c>
      <c r="E971" s="161" t="s">
        <v>3026</v>
      </c>
      <c r="F971" s="56" t="s">
        <v>3025</v>
      </c>
      <c r="G971" s="56">
        <v>0</v>
      </c>
      <c r="H971" s="56" t="s">
        <v>82</v>
      </c>
      <c r="I971" s="51" t="s">
        <v>174</v>
      </c>
      <c r="J971" s="121" t="s">
        <v>84</v>
      </c>
      <c r="K971" s="109" t="s">
        <v>3024</v>
      </c>
      <c r="L971" s="114">
        <v>14795936</v>
      </c>
      <c r="M971" s="51" t="s">
        <v>86</v>
      </c>
      <c r="N971" s="109" t="s">
        <v>3023</v>
      </c>
      <c r="O971" s="109">
        <v>1004276811</v>
      </c>
      <c r="P971" s="109">
        <v>490</v>
      </c>
      <c r="Q971" s="120">
        <v>46051</v>
      </c>
      <c r="R971" s="109">
        <v>4224609418</v>
      </c>
      <c r="S971" s="114">
        <v>3838</v>
      </c>
      <c r="T971" s="120">
        <v>46052</v>
      </c>
      <c r="U971" s="114">
        <v>14795936</v>
      </c>
      <c r="V971" s="56" t="s">
        <v>88</v>
      </c>
      <c r="W971" s="114">
        <v>1082939683</v>
      </c>
      <c r="X971" s="161" t="s">
        <v>1984</v>
      </c>
      <c r="Y971" s="120">
        <v>46052</v>
      </c>
      <c r="Z971" s="120">
        <v>46062</v>
      </c>
      <c r="AA971" s="120" t="s">
        <v>90</v>
      </c>
      <c r="AB971" s="120">
        <v>46234</v>
      </c>
      <c r="AC971" s="54">
        <f t="shared" si="76"/>
        <v>172</v>
      </c>
      <c r="AD971" s="56">
        <v>0</v>
      </c>
      <c r="AE971" s="114">
        <v>0</v>
      </c>
      <c r="AF971" s="56">
        <v>0</v>
      </c>
      <c r="AG971" s="116" t="s">
        <v>90</v>
      </c>
      <c r="AH971" s="54">
        <f t="shared" ref="AH971:AH1034" si="80">+IF(AG971="1800-01-01",0,AG971-AB971)</f>
        <v>0</v>
      </c>
      <c r="AI971" s="56">
        <v>0</v>
      </c>
      <c r="AJ971" s="114">
        <v>0</v>
      </c>
      <c r="AK971" s="120" t="s">
        <v>90</v>
      </c>
      <c r="AL971" s="116" t="s">
        <v>90</v>
      </c>
      <c r="AM971" s="56">
        <v>0</v>
      </c>
      <c r="AN971" s="116" t="s">
        <v>90</v>
      </c>
      <c r="AO971" s="116" t="s">
        <v>90</v>
      </c>
      <c r="AP971" s="116" t="s">
        <v>90</v>
      </c>
      <c r="AQ971" s="54">
        <f t="shared" si="77"/>
        <v>0</v>
      </c>
      <c r="AR971" s="54">
        <f>+L971+AE971-AJ971</f>
        <v>14795936</v>
      </c>
      <c r="AS971" s="56" t="s">
        <v>571</v>
      </c>
      <c r="AT971" s="114">
        <v>0</v>
      </c>
      <c r="AU971" s="56" t="s">
        <v>91</v>
      </c>
      <c r="AV971" s="114">
        <v>0</v>
      </c>
      <c r="AW971" s="56" t="s">
        <v>90</v>
      </c>
      <c r="AX971" s="247">
        <v>2142194</v>
      </c>
      <c r="AY971" s="58">
        <f t="shared" si="78"/>
        <v>12653742</v>
      </c>
      <c r="AZ971" s="112">
        <f t="shared" si="79"/>
        <v>0.14478259435563928</v>
      </c>
      <c r="BA971" s="159">
        <v>0.14478259435563928</v>
      </c>
      <c r="BB971" s="56" t="s">
        <v>90</v>
      </c>
      <c r="BC971" s="56" t="s">
        <v>92</v>
      </c>
      <c r="BD971" s="403" t="s">
        <v>3022</v>
      </c>
      <c r="BE971" s="51" t="s">
        <v>88</v>
      </c>
      <c r="BF971" s="51" t="s">
        <v>88</v>
      </c>
    </row>
    <row r="972" spans="2:58" x14ac:dyDescent="0.25">
      <c r="B972" s="51">
        <v>2026</v>
      </c>
      <c r="C972" s="51">
        <v>891780111</v>
      </c>
      <c r="D972" s="51" t="s">
        <v>79</v>
      </c>
      <c r="E972" s="161" t="s">
        <v>3021</v>
      </c>
      <c r="F972" s="56" t="s">
        <v>3020</v>
      </c>
      <c r="G972" s="56">
        <v>0</v>
      </c>
      <c r="H972" s="56" t="s">
        <v>82</v>
      </c>
      <c r="I972" s="51" t="s">
        <v>174</v>
      </c>
      <c r="J972" s="121" t="s">
        <v>84</v>
      </c>
      <c r="K972" s="109" t="s">
        <v>3019</v>
      </c>
      <c r="L972" s="114">
        <v>14795936</v>
      </c>
      <c r="M972" s="51" t="s">
        <v>86</v>
      </c>
      <c r="N972" s="109" t="s">
        <v>3018</v>
      </c>
      <c r="O972" s="109">
        <v>39018056</v>
      </c>
      <c r="P972" s="109">
        <v>490</v>
      </c>
      <c r="Q972" s="120">
        <v>46051</v>
      </c>
      <c r="R972" s="109">
        <v>4224609418</v>
      </c>
      <c r="S972" s="114">
        <v>3837</v>
      </c>
      <c r="T972" s="120">
        <v>46052</v>
      </c>
      <c r="U972" s="114">
        <v>14795936</v>
      </c>
      <c r="V972" s="56" t="s">
        <v>88</v>
      </c>
      <c r="W972" s="114">
        <v>1082939683</v>
      </c>
      <c r="X972" s="161" t="s">
        <v>1984</v>
      </c>
      <c r="Y972" s="120">
        <v>46052</v>
      </c>
      <c r="Z972" s="120">
        <v>46062</v>
      </c>
      <c r="AA972" s="120" t="s">
        <v>90</v>
      </c>
      <c r="AB972" s="120">
        <v>46234</v>
      </c>
      <c r="AC972" s="54">
        <f t="shared" si="76"/>
        <v>172</v>
      </c>
      <c r="AD972" s="56">
        <v>0</v>
      </c>
      <c r="AE972" s="114">
        <v>0</v>
      </c>
      <c r="AF972" s="56">
        <v>0</v>
      </c>
      <c r="AG972" s="116" t="s">
        <v>90</v>
      </c>
      <c r="AH972" s="54">
        <f t="shared" si="80"/>
        <v>0</v>
      </c>
      <c r="AI972" s="56">
        <v>0</v>
      </c>
      <c r="AJ972" s="114">
        <v>0</v>
      </c>
      <c r="AK972" s="120" t="s">
        <v>90</v>
      </c>
      <c r="AL972" s="116" t="s">
        <v>90</v>
      </c>
      <c r="AM972" s="56">
        <v>0</v>
      </c>
      <c r="AN972" s="116" t="s">
        <v>90</v>
      </c>
      <c r="AO972" s="116" t="s">
        <v>90</v>
      </c>
      <c r="AP972" s="116" t="s">
        <v>90</v>
      </c>
      <c r="AQ972" s="54">
        <f t="shared" si="77"/>
        <v>0</v>
      </c>
      <c r="AR972" s="54">
        <f>+L972+AE972-AJ972</f>
        <v>14795936</v>
      </c>
      <c r="AS972" s="56" t="s">
        <v>571</v>
      </c>
      <c r="AT972" s="114">
        <v>0</v>
      </c>
      <c r="AU972" s="56" t="s">
        <v>91</v>
      </c>
      <c r="AV972" s="114">
        <v>0</v>
      </c>
      <c r="AW972" s="56" t="s">
        <v>90</v>
      </c>
      <c r="AX972" s="247">
        <v>2856259</v>
      </c>
      <c r="AY972" s="58">
        <f t="shared" si="78"/>
        <v>11939677</v>
      </c>
      <c r="AZ972" s="112">
        <f t="shared" si="79"/>
        <v>0.19304348166956115</v>
      </c>
      <c r="BA972" s="159">
        <v>0.19304348166956115</v>
      </c>
      <c r="BB972" s="56" t="s">
        <v>90</v>
      </c>
      <c r="BC972" s="56" t="s">
        <v>92</v>
      </c>
      <c r="BD972" s="403" t="s">
        <v>3017</v>
      </c>
      <c r="BE972" s="51" t="s">
        <v>88</v>
      </c>
      <c r="BF972" s="51" t="s">
        <v>88</v>
      </c>
    </row>
    <row r="973" spans="2:58" x14ac:dyDescent="0.25">
      <c r="B973" s="51">
        <v>2026</v>
      </c>
      <c r="C973" s="51">
        <v>891780111</v>
      </c>
      <c r="D973" s="51" t="s">
        <v>79</v>
      </c>
      <c r="E973" s="161" t="s">
        <v>3016</v>
      </c>
      <c r="F973" s="56" t="s">
        <v>3015</v>
      </c>
      <c r="G973" s="56">
        <v>0</v>
      </c>
      <c r="H973" s="56" t="s">
        <v>82</v>
      </c>
      <c r="I973" s="51" t="s">
        <v>174</v>
      </c>
      <c r="J973" s="121" t="s">
        <v>84</v>
      </c>
      <c r="K973" s="109" t="s">
        <v>3014</v>
      </c>
      <c r="L973" s="114">
        <v>11836745</v>
      </c>
      <c r="M973" s="51" t="s">
        <v>86</v>
      </c>
      <c r="N973" s="109" t="s">
        <v>3013</v>
      </c>
      <c r="O973" s="109">
        <v>57442500</v>
      </c>
      <c r="P973" s="109">
        <v>490</v>
      </c>
      <c r="Q973" s="120">
        <v>46051</v>
      </c>
      <c r="R973" s="109">
        <v>4224609418</v>
      </c>
      <c r="S973" s="114">
        <v>4078</v>
      </c>
      <c r="T973" s="120">
        <v>46052</v>
      </c>
      <c r="U973" s="114">
        <v>11836745</v>
      </c>
      <c r="V973" s="56" t="s">
        <v>88</v>
      </c>
      <c r="W973" s="114">
        <v>1082939683</v>
      </c>
      <c r="X973" s="161" t="s">
        <v>1984</v>
      </c>
      <c r="Y973" s="120">
        <v>46052</v>
      </c>
      <c r="Z973" s="120">
        <v>46062</v>
      </c>
      <c r="AA973" s="120" t="s">
        <v>90</v>
      </c>
      <c r="AB973" s="120">
        <v>46234</v>
      </c>
      <c r="AC973" s="54">
        <f t="shared" si="76"/>
        <v>172</v>
      </c>
      <c r="AD973" s="56">
        <v>0</v>
      </c>
      <c r="AE973" s="114">
        <v>0</v>
      </c>
      <c r="AF973" s="56">
        <v>0</v>
      </c>
      <c r="AG973" s="116" t="s">
        <v>90</v>
      </c>
      <c r="AH973" s="54">
        <f t="shared" si="80"/>
        <v>0</v>
      </c>
      <c r="AI973" s="56">
        <v>0</v>
      </c>
      <c r="AJ973" s="114">
        <v>0</v>
      </c>
      <c r="AK973" s="120" t="s">
        <v>90</v>
      </c>
      <c r="AL973" s="116" t="s">
        <v>90</v>
      </c>
      <c r="AM973" s="56">
        <v>0</v>
      </c>
      <c r="AN973" s="116" t="s">
        <v>90</v>
      </c>
      <c r="AO973" s="116" t="s">
        <v>90</v>
      </c>
      <c r="AP973" s="116" t="s">
        <v>90</v>
      </c>
      <c r="AQ973" s="54">
        <f t="shared" si="77"/>
        <v>0</v>
      </c>
      <c r="AR973" s="54">
        <f>+L973+AE973-AJ973</f>
        <v>11836745</v>
      </c>
      <c r="AS973" s="56" t="s">
        <v>571</v>
      </c>
      <c r="AT973" s="114">
        <v>0</v>
      </c>
      <c r="AU973" s="56" t="s">
        <v>91</v>
      </c>
      <c r="AV973" s="114">
        <v>0</v>
      </c>
      <c r="AW973" s="56" t="s">
        <v>90</v>
      </c>
      <c r="AX973" s="247">
        <v>2856258</v>
      </c>
      <c r="AY973" s="58">
        <f t="shared" si="78"/>
        <v>8980487</v>
      </c>
      <c r="AZ973" s="112">
        <f t="shared" si="79"/>
        <v>0.24130434507121679</v>
      </c>
      <c r="BA973" s="159">
        <v>0.24130434507121679</v>
      </c>
      <c r="BB973" s="56" t="s">
        <v>90</v>
      </c>
      <c r="BC973" s="56" t="s">
        <v>92</v>
      </c>
      <c r="BD973" s="403" t="s">
        <v>3012</v>
      </c>
      <c r="BE973" s="51" t="s">
        <v>88</v>
      </c>
      <c r="BF973" s="51" t="s">
        <v>88</v>
      </c>
    </row>
    <row r="974" spans="2:58" x14ac:dyDescent="0.25">
      <c r="B974" s="51">
        <v>2026</v>
      </c>
      <c r="C974" s="51">
        <v>891780111</v>
      </c>
      <c r="D974" s="51" t="s">
        <v>79</v>
      </c>
      <c r="E974" s="161" t="s">
        <v>3011</v>
      </c>
      <c r="F974" s="56" t="s">
        <v>3010</v>
      </c>
      <c r="G974" s="56">
        <v>0</v>
      </c>
      <c r="H974" s="56" t="s">
        <v>82</v>
      </c>
      <c r="I974" s="51" t="s">
        <v>174</v>
      </c>
      <c r="J974" s="121" t="s">
        <v>84</v>
      </c>
      <c r="K974" s="109" t="s">
        <v>3009</v>
      </c>
      <c r="L974" s="114">
        <v>14795936</v>
      </c>
      <c r="M974" s="51" t="s">
        <v>86</v>
      </c>
      <c r="N974" s="109" t="s">
        <v>3008</v>
      </c>
      <c r="O974" s="109">
        <v>57450003</v>
      </c>
      <c r="P974" s="109">
        <v>490</v>
      </c>
      <c r="Q974" s="120">
        <v>46051</v>
      </c>
      <c r="R974" s="109">
        <v>4224609418</v>
      </c>
      <c r="S974" s="114">
        <v>3836</v>
      </c>
      <c r="T974" s="120">
        <v>46052</v>
      </c>
      <c r="U974" s="114">
        <v>14795936</v>
      </c>
      <c r="V974" s="56" t="s">
        <v>88</v>
      </c>
      <c r="W974" s="114">
        <v>1082939683</v>
      </c>
      <c r="X974" s="161" t="s">
        <v>1984</v>
      </c>
      <c r="Y974" s="120">
        <v>46052</v>
      </c>
      <c r="Z974" s="120">
        <v>46062</v>
      </c>
      <c r="AA974" s="120" t="s">
        <v>90</v>
      </c>
      <c r="AB974" s="120">
        <v>46234</v>
      </c>
      <c r="AC974" s="54">
        <f t="shared" si="76"/>
        <v>172</v>
      </c>
      <c r="AD974" s="56">
        <v>0</v>
      </c>
      <c r="AE974" s="114">
        <v>0</v>
      </c>
      <c r="AF974" s="56">
        <v>0</v>
      </c>
      <c r="AG974" s="116" t="s">
        <v>90</v>
      </c>
      <c r="AH974" s="54">
        <f t="shared" si="80"/>
        <v>0</v>
      </c>
      <c r="AI974" s="56">
        <v>0</v>
      </c>
      <c r="AJ974" s="114">
        <v>0</v>
      </c>
      <c r="AK974" s="120" t="s">
        <v>90</v>
      </c>
      <c r="AL974" s="116" t="s">
        <v>90</v>
      </c>
      <c r="AM974" s="56">
        <v>0</v>
      </c>
      <c r="AN974" s="116" t="s">
        <v>90</v>
      </c>
      <c r="AO974" s="116" t="s">
        <v>90</v>
      </c>
      <c r="AP974" s="116" t="s">
        <v>90</v>
      </c>
      <c r="AQ974" s="54">
        <f t="shared" si="77"/>
        <v>0</v>
      </c>
      <c r="AR974" s="54">
        <f>+L974+AE974-AJ974</f>
        <v>14795936</v>
      </c>
      <c r="AS974" s="56" t="s">
        <v>571</v>
      </c>
      <c r="AT974" s="114">
        <v>0</v>
      </c>
      <c r="AU974" s="56" t="s">
        <v>91</v>
      </c>
      <c r="AV974" s="114">
        <v>0</v>
      </c>
      <c r="AW974" s="56" t="s">
        <v>90</v>
      </c>
      <c r="AX974" s="247">
        <v>2856259</v>
      </c>
      <c r="AY974" s="58">
        <f t="shared" si="78"/>
        <v>11939677</v>
      </c>
      <c r="AZ974" s="112">
        <f t="shared" si="79"/>
        <v>0.19304348166956115</v>
      </c>
      <c r="BA974" s="159">
        <v>0.19304348166956115</v>
      </c>
      <c r="BB974" s="56" t="s">
        <v>90</v>
      </c>
      <c r="BC974" s="56" t="s">
        <v>92</v>
      </c>
      <c r="BD974" s="403" t="s">
        <v>3007</v>
      </c>
      <c r="BE974" s="51" t="s">
        <v>88</v>
      </c>
      <c r="BF974" s="51" t="s">
        <v>88</v>
      </c>
    </row>
    <row r="975" spans="2:58" x14ac:dyDescent="0.25">
      <c r="B975" s="51">
        <v>2026</v>
      </c>
      <c r="C975" s="51">
        <v>891780111</v>
      </c>
      <c r="D975" s="51" t="s">
        <v>79</v>
      </c>
      <c r="E975" s="161" t="s">
        <v>3006</v>
      </c>
      <c r="F975" s="56" t="s">
        <v>3005</v>
      </c>
      <c r="G975" s="56">
        <v>0</v>
      </c>
      <c r="H975" s="56" t="s">
        <v>82</v>
      </c>
      <c r="I975" s="51" t="s">
        <v>174</v>
      </c>
      <c r="J975" s="121" t="s">
        <v>84</v>
      </c>
      <c r="K975" s="109" t="s">
        <v>3004</v>
      </c>
      <c r="L975" s="114">
        <v>13074015</v>
      </c>
      <c r="M975" s="51" t="s">
        <v>86</v>
      </c>
      <c r="N975" s="109" t="s">
        <v>3003</v>
      </c>
      <c r="O975" s="109">
        <v>57446455</v>
      </c>
      <c r="P975" s="109">
        <v>490</v>
      </c>
      <c r="Q975" s="120">
        <v>46051</v>
      </c>
      <c r="R975" s="109">
        <v>4224609418</v>
      </c>
      <c r="S975" s="114">
        <v>4081</v>
      </c>
      <c r="T975" s="120">
        <v>46052</v>
      </c>
      <c r="U975" s="114">
        <v>13074015</v>
      </c>
      <c r="V975" s="56" t="s">
        <v>88</v>
      </c>
      <c r="W975" s="114">
        <v>1082939683</v>
      </c>
      <c r="X975" s="161" t="s">
        <v>1984</v>
      </c>
      <c r="Y975" s="120">
        <v>46052</v>
      </c>
      <c r="Z975" s="120">
        <v>46062</v>
      </c>
      <c r="AA975" s="120" t="s">
        <v>90</v>
      </c>
      <c r="AB975" s="120">
        <v>46234</v>
      </c>
      <c r="AC975" s="54">
        <f t="shared" si="76"/>
        <v>172</v>
      </c>
      <c r="AD975" s="56">
        <v>0</v>
      </c>
      <c r="AE975" s="114">
        <v>0</v>
      </c>
      <c r="AF975" s="56">
        <v>0</v>
      </c>
      <c r="AG975" s="116" t="s">
        <v>90</v>
      </c>
      <c r="AH975" s="54">
        <f t="shared" si="80"/>
        <v>0</v>
      </c>
      <c r="AI975" s="56">
        <v>0</v>
      </c>
      <c r="AJ975" s="114">
        <v>0</v>
      </c>
      <c r="AK975" s="120" t="s">
        <v>90</v>
      </c>
      <c r="AL975" s="116" t="s">
        <v>90</v>
      </c>
      <c r="AM975" s="56">
        <v>0</v>
      </c>
      <c r="AN975" s="116" t="s">
        <v>90</v>
      </c>
      <c r="AO975" s="116" t="s">
        <v>90</v>
      </c>
      <c r="AP975" s="116" t="s">
        <v>90</v>
      </c>
      <c r="AQ975" s="54">
        <f t="shared" si="77"/>
        <v>0</v>
      </c>
      <c r="AR975" s="54">
        <f>+L975+AE975-AJ975</f>
        <v>13074015</v>
      </c>
      <c r="AS975" s="56" t="s">
        <v>571</v>
      </c>
      <c r="AT975" s="114">
        <v>0</v>
      </c>
      <c r="AU975" s="56" t="s">
        <v>91</v>
      </c>
      <c r="AV975" s="114">
        <v>0</v>
      </c>
      <c r="AW975" s="56" t="s">
        <v>90</v>
      </c>
      <c r="AX975" s="247">
        <v>3154816</v>
      </c>
      <c r="AY975" s="58">
        <f t="shared" si="78"/>
        <v>9919199</v>
      </c>
      <c r="AZ975" s="112">
        <f t="shared" si="79"/>
        <v>0.24130429711148413</v>
      </c>
      <c r="BA975" s="159">
        <v>0.24130429711148413</v>
      </c>
      <c r="BB975" s="56" t="s">
        <v>90</v>
      </c>
      <c r="BC975" s="56" t="s">
        <v>92</v>
      </c>
      <c r="BD975" s="403" t="s">
        <v>3002</v>
      </c>
      <c r="BE975" s="51" t="s">
        <v>88</v>
      </c>
      <c r="BF975" s="51" t="s">
        <v>88</v>
      </c>
    </row>
    <row r="976" spans="2:58" x14ac:dyDescent="0.25">
      <c r="B976" s="51">
        <v>2026</v>
      </c>
      <c r="C976" s="51">
        <v>891780111</v>
      </c>
      <c r="D976" s="51" t="s">
        <v>79</v>
      </c>
      <c r="E976" s="161" t="s">
        <v>3001</v>
      </c>
      <c r="F976" s="56" t="s">
        <v>3000</v>
      </c>
      <c r="G976" s="56">
        <v>0</v>
      </c>
      <c r="H976" s="56" t="s">
        <v>82</v>
      </c>
      <c r="I976" s="51" t="s">
        <v>174</v>
      </c>
      <c r="J976" s="121" t="s">
        <v>84</v>
      </c>
      <c r="K976" s="109" t="s">
        <v>2999</v>
      </c>
      <c r="L976" s="114">
        <v>14795936</v>
      </c>
      <c r="M976" s="51" t="s">
        <v>86</v>
      </c>
      <c r="N976" s="109" t="s">
        <v>2998</v>
      </c>
      <c r="O976" s="109">
        <v>1082863207</v>
      </c>
      <c r="P976" s="109">
        <v>490</v>
      </c>
      <c r="Q976" s="120">
        <v>46051</v>
      </c>
      <c r="R976" s="109">
        <v>4224609418</v>
      </c>
      <c r="S976" s="114">
        <v>3835</v>
      </c>
      <c r="T976" s="120">
        <v>46052</v>
      </c>
      <c r="U976" s="114">
        <v>14795936</v>
      </c>
      <c r="V976" s="56" t="s">
        <v>88</v>
      </c>
      <c r="W976" s="114">
        <v>1082939683</v>
      </c>
      <c r="X976" s="161" t="s">
        <v>1984</v>
      </c>
      <c r="Y976" s="120">
        <v>46052</v>
      </c>
      <c r="Z976" s="120">
        <v>46062</v>
      </c>
      <c r="AA976" s="120" t="s">
        <v>90</v>
      </c>
      <c r="AB976" s="120">
        <v>46234</v>
      </c>
      <c r="AC976" s="54">
        <f t="shared" si="76"/>
        <v>172</v>
      </c>
      <c r="AD976" s="56">
        <v>0</v>
      </c>
      <c r="AE976" s="114">
        <v>0</v>
      </c>
      <c r="AF976" s="56">
        <v>0</v>
      </c>
      <c r="AG976" s="116" t="s">
        <v>90</v>
      </c>
      <c r="AH976" s="54">
        <f t="shared" si="80"/>
        <v>0</v>
      </c>
      <c r="AI976" s="56">
        <v>0</v>
      </c>
      <c r="AJ976" s="114">
        <v>0</v>
      </c>
      <c r="AK976" s="120" t="s">
        <v>90</v>
      </c>
      <c r="AL976" s="116" t="s">
        <v>90</v>
      </c>
      <c r="AM976" s="56">
        <v>0</v>
      </c>
      <c r="AN976" s="116" t="s">
        <v>90</v>
      </c>
      <c r="AO976" s="116" t="s">
        <v>90</v>
      </c>
      <c r="AP976" s="116" t="s">
        <v>90</v>
      </c>
      <c r="AQ976" s="54">
        <f t="shared" si="77"/>
        <v>0</v>
      </c>
      <c r="AR976" s="54">
        <f>+L976+AE976-AJ976</f>
        <v>14795936</v>
      </c>
      <c r="AS976" s="56" t="s">
        <v>571</v>
      </c>
      <c r="AT976" s="114">
        <v>0</v>
      </c>
      <c r="AU976" s="56" t="s">
        <v>91</v>
      </c>
      <c r="AV976" s="114">
        <v>0</v>
      </c>
      <c r="AW976" s="56" t="s">
        <v>90</v>
      </c>
      <c r="AX976" s="247">
        <v>2856259</v>
      </c>
      <c r="AY976" s="58">
        <f t="shared" si="78"/>
        <v>11939677</v>
      </c>
      <c r="AZ976" s="112">
        <f t="shared" si="79"/>
        <v>0.19304348166956115</v>
      </c>
      <c r="BA976" s="159">
        <v>0.19304348166956115</v>
      </c>
      <c r="BB976" s="56" t="s">
        <v>90</v>
      </c>
      <c r="BC976" s="56" t="s">
        <v>92</v>
      </c>
      <c r="BD976" s="403" t="s">
        <v>2997</v>
      </c>
      <c r="BE976" s="51" t="s">
        <v>88</v>
      </c>
      <c r="BF976" s="51" t="s">
        <v>88</v>
      </c>
    </row>
    <row r="977" spans="2:58" x14ac:dyDescent="0.25">
      <c r="B977" s="51">
        <v>2026</v>
      </c>
      <c r="C977" s="51">
        <v>891780111</v>
      </c>
      <c r="D977" s="51" t="s">
        <v>79</v>
      </c>
      <c r="E977" s="161" t="s">
        <v>2996</v>
      </c>
      <c r="F977" s="56" t="s">
        <v>2995</v>
      </c>
      <c r="G977" s="56">
        <v>0</v>
      </c>
      <c r="H977" s="56" t="s">
        <v>82</v>
      </c>
      <c r="I977" s="51" t="s">
        <v>174</v>
      </c>
      <c r="J977" s="121" t="s">
        <v>84</v>
      </c>
      <c r="K977" s="109" t="s">
        <v>2994</v>
      </c>
      <c r="L977" s="114">
        <v>11836745</v>
      </c>
      <c r="M977" s="51" t="s">
        <v>86</v>
      </c>
      <c r="N977" s="109" t="s">
        <v>2993</v>
      </c>
      <c r="O977" s="109">
        <v>1082982320</v>
      </c>
      <c r="P977" s="109">
        <v>490</v>
      </c>
      <c r="Q977" s="120">
        <v>46051</v>
      </c>
      <c r="R977" s="109">
        <v>4224609418</v>
      </c>
      <c r="S977" s="114">
        <v>3834</v>
      </c>
      <c r="T977" s="120">
        <v>46052</v>
      </c>
      <c r="U977" s="114">
        <v>11836745</v>
      </c>
      <c r="V977" s="56" t="s">
        <v>88</v>
      </c>
      <c r="W977" s="114">
        <v>1082939683</v>
      </c>
      <c r="X977" s="161" t="s">
        <v>1984</v>
      </c>
      <c r="Y977" s="120">
        <v>46052</v>
      </c>
      <c r="Z977" s="120">
        <v>46062</v>
      </c>
      <c r="AA977" s="120" t="s">
        <v>90</v>
      </c>
      <c r="AB977" s="120">
        <v>46234</v>
      </c>
      <c r="AC977" s="54">
        <f t="shared" si="76"/>
        <v>172</v>
      </c>
      <c r="AD977" s="56">
        <v>0</v>
      </c>
      <c r="AE977" s="114">
        <v>0</v>
      </c>
      <c r="AF977" s="56">
        <v>0</v>
      </c>
      <c r="AG977" s="116" t="s">
        <v>90</v>
      </c>
      <c r="AH977" s="54">
        <f t="shared" si="80"/>
        <v>0</v>
      </c>
      <c r="AI977" s="56">
        <v>0</v>
      </c>
      <c r="AJ977" s="114">
        <v>0</v>
      </c>
      <c r="AK977" s="120" t="s">
        <v>90</v>
      </c>
      <c r="AL977" s="116" t="s">
        <v>90</v>
      </c>
      <c r="AM977" s="56">
        <v>0</v>
      </c>
      <c r="AN977" s="116" t="s">
        <v>90</v>
      </c>
      <c r="AO977" s="116" t="s">
        <v>90</v>
      </c>
      <c r="AP977" s="116" t="s">
        <v>90</v>
      </c>
      <c r="AQ977" s="54">
        <f t="shared" si="77"/>
        <v>0</v>
      </c>
      <c r="AR977" s="54">
        <f>+L977+AE977-AJ977</f>
        <v>11836745</v>
      </c>
      <c r="AS977" s="56" t="s">
        <v>571</v>
      </c>
      <c r="AT977" s="114">
        <v>0</v>
      </c>
      <c r="AU977" s="56" t="s">
        <v>91</v>
      </c>
      <c r="AV977" s="114">
        <v>0</v>
      </c>
      <c r="AW977" s="56" t="s">
        <v>90</v>
      </c>
      <c r="AX977" s="247">
        <v>2856258</v>
      </c>
      <c r="AY977" s="58">
        <f t="shared" si="78"/>
        <v>8980487</v>
      </c>
      <c r="AZ977" s="112">
        <f t="shared" si="79"/>
        <v>0.24130434507121679</v>
      </c>
      <c r="BA977" s="159">
        <v>0.24130434507121679</v>
      </c>
      <c r="BB977" s="56" t="s">
        <v>90</v>
      </c>
      <c r="BC977" s="56" t="s">
        <v>92</v>
      </c>
      <c r="BD977" s="403" t="s">
        <v>2992</v>
      </c>
      <c r="BE977" s="51" t="s">
        <v>88</v>
      </c>
      <c r="BF977" s="51" t="s">
        <v>88</v>
      </c>
    </row>
    <row r="978" spans="2:58" x14ac:dyDescent="0.25">
      <c r="B978" s="51">
        <v>2026</v>
      </c>
      <c r="C978" s="51">
        <v>891780111</v>
      </c>
      <c r="D978" s="51" t="s">
        <v>79</v>
      </c>
      <c r="E978" s="161" t="s">
        <v>2991</v>
      </c>
      <c r="F978" s="56" t="s">
        <v>2990</v>
      </c>
      <c r="G978" s="56">
        <v>0</v>
      </c>
      <c r="H978" s="56" t="s">
        <v>82</v>
      </c>
      <c r="I978" s="51" t="s">
        <v>174</v>
      </c>
      <c r="J978" s="121" t="s">
        <v>84</v>
      </c>
      <c r="K978" s="109" t="s">
        <v>2989</v>
      </c>
      <c r="L978" s="114">
        <v>13593650</v>
      </c>
      <c r="M978" s="51" t="s">
        <v>86</v>
      </c>
      <c r="N978" s="109" t="s">
        <v>2988</v>
      </c>
      <c r="O978" s="109">
        <v>57422645</v>
      </c>
      <c r="P978" s="109">
        <v>490</v>
      </c>
      <c r="Q978" s="120">
        <v>46051</v>
      </c>
      <c r="R978" s="109">
        <v>4224609418</v>
      </c>
      <c r="S978" s="114">
        <v>3833</v>
      </c>
      <c r="T978" s="120">
        <v>46052</v>
      </c>
      <c r="U978" s="114">
        <v>13593650</v>
      </c>
      <c r="V978" s="56" t="s">
        <v>88</v>
      </c>
      <c r="W978" s="114">
        <v>1082939683</v>
      </c>
      <c r="X978" s="161" t="s">
        <v>1984</v>
      </c>
      <c r="Y978" s="120">
        <v>46052</v>
      </c>
      <c r="Z978" s="120">
        <v>46062</v>
      </c>
      <c r="AA978" s="120" t="s">
        <v>90</v>
      </c>
      <c r="AB978" s="120">
        <v>46234</v>
      </c>
      <c r="AC978" s="54">
        <f t="shared" si="76"/>
        <v>172</v>
      </c>
      <c r="AD978" s="56">
        <v>0</v>
      </c>
      <c r="AE978" s="114">
        <v>0</v>
      </c>
      <c r="AF978" s="56">
        <v>0</v>
      </c>
      <c r="AG978" s="116" t="s">
        <v>90</v>
      </c>
      <c r="AH978" s="54">
        <f t="shared" si="80"/>
        <v>0</v>
      </c>
      <c r="AI978" s="56">
        <v>0</v>
      </c>
      <c r="AJ978" s="114">
        <v>0</v>
      </c>
      <c r="AK978" s="120" t="s">
        <v>90</v>
      </c>
      <c r="AL978" s="116" t="s">
        <v>90</v>
      </c>
      <c r="AM978" s="56">
        <v>0</v>
      </c>
      <c r="AN978" s="116" t="s">
        <v>90</v>
      </c>
      <c r="AO978" s="116" t="s">
        <v>90</v>
      </c>
      <c r="AP978" s="116" t="s">
        <v>90</v>
      </c>
      <c r="AQ978" s="54">
        <f t="shared" si="77"/>
        <v>0</v>
      </c>
      <c r="AR978" s="54">
        <f>+L978+AE978-AJ978</f>
        <v>13593650</v>
      </c>
      <c r="AS978" s="56" t="s">
        <v>571</v>
      </c>
      <c r="AT978" s="114">
        <v>0</v>
      </c>
      <c r="AU978" s="56" t="s">
        <v>91</v>
      </c>
      <c r="AV978" s="114">
        <v>0</v>
      </c>
      <c r="AW978" s="56" t="s">
        <v>90</v>
      </c>
      <c r="AX978" s="247">
        <v>1968124</v>
      </c>
      <c r="AY978" s="58">
        <f t="shared" si="78"/>
        <v>11625526</v>
      </c>
      <c r="AZ978" s="112">
        <f t="shared" si="79"/>
        <v>0.14478260069959134</v>
      </c>
      <c r="BA978" s="159">
        <v>0.14478260069959134</v>
      </c>
      <c r="BB978" s="56" t="s">
        <v>90</v>
      </c>
      <c r="BC978" s="56" t="s">
        <v>92</v>
      </c>
      <c r="BD978" s="403" t="s">
        <v>2987</v>
      </c>
      <c r="BE978" s="51" t="s">
        <v>88</v>
      </c>
      <c r="BF978" s="51" t="s">
        <v>88</v>
      </c>
    </row>
    <row r="979" spans="2:58" x14ac:dyDescent="0.25">
      <c r="B979" s="51">
        <v>2026</v>
      </c>
      <c r="C979" s="51">
        <v>891780111</v>
      </c>
      <c r="D979" s="51" t="s">
        <v>79</v>
      </c>
      <c r="E979" s="161" t="s">
        <v>2986</v>
      </c>
      <c r="F979" s="56" t="s">
        <v>2985</v>
      </c>
      <c r="G979" s="56">
        <v>0</v>
      </c>
      <c r="H979" s="56" t="s">
        <v>82</v>
      </c>
      <c r="I979" s="51" t="s">
        <v>174</v>
      </c>
      <c r="J979" s="121" t="s">
        <v>84</v>
      </c>
      <c r="K979" s="109" t="s">
        <v>2984</v>
      </c>
      <c r="L979" s="114">
        <v>11836745</v>
      </c>
      <c r="M979" s="51" t="s">
        <v>86</v>
      </c>
      <c r="N979" s="109" t="s">
        <v>2983</v>
      </c>
      <c r="O979" s="109">
        <v>19595424</v>
      </c>
      <c r="P979" s="109">
        <v>490</v>
      </c>
      <c r="Q979" s="120">
        <v>46051</v>
      </c>
      <c r="R979" s="109">
        <v>4224609418</v>
      </c>
      <c r="S979" s="114">
        <v>3832</v>
      </c>
      <c r="T979" s="120">
        <v>46052</v>
      </c>
      <c r="U979" s="114">
        <v>11836745</v>
      </c>
      <c r="V979" s="56" t="s">
        <v>88</v>
      </c>
      <c r="W979" s="114">
        <v>1082939683</v>
      </c>
      <c r="X979" s="161" t="s">
        <v>1984</v>
      </c>
      <c r="Y979" s="120">
        <v>46052</v>
      </c>
      <c r="Z979" s="120">
        <v>46062</v>
      </c>
      <c r="AA979" s="120" t="s">
        <v>90</v>
      </c>
      <c r="AB979" s="120">
        <v>46234</v>
      </c>
      <c r="AC979" s="54">
        <f t="shared" si="76"/>
        <v>172</v>
      </c>
      <c r="AD979" s="56">
        <v>0</v>
      </c>
      <c r="AE979" s="114">
        <v>0</v>
      </c>
      <c r="AF979" s="56">
        <v>0</v>
      </c>
      <c r="AG979" s="116" t="s">
        <v>90</v>
      </c>
      <c r="AH979" s="54">
        <f t="shared" si="80"/>
        <v>0</v>
      </c>
      <c r="AI979" s="56">
        <v>0</v>
      </c>
      <c r="AJ979" s="114">
        <v>0</v>
      </c>
      <c r="AK979" s="120" t="s">
        <v>90</v>
      </c>
      <c r="AL979" s="116" t="s">
        <v>90</v>
      </c>
      <c r="AM979" s="56">
        <v>0</v>
      </c>
      <c r="AN979" s="116" t="s">
        <v>90</v>
      </c>
      <c r="AO979" s="116" t="s">
        <v>90</v>
      </c>
      <c r="AP979" s="116" t="s">
        <v>90</v>
      </c>
      <c r="AQ979" s="54">
        <f t="shared" si="77"/>
        <v>0</v>
      </c>
      <c r="AR979" s="54">
        <f>+L979+AE979-AJ979</f>
        <v>11836745</v>
      </c>
      <c r="AS979" s="56" t="s">
        <v>571</v>
      </c>
      <c r="AT979" s="114">
        <v>0</v>
      </c>
      <c r="AU979" s="56" t="s">
        <v>91</v>
      </c>
      <c r="AV979" s="114">
        <v>0</v>
      </c>
      <c r="AW979" s="56" t="s">
        <v>90</v>
      </c>
      <c r="AX979" s="247">
        <v>0</v>
      </c>
      <c r="AY979" s="58">
        <f t="shared" si="78"/>
        <v>11836745</v>
      </c>
      <c r="AZ979" s="112">
        <f t="shared" si="79"/>
        <v>0</v>
      </c>
      <c r="BA979" s="159">
        <v>0</v>
      </c>
      <c r="BB979" s="56" t="s">
        <v>90</v>
      </c>
      <c r="BC979" s="56" t="s">
        <v>92</v>
      </c>
      <c r="BD979" s="403" t="s">
        <v>2982</v>
      </c>
      <c r="BE979" s="51" t="s">
        <v>88</v>
      </c>
      <c r="BF979" s="51" t="s">
        <v>88</v>
      </c>
    </row>
    <row r="980" spans="2:58" x14ac:dyDescent="0.25">
      <c r="B980" s="51">
        <v>2026</v>
      </c>
      <c r="C980" s="51">
        <v>891780111</v>
      </c>
      <c r="D980" s="51" t="s">
        <v>79</v>
      </c>
      <c r="E980" s="161" t="s">
        <v>2981</v>
      </c>
      <c r="F980" s="56" t="s">
        <v>2980</v>
      </c>
      <c r="G980" s="56">
        <v>0</v>
      </c>
      <c r="H980" s="56" t="s">
        <v>82</v>
      </c>
      <c r="I980" s="51" t="s">
        <v>174</v>
      </c>
      <c r="J980" s="121" t="s">
        <v>84</v>
      </c>
      <c r="K980" s="109" t="s">
        <v>2956</v>
      </c>
      <c r="L980" s="114">
        <v>14795936</v>
      </c>
      <c r="M980" s="51" t="s">
        <v>86</v>
      </c>
      <c r="N980" s="109" t="s">
        <v>2979</v>
      </c>
      <c r="O980" s="109">
        <v>1082870335</v>
      </c>
      <c r="P980" s="109">
        <v>490</v>
      </c>
      <c r="Q980" s="120">
        <v>46051</v>
      </c>
      <c r="R980" s="109">
        <v>4224609418</v>
      </c>
      <c r="S980" s="114">
        <v>3831</v>
      </c>
      <c r="T980" s="120">
        <v>46052</v>
      </c>
      <c r="U980" s="114">
        <v>14795936</v>
      </c>
      <c r="V980" s="56" t="s">
        <v>88</v>
      </c>
      <c r="W980" s="114">
        <v>1082939683</v>
      </c>
      <c r="X980" s="161" t="s">
        <v>1984</v>
      </c>
      <c r="Y980" s="120">
        <v>46052</v>
      </c>
      <c r="Z980" s="120">
        <v>46062</v>
      </c>
      <c r="AA980" s="120" t="s">
        <v>90</v>
      </c>
      <c r="AB980" s="120">
        <v>46234</v>
      </c>
      <c r="AC980" s="54">
        <f t="shared" si="76"/>
        <v>172</v>
      </c>
      <c r="AD980" s="56">
        <v>0</v>
      </c>
      <c r="AE980" s="114">
        <v>0</v>
      </c>
      <c r="AF980" s="56">
        <v>0</v>
      </c>
      <c r="AG980" s="116" t="s">
        <v>90</v>
      </c>
      <c r="AH980" s="54">
        <f t="shared" si="80"/>
        <v>0</v>
      </c>
      <c r="AI980" s="56">
        <v>0</v>
      </c>
      <c r="AJ980" s="114">
        <v>0</v>
      </c>
      <c r="AK980" s="120" t="s">
        <v>90</v>
      </c>
      <c r="AL980" s="116" t="s">
        <v>90</v>
      </c>
      <c r="AM980" s="56">
        <v>0</v>
      </c>
      <c r="AN980" s="116" t="s">
        <v>90</v>
      </c>
      <c r="AO980" s="116" t="s">
        <v>90</v>
      </c>
      <c r="AP980" s="116" t="s">
        <v>90</v>
      </c>
      <c r="AQ980" s="54">
        <f t="shared" si="77"/>
        <v>0</v>
      </c>
      <c r="AR980" s="54">
        <f>+L980+AE980-AJ980</f>
        <v>14795936</v>
      </c>
      <c r="AS980" s="56" t="s">
        <v>571</v>
      </c>
      <c r="AT980" s="114">
        <v>0</v>
      </c>
      <c r="AU980" s="56" t="s">
        <v>91</v>
      </c>
      <c r="AV980" s="114">
        <v>0</v>
      </c>
      <c r="AW980" s="56" t="s">
        <v>90</v>
      </c>
      <c r="AX980" s="247">
        <v>2856259</v>
      </c>
      <c r="AY980" s="58">
        <f t="shared" si="78"/>
        <v>11939677</v>
      </c>
      <c r="AZ980" s="112">
        <f t="shared" si="79"/>
        <v>0.19304348166956115</v>
      </c>
      <c r="BA980" s="159">
        <v>0.19304348166956115</v>
      </c>
      <c r="BB980" s="56" t="s">
        <v>90</v>
      </c>
      <c r="BC980" s="56" t="s">
        <v>92</v>
      </c>
      <c r="BD980" s="403" t="s">
        <v>2978</v>
      </c>
      <c r="BE980" s="51" t="s">
        <v>88</v>
      </c>
      <c r="BF980" s="51" t="s">
        <v>88</v>
      </c>
    </row>
    <row r="981" spans="2:58" x14ac:dyDescent="0.25">
      <c r="B981" s="51">
        <v>2026</v>
      </c>
      <c r="C981" s="51">
        <v>891780111</v>
      </c>
      <c r="D981" s="51" t="s">
        <v>79</v>
      </c>
      <c r="E981" s="161" t="s">
        <v>2977</v>
      </c>
      <c r="F981" s="56" t="s">
        <v>2976</v>
      </c>
      <c r="G981" s="56">
        <v>0</v>
      </c>
      <c r="H981" s="56" t="s">
        <v>82</v>
      </c>
      <c r="I981" s="51" t="s">
        <v>174</v>
      </c>
      <c r="J981" s="121" t="s">
        <v>84</v>
      </c>
      <c r="K981" s="109" t="s">
        <v>2956</v>
      </c>
      <c r="L981" s="114">
        <v>14795936</v>
      </c>
      <c r="M981" s="51" t="s">
        <v>86</v>
      </c>
      <c r="N981" s="109" t="s">
        <v>2975</v>
      </c>
      <c r="O981" s="109">
        <v>57403579</v>
      </c>
      <c r="P981" s="109">
        <v>490</v>
      </c>
      <c r="Q981" s="120">
        <v>46051</v>
      </c>
      <c r="R981" s="109">
        <v>4224609418</v>
      </c>
      <c r="S981" s="114">
        <v>3830</v>
      </c>
      <c r="T981" s="120">
        <v>46052</v>
      </c>
      <c r="U981" s="114">
        <v>14795936</v>
      </c>
      <c r="V981" s="56" t="s">
        <v>88</v>
      </c>
      <c r="W981" s="114">
        <v>1082939683</v>
      </c>
      <c r="X981" s="161" t="s">
        <v>1984</v>
      </c>
      <c r="Y981" s="120">
        <v>46052</v>
      </c>
      <c r="Z981" s="120">
        <v>46062</v>
      </c>
      <c r="AA981" s="120" t="s">
        <v>90</v>
      </c>
      <c r="AB981" s="120">
        <v>46234</v>
      </c>
      <c r="AC981" s="54">
        <f t="shared" si="76"/>
        <v>172</v>
      </c>
      <c r="AD981" s="56">
        <v>0</v>
      </c>
      <c r="AE981" s="114">
        <v>0</v>
      </c>
      <c r="AF981" s="56">
        <v>0</v>
      </c>
      <c r="AG981" s="116" t="s">
        <v>90</v>
      </c>
      <c r="AH981" s="54">
        <f t="shared" si="80"/>
        <v>0</v>
      </c>
      <c r="AI981" s="56">
        <v>0</v>
      </c>
      <c r="AJ981" s="114">
        <v>0</v>
      </c>
      <c r="AK981" s="120" t="s">
        <v>90</v>
      </c>
      <c r="AL981" s="116" t="s">
        <v>90</v>
      </c>
      <c r="AM981" s="56">
        <v>0</v>
      </c>
      <c r="AN981" s="116" t="s">
        <v>90</v>
      </c>
      <c r="AO981" s="116" t="s">
        <v>90</v>
      </c>
      <c r="AP981" s="116" t="s">
        <v>90</v>
      </c>
      <c r="AQ981" s="54">
        <f t="shared" si="77"/>
        <v>0</v>
      </c>
      <c r="AR981" s="54">
        <f>+L981+AE981-AJ981</f>
        <v>14795936</v>
      </c>
      <c r="AS981" s="56" t="s">
        <v>571</v>
      </c>
      <c r="AT981" s="114">
        <v>0</v>
      </c>
      <c r="AU981" s="56" t="s">
        <v>91</v>
      </c>
      <c r="AV981" s="114">
        <v>0</v>
      </c>
      <c r="AW981" s="56" t="s">
        <v>90</v>
      </c>
      <c r="AX981" s="247">
        <v>2856259</v>
      </c>
      <c r="AY981" s="58">
        <f t="shared" si="78"/>
        <v>11939677</v>
      </c>
      <c r="AZ981" s="112">
        <f t="shared" si="79"/>
        <v>0.19304348166956115</v>
      </c>
      <c r="BA981" s="159">
        <v>0.19304348166956115</v>
      </c>
      <c r="BB981" s="56" t="s">
        <v>90</v>
      </c>
      <c r="BC981" s="56" t="s">
        <v>92</v>
      </c>
      <c r="BD981" s="403" t="s">
        <v>2974</v>
      </c>
      <c r="BE981" s="51" t="s">
        <v>88</v>
      </c>
      <c r="BF981" s="51" t="s">
        <v>88</v>
      </c>
    </row>
    <row r="982" spans="2:58" x14ac:dyDescent="0.25">
      <c r="B982" s="51">
        <v>2026</v>
      </c>
      <c r="C982" s="51">
        <v>891780111</v>
      </c>
      <c r="D982" s="51" t="s">
        <v>79</v>
      </c>
      <c r="E982" s="161" t="s">
        <v>2973</v>
      </c>
      <c r="F982" s="56" t="s">
        <v>2972</v>
      </c>
      <c r="G982" s="56">
        <v>0</v>
      </c>
      <c r="H982" s="56" t="s">
        <v>82</v>
      </c>
      <c r="I982" s="51" t="s">
        <v>174</v>
      </c>
      <c r="J982" s="121" t="s">
        <v>84</v>
      </c>
      <c r="K982" s="410" t="s">
        <v>2971</v>
      </c>
      <c r="L982" s="114">
        <v>16342539</v>
      </c>
      <c r="M982" s="51" t="s">
        <v>86</v>
      </c>
      <c r="N982" s="109" t="s">
        <v>2970</v>
      </c>
      <c r="O982" s="109">
        <v>1235540220</v>
      </c>
      <c r="P982" s="109">
        <v>490</v>
      </c>
      <c r="Q982" s="120">
        <v>46051</v>
      </c>
      <c r="R982" s="109">
        <v>4224609418</v>
      </c>
      <c r="S982" s="114">
        <v>4147</v>
      </c>
      <c r="T982" s="120">
        <v>46052</v>
      </c>
      <c r="U982" s="114">
        <v>16342539</v>
      </c>
      <c r="V982" s="56" t="s">
        <v>88</v>
      </c>
      <c r="W982" s="114">
        <v>1082939683</v>
      </c>
      <c r="X982" s="161" t="s">
        <v>1984</v>
      </c>
      <c r="Y982" s="120">
        <v>46052</v>
      </c>
      <c r="Z982" s="120">
        <v>46062</v>
      </c>
      <c r="AA982" s="120" t="s">
        <v>90</v>
      </c>
      <c r="AB982" s="120">
        <v>46234</v>
      </c>
      <c r="AC982" s="54">
        <f t="shared" si="76"/>
        <v>172</v>
      </c>
      <c r="AD982" s="56">
        <v>0</v>
      </c>
      <c r="AE982" s="114">
        <v>0</v>
      </c>
      <c r="AF982" s="56">
        <v>0</v>
      </c>
      <c r="AG982" s="116" t="s">
        <v>90</v>
      </c>
      <c r="AH982" s="54">
        <f t="shared" si="80"/>
        <v>0</v>
      </c>
      <c r="AI982" s="56">
        <v>0</v>
      </c>
      <c r="AJ982" s="114">
        <v>0</v>
      </c>
      <c r="AK982" s="120" t="s">
        <v>90</v>
      </c>
      <c r="AL982" s="116" t="s">
        <v>90</v>
      </c>
      <c r="AM982" s="56">
        <v>0</v>
      </c>
      <c r="AN982" s="116" t="s">
        <v>90</v>
      </c>
      <c r="AO982" s="116" t="s">
        <v>90</v>
      </c>
      <c r="AP982" s="116" t="s">
        <v>90</v>
      </c>
      <c r="AQ982" s="54">
        <f t="shared" si="77"/>
        <v>0</v>
      </c>
      <c r="AR982" s="54">
        <f>+L982+AE982-AJ982</f>
        <v>16342539</v>
      </c>
      <c r="AS982" s="56" t="s">
        <v>571</v>
      </c>
      <c r="AT982" s="114">
        <v>0</v>
      </c>
      <c r="AU982" s="56" t="s">
        <v>91</v>
      </c>
      <c r="AV982" s="114">
        <v>0</v>
      </c>
      <c r="AW982" s="56" t="s">
        <v>90</v>
      </c>
      <c r="AX982" s="247">
        <v>2366115</v>
      </c>
      <c r="AY982" s="58">
        <f t="shared" si="78"/>
        <v>13976424</v>
      </c>
      <c r="AZ982" s="112">
        <f t="shared" si="79"/>
        <v>0.14478258243715986</v>
      </c>
      <c r="BA982" s="159">
        <v>0.14478258243715986</v>
      </c>
      <c r="BB982" s="56" t="s">
        <v>90</v>
      </c>
      <c r="BC982" s="56" t="s">
        <v>92</v>
      </c>
      <c r="BD982" s="403" t="s">
        <v>2969</v>
      </c>
      <c r="BE982" s="51" t="s">
        <v>88</v>
      </c>
      <c r="BF982" s="51" t="s">
        <v>88</v>
      </c>
    </row>
    <row r="983" spans="2:58" x14ac:dyDescent="0.25">
      <c r="B983" s="51">
        <v>2026</v>
      </c>
      <c r="C983" s="51">
        <v>891780111</v>
      </c>
      <c r="D983" s="51" t="s">
        <v>79</v>
      </c>
      <c r="E983" s="161" t="s">
        <v>2968</v>
      </c>
      <c r="F983" s="56" t="s">
        <v>2967</v>
      </c>
      <c r="G983" s="56">
        <v>0</v>
      </c>
      <c r="H983" s="56" t="s">
        <v>82</v>
      </c>
      <c r="I983" s="51" t="s">
        <v>174</v>
      </c>
      <c r="J983" s="121" t="s">
        <v>84</v>
      </c>
      <c r="K983" s="109" t="s">
        <v>2966</v>
      </c>
      <c r="L983" s="114">
        <v>11533217</v>
      </c>
      <c r="M983" s="51" t="s">
        <v>86</v>
      </c>
      <c r="N983" s="109" t="s">
        <v>2965</v>
      </c>
      <c r="O983" s="109">
        <v>1079939045</v>
      </c>
      <c r="P983" s="109">
        <v>513</v>
      </c>
      <c r="Q983" s="120">
        <v>46052</v>
      </c>
      <c r="R983" s="109">
        <v>11533217</v>
      </c>
      <c r="S983" s="114">
        <v>4076</v>
      </c>
      <c r="T983" s="120">
        <v>46052</v>
      </c>
      <c r="U983" s="114">
        <v>11533217</v>
      </c>
      <c r="V983" s="56" t="s">
        <v>88</v>
      </c>
      <c r="W983" s="114">
        <v>85155333</v>
      </c>
      <c r="X983" s="161" t="s">
        <v>1960</v>
      </c>
      <c r="Y983" s="120">
        <v>46052</v>
      </c>
      <c r="Z983" s="120">
        <v>46055</v>
      </c>
      <c r="AA983" s="120" t="s">
        <v>90</v>
      </c>
      <c r="AB983" s="120">
        <v>46142</v>
      </c>
      <c r="AC983" s="54">
        <f t="shared" si="76"/>
        <v>87</v>
      </c>
      <c r="AD983" s="56">
        <v>0</v>
      </c>
      <c r="AE983" s="114">
        <v>0</v>
      </c>
      <c r="AF983" s="56">
        <v>0</v>
      </c>
      <c r="AG983" s="116" t="s">
        <v>90</v>
      </c>
      <c r="AH983" s="54">
        <f t="shared" si="80"/>
        <v>0</v>
      </c>
      <c r="AI983" s="56">
        <v>0</v>
      </c>
      <c r="AJ983" s="114">
        <v>0</v>
      </c>
      <c r="AK983" s="120" t="s">
        <v>90</v>
      </c>
      <c r="AL983" s="116" t="s">
        <v>90</v>
      </c>
      <c r="AM983" s="56">
        <v>0</v>
      </c>
      <c r="AN983" s="116" t="s">
        <v>90</v>
      </c>
      <c r="AO983" s="116" t="s">
        <v>90</v>
      </c>
      <c r="AP983" s="116" t="s">
        <v>90</v>
      </c>
      <c r="AQ983" s="54">
        <f t="shared" si="77"/>
        <v>0</v>
      </c>
      <c r="AR983" s="54">
        <f>+L983+AE983-AJ983</f>
        <v>11533217</v>
      </c>
      <c r="AS983" s="56" t="s">
        <v>571</v>
      </c>
      <c r="AT983" s="114">
        <v>0</v>
      </c>
      <c r="AU983" s="56" t="s">
        <v>91</v>
      </c>
      <c r="AV983" s="114">
        <v>0</v>
      </c>
      <c r="AW983" s="56" t="s">
        <v>90</v>
      </c>
      <c r="AX983" s="247">
        <v>0</v>
      </c>
      <c r="AY983" s="58">
        <f t="shared" si="78"/>
        <v>11533217</v>
      </c>
      <c r="AZ983" s="112">
        <f t="shared" si="79"/>
        <v>0</v>
      </c>
      <c r="BA983" s="159">
        <v>0</v>
      </c>
      <c r="BB983" s="56" t="s">
        <v>90</v>
      </c>
      <c r="BC983" s="56" t="s">
        <v>149</v>
      </c>
      <c r="BD983" s="403" t="s">
        <v>2964</v>
      </c>
      <c r="BE983" s="51" t="s">
        <v>88</v>
      </c>
      <c r="BF983" s="51" t="s">
        <v>88</v>
      </c>
    </row>
    <row r="984" spans="2:58" x14ac:dyDescent="0.25">
      <c r="B984" s="51">
        <v>2026</v>
      </c>
      <c r="C984" s="51">
        <v>891780111</v>
      </c>
      <c r="D984" s="51" t="s">
        <v>79</v>
      </c>
      <c r="E984" s="161" t="s">
        <v>2963</v>
      </c>
      <c r="F984" s="56" t="s">
        <v>2962</v>
      </c>
      <c r="G984" s="56">
        <v>0</v>
      </c>
      <c r="H984" s="56" t="s">
        <v>82</v>
      </c>
      <c r="I984" s="51" t="s">
        <v>174</v>
      </c>
      <c r="J984" s="121" t="s">
        <v>84</v>
      </c>
      <c r="K984" s="109" t="s">
        <v>2961</v>
      </c>
      <c r="L984" s="114">
        <v>13074015</v>
      </c>
      <c r="M984" s="51" t="s">
        <v>86</v>
      </c>
      <c r="N984" s="109" t="s">
        <v>2960</v>
      </c>
      <c r="O984" s="109">
        <v>1082941487</v>
      </c>
      <c r="P984" s="109">
        <v>490</v>
      </c>
      <c r="Q984" s="120">
        <v>46051</v>
      </c>
      <c r="R984" s="109">
        <v>4224609418</v>
      </c>
      <c r="S984" s="114">
        <v>4074</v>
      </c>
      <c r="T984" s="120">
        <v>46052</v>
      </c>
      <c r="U984" s="114">
        <v>13074015</v>
      </c>
      <c r="V984" s="56" t="s">
        <v>88</v>
      </c>
      <c r="W984" s="114">
        <v>1082939683</v>
      </c>
      <c r="X984" s="161" t="s">
        <v>1984</v>
      </c>
      <c r="Y984" s="120">
        <v>46052</v>
      </c>
      <c r="Z984" s="120">
        <v>46062</v>
      </c>
      <c r="AA984" s="120" t="s">
        <v>90</v>
      </c>
      <c r="AB984" s="120">
        <v>46234</v>
      </c>
      <c r="AC984" s="54">
        <f t="shared" si="76"/>
        <v>172</v>
      </c>
      <c r="AD984" s="56">
        <v>0</v>
      </c>
      <c r="AE984" s="114">
        <v>0</v>
      </c>
      <c r="AF984" s="56">
        <v>0</v>
      </c>
      <c r="AG984" s="116" t="s">
        <v>90</v>
      </c>
      <c r="AH984" s="54">
        <f t="shared" si="80"/>
        <v>0</v>
      </c>
      <c r="AI984" s="56">
        <v>0</v>
      </c>
      <c r="AJ984" s="114">
        <v>0</v>
      </c>
      <c r="AK984" s="120" t="s">
        <v>90</v>
      </c>
      <c r="AL984" s="116" t="s">
        <v>90</v>
      </c>
      <c r="AM984" s="56">
        <v>0</v>
      </c>
      <c r="AN984" s="116" t="s">
        <v>90</v>
      </c>
      <c r="AO984" s="116" t="s">
        <v>90</v>
      </c>
      <c r="AP984" s="116" t="s">
        <v>90</v>
      </c>
      <c r="AQ984" s="54">
        <f t="shared" si="77"/>
        <v>0</v>
      </c>
      <c r="AR984" s="54">
        <f>+L984+AE984-AJ984</f>
        <v>13074015</v>
      </c>
      <c r="AS984" s="56" t="s">
        <v>571</v>
      </c>
      <c r="AT984" s="114">
        <v>0</v>
      </c>
      <c r="AU984" s="56" t="s">
        <v>91</v>
      </c>
      <c r="AV984" s="114">
        <v>0</v>
      </c>
      <c r="AW984" s="56" t="s">
        <v>90</v>
      </c>
      <c r="AX984" s="247">
        <v>3154816</v>
      </c>
      <c r="AY984" s="58">
        <f t="shared" si="78"/>
        <v>9919199</v>
      </c>
      <c r="AZ984" s="112">
        <f t="shared" si="79"/>
        <v>0.24130429711148413</v>
      </c>
      <c r="BA984" s="159">
        <v>0.24130429711148413</v>
      </c>
      <c r="BB984" s="56" t="s">
        <v>90</v>
      </c>
      <c r="BC984" s="56" t="s">
        <v>92</v>
      </c>
      <c r="BD984" s="403" t="s">
        <v>2959</v>
      </c>
      <c r="BE984" s="51" t="s">
        <v>88</v>
      </c>
      <c r="BF984" s="51" t="s">
        <v>88</v>
      </c>
    </row>
    <row r="985" spans="2:58" x14ac:dyDescent="0.25">
      <c r="B985" s="51">
        <v>2026</v>
      </c>
      <c r="C985" s="51">
        <v>891780111</v>
      </c>
      <c r="D985" s="51" t="s">
        <v>79</v>
      </c>
      <c r="E985" s="161" t="s">
        <v>2958</v>
      </c>
      <c r="F985" s="56" t="s">
        <v>2957</v>
      </c>
      <c r="G985" s="56">
        <v>0</v>
      </c>
      <c r="H985" s="56" t="s">
        <v>82</v>
      </c>
      <c r="I985" s="51" t="s">
        <v>174</v>
      </c>
      <c r="J985" s="121" t="s">
        <v>84</v>
      </c>
      <c r="K985" s="109" t="s">
        <v>2956</v>
      </c>
      <c r="L985" s="114">
        <v>14795936</v>
      </c>
      <c r="M985" s="51" t="s">
        <v>86</v>
      </c>
      <c r="N985" s="109" t="s">
        <v>2955</v>
      </c>
      <c r="O985" s="109">
        <v>1081815055</v>
      </c>
      <c r="P985" s="109">
        <v>490</v>
      </c>
      <c r="Q985" s="120">
        <v>46051</v>
      </c>
      <c r="R985" s="109">
        <v>4224609418</v>
      </c>
      <c r="S985" s="114">
        <v>3828</v>
      </c>
      <c r="T985" s="120">
        <v>46052</v>
      </c>
      <c r="U985" s="114">
        <v>14795936</v>
      </c>
      <c r="V985" s="56" t="s">
        <v>88</v>
      </c>
      <c r="W985" s="114">
        <v>1082939683</v>
      </c>
      <c r="X985" s="161" t="s">
        <v>1984</v>
      </c>
      <c r="Y985" s="120">
        <v>46052</v>
      </c>
      <c r="Z985" s="120">
        <v>46062</v>
      </c>
      <c r="AA985" s="120" t="s">
        <v>90</v>
      </c>
      <c r="AB985" s="120">
        <v>46234</v>
      </c>
      <c r="AC985" s="54">
        <f t="shared" si="76"/>
        <v>172</v>
      </c>
      <c r="AD985" s="56">
        <v>0</v>
      </c>
      <c r="AE985" s="114">
        <v>0</v>
      </c>
      <c r="AF985" s="56">
        <v>0</v>
      </c>
      <c r="AG985" s="116" t="s">
        <v>90</v>
      </c>
      <c r="AH985" s="54">
        <f t="shared" si="80"/>
        <v>0</v>
      </c>
      <c r="AI985" s="56">
        <v>0</v>
      </c>
      <c r="AJ985" s="114">
        <v>0</v>
      </c>
      <c r="AK985" s="120" t="s">
        <v>90</v>
      </c>
      <c r="AL985" s="116" t="s">
        <v>90</v>
      </c>
      <c r="AM985" s="56">
        <v>0</v>
      </c>
      <c r="AN985" s="116" t="s">
        <v>90</v>
      </c>
      <c r="AO985" s="116" t="s">
        <v>90</v>
      </c>
      <c r="AP985" s="116" t="s">
        <v>90</v>
      </c>
      <c r="AQ985" s="54">
        <f t="shared" si="77"/>
        <v>0</v>
      </c>
      <c r="AR985" s="54">
        <f>+L985+AE985-AJ985</f>
        <v>14795936</v>
      </c>
      <c r="AS985" s="56" t="s">
        <v>571</v>
      </c>
      <c r="AT985" s="114">
        <v>0</v>
      </c>
      <c r="AU985" s="56" t="s">
        <v>91</v>
      </c>
      <c r="AV985" s="114">
        <v>0</v>
      </c>
      <c r="AW985" s="56" t="s">
        <v>90</v>
      </c>
      <c r="AX985" s="247">
        <v>2856259</v>
      </c>
      <c r="AY985" s="58">
        <f t="shared" si="78"/>
        <v>11939677</v>
      </c>
      <c r="AZ985" s="112">
        <f t="shared" si="79"/>
        <v>0.19304348166956115</v>
      </c>
      <c r="BA985" s="159">
        <v>0.19304348166956115</v>
      </c>
      <c r="BB985" s="56" t="s">
        <v>90</v>
      </c>
      <c r="BC985" s="56" t="s">
        <v>92</v>
      </c>
      <c r="BD985" s="403" t="s">
        <v>2954</v>
      </c>
      <c r="BE985" s="51" t="s">
        <v>88</v>
      </c>
      <c r="BF985" s="51" t="s">
        <v>88</v>
      </c>
    </row>
    <row r="986" spans="2:58" x14ac:dyDescent="0.25">
      <c r="B986" s="51">
        <v>2026</v>
      </c>
      <c r="C986" s="51">
        <v>891780111</v>
      </c>
      <c r="D986" s="51" t="s">
        <v>79</v>
      </c>
      <c r="E986" s="161" t="s">
        <v>2953</v>
      </c>
      <c r="F986" s="56" t="s">
        <v>2952</v>
      </c>
      <c r="G986" s="56">
        <v>0</v>
      </c>
      <c r="H986" s="56" t="s">
        <v>82</v>
      </c>
      <c r="I986" s="51" t="s">
        <v>174</v>
      </c>
      <c r="J986" s="121" t="s">
        <v>84</v>
      </c>
      <c r="K986" s="109" t="s">
        <v>2951</v>
      </c>
      <c r="L986" s="114">
        <v>14795936</v>
      </c>
      <c r="M986" s="51" t="s">
        <v>86</v>
      </c>
      <c r="N986" s="109" t="s">
        <v>2950</v>
      </c>
      <c r="O986" s="109">
        <v>57271140</v>
      </c>
      <c r="P986" s="109">
        <v>490</v>
      </c>
      <c r="Q986" s="120">
        <v>46051</v>
      </c>
      <c r="R986" s="109">
        <v>4224609418</v>
      </c>
      <c r="S986" s="114">
        <v>3848</v>
      </c>
      <c r="T986" s="120">
        <v>46052</v>
      </c>
      <c r="U986" s="114">
        <v>14795936</v>
      </c>
      <c r="V986" s="56" t="s">
        <v>88</v>
      </c>
      <c r="W986" s="114">
        <v>1082939683</v>
      </c>
      <c r="X986" s="161" t="s">
        <v>1984</v>
      </c>
      <c r="Y986" s="120">
        <v>46052</v>
      </c>
      <c r="Z986" s="120">
        <v>46062</v>
      </c>
      <c r="AA986" s="120" t="s">
        <v>90</v>
      </c>
      <c r="AB986" s="120">
        <v>46234</v>
      </c>
      <c r="AC986" s="54">
        <f t="shared" si="76"/>
        <v>172</v>
      </c>
      <c r="AD986" s="56">
        <v>0</v>
      </c>
      <c r="AE986" s="114">
        <v>0</v>
      </c>
      <c r="AF986" s="56">
        <v>0</v>
      </c>
      <c r="AG986" s="116" t="s">
        <v>90</v>
      </c>
      <c r="AH986" s="54">
        <f t="shared" si="80"/>
        <v>0</v>
      </c>
      <c r="AI986" s="56">
        <v>0</v>
      </c>
      <c r="AJ986" s="114">
        <v>0</v>
      </c>
      <c r="AK986" s="120" t="s">
        <v>90</v>
      </c>
      <c r="AL986" s="116" t="s">
        <v>90</v>
      </c>
      <c r="AM986" s="56">
        <v>0</v>
      </c>
      <c r="AN986" s="116" t="s">
        <v>90</v>
      </c>
      <c r="AO986" s="116" t="s">
        <v>90</v>
      </c>
      <c r="AP986" s="116" t="s">
        <v>90</v>
      </c>
      <c r="AQ986" s="54">
        <f t="shared" si="77"/>
        <v>0</v>
      </c>
      <c r="AR986" s="54">
        <f>+L986+AE986-AJ986</f>
        <v>14795936</v>
      </c>
      <c r="AS986" s="56" t="s">
        <v>571</v>
      </c>
      <c r="AT986" s="114">
        <v>0</v>
      </c>
      <c r="AU986" s="56" t="s">
        <v>91</v>
      </c>
      <c r="AV986" s="114">
        <v>0</v>
      </c>
      <c r="AW986" s="56" t="s">
        <v>90</v>
      </c>
      <c r="AX986" s="247">
        <v>2142194</v>
      </c>
      <c r="AY986" s="58">
        <f t="shared" si="78"/>
        <v>12653742</v>
      </c>
      <c r="AZ986" s="112">
        <f t="shared" si="79"/>
        <v>0.14478259435563928</v>
      </c>
      <c r="BA986" s="159">
        <v>0.14478259435563928</v>
      </c>
      <c r="BB986" s="56" t="s">
        <v>90</v>
      </c>
      <c r="BC986" s="56" t="s">
        <v>92</v>
      </c>
      <c r="BD986" s="403" t="s">
        <v>2949</v>
      </c>
      <c r="BE986" s="51" t="s">
        <v>88</v>
      </c>
      <c r="BF986" s="51" t="s">
        <v>88</v>
      </c>
    </row>
    <row r="987" spans="2:58" x14ac:dyDescent="0.25">
      <c r="B987" s="51">
        <v>2026</v>
      </c>
      <c r="C987" s="51">
        <v>891780111</v>
      </c>
      <c r="D987" s="51" t="s">
        <v>79</v>
      </c>
      <c r="E987" s="161" t="s">
        <v>2948</v>
      </c>
      <c r="F987" s="56" t="s">
        <v>2947</v>
      </c>
      <c r="G987" s="56">
        <v>0</v>
      </c>
      <c r="H987" s="56" t="s">
        <v>82</v>
      </c>
      <c r="I987" s="51" t="s">
        <v>174</v>
      </c>
      <c r="J987" s="121" t="s">
        <v>84</v>
      </c>
      <c r="K987" s="109" t="s">
        <v>2946</v>
      </c>
      <c r="L987" s="114">
        <v>14795937</v>
      </c>
      <c r="M987" s="51" t="s">
        <v>86</v>
      </c>
      <c r="N987" s="109" t="s">
        <v>2945</v>
      </c>
      <c r="O987" s="109">
        <v>1081910991</v>
      </c>
      <c r="P987" s="109">
        <v>490</v>
      </c>
      <c r="Q987" s="120">
        <v>46051</v>
      </c>
      <c r="R987" s="109">
        <v>4224609418</v>
      </c>
      <c r="S987" s="114">
        <v>3845</v>
      </c>
      <c r="T987" s="120">
        <v>46052</v>
      </c>
      <c r="U987" s="114">
        <v>147959367</v>
      </c>
      <c r="V987" s="56" t="s">
        <v>88</v>
      </c>
      <c r="W987" s="114">
        <v>1082939683</v>
      </c>
      <c r="X987" s="161" t="s">
        <v>1984</v>
      </c>
      <c r="Y987" s="120">
        <v>46052</v>
      </c>
      <c r="Z987" s="120">
        <v>46062</v>
      </c>
      <c r="AA987" s="120" t="s">
        <v>90</v>
      </c>
      <c r="AB987" s="120">
        <v>46234</v>
      </c>
      <c r="AC987" s="54">
        <f t="shared" si="76"/>
        <v>172</v>
      </c>
      <c r="AD987" s="56">
        <v>0</v>
      </c>
      <c r="AE987" s="114">
        <v>0</v>
      </c>
      <c r="AF987" s="56">
        <v>0</v>
      </c>
      <c r="AG987" s="116" t="s">
        <v>90</v>
      </c>
      <c r="AH987" s="54">
        <f t="shared" si="80"/>
        <v>0</v>
      </c>
      <c r="AI987" s="56">
        <v>0</v>
      </c>
      <c r="AJ987" s="114">
        <v>0</v>
      </c>
      <c r="AK987" s="120" t="s">
        <v>90</v>
      </c>
      <c r="AL987" s="116" t="s">
        <v>90</v>
      </c>
      <c r="AM987" s="56">
        <v>0</v>
      </c>
      <c r="AN987" s="116" t="s">
        <v>90</v>
      </c>
      <c r="AO987" s="116" t="s">
        <v>90</v>
      </c>
      <c r="AP987" s="116" t="s">
        <v>90</v>
      </c>
      <c r="AQ987" s="54">
        <f t="shared" si="77"/>
        <v>0</v>
      </c>
      <c r="AR987" s="54">
        <f>+L987+AE987-AJ987</f>
        <v>14795937</v>
      </c>
      <c r="AS987" s="56" t="s">
        <v>571</v>
      </c>
      <c r="AT987" s="114">
        <v>0</v>
      </c>
      <c r="AU987" s="56" t="s">
        <v>91</v>
      </c>
      <c r="AV987" s="114">
        <v>0</v>
      </c>
      <c r="AW987" s="56" t="s">
        <v>90</v>
      </c>
      <c r="AX987" s="247">
        <v>2856260</v>
      </c>
      <c r="AY987" s="58">
        <f t="shared" si="78"/>
        <v>11939677</v>
      </c>
      <c r="AZ987" s="112">
        <f t="shared" si="79"/>
        <v>0.19304353620862269</v>
      </c>
      <c r="BA987" s="159">
        <v>0.19304353620862269</v>
      </c>
      <c r="BB987" s="56" t="s">
        <v>90</v>
      </c>
      <c r="BC987" s="56" t="s">
        <v>92</v>
      </c>
      <c r="BD987" s="403" t="s">
        <v>2944</v>
      </c>
      <c r="BE987" s="51" t="s">
        <v>88</v>
      </c>
      <c r="BF987" s="51" t="s">
        <v>88</v>
      </c>
    </row>
    <row r="988" spans="2:58" x14ac:dyDescent="0.25">
      <c r="B988" s="51">
        <v>2026</v>
      </c>
      <c r="C988" s="51">
        <v>891780111</v>
      </c>
      <c r="D988" s="51" t="s">
        <v>79</v>
      </c>
      <c r="E988" s="161" t="s">
        <v>2943</v>
      </c>
      <c r="F988" s="56" t="s">
        <v>2942</v>
      </c>
      <c r="G988" s="56">
        <v>0</v>
      </c>
      <c r="H988" s="56" t="s">
        <v>82</v>
      </c>
      <c r="I988" s="51" t="s">
        <v>174</v>
      </c>
      <c r="J988" s="121" t="s">
        <v>84</v>
      </c>
      <c r="K988" s="109" t="s">
        <v>2941</v>
      </c>
      <c r="L988" s="114">
        <v>11836745</v>
      </c>
      <c r="M988" s="51" t="s">
        <v>86</v>
      </c>
      <c r="N988" s="109" t="s">
        <v>2940</v>
      </c>
      <c r="O988" s="109">
        <v>1004363814</v>
      </c>
      <c r="P988" s="109">
        <v>490</v>
      </c>
      <c r="Q988" s="120">
        <v>46051</v>
      </c>
      <c r="R988" s="109">
        <v>4224609418</v>
      </c>
      <c r="S988" s="114">
        <v>3844</v>
      </c>
      <c r="T988" s="120">
        <v>46052</v>
      </c>
      <c r="U988" s="114">
        <v>11836745</v>
      </c>
      <c r="V988" s="56" t="s">
        <v>88</v>
      </c>
      <c r="W988" s="114">
        <v>1082939683</v>
      </c>
      <c r="X988" s="161" t="s">
        <v>1984</v>
      </c>
      <c r="Y988" s="120">
        <v>46052</v>
      </c>
      <c r="Z988" s="120">
        <v>46062</v>
      </c>
      <c r="AA988" s="120" t="s">
        <v>90</v>
      </c>
      <c r="AB988" s="120">
        <v>46234</v>
      </c>
      <c r="AC988" s="54">
        <f t="shared" si="76"/>
        <v>172</v>
      </c>
      <c r="AD988" s="56">
        <v>0</v>
      </c>
      <c r="AE988" s="114">
        <v>0</v>
      </c>
      <c r="AF988" s="56">
        <v>0</v>
      </c>
      <c r="AG988" s="116" t="s">
        <v>90</v>
      </c>
      <c r="AH988" s="54">
        <f t="shared" si="80"/>
        <v>0</v>
      </c>
      <c r="AI988" s="56">
        <v>0</v>
      </c>
      <c r="AJ988" s="114">
        <v>0</v>
      </c>
      <c r="AK988" s="120" t="s">
        <v>90</v>
      </c>
      <c r="AL988" s="116" t="s">
        <v>90</v>
      </c>
      <c r="AM988" s="56">
        <v>0</v>
      </c>
      <c r="AN988" s="116" t="s">
        <v>90</v>
      </c>
      <c r="AO988" s="116" t="s">
        <v>90</v>
      </c>
      <c r="AP988" s="116" t="s">
        <v>90</v>
      </c>
      <c r="AQ988" s="54">
        <f t="shared" si="77"/>
        <v>0</v>
      </c>
      <c r="AR988" s="54">
        <f>+L988+AE988-AJ988</f>
        <v>11836745</v>
      </c>
      <c r="AS988" s="56" t="s">
        <v>571</v>
      </c>
      <c r="AT988" s="114">
        <v>0</v>
      </c>
      <c r="AU988" s="56" t="s">
        <v>91</v>
      </c>
      <c r="AV988" s="114">
        <v>0</v>
      </c>
      <c r="AW988" s="56" t="s">
        <v>90</v>
      </c>
      <c r="AX988" s="247">
        <v>2856258</v>
      </c>
      <c r="AY988" s="58">
        <f t="shared" si="78"/>
        <v>8980487</v>
      </c>
      <c r="AZ988" s="112">
        <f t="shared" si="79"/>
        <v>0.24130434507121679</v>
      </c>
      <c r="BA988" s="159">
        <v>0.24130434507121679</v>
      </c>
      <c r="BB988" s="56" t="s">
        <v>90</v>
      </c>
      <c r="BC988" s="56" t="s">
        <v>92</v>
      </c>
      <c r="BD988" s="403" t="s">
        <v>2939</v>
      </c>
      <c r="BE988" s="51" t="s">
        <v>88</v>
      </c>
      <c r="BF988" s="51" t="s">
        <v>88</v>
      </c>
    </row>
    <row r="989" spans="2:58" x14ac:dyDescent="0.25">
      <c r="B989" s="51">
        <v>2026</v>
      </c>
      <c r="C989" s="51">
        <v>891780111</v>
      </c>
      <c r="D989" s="51" t="s">
        <v>79</v>
      </c>
      <c r="E989" s="161" t="s">
        <v>2938</v>
      </c>
      <c r="F989" s="56" t="s">
        <v>2937</v>
      </c>
      <c r="G989" s="56">
        <v>0</v>
      </c>
      <c r="H989" s="56" t="s">
        <v>82</v>
      </c>
      <c r="I989" s="51" t="s">
        <v>174</v>
      </c>
      <c r="J989" s="121" t="s">
        <v>84</v>
      </c>
      <c r="K989" s="109" t="s">
        <v>2936</v>
      </c>
      <c r="L989" s="114">
        <v>14000000</v>
      </c>
      <c r="M989" s="51" t="s">
        <v>86</v>
      </c>
      <c r="N989" s="109" t="s">
        <v>2935</v>
      </c>
      <c r="O989" s="109">
        <v>45559135</v>
      </c>
      <c r="P989" s="109">
        <v>454</v>
      </c>
      <c r="Q989" s="120">
        <v>46049</v>
      </c>
      <c r="R989" s="109">
        <v>114800000</v>
      </c>
      <c r="S989" s="114">
        <v>4085</v>
      </c>
      <c r="T989" s="120">
        <v>46052</v>
      </c>
      <c r="U989" s="114">
        <v>14000000</v>
      </c>
      <c r="V989" s="56" t="s">
        <v>88</v>
      </c>
      <c r="W989" s="114">
        <v>85155333</v>
      </c>
      <c r="X989" s="161" t="s">
        <v>1960</v>
      </c>
      <c r="Y989" s="120">
        <v>46052</v>
      </c>
      <c r="Z989" s="120">
        <v>46052</v>
      </c>
      <c r="AA989" s="120" t="s">
        <v>90</v>
      </c>
      <c r="AB989" s="120">
        <v>46111</v>
      </c>
      <c r="AC989" s="54">
        <f t="shared" si="76"/>
        <v>59</v>
      </c>
      <c r="AD989" s="56">
        <v>0</v>
      </c>
      <c r="AE989" s="114">
        <v>0</v>
      </c>
      <c r="AF989" s="56">
        <v>0</v>
      </c>
      <c r="AG989" s="116" t="s">
        <v>90</v>
      </c>
      <c r="AH989" s="54">
        <f t="shared" si="80"/>
        <v>0</v>
      </c>
      <c r="AI989" s="56">
        <v>0</v>
      </c>
      <c r="AJ989" s="114">
        <v>0</v>
      </c>
      <c r="AK989" s="120" t="s">
        <v>90</v>
      </c>
      <c r="AL989" s="116" t="s">
        <v>90</v>
      </c>
      <c r="AM989" s="56">
        <v>0</v>
      </c>
      <c r="AN989" s="116" t="s">
        <v>90</v>
      </c>
      <c r="AO989" s="116" t="s">
        <v>90</v>
      </c>
      <c r="AP989" s="116" t="s">
        <v>90</v>
      </c>
      <c r="AQ989" s="54">
        <f t="shared" si="77"/>
        <v>0</v>
      </c>
      <c r="AR989" s="54">
        <f>+L989+AE989-AJ989</f>
        <v>14000000</v>
      </c>
      <c r="AS989" s="56" t="s">
        <v>571</v>
      </c>
      <c r="AT989" s="114">
        <v>0</v>
      </c>
      <c r="AU989" s="56" t="s">
        <v>91</v>
      </c>
      <c r="AV989" s="114">
        <v>0</v>
      </c>
      <c r="AW989" s="56" t="s">
        <v>90</v>
      </c>
      <c r="AX989" s="247">
        <v>0</v>
      </c>
      <c r="AY989" s="58">
        <f t="shared" si="78"/>
        <v>14000000</v>
      </c>
      <c r="AZ989" s="112">
        <f t="shared" si="79"/>
        <v>0</v>
      </c>
      <c r="BA989" s="159">
        <v>0</v>
      </c>
      <c r="BB989" s="56" t="s">
        <v>90</v>
      </c>
      <c r="BC989" s="56" t="s">
        <v>149</v>
      </c>
      <c r="BD989" s="403" t="s">
        <v>2934</v>
      </c>
      <c r="BE989" s="51" t="s">
        <v>88</v>
      </c>
      <c r="BF989" s="51" t="s">
        <v>88</v>
      </c>
    </row>
    <row r="990" spans="2:58" x14ac:dyDescent="0.25">
      <c r="B990" s="51">
        <v>2026</v>
      </c>
      <c r="C990" s="51">
        <v>891780111</v>
      </c>
      <c r="D990" s="51" t="s">
        <v>79</v>
      </c>
      <c r="E990" s="161" t="s">
        <v>2933</v>
      </c>
      <c r="F990" s="56" t="s">
        <v>2932</v>
      </c>
      <c r="G990" s="56">
        <v>0</v>
      </c>
      <c r="H990" s="56" t="s">
        <v>82</v>
      </c>
      <c r="I990" s="51" t="s">
        <v>174</v>
      </c>
      <c r="J990" s="121" t="s">
        <v>84</v>
      </c>
      <c r="K990" s="109" t="s">
        <v>2931</v>
      </c>
      <c r="L990" s="114">
        <v>13074015</v>
      </c>
      <c r="M990" s="51" t="s">
        <v>86</v>
      </c>
      <c r="N990" s="109" t="s">
        <v>2930</v>
      </c>
      <c r="O990" s="109">
        <v>57297055</v>
      </c>
      <c r="P990" s="109">
        <v>490</v>
      </c>
      <c r="Q990" s="120">
        <v>46051</v>
      </c>
      <c r="R990" s="109">
        <v>4224609418</v>
      </c>
      <c r="S990" s="114">
        <v>4102</v>
      </c>
      <c r="T990" s="120">
        <v>46052</v>
      </c>
      <c r="U990" s="114">
        <v>13074015</v>
      </c>
      <c r="V990" s="56" t="s">
        <v>88</v>
      </c>
      <c r="W990" s="114">
        <v>1082939683</v>
      </c>
      <c r="X990" s="161" t="s">
        <v>1984</v>
      </c>
      <c r="Y990" s="120">
        <v>46052</v>
      </c>
      <c r="Z990" s="120">
        <v>46062</v>
      </c>
      <c r="AA990" s="120" t="s">
        <v>90</v>
      </c>
      <c r="AB990" s="120">
        <v>46234</v>
      </c>
      <c r="AC990" s="54">
        <f t="shared" si="76"/>
        <v>172</v>
      </c>
      <c r="AD990" s="56">
        <v>0</v>
      </c>
      <c r="AE990" s="114">
        <v>0</v>
      </c>
      <c r="AF990" s="56">
        <v>0</v>
      </c>
      <c r="AG990" s="116" t="s">
        <v>90</v>
      </c>
      <c r="AH990" s="54">
        <f t="shared" si="80"/>
        <v>0</v>
      </c>
      <c r="AI990" s="56">
        <v>0</v>
      </c>
      <c r="AJ990" s="114">
        <v>0</v>
      </c>
      <c r="AK990" s="120" t="s">
        <v>90</v>
      </c>
      <c r="AL990" s="116" t="s">
        <v>90</v>
      </c>
      <c r="AM990" s="56">
        <v>0</v>
      </c>
      <c r="AN990" s="116" t="s">
        <v>90</v>
      </c>
      <c r="AO990" s="116" t="s">
        <v>90</v>
      </c>
      <c r="AP990" s="116" t="s">
        <v>90</v>
      </c>
      <c r="AQ990" s="54">
        <f t="shared" si="77"/>
        <v>0</v>
      </c>
      <c r="AR990" s="54">
        <f>+L990+AE990-AJ990</f>
        <v>13074015</v>
      </c>
      <c r="AS990" s="56" t="s">
        <v>571</v>
      </c>
      <c r="AT990" s="114">
        <v>0</v>
      </c>
      <c r="AU990" s="56" t="s">
        <v>91</v>
      </c>
      <c r="AV990" s="114">
        <v>0</v>
      </c>
      <c r="AW990" s="56" t="s">
        <v>90</v>
      </c>
      <c r="AX990" s="247">
        <v>3154816</v>
      </c>
      <c r="AY990" s="58">
        <f t="shared" si="78"/>
        <v>9919199</v>
      </c>
      <c r="AZ990" s="112">
        <f t="shared" si="79"/>
        <v>0.24130429711148413</v>
      </c>
      <c r="BA990" s="159">
        <v>0.24130429711148413</v>
      </c>
      <c r="BB990" s="56" t="s">
        <v>90</v>
      </c>
      <c r="BC990" s="56" t="s">
        <v>92</v>
      </c>
      <c r="BD990" s="403" t="s">
        <v>2929</v>
      </c>
      <c r="BE990" s="51" t="s">
        <v>88</v>
      </c>
      <c r="BF990" s="51" t="s">
        <v>88</v>
      </c>
    </row>
    <row r="991" spans="2:58" x14ac:dyDescent="0.25">
      <c r="B991" s="51">
        <v>2026</v>
      </c>
      <c r="C991" s="51">
        <v>891780111</v>
      </c>
      <c r="D991" s="51" t="s">
        <v>79</v>
      </c>
      <c r="E991" s="161" t="s">
        <v>2928</v>
      </c>
      <c r="F991" s="56" t="s">
        <v>2927</v>
      </c>
      <c r="G991" s="56">
        <v>0</v>
      </c>
      <c r="H991" s="56" t="s">
        <v>82</v>
      </c>
      <c r="I991" s="51" t="s">
        <v>174</v>
      </c>
      <c r="J991" s="121" t="s">
        <v>84</v>
      </c>
      <c r="K991" s="410" t="s">
        <v>2883</v>
      </c>
      <c r="L991" s="114">
        <v>11836745</v>
      </c>
      <c r="M991" s="51" t="s">
        <v>86</v>
      </c>
      <c r="N991" s="109" t="s">
        <v>2926</v>
      </c>
      <c r="O991" s="109">
        <v>1193154516</v>
      </c>
      <c r="P991" s="109">
        <v>490</v>
      </c>
      <c r="Q991" s="120">
        <v>46051</v>
      </c>
      <c r="R991" s="109">
        <v>4224609418</v>
      </c>
      <c r="S991" s="114">
        <v>3843</v>
      </c>
      <c r="T991" s="120">
        <v>46052</v>
      </c>
      <c r="U991" s="114">
        <v>11836745</v>
      </c>
      <c r="V991" s="56" t="s">
        <v>88</v>
      </c>
      <c r="W991" s="114">
        <v>1082939683</v>
      </c>
      <c r="X991" s="161" t="s">
        <v>1984</v>
      </c>
      <c r="Y991" s="120">
        <v>46052</v>
      </c>
      <c r="Z991" s="120">
        <v>46062</v>
      </c>
      <c r="AA991" s="120" t="s">
        <v>90</v>
      </c>
      <c r="AB991" s="120">
        <v>46234</v>
      </c>
      <c r="AC991" s="54">
        <f t="shared" si="76"/>
        <v>172</v>
      </c>
      <c r="AD991" s="56">
        <v>0</v>
      </c>
      <c r="AE991" s="114">
        <v>0</v>
      </c>
      <c r="AF991" s="56">
        <v>0</v>
      </c>
      <c r="AG991" s="116" t="s">
        <v>90</v>
      </c>
      <c r="AH991" s="54">
        <f t="shared" si="80"/>
        <v>0</v>
      </c>
      <c r="AI991" s="56">
        <v>0</v>
      </c>
      <c r="AJ991" s="114">
        <v>0</v>
      </c>
      <c r="AK991" s="120" t="s">
        <v>90</v>
      </c>
      <c r="AL991" s="116" t="s">
        <v>90</v>
      </c>
      <c r="AM991" s="56">
        <v>0</v>
      </c>
      <c r="AN991" s="116" t="s">
        <v>90</v>
      </c>
      <c r="AO991" s="116" t="s">
        <v>90</v>
      </c>
      <c r="AP991" s="116" t="s">
        <v>90</v>
      </c>
      <c r="AQ991" s="54">
        <f t="shared" si="77"/>
        <v>0</v>
      </c>
      <c r="AR991" s="54">
        <f>+L991+AE991-AJ991</f>
        <v>11836745</v>
      </c>
      <c r="AS991" s="56" t="s">
        <v>571</v>
      </c>
      <c r="AT991" s="114">
        <v>0</v>
      </c>
      <c r="AU991" s="56" t="s">
        <v>91</v>
      </c>
      <c r="AV991" s="114">
        <v>0</v>
      </c>
      <c r="AW991" s="56" t="s">
        <v>90</v>
      </c>
      <c r="AX991" s="247">
        <v>2856258</v>
      </c>
      <c r="AY991" s="58">
        <f t="shared" si="78"/>
        <v>8980487</v>
      </c>
      <c r="AZ991" s="112">
        <f t="shared" si="79"/>
        <v>0.24130434507121679</v>
      </c>
      <c r="BA991" s="159">
        <v>0.24130434507121679</v>
      </c>
      <c r="BB991" s="56" t="s">
        <v>90</v>
      </c>
      <c r="BC991" s="56" t="s">
        <v>92</v>
      </c>
      <c r="BD991" s="403" t="s">
        <v>2925</v>
      </c>
      <c r="BE991" s="51" t="s">
        <v>88</v>
      </c>
      <c r="BF991" s="51" t="s">
        <v>88</v>
      </c>
    </row>
    <row r="992" spans="2:58" x14ac:dyDescent="0.25">
      <c r="B992" s="51">
        <v>2026</v>
      </c>
      <c r="C992" s="51">
        <v>891780111</v>
      </c>
      <c r="D992" s="51" t="s">
        <v>79</v>
      </c>
      <c r="E992" s="161" t="s">
        <v>2924</v>
      </c>
      <c r="F992" s="56" t="s">
        <v>2923</v>
      </c>
      <c r="G992" s="56">
        <v>0</v>
      </c>
      <c r="H992" s="56" t="s">
        <v>82</v>
      </c>
      <c r="I992" s="51" t="s">
        <v>174</v>
      </c>
      <c r="J992" s="121" t="s">
        <v>84</v>
      </c>
      <c r="K992" s="410" t="s">
        <v>2883</v>
      </c>
      <c r="L992" s="114">
        <v>14795937</v>
      </c>
      <c r="M992" s="51" t="s">
        <v>86</v>
      </c>
      <c r="N992" s="109" t="s">
        <v>2922</v>
      </c>
      <c r="O992" s="109">
        <v>1007714351</v>
      </c>
      <c r="P992" s="109">
        <v>490</v>
      </c>
      <c r="Q992" s="120">
        <v>46051</v>
      </c>
      <c r="R992" s="109">
        <v>4224609418</v>
      </c>
      <c r="S992" s="114">
        <v>3842</v>
      </c>
      <c r="T992" s="120">
        <v>46052</v>
      </c>
      <c r="U992" s="114">
        <v>14795937</v>
      </c>
      <c r="V992" s="56" t="s">
        <v>88</v>
      </c>
      <c r="W992" s="114">
        <v>1082939683</v>
      </c>
      <c r="X992" s="161" t="s">
        <v>1984</v>
      </c>
      <c r="Y992" s="120">
        <v>46052</v>
      </c>
      <c r="Z992" s="120">
        <v>46062</v>
      </c>
      <c r="AA992" s="120" t="s">
        <v>90</v>
      </c>
      <c r="AB992" s="120">
        <v>46234</v>
      </c>
      <c r="AC992" s="54">
        <f t="shared" si="76"/>
        <v>172</v>
      </c>
      <c r="AD992" s="56">
        <v>0</v>
      </c>
      <c r="AE992" s="114">
        <v>0</v>
      </c>
      <c r="AF992" s="56">
        <v>0</v>
      </c>
      <c r="AG992" s="116" t="s">
        <v>90</v>
      </c>
      <c r="AH992" s="54">
        <f t="shared" si="80"/>
        <v>0</v>
      </c>
      <c r="AI992" s="56">
        <v>0</v>
      </c>
      <c r="AJ992" s="114">
        <v>0</v>
      </c>
      <c r="AK992" s="120" t="s">
        <v>90</v>
      </c>
      <c r="AL992" s="116" t="s">
        <v>90</v>
      </c>
      <c r="AM992" s="56">
        <v>0</v>
      </c>
      <c r="AN992" s="116" t="s">
        <v>90</v>
      </c>
      <c r="AO992" s="116" t="s">
        <v>90</v>
      </c>
      <c r="AP992" s="116" t="s">
        <v>90</v>
      </c>
      <c r="AQ992" s="54">
        <f t="shared" si="77"/>
        <v>0</v>
      </c>
      <c r="AR992" s="54">
        <f>+L992+AE992-AJ992</f>
        <v>14795937</v>
      </c>
      <c r="AS992" s="56" t="s">
        <v>571</v>
      </c>
      <c r="AT992" s="114">
        <v>0</v>
      </c>
      <c r="AU992" s="56" t="s">
        <v>91</v>
      </c>
      <c r="AV992" s="114">
        <v>0</v>
      </c>
      <c r="AW992" s="56" t="s">
        <v>90</v>
      </c>
      <c r="AX992" s="247">
        <v>2856260</v>
      </c>
      <c r="AY992" s="58">
        <f t="shared" si="78"/>
        <v>11939677</v>
      </c>
      <c r="AZ992" s="112">
        <f t="shared" si="79"/>
        <v>0.19304353620862269</v>
      </c>
      <c r="BA992" s="159">
        <v>0.19304353620862269</v>
      </c>
      <c r="BB992" s="56" t="s">
        <v>90</v>
      </c>
      <c r="BC992" s="56" t="s">
        <v>92</v>
      </c>
      <c r="BD992" s="403" t="s">
        <v>2921</v>
      </c>
      <c r="BE992" s="51" t="s">
        <v>88</v>
      </c>
      <c r="BF992" s="51" t="s">
        <v>88</v>
      </c>
    </row>
    <row r="993" spans="2:58" x14ac:dyDescent="0.25">
      <c r="B993" s="51">
        <v>2026</v>
      </c>
      <c r="C993" s="51">
        <v>891780111</v>
      </c>
      <c r="D993" s="51" t="s">
        <v>79</v>
      </c>
      <c r="E993" s="161" t="s">
        <v>2920</v>
      </c>
      <c r="F993" s="56" t="s">
        <v>2919</v>
      </c>
      <c r="G993" s="56">
        <v>0</v>
      </c>
      <c r="H993" s="56" t="s">
        <v>82</v>
      </c>
      <c r="I993" s="51" t="s">
        <v>174</v>
      </c>
      <c r="J993" s="121" t="s">
        <v>84</v>
      </c>
      <c r="K993" s="109" t="s">
        <v>2918</v>
      </c>
      <c r="L993" s="114">
        <v>14795937</v>
      </c>
      <c r="M993" s="51" t="s">
        <v>86</v>
      </c>
      <c r="N993" s="109" t="s">
        <v>2917</v>
      </c>
      <c r="O993" s="109">
        <v>39019372</v>
      </c>
      <c r="P993" s="109">
        <v>490</v>
      </c>
      <c r="Q993" s="120">
        <v>46051</v>
      </c>
      <c r="R993" s="109">
        <v>4224609418</v>
      </c>
      <c r="S993" s="114">
        <v>3841</v>
      </c>
      <c r="T993" s="120">
        <v>46052</v>
      </c>
      <c r="U993" s="114">
        <v>14795936</v>
      </c>
      <c r="V993" s="56" t="s">
        <v>88</v>
      </c>
      <c r="W993" s="114">
        <v>1082939683</v>
      </c>
      <c r="X993" s="161" t="s">
        <v>1984</v>
      </c>
      <c r="Y993" s="120">
        <v>46052</v>
      </c>
      <c r="Z993" s="120">
        <v>46062</v>
      </c>
      <c r="AA993" s="120" t="s">
        <v>90</v>
      </c>
      <c r="AB993" s="120">
        <v>46234</v>
      </c>
      <c r="AC993" s="54">
        <f t="shared" si="76"/>
        <v>172</v>
      </c>
      <c r="AD993" s="56">
        <v>0</v>
      </c>
      <c r="AE993" s="114">
        <v>0</v>
      </c>
      <c r="AF993" s="56">
        <v>0</v>
      </c>
      <c r="AG993" s="116" t="s">
        <v>90</v>
      </c>
      <c r="AH993" s="54">
        <f t="shared" si="80"/>
        <v>0</v>
      </c>
      <c r="AI993" s="56">
        <v>0</v>
      </c>
      <c r="AJ993" s="114">
        <v>0</v>
      </c>
      <c r="AK993" s="120" t="s">
        <v>90</v>
      </c>
      <c r="AL993" s="116" t="s">
        <v>90</v>
      </c>
      <c r="AM993" s="56">
        <v>0</v>
      </c>
      <c r="AN993" s="116" t="s">
        <v>90</v>
      </c>
      <c r="AO993" s="116" t="s">
        <v>90</v>
      </c>
      <c r="AP993" s="116" t="s">
        <v>90</v>
      </c>
      <c r="AQ993" s="54">
        <f t="shared" si="77"/>
        <v>0</v>
      </c>
      <c r="AR993" s="54">
        <f>+L993+AE993-AJ993</f>
        <v>14795937</v>
      </c>
      <c r="AS993" s="56" t="s">
        <v>571</v>
      </c>
      <c r="AT993" s="114">
        <v>0</v>
      </c>
      <c r="AU993" s="56" t="s">
        <v>91</v>
      </c>
      <c r="AV993" s="114">
        <v>0</v>
      </c>
      <c r="AW993" s="56" t="s">
        <v>90</v>
      </c>
      <c r="AX993" s="247">
        <v>2856620</v>
      </c>
      <c r="AY993" s="58">
        <f t="shared" si="78"/>
        <v>11939317</v>
      </c>
      <c r="AZ993" s="112">
        <f t="shared" si="79"/>
        <v>0.19306786721246516</v>
      </c>
      <c r="BA993" s="159">
        <v>0.19306786721246516</v>
      </c>
      <c r="BB993" s="56" t="s">
        <v>90</v>
      </c>
      <c r="BC993" s="56" t="s">
        <v>92</v>
      </c>
      <c r="BD993" s="403" t="s">
        <v>2916</v>
      </c>
      <c r="BE993" s="51" t="s">
        <v>88</v>
      </c>
      <c r="BF993" s="51" t="s">
        <v>88</v>
      </c>
    </row>
    <row r="994" spans="2:58" x14ac:dyDescent="0.25">
      <c r="B994" s="51">
        <v>2026</v>
      </c>
      <c r="C994" s="51">
        <v>891780111</v>
      </c>
      <c r="D994" s="51" t="s">
        <v>79</v>
      </c>
      <c r="E994" s="161" t="s">
        <v>2915</v>
      </c>
      <c r="F994" s="56" t="s">
        <v>2914</v>
      </c>
      <c r="G994" s="420">
        <v>20243201010084</v>
      </c>
      <c r="H994" s="56" t="s">
        <v>82</v>
      </c>
      <c r="I994" s="51" t="s">
        <v>174</v>
      </c>
      <c r="J994" s="121" t="s">
        <v>84</v>
      </c>
      <c r="K994" s="109" t="s">
        <v>2913</v>
      </c>
      <c r="L994" s="114">
        <v>182078078.11000001</v>
      </c>
      <c r="M994" s="51" t="s">
        <v>86</v>
      </c>
      <c r="N994" s="109" t="s">
        <v>2912</v>
      </c>
      <c r="O994" s="109">
        <v>901283655</v>
      </c>
      <c r="P994" s="114" t="s">
        <v>1967</v>
      </c>
      <c r="Q994" s="120">
        <v>46042</v>
      </c>
      <c r="R994" s="109">
        <v>1767308713</v>
      </c>
      <c r="S994" s="114">
        <v>798</v>
      </c>
      <c r="T994" s="120">
        <v>46052</v>
      </c>
      <c r="U994" s="114">
        <v>182078078.11000001</v>
      </c>
      <c r="V994" s="56" t="s">
        <v>88</v>
      </c>
      <c r="W994" s="114">
        <v>85155333</v>
      </c>
      <c r="X994" s="161" t="s">
        <v>1960</v>
      </c>
      <c r="Y994" s="120">
        <v>46052</v>
      </c>
      <c r="Z994" s="120">
        <v>46057</v>
      </c>
      <c r="AA994" s="120">
        <v>46057</v>
      </c>
      <c r="AB994" s="120">
        <v>46694</v>
      </c>
      <c r="AC994" s="54">
        <f t="shared" si="76"/>
        <v>637</v>
      </c>
      <c r="AD994" s="56">
        <v>0</v>
      </c>
      <c r="AE994" s="114">
        <v>0</v>
      </c>
      <c r="AF994" s="56">
        <v>0</v>
      </c>
      <c r="AG994" s="116" t="s">
        <v>90</v>
      </c>
      <c r="AH994" s="54">
        <f t="shared" si="80"/>
        <v>0</v>
      </c>
      <c r="AI994" s="56">
        <v>0</v>
      </c>
      <c r="AJ994" s="114">
        <v>0</v>
      </c>
      <c r="AK994" s="120" t="s">
        <v>90</v>
      </c>
      <c r="AL994" s="116" t="s">
        <v>90</v>
      </c>
      <c r="AM994" s="56">
        <v>0</v>
      </c>
      <c r="AN994" s="116" t="s">
        <v>90</v>
      </c>
      <c r="AO994" s="116" t="s">
        <v>90</v>
      </c>
      <c r="AP994" s="116" t="s">
        <v>90</v>
      </c>
      <c r="AQ994" s="54">
        <f t="shared" si="77"/>
        <v>0</v>
      </c>
      <c r="AR994" s="54">
        <f>+L994+AE994-AJ994</f>
        <v>182078078.11000001</v>
      </c>
      <c r="AS994" s="56" t="s">
        <v>571</v>
      </c>
      <c r="AT994" s="114">
        <v>0</v>
      </c>
      <c r="AU994" s="56" t="s">
        <v>91</v>
      </c>
      <c r="AV994" s="114">
        <v>0</v>
      </c>
      <c r="AW994" s="56" t="s">
        <v>90</v>
      </c>
      <c r="AX994" s="247">
        <v>0</v>
      </c>
      <c r="AY994" s="58">
        <f t="shared" si="78"/>
        <v>182078078.11000001</v>
      </c>
      <c r="AZ994" s="112">
        <f t="shared" si="79"/>
        <v>0</v>
      </c>
      <c r="BA994" s="159">
        <v>0</v>
      </c>
      <c r="BB994" s="56" t="s">
        <v>90</v>
      </c>
      <c r="BC994" s="56" t="s">
        <v>92</v>
      </c>
      <c r="BD994" s="403" t="s">
        <v>2911</v>
      </c>
      <c r="BE994" s="51" t="s">
        <v>88</v>
      </c>
      <c r="BF994" s="51" t="s">
        <v>88</v>
      </c>
    </row>
    <row r="995" spans="2:58" x14ac:dyDescent="0.25">
      <c r="B995" s="51">
        <v>2026</v>
      </c>
      <c r="C995" s="51">
        <v>891780111</v>
      </c>
      <c r="D995" s="51" t="s">
        <v>79</v>
      </c>
      <c r="E995" s="161" t="s">
        <v>2910</v>
      </c>
      <c r="F995" s="56" t="s">
        <v>2909</v>
      </c>
      <c r="G995" s="56">
        <v>0</v>
      </c>
      <c r="H995" s="56" t="s">
        <v>82</v>
      </c>
      <c r="I995" s="51" t="s">
        <v>174</v>
      </c>
      <c r="J995" s="121" t="s">
        <v>84</v>
      </c>
      <c r="K995" s="109" t="s">
        <v>2908</v>
      </c>
      <c r="L995" s="114">
        <v>13074015</v>
      </c>
      <c r="M995" s="51" t="s">
        <v>86</v>
      </c>
      <c r="N995" s="109" t="s">
        <v>2907</v>
      </c>
      <c r="O995" s="109">
        <v>1082997444</v>
      </c>
      <c r="P995" s="109">
        <v>490</v>
      </c>
      <c r="Q995" s="120">
        <v>46051</v>
      </c>
      <c r="R995" s="109">
        <v>4224609418</v>
      </c>
      <c r="S995" s="114">
        <v>3755</v>
      </c>
      <c r="T995" s="120">
        <v>46052</v>
      </c>
      <c r="U995" s="114">
        <v>13074015</v>
      </c>
      <c r="V995" s="56" t="s">
        <v>88</v>
      </c>
      <c r="W995" s="114">
        <v>1082939683</v>
      </c>
      <c r="X995" s="161" t="s">
        <v>1984</v>
      </c>
      <c r="Y995" s="120">
        <v>46052</v>
      </c>
      <c r="Z995" s="120">
        <v>46062</v>
      </c>
      <c r="AA995" s="120" t="s">
        <v>90</v>
      </c>
      <c r="AB995" s="120">
        <v>46234</v>
      </c>
      <c r="AC995" s="54">
        <f t="shared" si="76"/>
        <v>172</v>
      </c>
      <c r="AD995" s="56">
        <v>0</v>
      </c>
      <c r="AE995" s="114">
        <v>0</v>
      </c>
      <c r="AF995" s="56">
        <v>0</v>
      </c>
      <c r="AG995" s="116" t="s">
        <v>90</v>
      </c>
      <c r="AH995" s="54">
        <f t="shared" si="80"/>
        <v>0</v>
      </c>
      <c r="AI995" s="56">
        <v>0</v>
      </c>
      <c r="AJ995" s="114">
        <v>0</v>
      </c>
      <c r="AK995" s="120" t="s">
        <v>90</v>
      </c>
      <c r="AL995" s="116" t="s">
        <v>90</v>
      </c>
      <c r="AM995" s="56">
        <v>0</v>
      </c>
      <c r="AN995" s="116" t="s">
        <v>90</v>
      </c>
      <c r="AO995" s="116" t="s">
        <v>90</v>
      </c>
      <c r="AP995" s="116" t="s">
        <v>90</v>
      </c>
      <c r="AQ995" s="54">
        <f t="shared" si="77"/>
        <v>0</v>
      </c>
      <c r="AR995" s="54">
        <f>+L995+AE995-AJ995</f>
        <v>13074015</v>
      </c>
      <c r="AS995" s="56" t="s">
        <v>571</v>
      </c>
      <c r="AT995" s="114">
        <v>0</v>
      </c>
      <c r="AU995" s="56" t="s">
        <v>91</v>
      </c>
      <c r="AV995" s="114">
        <v>0</v>
      </c>
      <c r="AW995" s="56" t="s">
        <v>90</v>
      </c>
      <c r="AX995" s="247">
        <v>3154816</v>
      </c>
      <c r="AY995" s="58">
        <f t="shared" si="78"/>
        <v>9919199</v>
      </c>
      <c r="AZ995" s="112">
        <f t="shared" si="79"/>
        <v>0.24130429711148413</v>
      </c>
      <c r="BA995" s="159">
        <v>0.24130429711148413</v>
      </c>
      <c r="BB995" s="56" t="s">
        <v>90</v>
      </c>
      <c r="BC995" s="56" t="s">
        <v>92</v>
      </c>
      <c r="BD995" s="403" t="s">
        <v>2906</v>
      </c>
      <c r="BE995" s="51" t="s">
        <v>88</v>
      </c>
      <c r="BF995" s="51" t="s">
        <v>88</v>
      </c>
    </row>
    <row r="996" spans="2:58" x14ac:dyDescent="0.25">
      <c r="B996" s="51">
        <v>2026</v>
      </c>
      <c r="C996" s="51">
        <v>891780111</v>
      </c>
      <c r="D996" s="51" t="s">
        <v>79</v>
      </c>
      <c r="E996" s="161" t="s">
        <v>2905</v>
      </c>
      <c r="F996" s="54" t="s">
        <v>2904</v>
      </c>
      <c r="G996" s="56">
        <v>0</v>
      </c>
      <c r="H996" s="56" t="s">
        <v>82</v>
      </c>
      <c r="I996" s="51" t="s">
        <v>174</v>
      </c>
      <c r="J996" s="121" t="s">
        <v>84</v>
      </c>
      <c r="K996" s="109" t="s">
        <v>2883</v>
      </c>
      <c r="L996" s="114">
        <v>12576541</v>
      </c>
      <c r="M996" s="51" t="s">
        <v>86</v>
      </c>
      <c r="N996" s="109" t="s">
        <v>2903</v>
      </c>
      <c r="O996" s="109">
        <v>1007499909</v>
      </c>
      <c r="P996" s="109">
        <v>490</v>
      </c>
      <c r="Q996" s="120">
        <v>46051</v>
      </c>
      <c r="R996" s="109">
        <v>4224609418</v>
      </c>
      <c r="S996" s="114">
        <v>3941</v>
      </c>
      <c r="T996" s="120">
        <v>46052</v>
      </c>
      <c r="U996" s="114">
        <v>12576541</v>
      </c>
      <c r="V996" s="56" t="s">
        <v>88</v>
      </c>
      <c r="W996" s="114">
        <v>1082939683</v>
      </c>
      <c r="X996" s="161" t="s">
        <v>1984</v>
      </c>
      <c r="Y996" s="120">
        <v>46052</v>
      </c>
      <c r="Z996" s="120">
        <v>46062</v>
      </c>
      <c r="AA996" s="120" t="s">
        <v>90</v>
      </c>
      <c r="AB996" s="120">
        <v>46234</v>
      </c>
      <c r="AC996" s="54">
        <f t="shared" si="76"/>
        <v>172</v>
      </c>
      <c r="AD996" s="56">
        <v>0</v>
      </c>
      <c r="AE996" s="114">
        <v>0</v>
      </c>
      <c r="AF996" s="56">
        <v>0</v>
      </c>
      <c r="AG996" s="116" t="s">
        <v>90</v>
      </c>
      <c r="AH996" s="54">
        <f t="shared" si="80"/>
        <v>0</v>
      </c>
      <c r="AI996" s="56">
        <v>0</v>
      </c>
      <c r="AJ996" s="114">
        <v>0</v>
      </c>
      <c r="AK996" s="120" t="s">
        <v>90</v>
      </c>
      <c r="AL996" s="116" t="s">
        <v>90</v>
      </c>
      <c r="AM996" s="56">
        <v>0</v>
      </c>
      <c r="AN996" s="116" t="s">
        <v>90</v>
      </c>
      <c r="AO996" s="116" t="s">
        <v>90</v>
      </c>
      <c r="AP996" s="116" t="s">
        <v>90</v>
      </c>
      <c r="AQ996" s="54">
        <f t="shared" si="77"/>
        <v>0</v>
      </c>
      <c r="AR996" s="54">
        <f>+L996+AE996-AJ996</f>
        <v>12576541</v>
      </c>
      <c r="AS996" s="56" t="s">
        <v>571</v>
      </c>
      <c r="AT996" s="114">
        <v>0</v>
      </c>
      <c r="AU996" s="56" t="s">
        <v>91</v>
      </c>
      <c r="AV996" s="114">
        <v>0</v>
      </c>
      <c r="AW996" s="56" t="s">
        <v>90</v>
      </c>
      <c r="AX996" s="247">
        <v>2856258</v>
      </c>
      <c r="AY996" s="58">
        <f t="shared" si="78"/>
        <v>9720283</v>
      </c>
      <c r="AZ996" s="112">
        <f t="shared" si="79"/>
        <v>0.22710998198948343</v>
      </c>
      <c r="BA996" s="159">
        <v>0.22710998198948343</v>
      </c>
      <c r="BB996" s="56" t="s">
        <v>90</v>
      </c>
      <c r="BC996" s="56" t="s">
        <v>92</v>
      </c>
      <c r="BD996" s="403" t="s">
        <v>2902</v>
      </c>
      <c r="BE996" s="51" t="s">
        <v>88</v>
      </c>
      <c r="BF996" s="51" t="s">
        <v>88</v>
      </c>
    </row>
    <row r="997" spans="2:58" x14ac:dyDescent="0.25">
      <c r="B997" s="51">
        <v>2026</v>
      </c>
      <c r="C997" s="51">
        <v>891780111</v>
      </c>
      <c r="D997" s="51" t="s">
        <v>79</v>
      </c>
      <c r="E997" s="161" t="s">
        <v>2901</v>
      </c>
      <c r="F997" s="56" t="s">
        <v>2900</v>
      </c>
      <c r="G997" s="56">
        <v>0</v>
      </c>
      <c r="H997" s="56" t="s">
        <v>82</v>
      </c>
      <c r="I997" s="51" t="s">
        <v>174</v>
      </c>
      <c r="J997" s="121" t="s">
        <v>84</v>
      </c>
      <c r="K997" s="109" t="s">
        <v>2883</v>
      </c>
      <c r="L997" s="114">
        <v>13074015</v>
      </c>
      <c r="M997" s="51" t="s">
        <v>86</v>
      </c>
      <c r="N997" s="109" t="s">
        <v>2899</v>
      </c>
      <c r="O997" s="109">
        <v>1083024984</v>
      </c>
      <c r="P997" s="109">
        <v>490</v>
      </c>
      <c r="Q997" s="120">
        <v>46051</v>
      </c>
      <c r="R997" s="109">
        <v>4224609418</v>
      </c>
      <c r="S997" s="114">
        <v>3753</v>
      </c>
      <c r="T997" s="120">
        <v>46052</v>
      </c>
      <c r="U997" s="114">
        <v>13074015</v>
      </c>
      <c r="V997" s="56" t="s">
        <v>88</v>
      </c>
      <c r="W997" s="114">
        <v>1082939683</v>
      </c>
      <c r="X997" s="161" t="s">
        <v>1984</v>
      </c>
      <c r="Y997" s="120">
        <v>46052</v>
      </c>
      <c r="Z997" s="120">
        <v>46062</v>
      </c>
      <c r="AA997" s="120" t="s">
        <v>90</v>
      </c>
      <c r="AB997" s="120">
        <v>46234</v>
      </c>
      <c r="AC997" s="54">
        <f t="shared" si="76"/>
        <v>172</v>
      </c>
      <c r="AD997" s="56">
        <v>0</v>
      </c>
      <c r="AE997" s="114">
        <v>0</v>
      </c>
      <c r="AF997" s="56">
        <v>0</v>
      </c>
      <c r="AG997" s="116" t="s">
        <v>90</v>
      </c>
      <c r="AH997" s="54">
        <f t="shared" si="80"/>
        <v>0</v>
      </c>
      <c r="AI997" s="56">
        <v>0</v>
      </c>
      <c r="AJ997" s="114">
        <v>0</v>
      </c>
      <c r="AK997" s="120" t="s">
        <v>90</v>
      </c>
      <c r="AL997" s="116" t="s">
        <v>90</v>
      </c>
      <c r="AM997" s="56">
        <v>0</v>
      </c>
      <c r="AN997" s="116" t="s">
        <v>90</v>
      </c>
      <c r="AO997" s="116" t="s">
        <v>90</v>
      </c>
      <c r="AP997" s="116" t="s">
        <v>90</v>
      </c>
      <c r="AQ997" s="54">
        <f t="shared" si="77"/>
        <v>0</v>
      </c>
      <c r="AR997" s="54">
        <f>+L997+AE997-AJ997</f>
        <v>13074015</v>
      </c>
      <c r="AS997" s="56" t="s">
        <v>571</v>
      </c>
      <c r="AT997" s="114">
        <v>0</v>
      </c>
      <c r="AU997" s="56" t="s">
        <v>91</v>
      </c>
      <c r="AV997" s="114">
        <v>0</v>
      </c>
      <c r="AW997" s="56" t="s">
        <v>90</v>
      </c>
      <c r="AX997" s="247">
        <v>3154816</v>
      </c>
      <c r="AY997" s="58">
        <f t="shared" si="78"/>
        <v>9919199</v>
      </c>
      <c r="AZ997" s="112">
        <f t="shared" si="79"/>
        <v>0.24130429711148413</v>
      </c>
      <c r="BA997" s="159">
        <v>0.24130429711148413</v>
      </c>
      <c r="BB997" s="56" t="s">
        <v>90</v>
      </c>
      <c r="BC997" s="56" t="s">
        <v>92</v>
      </c>
      <c r="BD997" s="403" t="s">
        <v>2898</v>
      </c>
      <c r="BE997" s="51" t="s">
        <v>88</v>
      </c>
      <c r="BF997" s="51" t="s">
        <v>88</v>
      </c>
    </row>
    <row r="998" spans="2:58" x14ac:dyDescent="0.25">
      <c r="B998" s="51">
        <v>2026</v>
      </c>
      <c r="C998" s="51">
        <v>891780111</v>
      </c>
      <c r="D998" s="51" t="s">
        <v>79</v>
      </c>
      <c r="E998" s="161" t="s">
        <v>2897</v>
      </c>
      <c r="F998" s="56" t="s">
        <v>2896</v>
      </c>
      <c r="G998" s="56">
        <v>0</v>
      </c>
      <c r="H998" s="56" t="s">
        <v>82</v>
      </c>
      <c r="I998" s="51" t="s">
        <v>174</v>
      </c>
      <c r="J998" s="121" t="s">
        <v>84</v>
      </c>
      <c r="K998" s="109" t="s">
        <v>2883</v>
      </c>
      <c r="L998" s="114">
        <v>13316338</v>
      </c>
      <c r="M998" s="51" t="s">
        <v>86</v>
      </c>
      <c r="N998" s="109" t="s">
        <v>2895</v>
      </c>
      <c r="O998" s="109">
        <v>57436504</v>
      </c>
      <c r="P998" s="109">
        <v>490</v>
      </c>
      <c r="Q998" s="120">
        <v>46051</v>
      </c>
      <c r="R998" s="109">
        <v>4224609418</v>
      </c>
      <c r="S998" s="114">
        <v>3940</v>
      </c>
      <c r="T998" s="120">
        <v>46052</v>
      </c>
      <c r="U998" s="114">
        <v>13316338</v>
      </c>
      <c r="V998" s="56" t="s">
        <v>88</v>
      </c>
      <c r="W998" s="114">
        <v>1082939683</v>
      </c>
      <c r="X998" s="161" t="s">
        <v>1984</v>
      </c>
      <c r="Y998" s="120">
        <v>46052</v>
      </c>
      <c r="Z998" s="120">
        <v>46062</v>
      </c>
      <c r="AA998" s="120" t="s">
        <v>90</v>
      </c>
      <c r="AB998" s="120">
        <v>46234</v>
      </c>
      <c r="AC998" s="54">
        <f t="shared" si="76"/>
        <v>172</v>
      </c>
      <c r="AD998" s="56">
        <v>0</v>
      </c>
      <c r="AE998" s="114">
        <v>0</v>
      </c>
      <c r="AF998" s="56">
        <v>0</v>
      </c>
      <c r="AG998" s="116" t="s">
        <v>90</v>
      </c>
      <c r="AH998" s="54">
        <f t="shared" si="80"/>
        <v>0</v>
      </c>
      <c r="AI998" s="56">
        <v>0</v>
      </c>
      <c r="AJ998" s="114">
        <v>0</v>
      </c>
      <c r="AK998" s="120" t="s">
        <v>90</v>
      </c>
      <c r="AL998" s="116" t="s">
        <v>90</v>
      </c>
      <c r="AM998" s="56">
        <v>0</v>
      </c>
      <c r="AN998" s="116" t="s">
        <v>90</v>
      </c>
      <c r="AO998" s="116" t="s">
        <v>90</v>
      </c>
      <c r="AP998" s="116" t="s">
        <v>90</v>
      </c>
      <c r="AQ998" s="54">
        <f t="shared" si="77"/>
        <v>0</v>
      </c>
      <c r="AR998" s="54">
        <f>+L998+AE998-AJ998</f>
        <v>13316338</v>
      </c>
      <c r="AS998" s="56" t="s">
        <v>571</v>
      </c>
      <c r="AT998" s="114">
        <v>0</v>
      </c>
      <c r="AU998" s="56" t="s">
        <v>91</v>
      </c>
      <c r="AV998" s="114">
        <v>0</v>
      </c>
      <c r="AW998" s="56" t="s">
        <v>90</v>
      </c>
      <c r="AX998" s="247">
        <v>2856258</v>
      </c>
      <c r="AY998" s="58">
        <f t="shared" si="78"/>
        <v>10460080</v>
      </c>
      <c r="AZ998" s="112">
        <f t="shared" si="79"/>
        <v>0.21449275318785088</v>
      </c>
      <c r="BA998" s="159">
        <v>0.21449275318785088</v>
      </c>
      <c r="BB998" s="56" t="s">
        <v>90</v>
      </c>
      <c r="BC998" s="56" t="s">
        <v>92</v>
      </c>
      <c r="BD998" s="403" t="s">
        <v>2894</v>
      </c>
      <c r="BE998" s="51" t="s">
        <v>88</v>
      </c>
      <c r="BF998" s="51" t="s">
        <v>88</v>
      </c>
    </row>
    <row r="999" spans="2:58" x14ac:dyDescent="0.25">
      <c r="B999" s="51">
        <v>2026</v>
      </c>
      <c r="C999" s="51">
        <v>891780111</v>
      </c>
      <c r="D999" s="51" t="s">
        <v>79</v>
      </c>
      <c r="E999" s="161" t="s">
        <v>2893</v>
      </c>
      <c r="F999" s="54" t="s">
        <v>2892</v>
      </c>
      <c r="G999" s="56">
        <v>0</v>
      </c>
      <c r="H999" s="56" t="s">
        <v>82</v>
      </c>
      <c r="I999" s="51" t="s">
        <v>174</v>
      </c>
      <c r="J999" s="121" t="s">
        <v>84</v>
      </c>
      <c r="K999" s="109" t="s">
        <v>2883</v>
      </c>
      <c r="L999" s="114">
        <v>11836745</v>
      </c>
      <c r="M999" s="51" t="s">
        <v>86</v>
      </c>
      <c r="N999" s="109" t="s">
        <v>2891</v>
      </c>
      <c r="O999" s="109">
        <v>1082853629</v>
      </c>
      <c r="P999" s="109">
        <v>490</v>
      </c>
      <c r="Q999" s="120">
        <v>46051</v>
      </c>
      <c r="R999" s="109">
        <v>4224609418</v>
      </c>
      <c r="S999" s="114">
        <v>3939</v>
      </c>
      <c r="T999" s="120">
        <v>46052</v>
      </c>
      <c r="U999" s="114">
        <v>11836745</v>
      </c>
      <c r="V999" s="56" t="s">
        <v>88</v>
      </c>
      <c r="W999" s="114">
        <v>1082939683</v>
      </c>
      <c r="X999" s="161" t="s">
        <v>1984</v>
      </c>
      <c r="Y999" s="120">
        <v>46052</v>
      </c>
      <c r="Z999" s="120">
        <v>46062</v>
      </c>
      <c r="AA999" s="120" t="s">
        <v>90</v>
      </c>
      <c r="AB999" s="120">
        <v>46234</v>
      </c>
      <c r="AC999" s="54">
        <f t="shared" si="76"/>
        <v>172</v>
      </c>
      <c r="AD999" s="56">
        <v>0</v>
      </c>
      <c r="AE999" s="114">
        <v>0</v>
      </c>
      <c r="AF999" s="56">
        <v>0</v>
      </c>
      <c r="AG999" s="116" t="s">
        <v>90</v>
      </c>
      <c r="AH999" s="54">
        <f t="shared" si="80"/>
        <v>0</v>
      </c>
      <c r="AI999" s="56">
        <v>0</v>
      </c>
      <c r="AJ999" s="114">
        <v>0</v>
      </c>
      <c r="AK999" s="120" t="s">
        <v>90</v>
      </c>
      <c r="AL999" s="116" t="s">
        <v>90</v>
      </c>
      <c r="AM999" s="56">
        <v>0</v>
      </c>
      <c r="AN999" s="116" t="s">
        <v>90</v>
      </c>
      <c r="AO999" s="116" t="s">
        <v>90</v>
      </c>
      <c r="AP999" s="116" t="s">
        <v>90</v>
      </c>
      <c r="AQ999" s="54">
        <f t="shared" si="77"/>
        <v>0</v>
      </c>
      <c r="AR999" s="54">
        <f>+L999+AE999-AJ999</f>
        <v>11836745</v>
      </c>
      <c r="AS999" s="56" t="s">
        <v>571</v>
      </c>
      <c r="AT999" s="114">
        <v>0</v>
      </c>
      <c r="AU999" s="56" t="s">
        <v>91</v>
      </c>
      <c r="AV999" s="114">
        <v>0</v>
      </c>
      <c r="AW999" s="56" t="s">
        <v>90</v>
      </c>
      <c r="AX999" s="247">
        <v>2856258</v>
      </c>
      <c r="AY999" s="58">
        <f t="shared" si="78"/>
        <v>8980487</v>
      </c>
      <c r="AZ999" s="112">
        <f t="shared" si="79"/>
        <v>0.24130434507121679</v>
      </c>
      <c r="BA999" s="159">
        <v>0.24130434507121679</v>
      </c>
      <c r="BB999" s="56" t="s">
        <v>90</v>
      </c>
      <c r="BC999" s="56" t="s">
        <v>92</v>
      </c>
      <c r="BD999" s="403" t="s">
        <v>2890</v>
      </c>
      <c r="BE999" s="51" t="s">
        <v>88</v>
      </c>
      <c r="BF999" s="51" t="s">
        <v>88</v>
      </c>
    </row>
    <row r="1000" spans="2:58" x14ac:dyDescent="0.25">
      <c r="B1000" s="51">
        <v>2026</v>
      </c>
      <c r="C1000" s="51">
        <v>891780111</v>
      </c>
      <c r="D1000" s="51" t="s">
        <v>79</v>
      </c>
      <c r="E1000" s="161" t="s">
        <v>2889</v>
      </c>
      <c r="F1000" s="56" t="s">
        <v>2888</v>
      </c>
      <c r="G1000" s="56">
        <v>0</v>
      </c>
      <c r="H1000" s="56" t="s">
        <v>82</v>
      </c>
      <c r="I1000" s="51" t="s">
        <v>174</v>
      </c>
      <c r="J1000" s="121" t="s">
        <v>84</v>
      </c>
      <c r="K1000" s="109" t="s">
        <v>2883</v>
      </c>
      <c r="L1000" s="114">
        <v>14056134</v>
      </c>
      <c r="M1000" s="51" t="s">
        <v>86</v>
      </c>
      <c r="N1000" s="109" t="s">
        <v>2887</v>
      </c>
      <c r="O1000" s="109">
        <v>36711655</v>
      </c>
      <c r="P1000" s="109">
        <v>490</v>
      </c>
      <c r="Q1000" s="120">
        <v>46051</v>
      </c>
      <c r="R1000" s="109">
        <v>4224609418</v>
      </c>
      <c r="S1000" s="114">
        <v>3938</v>
      </c>
      <c r="T1000" s="120">
        <v>46052</v>
      </c>
      <c r="U1000" s="114">
        <v>14056134</v>
      </c>
      <c r="V1000" s="56" t="s">
        <v>88</v>
      </c>
      <c r="W1000" s="114">
        <v>1082939683</v>
      </c>
      <c r="X1000" s="161" t="s">
        <v>1984</v>
      </c>
      <c r="Y1000" s="120">
        <v>46052</v>
      </c>
      <c r="Z1000" s="120">
        <v>46062</v>
      </c>
      <c r="AA1000" s="120" t="s">
        <v>90</v>
      </c>
      <c r="AB1000" s="120">
        <v>46234</v>
      </c>
      <c r="AC1000" s="54">
        <f t="shared" si="76"/>
        <v>172</v>
      </c>
      <c r="AD1000" s="56">
        <v>0</v>
      </c>
      <c r="AE1000" s="114">
        <v>0</v>
      </c>
      <c r="AF1000" s="56">
        <v>0</v>
      </c>
      <c r="AG1000" s="116" t="s">
        <v>90</v>
      </c>
      <c r="AH1000" s="54">
        <f t="shared" si="80"/>
        <v>0</v>
      </c>
      <c r="AI1000" s="56">
        <v>0</v>
      </c>
      <c r="AJ1000" s="114">
        <v>0</v>
      </c>
      <c r="AK1000" s="120" t="s">
        <v>90</v>
      </c>
      <c r="AL1000" s="116" t="s">
        <v>90</v>
      </c>
      <c r="AM1000" s="56">
        <v>0</v>
      </c>
      <c r="AN1000" s="116" t="s">
        <v>90</v>
      </c>
      <c r="AO1000" s="116" t="s">
        <v>90</v>
      </c>
      <c r="AP1000" s="116" t="s">
        <v>90</v>
      </c>
      <c r="AQ1000" s="54">
        <f t="shared" si="77"/>
        <v>0</v>
      </c>
      <c r="AR1000" s="54">
        <f>+L1000+AE1000-AJ1000</f>
        <v>14056134</v>
      </c>
      <c r="AS1000" s="56" t="s">
        <v>571</v>
      </c>
      <c r="AT1000" s="114">
        <v>0</v>
      </c>
      <c r="AU1000" s="56" t="s">
        <v>91</v>
      </c>
      <c r="AV1000" s="114">
        <v>0</v>
      </c>
      <c r="AW1000" s="56" t="s">
        <v>90</v>
      </c>
      <c r="AX1000" s="247">
        <v>2856258</v>
      </c>
      <c r="AY1000" s="58">
        <f t="shared" si="78"/>
        <v>11199876</v>
      </c>
      <c r="AZ1000" s="112">
        <f t="shared" si="79"/>
        <v>0.20320366894624084</v>
      </c>
      <c r="BA1000" s="159">
        <v>0.20320366894624084</v>
      </c>
      <c r="BB1000" s="56" t="s">
        <v>90</v>
      </c>
      <c r="BC1000" s="56" t="s">
        <v>92</v>
      </c>
      <c r="BD1000" s="403" t="s">
        <v>2886</v>
      </c>
      <c r="BE1000" s="51" t="s">
        <v>88</v>
      </c>
      <c r="BF1000" s="51" t="s">
        <v>88</v>
      </c>
    </row>
    <row r="1001" spans="2:58" x14ac:dyDescent="0.25">
      <c r="B1001" s="51">
        <v>2026</v>
      </c>
      <c r="C1001" s="51">
        <v>891780111</v>
      </c>
      <c r="D1001" s="51" t="s">
        <v>79</v>
      </c>
      <c r="E1001" s="161" t="s">
        <v>2885</v>
      </c>
      <c r="F1001" s="56" t="s">
        <v>2884</v>
      </c>
      <c r="G1001" s="56">
        <v>0</v>
      </c>
      <c r="H1001" s="56" t="s">
        <v>82</v>
      </c>
      <c r="I1001" s="51" t="s">
        <v>174</v>
      </c>
      <c r="J1001" s="121" t="s">
        <v>84</v>
      </c>
      <c r="K1001" s="109" t="s">
        <v>2883</v>
      </c>
      <c r="L1001" s="114">
        <v>11836745</v>
      </c>
      <c r="M1001" s="51" t="s">
        <v>86</v>
      </c>
      <c r="N1001" s="109" t="s">
        <v>2882</v>
      </c>
      <c r="O1001" s="109">
        <v>1081926132</v>
      </c>
      <c r="P1001" s="109">
        <v>490</v>
      </c>
      <c r="Q1001" s="120">
        <v>46051</v>
      </c>
      <c r="R1001" s="109">
        <v>4224609418</v>
      </c>
      <c r="S1001" s="114">
        <v>3931</v>
      </c>
      <c r="T1001" s="120">
        <v>46052</v>
      </c>
      <c r="U1001" s="114">
        <v>11836745</v>
      </c>
      <c r="V1001" s="56" t="s">
        <v>88</v>
      </c>
      <c r="W1001" s="114">
        <v>1082939683</v>
      </c>
      <c r="X1001" s="161" t="s">
        <v>1984</v>
      </c>
      <c r="Y1001" s="120">
        <v>46052</v>
      </c>
      <c r="Z1001" s="120">
        <v>46062</v>
      </c>
      <c r="AA1001" s="120" t="s">
        <v>90</v>
      </c>
      <c r="AB1001" s="120">
        <v>46234</v>
      </c>
      <c r="AC1001" s="54">
        <f t="shared" si="76"/>
        <v>172</v>
      </c>
      <c r="AD1001" s="56">
        <v>0</v>
      </c>
      <c r="AE1001" s="114">
        <v>0</v>
      </c>
      <c r="AF1001" s="56">
        <v>0</v>
      </c>
      <c r="AG1001" s="116" t="s">
        <v>90</v>
      </c>
      <c r="AH1001" s="54">
        <f t="shared" si="80"/>
        <v>0</v>
      </c>
      <c r="AI1001" s="56">
        <v>0</v>
      </c>
      <c r="AJ1001" s="114">
        <v>0</v>
      </c>
      <c r="AK1001" s="120" t="s">
        <v>90</v>
      </c>
      <c r="AL1001" s="116" t="s">
        <v>90</v>
      </c>
      <c r="AM1001" s="56">
        <v>0</v>
      </c>
      <c r="AN1001" s="116" t="s">
        <v>90</v>
      </c>
      <c r="AO1001" s="116" t="s">
        <v>90</v>
      </c>
      <c r="AP1001" s="116" t="s">
        <v>90</v>
      </c>
      <c r="AQ1001" s="54">
        <f t="shared" si="77"/>
        <v>0</v>
      </c>
      <c r="AR1001" s="54">
        <f>+L1001+AE1001-AJ1001</f>
        <v>11836745</v>
      </c>
      <c r="AS1001" s="56" t="s">
        <v>571</v>
      </c>
      <c r="AT1001" s="114">
        <v>0</v>
      </c>
      <c r="AU1001" s="56" t="s">
        <v>91</v>
      </c>
      <c r="AV1001" s="114">
        <v>0</v>
      </c>
      <c r="AW1001" s="56" t="s">
        <v>90</v>
      </c>
      <c r="AX1001" s="247">
        <v>2856258</v>
      </c>
      <c r="AY1001" s="58">
        <f t="shared" si="78"/>
        <v>8980487</v>
      </c>
      <c r="AZ1001" s="112">
        <f t="shared" si="79"/>
        <v>0.24130434507121679</v>
      </c>
      <c r="BA1001" s="159">
        <v>0.24130434507121679</v>
      </c>
      <c r="BB1001" s="56" t="s">
        <v>90</v>
      </c>
      <c r="BC1001" s="56" t="s">
        <v>92</v>
      </c>
      <c r="BD1001" s="403" t="s">
        <v>2881</v>
      </c>
      <c r="BE1001" s="51" t="s">
        <v>88</v>
      </c>
      <c r="BF1001" s="51" t="s">
        <v>88</v>
      </c>
    </row>
    <row r="1002" spans="2:58" x14ac:dyDescent="0.25">
      <c r="B1002" s="51">
        <v>2026</v>
      </c>
      <c r="C1002" s="51">
        <v>891780111</v>
      </c>
      <c r="D1002" s="51" t="s">
        <v>79</v>
      </c>
      <c r="E1002" s="161" t="s">
        <v>2880</v>
      </c>
      <c r="F1002" s="56" t="s">
        <v>2879</v>
      </c>
      <c r="G1002" s="56">
        <v>0</v>
      </c>
      <c r="H1002" s="56" t="s">
        <v>82</v>
      </c>
      <c r="I1002" s="51" t="s">
        <v>174</v>
      </c>
      <c r="J1002" s="121" t="s">
        <v>84</v>
      </c>
      <c r="K1002" s="410" t="s">
        <v>2878</v>
      </c>
      <c r="L1002" s="114">
        <v>16342539</v>
      </c>
      <c r="M1002" s="51" t="s">
        <v>86</v>
      </c>
      <c r="N1002" s="109" t="s">
        <v>2877</v>
      </c>
      <c r="O1002" s="109">
        <v>1082997126</v>
      </c>
      <c r="P1002" s="109">
        <v>490</v>
      </c>
      <c r="Q1002" s="120">
        <v>46051</v>
      </c>
      <c r="R1002" s="109">
        <v>4224609418</v>
      </c>
      <c r="S1002" s="114">
        <v>3764</v>
      </c>
      <c r="T1002" s="120">
        <v>46052</v>
      </c>
      <c r="U1002" s="114">
        <v>16342539</v>
      </c>
      <c r="V1002" s="56" t="s">
        <v>88</v>
      </c>
      <c r="W1002" s="114">
        <v>1082939683</v>
      </c>
      <c r="X1002" s="161" t="s">
        <v>1984</v>
      </c>
      <c r="Y1002" s="120">
        <v>46052</v>
      </c>
      <c r="Z1002" s="120">
        <v>46062</v>
      </c>
      <c r="AA1002" s="120" t="s">
        <v>90</v>
      </c>
      <c r="AB1002" s="120">
        <v>46234</v>
      </c>
      <c r="AC1002" s="54">
        <f t="shared" si="76"/>
        <v>172</v>
      </c>
      <c r="AD1002" s="56">
        <v>0</v>
      </c>
      <c r="AE1002" s="114">
        <v>0</v>
      </c>
      <c r="AF1002" s="56">
        <v>0</v>
      </c>
      <c r="AG1002" s="116" t="s">
        <v>90</v>
      </c>
      <c r="AH1002" s="54">
        <f t="shared" si="80"/>
        <v>0</v>
      </c>
      <c r="AI1002" s="56">
        <v>0</v>
      </c>
      <c r="AJ1002" s="114">
        <v>0</v>
      </c>
      <c r="AK1002" s="120" t="s">
        <v>90</v>
      </c>
      <c r="AL1002" s="116" t="s">
        <v>90</v>
      </c>
      <c r="AM1002" s="56">
        <v>0</v>
      </c>
      <c r="AN1002" s="116" t="s">
        <v>90</v>
      </c>
      <c r="AO1002" s="116" t="s">
        <v>90</v>
      </c>
      <c r="AP1002" s="116" t="s">
        <v>90</v>
      </c>
      <c r="AQ1002" s="54">
        <f t="shared" si="77"/>
        <v>0</v>
      </c>
      <c r="AR1002" s="54">
        <f>+L1002+AE1002-AJ1002</f>
        <v>16342539</v>
      </c>
      <c r="AS1002" s="56" t="s">
        <v>571</v>
      </c>
      <c r="AT1002" s="114">
        <v>0</v>
      </c>
      <c r="AU1002" s="56" t="s">
        <v>91</v>
      </c>
      <c r="AV1002" s="114">
        <v>0</v>
      </c>
      <c r="AW1002" s="56" t="s">
        <v>90</v>
      </c>
      <c r="AX1002" s="247">
        <v>2366115</v>
      </c>
      <c r="AY1002" s="58">
        <f t="shared" si="78"/>
        <v>13976424</v>
      </c>
      <c r="AZ1002" s="112">
        <f t="shared" si="79"/>
        <v>0.14478258243715986</v>
      </c>
      <c r="BA1002" s="159">
        <v>0.14478258243715986</v>
      </c>
      <c r="BB1002" s="56" t="s">
        <v>90</v>
      </c>
      <c r="BC1002" s="56" t="s">
        <v>92</v>
      </c>
      <c r="BD1002" s="403" t="s">
        <v>2876</v>
      </c>
      <c r="BE1002" s="51" t="s">
        <v>88</v>
      </c>
      <c r="BF1002" s="51" t="s">
        <v>88</v>
      </c>
    </row>
    <row r="1003" spans="2:58" x14ac:dyDescent="0.25">
      <c r="B1003" s="51">
        <v>2026</v>
      </c>
      <c r="C1003" s="51">
        <v>891780111</v>
      </c>
      <c r="D1003" s="51" t="s">
        <v>79</v>
      </c>
      <c r="E1003" s="161" t="s">
        <v>2875</v>
      </c>
      <c r="F1003" s="56" t="s">
        <v>2874</v>
      </c>
      <c r="G1003" s="56">
        <v>0</v>
      </c>
      <c r="H1003" s="56" t="s">
        <v>82</v>
      </c>
      <c r="I1003" s="51" t="s">
        <v>174</v>
      </c>
      <c r="J1003" s="121" t="s">
        <v>84</v>
      </c>
      <c r="K1003" s="109" t="s">
        <v>2869</v>
      </c>
      <c r="L1003" s="114">
        <v>14795937</v>
      </c>
      <c r="M1003" s="51" t="s">
        <v>86</v>
      </c>
      <c r="N1003" s="109" t="s">
        <v>2873</v>
      </c>
      <c r="O1003" s="109">
        <v>36676154</v>
      </c>
      <c r="P1003" s="109">
        <v>490</v>
      </c>
      <c r="Q1003" s="120">
        <v>46051</v>
      </c>
      <c r="R1003" s="109">
        <v>4224609418</v>
      </c>
      <c r="S1003" s="114">
        <v>3930</v>
      </c>
      <c r="T1003" s="120">
        <v>46052</v>
      </c>
      <c r="U1003" s="114">
        <v>14795937</v>
      </c>
      <c r="V1003" s="56" t="s">
        <v>88</v>
      </c>
      <c r="W1003" s="114">
        <v>1082939683</v>
      </c>
      <c r="X1003" s="161" t="s">
        <v>1984</v>
      </c>
      <c r="Y1003" s="120">
        <v>46052</v>
      </c>
      <c r="Z1003" s="120">
        <v>46062</v>
      </c>
      <c r="AA1003" s="120" t="s">
        <v>90</v>
      </c>
      <c r="AB1003" s="120">
        <v>46234</v>
      </c>
      <c r="AC1003" s="54">
        <f t="shared" si="76"/>
        <v>172</v>
      </c>
      <c r="AD1003" s="56">
        <v>0</v>
      </c>
      <c r="AE1003" s="114">
        <v>0</v>
      </c>
      <c r="AF1003" s="56">
        <v>0</v>
      </c>
      <c r="AG1003" s="116" t="s">
        <v>90</v>
      </c>
      <c r="AH1003" s="54">
        <f t="shared" si="80"/>
        <v>0</v>
      </c>
      <c r="AI1003" s="56">
        <v>0</v>
      </c>
      <c r="AJ1003" s="114">
        <v>0</v>
      </c>
      <c r="AK1003" s="120" t="s">
        <v>90</v>
      </c>
      <c r="AL1003" s="116" t="s">
        <v>90</v>
      </c>
      <c r="AM1003" s="56">
        <v>0</v>
      </c>
      <c r="AN1003" s="116" t="s">
        <v>90</v>
      </c>
      <c r="AO1003" s="116" t="s">
        <v>90</v>
      </c>
      <c r="AP1003" s="116" t="s">
        <v>90</v>
      </c>
      <c r="AQ1003" s="54">
        <f t="shared" si="77"/>
        <v>0</v>
      </c>
      <c r="AR1003" s="54">
        <f>+L1003+AE1003-AJ1003</f>
        <v>14795937</v>
      </c>
      <c r="AS1003" s="56" t="s">
        <v>571</v>
      </c>
      <c r="AT1003" s="114">
        <v>0</v>
      </c>
      <c r="AU1003" s="56" t="s">
        <v>91</v>
      </c>
      <c r="AV1003" s="114">
        <v>0</v>
      </c>
      <c r="AW1003" s="56" t="s">
        <v>90</v>
      </c>
      <c r="AX1003" s="247">
        <v>2856259</v>
      </c>
      <c r="AY1003" s="58">
        <f t="shared" si="78"/>
        <v>11939678</v>
      </c>
      <c r="AZ1003" s="112">
        <f t="shared" si="79"/>
        <v>0.19304346862250088</v>
      </c>
      <c r="BA1003" s="159">
        <v>0.19304346862250088</v>
      </c>
      <c r="BB1003" s="56" t="s">
        <v>90</v>
      </c>
      <c r="BC1003" s="56" t="s">
        <v>92</v>
      </c>
      <c r="BD1003" s="403" t="s">
        <v>2872</v>
      </c>
      <c r="BE1003" s="51" t="s">
        <v>88</v>
      </c>
      <c r="BF1003" s="51" t="s">
        <v>88</v>
      </c>
    </row>
    <row r="1004" spans="2:58" x14ac:dyDescent="0.25">
      <c r="B1004" s="51">
        <v>2026</v>
      </c>
      <c r="C1004" s="51">
        <v>891780111</v>
      </c>
      <c r="D1004" s="51" t="s">
        <v>79</v>
      </c>
      <c r="E1004" s="161" t="s">
        <v>2871</v>
      </c>
      <c r="F1004" s="56" t="s">
        <v>2870</v>
      </c>
      <c r="G1004" s="56">
        <v>0</v>
      </c>
      <c r="H1004" s="56" t="s">
        <v>82</v>
      </c>
      <c r="I1004" s="51" t="s">
        <v>174</v>
      </c>
      <c r="J1004" s="121" t="s">
        <v>84</v>
      </c>
      <c r="K1004" s="109" t="s">
        <v>2869</v>
      </c>
      <c r="L1004" s="114">
        <v>15569237</v>
      </c>
      <c r="M1004" s="51" t="s">
        <v>86</v>
      </c>
      <c r="N1004" s="109" t="s">
        <v>2868</v>
      </c>
      <c r="O1004" s="109">
        <v>26668308</v>
      </c>
      <c r="P1004" s="109">
        <v>490</v>
      </c>
      <c r="Q1004" s="120">
        <v>46051</v>
      </c>
      <c r="R1004" s="109">
        <v>4224609418</v>
      </c>
      <c r="S1004" s="114">
        <v>3929</v>
      </c>
      <c r="T1004" s="120">
        <v>46052</v>
      </c>
      <c r="U1004" s="114">
        <v>15569237</v>
      </c>
      <c r="V1004" s="56" t="s">
        <v>88</v>
      </c>
      <c r="W1004" s="114">
        <v>1082939683</v>
      </c>
      <c r="X1004" s="161" t="s">
        <v>1984</v>
      </c>
      <c r="Y1004" s="120">
        <v>46052</v>
      </c>
      <c r="Z1004" s="120">
        <v>46062</v>
      </c>
      <c r="AA1004" s="120" t="s">
        <v>90</v>
      </c>
      <c r="AB1004" s="120">
        <v>46234</v>
      </c>
      <c r="AC1004" s="54">
        <f t="shared" si="76"/>
        <v>172</v>
      </c>
      <c r="AD1004" s="56">
        <v>0</v>
      </c>
      <c r="AE1004" s="114">
        <v>0</v>
      </c>
      <c r="AF1004" s="56">
        <v>0</v>
      </c>
      <c r="AG1004" s="116" t="s">
        <v>90</v>
      </c>
      <c r="AH1004" s="54">
        <f t="shared" si="80"/>
        <v>0</v>
      </c>
      <c r="AI1004" s="56">
        <v>0</v>
      </c>
      <c r="AJ1004" s="114">
        <v>0</v>
      </c>
      <c r="AK1004" s="120" t="s">
        <v>90</v>
      </c>
      <c r="AL1004" s="116" t="s">
        <v>90</v>
      </c>
      <c r="AM1004" s="56">
        <v>0</v>
      </c>
      <c r="AN1004" s="116" t="s">
        <v>90</v>
      </c>
      <c r="AO1004" s="116" t="s">
        <v>90</v>
      </c>
      <c r="AP1004" s="116" t="s">
        <v>90</v>
      </c>
      <c r="AQ1004" s="54">
        <f t="shared" si="77"/>
        <v>0</v>
      </c>
      <c r="AR1004" s="54">
        <f>+L1004+AE1004-AJ1004</f>
        <v>15569237</v>
      </c>
      <c r="AS1004" s="56" t="s">
        <v>571</v>
      </c>
      <c r="AT1004" s="114">
        <v>0</v>
      </c>
      <c r="AU1004" s="56" t="s">
        <v>91</v>
      </c>
      <c r="AV1004" s="114">
        <v>0</v>
      </c>
      <c r="AW1004" s="56" t="s">
        <v>90</v>
      </c>
      <c r="AX1004" s="247">
        <v>3005539</v>
      </c>
      <c r="AY1004" s="58">
        <f t="shared" si="78"/>
        <v>12563698</v>
      </c>
      <c r="AZ1004" s="112">
        <f t="shared" si="79"/>
        <v>0.19304343559032469</v>
      </c>
      <c r="BA1004" s="159">
        <v>0.19304343559032469</v>
      </c>
      <c r="BB1004" s="56" t="s">
        <v>90</v>
      </c>
      <c r="BC1004" s="56" t="s">
        <v>92</v>
      </c>
      <c r="BD1004" s="403" t="s">
        <v>2867</v>
      </c>
      <c r="BE1004" s="51" t="s">
        <v>88</v>
      </c>
      <c r="BF1004" s="51" t="s">
        <v>88</v>
      </c>
    </row>
    <row r="1005" spans="2:58" x14ac:dyDescent="0.25">
      <c r="B1005" s="51">
        <v>2026</v>
      </c>
      <c r="C1005" s="51">
        <v>891780111</v>
      </c>
      <c r="D1005" s="51" t="s">
        <v>79</v>
      </c>
      <c r="E1005" s="161" t="s">
        <v>2866</v>
      </c>
      <c r="F1005" s="56" t="s">
        <v>2865</v>
      </c>
      <c r="G1005" s="56">
        <v>0</v>
      </c>
      <c r="H1005" s="56" t="s">
        <v>82</v>
      </c>
      <c r="I1005" s="51" t="s">
        <v>174</v>
      </c>
      <c r="J1005" s="121" t="s">
        <v>84</v>
      </c>
      <c r="K1005" s="109" t="s">
        <v>2860</v>
      </c>
      <c r="L1005" s="114">
        <v>16153559</v>
      </c>
      <c r="M1005" s="51" t="s">
        <v>86</v>
      </c>
      <c r="N1005" s="109" t="s">
        <v>2864</v>
      </c>
      <c r="O1005" s="109">
        <v>1082905195</v>
      </c>
      <c r="P1005" s="109">
        <v>490</v>
      </c>
      <c r="Q1005" s="120">
        <v>46051</v>
      </c>
      <c r="R1005" s="109">
        <v>4224609418</v>
      </c>
      <c r="S1005" s="114">
        <v>3893</v>
      </c>
      <c r="T1005" s="120">
        <v>46052</v>
      </c>
      <c r="U1005" s="114">
        <v>16153559</v>
      </c>
      <c r="V1005" s="56" t="s">
        <v>88</v>
      </c>
      <c r="W1005" s="114">
        <v>1082939683</v>
      </c>
      <c r="X1005" s="161" t="s">
        <v>1984</v>
      </c>
      <c r="Y1005" s="120">
        <v>46052</v>
      </c>
      <c r="Z1005" s="120">
        <v>46062</v>
      </c>
      <c r="AA1005" s="120" t="s">
        <v>90</v>
      </c>
      <c r="AB1005" s="120">
        <v>46234</v>
      </c>
      <c r="AC1005" s="54">
        <f t="shared" si="76"/>
        <v>172</v>
      </c>
      <c r="AD1005" s="56">
        <v>0</v>
      </c>
      <c r="AE1005" s="114">
        <v>0</v>
      </c>
      <c r="AF1005" s="56">
        <v>0</v>
      </c>
      <c r="AG1005" s="116" t="s">
        <v>90</v>
      </c>
      <c r="AH1005" s="54">
        <f t="shared" si="80"/>
        <v>0</v>
      </c>
      <c r="AI1005" s="56">
        <v>0</v>
      </c>
      <c r="AJ1005" s="114">
        <v>0</v>
      </c>
      <c r="AK1005" s="120" t="s">
        <v>90</v>
      </c>
      <c r="AL1005" s="116" t="s">
        <v>90</v>
      </c>
      <c r="AM1005" s="56">
        <v>0</v>
      </c>
      <c r="AN1005" s="116" t="s">
        <v>90</v>
      </c>
      <c r="AO1005" s="116" t="s">
        <v>90</v>
      </c>
      <c r="AP1005" s="116" t="s">
        <v>90</v>
      </c>
      <c r="AQ1005" s="54">
        <f t="shared" si="77"/>
        <v>0</v>
      </c>
      <c r="AR1005" s="54">
        <f>+L1005+AE1005-AJ1005</f>
        <v>16153559</v>
      </c>
      <c r="AS1005" s="56" t="s">
        <v>571</v>
      </c>
      <c r="AT1005" s="114">
        <v>0</v>
      </c>
      <c r="AU1005" s="56" t="s">
        <v>91</v>
      </c>
      <c r="AV1005" s="114">
        <v>0</v>
      </c>
      <c r="AW1005" s="56" t="s">
        <v>90</v>
      </c>
      <c r="AX1005" s="247">
        <v>3118340</v>
      </c>
      <c r="AY1005" s="58">
        <f t="shared" si="78"/>
        <v>13035219</v>
      </c>
      <c r="AZ1005" s="112">
        <f t="shared" si="79"/>
        <v>0.19304352681659812</v>
      </c>
      <c r="BA1005" s="159">
        <v>0.19304352681659812</v>
      </c>
      <c r="BB1005" s="56" t="s">
        <v>90</v>
      </c>
      <c r="BC1005" s="56" t="s">
        <v>92</v>
      </c>
      <c r="BD1005" s="403" t="s">
        <v>2863</v>
      </c>
      <c r="BE1005" s="51" t="s">
        <v>88</v>
      </c>
      <c r="BF1005" s="51" t="s">
        <v>88</v>
      </c>
    </row>
    <row r="1006" spans="2:58" x14ac:dyDescent="0.25">
      <c r="B1006" s="51">
        <v>2026</v>
      </c>
      <c r="C1006" s="51">
        <v>891780111</v>
      </c>
      <c r="D1006" s="51" t="s">
        <v>79</v>
      </c>
      <c r="E1006" s="161" t="s">
        <v>2862</v>
      </c>
      <c r="F1006" s="56" t="s">
        <v>2861</v>
      </c>
      <c r="G1006" s="56">
        <v>0</v>
      </c>
      <c r="H1006" s="56" t="s">
        <v>82</v>
      </c>
      <c r="I1006" s="51" t="s">
        <v>174</v>
      </c>
      <c r="J1006" s="121" t="s">
        <v>84</v>
      </c>
      <c r="K1006" s="109" t="s">
        <v>2860</v>
      </c>
      <c r="L1006" s="114">
        <v>14999733</v>
      </c>
      <c r="M1006" s="51" t="s">
        <v>86</v>
      </c>
      <c r="N1006" s="109" t="s">
        <v>2859</v>
      </c>
      <c r="O1006" s="109">
        <v>1079931675</v>
      </c>
      <c r="P1006" s="109">
        <v>490</v>
      </c>
      <c r="Q1006" s="120">
        <v>46051</v>
      </c>
      <c r="R1006" s="109">
        <v>4224609418</v>
      </c>
      <c r="S1006" s="114">
        <v>3892</v>
      </c>
      <c r="T1006" s="120">
        <v>46052</v>
      </c>
      <c r="U1006" s="114">
        <v>14999733</v>
      </c>
      <c r="V1006" s="56" t="s">
        <v>88</v>
      </c>
      <c r="W1006" s="114">
        <v>1082939683</v>
      </c>
      <c r="X1006" s="161" t="s">
        <v>1984</v>
      </c>
      <c r="Y1006" s="120">
        <v>46052</v>
      </c>
      <c r="Z1006" s="120">
        <v>46062</v>
      </c>
      <c r="AA1006" s="120" t="s">
        <v>90</v>
      </c>
      <c r="AB1006" s="120">
        <v>46234</v>
      </c>
      <c r="AC1006" s="54">
        <f t="shared" si="76"/>
        <v>172</v>
      </c>
      <c r="AD1006" s="56">
        <v>0</v>
      </c>
      <c r="AE1006" s="114">
        <v>0</v>
      </c>
      <c r="AF1006" s="56">
        <v>0</v>
      </c>
      <c r="AG1006" s="116" t="s">
        <v>90</v>
      </c>
      <c r="AH1006" s="54">
        <f t="shared" si="80"/>
        <v>0</v>
      </c>
      <c r="AI1006" s="56">
        <v>0</v>
      </c>
      <c r="AJ1006" s="114">
        <v>0</v>
      </c>
      <c r="AK1006" s="120" t="s">
        <v>90</v>
      </c>
      <c r="AL1006" s="116" t="s">
        <v>90</v>
      </c>
      <c r="AM1006" s="56">
        <v>0</v>
      </c>
      <c r="AN1006" s="116" t="s">
        <v>90</v>
      </c>
      <c r="AO1006" s="116" t="s">
        <v>90</v>
      </c>
      <c r="AP1006" s="116" t="s">
        <v>90</v>
      </c>
      <c r="AQ1006" s="54">
        <f t="shared" si="77"/>
        <v>0</v>
      </c>
      <c r="AR1006" s="54">
        <f>+L1006+AE1006-AJ1006</f>
        <v>14999733</v>
      </c>
      <c r="AS1006" s="56" t="s">
        <v>571</v>
      </c>
      <c r="AT1006" s="114">
        <v>0</v>
      </c>
      <c r="AU1006" s="56" t="s">
        <v>91</v>
      </c>
      <c r="AV1006" s="114">
        <v>0</v>
      </c>
      <c r="AW1006" s="56" t="s">
        <v>90</v>
      </c>
      <c r="AX1006" s="247">
        <v>2895600</v>
      </c>
      <c r="AY1006" s="58">
        <f t="shared" si="78"/>
        <v>12104133</v>
      </c>
      <c r="AZ1006" s="112">
        <f t="shared" si="79"/>
        <v>0.19304343617316388</v>
      </c>
      <c r="BA1006" s="159">
        <v>0.19304343617316388</v>
      </c>
      <c r="BB1006" s="56" t="s">
        <v>90</v>
      </c>
      <c r="BC1006" s="56" t="s">
        <v>92</v>
      </c>
      <c r="BD1006" s="403" t="s">
        <v>2858</v>
      </c>
      <c r="BE1006" s="51" t="s">
        <v>88</v>
      </c>
      <c r="BF1006" s="51" t="s">
        <v>88</v>
      </c>
    </row>
    <row r="1007" spans="2:58" x14ac:dyDescent="0.25">
      <c r="B1007" s="51">
        <v>2026</v>
      </c>
      <c r="C1007" s="51">
        <v>891780111</v>
      </c>
      <c r="D1007" s="51" t="s">
        <v>79</v>
      </c>
      <c r="E1007" s="161" t="s">
        <v>2857</v>
      </c>
      <c r="F1007" s="56" t="s">
        <v>2856</v>
      </c>
      <c r="G1007" s="56">
        <v>0</v>
      </c>
      <c r="H1007" s="56" t="s">
        <v>82</v>
      </c>
      <c r="I1007" s="51" t="s">
        <v>174</v>
      </c>
      <c r="J1007" s="121" t="s">
        <v>84</v>
      </c>
      <c r="K1007" s="109" t="s">
        <v>2851</v>
      </c>
      <c r="L1007" s="114">
        <v>16693533</v>
      </c>
      <c r="M1007" s="51" t="s">
        <v>86</v>
      </c>
      <c r="N1007" s="109" t="s">
        <v>2855</v>
      </c>
      <c r="O1007" s="109">
        <v>85487523</v>
      </c>
      <c r="P1007" s="109">
        <v>490</v>
      </c>
      <c r="Q1007" s="120">
        <v>46051</v>
      </c>
      <c r="R1007" s="109">
        <v>4224609418</v>
      </c>
      <c r="S1007" s="114">
        <v>3928</v>
      </c>
      <c r="T1007" s="120">
        <v>46052</v>
      </c>
      <c r="U1007" s="114">
        <v>16693533</v>
      </c>
      <c r="V1007" s="56" t="s">
        <v>88</v>
      </c>
      <c r="W1007" s="114">
        <v>1082939683</v>
      </c>
      <c r="X1007" s="161" t="s">
        <v>1984</v>
      </c>
      <c r="Y1007" s="120">
        <v>46052</v>
      </c>
      <c r="Z1007" s="120">
        <v>46062</v>
      </c>
      <c r="AA1007" s="120" t="s">
        <v>90</v>
      </c>
      <c r="AB1007" s="120">
        <v>46234</v>
      </c>
      <c r="AC1007" s="54">
        <f t="shared" si="76"/>
        <v>172</v>
      </c>
      <c r="AD1007" s="56">
        <v>0</v>
      </c>
      <c r="AE1007" s="114">
        <v>0</v>
      </c>
      <c r="AF1007" s="56">
        <v>0</v>
      </c>
      <c r="AG1007" s="116" t="s">
        <v>90</v>
      </c>
      <c r="AH1007" s="54">
        <f t="shared" si="80"/>
        <v>0</v>
      </c>
      <c r="AI1007" s="56">
        <v>0</v>
      </c>
      <c r="AJ1007" s="114">
        <v>0</v>
      </c>
      <c r="AK1007" s="120" t="s">
        <v>90</v>
      </c>
      <c r="AL1007" s="116" t="s">
        <v>90</v>
      </c>
      <c r="AM1007" s="56">
        <v>0</v>
      </c>
      <c r="AN1007" s="116" t="s">
        <v>90</v>
      </c>
      <c r="AO1007" s="116" t="s">
        <v>90</v>
      </c>
      <c r="AP1007" s="116" t="s">
        <v>90</v>
      </c>
      <c r="AQ1007" s="54">
        <f t="shared" si="77"/>
        <v>0</v>
      </c>
      <c r="AR1007" s="54">
        <f>+L1007+AE1007-AJ1007</f>
        <v>16693533</v>
      </c>
      <c r="AS1007" s="56" t="s">
        <v>571</v>
      </c>
      <c r="AT1007" s="114">
        <v>0</v>
      </c>
      <c r="AU1007" s="56" t="s">
        <v>91</v>
      </c>
      <c r="AV1007" s="114">
        <v>0</v>
      </c>
      <c r="AW1007" s="56" t="s">
        <v>90</v>
      </c>
      <c r="AX1007" s="247">
        <v>2784829</v>
      </c>
      <c r="AY1007" s="58">
        <f t="shared" si="78"/>
        <v>13908704</v>
      </c>
      <c r="AZ1007" s="112">
        <f t="shared" si="79"/>
        <v>0.16682082816142035</v>
      </c>
      <c r="BA1007" s="159">
        <v>0.16682082816142035</v>
      </c>
      <c r="BB1007" s="56" t="s">
        <v>90</v>
      </c>
      <c r="BC1007" s="56" t="s">
        <v>92</v>
      </c>
      <c r="BD1007" s="403" t="s">
        <v>2854</v>
      </c>
      <c r="BE1007" s="51" t="s">
        <v>88</v>
      </c>
      <c r="BF1007" s="51" t="s">
        <v>88</v>
      </c>
    </row>
    <row r="1008" spans="2:58" x14ac:dyDescent="0.25">
      <c r="B1008" s="51">
        <v>2026</v>
      </c>
      <c r="C1008" s="51">
        <v>891780111</v>
      </c>
      <c r="D1008" s="51" t="s">
        <v>79</v>
      </c>
      <c r="E1008" s="161" t="s">
        <v>2853</v>
      </c>
      <c r="F1008" s="56" t="s">
        <v>2852</v>
      </c>
      <c r="G1008" s="56">
        <v>0</v>
      </c>
      <c r="H1008" s="56" t="s">
        <v>82</v>
      </c>
      <c r="I1008" s="51" t="s">
        <v>174</v>
      </c>
      <c r="J1008" s="121" t="s">
        <v>84</v>
      </c>
      <c r="K1008" s="109" t="s">
        <v>2851</v>
      </c>
      <c r="L1008" s="114">
        <v>16693533</v>
      </c>
      <c r="M1008" s="51" t="s">
        <v>86</v>
      </c>
      <c r="N1008" s="109" t="s">
        <v>2850</v>
      </c>
      <c r="O1008" s="109">
        <v>57271768</v>
      </c>
      <c r="P1008" s="109">
        <v>490</v>
      </c>
      <c r="Q1008" s="120">
        <v>46051</v>
      </c>
      <c r="R1008" s="109">
        <v>4224609418</v>
      </c>
      <c r="S1008" s="114">
        <v>3927</v>
      </c>
      <c r="T1008" s="120">
        <v>46052</v>
      </c>
      <c r="U1008" s="114">
        <v>16693533</v>
      </c>
      <c r="V1008" s="56" t="s">
        <v>88</v>
      </c>
      <c r="W1008" s="114">
        <v>1082939683</v>
      </c>
      <c r="X1008" s="161" t="s">
        <v>1984</v>
      </c>
      <c r="Y1008" s="120">
        <v>46052</v>
      </c>
      <c r="Z1008" s="120">
        <v>46062</v>
      </c>
      <c r="AA1008" s="120" t="s">
        <v>90</v>
      </c>
      <c r="AB1008" s="120">
        <v>46234</v>
      </c>
      <c r="AC1008" s="54">
        <f t="shared" si="76"/>
        <v>172</v>
      </c>
      <c r="AD1008" s="56">
        <v>0</v>
      </c>
      <c r="AE1008" s="114">
        <v>0</v>
      </c>
      <c r="AF1008" s="56">
        <v>0</v>
      </c>
      <c r="AG1008" s="116" t="s">
        <v>90</v>
      </c>
      <c r="AH1008" s="54">
        <f t="shared" si="80"/>
        <v>0</v>
      </c>
      <c r="AI1008" s="56">
        <v>0</v>
      </c>
      <c r="AJ1008" s="114">
        <v>0</v>
      </c>
      <c r="AK1008" s="120" t="s">
        <v>90</v>
      </c>
      <c r="AL1008" s="116" t="s">
        <v>90</v>
      </c>
      <c r="AM1008" s="56">
        <v>0</v>
      </c>
      <c r="AN1008" s="116" t="s">
        <v>90</v>
      </c>
      <c r="AO1008" s="116" t="s">
        <v>90</v>
      </c>
      <c r="AP1008" s="116" t="s">
        <v>90</v>
      </c>
      <c r="AQ1008" s="54">
        <f t="shared" si="77"/>
        <v>0</v>
      </c>
      <c r="AR1008" s="54">
        <f>+L1008+AE1008-AJ1008</f>
        <v>16693533</v>
      </c>
      <c r="AS1008" s="56" t="s">
        <v>571</v>
      </c>
      <c r="AT1008" s="114">
        <v>0</v>
      </c>
      <c r="AU1008" s="56" t="s">
        <v>91</v>
      </c>
      <c r="AV1008" s="114">
        <v>0</v>
      </c>
      <c r="AW1008" s="56" t="s">
        <v>90</v>
      </c>
      <c r="AX1008" s="247">
        <v>2999046</v>
      </c>
      <c r="AY1008" s="58">
        <f t="shared" si="78"/>
        <v>13694487</v>
      </c>
      <c r="AZ1008" s="112">
        <f t="shared" si="79"/>
        <v>0.17965316269479925</v>
      </c>
      <c r="BA1008" s="159">
        <v>0.17965316269479925</v>
      </c>
      <c r="BB1008" s="56" t="s">
        <v>90</v>
      </c>
      <c r="BC1008" s="56" t="s">
        <v>92</v>
      </c>
      <c r="BD1008" s="403" t="s">
        <v>2849</v>
      </c>
      <c r="BE1008" s="51" t="s">
        <v>88</v>
      </c>
      <c r="BF1008" s="51" t="s">
        <v>88</v>
      </c>
    </row>
    <row r="1009" spans="2:58" x14ac:dyDescent="0.25">
      <c r="B1009" s="51">
        <v>2026</v>
      </c>
      <c r="C1009" s="51">
        <v>891780111</v>
      </c>
      <c r="D1009" s="51" t="s">
        <v>79</v>
      </c>
      <c r="E1009" s="161" t="s">
        <v>2848</v>
      </c>
      <c r="F1009" s="56" t="s">
        <v>2847</v>
      </c>
      <c r="G1009" s="56">
        <v>0</v>
      </c>
      <c r="H1009" s="56" t="s">
        <v>82</v>
      </c>
      <c r="I1009" s="51" t="s">
        <v>174</v>
      </c>
      <c r="J1009" s="121" t="s">
        <v>84</v>
      </c>
      <c r="K1009" s="109" t="s">
        <v>2846</v>
      </c>
      <c r="L1009" s="114">
        <v>18437994</v>
      </c>
      <c r="M1009" s="51" t="s">
        <v>86</v>
      </c>
      <c r="N1009" s="109" t="s">
        <v>2845</v>
      </c>
      <c r="O1009" s="109">
        <v>57270302</v>
      </c>
      <c r="P1009" s="109">
        <v>490</v>
      </c>
      <c r="Q1009" s="120">
        <v>46051</v>
      </c>
      <c r="R1009" s="109">
        <v>4224609418</v>
      </c>
      <c r="S1009" s="114">
        <v>3968</v>
      </c>
      <c r="T1009" s="120">
        <v>46052</v>
      </c>
      <c r="U1009" s="114">
        <v>18437994</v>
      </c>
      <c r="V1009" s="56" t="s">
        <v>88</v>
      </c>
      <c r="W1009" s="114">
        <v>1082939683</v>
      </c>
      <c r="X1009" s="161" t="s">
        <v>1984</v>
      </c>
      <c r="Y1009" s="120">
        <v>46052</v>
      </c>
      <c r="Z1009" s="120">
        <v>46062</v>
      </c>
      <c r="AA1009" s="120" t="s">
        <v>90</v>
      </c>
      <c r="AB1009" s="120">
        <v>46234</v>
      </c>
      <c r="AC1009" s="54">
        <f t="shared" si="76"/>
        <v>172</v>
      </c>
      <c r="AD1009" s="56">
        <v>0</v>
      </c>
      <c r="AE1009" s="114">
        <v>0</v>
      </c>
      <c r="AF1009" s="56">
        <v>0</v>
      </c>
      <c r="AG1009" s="116" t="s">
        <v>90</v>
      </c>
      <c r="AH1009" s="54">
        <f t="shared" si="80"/>
        <v>0</v>
      </c>
      <c r="AI1009" s="56">
        <v>0</v>
      </c>
      <c r="AJ1009" s="114">
        <v>0</v>
      </c>
      <c r="AK1009" s="120" t="s">
        <v>90</v>
      </c>
      <c r="AL1009" s="116" t="s">
        <v>90</v>
      </c>
      <c r="AM1009" s="56">
        <v>0</v>
      </c>
      <c r="AN1009" s="116" t="s">
        <v>90</v>
      </c>
      <c r="AO1009" s="116" t="s">
        <v>90</v>
      </c>
      <c r="AP1009" s="116" t="s">
        <v>90</v>
      </c>
      <c r="AQ1009" s="54">
        <f t="shared" si="77"/>
        <v>0</v>
      </c>
      <c r="AR1009" s="54">
        <f>+L1009+AE1009-AJ1009</f>
        <v>18437994</v>
      </c>
      <c r="AS1009" s="56" t="s">
        <v>571</v>
      </c>
      <c r="AT1009" s="114">
        <v>0</v>
      </c>
      <c r="AU1009" s="56" t="s">
        <v>91</v>
      </c>
      <c r="AV1009" s="114">
        <v>0</v>
      </c>
      <c r="AW1009" s="56" t="s">
        <v>90</v>
      </c>
      <c r="AX1009" s="247">
        <v>3312444</v>
      </c>
      <c r="AY1009" s="58">
        <f t="shared" si="78"/>
        <v>15125550</v>
      </c>
      <c r="AZ1009" s="112">
        <f t="shared" si="79"/>
        <v>0.17965316617415106</v>
      </c>
      <c r="BA1009" s="159">
        <v>0.17965316617415106</v>
      </c>
      <c r="BB1009" s="56" t="s">
        <v>90</v>
      </c>
      <c r="BC1009" s="56" t="s">
        <v>92</v>
      </c>
      <c r="BD1009" s="403" t="s">
        <v>2844</v>
      </c>
      <c r="BE1009" s="51" t="s">
        <v>88</v>
      </c>
      <c r="BF1009" s="51" t="s">
        <v>88</v>
      </c>
    </row>
    <row r="1010" spans="2:58" x14ac:dyDescent="0.25">
      <c r="B1010" s="51">
        <v>2026</v>
      </c>
      <c r="C1010" s="51">
        <v>891780111</v>
      </c>
      <c r="D1010" s="51" t="s">
        <v>79</v>
      </c>
      <c r="E1010" s="161" t="s">
        <v>2843</v>
      </c>
      <c r="F1010" s="56" t="s">
        <v>2842</v>
      </c>
      <c r="G1010" s="56">
        <v>0</v>
      </c>
      <c r="H1010" s="56" t="s">
        <v>82</v>
      </c>
      <c r="I1010" s="51" t="s">
        <v>174</v>
      </c>
      <c r="J1010" s="121" t="s">
        <v>84</v>
      </c>
      <c r="K1010" s="109" t="s">
        <v>2837</v>
      </c>
      <c r="L1010" s="114">
        <v>13074015</v>
      </c>
      <c r="M1010" s="51" t="s">
        <v>86</v>
      </c>
      <c r="N1010" s="109" t="s">
        <v>2841</v>
      </c>
      <c r="O1010" s="109">
        <v>36454593</v>
      </c>
      <c r="P1010" s="109">
        <v>490</v>
      </c>
      <c r="Q1010" s="120">
        <v>46051</v>
      </c>
      <c r="R1010" s="109">
        <v>4224609418</v>
      </c>
      <c r="S1010" s="114">
        <v>3967</v>
      </c>
      <c r="T1010" s="120">
        <v>46052</v>
      </c>
      <c r="U1010" s="114">
        <v>13074015</v>
      </c>
      <c r="V1010" s="56" t="s">
        <v>88</v>
      </c>
      <c r="W1010" s="114">
        <v>1082939683</v>
      </c>
      <c r="X1010" s="161" t="s">
        <v>1984</v>
      </c>
      <c r="Y1010" s="120">
        <v>46052</v>
      </c>
      <c r="Z1010" s="120">
        <v>46062</v>
      </c>
      <c r="AA1010" s="120" t="s">
        <v>90</v>
      </c>
      <c r="AB1010" s="120">
        <v>46234</v>
      </c>
      <c r="AC1010" s="54">
        <f t="shared" si="76"/>
        <v>172</v>
      </c>
      <c r="AD1010" s="56">
        <v>0</v>
      </c>
      <c r="AE1010" s="114">
        <v>0</v>
      </c>
      <c r="AF1010" s="56">
        <v>0</v>
      </c>
      <c r="AG1010" s="116" t="s">
        <v>90</v>
      </c>
      <c r="AH1010" s="54">
        <f t="shared" si="80"/>
        <v>0</v>
      </c>
      <c r="AI1010" s="56">
        <v>0</v>
      </c>
      <c r="AJ1010" s="114">
        <v>0</v>
      </c>
      <c r="AK1010" s="120" t="s">
        <v>90</v>
      </c>
      <c r="AL1010" s="116" t="s">
        <v>90</v>
      </c>
      <c r="AM1010" s="56">
        <v>0</v>
      </c>
      <c r="AN1010" s="116" t="s">
        <v>90</v>
      </c>
      <c r="AO1010" s="116" t="s">
        <v>90</v>
      </c>
      <c r="AP1010" s="116" t="s">
        <v>90</v>
      </c>
      <c r="AQ1010" s="54">
        <f t="shared" si="77"/>
        <v>0</v>
      </c>
      <c r="AR1010" s="54">
        <f>+L1010+AE1010-AJ1010</f>
        <v>13074015</v>
      </c>
      <c r="AS1010" s="56" t="s">
        <v>571</v>
      </c>
      <c r="AT1010" s="114">
        <v>0</v>
      </c>
      <c r="AU1010" s="56" t="s">
        <v>91</v>
      </c>
      <c r="AV1010" s="114">
        <v>0</v>
      </c>
      <c r="AW1010" s="56" t="s">
        <v>90</v>
      </c>
      <c r="AX1010" s="247">
        <v>3154816</v>
      </c>
      <c r="AY1010" s="58">
        <f t="shared" si="78"/>
        <v>9919199</v>
      </c>
      <c r="AZ1010" s="112">
        <f t="shared" si="79"/>
        <v>0.24130429711148413</v>
      </c>
      <c r="BA1010" s="159">
        <v>0.24130429711148413</v>
      </c>
      <c r="BB1010" s="56" t="s">
        <v>90</v>
      </c>
      <c r="BC1010" s="56" t="s">
        <v>92</v>
      </c>
      <c r="BD1010" s="403" t="s">
        <v>2840</v>
      </c>
      <c r="BE1010" s="51" t="s">
        <v>88</v>
      </c>
      <c r="BF1010" s="51" t="s">
        <v>88</v>
      </c>
    </row>
    <row r="1011" spans="2:58" x14ac:dyDescent="0.25">
      <c r="B1011" s="51">
        <v>2026</v>
      </c>
      <c r="C1011" s="51">
        <v>891780111</v>
      </c>
      <c r="D1011" s="51" t="s">
        <v>79</v>
      </c>
      <c r="E1011" s="161" t="s">
        <v>2839</v>
      </c>
      <c r="F1011" s="56" t="s">
        <v>2838</v>
      </c>
      <c r="G1011" s="56">
        <v>0</v>
      </c>
      <c r="H1011" s="56" t="s">
        <v>82</v>
      </c>
      <c r="I1011" s="51" t="s">
        <v>174</v>
      </c>
      <c r="J1011" s="121" t="s">
        <v>84</v>
      </c>
      <c r="K1011" s="109" t="s">
        <v>2837</v>
      </c>
      <c r="L1011" s="114">
        <v>13074015</v>
      </c>
      <c r="M1011" s="51" t="s">
        <v>86</v>
      </c>
      <c r="N1011" s="109" t="s">
        <v>2836</v>
      </c>
      <c r="O1011" s="109">
        <v>32299864</v>
      </c>
      <c r="P1011" s="109">
        <v>490</v>
      </c>
      <c r="Q1011" s="120">
        <v>46051</v>
      </c>
      <c r="R1011" s="109">
        <v>4224609418</v>
      </c>
      <c r="S1011" s="114">
        <v>3966</v>
      </c>
      <c r="T1011" s="120">
        <v>46052</v>
      </c>
      <c r="U1011" s="114">
        <v>13074015</v>
      </c>
      <c r="V1011" s="56" t="s">
        <v>88</v>
      </c>
      <c r="W1011" s="114">
        <v>1082939683</v>
      </c>
      <c r="X1011" s="161" t="s">
        <v>1984</v>
      </c>
      <c r="Y1011" s="120">
        <v>46052</v>
      </c>
      <c r="Z1011" s="120">
        <v>46062</v>
      </c>
      <c r="AA1011" s="120" t="s">
        <v>90</v>
      </c>
      <c r="AB1011" s="120">
        <v>46234</v>
      </c>
      <c r="AC1011" s="54">
        <f t="shared" si="76"/>
        <v>172</v>
      </c>
      <c r="AD1011" s="56">
        <v>0</v>
      </c>
      <c r="AE1011" s="114">
        <v>0</v>
      </c>
      <c r="AF1011" s="56">
        <v>0</v>
      </c>
      <c r="AG1011" s="116" t="s">
        <v>90</v>
      </c>
      <c r="AH1011" s="54">
        <f t="shared" si="80"/>
        <v>0</v>
      </c>
      <c r="AI1011" s="56">
        <v>0</v>
      </c>
      <c r="AJ1011" s="114">
        <v>0</v>
      </c>
      <c r="AK1011" s="120" t="s">
        <v>90</v>
      </c>
      <c r="AL1011" s="116" t="s">
        <v>90</v>
      </c>
      <c r="AM1011" s="56">
        <v>0</v>
      </c>
      <c r="AN1011" s="116" t="s">
        <v>90</v>
      </c>
      <c r="AO1011" s="116" t="s">
        <v>90</v>
      </c>
      <c r="AP1011" s="116" t="s">
        <v>90</v>
      </c>
      <c r="AQ1011" s="54">
        <f t="shared" si="77"/>
        <v>0</v>
      </c>
      <c r="AR1011" s="54">
        <f>+L1011+AE1011-AJ1011</f>
        <v>13074015</v>
      </c>
      <c r="AS1011" s="56" t="s">
        <v>571</v>
      </c>
      <c r="AT1011" s="114">
        <v>0</v>
      </c>
      <c r="AU1011" s="56" t="s">
        <v>91</v>
      </c>
      <c r="AV1011" s="114">
        <v>0</v>
      </c>
      <c r="AW1011" s="56" t="s">
        <v>90</v>
      </c>
      <c r="AX1011" s="247">
        <v>2856258</v>
      </c>
      <c r="AY1011" s="58">
        <f t="shared" si="78"/>
        <v>10217757</v>
      </c>
      <c r="AZ1011" s="112">
        <f t="shared" si="79"/>
        <v>0.21846831290923255</v>
      </c>
      <c r="BA1011" s="159">
        <v>0.21846831290923255</v>
      </c>
      <c r="BB1011" s="56" t="s">
        <v>90</v>
      </c>
      <c r="BC1011" s="56" t="s">
        <v>92</v>
      </c>
      <c r="BD1011" s="403" t="s">
        <v>2835</v>
      </c>
      <c r="BE1011" s="51" t="s">
        <v>88</v>
      </c>
      <c r="BF1011" s="51" t="s">
        <v>88</v>
      </c>
    </row>
    <row r="1012" spans="2:58" x14ac:dyDescent="0.25">
      <c r="B1012" s="51">
        <v>2026</v>
      </c>
      <c r="C1012" s="51">
        <v>891780111</v>
      </c>
      <c r="D1012" s="51" t="s">
        <v>79</v>
      </c>
      <c r="E1012" s="161" t="s">
        <v>2834</v>
      </c>
      <c r="F1012" s="56" t="s">
        <v>2833</v>
      </c>
      <c r="G1012" s="56">
        <v>0</v>
      </c>
      <c r="H1012" s="56" t="s">
        <v>82</v>
      </c>
      <c r="I1012" s="51" t="s">
        <v>174</v>
      </c>
      <c r="J1012" s="121" t="s">
        <v>84</v>
      </c>
      <c r="K1012" s="410" t="s">
        <v>2163</v>
      </c>
      <c r="L1012" s="114">
        <v>11836745</v>
      </c>
      <c r="M1012" s="51" t="s">
        <v>86</v>
      </c>
      <c r="N1012" s="109" t="s">
        <v>2832</v>
      </c>
      <c r="O1012" s="109">
        <v>1081808311</v>
      </c>
      <c r="P1012" s="109">
        <v>490</v>
      </c>
      <c r="Q1012" s="120">
        <v>46051</v>
      </c>
      <c r="R1012" s="109">
        <v>4224609418</v>
      </c>
      <c r="S1012" s="114">
        <v>3792</v>
      </c>
      <c r="T1012" s="120">
        <v>46052</v>
      </c>
      <c r="U1012" s="114">
        <v>11836745</v>
      </c>
      <c r="V1012" s="56" t="s">
        <v>88</v>
      </c>
      <c r="W1012" s="114">
        <v>1082939683</v>
      </c>
      <c r="X1012" s="161" t="s">
        <v>1984</v>
      </c>
      <c r="Y1012" s="120">
        <v>46052</v>
      </c>
      <c r="Z1012" s="120">
        <v>46062</v>
      </c>
      <c r="AA1012" s="120" t="s">
        <v>90</v>
      </c>
      <c r="AB1012" s="120">
        <v>46234</v>
      </c>
      <c r="AC1012" s="54">
        <f t="shared" si="76"/>
        <v>172</v>
      </c>
      <c r="AD1012" s="56">
        <v>0</v>
      </c>
      <c r="AE1012" s="114">
        <v>0</v>
      </c>
      <c r="AF1012" s="56">
        <v>0</v>
      </c>
      <c r="AG1012" s="116" t="s">
        <v>90</v>
      </c>
      <c r="AH1012" s="54">
        <f t="shared" si="80"/>
        <v>0</v>
      </c>
      <c r="AI1012" s="56">
        <v>0</v>
      </c>
      <c r="AJ1012" s="114">
        <v>0</v>
      </c>
      <c r="AK1012" s="120" t="s">
        <v>90</v>
      </c>
      <c r="AL1012" s="116" t="s">
        <v>90</v>
      </c>
      <c r="AM1012" s="56">
        <v>0</v>
      </c>
      <c r="AN1012" s="116" t="s">
        <v>90</v>
      </c>
      <c r="AO1012" s="116" t="s">
        <v>90</v>
      </c>
      <c r="AP1012" s="116" t="s">
        <v>90</v>
      </c>
      <c r="AQ1012" s="54">
        <f t="shared" si="77"/>
        <v>0</v>
      </c>
      <c r="AR1012" s="54">
        <f>+L1012+AE1012-AJ1012</f>
        <v>11836745</v>
      </c>
      <c r="AS1012" s="56" t="s">
        <v>571</v>
      </c>
      <c r="AT1012" s="114">
        <v>0</v>
      </c>
      <c r="AU1012" s="56" t="s">
        <v>91</v>
      </c>
      <c r="AV1012" s="114">
        <v>0</v>
      </c>
      <c r="AW1012" s="56" t="s">
        <v>90</v>
      </c>
      <c r="AX1012" s="247">
        <v>2856258</v>
      </c>
      <c r="AY1012" s="58">
        <f t="shared" si="78"/>
        <v>8980487</v>
      </c>
      <c r="AZ1012" s="112">
        <f t="shared" si="79"/>
        <v>0.24130434507121679</v>
      </c>
      <c r="BA1012" s="159">
        <v>0.24130434507121679</v>
      </c>
      <c r="BB1012" s="56" t="s">
        <v>90</v>
      </c>
      <c r="BC1012" s="56" t="s">
        <v>92</v>
      </c>
      <c r="BD1012" s="403" t="s">
        <v>2831</v>
      </c>
      <c r="BE1012" s="51" t="s">
        <v>88</v>
      </c>
      <c r="BF1012" s="51" t="s">
        <v>88</v>
      </c>
    </row>
    <row r="1013" spans="2:58" x14ac:dyDescent="0.25">
      <c r="B1013" s="51">
        <v>2026</v>
      </c>
      <c r="C1013" s="51">
        <v>891780111</v>
      </c>
      <c r="D1013" s="51" t="s">
        <v>79</v>
      </c>
      <c r="E1013" s="161" t="s">
        <v>2830</v>
      </c>
      <c r="F1013" s="56" t="s">
        <v>2829</v>
      </c>
      <c r="G1013" s="56">
        <v>0</v>
      </c>
      <c r="H1013" s="56" t="s">
        <v>82</v>
      </c>
      <c r="I1013" s="51" t="s">
        <v>174</v>
      </c>
      <c r="J1013" s="121" t="s">
        <v>84</v>
      </c>
      <c r="K1013" s="109" t="s">
        <v>2628</v>
      </c>
      <c r="L1013" s="114">
        <v>11836745</v>
      </c>
      <c r="M1013" s="51" t="s">
        <v>86</v>
      </c>
      <c r="N1013" s="109" t="s">
        <v>2828</v>
      </c>
      <c r="O1013" s="109">
        <v>57401949</v>
      </c>
      <c r="P1013" s="109">
        <v>490</v>
      </c>
      <c r="Q1013" s="120">
        <v>46051</v>
      </c>
      <c r="R1013" s="109">
        <v>4224609418</v>
      </c>
      <c r="S1013" s="114">
        <v>3926</v>
      </c>
      <c r="T1013" s="120">
        <v>46052</v>
      </c>
      <c r="U1013" s="114">
        <v>11836745</v>
      </c>
      <c r="V1013" s="56" t="s">
        <v>88</v>
      </c>
      <c r="W1013" s="114">
        <v>1082939683</v>
      </c>
      <c r="X1013" s="161" t="s">
        <v>1984</v>
      </c>
      <c r="Y1013" s="120">
        <v>46052</v>
      </c>
      <c r="Z1013" s="120">
        <v>46062</v>
      </c>
      <c r="AA1013" s="120" t="s">
        <v>90</v>
      </c>
      <c r="AB1013" s="120">
        <v>46234</v>
      </c>
      <c r="AC1013" s="54">
        <f t="shared" si="76"/>
        <v>172</v>
      </c>
      <c r="AD1013" s="56">
        <v>0</v>
      </c>
      <c r="AE1013" s="114">
        <v>0</v>
      </c>
      <c r="AF1013" s="56">
        <v>0</v>
      </c>
      <c r="AG1013" s="116" t="s">
        <v>90</v>
      </c>
      <c r="AH1013" s="54">
        <f t="shared" si="80"/>
        <v>0</v>
      </c>
      <c r="AI1013" s="56">
        <v>0</v>
      </c>
      <c r="AJ1013" s="114">
        <v>0</v>
      </c>
      <c r="AK1013" s="120" t="s">
        <v>90</v>
      </c>
      <c r="AL1013" s="116" t="s">
        <v>90</v>
      </c>
      <c r="AM1013" s="56">
        <v>0</v>
      </c>
      <c r="AN1013" s="116" t="s">
        <v>90</v>
      </c>
      <c r="AO1013" s="116" t="s">
        <v>90</v>
      </c>
      <c r="AP1013" s="116" t="s">
        <v>90</v>
      </c>
      <c r="AQ1013" s="54">
        <f t="shared" si="77"/>
        <v>0</v>
      </c>
      <c r="AR1013" s="54">
        <f>+L1013+AE1013-AJ1013</f>
        <v>11836745</v>
      </c>
      <c r="AS1013" s="56" t="s">
        <v>571</v>
      </c>
      <c r="AT1013" s="114">
        <v>0</v>
      </c>
      <c r="AU1013" s="56" t="s">
        <v>91</v>
      </c>
      <c r="AV1013" s="114">
        <v>0</v>
      </c>
      <c r="AW1013" s="56" t="s">
        <v>90</v>
      </c>
      <c r="AX1013" s="247">
        <v>2856258</v>
      </c>
      <c r="AY1013" s="58">
        <f t="shared" si="78"/>
        <v>8980487</v>
      </c>
      <c r="AZ1013" s="112">
        <f t="shared" si="79"/>
        <v>0.24130434507121679</v>
      </c>
      <c r="BA1013" s="159">
        <v>0.24130434507121679</v>
      </c>
      <c r="BB1013" s="56" t="s">
        <v>90</v>
      </c>
      <c r="BC1013" s="56" t="s">
        <v>92</v>
      </c>
      <c r="BD1013" s="403" t="s">
        <v>2827</v>
      </c>
      <c r="BE1013" s="51" t="s">
        <v>88</v>
      </c>
      <c r="BF1013" s="51" t="s">
        <v>88</v>
      </c>
    </row>
    <row r="1014" spans="2:58" x14ac:dyDescent="0.25">
      <c r="B1014" s="51">
        <v>2026</v>
      </c>
      <c r="C1014" s="51">
        <v>891780111</v>
      </c>
      <c r="D1014" s="51" t="s">
        <v>79</v>
      </c>
      <c r="E1014" s="161" t="s">
        <v>2826</v>
      </c>
      <c r="F1014" s="56" t="s">
        <v>2825</v>
      </c>
      <c r="G1014" s="56">
        <v>0</v>
      </c>
      <c r="H1014" s="56" t="s">
        <v>82</v>
      </c>
      <c r="I1014" s="51" t="s">
        <v>174</v>
      </c>
      <c r="J1014" s="121" t="s">
        <v>84</v>
      </c>
      <c r="K1014" s="109" t="s">
        <v>2628</v>
      </c>
      <c r="L1014" s="114">
        <v>11836745</v>
      </c>
      <c r="M1014" s="51" t="s">
        <v>86</v>
      </c>
      <c r="N1014" s="109" t="s">
        <v>2824</v>
      </c>
      <c r="O1014" s="109">
        <v>1081797789</v>
      </c>
      <c r="P1014" s="109">
        <v>490</v>
      </c>
      <c r="Q1014" s="120">
        <v>46051</v>
      </c>
      <c r="R1014" s="109">
        <v>4224609418</v>
      </c>
      <c r="S1014" s="114">
        <v>3925</v>
      </c>
      <c r="T1014" s="120">
        <v>46052</v>
      </c>
      <c r="U1014" s="114">
        <v>11836745</v>
      </c>
      <c r="V1014" s="56" t="s">
        <v>88</v>
      </c>
      <c r="W1014" s="114">
        <v>1082939683</v>
      </c>
      <c r="X1014" s="161" t="s">
        <v>1984</v>
      </c>
      <c r="Y1014" s="120">
        <v>46052</v>
      </c>
      <c r="Z1014" s="120">
        <v>46062</v>
      </c>
      <c r="AA1014" s="120" t="s">
        <v>90</v>
      </c>
      <c r="AB1014" s="120">
        <v>46234</v>
      </c>
      <c r="AC1014" s="54">
        <f t="shared" si="76"/>
        <v>172</v>
      </c>
      <c r="AD1014" s="56">
        <v>0</v>
      </c>
      <c r="AE1014" s="114">
        <v>0</v>
      </c>
      <c r="AF1014" s="56">
        <v>0</v>
      </c>
      <c r="AG1014" s="116" t="s">
        <v>90</v>
      </c>
      <c r="AH1014" s="54">
        <f t="shared" si="80"/>
        <v>0</v>
      </c>
      <c r="AI1014" s="56">
        <v>0</v>
      </c>
      <c r="AJ1014" s="114">
        <v>0</v>
      </c>
      <c r="AK1014" s="120" t="s">
        <v>90</v>
      </c>
      <c r="AL1014" s="116" t="s">
        <v>90</v>
      </c>
      <c r="AM1014" s="56">
        <v>0</v>
      </c>
      <c r="AN1014" s="116" t="s">
        <v>90</v>
      </c>
      <c r="AO1014" s="116" t="s">
        <v>90</v>
      </c>
      <c r="AP1014" s="116" t="s">
        <v>90</v>
      </c>
      <c r="AQ1014" s="54">
        <f t="shared" si="77"/>
        <v>0</v>
      </c>
      <c r="AR1014" s="54">
        <f>+L1014+AE1014-AJ1014</f>
        <v>11836745</v>
      </c>
      <c r="AS1014" s="56" t="s">
        <v>571</v>
      </c>
      <c r="AT1014" s="114">
        <v>0</v>
      </c>
      <c r="AU1014" s="56" t="s">
        <v>91</v>
      </c>
      <c r="AV1014" s="114">
        <v>0</v>
      </c>
      <c r="AW1014" s="56" t="s">
        <v>90</v>
      </c>
      <c r="AX1014" s="247">
        <v>2856258</v>
      </c>
      <c r="AY1014" s="58">
        <f t="shared" si="78"/>
        <v>8980487</v>
      </c>
      <c r="AZ1014" s="112">
        <f t="shared" si="79"/>
        <v>0.24130434507121679</v>
      </c>
      <c r="BA1014" s="159">
        <v>0.24130434507121679</v>
      </c>
      <c r="BB1014" s="56" t="s">
        <v>90</v>
      </c>
      <c r="BC1014" s="56" t="s">
        <v>92</v>
      </c>
      <c r="BD1014" s="403" t="s">
        <v>2823</v>
      </c>
      <c r="BE1014" s="51" t="s">
        <v>88</v>
      </c>
      <c r="BF1014" s="51" t="s">
        <v>88</v>
      </c>
    </row>
    <row r="1015" spans="2:58" ht="13.5" customHeight="1" x14ac:dyDescent="0.25">
      <c r="B1015" s="51">
        <v>2026</v>
      </c>
      <c r="C1015" s="51">
        <v>891780111</v>
      </c>
      <c r="D1015" s="51" t="s">
        <v>79</v>
      </c>
      <c r="E1015" s="161" t="s">
        <v>2822</v>
      </c>
      <c r="F1015" s="56" t="s">
        <v>2821</v>
      </c>
      <c r="G1015" s="56">
        <v>0</v>
      </c>
      <c r="H1015" s="56" t="s">
        <v>82</v>
      </c>
      <c r="I1015" s="51" t="s">
        <v>174</v>
      </c>
      <c r="J1015" s="121" t="s">
        <v>84</v>
      </c>
      <c r="K1015" s="109" t="s">
        <v>2628</v>
      </c>
      <c r="L1015" s="114">
        <v>11836745</v>
      </c>
      <c r="M1015" s="51" t="s">
        <v>86</v>
      </c>
      <c r="N1015" s="109" t="s">
        <v>2820</v>
      </c>
      <c r="O1015" s="109">
        <v>1081811965</v>
      </c>
      <c r="P1015" s="109">
        <v>490</v>
      </c>
      <c r="Q1015" s="120">
        <v>46051</v>
      </c>
      <c r="R1015" s="109">
        <v>4224609418</v>
      </c>
      <c r="S1015" s="114">
        <v>3924</v>
      </c>
      <c r="T1015" s="120">
        <v>46052</v>
      </c>
      <c r="U1015" s="114">
        <v>11836745</v>
      </c>
      <c r="V1015" s="56" t="s">
        <v>88</v>
      </c>
      <c r="W1015" s="114">
        <v>1082939683</v>
      </c>
      <c r="X1015" s="161" t="s">
        <v>1984</v>
      </c>
      <c r="Y1015" s="120">
        <v>46052</v>
      </c>
      <c r="Z1015" s="120">
        <v>46062</v>
      </c>
      <c r="AA1015" s="120" t="s">
        <v>90</v>
      </c>
      <c r="AB1015" s="120">
        <v>46234</v>
      </c>
      <c r="AC1015" s="54">
        <f t="shared" si="76"/>
        <v>172</v>
      </c>
      <c r="AD1015" s="56">
        <v>0</v>
      </c>
      <c r="AE1015" s="114">
        <v>0</v>
      </c>
      <c r="AF1015" s="56">
        <v>0</v>
      </c>
      <c r="AG1015" s="116" t="s">
        <v>90</v>
      </c>
      <c r="AH1015" s="54">
        <f t="shared" si="80"/>
        <v>0</v>
      </c>
      <c r="AI1015" s="56">
        <v>0</v>
      </c>
      <c r="AJ1015" s="114">
        <v>0</v>
      </c>
      <c r="AK1015" s="120" t="s">
        <v>90</v>
      </c>
      <c r="AL1015" s="116" t="s">
        <v>90</v>
      </c>
      <c r="AM1015" s="56">
        <v>0</v>
      </c>
      <c r="AN1015" s="116" t="s">
        <v>90</v>
      </c>
      <c r="AO1015" s="116" t="s">
        <v>90</v>
      </c>
      <c r="AP1015" s="116" t="s">
        <v>90</v>
      </c>
      <c r="AQ1015" s="54">
        <f t="shared" si="77"/>
        <v>0</v>
      </c>
      <c r="AR1015" s="54">
        <f>+L1015+AE1015-AJ1015</f>
        <v>11836745</v>
      </c>
      <c r="AS1015" s="56" t="s">
        <v>571</v>
      </c>
      <c r="AT1015" s="114">
        <v>0</v>
      </c>
      <c r="AU1015" s="56" t="s">
        <v>91</v>
      </c>
      <c r="AV1015" s="114">
        <v>0</v>
      </c>
      <c r="AW1015" s="56" t="s">
        <v>90</v>
      </c>
      <c r="AX1015" s="247">
        <v>2856258</v>
      </c>
      <c r="AY1015" s="58">
        <f t="shared" si="78"/>
        <v>8980487</v>
      </c>
      <c r="AZ1015" s="112">
        <f t="shared" si="79"/>
        <v>0.24130434507121679</v>
      </c>
      <c r="BA1015" s="159">
        <v>0.24130434507121679</v>
      </c>
      <c r="BB1015" s="56" t="s">
        <v>90</v>
      </c>
      <c r="BC1015" s="56" t="s">
        <v>92</v>
      </c>
      <c r="BD1015" s="403" t="s">
        <v>2819</v>
      </c>
      <c r="BE1015" s="51" t="s">
        <v>88</v>
      </c>
      <c r="BF1015" s="51" t="s">
        <v>88</v>
      </c>
    </row>
    <row r="1016" spans="2:58" x14ac:dyDescent="0.25">
      <c r="B1016" s="51">
        <v>2026</v>
      </c>
      <c r="C1016" s="51">
        <v>891780111</v>
      </c>
      <c r="D1016" s="51" t="s">
        <v>79</v>
      </c>
      <c r="E1016" s="161" t="s">
        <v>2818</v>
      </c>
      <c r="F1016" s="56" t="s">
        <v>2817</v>
      </c>
      <c r="G1016" s="56">
        <v>0</v>
      </c>
      <c r="H1016" s="56" t="s">
        <v>82</v>
      </c>
      <c r="I1016" s="51" t="s">
        <v>174</v>
      </c>
      <c r="J1016" s="121" t="s">
        <v>84</v>
      </c>
      <c r="K1016" s="109" t="s">
        <v>2816</v>
      </c>
      <c r="L1016" s="114">
        <v>11836745</v>
      </c>
      <c r="M1016" s="51" t="s">
        <v>86</v>
      </c>
      <c r="N1016" s="109" t="s">
        <v>2815</v>
      </c>
      <c r="O1016" s="109">
        <v>1134254007</v>
      </c>
      <c r="P1016" s="109">
        <v>490</v>
      </c>
      <c r="Q1016" s="120">
        <v>46051</v>
      </c>
      <c r="R1016" s="109">
        <v>4224609418</v>
      </c>
      <c r="S1016" s="114">
        <v>3923</v>
      </c>
      <c r="T1016" s="120">
        <v>46052</v>
      </c>
      <c r="U1016" s="114">
        <v>11836745</v>
      </c>
      <c r="V1016" s="56" t="s">
        <v>88</v>
      </c>
      <c r="W1016" s="114">
        <v>1082939683</v>
      </c>
      <c r="X1016" s="161" t="s">
        <v>1984</v>
      </c>
      <c r="Y1016" s="120">
        <v>46052</v>
      </c>
      <c r="Z1016" s="120">
        <v>46062</v>
      </c>
      <c r="AA1016" s="120" t="s">
        <v>90</v>
      </c>
      <c r="AB1016" s="120">
        <v>46234</v>
      </c>
      <c r="AC1016" s="54">
        <f t="shared" si="76"/>
        <v>172</v>
      </c>
      <c r="AD1016" s="56">
        <v>0</v>
      </c>
      <c r="AE1016" s="114">
        <v>0</v>
      </c>
      <c r="AF1016" s="56">
        <v>0</v>
      </c>
      <c r="AG1016" s="116" t="s">
        <v>90</v>
      </c>
      <c r="AH1016" s="54">
        <f t="shared" si="80"/>
        <v>0</v>
      </c>
      <c r="AI1016" s="56">
        <v>0</v>
      </c>
      <c r="AJ1016" s="114">
        <v>0</v>
      </c>
      <c r="AK1016" s="120" t="s">
        <v>90</v>
      </c>
      <c r="AL1016" s="116" t="s">
        <v>90</v>
      </c>
      <c r="AM1016" s="56">
        <v>0</v>
      </c>
      <c r="AN1016" s="116" t="s">
        <v>90</v>
      </c>
      <c r="AO1016" s="116" t="s">
        <v>90</v>
      </c>
      <c r="AP1016" s="116" t="s">
        <v>90</v>
      </c>
      <c r="AQ1016" s="54">
        <f t="shared" si="77"/>
        <v>0</v>
      </c>
      <c r="AR1016" s="54">
        <f>+L1016+AE1016-AJ1016</f>
        <v>11836745</v>
      </c>
      <c r="AS1016" s="56" t="s">
        <v>571</v>
      </c>
      <c r="AT1016" s="114">
        <v>0</v>
      </c>
      <c r="AU1016" s="56" t="s">
        <v>91</v>
      </c>
      <c r="AV1016" s="114">
        <v>0</v>
      </c>
      <c r="AW1016" s="56" t="s">
        <v>90</v>
      </c>
      <c r="AX1016" s="247">
        <v>2856258</v>
      </c>
      <c r="AY1016" s="58">
        <f t="shared" si="78"/>
        <v>8980487</v>
      </c>
      <c r="AZ1016" s="112">
        <f t="shared" si="79"/>
        <v>0.24130434507121679</v>
      </c>
      <c r="BA1016" s="159">
        <v>0.24130434507121679</v>
      </c>
      <c r="BB1016" s="56" t="s">
        <v>90</v>
      </c>
      <c r="BC1016" s="56" t="s">
        <v>92</v>
      </c>
      <c r="BD1016" s="403" t="s">
        <v>2814</v>
      </c>
      <c r="BE1016" s="51" t="s">
        <v>88</v>
      </c>
      <c r="BF1016" s="51" t="s">
        <v>88</v>
      </c>
    </row>
    <row r="1017" spans="2:58" x14ac:dyDescent="0.25">
      <c r="B1017" s="51">
        <v>2026</v>
      </c>
      <c r="C1017" s="51">
        <v>891780111</v>
      </c>
      <c r="D1017" s="51" t="s">
        <v>79</v>
      </c>
      <c r="E1017" s="161" t="s">
        <v>2813</v>
      </c>
      <c r="F1017" s="56" t="s">
        <v>2812</v>
      </c>
      <c r="G1017" s="56">
        <v>0</v>
      </c>
      <c r="H1017" s="56" t="s">
        <v>82</v>
      </c>
      <c r="I1017" s="51" t="s">
        <v>174</v>
      </c>
      <c r="J1017" s="121" t="s">
        <v>84</v>
      </c>
      <c r="K1017" s="410" t="s">
        <v>2811</v>
      </c>
      <c r="L1017" s="114">
        <v>14000000</v>
      </c>
      <c r="M1017" s="51" t="s">
        <v>86</v>
      </c>
      <c r="N1017" s="109" t="s">
        <v>2810</v>
      </c>
      <c r="O1017" s="109">
        <v>1004282614</v>
      </c>
      <c r="P1017" s="109">
        <v>454</v>
      </c>
      <c r="Q1017" s="120">
        <v>46049</v>
      </c>
      <c r="R1017" s="109">
        <v>114800000</v>
      </c>
      <c r="S1017" s="114">
        <v>4107</v>
      </c>
      <c r="T1017" s="120">
        <v>46052</v>
      </c>
      <c r="U1017" s="114">
        <v>14000000</v>
      </c>
      <c r="V1017" s="56" t="s">
        <v>88</v>
      </c>
      <c r="W1017" s="114">
        <v>85155333</v>
      </c>
      <c r="X1017" s="161" t="s">
        <v>1960</v>
      </c>
      <c r="Y1017" s="120">
        <v>46052</v>
      </c>
      <c r="Z1017" s="120">
        <v>46052</v>
      </c>
      <c r="AA1017" s="120" t="s">
        <v>90</v>
      </c>
      <c r="AB1017" s="120">
        <v>46111</v>
      </c>
      <c r="AC1017" s="54">
        <f t="shared" si="76"/>
        <v>59</v>
      </c>
      <c r="AD1017" s="56">
        <v>0</v>
      </c>
      <c r="AE1017" s="114">
        <v>0</v>
      </c>
      <c r="AF1017" s="56">
        <v>0</v>
      </c>
      <c r="AG1017" s="116" t="s">
        <v>90</v>
      </c>
      <c r="AH1017" s="54">
        <f t="shared" si="80"/>
        <v>0</v>
      </c>
      <c r="AI1017" s="56">
        <v>0</v>
      </c>
      <c r="AJ1017" s="114">
        <v>0</v>
      </c>
      <c r="AK1017" s="120" t="s">
        <v>90</v>
      </c>
      <c r="AL1017" s="116" t="s">
        <v>90</v>
      </c>
      <c r="AM1017" s="56">
        <v>0</v>
      </c>
      <c r="AN1017" s="116" t="s">
        <v>90</v>
      </c>
      <c r="AO1017" s="116" t="s">
        <v>90</v>
      </c>
      <c r="AP1017" s="116" t="s">
        <v>90</v>
      </c>
      <c r="AQ1017" s="54">
        <f t="shared" si="77"/>
        <v>0</v>
      </c>
      <c r="AR1017" s="54">
        <f>+L1017+AE1017-AJ1017</f>
        <v>14000000</v>
      </c>
      <c r="AS1017" s="56" t="s">
        <v>571</v>
      </c>
      <c r="AT1017" s="114">
        <v>0</v>
      </c>
      <c r="AU1017" s="56" t="s">
        <v>91</v>
      </c>
      <c r="AV1017" s="114">
        <v>0</v>
      </c>
      <c r="AW1017" s="56" t="s">
        <v>90</v>
      </c>
      <c r="AX1017" s="247">
        <v>0</v>
      </c>
      <c r="AY1017" s="58">
        <f t="shared" si="78"/>
        <v>14000000</v>
      </c>
      <c r="AZ1017" s="112">
        <f t="shared" si="79"/>
        <v>0</v>
      </c>
      <c r="BA1017" s="159">
        <v>0</v>
      </c>
      <c r="BB1017" s="56" t="s">
        <v>90</v>
      </c>
      <c r="BC1017" s="56" t="s">
        <v>149</v>
      </c>
      <c r="BD1017" s="403" t="s">
        <v>2809</v>
      </c>
      <c r="BE1017" s="51" t="s">
        <v>88</v>
      </c>
      <c r="BF1017" s="51" t="s">
        <v>88</v>
      </c>
    </row>
    <row r="1018" spans="2:58" x14ac:dyDescent="0.25">
      <c r="B1018" s="51">
        <v>2026</v>
      </c>
      <c r="C1018" s="51">
        <v>891780111</v>
      </c>
      <c r="D1018" s="51" t="s">
        <v>79</v>
      </c>
      <c r="E1018" s="161" t="s">
        <v>2808</v>
      </c>
      <c r="F1018" s="56" t="s">
        <v>2807</v>
      </c>
      <c r="G1018" s="56">
        <v>0</v>
      </c>
      <c r="H1018" s="56" t="s">
        <v>82</v>
      </c>
      <c r="I1018" s="51" t="s">
        <v>174</v>
      </c>
      <c r="J1018" s="121" t="s">
        <v>84</v>
      </c>
      <c r="K1018" s="109" t="s">
        <v>2798</v>
      </c>
      <c r="L1018" s="114">
        <v>14000000</v>
      </c>
      <c r="M1018" s="51" t="s">
        <v>86</v>
      </c>
      <c r="N1018" s="109" t="s">
        <v>2806</v>
      </c>
      <c r="O1018" s="109">
        <v>1065817773</v>
      </c>
      <c r="P1018" s="109">
        <v>454</v>
      </c>
      <c r="Q1018" s="120">
        <v>46049</v>
      </c>
      <c r="R1018" s="109">
        <v>114800000</v>
      </c>
      <c r="S1018" s="114">
        <v>4064</v>
      </c>
      <c r="T1018" s="120">
        <v>46052</v>
      </c>
      <c r="U1018" s="114">
        <v>14000000</v>
      </c>
      <c r="V1018" s="56" t="s">
        <v>88</v>
      </c>
      <c r="W1018" s="114">
        <v>85155333</v>
      </c>
      <c r="X1018" s="161" t="s">
        <v>1960</v>
      </c>
      <c r="Y1018" s="120">
        <v>46052</v>
      </c>
      <c r="Z1018" s="120">
        <v>46052</v>
      </c>
      <c r="AA1018" s="120" t="s">
        <v>90</v>
      </c>
      <c r="AB1018" s="120">
        <v>46111</v>
      </c>
      <c r="AC1018" s="54">
        <f t="shared" si="76"/>
        <v>59</v>
      </c>
      <c r="AD1018" s="56">
        <v>0</v>
      </c>
      <c r="AE1018" s="114">
        <v>0</v>
      </c>
      <c r="AF1018" s="56">
        <v>0</v>
      </c>
      <c r="AG1018" s="116" t="s">
        <v>90</v>
      </c>
      <c r="AH1018" s="54">
        <f t="shared" si="80"/>
        <v>0</v>
      </c>
      <c r="AI1018" s="56">
        <v>0</v>
      </c>
      <c r="AJ1018" s="114">
        <v>0</v>
      </c>
      <c r="AK1018" s="120" t="s">
        <v>90</v>
      </c>
      <c r="AL1018" s="116" t="s">
        <v>90</v>
      </c>
      <c r="AM1018" s="56">
        <v>0</v>
      </c>
      <c r="AN1018" s="116" t="s">
        <v>90</v>
      </c>
      <c r="AO1018" s="116" t="s">
        <v>90</v>
      </c>
      <c r="AP1018" s="116" t="s">
        <v>90</v>
      </c>
      <c r="AQ1018" s="54">
        <f t="shared" si="77"/>
        <v>0</v>
      </c>
      <c r="AR1018" s="54">
        <f>+L1018+AE1018-AJ1018</f>
        <v>14000000</v>
      </c>
      <c r="AS1018" s="56" t="s">
        <v>571</v>
      </c>
      <c r="AT1018" s="114">
        <v>0</v>
      </c>
      <c r="AU1018" s="56" t="s">
        <v>91</v>
      </c>
      <c r="AV1018" s="114">
        <v>0</v>
      </c>
      <c r="AW1018" s="56" t="s">
        <v>90</v>
      </c>
      <c r="AX1018" s="247">
        <v>0</v>
      </c>
      <c r="AY1018" s="58">
        <f t="shared" si="78"/>
        <v>14000000</v>
      </c>
      <c r="AZ1018" s="112">
        <f t="shared" si="79"/>
        <v>0</v>
      </c>
      <c r="BA1018" s="159">
        <v>0</v>
      </c>
      <c r="BB1018" s="56" t="s">
        <v>90</v>
      </c>
      <c r="BC1018" s="56" t="s">
        <v>149</v>
      </c>
      <c r="BD1018" s="403" t="s">
        <v>2805</v>
      </c>
      <c r="BE1018" s="51" t="s">
        <v>88</v>
      </c>
      <c r="BF1018" s="51" t="s">
        <v>88</v>
      </c>
    </row>
    <row r="1019" spans="2:58" x14ac:dyDescent="0.25">
      <c r="B1019" s="51">
        <v>2026</v>
      </c>
      <c r="C1019" s="51">
        <v>891780111</v>
      </c>
      <c r="D1019" s="51" t="s">
        <v>79</v>
      </c>
      <c r="E1019" s="161" t="s">
        <v>2804</v>
      </c>
      <c r="F1019" s="56" t="s">
        <v>2803</v>
      </c>
      <c r="G1019" s="56">
        <v>0</v>
      </c>
      <c r="H1019" s="56" t="s">
        <v>82</v>
      </c>
      <c r="I1019" s="51" t="s">
        <v>174</v>
      </c>
      <c r="J1019" s="121" t="s">
        <v>84</v>
      </c>
      <c r="K1019" s="109" t="s">
        <v>2798</v>
      </c>
      <c r="L1019" s="114">
        <v>16800000</v>
      </c>
      <c r="M1019" s="51" t="s">
        <v>86</v>
      </c>
      <c r="N1019" s="109" t="s">
        <v>2802</v>
      </c>
      <c r="O1019" s="109">
        <v>1082942016</v>
      </c>
      <c r="P1019" s="109">
        <v>454</v>
      </c>
      <c r="Q1019" s="120">
        <v>46049</v>
      </c>
      <c r="R1019" s="109">
        <v>114800000</v>
      </c>
      <c r="S1019" s="114">
        <v>3949</v>
      </c>
      <c r="T1019" s="120">
        <v>46052</v>
      </c>
      <c r="U1019" s="114">
        <v>16800000</v>
      </c>
      <c r="V1019" s="56" t="s">
        <v>88</v>
      </c>
      <c r="W1019" s="114">
        <v>85155333</v>
      </c>
      <c r="X1019" s="161" t="s">
        <v>1960</v>
      </c>
      <c r="Y1019" s="120">
        <v>46052</v>
      </c>
      <c r="Z1019" s="120">
        <v>46052</v>
      </c>
      <c r="AA1019" s="120" t="s">
        <v>90</v>
      </c>
      <c r="AB1019" s="120">
        <v>46142</v>
      </c>
      <c r="AC1019" s="54">
        <f t="shared" si="76"/>
        <v>90</v>
      </c>
      <c r="AD1019" s="56">
        <v>0</v>
      </c>
      <c r="AE1019" s="114">
        <v>0</v>
      </c>
      <c r="AF1019" s="56">
        <v>0</v>
      </c>
      <c r="AG1019" s="116" t="s">
        <v>90</v>
      </c>
      <c r="AH1019" s="54">
        <f t="shared" si="80"/>
        <v>0</v>
      </c>
      <c r="AI1019" s="56">
        <v>0</v>
      </c>
      <c r="AJ1019" s="114">
        <v>0</v>
      </c>
      <c r="AK1019" s="120" t="s">
        <v>90</v>
      </c>
      <c r="AL1019" s="116" t="s">
        <v>90</v>
      </c>
      <c r="AM1019" s="56">
        <v>0</v>
      </c>
      <c r="AN1019" s="116" t="s">
        <v>90</v>
      </c>
      <c r="AO1019" s="116" t="s">
        <v>90</v>
      </c>
      <c r="AP1019" s="116" t="s">
        <v>90</v>
      </c>
      <c r="AQ1019" s="54">
        <f t="shared" si="77"/>
        <v>0</v>
      </c>
      <c r="AR1019" s="54">
        <f>+L1019+AE1019-AJ1019</f>
        <v>16800000</v>
      </c>
      <c r="AS1019" s="56" t="s">
        <v>571</v>
      </c>
      <c r="AT1019" s="114">
        <v>0</v>
      </c>
      <c r="AU1019" s="56" t="s">
        <v>91</v>
      </c>
      <c r="AV1019" s="114">
        <v>0</v>
      </c>
      <c r="AW1019" s="56" t="s">
        <v>90</v>
      </c>
      <c r="AX1019" s="247">
        <v>11200000</v>
      </c>
      <c r="AY1019" s="58">
        <f t="shared" si="78"/>
        <v>5600000</v>
      </c>
      <c r="AZ1019" s="112">
        <f t="shared" si="79"/>
        <v>0.66666666666666663</v>
      </c>
      <c r="BA1019" s="159">
        <v>0.66666666666666663</v>
      </c>
      <c r="BB1019" s="56" t="s">
        <v>90</v>
      </c>
      <c r="BC1019" s="56" t="s">
        <v>149</v>
      </c>
      <c r="BD1019" s="403" t="s">
        <v>2801</v>
      </c>
      <c r="BE1019" s="51" t="s">
        <v>88</v>
      </c>
      <c r="BF1019" s="51" t="s">
        <v>88</v>
      </c>
    </row>
    <row r="1020" spans="2:58" x14ac:dyDescent="0.25">
      <c r="B1020" s="51">
        <v>2026</v>
      </c>
      <c r="C1020" s="51">
        <v>891780111</v>
      </c>
      <c r="D1020" s="51" t="s">
        <v>79</v>
      </c>
      <c r="E1020" s="161" t="s">
        <v>2800</v>
      </c>
      <c r="F1020" s="56" t="s">
        <v>2799</v>
      </c>
      <c r="G1020" s="56">
        <v>0</v>
      </c>
      <c r="H1020" s="56" t="s">
        <v>82</v>
      </c>
      <c r="I1020" s="51" t="s">
        <v>174</v>
      </c>
      <c r="J1020" s="121" t="s">
        <v>84</v>
      </c>
      <c r="K1020" s="109" t="s">
        <v>2798</v>
      </c>
      <c r="L1020" s="114">
        <v>14000000</v>
      </c>
      <c r="M1020" s="51" t="s">
        <v>86</v>
      </c>
      <c r="N1020" s="109" t="s">
        <v>2797</v>
      </c>
      <c r="O1020" s="109">
        <v>22565375</v>
      </c>
      <c r="P1020" s="109">
        <v>454</v>
      </c>
      <c r="Q1020" s="120">
        <v>46049</v>
      </c>
      <c r="R1020" s="109">
        <v>114800000</v>
      </c>
      <c r="S1020" s="114">
        <v>4065</v>
      </c>
      <c r="T1020" s="120">
        <v>46052</v>
      </c>
      <c r="U1020" s="114">
        <v>14000000</v>
      </c>
      <c r="V1020" s="56" t="s">
        <v>88</v>
      </c>
      <c r="W1020" s="114">
        <v>85155333</v>
      </c>
      <c r="X1020" s="161" t="s">
        <v>1960</v>
      </c>
      <c r="Y1020" s="120">
        <v>46052</v>
      </c>
      <c r="Z1020" s="120">
        <v>46052</v>
      </c>
      <c r="AA1020" s="120" t="s">
        <v>90</v>
      </c>
      <c r="AB1020" s="120">
        <v>46111</v>
      </c>
      <c r="AC1020" s="54">
        <f t="shared" si="76"/>
        <v>59</v>
      </c>
      <c r="AD1020" s="56">
        <v>0</v>
      </c>
      <c r="AE1020" s="114">
        <v>0</v>
      </c>
      <c r="AF1020" s="56">
        <v>0</v>
      </c>
      <c r="AG1020" s="116" t="s">
        <v>90</v>
      </c>
      <c r="AH1020" s="54">
        <f t="shared" si="80"/>
        <v>0</v>
      </c>
      <c r="AI1020" s="56">
        <v>0</v>
      </c>
      <c r="AJ1020" s="114">
        <v>0</v>
      </c>
      <c r="AK1020" s="120" t="s">
        <v>90</v>
      </c>
      <c r="AL1020" s="116" t="s">
        <v>90</v>
      </c>
      <c r="AM1020" s="56">
        <v>0</v>
      </c>
      <c r="AN1020" s="116" t="s">
        <v>90</v>
      </c>
      <c r="AO1020" s="116" t="s">
        <v>90</v>
      </c>
      <c r="AP1020" s="116" t="s">
        <v>90</v>
      </c>
      <c r="AQ1020" s="54">
        <f t="shared" si="77"/>
        <v>0</v>
      </c>
      <c r="AR1020" s="54">
        <f>+L1020+AE1020-AJ1020</f>
        <v>14000000</v>
      </c>
      <c r="AS1020" s="56" t="s">
        <v>571</v>
      </c>
      <c r="AT1020" s="114">
        <v>0</v>
      </c>
      <c r="AU1020" s="56" t="s">
        <v>91</v>
      </c>
      <c r="AV1020" s="114">
        <v>0</v>
      </c>
      <c r="AW1020" s="56" t="s">
        <v>90</v>
      </c>
      <c r="AX1020" s="247">
        <v>0</v>
      </c>
      <c r="AY1020" s="58">
        <f t="shared" si="78"/>
        <v>14000000</v>
      </c>
      <c r="AZ1020" s="112">
        <f t="shared" si="79"/>
        <v>0</v>
      </c>
      <c r="BA1020" s="159">
        <v>0</v>
      </c>
      <c r="BB1020" s="56" t="s">
        <v>90</v>
      </c>
      <c r="BC1020" s="56" t="s">
        <v>149</v>
      </c>
      <c r="BD1020" s="403" t="s">
        <v>2796</v>
      </c>
      <c r="BE1020" s="51" t="s">
        <v>88</v>
      </c>
      <c r="BF1020" s="51" t="s">
        <v>88</v>
      </c>
    </row>
    <row r="1021" spans="2:58" x14ac:dyDescent="0.25">
      <c r="B1021" s="51">
        <v>2026</v>
      </c>
      <c r="C1021" s="51">
        <v>891780111</v>
      </c>
      <c r="D1021" s="51" t="s">
        <v>79</v>
      </c>
      <c r="E1021" s="161" t="s">
        <v>2795</v>
      </c>
      <c r="F1021" s="56" t="s">
        <v>2794</v>
      </c>
      <c r="G1021" s="56">
        <v>0</v>
      </c>
      <c r="H1021" s="56" t="s">
        <v>82</v>
      </c>
      <c r="I1021" s="51" t="s">
        <v>174</v>
      </c>
      <c r="J1021" s="121" t="s">
        <v>84</v>
      </c>
      <c r="K1021" s="410" t="s">
        <v>2082</v>
      </c>
      <c r="L1021" s="114">
        <v>14795936</v>
      </c>
      <c r="M1021" s="51" t="s">
        <v>86</v>
      </c>
      <c r="N1021" s="109" t="s">
        <v>2793</v>
      </c>
      <c r="O1021" s="109">
        <v>1004499785</v>
      </c>
      <c r="P1021" s="109">
        <v>490</v>
      </c>
      <c r="Q1021" s="120">
        <v>46051</v>
      </c>
      <c r="R1021" s="109">
        <v>4224609418</v>
      </c>
      <c r="S1021" s="114">
        <v>3921</v>
      </c>
      <c r="T1021" s="120">
        <v>46052</v>
      </c>
      <c r="U1021" s="114">
        <v>14795936</v>
      </c>
      <c r="V1021" s="56" t="s">
        <v>88</v>
      </c>
      <c r="W1021" s="114">
        <v>1082939683</v>
      </c>
      <c r="X1021" s="161" t="s">
        <v>1984</v>
      </c>
      <c r="Y1021" s="120">
        <v>46052</v>
      </c>
      <c r="Z1021" s="120">
        <v>46062</v>
      </c>
      <c r="AA1021" s="120" t="s">
        <v>90</v>
      </c>
      <c r="AB1021" s="120">
        <v>46234</v>
      </c>
      <c r="AC1021" s="54">
        <f t="shared" si="76"/>
        <v>172</v>
      </c>
      <c r="AD1021" s="56">
        <v>0</v>
      </c>
      <c r="AE1021" s="114">
        <v>0</v>
      </c>
      <c r="AF1021" s="56">
        <v>0</v>
      </c>
      <c r="AG1021" s="116" t="s">
        <v>90</v>
      </c>
      <c r="AH1021" s="54">
        <f t="shared" si="80"/>
        <v>0</v>
      </c>
      <c r="AI1021" s="56">
        <v>0</v>
      </c>
      <c r="AJ1021" s="114">
        <v>0</v>
      </c>
      <c r="AK1021" s="120" t="s">
        <v>90</v>
      </c>
      <c r="AL1021" s="116" t="s">
        <v>90</v>
      </c>
      <c r="AM1021" s="56">
        <v>0</v>
      </c>
      <c r="AN1021" s="116" t="s">
        <v>90</v>
      </c>
      <c r="AO1021" s="116" t="s">
        <v>90</v>
      </c>
      <c r="AP1021" s="116" t="s">
        <v>90</v>
      </c>
      <c r="AQ1021" s="54">
        <f t="shared" si="77"/>
        <v>0</v>
      </c>
      <c r="AR1021" s="54">
        <f>+L1021+AE1021-AJ1021</f>
        <v>14795936</v>
      </c>
      <c r="AS1021" s="56" t="s">
        <v>571</v>
      </c>
      <c r="AT1021" s="114">
        <v>0</v>
      </c>
      <c r="AU1021" s="56" t="s">
        <v>91</v>
      </c>
      <c r="AV1021" s="114">
        <v>0</v>
      </c>
      <c r="AW1021" s="56" t="s">
        <v>90</v>
      </c>
      <c r="AX1021" s="247">
        <v>2142194</v>
      </c>
      <c r="AY1021" s="58">
        <f t="shared" si="78"/>
        <v>12653742</v>
      </c>
      <c r="AZ1021" s="112">
        <f t="shared" si="79"/>
        <v>0.14478259435563928</v>
      </c>
      <c r="BA1021" s="159">
        <v>0.14478259435563928</v>
      </c>
      <c r="BB1021" s="56" t="s">
        <v>90</v>
      </c>
      <c r="BC1021" s="56" t="s">
        <v>92</v>
      </c>
      <c r="BD1021" s="403" t="s">
        <v>2792</v>
      </c>
      <c r="BE1021" s="51" t="s">
        <v>88</v>
      </c>
      <c r="BF1021" s="51" t="s">
        <v>88</v>
      </c>
    </row>
    <row r="1022" spans="2:58" x14ac:dyDescent="0.25">
      <c r="B1022" s="51">
        <v>2026</v>
      </c>
      <c r="C1022" s="51">
        <v>891780111</v>
      </c>
      <c r="D1022" s="51" t="s">
        <v>79</v>
      </c>
      <c r="E1022" s="161" t="s">
        <v>2791</v>
      </c>
      <c r="F1022" s="56" t="s">
        <v>2790</v>
      </c>
      <c r="G1022" s="56">
        <v>0</v>
      </c>
      <c r="H1022" s="56" t="s">
        <v>82</v>
      </c>
      <c r="I1022" s="51" t="s">
        <v>174</v>
      </c>
      <c r="J1022" s="121" t="s">
        <v>84</v>
      </c>
      <c r="K1022" s="109" t="s">
        <v>2789</v>
      </c>
      <c r="L1022" s="114">
        <v>14795936</v>
      </c>
      <c r="M1022" s="51" t="s">
        <v>86</v>
      </c>
      <c r="N1022" s="109" t="s">
        <v>2788</v>
      </c>
      <c r="O1022" s="109">
        <v>1085101257</v>
      </c>
      <c r="P1022" s="109">
        <v>490</v>
      </c>
      <c r="Q1022" s="120">
        <v>46051</v>
      </c>
      <c r="R1022" s="109">
        <v>4224609418</v>
      </c>
      <c r="S1022" s="114">
        <v>3937</v>
      </c>
      <c r="T1022" s="120">
        <v>46052</v>
      </c>
      <c r="U1022" s="114">
        <v>14795936</v>
      </c>
      <c r="V1022" s="56" t="s">
        <v>88</v>
      </c>
      <c r="W1022" s="114">
        <v>1082939683</v>
      </c>
      <c r="X1022" s="161" t="s">
        <v>1984</v>
      </c>
      <c r="Y1022" s="120">
        <v>46052</v>
      </c>
      <c r="Z1022" s="120">
        <v>46062</v>
      </c>
      <c r="AA1022" s="120" t="s">
        <v>90</v>
      </c>
      <c r="AB1022" s="120">
        <v>46234</v>
      </c>
      <c r="AC1022" s="54">
        <f t="shared" si="76"/>
        <v>172</v>
      </c>
      <c r="AD1022" s="56">
        <v>0</v>
      </c>
      <c r="AE1022" s="114">
        <v>0</v>
      </c>
      <c r="AF1022" s="56">
        <v>0</v>
      </c>
      <c r="AG1022" s="116" t="s">
        <v>90</v>
      </c>
      <c r="AH1022" s="54">
        <f t="shared" si="80"/>
        <v>0</v>
      </c>
      <c r="AI1022" s="56">
        <v>0</v>
      </c>
      <c r="AJ1022" s="114">
        <v>0</v>
      </c>
      <c r="AK1022" s="120" t="s">
        <v>90</v>
      </c>
      <c r="AL1022" s="116" t="s">
        <v>90</v>
      </c>
      <c r="AM1022" s="56">
        <v>0</v>
      </c>
      <c r="AN1022" s="116" t="s">
        <v>90</v>
      </c>
      <c r="AO1022" s="116" t="s">
        <v>90</v>
      </c>
      <c r="AP1022" s="116" t="s">
        <v>90</v>
      </c>
      <c r="AQ1022" s="54">
        <f t="shared" si="77"/>
        <v>0</v>
      </c>
      <c r="AR1022" s="54">
        <f>+L1022+AE1022-AJ1022</f>
        <v>14795936</v>
      </c>
      <c r="AS1022" s="56" t="s">
        <v>571</v>
      </c>
      <c r="AT1022" s="114">
        <v>0</v>
      </c>
      <c r="AU1022" s="56" t="s">
        <v>91</v>
      </c>
      <c r="AV1022" s="114">
        <v>0</v>
      </c>
      <c r="AW1022" s="56" t="s">
        <v>90</v>
      </c>
      <c r="AX1022" s="247">
        <v>2142194</v>
      </c>
      <c r="AY1022" s="58">
        <f t="shared" si="78"/>
        <v>12653742</v>
      </c>
      <c r="AZ1022" s="112">
        <f t="shared" si="79"/>
        <v>0.14478259435563928</v>
      </c>
      <c r="BA1022" s="159">
        <v>0.14478259435563928</v>
      </c>
      <c r="BB1022" s="56" t="s">
        <v>90</v>
      </c>
      <c r="BC1022" s="56" t="s">
        <v>92</v>
      </c>
      <c r="BD1022" s="403" t="s">
        <v>2787</v>
      </c>
      <c r="BE1022" s="51" t="s">
        <v>88</v>
      </c>
      <c r="BF1022" s="51" t="s">
        <v>88</v>
      </c>
    </row>
    <row r="1023" spans="2:58" s="391" customFormat="1" x14ac:dyDescent="0.25">
      <c r="B1023" s="51">
        <v>2026</v>
      </c>
      <c r="C1023" s="51">
        <v>891780111</v>
      </c>
      <c r="D1023" s="51" t="s">
        <v>79</v>
      </c>
      <c r="E1023" s="161" t="s">
        <v>2786</v>
      </c>
      <c r="F1023" s="56" t="s">
        <v>2785</v>
      </c>
      <c r="G1023" s="56">
        <v>0</v>
      </c>
      <c r="H1023" s="56" t="s">
        <v>82</v>
      </c>
      <c r="I1023" s="51" t="s">
        <v>174</v>
      </c>
      <c r="J1023" s="121" t="s">
        <v>84</v>
      </c>
      <c r="K1023" s="109" t="s">
        <v>2784</v>
      </c>
      <c r="L1023" s="114">
        <v>27691632</v>
      </c>
      <c r="M1023" s="51" t="s">
        <v>86</v>
      </c>
      <c r="N1023" s="109" t="s">
        <v>2783</v>
      </c>
      <c r="O1023" s="109">
        <v>22474842</v>
      </c>
      <c r="P1023" s="109">
        <v>490</v>
      </c>
      <c r="Q1023" s="120">
        <v>46051</v>
      </c>
      <c r="R1023" s="109">
        <v>4224609418</v>
      </c>
      <c r="S1023" s="114">
        <v>4067</v>
      </c>
      <c r="T1023" s="120">
        <v>46052</v>
      </c>
      <c r="U1023" s="406">
        <v>27691632</v>
      </c>
      <c r="V1023" s="56" t="s">
        <v>88</v>
      </c>
      <c r="W1023" s="114">
        <v>1082939683</v>
      </c>
      <c r="X1023" s="161" t="s">
        <v>1984</v>
      </c>
      <c r="Y1023" s="120">
        <v>46052</v>
      </c>
      <c r="Z1023" s="120">
        <v>46062</v>
      </c>
      <c r="AA1023" s="120" t="s">
        <v>90</v>
      </c>
      <c r="AB1023" s="120">
        <v>46234</v>
      </c>
      <c r="AC1023" s="54">
        <f t="shared" si="76"/>
        <v>172</v>
      </c>
      <c r="AD1023" s="56">
        <v>0</v>
      </c>
      <c r="AE1023" s="114">
        <v>0</v>
      </c>
      <c r="AF1023" s="56">
        <v>0</v>
      </c>
      <c r="AG1023" s="116" t="s">
        <v>90</v>
      </c>
      <c r="AH1023" s="54">
        <f t="shared" si="80"/>
        <v>0</v>
      </c>
      <c r="AI1023" s="56">
        <v>0</v>
      </c>
      <c r="AJ1023" s="114">
        <v>0</v>
      </c>
      <c r="AK1023" s="120" t="s">
        <v>90</v>
      </c>
      <c r="AL1023" s="116" t="s">
        <v>90</v>
      </c>
      <c r="AM1023" s="56">
        <v>0</v>
      </c>
      <c r="AN1023" s="116" t="s">
        <v>90</v>
      </c>
      <c r="AO1023" s="116" t="s">
        <v>90</v>
      </c>
      <c r="AP1023" s="116" t="s">
        <v>90</v>
      </c>
      <c r="AQ1023" s="54">
        <f t="shared" si="77"/>
        <v>0</v>
      </c>
      <c r="AR1023" s="54">
        <f>+L1023+AE1023-AJ1023</f>
        <v>27691632</v>
      </c>
      <c r="AS1023" s="56" t="s">
        <v>571</v>
      </c>
      <c r="AT1023" s="114">
        <v>0</v>
      </c>
      <c r="AU1023" s="56" t="s">
        <v>91</v>
      </c>
      <c r="AV1023" s="114">
        <v>0</v>
      </c>
      <c r="AW1023" s="56" t="s">
        <v>90</v>
      </c>
      <c r="AX1023" s="247">
        <v>5345689</v>
      </c>
      <c r="AY1023" s="58">
        <f t="shared" si="78"/>
        <v>22345943</v>
      </c>
      <c r="AZ1023" s="112">
        <f t="shared" si="79"/>
        <v>0.19304347970534924</v>
      </c>
      <c r="BA1023" s="159">
        <v>0.19304347970534924</v>
      </c>
      <c r="BB1023" s="56" t="s">
        <v>90</v>
      </c>
      <c r="BC1023" s="56" t="s">
        <v>92</v>
      </c>
      <c r="BD1023" s="403" t="s">
        <v>2782</v>
      </c>
      <c r="BE1023" s="51" t="s">
        <v>88</v>
      </c>
      <c r="BF1023" s="51" t="s">
        <v>88</v>
      </c>
    </row>
    <row r="1024" spans="2:58" x14ac:dyDescent="0.25">
      <c r="B1024" s="51">
        <v>2026</v>
      </c>
      <c r="C1024" s="51">
        <v>891780111</v>
      </c>
      <c r="D1024" s="51" t="s">
        <v>79</v>
      </c>
      <c r="E1024" s="161" t="s">
        <v>2781</v>
      </c>
      <c r="F1024" s="54" t="s">
        <v>2780</v>
      </c>
      <c r="G1024" s="56">
        <v>0</v>
      </c>
      <c r="H1024" s="56" t="s">
        <v>82</v>
      </c>
      <c r="I1024" s="51" t="s">
        <v>174</v>
      </c>
      <c r="J1024" s="121" t="s">
        <v>84</v>
      </c>
      <c r="K1024" s="161" t="s">
        <v>2779</v>
      </c>
      <c r="L1024" s="114">
        <v>18461088</v>
      </c>
      <c r="M1024" s="51" t="s">
        <v>86</v>
      </c>
      <c r="N1024" s="109" t="s">
        <v>2778</v>
      </c>
      <c r="O1024" s="109">
        <v>1085035422</v>
      </c>
      <c r="P1024" s="109">
        <v>490</v>
      </c>
      <c r="Q1024" s="120">
        <v>46051</v>
      </c>
      <c r="R1024" s="109">
        <v>4224609418</v>
      </c>
      <c r="S1024" s="114">
        <v>4096</v>
      </c>
      <c r="T1024" s="120">
        <v>46052</v>
      </c>
      <c r="U1024" s="114">
        <v>18461088</v>
      </c>
      <c r="V1024" s="56" t="s">
        <v>88</v>
      </c>
      <c r="W1024" s="114">
        <v>1082939683</v>
      </c>
      <c r="X1024" s="161" t="s">
        <v>1984</v>
      </c>
      <c r="Y1024" s="120">
        <v>46052</v>
      </c>
      <c r="Z1024" s="120">
        <v>46062</v>
      </c>
      <c r="AA1024" s="120" t="s">
        <v>90</v>
      </c>
      <c r="AB1024" s="120">
        <v>46234</v>
      </c>
      <c r="AC1024" s="54">
        <f t="shared" si="76"/>
        <v>172</v>
      </c>
      <c r="AD1024" s="56">
        <v>0</v>
      </c>
      <c r="AE1024" s="114">
        <v>0</v>
      </c>
      <c r="AF1024" s="56">
        <v>0</v>
      </c>
      <c r="AG1024" s="116" t="s">
        <v>90</v>
      </c>
      <c r="AH1024" s="54">
        <f t="shared" si="80"/>
        <v>0</v>
      </c>
      <c r="AI1024" s="56">
        <v>0</v>
      </c>
      <c r="AJ1024" s="114">
        <v>0</v>
      </c>
      <c r="AK1024" s="120" t="s">
        <v>90</v>
      </c>
      <c r="AL1024" s="116" t="s">
        <v>90</v>
      </c>
      <c r="AM1024" s="56">
        <v>0</v>
      </c>
      <c r="AN1024" s="116" t="s">
        <v>90</v>
      </c>
      <c r="AO1024" s="116" t="s">
        <v>90</v>
      </c>
      <c r="AP1024" s="116" t="s">
        <v>90</v>
      </c>
      <c r="AQ1024" s="54">
        <f t="shared" si="77"/>
        <v>0</v>
      </c>
      <c r="AR1024" s="54">
        <f>+L1024+AE1024-AJ1024</f>
        <v>18461088</v>
      </c>
      <c r="AS1024" s="56" t="s">
        <v>571</v>
      </c>
      <c r="AT1024" s="114">
        <v>0</v>
      </c>
      <c r="AU1024" s="56" t="s">
        <v>91</v>
      </c>
      <c r="AV1024" s="114">
        <v>0</v>
      </c>
      <c r="AW1024" s="56" t="s">
        <v>90</v>
      </c>
      <c r="AX1024" s="247">
        <v>3563793</v>
      </c>
      <c r="AY1024" s="58">
        <f t="shared" si="78"/>
        <v>14897295</v>
      </c>
      <c r="AZ1024" s="112">
        <f t="shared" si="79"/>
        <v>0.19304349776134538</v>
      </c>
      <c r="BA1024" s="159">
        <v>0.19304349776134538</v>
      </c>
      <c r="BB1024" s="56" t="s">
        <v>90</v>
      </c>
      <c r="BC1024" s="56" t="s">
        <v>92</v>
      </c>
      <c r="BD1024" s="403" t="s">
        <v>2777</v>
      </c>
      <c r="BE1024" s="51" t="s">
        <v>88</v>
      </c>
      <c r="BF1024" s="51" t="s">
        <v>88</v>
      </c>
    </row>
    <row r="1025" spans="2:58" x14ac:dyDescent="0.25">
      <c r="B1025" s="51">
        <v>2026</v>
      </c>
      <c r="C1025" s="51">
        <v>891780111</v>
      </c>
      <c r="D1025" s="51" t="s">
        <v>79</v>
      </c>
      <c r="E1025" s="161" t="s">
        <v>2776</v>
      </c>
      <c r="F1025" s="56" t="s">
        <v>2775</v>
      </c>
      <c r="G1025" s="56">
        <v>0</v>
      </c>
      <c r="H1025" s="56" t="s">
        <v>82</v>
      </c>
      <c r="I1025" s="51" t="s">
        <v>174</v>
      </c>
      <c r="J1025" s="121" t="s">
        <v>84</v>
      </c>
      <c r="K1025" s="161" t="s">
        <v>2774</v>
      </c>
      <c r="L1025" s="114">
        <v>24922469</v>
      </c>
      <c r="M1025" s="51" t="s">
        <v>86</v>
      </c>
      <c r="N1025" s="109" t="s">
        <v>2773</v>
      </c>
      <c r="O1025" s="109">
        <v>1082938308</v>
      </c>
      <c r="P1025" s="109">
        <v>490</v>
      </c>
      <c r="Q1025" s="120">
        <v>46051</v>
      </c>
      <c r="R1025" s="109">
        <v>4224609418</v>
      </c>
      <c r="S1025" s="114">
        <v>4100</v>
      </c>
      <c r="T1025" s="120">
        <v>46052</v>
      </c>
      <c r="U1025" s="114">
        <v>24922469</v>
      </c>
      <c r="V1025" s="56" t="s">
        <v>88</v>
      </c>
      <c r="W1025" s="114">
        <v>1082939683</v>
      </c>
      <c r="X1025" s="161" t="s">
        <v>1984</v>
      </c>
      <c r="Y1025" s="120">
        <v>46052</v>
      </c>
      <c r="Z1025" s="120">
        <v>46062</v>
      </c>
      <c r="AA1025" s="120" t="s">
        <v>90</v>
      </c>
      <c r="AB1025" s="120">
        <v>46234</v>
      </c>
      <c r="AC1025" s="54">
        <f t="shared" si="76"/>
        <v>172</v>
      </c>
      <c r="AD1025" s="56">
        <v>0</v>
      </c>
      <c r="AE1025" s="114">
        <v>0</v>
      </c>
      <c r="AF1025" s="56">
        <v>0</v>
      </c>
      <c r="AG1025" s="116" t="s">
        <v>90</v>
      </c>
      <c r="AH1025" s="54">
        <f t="shared" si="80"/>
        <v>0</v>
      </c>
      <c r="AI1025" s="56">
        <v>0</v>
      </c>
      <c r="AJ1025" s="114">
        <v>0</v>
      </c>
      <c r="AK1025" s="120" t="s">
        <v>90</v>
      </c>
      <c r="AL1025" s="116" t="s">
        <v>90</v>
      </c>
      <c r="AM1025" s="56">
        <v>0</v>
      </c>
      <c r="AN1025" s="116" t="s">
        <v>90</v>
      </c>
      <c r="AO1025" s="116" t="s">
        <v>90</v>
      </c>
      <c r="AP1025" s="116" t="s">
        <v>90</v>
      </c>
      <c r="AQ1025" s="54">
        <f t="shared" si="77"/>
        <v>0</v>
      </c>
      <c r="AR1025" s="54">
        <f>+L1025+AE1025-AJ1025</f>
        <v>24922469</v>
      </c>
      <c r="AS1025" s="56" t="s">
        <v>571</v>
      </c>
      <c r="AT1025" s="114">
        <v>0</v>
      </c>
      <c r="AU1025" s="56" t="s">
        <v>91</v>
      </c>
      <c r="AV1025" s="114">
        <v>0</v>
      </c>
      <c r="AW1025" s="56" t="s">
        <v>90</v>
      </c>
      <c r="AX1025" s="247">
        <v>4811121</v>
      </c>
      <c r="AY1025" s="58">
        <f t="shared" si="78"/>
        <v>20111348</v>
      </c>
      <c r="AZ1025" s="112">
        <f t="shared" si="79"/>
        <v>0.19304351426818908</v>
      </c>
      <c r="BA1025" s="159">
        <v>0.19304351426818908</v>
      </c>
      <c r="BB1025" s="56" t="s">
        <v>90</v>
      </c>
      <c r="BC1025" s="56" t="s">
        <v>92</v>
      </c>
      <c r="BD1025" s="403" t="s">
        <v>2772</v>
      </c>
      <c r="BE1025" s="51" t="s">
        <v>88</v>
      </c>
      <c r="BF1025" s="51" t="s">
        <v>88</v>
      </c>
    </row>
    <row r="1026" spans="2:58" x14ac:dyDescent="0.25">
      <c r="B1026" s="51">
        <v>2026</v>
      </c>
      <c r="C1026" s="51">
        <v>891780111</v>
      </c>
      <c r="D1026" s="51" t="s">
        <v>79</v>
      </c>
      <c r="E1026" s="161" t="s">
        <v>2771</v>
      </c>
      <c r="F1026" s="56" t="s">
        <v>2770</v>
      </c>
      <c r="G1026" s="56">
        <v>0</v>
      </c>
      <c r="H1026" s="56" t="s">
        <v>82</v>
      </c>
      <c r="I1026" s="51" t="s">
        <v>174</v>
      </c>
      <c r="J1026" s="121" t="s">
        <v>84</v>
      </c>
      <c r="K1026" s="161" t="s">
        <v>2756</v>
      </c>
      <c r="L1026" s="114">
        <v>24922469</v>
      </c>
      <c r="M1026" s="51" t="s">
        <v>86</v>
      </c>
      <c r="N1026" s="109" t="s">
        <v>2769</v>
      </c>
      <c r="O1026" s="109">
        <v>1081831511</v>
      </c>
      <c r="P1026" s="109">
        <v>490</v>
      </c>
      <c r="Q1026" s="120">
        <v>46051</v>
      </c>
      <c r="R1026" s="109">
        <v>4224609418</v>
      </c>
      <c r="S1026" s="114">
        <v>4098</v>
      </c>
      <c r="T1026" s="120">
        <v>46052</v>
      </c>
      <c r="U1026" s="114">
        <v>24922469</v>
      </c>
      <c r="V1026" s="56" t="s">
        <v>88</v>
      </c>
      <c r="W1026" s="114">
        <v>1082939683</v>
      </c>
      <c r="X1026" s="161" t="s">
        <v>1984</v>
      </c>
      <c r="Y1026" s="120">
        <v>46052</v>
      </c>
      <c r="Z1026" s="120">
        <v>46062</v>
      </c>
      <c r="AA1026" s="120" t="s">
        <v>90</v>
      </c>
      <c r="AB1026" s="120">
        <v>46234</v>
      </c>
      <c r="AC1026" s="54">
        <f t="shared" si="76"/>
        <v>172</v>
      </c>
      <c r="AD1026" s="56">
        <v>0</v>
      </c>
      <c r="AE1026" s="114">
        <v>0</v>
      </c>
      <c r="AF1026" s="56">
        <v>0</v>
      </c>
      <c r="AG1026" s="116" t="s">
        <v>90</v>
      </c>
      <c r="AH1026" s="54">
        <f t="shared" si="80"/>
        <v>0</v>
      </c>
      <c r="AI1026" s="56">
        <v>0</v>
      </c>
      <c r="AJ1026" s="114">
        <v>0</v>
      </c>
      <c r="AK1026" s="120" t="s">
        <v>90</v>
      </c>
      <c r="AL1026" s="116" t="s">
        <v>90</v>
      </c>
      <c r="AM1026" s="56">
        <v>0</v>
      </c>
      <c r="AN1026" s="116" t="s">
        <v>90</v>
      </c>
      <c r="AO1026" s="116" t="s">
        <v>90</v>
      </c>
      <c r="AP1026" s="116" t="s">
        <v>90</v>
      </c>
      <c r="AQ1026" s="54">
        <f t="shared" si="77"/>
        <v>0</v>
      </c>
      <c r="AR1026" s="54">
        <f>+L1026+AE1026-AJ1026</f>
        <v>24922469</v>
      </c>
      <c r="AS1026" s="56" t="s">
        <v>571</v>
      </c>
      <c r="AT1026" s="114">
        <v>0</v>
      </c>
      <c r="AU1026" s="56" t="s">
        <v>91</v>
      </c>
      <c r="AV1026" s="114">
        <v>0</v>
      </c>
      <c r="AW1026" s="56" t="s">
        <v>90</v>
      </c>
      <c r="AX1026" s="247">
        <v>4811120</v>
      </c>
      <c r="AY1026" s="58">
        <f t="shared" si="78"/>
        <v>20111349</v>
      </c>
      <c r="AZ1026" s="112">
        <f t="shared" si="79"/>
        <v>0.19304347414375359</v>
      </c>
      <c r="BA1026" s="159">
        <v>0.19304347414375359</v>
      </c>
      <c r="BB1026" s="56" t="s">
        <v>90</v>
      </c>
      <c r="BC1026" s="56" t="s">
        <v>92</v>
      </c>
      <c r="BD1026" s="403" t="s">
        <v>2768</v>
      </c>
      <c r="BE1026" s="51" t="s">
        <v>88</v>
      </c>
      <c r="BF1026" s="51" t="s">
        <v>88</v>
      </c>
    </row>
    <row r="1027" spans="2:58" x14ac:dyDescent="0.25">
      <c r="B1027" s="51">
        <v>2026</v>
      </c>
      <c r="C1027" s="51">
        <v>891780111</v>
      </c>
      <c r="D1027" s="51" t="s">
        <v>79</v>
      </c>
      <c r="E1027" s="161" t="s">
        <v>2767</v>
      </c>
      <c r="F1027" s="56" t="s">
        <v>2766</v>
      </c>
      <c r="G1027" s="56">
        <v>0</v>
      </c>
      <c r="H1027" s="56" t="s">
        <v>82</v>
      </c>
      <c r="I1027" s="51" t="s">
        <v>174</v>
      </c>
      <c r="J1027" s="121" t="s">
        <v>84</v>
      </c>
      <c r="K1027" s="410" t="s">
        <v>2765</v>
      </c>
      <c r="L1027" s="114">
        <v>27691632</v>
      </c>
      <c r="M1027" s="51" t="s">
        <v>86</v>
      </c>
      <c r="N1027" s="109" t="s">
        <v>2764</v>
      </c>
      <c r="O1027" s="109">
        <v>36727983</v>
      </c>
      <c r="P1027" s="109">
        <v>490</v>
      </c>
      <c r="Q1027" s="120">
        <v>46051</v>
      </c>
      <c r="R1027" s="109">
        <v>4224609418</v>
      </c>
      <c r="S1027" s="114">
        <v>4110</v>
      </c>
      <c r="T1027" s="120">
        <v>46052</v>
      </c>
      <c r="U1027" s="114">
        <v>27691632</v>
      </c>
      <c r="V1027" s="56" t="s">
        <v>88</v>
      </c>
      <c r="W1027" s="114">
        <v>1082939683</v>
      </c>
      <c r="X1027" s="161" t="s">
        <v>1984</v>
      </c>
      <c r="Y1027" s="120">
        <v>46052</v>
      </c>
      <c r="Z1027" s="120">
        <v>46062</v>
      </c>
      <c r="AA1027" s="120" t="s">
        <v>90</v>
      </c>
      <c r="AB1027" s="120">
        <v>46234</v>
      </c>
      <c r="AC1027" s="54">
        <f t="shared" si="76"/>
        <v>172</v>
      </c>
      <c r="AD1027" s="56">
        <v>0</v>
      </c>
      <c r="AE1027" s="114">
        <v>0</v>
      </c>
      <c r="AF1027" s="56">
        <v>0</v>
      </c>
      <c r="AG1027" s="116" t="s">
        <v>90</v>
      </c>
      <c r="AH1027" s="54">
        <f t="shared" si="80"/>
        <v>0</v>
      </c>
      <c r="AI1027" s="56">
        <v>0</v>
      </c>
      <c r="AJ1027" s="114">
        <v>0</v>
      </c>
      <c r="AK1027" s="120" t="s">
        <v>90</v>
      </c>
      <c r="AL1027" s="116" t="s">
        <v>90</v>
      </c>
      <c r="AM1027" s="56">
        <v>0</v>
      </c>
      <c r="AN1027" s="116" t="s">
        <v>90</v>
      </c>
      <c r="AO1027" s="116" t="s">
        <v>90</v>
      </c>
      <c r="AP1027" s="116" t="s">
        <v>90</v>
      </c>
      <c r="AQ1027" s="54">
        <f t="shared" si="77"/>
        <v>0</v>
      </c>
      <c r="AR1027" s="54">
        <f>+L1027+AE1027-AJ1027</f>
        <v>27691632</v>
      </c>
      <c r="AS1027" s="56" t="s">
        <v>571</v>
      </c>
      <c r="AT1027" s="114">
        <v>0</v>
      </c>
      <c r="AU1027" s="56" t="s">
        <v>91</v>
      </c>
      <c r="AV1027" s="114">
        <v>0</v>
      </c>
      <c r="AW1027" s="56" t="s">
        <v>90</v>
      </c>
      <c r="AX1027" s="247">
        <v>5345689</v>
      </c>
      <c r="AY1027" s="58">
        <f t="shared" si="78"/>
        <v>22345943</v>
      </c>
      <c r="AZ1027" s="112">
        <f t="shared" si="79"/>
        <v>0.19304347970534924</v>
      </c>
      <c r="BA1027" s="159">
        <v>0.19304347970534924</v>
      </c>
      <c r="BB1027" s="56" t="s">
        <v>90</v>
      </c>
      <c r="BC1027" s="56" t="s">
        <v>92</v>
      </c>
      <c r="BD1027" s="403" t="s">
        <v>2763</v>
      </c>
      <c r="BE1027" s="51" t="s">
        <v>88</v>
      </c>
      <c r="BF1027" s="51" t="s">
        <v>88</v>
      </c>
    </row>
    <row r="1028" spans="2:58" x14ac:dyDescent="0.25">
      <c r="B1028" s="51">
        <v>2026</v>
      </c>
      <c r="C1028" s="51">
        <v>891780111</v>
      </c>
      <c r="D1028" s="51" t="s">
        <v>79</v>
      </c>
      <c r="E1028" s="161" t="s">
        <v>2762</v>
      </c>
      <c r="F1028" s="56" t="s">
        <v>2761</v>
      </c>
      <c r="G1028" s="56">
        <v>0</v>
      </c>
      <c r="H1028" s="56" t="s">
        <v>82</v>
      </c>
      <c r="I1028" s="51" t="s">
        <v>174</v>
      </c>
      <c r="J1028" s="121" t="s">
        <v>84</v>
      </c>
      <c r="K1028" s="161" t="s">
        <v>2756</v>
      </c>
      <c r="L1028" s="114">
        <v>22153306</v>
      </c>
      <c r="M1028" s="51" t="s">
        <v>86</v>
      </c>
      <c r="N1028" s="109" t="s">
        <v>2760</v>
      </c>
      <c r="O1028" s="109">
        <v>1082994247</v>
      </c>
      <c r="P1028" s="109">
        <v>490</v>
      </c>
      <c r="Q1028" s="120">
        <v>46051</v>
      </c>
      <c r="R1028" s="109">
        <v>4224609418</v>
      </c>
      <c r="S1028" s="114">
        <v>4111</v>
      </c>
      <c r="T1028" s="120">
        <v>46052</v>
      </c>
      <c r="U1028" s="114">
        <v>22153306</v>
      </c>
      <c r="V1028" s="56" t="s">
        <v>88</v>
      </c>
      <c r="W1028" s="114">
        <v>1082939683</v>
      </c>
      <c r="X1028" s="161" t="s">
        <v>1984</v>
      </c>
      <c r="Y1028" s="120">
        <v>46052</v>
      </c>
      <c r="Z1028" s="120">
        <v>46062</v>
      </c>
      <c r="AA1028" s="120" t="s">
        <v>90</v>
      </c>
      <c r="AB1028" s="120">
        <v>46234</v>
      </c>
      <c r="AC1028" s="54">
        <f t="shared" si="76"/>
        <v>172</v>
      </c>
      <c r="AD1028" s="56">
        <v>0</v>
      </c>
      <c r="AE1028" s="114">
        <v>0</v>
      </c>
      <c r="AF1028" s="56">
        <v>0</v>
      </c>
      <c r="AG1028" s="116" t="s">
        <v>90</v>
      </c>
      <c r="AH1028" s="54">
        <f t="shared" si="80"/>
        <v>0</v>
      </c>
      <c r="AI1028" s="56">
        <v>0</v>
      </c>
      <c r="AJ1028" s="114">
        <v>0</v>
      </c>
      <c r="AK1028" s="120" t="s">
        <v>90</v>
      </c>
      <c r="AL1028" s="116" t="s">
        <v>90</v>
      </c>
      <c r="AM1028" s="56">
        <v>0</v>
      </c>
      <c r="AN1028" s="116" t="s">
        <v>90</v>
      </c>
      <c r="AO1028" s="116" t="s">
        <v>90</v>
      </c>
      <c r="AP1028" s="116" t="s">
        <v>90</v>
      </c>
      <c r="AQ1028" s="54">
        <f t="shared" si="77"/>
        <v>0</v>
      </c>
      <c r="AR1028" s="54">
        <f>+L1028+AE1028-AJ1028</f>
        <v>22153306</v>
      </c>
      <c r="AS1028" s="56" t="s">
        <v>571</v>
      </c>
      <c r="AT1028" s="114">
        <v>0</v>
      </c>
      <c r="AU1028" s="56" t="s">
        <v>91</v>
      </c>
      <c r="AV1028" s="114">
        <v>0</v>
      </c>
      <c r="AW1028" s="56" t="s">
        <v>90</v>
      </c>
      <c r="AX1028" s="247">
        <v>4276551</v>
      </c>
      <c r="AY1028" s="58">
        <f t="shared" si="78"/>
        <v>17876755</v>
      </c>
      <c r="AZ1028" s="112">
        <f t="shared" si="79"/>
        <v>0.1930434671917591</v>
      </c>
      <c r="BA1028" s="159">
        <v>0.1930434671917591</v>
      </c>
      <c r="BB1028" s="56" t="s">
        <v>90</v>
      </c>
      <c r="BC1028" s="56" t="s">
        <v>92</v>
      </c>
      <c r="BD1028" s="403" t="s">
        <v>2759</v>
      </c>
      <c r="BE1028" s="51" t="s">
        <v>88</v>
      </c>
      <c r="BF1028" s="51" t="s">
        <v>88</v>
      </c>
    </row>
    <row r="1029" spans="2:58" x14ac:dyDescent="0.25">
      <c r="B1029" s="51">
        <v>2026</v>
      </c>
      <c r="C1029" s="51">
        <v>891780111</v>
      </c>
      <c r="D1029" s="51" t="s">
        <v>79</v>
      </c>
      <c r="E1029" s="161" t="s">
        <v>2758</v>
      </c>
      <c r="F1029" s="56" t="s">
        <v>2757</v>
      </c>
      <c r="G1029" s="56">
        <v>0</v>
      </c>
      <c r="H1029" s="56" t="s">
        <v>82</v>
      </c>
      <c r="I1029" s="51" t="s">
        <v>174</v>
      </c>
      <c r="J1029" s="121" t="s">
        <v>84</v>
      </c>
      <c r="K1029" s="161" t="s">
        <v>2756</v>
      </c>
      <c r="L1029" s="114">
        <v>23537887</v>
      </c>
      <c r="M1029" s="51" t="s">
        <v>86</v>
      </c>
      <c r="N1029" s="109" t="s">
        <v>2755</v>
      </c>
      <c r="O1029" s="109">
        <v>30765842</v>
      </c>
      <c r="P1029" s="109">
        <v>490</v>
      </c>
      <c r="Q1029" s="120">
        <v>46051</v>
      </c>
      <c r="R1029" s="109">
        <v>4224609418</v>
      </c>
      <c r="S1029" s="114">
        <v>4088</v>
      </c>
      <c r="T1029" s="120">
        <v>46052</v>
      </c>
      <c r="U1029" s="114">
        <v>23537887</v>
      </c>
      <c r="V1029" s="56" t="s">
        <v>88</v>
      </c>
      <c r="W1029" s="114">
        <v>1082939683</v>
      </c>
      <c r="X1029" s="161" t="s">
        <v>1984</v>
      </c>
      <c r="Y1029" s="120">
        <v>46052</v>
      </c>
      <c r="Z1029" s="120">
        <v>46090</v>
      </c>
      <c r="AA1029" s="120" t="s">
        <v>90</v>
      </c>
      <c r="AB1029" s="120">
        <v>46234</v>
      </c>
      <c r="AC1029" s="54">
        <f t="shared" si="76"/>
        <v>144</v>
      </c>
      <c r="AD1029" s="56">
        <v>0</v>
      </c>
      <c r="AE1029" s="114">
        <v>0</v>
      </c>
      <c r="AF1029" s="56">
        <v>0</v>
      </c>
      <c r="AG1029" s="116" t="s">
        <v>90</v>
      </c>
      <c r="AH1029" s="54">
        <f t="shared" si="80"/>
        <v>0</v>
      </c>
      <c r="AI1029" s="56">
        <v>1</v>
      </c>
      <c r="AJ1029" s="114">
        <v>23537887</v>
      </c>
      <c r="AK1029" s="120">
        <v>46076</v>
      </c>
      <c r="AL1029" s="116" t="s">
        <v>90</v>
      </c>
      <c r="AM1029" s="56">
        <v>0</v>
      </c>
      <c r="AN1029" s="116" t="s">
        <v>90</v>
      </c>
      <c r="AO1029" s="116" t="s">
        <v>90</v>
      </c>
      <c r="AP1029" s="116" t="s">
        <v>90</v>
      </c>
      <c r="AQ1029" s="54">
        <f t="shared" si="77"/>
        <v>0</v>
      </c>
      <c r="AR1029" s="54">
        <f>+L1029+AE1029-AJ1029</f>
        <v>0</v>
      </c>
      <c r="AS1029" s="56" t="s">
        <v>571</v>
      </c>
      <c r="AT1029" s="114">
        <v>0</v>
      </c>
      <c r="AU1029" s="56" t="s">
        <v>91</v>
      </c>
      <c r="AV1029" s="114">
        <v>0</v>
      </c>
      <c r="AW1029" s="56" t="s">
        <v>90</v>
      </c>
      <c r="AX1029" s="247">
        <v>0</v>
      </c>
      <c r="AY1029" s="58">
        <f t="shared" si="78"/>
        <v>0</v>
      </c>
      <c r="AZ1029" s="112" t="str">
        <f t="shared" si="79"/>
        <v>_</v>
      </c>
      <c r="BA1029" s="159">
        <v>0</v>
      </c>
      <c r="BB1029" s="56" t="s">
        <v>90</v>
      </c>
      <c r="BC1029" s="56" t="s">
        <v>149</v>
      </c>
      <c r="BD1029" s="403" t="s">
        <v>2754</v>
      </c>
      <c r="BE1029" s="51" t="s">
        <v>88</v>
      </c>
      <c r="BF1029" s="51" t="s">
        <v>88</v>
      </c>
    </row>
    <row r="1030" spans="2:58" x14ac:dyDescent="0.25">
      <c r="B1030" s="51">
        <v>2026</v>
      </c>
      <c r="C1030" s="51">
        <v>891780111</v>
      </c>
      <c r="D1030" s="51" t="s">
        <v>79</v>
      </c>
      <c r="E1030" s="161" t="s">
        <v>2753</v>
      </c>
      <c r="F1030" s="56" t="s">
        <v>2752</v>
      </c>
      <c r="G1030" s="56">
        <v>0</v>
      </c>
      <c r="H1030" s="56" t="s">
        <v>82</v>
      </c>
      <c r="I1030" s="51" t="s">
        <v>174</v>
      </c>
      <c r="J1030" s="121" t="s">
        <v>84</v>
      </c>
      <c r="K1030" s="161" t="s">
        <v>2731</v>
      </c>
      <c r="L1030" s="114">
        <v>14795936</v>
      </c>
      <c r="M1030" s="51" t="s">
        <v>86</v>
      </c>
      <c r="N1030" s="109" t="s">
        <v>2751</v>
      </c>
      <c r="O1030" s="109">
        <v>1082835420</v>
      </c>
      <c r="P1030" s="109">
        <v>490</v>
      </c>
      <c r="Q1030" s="120">
        <v>46051</v>
      </c>
      <c r="R1030" s="109">
        <v>4224609418</v>
      </c>
      <c r="S1030" s="114">
        <v>3920</v>
      </c>
      <c r="T1030" s="120">
        <v>46052</v>
      </c>
      <c r="U1030" s="114">
        <v>14795936</v>
      </c>
      <c r="V1030" s="56" t="s">
        <v>88</v>
      </c>
      <c r="W1030" s="114">
        <v>1082939683</v>
      </c>
      <c r="X1030" s="161" t="s">
        <v>1984</v>
      </c>
      <c r="Y1030" s="120">
        <v>46052</v>
      </c>
      <c r="Z1030" s="120">
        <v>46062</v>
      </c>
      <c r="AA1030" s="120" t="s">
        <v>90</v>
      </c>
      <c r="AB1030" s="120">
        <v>46234</v>
      </c>
      <c r="AC1030" s="54">
        <f t="shared" si="76"/>
        <v>172</v>
      </c>
      <c r="AD1030" s="56">
        <v>0</v>
      </c>
      <c r="AE1030" s="114">
        <v>0</v>
      </c>
      <c r="AF1030" s="56">
        <v>0</v>
      </c>
      <c r="AG1030" s="116" t="s">
        <v>90</v>
      </c>
      <c r="AH1030" s="54">
        <f t="shared" si="80"/>
        <v>0</v>
      </c>
      <c r="AI1030" s="56">
        <v>0</v>
      </c>
      <c r="AJ1030" s="114">
        <v>0</v>
      </c>
      <c r="AK1030" s="120" t="s">
        <v>90</v>
      </c>
      <c r="AL1030" s="116" t="s">
        <v>90</v>
      </c>
      <c r="AM1030" s="56">
        <v>0</v>
      </c>
      <c r="AN1030" s="116" t="s">
        <v>90</v>
      </c>
      <c r="AO1030" s="116" t="s">
        <v>90</v>
      </c>
      <c r="AP1030" s="116" t="s">
        <v>90</v>
      </c>
      <c r="AQ1030" s="54">
        <f t="shared" si="77"/>
        <v>0</v>
      </c>
      <c r="AR1030" s="54">
        <f>+L1030+AE1030-AJ1030</f>
        <v>14795936</v>
      </c>
      <c r="AS1030" s="56" t="s">
        <v>571</v>
      </c>
      <c r="AT1030" s="114">
        <v>0</v>
      </c>
      <c r="AU1030" s="56" t="s">
        <v>91</v>
      </c>
      <c r="AV1030" s="114">
        <v>0</v>
      </c>
      <c r="AW1030" s="56" t="s">
        <v>90</v>
      </c>
      <c r="AX1030" s="247">
        <v>2856259</v>
      </c>
      <c r="AY1030" s="58">
        <f t="shared" si="78"/>
        <v>11939677</v>
      </c>
      <c r="AZ1030" s="112">
        <f t="shared" si="79"/>
        <v>0.19304348166956115</v>
      </c>
      <c r="BA1030" s="159">
        <v>0.19304348166956115</v>
      </c>
      <c r="BB1030" s="56" t="s">
        <v>90</v>
      </c>
      <c r="BC1030" s="56" t="s">
        <v>92</v>
      </c>
      <c r="BD1030" s="403" t="s">
        <v>2750</v>
      </c>
      <c r="BE1030" s="51" t="s">
        <v>88</v>
      </c>
      <c r="BF1030" s="51" t="s">
        <v>88</v>
      </c>
    </row>
    <row r="1031" spans="2:58" x14ac:dyDescent="0.25">
      <c r="B1031" s="51">
        <v>2026</v>
      </c>
      <c r="C1031" s="51">
        <v>891780111</v>
      </c>
      <c r="D1031" s="51" t="s">
        <v>79</v>
      </c>
      <c r="E1031" s="161" t="s">
        <v>2749</v>
      </c>
      <c r="F1031" s="56" t="s">
        <v>2748</v>
      </c>
      <c r="G1031" s="56">
        <v>0</v>
      </c>
      <c r="H1031" s="56" t="s">
        <v>82</v>
      </c>
      <c r="I1031" s="51" t="s">
        <v>174</v>
      </c>
      <c r="J1031" s="121" t="s">
        <v>84</v>
      </c>
      <c r="K1031" s="161" t="s">
        <v>2731</v>
      </c>
      <c r="L1031" s="114">
        <v>14795936</v>
      </c>
      <c r="M1031" s="51" t="s">
        <v>86</v>
      </c>
      <c r="N1031" s="109" t="s">
        <v>2747</v>
      </c>
      <c r="O1031" s="109">
        <v>39140578</v>
      </c>
      <c r="P1031" s="109">
        <v>490</v>
      </c>
      <c r="Q1031" s="120">
        <v>46051</v>
      </c>
      <c r="R1031" s="109">
        <v>4224609418</v>
      </c>
      <c r="S1031" s="114">
        <v>3936</v>
      </c>
      <c r="T1031" s="120">
        <v>46052</v>
      </c>
      <c r="U1031" s="114">
        <v>14795936</v>
      </c>
      <c r="V1031" s="56" t="s">
        <v>88</v>
      </c>
      <c r="W1031" s="114">
        <v>1082939683</v>
      </c>
      <c r="X1031" s="161" t="s">
        <v>1984</v>
      </c>
      <c r="Y1031" s="120">
        <v>46052</v>
      </c>
      <c r="Z1031" s="120">
        <v>46062</v>
      </c>
      <c r="AA1031" s="120" t="s">
        <v>90</v>
      </c>
      <c r="AB1031" s="120">
        <v>46234</v>
      </c>
      <c r="AC1031" s="54">
        <f t="shared" si="76"/>
        <v>172</v>
      </c>
      <c r="AD1031" s="56">
        <v>0</v>
      </c>
      <c r="AE1031" s="114">
        <v>0</v>
      </c>
      <c r="AF1031" s="56">
        <v>0</v>
      </c>
      <c r="AG1031" s="116" t="s">
        <v>90</v>
      </c>
      <c r="AH1031" s="54">
        <f t="shared" si="80"/>
        <v>0</v>
      </c>
      <c r="AI1031" s="56">
        <v>0</v>
      </c>
      <c r="AJ1031" s="114">
        <v>0</v>
      </c>
      <c r="AK1031" s="120" t="s">
        <v>90</v>
      </c>
      <c r="AL1031" s="116" t="s">
        <v>90</v>
      </c>
      <c r="AM1031" s="56">
        <v>0</v>
      </c>
      <c r="AN1031" s="116" t="s">
        <v>90</v>
      </c>
      <c r="AO1031" s="116" t="s">
        <v>90</v>
      </c>
      <c r="AP1031" s="116" t="s">
        <v>90</v>
      </c>
      <c r="AQ1031" s="54">
        <f t="shared" si="77"/>
        <v>0</v>
      </c>
      <c r="AR1031" s="54">
        <f>+L1031+AE1031-AJ1031</f>
        <v>14795936</v>
      </c>
      <c r="AS1031" s="56" t="s">
        <v>571</v>
      </c>
      <c r="AT1031" s="114">
        <v>0</v>
      </c>
      <c r="AU1031" s="56" t="s">
        <v>91</v>
      </c>
      <c r="AV1031" s="114">
        <v>0</v>
      </c>
      <c r="AW1031" s="56" t="s">
        <v>90</v>
      </c>
      <c r="AX1031" s="247">
        <v>2856259</v>
      </c>
      <c r="AY1031" s="58">
        <f t="shared" si="78"/>
        <v>11939677</v>
      </c>
      <c r="AZ1031" s="112">
        <f t="shared" si="79"/>
        <v>0.19304348166956115</v>
      </c>
      <c r="BA1031" s="159">
        <v>0.19304348166956115</v>
      </c>
      <c r="BB1031" s="56" t="s">
        <v>90</v>
      </c>
      <c r="BC1031" s="56" t="s">
        <v>92</v>
      </c>
      <c r="BD1031" s="403" t="s">
        <v>2746</v>
      </c>
      <c r="BE1031" s="51" t="s">
        <v>88</v>
      </c>
      <c r="BF1031" s="51" t="s">
        <v>88</v>
      </c>
    </row>
    <row r="1032" spans="2:58" x14ac:dyDescent="0.25">
      <c r="B1032" s="51">
        <v>2026</v>
      </c>
      <c r="C1032" s="51">
        <v>891780111</v>
      </c>
      <c r="D1032" s="51" t="s">
        <v>79</v>
      </c>
      <c r="E1032" s="161" t="s">
        <v>2745</v>
      </c>
      <c r="F1032" s="56" t="s">
        <v>2744</v>
      </c>
      <c r="G1032" s="56">
        <v>0</v>
      </c>
      <c r="H1032" s="56" t="s">
        <v>82</v>
      </c>
      <c r="I1032" s="51" t="s">
        <v>174</v>
      </c>
      <c r="J1032" s="121" t="s">
        <v>84</v>
      </c>
      <c r="K1032" s="161" t="s">
        <v>2731</v>
      </c>
      <c r="L1032" s="114">
        <v>14795936</v>
      </c>
      <c r="M1032" s="51" t="s">
        <v>86</v>
      </c>
      <c r="N1032" s="109" t="s">
        <v>2743</v>
      </c>
      <c r="O1032" s="109">
        <v>1082844998</v>
      </c>
      <c r="P1032" s="109">
        <v>490</v>
      </c>
      <c r="Q1032" s="120">
        <v>46051</v>
      </c>
      <c r="R1032" s="109">
        <v>4224609418</v>
      </c>
      <c r="S1032" s="114">
        <v>3935</v>
      </c>
      <c r="T1032" s="120">
        <v>46052</v>
      </c>
      <c r="U1032" s="114">
        <v>14795936</v>
      </c>
      <c r="V1032" s="56" t="s">
        <v>88</v>
      </c>
      <c r="W1032" s="114">
        <v>1082939683</v>
      </c>
      <c r="X1032" s="161" t="s">
        <v>1984</v>
      </c>
      <c r="Y1032" s="120">
        <v>46052</v>
      </c>
      <c r="Z1032" s="120">
        <v>46062</v>
      </c>
      <c r="AA1032" s="120" t="s">
        <v>90</v>
      </c>
      <c r="AB1032" s="120">
        <v>46234</v>
      </c>
      <c r="AC1032" s="54">
        <f t="shared" ref="AC1032:AC1095" si="81">+IF(AA1032="1800-01-01",AB1032-Z1032,AB1032-AA1032)</f>
        <v>172</v>
      </c>
      <c r="AD1032" s="56">
        <v>0</v>
      </c>
      <c r="AE1032" s="114">
        <v>0</v>
      </c>
      <c r="AF1032" s="56">
        <v>0</v>
      </c>
      <c r="AG1032" s="116" t="s">
        <v>90</v>
      </c>
      <c r="AH1032" s="54">
        <f t="shared" si="80"/>
        <v>0</v>
      </c>
      <c r="AI1032" s="56">
        <v>0</v>
      </c>
      <c r="AJ1032" s="114">
        <v>0</v>
      </c>
      <c r="AK1032" s="120" t="s">
        <v>90</v>
      </c>
      <c r="AL1032" s="116" t="s">
        <v>90</v>
      </c>
      <c r="AM1032" s="56">
        <v>0</v>
      </c>
      <c r="AN1032" s="116" t="s">
        <v>90</v>
      </c>
      <c r="AO1032" s="116" t="s">
        <v>90</v>
      </c>
      <c r="AP1032" s="116" t="s">
        <v>90</v>
      </c>
      <c r="AQ1032" s="54">
        <f t="shared" ref="AQ1032:AQ1095" si="82">+IF(AN1032="1800-01-01",0,AO1032-AN1032)</f>
        <v>0</v>
      </c>
      <c r="AR1032" s="54">
        <f>+L1032+AE1032-AJ1032</f>
        <v>14795936</v>
      </c>
      <c r="AS1032" s="56" t="s">
        <v>571</v>
      </c>
      <c r="AT1032" s="114">
        <v>0</v>
      </c>
      <c r="AU1032" s="56" t="s">
        <v>91</v>
      </c>
      <c r="AV1032" s="114">
        <v>0</v>
      </c>
      <c r="AW1032" s="56" t="s">
        <v>90</v>
      </c>
      <c r="AX1032" s="247">
        <v>2856259</v>
      </c>
      <c r="AY1032" s="58">
        <f t="shared" ref="AY1032:AY1095" si="83">AR1032-AX1032</f>
        <v>11939677</v>
      </c>
      <c r="AZ1032" s="112">
        <f t="shared" ref="AZ1032:AZ1095" si="84">+IFERROR(AX1032/AR1032,"_")</f>
        <v>0.19304348166956115</v>
      </c>
      <c r="BA1032" s="159">
        <v>0.19304348166956115</v>
      </c>
      <c r="BB1032" s="56" t="s">
        <v>90</v>
      </c>
      <c r="BC1032" s="56" t="s">
        <v>92</v>
      </c>
      <c r="BD1032" s="403" t="s">
        <v>2742</v>
      </c>
      <c r="BE1032" s="51" t="s">
        <v>88</v>
      </c>
      <c r="BF1032" s="51" t="s">
        <v>88</v>
      </c>
    </row>
    <row r="1033" spans="2:58" x14ac:dyDescent="0.25">
      <c r="B1033" s="51">
        <v>2026</v>
      </c>
      <c r="C1033" s="51">
        <v>891780111</v>
      </c>
      <c r="D1033" s="51" t="s">
        <v>79</v>
      </c>
      <c r="E1033" s="161" t="s">
        <v>2741</v>
      </c>
      <c r="F1033" s="56" t="s">
        <v>2740</v>
      </c>
      <c r="G1033" s="56">
        <v>0</v>
      </c>
      <c r="H1033" s="56" t="s">
        <v>82</v>
      </c>
      <c r="I1033" s="51" t="s">
        <v>174</v>
      </c>
      <c r="J1033" s="121" t="s">
        <v>84</v>
      </c>
      <c r="K1033" s="161" t="s">
        <v>2731</v>
      </c>
      <c r="L1033" s="114">
        <v>14795936</v>
      </c>
      <c r="M1033" s="51" t="s">
        <v>86</v>
      </c>
      <c r="N1033" s="109" t="s">
        <v>2739</v>
      </c>
      <c r="O1033" s="109">
        <v>1082893057</v>
      </c>
      <c r="P1033" s="109">
        <v>490</v>
      </c>
      <c r="Q1033" s="120">
        <v>46051</v>
      </c>
      <c r="R1033" s="109">
        <v>4224609418</v>
      </c>
      <c r="S1033" s="114">
        <v>3919</v>
      </c>
      <c r="T1033" s="120">
        <v>46052</v>
      </c>
      <c r="U1033" s="114">
        <v>14795936</v>
      </c>
      <c r="V1033" s="56" t="s">
        <v>88</v>
      </c>
      <c r="W1033" s="114">
        <v>1082939683</v>
      </c>
      <c r="X1033" s="161" t="s">
        <v>1984</v>
      </c>
      <c r="Y1033" s="120">
        <v>46052</v>
      </c>
      <c r="Z1033" s="120">
        <v>46062</v>
      </c>
      <c r="AA1033" s="120" t="s">
        <v>90</v>
      </c>
      <c r="AB1033" s="120">
        <v>46234</v>
      </c>
      <c r="AC1033" s="54">
        <f t="shared" si="81"/>
        <v>172</v>
      </c>
      <c r="AD1033" s="56">
        <v>0</v>
      </c>
      <c r="AE1033" s="114">
        <v>0</v>
      </c>
      <c r="AF1033" s="56">
        <v>0</v>
      </c>
      <c r="AG1033" s="116" t="s">
        <v>90</v>
      </c>
      <c r="AH1033" s="54">
        <f t="shared" si="80"/>
        <v>0</v>
      </c>
      <c r="AI1033" s="56">
        <v>0</v>
      </c>
      <c r="AJ1033" s="114">
        <v>0</v>
      </c>
      <c r="AK1033" s="120" t="s">
        <v>90</v>
      </c>
      <c r="AL1033" s="116" t="s">
        <v>90</v>
      </c>
      <c r="AM1033" s="56">
        <v>0</v>
      </c>
      <c r="AN1033" s="116" t="s">
        <v>90</v>
      </c>
      <c r="AO1033" s="116" t="s">
        <v>90</v>
      </c>
      <c r="AP1033" s="116" t="s">
        <v>90</v>
      </c>
      <c r="AQ1033" s="54">
        <f t="shared" si="82"/>
        <v>0</v>
      </c>
      <c r="AR1033" s="54">
        <f>+L1033+AE1033-AJ1033</f>
        <v>14795936</v>
      </c>
      <c r="AS1033" s="56" t="s">
        <v>571</v>
      </c>
      <c r="AT1033" s="114">
        <v>0</v>
      </c>
      <c r="AU1033" s="56" t="s">
        <v>91</v>
      </c>
      <c r="AV1033" s="114">
        <v>0</v>
      </c>
      <c r="AW1033" s="56" t="s">
        <v>90</v>
      </c>
      <c r="AX1033" s="247">
        <v>2856259</v>
      </c>
      <c r="AY1033" s="58">
        <f t="shared" si="83"/>
        <v>11939677</v>
      </c>
      <c r="AZ1033" s="112">
        <f t="shared" si="84"/>
        <v>0.19304348166956115</v>
      </c>
      <c r="BA1033" s="159">
        <v>0.19304348166956115</v>
      </c>
      <c r="BB1033" s="56" t="s">
        <v>90</v>
      </c>
      <c r="BC1033" s="56" t="s">
        <v>92</v>
      </c>
      <c r="BD1033" s="403" t="s">
        <v>2738</v>
      </c>
      <c r="BE1033" s="51" t="s">
        <v>88</v>
      </c>
      <c r="BF1033" s="51" t="s">
        <v>88</v>
      </c>
    </row>
    <row r="1034" spans="2:58" x14ac:dyDescent="0.25">
      <c r="B1034" s="51">
        <v>2026</v>
      </c>
      <c r="C1034" s="51">
        <v>891780111</v>
      </c>
      <c r="D1034" s="51" t="s">
        <v>79</v>
      </c>
      <c r="E1034" s="161" t="s">
        <v>2737</v>
      </c>
      <c r="F1034" s="56" t="s">
        <v>2736</v>
      </c>
      <c r="G1034" s="56">
        <v>0</v>
      </c>
      <c r="H1034" s="56" t="s">
        <v>82</v>
      </c>
      <c r="I1034" s="51" t="s">
        <v>174</v>
      </c>
      <c r="J1034" s="121" t="s">
        <v>84</v>
      </c>
      <c r="K1034" s="161" t="s">
        <v>2731</v>
      </c>
      <c r="L1034" s="114">
        <v>14795936</v>
      </c>
      <c r="M1034" s="51" t="s">
        <v>86</v>
      </c>
      <c r="N1034" s="109" t="s">
        <v>2735</v>
      </c>
      <c r="O1034" s="109">
        <v>85270528</v>
      </c>
      <c r="P1034" s="109">
        <v>490</v>
      </c>
      <c r="Q1034" s="120">
        <v>46051</v>
      </c>
      <c r="R1034" s="109">
        <v>4224609418</v>
      </c>
      <c r="S1034" s="114">
        <v>3934</v>
      </c>
      <c r="T1034" s="120">
        <v>46052</v>
      </c>
      <c r="U1034" s="114">
        <v>14795936</v>
      </c>
      <c r="V1034" s="56" t="s">
        <v>88</v>
      </c>
      <c r="W1034" s="114">
        <v>1082939683</v>
      </c>
      <c r="X1034" s="161" t="s">
        <v>1984</v>
      </c>
      <c r="Y1034" s="120">
        <v>46052</v>
      </c>
      <c r="Z1034" s="120">
        <v>46062</v>
      </c>
      <c r="AA1034" s="120" t="s">
        <v>90</v>
      </c>
      <c r="AB1034" s="120">
        <v>46234</v>
      </c>
      <c r="AC1034" s="54">
        <f t="shared" si="81"/>
        <v>172</v>
      </c>
      <c r="AD1034" s="56">
        <v>0</v>
      </c>
      <c r="AE1034" s="114">
        <v>0</v>
      </c>
      <c r="AF1034" s="56">
        <v>0</v>
      </c>
      <c r="AG1034" s="116" t="s">
        <v>90</v>
      </c>
      <c r="AH1034" s="54">
        <f t="shared" si="80"/>
        <v>0</v>
      </c>
      <c r="AI1034" s="56">
        <v>0</v>
      </c>
      <c r="AJ1034" s="114">
        <v>0</v>
      </c>
      <c r="AK1034" s="120" t="s">
        <v>90</v>
      </c>
      <c r="AL1034" s="116" t="s">
        <v>90</v>
      </c>
      <c r="AM1034" s="56">
        <v>0</v>
      </c>
      <c r="AN1034" s="116" t="s">
        <v>90</v>
      </c>
      <c r="AO1034" s="116" t="s">
        <v>90</v>
      </c>
      <c r="AP1034" s="116" t="s">
        <v>90</v>
      </c>
      <c r="AQ1034" s="54">
        <f t="shared" si="82"/>
        <v>0</v>
      </c>
      <c r="AR1034" s="54">
        <f>+L1034+AE1034-AJ1034</f>
        <v>14795936</v>
      </c>
      <c r="AS1034" s="56" t="s">
        <v>571</v>
      </c>
      <c r="AT1034" s="114">
        <v>0</v>
      </c>
      <c r="AU1034" s="56" t="s">
        <v>91</v>
      </c>
      <c r="AV1034" s="114">
        <v>0</v>
      </c>
      <c r="AW1034" s="56" t="s">
        <v>90</v>
      </c>
      <c r="AX1034" s="247">
        <v>2856259</v>
      </c>
      <c r="AY1034" s="58">
        <f t="shared" si="83"/>
        <v>11939677</v>
      </c>
      <c r="AZ1034" s="112">
        <f t="shared" si="84"/>
        <v>0.19304348166956115</v>
      </c>
      <c r="BA1034" s="159">
        <v>0.19304348166956115</v>
      </c>
      <c r="BB1034" s="56" t="s">
        <v>90</v>
      </c>
      <c r="BC1034" s="56" t="s">
        <v>92</v>
      </c>
      <c r="BD1034" s="403" t="s">
        <v>2734</v>
      </c>
      <c r="BE1034" s="51" t="s">
        <v>88</v>
      </c>
      <c r="BF1034" s="51" t="s">
        <v>88</v>
      </c>
    </row>
    <row r="1035" spans="2:58" x14ac:dyDescent="0.25">
      <c r="B1035" s="51">
        <v>2026</v>
      </c>
      <c r="C1035" s="51">
        <v>891780111</v>
      </c>
      <c r="D1035" s="51" t="s">
        <v>79</v>
      </c>
      <c r="E1035" s="161" t="s">
        <v>2733</v>
      </c>
      <c r="F1035" s="56" t="s">
        <v>2732</v>
      </c>
      <c r="G1035" s="56">
        <v>0</v>
      </c>
      <c r="H1035" s="56" t="s">
        <v>82</v>
      </c>
      <c r="I1035" s="51" t="s">
        <v>174</v>
      </c>
      <c r="J1035" s="121" t="s">
        <v>84</v>
      </c>
      <c r="K1035" s="161" t="s">
        <v>2731</v>
      </c>
      <c r="L1035" s="114">
        <v>14795936</v>
      </c>
      <c r="M1035" s="51" t="s">
        <v>86</v>
      </c>
      <c r="N1035" s="109" t="s">
        <v>2730</v>
      </c>
      <c r="O1035" s="109">
        <v>1082978225</v>
      </c>
      <c r="P1035" s="109">
        <v>490</v>
      </c>
      <c r="Q1035" s="120">
        <v>46051</v>
      </c>
      <c r="R1035" s="109">
        <v>4224609418</v>
      </c>
      <c r="S1035" s="114">
        <v>3918</v>
      </c>
      <c r="T1035" s="120">
        <v>46052</v>
      </c>
      <c r="U1035" s="114">
        <v>14795936</v>
      </c>
      <c r="V1035" s="56" t="s">
        <v>88</v>
      </c>
      <c r="W1035" s="114">
        <v>1082939683</v>
      </c>
      <c r="X1035" s="161" t="s">
        <v>1984</v>
      </c>
      <c r="Y1035" s="120">
        <v>46052</v>
      </c>
      <c r="Z1035" s="120">
        <v>46062</v>
      </c>
      <c r="AA1035" s="120" t="s">
        <v>90</v>
      </c>
      <c r="AB1035" s="120">
        <v>46234</v>
      </c>
      <c r="AC1035" s="54">
        <f t="shared" si="81"/>
        <v>172</v>
      </c>
      <c r="AD1035" s="56">
        <v>0</v>
      </c>
      <c r="AE1035" s="114">
        <v>0</v>
      </c>
      <c r="AF1035" s="56">
        <v>0</v>
      </c>
      <c r="AG1035" s="116" t="s">
        <v>90</v>
      </c>
      <c r="AH1035" s="54">
        <f t="shared" ref="AH1035:AH1098" si="85">+IF(AG1035="1800-01-01",0,AG1035-AB1035)</f>
        <v>0</v>
      </c>
      <c r="AI1035" s="56">
        <v>0</v>
      </c>
      <c r="AJ1035" s="114">
        <v>0</v>
      </c>
      <c r="AK1035" s="120" t="s">
        <v>90</v>
      </c>
      <c r="AL1035" s="116" t="s">
        <v>90</v>
      </c>
      <c r="AM1035" s="56">
        <v>0</v>
      </c>
      <c r="AN1035" s="116" t="s">
        <v>90</v>
      </c>
      <c r="AO1035" s="116" t="s">
        <v>90</v>
      </c>
      <c r="AP1035" s="116" t="s">
        <v>90</v>
      </c>
      <c r="AQ1035" s="54">
        <f t="shared" si="82"/>
        <v>0</v>
      </c>
      <c r="AR1035" s="54">
        <f>+L1035+AE1035-AJ1035</f>
        <v>14795936</v>
      </c>
      <c r="AS1035" s="56" t="s">
        <v>571</v>
      </c>
      <c r="AT1035" s="114">
        <v>0</v>
      </c>
      <c r="AU1035" s="56" t="s">
        <v>91</v>
      </c>
      <c r="AV1035" s="114">
        <v>0</v>
      </c>
      <c r="AW1035" s="56" t="s">
        <v>90</v>
      </c>
      <c r="AX1035" s="247">
        <v>2856259</v>
      </c>
      <c r="AY1035" s="58">
        <f t="shared" si="83"/>
        <v>11939677</v>
      </c>
      <c r="AZ1035" s="112">
        <f t="shared" si="84"/>
        <v>0.19304348166956115</v>
      </c>
      <c r="BA1035" s="159">
        <v>0.19304348166956115</v>
      </c>
      <c r="BB1035" s="56" t="s">
        <v>90</v>
      </c>
      <c r="BC1035" s="56" t="s">
        <v>92</v>
      </c>
      <c r="BD1035" s="403" t="s">
        <v>2729</v>
      </c>
      <c r="BE1035" s="51" t="s">
        <v>88</v>
      </c>
      <c r="BF1035" s="51" t="s">
        <v>88</v>
      </c>
    </row>
    <row r="1036" spans="2:58" x14ac:dyDescent="0.25">
      <c r="B1036" s="51">
        <v>2026</v>
      </c>
      <c r="C1036" s="51">
        <v>891780111</v>
      </c>
      <c r="D1036" s="51" t="s">
        <v>79</v>
      </c>
      <c r="E1036" s="161" t="s">
        <v>2728</v>
      </c>
      <c r="F1036" s="56" t="s">
        <v>2727</v>
      </c>
      <c r="G1036" s="56">
        <v>0</v>
      </c>
      <c r="H1036" s="56" t="s">
        <v>82</v>
      </c>
      <c r="I1036" s="51" t="s">
        <v>174</v>
      </c>
      <c r="J1036" s="121" t="s">
        <v>84</v>
      </c>
      <c r="K1036" s="161" t="s">
        <v>2683</v>
      </c>
      <c r="L1036" s="114">
        <v>14795936</v>
      </c>
      <c r="M1036" s="51" t="s">
        <v>86</v>
      </c>
      <c r="N1036" s="109" t="s">
        <v>2726</v>
      </c>
      <c r="O1036" s="109">
        <v>1090369984</v>
      </c>
      <c r="P1036" s="109">
        <v>490</v>
      </c>
      <c r="Q1036" s="120">
        <v>46051</v>
      </c>
      <c r="R1036" s="109">
        <v>4224609418</v>
      </c>
      <c r="S1036" s="114">
        <v>3917</v>
      </c>
      <c r="T1036" s="120">
        <v>46052</v>
      </c>
      <c r="U1036" s="114">
        <v>14795936</v>
      </c>
      <c r="V1036" s="56" t="s">
        <v>88</v>
      </c>
      <c r="W1036" s="114">
        <v>1082939683</v>
      </c>
      <c r="X1036" s="161" t="s">
        <v>1984</v>
      </c>
      <c r="Y1036" s="120">
        <v>46052</v>
      </c>
      <c r="Z1036" s="120">
        <v>46062</v>
      </c>
      <c r="AA1036" s="120" t="s">
        <v>90</v>
      </c>
      <c r="AB1036" s="120">
        <v>46234</v>
      </c>
      <c r="AC1036" s="54">
        <f t="shared" si="81"/>
        <v>172</v>
      </c>
      <c r="AD1036" s="56">
        <v>0</v>
      </c>
      <c r="AE1036" s="114">
        <v>0</v>
      </c>
      <c r="AF1036" s="56">
        <v>0</v>
      </c>
      <c r="AG1036" s="116" t="s">
        <v>90</v>
      </c>
      <c r="AH1036" s="54">
        <f t="shared" si="85"/>
        <v>0</v>
      </c>
      <c r="AI1036" s="56">
        <v>0</v>
      </c>
      <c r="AJ1036" s="114">
        <v>0</v>
      </c>
      <c r="AK1036" s="120" t="s">
        <v>90</v>
      </c>
      <c r="AL1036" s="116" t="s">
        <v>90</v>
      </c>
      <c r="AM1036" s="56">
        <v>0</v>
      </c>
      <c r="AN1036" s="116" t="s">
        <v>90</v>
      </c>
      <c r="AO1036" s="116" t="s">
        <v>90</v>
      </c>
      <c r="AP1036" s="116" t="s">
        <v>90</v>
      </c>
      <c r="AQ1036" s="54">
        <f t="shared" si="82"/>
        <v>0</v>
      </c>
      <c r="AR1036" s="54">
        <f>+L1036+AE1036-AJ1036</f>
        <v>14795936</v>
      </c>
      <c r="AS1036" s="56" t="s">
        <v>571</v>
      </c>
      <c r="AT1036" s="114">
        <v>0</v>
      </c>
      <c r="AU1036" s="56" t="s">
        <v>91</v>
      </c>
      <c r="AV1036" s="114">
        <v>0</v>
      </c>
      <c r="AW1036" s="56" t="s">
        <v>90</v>
      </c>
      <c r="AX1036" s="247">
        <v>2856259</v>
      </c>
      <c r="AY1036" s="58">
        <f t="shared" si="83"/>
        <v>11939677</v>
      </c>
      <c r="AZ1036" s="112">
        <f t="shared" si="84"/>
        <v>0.19304348166956115</v>
      </c>
      <c r="BA1036" s="159">
        <v>0.19304348166956115</v>
      </c>
      <c r="BB1036" s="56" t="s">
        <v>90</v>
      </c>
      <c r="BC1036" s="56" t="s">
        <v>92</v>
      </c>
      <c r="BD1036" s="403" t="s">
        <v>2725</v>
      </c>
      <c r="BE1036" s="51" t="s">
        <v>88</v>
      </c>
      <c r="BF1036" s="51" t="s">
        <v>88</v>
      </c>
    </row>
    <row r="1037" spans="2:58" x14ac:dyDescent="0.25">
      <c r="B1037" s="51">
        <v>2026</v>
      </c>
      <c r="C1037" s="51">
        <v>891780111</v>
      </c>
      <c r="D1037" s="51" t="s">
        <v>79</v>
      </c>
      <c r="E1037" s="161" t="s">
        <v>2724</v>
      </c>
      <c r="F1037" s="56" t="s">
        <v>2723</v>
      </c>
      <c r="G1037" s="56">
        <v>0</v>
      </c>
      <c r="H1037" s="56" t="s">
        <v>82</v>
      </c>
      <c r="I1037" s="51" t="s">
        <v>174</v>
      </c>
      <c r="J1037" s="121" t="s">
        <v>84</v>
      </c>
      <c r="K1037" s="161" t="s">
        <v>2722</v>
      </c>
      <c r="L1037" s="114">
        <v>14795936</v>
      </c>
      <c r="M1037" s="51" t="s">
        <v>86</v>
      </c>
      <c r="N1037" s="109" t="s">
        <v>2721</v>
      </c>
      <c r="O1037" s="109">
        <v>57273271</v>
      </c>
      <c r="P1037" s="109">
        <v>490</v>
      </c>
      <c r="Q1037" s="120">
        <v>46051</v>
      </c>
      <c r="R1037" s="109">
        <v>4224609418</v>
      </c>
      <c r="S1037" s="410">
        <v>3916</v>
      </c>
      <c r="T1037" s="120">
        <v>46052</v>
      </c>
      <c r="U1037" s="410">
        <v>14795936</v>
      </c>
      <c r="V1037" s="56" t="s">
        <v>88</v>
      </c>
      <c r="W1037" s="114">
        <v>1082939683</v>
      </c>
      <c r="X1037" s="161" t="s">
        <v>1984</v>
      </c>
      <c r="Y1037" s="120">
        <v>46052</v>
      </c>
      <c r="Z1037" s="120">
        <v>46062</v>
      </c>
      <c r="AA1037" s="120" t="s">
        <v>90</v>
      </c>
      <c r="AB1037" s="120">
        <v>46234</v>
      </c>
      <c r="AC1037" s="54">
        <f t="shared" si="81"/>
        <v>172</v>
      </c>
      <c r="AD1037" s="56">
        <v>0</v>
      </c>
      <c r="AE1037" s="114">
        <v>0</v>
      </c>
      <c r="AF1037" s="56">
        <v>0</v>
      </c>
      <c r="AG1037" s="116" t="s">
        <v>90</v>
      </c>
      <c r="AH1037" s="54">
        <f t="shared" si="85"/>
        <v>0</v>
      </c>
      <c r="AI1037" s="56">
        <v>0</v>
      </c>
      <c r="AJ1037" s="114">
        <v>0</v>
      </c>
      <c r="AK1037" s="120" t="s">
        <v>90</v>
      </c>
      <c r="AL1037" s="116" t="s">
        <v>90</v>
      </c>
      <c r="AM1037" s="56">
        <v>0</v>
      </c>
      <c r="AN1037" s="116" t="s">
        <v>90</v>
      </c>
      <c r="AO1037" s="116" t="s">
        <v>90</v>
      </c>
      <c r="AP1037" s="116" t="s">
        <v>90</v>
      </c>
      <c r="AQ1037" s="54">
        <f t="shared" si="82"/>
        <v>0</v>
      </c>
      <c r="AR1037" s="54">
        <f>+L1037+AE1037-AJ1037</f>
        <v>14795936</v>
      </c>
      <c r="AS1037" s="56" t="s">
        <v>571</v>
      </c>
      <c r="AT1037" s="114">
        <v>0</v>
      </c>
      <c r="AU1037" s="56" t="s">
        <v>91</v>
      </c>
      <c r="AV1037" s="114">
        <v>0</v>
      </c>
      <c r="AW1037" s="56" t="s">
        <v>90</v>
      </c>
      <c r="AX1037" s="247">
        <v>2856259</v>
      </c>
      <c r="AY1037" s="58">
        <f t="shared" si="83"/>
        <v>11939677</v>
      </c>
      <c r="AZ1037" s="112">
        <f t="shared" si="84"/>
        <v>0.19304348166956115</v>
      </c>
      <c r="BA1037" s="159">
        <v>0.19304348166956115</v>
      </c>
      <c r="BB1037" s="56" t="s">
        <v>90</v>
      </c>
      <c r="BC1037" s="56" t="s">
        <v>92</v>
      </c>
      <c r="BD1037" s="403" t="s">
        <v>2720</v>
      </c>
      <c r="BE1037" s="51" t="s">
        <v>88</v>
      </c>
      <c r="BF1037" s="51" t="s">
        <v>88</v>
      </c>
    </row>
    <row r="1038" spans="2:58" x14ac:dyDescent="0.25">
      <c r="B1038" s="51">
        <v>2026</v>
      </c>
      <c r="C1038" s="51">
        <v>891780111</v>
      </c>
      <c r="D1038" s="51" t="s">
        <v>79</v>
      </c>
      <c r="E1038" s="161" t="s">
        <v>2719</v>
      </c>
      <c r="F1038" s="54" t="s">
        <v>2718</v>
      </c>
      <c r="G1038" s="56">
        <v>0</v>
      </c>
      <c r="H1038" s="56" t="s">
        <v>82</v>
      </c>
      <c r="I1038" s="51" t="s">
        <v>174</v>
      </c>
      <c r="J1038" s="121" t="s">
        <v>84</v>
      </c>
      <c r="K1038" s="161" t="s">
        <v>2683</v>
      </c>
      <c r="L1038" s="114">
        <v>14795937</v>
      </c>
      <c r="M1038" s="51" t="s">
        <v>86</v>
      </c>
      <c r="N1038" s="109" t="s">
        <v>2717</v>
      </c>
      <c r="O1038" s="109">
        <v>1083552838</v>
      </c>
      <c r="P1038" s="109">
        <v>490</v>
      </c>
      <c r="Q1038" s="120">
        <v>46051</v>
      </c>
      <c r="R1038" s="109">
        <v>4224609418</v>
      </c>
      <c r="S1038" s="114">
        <v>3847</v>
      </c>
      <c r="T1038" s="120">
        <v>46052</v>
      </c>
      <c r="U1038" s="114">
        <v>14795937</v>
      </c>
      <c r="V1038" s="56" t="s">
        <v>88</v>
      </c>
      <c r="W1038" s="114">
        <v>1082939683</v>
      </c>
      <c r="X1038" s="161" t="s">
        <v>1984</v>
      </c>
      <c r="Y1038" s="120">
        <v>46052</v>
      </c>
      <c r="Z1038" s="120">
        <v>46062</v>
      </c>
      <c r="AA1038" s="120" t="s">
        <v>90</v>
      </c>
      <c r="AB1038" s="120">
        <v>46234</v>
      </c>
      <c r="AC1038" s="54">
        <f t="shared" si="81"/>
        <v>172</v>
      </c>
      <c r="AD1038" s="56">
        <v>0</v>
      </c>
      <c r="AE1038" s="114">
        <v>0</v>
      </c>
      <c r="AF1038" s="56">
        <v>0</v>
      </c>
      <c r="AG1038" s="116" t="s">
        <v>90</v>
      </c>
      <c r="AH1038" s="54">
        <f t="shared" si="85"/>
        <v>0</v>
      </c>
      <c r="AI1038" s="56">
        <v>0</v>
      </c>
      <c r="AJ1038" s="114">
        <v>0</v>
      </c>
      <c r="AK1038" s="120" t="s">
        <v>90</v>
      </c>
      <c r="AL1038" s="116" t="s">
        <v>90</v>
      </c>
      <c r="AM1038" s="56">
        <v>0</v>
      </c>
      <c r="AN1038" s="116" t="s">
        <v>90</v>
      </c>
      <c r="AO1038" s="116" t="s">
        <v>90</v>
      </c>
      <c r="AP1038" s="116" t="s">
        <v>90</v>
      </c>
      <c r="AQ1038" s="54">
        <f t="shared" si="82"/>
        <v>0</v>
      </c>
      <c r="AR1038" s="54">
        <f>+L1038+AE1038-AJ1038</f>
        <v>14795937</v>
      </c>
      <c r="AS1038" s="56" t="s">
        <v>571</v>
      </c>
      <c r="AT1038" s="114">
        <v>0</v>
      </c>
      <c r="AU1038" s="56" t="s">
        <v>91</v>
      </c>
      <c r="AV1038" s="114">
        <v>0</v>
      </c>
      <c r="AW1038" s="56" t="s">
        <v>90</v>
      </c>
      <c r="AX1038" s="247">
        <v>2856259</v>
      </c>
      <c r="AY1038" s="58">
        <f t="shared" si="83"/>
        <v>11939678</v>
      </c>
      <c r="AZ1038" s="112">
        <f t="shared" si="84"/>
        <v>0.19304346862250088</v>
      </c>
      <c r="BA1038" s="159">
        <v>0.19304346862250088</v>
      </c>
      <c r="BB1038" s="56" t="s">
        <v>90</v>
      </c>
      <c r="BC1038" s="56" t="s">
        <v>92</v>
      </c>
      <c r="BD1038" s="403" t="s">
        <v>2716</v>
      </c>
      <c r="BE1038" s="51" t="s">
        <v>88</v>
      </c>
      <c r="BF1038" s="51" t="s">
        <v>88</v>
      </c>
    </row>
    <row r="1039" spans="2:58" x14ac:dyDescent="0.25">
      <c r="B1039" s="51">
        <v>2026</v>
      </c>
      <c r="C1039" s="51">
        <v>891780111</v>
      </c>
      <c r="D1039" s="51" t="s">
        <v>79</v>
      </c>
      <c r="E1039" s="161" t="s">
        <v>2715</v>
      </c>
      <c r="F1039" s="56" t="s">
        <v>2714</v>
      </c>
      <c r="G1039" s="56">
        <v>0</v>
      </c>
      <c r="H1039" s="56" t="s">
        <v>82</v>
      </c>
      <c r="I1039" s="51" t="s">
        <v>174</v>
      </c>
      <c r="J1039" s="121" t="s">
        <v>84</v>
      </c>
      <c r="K1039" s="161" t="s">
        <v>2683</v>
      </c>
      <c r="L1039" s="114">
        <v>14795936</v>
      </c>
      <c r="M1039" s="51" t="s">
        <v>86</v>
      </c>
      <c r="N1039" s="109" t="s">
        <v>2713</v>
      </c>
      <c r="O1039" s="109">
        <v>1235538198</v>
      </c>
      <c r="P1039" s="109">
        <v>490</v>
      </c>
      <c r="Q1039" s="120">
        <v>46051</v>
      </c>
      <c r="R1039" s="109">
        <v>4224609418</v>
      </c>
      <c r="S1039" s="114">
        <v>3915</v>
      </c>
      <c r="T1039" s="120">
        <v>46052</v>
      </c>
      <c r="U1039" s="114">
        <v>14795936</v>
      </c>
      <c r="V1039" s="56" t="s">
        <v>88</v>
      </c>
      <c r="W1039" s="114">
        <v>1082939683</v>
      </c>
      <c r="X1039" s="161" t="s">
        <v>1984</v>
      </c>
      <c r="Y1039" s="120">
        <v>46052</v>
      </c>
      <c r="Z1039" s="120">
        <v>46090</v>
      </c>
      <c r="AA1039" s="120" t="s">
        <v>90</v>
      </c>
      <c r="AB1039" s="120">
        <v>46234</v>
      </c>
      <c r="AC1039" s="54">
        <f t="shared" si="81"/>
        <v>144</v>
      </c>
      <c r="AD1039" s="56">
        <v>0</v>
      </c>
      <c r="AE1039" s="114">
        <v>0</v>
      </c>
      <c r="AF1039" s="56">
        <v>0</v>
      </c>
      <c r="AG1039" s="116" t="s">
        <v>90</v>
      </c>
      <c r="AH1039" s="54">
        <f t="shared" si="85"/>
        <v>0</v>
      </c>
      <c r="AI1039" s="56">
        <v>0</v>
      </c>
      <c r="AJ1039" s="114">
        <v>0</v>
      </c>
      <c r="AK1039" s="120" t="s">
        <v>90</v>
      </c>
      <c r="AL1039" s="116" t="s">
        <v>90</v>
      </c>
      <c r="AM1039" s="56">
        <v>0</v>
      </c>
      <c r="AN1039" s="116" t="s">
        <v>90</v>
      </c>
      <c r="AO1039" s="116" t="s">
        <v>90</v>
      </c>
      <c r="AP1039" s="116" t="s">
        <v>90</v>
      </c>
      <c r="AQ1039" s="54">
        <f t="shared" si="82"/>
        <v>0</v>
      </c>
      <c r="AR1039" s="54">
        <f>+L1039+AE1039-AJ1039</f>
        <v>14795936</v>
      </c>
      <c r="AS1039" s="56" t="s">
        <v>571</v>
      </c>
      <c r="AT1039" s="114">
        <v>0</v>
      </c>
      <c r="AU1039" s="56" t="s">
        <v>91</v>
      </c>
      <c r="AV1039" s="114">
        <v>0</v>
      </c>
      <c r="AW1039" s="56" t="s">
        <v>90</v>
      </c>
      <c r="AX1039" s="247">
        <v>0</v>
      </c>
      <c r="AY1039" s="58">
        <f t="shared" si="83"/>
        <v>14795936</v>
      </c>
      <c r="AZ1039" s="112">
        <f t="shared" si="84"/>
        <v>0</v>
      </c>
      <c r="BA1039" s="159">
        <v>0</v>
      </c>
      <c r="BB1039" s="56" t="s">
        <v>90</v>
      </c>
      <c r="BC1039" s="56" t="s">
        <v>92</v>
      </c>
      <c r="BD1039" s="403" t="s">
        <v>2712</v>
      </c>
      <c r="BE1039" s="51" t="s">
        <v>88</v>
      </c>
      <c r="BF1039" s="51" t="s">
        <v>88</v>
      </c>
    </row>
    <row r="1040" spans="2:58" x14ac:dyDescent="0.25">
      <c r="B1040" s="51">
        <v>2026</v>
      </c>
      <c r="C1040" s="51">
        <v>891780111</v>
      </c>
      <c r="D1040" s="51" t="s">
        <v>79</v>
      </c>
      <c r="E1040" s="161" t="s">
        <v>2711</v>
      </c>
      <c r="F1040" s="392" t="s">
        <v>2710</v>
      </c>
      <c r="G1040" s="56">
        <v>0</v>
      </c>
      <c r="H1040" s="56" t="s">
        <v>82</v>
      </c>
      <c r="I1040" s="51" t="s">
        <v>174</v>
      </c>
      <c r="J1040" s="121" t="s">
        <v>84</v>
      </c>
      <c r="K1040" s="161" t="s">
        <v>2683</v>
      </c>
      <c r="L1040" s="114">
        <v>14795936</v>
      </c>
      <c r="M1040" s="51" t="s">
        <v>86</v>
      </c>
      <c r="N1040" s="109" t="s">
        <v>2709</v>
      </c>
      <c r="O1040" s="109">
        <v>8533205</v>
      </c>
      <c r="P1040" s="109">
        <v>490</v>
      </c>
      <c r="Q1040" s="120">
        <v>46051</v>
      </c>
      <c r="R1040" s="109">
        <v>4224609418</v>
      </c>
      <c r="S1040" s="114">
        <v>3913</v>
      </c>
      <c r="T1040" s="120">
        <v>46052</v>
      </c>
      <c r="U1040" s="114">
        <v>14795936</v>
      </c>
      <c r="V1040" s="56" t="s">
        <v>88</v>
      </c>
      <c r="W1040" s="114">
        <v>1082939683</v>
      </c>
      <c r="X1040" s="161" t="s">
        <v>1984</v>
      </c>
      <c r="Y1040" s="120">
        <v>46052</v>
      </c>
      <c r="Z1040" s="120">
        <v>46062</v>
      </c>
      <c r="AA1040" s="120" t="s">
        <v>90</v>
      </c>
      <c r="AB1040" s="120">
        <v>46234</v>
      </c>
      <c r="AC1040" s="54">
        <f t="shared" si="81"/>
        <v>172</v>
      </c>
      <c r="AD1040" s="56">
        <v>0</v>
      </c>
      <c r="AE1040" s="114">
        <v>0</v>
      </c>
      <c r="AF1040" s="56">
        <v>0</v>
      </c>
      <c r="AG1040" s="116" t="s">
        <v>90</v>
      </c>
      <c r="AH1040" s="54">
        <f t="shared" si="85"/>
        <v>0</v>
      </c>
      <c r="AI1040" s="56">
        <v>0</v>
      </c>
      <c r="AJ1040" s="114">
        <v>0</v>
      </c>
      <c r="AK1040" s="120" t="s">
        <v>90</v>
      </c>
      <c r="AL1040" s="116" t="s">
        <v>90</v>
      </c>
      <c r="AM1040" s="56">
        <v>0</v>
      </c>
      <c r="AN1040" s="116" t="s">
        <v>90</v>
      </c>
      <c r="AO1040" s="116" t="s">
        <v>90</v>
      </c>
      <c r="AP1040" s="116" t="s">
        <v>90</v>
      </c>
      <c r="AQ1040" s="54">
        <f t="shared" si="82"/>
        <v>0</v>
      </c>
      <c r="AR1040" s="54">
        <f>+L1040+AE1040-AJ1040</f>
        <v>14795936</v>
      </c>
      <c r="AS1040" s="56" t="s">
        <v>571</v>
      </c>
      <c r="AT1040" s="114">
        <v>0</v>
      </c>
      <c r="AU1040" s="56" t="s">
        <v>91</v>
      </c>
      <c r="AV1040" s="114">
        <v>0</v>
      </c>
      <c r="AW1040" s="56" t="s">
        <v>90</v>
      </c>
      <c r="AX1040" s="247">
        <v>2856259</v>
      </c>
      <c r="AY1040" s="58">
        <f t="shared" si="83"/>
        <v>11939677</v>
      </c>
      <c r="AZ1040" s="112">
        <f t="shared" si="84"/>
        <v>0.19304348166956115</v>
      </c>
      <c r="BA1040" s="159">
        <v>0.19304348166956115</v>
      </c>
      <c r="BB1040" s="56" t="s">
        <v>90</v>
      </c>
      <c r="BC1040" s="56" t="s">
        <v>92</v>
      </c>
      <c r="BD1040" s="403" t="s">
        <v>2708</v>
      </c>
      <c r="BE1040" s="51" t="s">
        <v>88</v>
      </c>
      <c r="BF1040" s="51" t="s">
        <v>88</v>
      </c>
    </row>
    <row r="1041" spans="2:58" x14ac:dyDescent="0.25">
      <c r="B1041" s="51">
        <v>2026</v>
      </c>
      <c r="C1041" s="51">
        <v>891780111</v>
      </c>
      <c r="D1041" s="51" t="s">
        <v>79</v>
      </c>
      <c r="E1041" s="161" t="s">
        <v>2707</v>
      </c>
      <c r="F1041" s="56" t="s">
        <v>2706</v>
      </c>
      <c r="G1041" s="56">
        <v>0</v>
      </c>
      <c r="H1041" s="56" t="s">
        <v>82</v>
      </c>
      <c r="I1041" s="51" t="s">
        <v>174</v>
      </c>
      <c r="J1041" s="121" t="s">
        <v>84</v>
      </c>
      <c r="K1041" s="161" t="s">
        <v>2693</v>
      </c>
      <c r="L1041" s="114">
        <v>13701679</v>
      </c>
      <c r="M1041" s="51" t="s">
        <v>86</v>
      </c>
      <c r="N1041" s="109" t="s">
        <v>2705</v>
      </c>
      <c r="O1041" s="109">
        <v>57297210</v>
      </c>
      <c r="P1041" s="109">
        <v>490</v>
      </c>
      <c r="Q1041" s="120">
        <v>46051</v>
      </c>
      <c r="R1041" s="109">
        <v>4224609418</v>
      </c>
      <c r="S1041" s="114">
        <v>4089</v>
      </c>
      <c r="T1041" s="120">
        <v>46052</v>
      </c>
      <c r="U1041" s="114">
        <v>13701679</v>
      </c>
      <c r="V1041" s="56" t="s">
        <v>88</v>
      </c>
      <c r="W1041" s="114">
        <v>1082939683</v>
      </c>
      <c r="X1041" s="161" t="s">
        <v>1984</v>
      </c>
      <c r="Y1041" s="120">
        <v>46052</v>
      </c>
      <c r="Z1041" s="120">
        <v>46062</v>
      </c>
      <c r="AA1041" s="120" t="s">
        <v>90</v>
      </c>
      <c r="AB1041" s="120">
        <v>46234</v>
      </c>
      <c r="AC1041" s="54">
        <f t="shared" si="81"/>
        <v>172</v>
      </c>
      <c r="AD1041" s="56">
        <v>0</v>
      </c>
      <c r="AE1041" s="114">
        <v>0</v>
      </c>
      <c r="AF1041" s="56">
        <v>0</v>
      </c>
      <c r="AG1041" s="116" t="s">
        <v>90</v>
      </c>
      <c r="AH1041" s="54">
        <f t="shared" si="85"/>
        <v>0</v>
      </c>
      <c r="AI1041" s="56">
        <v>0</v>
      </c>
      <c r="AJ1041" s="114">
        <v>0</v>
      </c>
      <c r="AK1041" s="120" t="s">
        <v>90</v>
      </c>
      <c r="AL1041" s="116" t="s">
        <v>90</v>
      </c>
      <c r="AM1041" s="56">
        <v>0</v>
      </c>
      <c r="AN1041" s="116" t="s">
        <v>90</v>
      </c>
      <c r="AO1041" s="116" t="s">
        <v>90</v>
      </c>
      <c r="AP1041" s="116" t="s">
        <v>90</v>
      </c>
      <c r="AQ1041" s="54">
        <f t="shared" si="82"/>
        <v>0</v>
      </c>
      <c r="AR1041" s="54">
        <f>+L1041+AE1041-AJ1041</f>
        <v>13701679</v>
      </c>
      <c r="AS1041" s="56" t="s">
        <v>571</v>
      </c>
      <c r="AT1041" s="114">
        <v>0</v>
      </c>
      <c r="AU1041" s="56" t="s">
        <v>91</v>
      </c>
      <c r="AV1041" s="114">
        <v>0</v>
      </c>
      <c r="AW1041" s="56" t="s">
        <v>90</v>
      </c>
      <c r="AX1041" s="247">
        <v>2645020</v>
      </c>
      <c r="AY1041" s="58">
        <f t="shared" si="83"/>
        <v>11056659</v>
      </c>
      <c r="AZ1041" s="112">
        <f t="shared" si="84"/>
        <v>0.19304349488847317</v>
      </c>
      <c r="BA1041" s="159">
        <v>0.19304349488847317</v>
      </c>
      <c r="BB1041" s="56" t="s">
        <v>90</v>
      </c>
      <c r="BC1041" s="56" t="s">
        <v>92</v>
      </c>
      <c r="BD1041" s="403" t="s">
        <v>2704</v>
      </c>
      <c r="BE1041" s="51" t="s">
        <v>88</v>
      </c>
      <c r="BF1041" s="51" t="s">
        <v>88</v>
      </c>
    </row>
    <row r="1042" spans="2:58" x14ac:dyDescent="0.25">
      <c r="B1042" s="51">
        <v>2026</v>
      </c>
      <c r="C1042" s="51">
        <v>891780111</v>
      </c>
      <c r="D1042" s="51" t="s">
        <v>79</v>
      </c>
      <c r="E1042" s="161" t="s">
        <v>2703</v>
      </c>
      <c r="F1042" s="56" t="s">
        <v>2702</v>
      </c>
      <c r="G1042" s="56">
        <v>0</v>
      </c>
      <c r="H1042" s="56" t="s">
        <v>82</v>
      </c>
      <c r="I1042" s="51" t="s">
        <v>174</v>
      </c>
      <c r="J1042" s="121" t="s">
        <v>84</v>
      </c>
      <c r="K1042" s="161" t="s">
        <v>2693</v>
      </c>
      <c r="L1042" s="114">
        <v>16081445</v>
      </c>
      <c r="M1042" s="51" t="s">
        <v>86</v>
      </c>
      <c r="N1042" s="109" t="s">
        <v>2701</v>
      </c>
      <c r="O1042" s="109">
        <v>1083004064</v>
      </c>
      <c r="P1042" s="109">
        <v>490</v>
      </c>
      <c r="Q1042" s="120">
        <v>46051</v>
      </c>
      <c r="R1042" s="109">
        <v>4224609418</v>
      </c>
      <c r="S1042" s="114">
        <v>4112</v>
      </c>
      <c r="T1042" s="120">
        <v>46052</v>
      </c>
      <c r="U1042" s="114">
        <v>16081445</v>
      </c>
      <c r="V1042" s="56" t="s">
        <v>88</v>
      </c>
      <c r="W1042" s="114">
        <v>1082939683</v>
      </c>
      <c r="X1042" s="161" t="s">
        <v>1984</v>
      </c>
      <c r="Y1042" s="120">
        <v>46052</v>
      </c>
      <c r="Z1042" s="120">
        <v>46062</v>
      </c>
      <c r="AA1042" s="120" t="s">
        <v>90</v>
      </c>
      <c r="AB1042" s="120">
        <v>46234</v>
      </c>
      <c r="AC1042" s="54">
        <f t="shared" si="81"/>
        <v>172</v>
      </c>
      <c r="AD1042" s="56">
        <v>0</v>
      </c>
      <c r="AE1042" s="114">
        <v>0</v>
      </c>
      <c r="AF1042" s="56">
        <v>0</v>
      </c>
      <c r="AG1042" s="116" t="s">
        <v>90</v>
      </c>
      <c r="AH1042" s="54">
        <f t="shared" si="85"/>
        <v>0</v>
      </c>
      <c r="AI1042" s="56">
        <v>0</v>
      </c>
      <c r="AJ1042" s="114">
        <v>0</v>
      </c>
      <c r="AK1042" s="120" t="s">
        <v>90</v>
      </c>
      <c r="AL1042" s="116" t="s">
        <v>90</v>
      </c>
      <c r="AM1042" s="56">
        <v>0</v>
      </c>
      <c r="AN1042" s="116" t="s">
        <v>90</v>
      </c>
      <c r="AO1042" s="116" t="s">
        <v>90</v>
      </c>
      <c r="AP1042" s="116" t="s">
        <v>90</v>
      </c>
      <c r="AQ1042" s="54">
        <f t="shared" si="82"/>
        <v>0</v>
      </c>
      <c r="AR1042" s="54">
        <f>+L1042+AE1042-AJ1042</f>
        <v>16081445</v>
      </c>
      <c r="AS1042" s="56" t="s">
        <v>571</v>
      </c>
      <c r="AT1042" s="114">
        <v>0</v>
      </c>
      <c r="AU1042" s="56" t="s">
        <v>91</v>
      </c>
      <c r="AV1042" s="114">
        <v>0</v>
      </c>
      <c r="AW1042" s="56" t="s">
        <v>90</v>
      </c>
      <c r="AX1042" s="247">
        <v>3104418</v>
      </c>
      <c r="AY1042" s="58">
        <f t="shared" si="83"/>
        <v>12977027</v>
      </c>
      <c r="AZ1042" s="112">
        <f t="shared" si="84"/>
        <v>0.19304347339433739</v>
      </c>
      <c r="BA1042" s="159">
        <v>0.19304347339433739</v>
      </c>
      <c r="BB1042" s="56" t="s">
        <v>90</v>
      </c>
      <c r="BC1042" s="56" t="s">
        <v>92</v>
      </c>
      <c r="BD1042" s="403" t="s">
        <v>2700</v>
      </c>
      <c r="BE1042" s="51" t="s">
        <v>88</v>
      </c>
      <c r="BF1042" s="51" t="s">
        <v>88</v>
      </c>
    </row>
    <row r="1043" spans="2:58" x14ac:dyDescent="0.25">
      <c r="B1043" s="51">
        <v>2026</v>
      </c>
      <c r="C1043" s="51">
        <v>891780111</v>
      </c>
      <c r="D1043" s="51" t="s">
        <v>79</v>
      </c>
      <c r="E1043" s="161" t="s">
        <v>2699</v>
      </c>
      <c r="F1043" s="56" t="s">
        <v>2698</v>
      </c>
      <c r="G1043" s="56">
        <v>0</v>
      </c>
      <c r="H1043" s="56" t="s">
        <v>82</v>
      </c>
      <c r="I1043" s="51" t="s">
        <v>174</v>
      </c>
      <c r="J1043" s="121" t="s">
        <v>84</v>
      </c>
      <c r="K1043" s="161" t="s">
        <v>2683</v>
      </c>
      <c r="L1043" s="114">
        <v>14795936</v>
      </c>
      <c r="M1043" s="51" t="s">
        <v>86</v>
      </c>
      <c r="N1043" s="109" t="s">
        <v>2697</v>
      </c>
      <c r="O1043" s="109">
        <v>39045300</v>
      </c>
      <c r="P1043" s="109">
        <v>490</v>
      </c>
      <c r="Q1043" s="120">
        <v>46051</v>
      </c>
      <c r="R1043" s="109">
        <v>4224609418</v>
      </c>
      <c r="S1043" s="114">
        <v>3912</v>
      </c>
      <c r="T1043" s="120">
        <v>46052</v>
      </c>
      <c r="U1043" s="114">
        <v>14795936</v>
      </c>
      <c r="V1043" s="56" t="s">
        <v>88</v>
      </c>
      <c r="W1043" s="114">
        <v>1082939683</v>
      </c>
      <c r="X1043" s="161" t="s">
        <v>1984</v>
      </c>
      <c r="Y1043" s="120">
        <v>46052</v>
      </c>
      <c r="Z1043" s="120">
        <v>46062</v>
      </c>
      <c r="AA1043" s="120" t="s">
        <v>90</v>
      </c>
      <c r="AB1043" s="120">
        <v>46234</v>
      </c>
      <c r="AC1043" s="54">
        <f t="shared" si="81"/>
        <v>172</v>
      </c>
      <c r="AD1043" s="56">
        <v>0</v>
      </c>
      <c r="AE1043" s="114">
        <v>0</v>
      </c>
      <c r="AF1043" s="56">
        <v>0</v>
      </c>
      <c r="AG1043" s="116" t="s">
        <v>90</v>
      </c>
      <c r="AH1043" s="54">
        <f t="shared" si="85"/>
        <v>0</v>
      </c>
      <c r="AI1043" s="56">
        <v>0</v>
      </c>
      <c r="AJ1043" s="114">
        <v>0</v>
      </c>
      <c r="AK1043" s="120" t="s">
        <v>90</v>
      </c>
      <c r="AL1043" s="116" t="s">
        <v>90</v>
      </c>
      <c r="AM1043" s="56">
        <v>0</v>
      </c>
      <c r="AN1043" s="116" t="s">
        <v>90</v>
      </c>
      <c r="AO1043" s="116" t="s">
        <v>90</v>
      </c>
      <c r="AP1043" s="116" t="s">
        <v>90</v>
      </c>
      <c r="AQ1043" s="54">
        <f t="shared" si="82"/>
        <v>0</v>
      </c>
      <c r="AR1043" s="54">
        <f>+L1043+AE1043-AJ1043</f>
        <v>14795936</v>
      </c>
      <c r="AS1043" s="56" t="s">
        <v>571</v>
      </c>
      <c r="AT1043" s="114">
        <v>0</v>
      </c>
      <c r="AU1043" s="56" t="s">
        <v>91</v>
      </c>
      <c r="AV1043" s="114">
        <v>0</v>
      </c>
      <c r="AW1043" s="56" t="s">
        <v>90</v>
      </c>
      <c r="AX1043" s="247">
        <v>2142194</v>
      </c>
      <c r="AY1043" s="58">
        <f t="shared" si="83"/>
        <v>12653742</v>
      </c>
      <c r="AZ1043" s="112">
        <f t="shared" si="84"/>
        <v>0.14478259435563928</v>
      </c>
      <c r="BA1043" s="159">
        <v>0.14478259435563928</v>
      </c>
      <c r="BB1043" s="56" t="s">
        <v>90</v>
      </c>
      <c r="BC1043" s="56" t="s">
        <v>92</v>
      </c>
      <c r="BD1043" s="403" t="s">
        <v>2696</v>
      </c>
      <c r="BE1043" s="51" t="s">
        <v>88</v>
      </c>
      <c r="BF1043" s="51" t="s">
        <v>88</v>
      </c>
    </row>
    <row r="1044" spans="2:58" x14ac:dyDescent="0.25">
      <c r="B1044" s="51">
        <v>2026</v>
      </c>
      <c r="C1044" s="51">
        <v>891780111</v>
      </c>
      <c r="D1044" s="51" t="s">
        <v>79</v>
      </c>
      <c r="E1044" s="161" t="s">
        <v>2695</v>
      </c>
      <c r="F1044" s="56" t="s">
        <v>2694</v>
      </c>
      <c r="G1044" s="56">
        <v>0</v>
      </c>
      <c r="H1044" s="56" t="s">
        <v>82</v>
      </c>
      <c r="I1044" s="51" t="s">
        <v>174</v>
      </c>
      <c r="J1044" s="121" t="s">
        <v>84</v>
      </c>
      <c r="K1044" s="161" t="s">
        <v>2693</v>
      </c>
      <c r="L1044" s="114">
        <v>20336177</v>
      </c>
      <c r="M1044" s="51" t="s">
        <v>86</v>
      </c>
      <c r="N1044" s="109" t="s">
        <v>2692</v>
      </c>
      <c r="O1044" s="109">
        <v>57463682</v>
      </c>
      <c r="P1044" s="109">
        <v>490</v>
      </c>
      <c r="Q1044" s="120">
        <v>46051</v>
      </c>
      <c r="R1044" s="109">
        <v>4224609418</v>
      </c>
      <c r="S1044" s="114">
        <v>4099</v>
      </c>
      <c r="T1044" s="120">
        <v>46052</v>
      </c>
      <c r="U1044" s="114">
        <v>20336177</v>
      </c>
      <c r="V1044" s="56" t="s">
        <v>88</v>
      </c>
      <c r="W1044" s="114">
        <v>1082939683</v>
      </c>
      <c r="X1044" s="161" t="s">
        <v>1984</v>
      </c>
      <c r="Y1044" s="120">
        <v>46052</v>
      </c>
      <c r="Z1044" s="120">
        <v>46062</v>
      </c>
      <c r="AA1044" s="120" t="s">
        <v>90</v>
      </c>
      <c r="AB1044" s="120">
        <v>46234</v>
      </c>
      <c r="AC1044" s="54">
        <f t="shared" si="81"/>
        <v>172</v>
      </c>
      <c r="AD1044" s="56">
        <v>0</v>
      </c>
      <c r="AE1044" s="114">
        <v>0</v>
      </c>
      <c r="AF1044" s="56">
        <v>0</v>
      </c>
      <c r="AG1044" s="116" t="s">
        <v>90</v>
      </c>
      <c r="AH1044" s="54">
        <f t="shared" si="85"/>
        <v>0</v>
      </c>
      <c r="AI1044" s="56">
        <v>0</v>
      </c>
      <c r="AJ1044" s="114">
        <v>0</v>
      </c>
      <c r="AK1044" s="120" t="s">
        <v>90</v>
      </c>
      <c r="AL1044" s="116" t="s">
        <v>90</v>
      </c>
      <c r="AM1044" s="56">
        <v>0</v>
      </c>
      <c r="AN1044" s="116" t="s">
        <v>90</v>
      </c>
      <c r="AO1044" s="116" t="s">
        <v>90</v>
      </c>
      <c r="AP1044" s="116" t="s">
        <v>90</v>
      </c>
      <c r="AQ1044" s="54">
        <f t="shared" si="82"/>
        <v>0</v>
      </c>
      <c r="AR1044" s="54">
        <f>+L1044+AE1044-AJ1044</f>
        <v>20336177</v>
      </c>
      <c r="AS1044" s="56" t="s">
        <v>571</v>
      </c>
      <c r="AT1044" s="114">
        <v>0</v>
      </c>
      <c r="AU1044" s="56" t="s">
        <v>91</v>
      </c>
      <c r="AV1044" s="114">
        <v>0</v>
      </c>
      <c r="AW1044" s="56" t="s">
        <v>90</v>
      </c>
      <c r="AX1044" s="247">
        <v>3925767</v>
      </c>
      <c r="AY1044" s="58">
        <f t="shared" si="83"/>
        <v>16410410</v>
      </c>
      <c r="AZ1044" s="112">
        <f t="shared" si="84"/>
        <v>0.19304351058706856</v>
      </c>
      <c r="BA1044" s="159">
        <v>0.19304351058706856</v>
      </c>
      <c r="BB1044" s="56" t="s">
        <v>90</v>
      </c>
      <c r="BC1044" s="56" t="s">
        <v>92</v>
      </c>
      <c r="BD1044" s="403" t="s">
        <v>2691</v>
      </c>
      <c r="BE1044" s="51" t="s">
        <v>88</v>
      </c>
      <c r="BF1044" s="51" t="s">
        <v>88</v>
      </c>
    </row>
    <row r="1045" spans="2:58" x14ac:dyDescent="0.25">
      <c r="B1045" s="51">
        <v>2026</v>
      </c>
      <c r="C1045" s="51">
        <v>891780111</v>
      </c>
      <c r="D1045" s="51" t="s">
        <v>79</v>
      </c>
      <c r="E1045" s="161" t="s">
        <v>2690</v>
      </c>
      <c r="F1045" s="56" t="s">
        <v>2689</v>
      </c>
      <c r="G1045" s="56">
        <v>0</v>
      </c>
      <c r="H1045" s="56" t="s">
        <v>82</v>
      </c>
      <c r="I1045" s="51" t="s">
        <v>174</v>
      </c>
      <c r="J1045" s="121" t="s">
        <v>84</v>
      </c>
      <c r="K1045" s="161" t="s">
        <v>2688</v>
      </c>
      <c r="L1045" s="114">
        <v>17307385</v>
      </c>
      <c r="M1045" s="51" t="s">
        <v>86</v>
      </c>
      <c r="N1045" s="109" t="s">
        <v>2687</v>
      </c>
      <c r="O1045" s="109">
        <v>57425311</v>
      </c>
      <c r="P1045" s="109">
        <v>490</v>
      </c>
      <c r="Q1045" s="120">
        <v>46051</v>
      </c>
      <c r="R1045" s="109">
        <v>4224609418</v>
      </c>
      <c r="S1045" s="114">
        <v>4132</v>
      </c>
      <c r="T1045" s="120">
        <v>46052</v>
      </c>
      <c r="U1045" s="114">
        <v>17307385</v>
      </c>
      <c r="V1045" s="56" t="s">
        <v>88</v>
      </c>
      <c r="W1045" s="114">
        <v>1082939683</v>
      </c>
      <c r="X1045" s="161" t="s">
        <v>1984</v>
      </c>
      <c r="Y1045" s="120">
        <v>46052</v>
      </c>
      <c r="Z1045" s="120">
        <v>46062</v>
      </c>
      <c r="AA1045" s="120" t="s">
        <v>90</v>
      </c>
      <c r="AB1045" s="120">
        <v>46234</v>
      </c>
      <c r="AC1045" s="54">
        <f t="shared" si="81"/>
        <v>172</v>
      </c>
      <c r="AD1045" s="56">
        <v>0</v>
      </c>
      <c r="AE1045" s="114">
        <v>0</v>
      </c>
      <c r="AF1045" s="56">
        <v>0</v>
      </c>
      <c r="AG1045" s="116" t="s">
        <v>90</v>
      </c>
      <c r="AH1045" s="54">
        <f t="shared" si="85"/>
        <v>0</v>
      </c>
      <c r="AI1045" s="56">
        <v>0</v>
      </c>
      <c r="AJ1045" s="114">
        <v>0</v>
      </c>
      <c r="AK1045" s="120" t="s">
        <v>90</v>
      </c>
      <c r="AL1045" s="116" t="s">
        <v>90</v>
      </c>
      <c r="AM1045" s="56">
        <v>0</v>
      </c>
      <c r="AN1045" s="116" t="s">
        <v>90</v>
      </c>
      <c r="AO1045" s="116" t="s">
        <v>90</v>
      </c>
      <c r="AP1045" s="116" t="s">
        <v>90</v>
      </c>
      <c r="AQ1045" s="54">
        <f t="shared" si="82"/>
        <v>0</v>
      </c>
      <c r="AR1045" s="54">
        <f>+L1045+AE1045-AJ1045</f>
        <v>17307385</v>
      </c>
      <c r="AS1045" s="56" t="s">
        <v>571</v>
      </c>
      <c r="AT1045" s="114">
        <v>0</v>
      </c>
      <c r="AU1045" s="56" t="s">
        <v>91</v>
      </c>
      <c r="AV1045" s="114">
        <v>0</v>
      </c>
      <c r="AW1045" s="56" t="s">
        <v>90</v>
      </c>
      <c r="AX1045" s="247">
        <v>3341078</v>
      </c>
      <c r="AY1045" s="58">
        <f t="shared" si="83"/>
        <v>13966307</v>
      </c>
      <c r="AZ1045" s="112">
        <f t="shared" si="84"/>
        <v>0.1930434898166303</v>
      </c>
      <c r="BA1045" s="159">
        <v>0.1930434898166303</v>
      </c>
      <c r="BB1045" s="56" t="s">
        <v>90</v>
      </c>
      <c r="BC1045" s="56" t="s">
        <v>92</v>
      </c>
      <c r="BD1045" s="403" t="s">
        <v>2686</v>
      </c>
      <c r="BE1045" s="51" t="s">
        <v>88</v>
      </c>
      <c r="BF1045" s="51" t="s">
        <v>88</v>
      </c>
    </row>
    <row r="1046" spans="2:58" x14ac:dyDescent="0.25">
      <c r="B1046" s="51">
        <v>2026</v>
      </c>
      <c r="C1046" s="51">
        <v>891780111</v>
      </c>
      <c r="D1046" s="51" t="s">
        <v>79</v>
      </c>
      <c r="E1046" s="161" t="s">
        <v>2685</v>
      </c>
      <c r="F1046" s="56" t="s">
        <v>2684</v>
      </c>
      <c r="G1046" s="56">
        <v>0</v>
      </c>
      <c r="H1046" s="56" t="s">
        <v>82</v>
      </c>
      <c r="I1046" s="51" t="s">
        <v>174</v>
      </c>
      <c r="J1046" s="121" t="s">
        <v>84</v>
      </c>
      <c r="K1046" s="161" t="s">
        <v>2683</v>
      </c>
      <c r="L1046" s="114">
        <v>14795936</v>
      </c>
      <c r="M1046" s="51" t="s">
        <v>86</v>
      </c>
      <c r="N1046" s="109" t="s">
        <v>2682</v>
      </c>
      <c r="O1046" s="109">
        <v>57404952</v>
      </c>
      <c r="P1046" s="109">
        <v>490</v>
      </c>
      <c r="Q1046" s="120">
        <v>46051</v>
      </c>
      <c r="R1046" s="109">
        <v>4224609418</v>
      </c>
      <c r="S1046" s="114">
        <v>3914</v>
      </c>
      <c r="T1046" s="120">
        <v>46052</v>
      </c>
      <c r="U1046" s="114">
        <v>14795936</v>
      </c>
      <c r="V1046" s="56" t="s">
        <v>88</v>
      </c>
      <c r="W1046" s="114">
        <v>1082939683</v>
      </c>
      <c r="X1046" s="161" t="s">
        <v>1984</v>
      </c>
      <c r="Y1046" s="120">
        <v>46052</v>
      </c>
      <c r="Z1046" s="120">
        <v>46062</v>
      </c>
      <c r="AA1046" s="120" t="s">
        <v>90</v>
      </c>
      <c r="AB1046" s="120">
        <v>46234</v>
      </c>
      <c r="AC1046" s="54">
        <f t="shared" si="81"/>
        <v>172</v>
      </c>
      <c r="AD1046" s="56">
        <v>0</v>
      </c>
      <c r="AE1046" s="114">
        <v>0</v>
      </c>
      <c r="AF1046" s="56">
        <v>0</v>
      </c>
      <c r="AG1046" s="116" t="s">
        <v>90</v>
      </c>
      <c r="AH1046" s="54">
        <f t="shared" si="85"/>
        <v>0</v>
      </c>
      <c r="AI1046" s="56">
        <v>0</v>
      </c>
      <c r="AJ1046" s="114">
        <v>0</v>
      </c>
      <c r="AK1046" s="120" t="s">
        <v>90</v>
      </c>
      <c r="AL1046" s="116" t="s">
        <v>90</v>
      </c>
      <c r="AM1046" s="56">
        <v>0</v>
      </c>
      <c r="AN1046" s="116" t="s">
        <v>90</v>
      </c>
      <c r="AO1046" s="116" t="s">
        <v>90</v>
      </c>
      <c r="AP1046" s="116" t="s">
        <v>90</v>
      </c>
      <c r="AQ1046" s="54">
        <f t="shared" si="82"/>
        <v>0</v>
      </c>
      <c r="AR1046" s="54">
        <f>+L1046+AE1046-AJ1046</f>
        <v>14795936</v>
      </c>
      <c r="AS1046" s="56" t="s">
        <v>571</v>
      </c>
      <c r="AT1046" s="114">
        <v>0</v>
      </c>
      <c r="AU1046" s="56" t="s">
        <v>91</v>
      </c>
      <c r="AV1046" s="114">
        <v>0</v>
      </c>
      <c r="AW1046" s="56" t="s">
        <v>90</v>
      </c>
      <c r="AX1046" s="247">
        <v>2856259</v>
      </c>
      <c r="AY1046" s="58">
        <f t="shared" si="83"/>
        <v>11939677</v>
      </c>
      <c r="AZ1046" s="112">
        <f t="shared" si="84"/>
        <v>0.19304348166956115</v>
      </c>
      <c r="BA1046" s="159">
        <v>0.19304348166956115</v>
      </c>
      <c r="BB1046" s="56" t="s">
        <v>90</v>
      </c>
      <c r="BC1046" s="56" t="s">
        <v>92</v>
      </c>
      <c r="BD1046" s="403" t="s">
        <v>2681</v>
      </c>
      <c r="BE1046" s="51" t="s">
        <v>88</v>
      </c>
      <c r="BF1046" s="51" t="s">
        <v>88</v>
      </c>
    </row>
    <row r="1047" spans="2:58" x14ac:dyDescent="0.25">
      <c r="B1047" s="51">
        <v>2026</v>
      </c>
      <c r="C1047" s="51">
        <v>891780111</v>
      </c>
      <c r="D1047" s="51" t="s">
        <v>79</v>
      </c>
      <c r="E1047" s="161" t="s">
        <v>2680</v>
      </c>
      <c r="F1047" s="56" t="s">
        <v>2679</v>
      </c>
      <c r="G1047" s="56">
        <v>0</v>
      </c>
      <c r="H1047" s="56" t="s">
        <v>82</v>
      </c>
      <c r="I1047" s="51" t="s">
        <v>174</v>
      </c>
      <c r="J1047" s="121" t="s">
        <v>84</v>
      </c>
      <c r="K1047" s="121" t="s">
        <v>2678</v>
      </c>
      <c r="L1047" s="114">
        <v>14795936</v>
      </c>
      <c r="M1047" s="51" t="s">
        <v>86</v>
      </c>
      <c r="N1047" s="109" t="s">
        <v>2677</v>
      </c>
      <c r="O1047" s="109">
        <v>57294857</v>
      </c>
      <c r="P1047" s="109">
        <v>490</v>
      </c>
      <c r="Q1047" s="120">
        <v>46051</v>
      </c>
      <c r="R1047" s="109">
        <v>4224609418</v>
      </c>
      <c r="S1047" s="114">
        <v>3911</v>
      </c>
      <c r="T1047" s="120">
        <v>46052</v>
      </c>
      <c r="U1047" s="114">
        <v>14795936</v>
      </c>
      <c r="V1047" s="56" t="s">
        <v>88</v>
      </c>
      <c r="W1047" s="114">
        <v>1082939683</v>
      </c>
      <c r="X1047" s="161" t="s">
        <v>1984</v>
      </c>
      <c r="Y1047" s="120">
        <v>46052</v>
      </c>
      <c r="Z1047" s="120">
        <v>46062</v>
      </c>
      <c r="AA1047" s="120" t="s">
        <v>90</v>
      </c>
      <c r="AB1047" s="120">
        <v>46234</v>
      </c>
      <c r="AC1047" s="54">
        <f t="shared" si="81"/>
        <v>172</v>
      </c>
      <c r="AD1047" s="56">
        <v>0</v>
      </c>
      <c r="AE1047" s="114">
        <v>0</v>
      </c>
      <c r="AF1047" s="56">
        <v>0</v>
      </c>
      <c r="AG1047" s="116" t="s">
        <v>90</v>
      </c>
      <c r="AH1047" s="54">
        <f t="shared" si="85"/>
        <v>0</v>
      </c>
      <c r="AI1047" s="56">
        <v>0</v>
      </c>
      <c r="AJ1047" s="114">
        <v>0</v>
      </c>
      <c r="AK1047" s="120" t="s">
        <v>90</v>
      </c>
      <c r="AL1047" s="116" t="s">
        <v>90</v>
      </c>
      <c r="AM1047" s="56">
        <v>0</v>
      </c>
      <c r="AN1047" s="116" t="s">
        <v>90</v>
      </c>
      <c r="AO1047" s="116" t="s">
        <v>90</v>
      </c>
      <c r="AP1047" s="116" t="s">
        <v>90</v>
      </c>
      <c r="AQ1047" s="54">
        <f t="shared" si="82"/>
        <v>0</v>
      </c>
      <c r="AR1047" s="54">
        <f>+L1047+AE1047-AJ1047</f>
        <v>14795936</v>
      </c>
      <c r="AS1047" s="56" t="s">
        <v>571</v>
      </c>
      <c r="AT1047" s="114">
        <v>0</v>
      </c>
      <c r="AU1047" s="56" t="s">
        <v>91</v>
      </c>
      <c r="AV1047" s="114">
        <v>0</v>
      </c>
      <c r="AW1047" s="56" t="s">
        <v>90</v>
      </c>
      <c r="AX1047" s="247">
        <v>2856259</v>
      </c>
      <c r="AY1047" s="58">
        <f t="shared" si="83"/>
        <v>11939677</v>
      </c>
      <c r="AZ1047" s="112">
        <f t="shared" si="84"/>
        <v>0.19304348166956115</v>
      </c>
      <c r="BA1047" s="159">
        <v>0.19304348166956115</v>
      </c>
      <c r="BB1047" s="56" t="s">
        <v>90</v>
      </c>
      <c r="BC1047" s="56" t="s">
        <v>92</v>
      </c>
      <c r="BD1047" s="403" t="s">
        <v>2676</v>
      </c>
      <c r="BE1047" s="51" t="s">
        <v>88</v>
      </c>
      <c r="BF1047" s="51" t="s">
        <v>88</v>
      </c>
    </row>
    <row r="1048" spans="2:58" x14ac:dyDescent="0.25">
      <c r="B1048" s="51">
        <v>2026</v>
      </c>
      <c r="C1048" s="51">
        <v>891780111</v>
      </c>
      <c r="D1048" s="51" t="s">
        <v>79</v>
      </c>
      <c r="E1048" s="161" t="s">
        <v>2675</v>
      </c>
      <c r="F1048" s="56" t="s">
        <v>2674</v>
      </c>
      <c r="G1048" s="56">
        <v>0</v>
      </c>
      <c r="H1048" s="56" t="s">
        <v>82</v>
      </c>
      <c r="I1048" s="51" t="s">
        <v>174</v>
      </c>
      <c r="J1048" s="121" t="s">
        <v>84</v>
      </c>
      <c r="K1048" s="161" t="s">
        <v>2673</v>
      </c>
      <c r="L1048" s="114">
        <v>14795936</v>
      </c>
      <c r="M1048" s="51" t="s">
        <v>86</v>
      </c>
      <c r="N1048" s="109" t="s">
        <v>2672</v>
      </c>
      <c r="O1048" s="109">
        <v>39022105</v>
      </c>
      <c r="P1048" s="109">
        <v>490</v>
      </c>
      <c r="Q1048" s="120">
        <v>46051</v>
      </c>
      <c r="R1048" s="109">
        <v>4224609418</v>
      </c>
      <c r="S1048" s="114">
        <v>3910</v>
      </c>
      <c r="T1048" s="120">
        <v>46052</v>
      </c>
      <c r="U1048" s="114">
        <v>14795936</v>
      </c>
      <c r="V1048" s="56" t="s">
        <v>88</v>
      </c>
      <c r="W1048" s="114">
        <v>1082939683</v>
      </c>
      <c r="X1048" s="161" t="s">
        <v>1984</v>
      </c>
      <c r="Y1048" s="120">
        <v>46052</v>
      </c>
      <c r="Z1048" s="120">
        <v>46062</v>
      </c>
      <c r="AA1048" s="120" t="s">
        <v>90</v>
      </c>
      <c r="AB1048" s="120">
        <v>46234</v>
      </c>
      <c r="AC1048" s="54">
        <f t="shared" si="81"/>
        <v>172</v>
      </c>
      <c r="AD1048" s="56">
        <v>0</v>
      </c>
      <c r="AE1048" s="114">
        <v>0</v>
      </c>
      <c r="AF1048" s="56">
        <v>0</v>
      </c>
      <c r="AG1048" s="116" t="s">
        <v>90</v>
      </c>
      <c r="AH1048" s="54">
        <f t="shared" si="85"/>
        <v>0</v>
      </c>
      <c r="AI1048" s="56">
        <v>0</v>
      </c>
      <c r="AJ1048" s="114">
        <v>0</v>
      </c>
      <c r="AK1048" s="120" t="s">
        <v>90</v>
      </c>
      <c r="AL1048" s="116" t="s">
        <v>90</v>
      </c>
      <c r="AM1048" s="56">
        <v>0</v>
      </c>
      <c r="AN1048" s="116" t="s">
        <v>90</v>
      </c>
      <c r="AO1048" s="116" t="s">
        <v>90</v>
      </c>
      <c r="AP1048" s="116" t="s">
        <v>90</v>
      </c>
      <c r="AQ1048" s="54">
        <f t="shared" si="82"/>
        <v>0</v>
      </c>
      <c r="AR1048" s="54">
        <f>+L1048+AE1048-AJ1048</f>
        <v>14795936</v>
      </c>
      <c r="AS1048" s="56" t="s">
        <v>571</v>
      </c>
      <c r="AT1048" s="114">
        <v>0</v>
      </c>
      <c r="AU1048" s="56" t="s">
        <v>91</v>
      </c>
      <c r="AV1048" s="114">
        <v>0</v>
      </c>
      <c r="AW1048" s="56" t="s">
        <v>90</v>
      </c>
      <c r="AX1048" s="247">
        <v>2856259</v>
      </c>
      <c r="AY1048" s="58">
        <f t="shared" si="83"/>
        <v>11939677</v>
      </c>
      <c r="AZ1048" s="112">
        <f t="shared" si="84"/>
        <v>0.19304348166956115</v>
      </c>
      <c r="BA1048" s="159">
        <v>0.19304348166956115</v>
      </c>
      <c r="BB1048" s="56" t="s">
        <v>90</v>
      </c>
      <c r="BC1048" s="56" t="s">
        <v>92</v>
      </c>
      <c r="BD1048" s="403" t="s">
        <v>2671</v>
      </c>
      <c r="BE1048" s="51" t="s">
        <v>88</v>
      </c>
      <c r="BF1048" s="51" t="s">
        <v>88</v>
      </c>
    </row>
    <row r="1049" spans="2:58" x14ac:dyDescent="0.25">
      <c r="B1049" s="51">
        <v>2026</v>
      </c>
      <c r="C1049" s="51">
        <v>891780111</v>
      </c>
      <c r="D1049" s="51" t="s">
        <v>79</v>
      </c>
      <c r="E1049" s="161" t="s">
        <v>2670</v>
      </c>
      <c r="F1049" s="56" t="s">
        <v>2669</v>
      </c>
      <c r="G1049" s="56">
        <v>0</v>
      </c>
      <c r="H1049" s="56" t="s">
        <v>82</v>
      </c>
      <c r="I1049" s="51" t="s">
        <v>174</v>
      </c>
      <c r="J1049" s="121" t="s">
        <v>84</v>
      </c>
      <c r="K1049" s="161" t="s">
        <v>2668</v>
      </c>
      <c r="L1049" s="114">
        <v>19669540</v>
      </c>
      <c r="M1049" s="51" t="s">
        <v>86</v>
      </c>
      <c r="N1049" s="109" t="s">
        <v>2667</v>
      </c>
      <c r="O1049" s="109">
        <v>1094240684</v>
      </c>
      <c r="P1049" s="109">
        <v>273</v>
      </c>
      <c r="Q1049" s="120">
        <v>46043</v>
      </c>
      <c r="R1049" s="109">
        <v>538927056</v>
      </c>
      <c r="S1049" s="114">
        <v>4114</v>
      </c>
      <c r="T1049" s="120">
        <v>45687</v>
      </c>
      <c r="U1049" s="114">
        <v>19669540</v>
      </c>
      <c r="V1049" s="56" t="s">
        <v>88</v>
      </c>
      <c r="W1049" s="114">
        <v>1082939683</v>
      </c>
      <c r="X1049" s="161" t="s">
        <v>1984</v>
      </c>
      <c r="Y1049" s="120">
        <v>46052</v>
      </c>
      <c r="Z1049" s="120">
        <v>46052</v>
      </c>
      <c r="AA1049" s="120" t="s">
        <v>90</v>
      </c>
      <c r="AB1049" s="120">
        <v>46173</v>
      </c>
      <c r="AC1049" s="54">
        <f t="shared" si="81"/>
        <v>121</v>
      </c>
      <c r="AD1049" s="56">
        <v>1</v>
      </c>
      <c r="AE1049" s="114">
        <v>4371009</v>
      </c>
      <c r="AF1049" s="56">
        <v>1</v>
      </c>
      <c r="AG1049" s="116">
        <v>46203</v>
      </c>
      <c r="AH1049" s="54">
        <f t="shared" si="85"/>
        <v>30</v>
      </c>
      <c r="AI1049" s="56">
        <v>0</v>
      </c>
      <c r="AJ1049" s="114">
        <v>0</v>
      </c>
      <c r="AK1049" s="120" t="s">
        <v>90</v>
      </c>
      <c r="AL1049" s="116" t="s">
        <v>90</v>
      </c>
      <c r="AM1049" s="56">
        <v>0</v>
      </c>
      <c r="AN1049" s="116" t="s">
        <v>90</v>
      </c>
      <c r="AO1049" s="116" t="s">
        <v>90</v>
      </c>
      <c r="AP1049" s="116" t="s">
        <v>90</v>
      </c>
      <c r="AQ1049" s="54">
        <f t="shared" si="82"/>
        <v>0</v>
      </c>
      <c r="AR1049" s="54">
        <f>+L1049+AE1049-AJ1049</f>
        <v>24040549</v>
      </c>
      <c r="AS1049" s="56" t="s">
        <v>571</v>
      </c>
      <c r="AT1049" s="114">
        <v>0</v>
      </c>
      <c r="AU1049" s="56" t="s">
        <v>91</v>
      </c>
      <c r="AV1049" s="114">
        <v>0</v>
      </c>
      <c r="AW1049" s="56" t="s">
        <v>90</v>
      </c>
      <c r="AX1049" s="247">
        <v>6556514</v>
      </c>
      <c r="AY1049" s="58">
        <f t="shared" si="83"/>
        <v>17484035</v>
      </c>
      <c r="AZ1049" s="112">
        <f t="shared" si="84"/>
        <v>0.27272729919770133</v>
      </c>
      <c r="BA1049" s="159">
        <v>0</v>
      </c>
      <c r="BB1049" s="56" t="s">
        <v>90</v>
      </c>
      <c r="BC1049" s="56" t="s">
        <v>92</v>
      </c>
      <c r="BD1049" s="403" t="s">
        <v>2666</v>
      </c>
      <c r="BE1049" s="51" t="s">
        <v>88</v>
      </c>
      <c r="BF1049" s="51" t="s">
        <v>88</v>
      </c>
    </row>
    <row r="1050" spans="2:58" x14ac:dyDescent="0.25">
      <c r="B1050" s="51">
        <v>2026</v>
      </c>
      <c r="C1050" s="51">
        <v>891780111</v>
      </c>
      <c r="D1050" s="51" t="s">
        <v>79</v>
      </c>
      <c r="E1050" s="161" t="s">
        <v>2665</v>
      </c>
      <c r="F1050" s="56" t="s">
        <v>2664</v>
      </c>
      <c r="G1050" s="56">
        <v>0</v>
      </c>
      <c r="H1050" s="56" t="s">
        <v>82</v>
      </c>
      <c r="I1050" s="51" t="s">
        <v>174</v>
      </c>
      <c r="J1050" s="121" t="s">
        <v>84</v>
      </c>
      <c r="K1050" s="161" t="s">
        <v>2663</v>
      </c>
      <c r="L1050" s="114">
        <v>14795936</v>
      </c>
      <c r="M1050" s="51" t="s">
        <v>86</v>
      </c>
      <c r="N1050" s="109" t="s">
        <v>2662</v>
      </c>
      <c r="O1050" s="109">
        <v>39049929</v>
      </c>
      <c r="P1050" s="109">
        <v>490</v>
      </c>
      <c r="Q1050" s="120">
        <v>46051</v>
      </c>
      <c r="R1050" s="109">
        <v>4224609418</v>
      </c>
      <c r="S1050" s="114">
        <v>3909</v>
      </c>
      <c r="T1050" s="120">
        <v>46052</v>
      </c>
      <c r="U1050" s="114">
        <v>14795936</v>
      </c>
      <c r="V1050" s="56" t="s">
        <v>88</v>
      </c>
      <c r="W1050" s="114">
        <v>1082939683</v>
      </c>
      <c r="X1050" s="161" t="s">
        <v>1984</v>
      </c>
      <c r="Y1050" s="120">
        <v>46052</v>
      </c>
      <c r="Z1050" s="120">
        <v>46062</v>
      </c>
      <c r="AA1050" s="120" t="s">
        <v>90</v>
      </c>
      <c r="AB1050" s="120">
        <v>46234</v>
      </c>
      <c r="AC1050" s="54">
        <f t="shared" si="81"/>
        <v>172</v>
      </c>
      <c r="AD1050" s="56">
        <v>0</v>
      </c>
      <c r="AE1050" s="114">
        <v>0</v>
      </c>
      <c r="AF1050" s="56">
        <v>0</v>
      </c>
      <c r="AG1050" s="116" t="s">
        <v>90</v>
      </c>
      <c r="AH1050" s="54">
        <f t="shared" si="85"/>
        <v>0</v>
      </c>
      <c r="AI1050" s="56">
        <v>0</v>
      </c>
      <c r="AJ1050" s="114">
        <v>0</v>
      </c>
      <c r="AK1050" s="120" t="s">
        <v>90</v>
      </c>
      <c r="AL1050" s="116" t="s">
        <v>90</v>
      </c>
      <c r="AM1050" s="56">
        <v>0</v>
      </c>
      <c r="AN1050" s="116" t="s">
        <v>90</v>
      </c>
      <c r="AO1050" s="116" t="s">
        <v>90</v>
      </c>
      <c r="AP1050" s="116" t="s">
        <v>90</v>
      </c>
      <c r="AQ1050" s="54">
        <f t="shared" si="82"/>
        <v>0</v>
      </c>
      <c r="AR1050" s="54">
        <f>+L1050+AE1050-AJ1050</f>
        <v>14795936</v>
      </c>
      <c r="AS1050" s="56" t="s">
        <v>571</v>
      </c>
      <c r="AT1050" s="114">
        <v>0</v>
      </c>
      <c r="AU1050" s="56" t="s">
        <v>91</v>
      </c>
      <c r="AV1050" s="114">
        <v>0</v>
      </c>
      <c r="AW1050" s="56" t="s">
        <v>90</v>
      </c>
      <c r="AX1050" s="247">
        <v>2142194</v>
      </c>
      <c r="AY1050" s="58">
        <f t="shared" si="83"/>
        <v>12653742</v>
      </c>
      <c r="AZ1050" s="112">
        <f t="shared" si="84"/>
        <v>0.14478259435563928</v>
      </c>
      <c r="BA1050" s="159">
        <v>0.14478259435563928</v>
      </c>
      <c r="BB1050" s="56" t="s">
        <v>90</v>
      </c>
      <c r="BC1050" s="56" t="s">
        <v>92</v>
      </c>
      <c r="BD1050" s="403" t="s">
        <v>2661</v>
      </c>
      <c r="BE1050" s="51" t="s">
        <v>88</v>
      </c>
      <c r="BF1050" s="51" t="s">
        <v>88</v>
      </c>
    </row>
    <row r="1051" spans="2:58" x14ac:dyDescent="0.25">
      <c r="B1051" s="51">
        <v>2026</v>
      </c>
      <c r="C1051" s="51">
        <v>891780111</v>
      </c>
      <c r="D1051" s="51" t="s">
        <v>79</v>
      </c>
      <c r="E1051" s="161" t="s">
        <v>2660</v>
      </c>
      <c r="F1051" s="56" t="s">
        <v>2659</v>
      </c>
      <c r="G1051" s="56">
        <v>0</v>
      </c>
      <c r="H1051" s="56" t="s">
        <v>82</v>
      </c>
      <c r="I1051" s="51" t="s">
        <v>83</v>
      </c>
      <c r="J1051" s="121" t="s">
        <v>84</v>
      </c>
      <c r="K1051" s="161" t="s">
        <v>2658</v>
      </c>
      <c r="L1051" s="114">
        <v>13600000</v>
      </c>
      <c r="M1051" s="51" t="s">
        <v>86</v>
      </c>
      <c r="N1051" s="109" t="s">
        <v>2657</v>
      </c>
      <c r="O1051" s="109">
        <v>1081819445</v>
      </c>
      <c r="P1051" s="109">
        <v>490</v>
      </c>
      <c r="Q1051" s="120">
        <v>46051</v>
      </c>
      <c r="R1051" s="109">
        <v>4224609418</v>
      </c>
      <c r="S1051" s="114">
        <v>4127</v>
      </c>
      <c r="T1051" s="120">
        <v>45687</v>
      </c>
      <c r="U1051" s="114">
        <v>13600000</v>
      </c>
      <c r="V1051" s="56" t="s">
        <v>88</v>
      </c>
      <c r="W1051" s="114">
        <v>1082939683</v>
      </c>
      <c r="X1051" s="161" t="s">
        <v>1984</v>
      </c>
      <c r="Y1051" s="120">
        <v>46052</v>
      </c>
      <c r="Z1051" s="120">
        <v>46052</v>
      </c>
      <c r="AA1051" s="120" t="s">
        <v>90</v>
      </c>
      <c r="AB1051" s="120">
        <v>46173</v>
      </c>
      <c r="AC1051" s="54">
        <f t="shared" si="81"/>
        <v>121</v>
      </c>
      <c r="AD1051" s="56">
        <v>1</v>
      </c>
      <c r="AE1051" s="114">
        <v>3400000</v>
      </c>
      <c r="AF1051" s="56">
        <v>1</v>
      </c>
      <c r="AG1051" s="116">
        <v>46203</v>
      </c>
      <c r="AH1051" s="54">
        <f t="shared" si="85"/>
        <v>30</v>
      </c>
      <c r="AI1051" s="56">
        <v>0</v>
      </c>
      <c r="AJ1051" s="114">
        <v>0</v>
      </c>
      <c r="AK1051" s="120" t="s">
        <v>90</v>
      </c>
      <c r="AL1051" s="116" t="s">
        <v>90</v>
      </c>
      <c r="AM1051" s="56">
        <v>0</v>
      </c>
      <c r="AN1051" s="116" t="s">
        <v>90</v>
      </c>
      <c r="AO1051" s="116" t="s">
        <v>90</v>
      </c>
      <c r="AP1051" s="116" t="s">
        <v>90</v>
      </c>
      <c r="AQ1051" s="54">
        <f t="shared" si="82"/>
        <v>0</v>
      </c>
      <c r="AR1051" s="54">
        <f>+L1051+AE1051-AJ1051</f>
        <v>17000000</v>
      </c>
      <c r="AS1051" s="56" t="s">
        <v>88</v>
      </c>
      <c r="AT1051" s="114">
        <v>13600000</v>
      </c>
      <c r="AU1051" s="56" t="s">
        <v>91</v>
      </c>
      <c r="AV1051" s="114">
        <v>0</v>
      </c>
      <c r="AW1051" s="56" t="s">
        <v>90</v>
      </c>
      <c r="AX1051" s="247">
        <v>6800000</v>
      </c>
      <c r="AY1051" s="58">
        <f t="shared" si="83"/>
        <v>10200000</v>
      </c>
      <c r="AZ1051" s="112">
        <f t="shared" si="84"/>
        <v>0.4</v>
      </c>
      <c r="BA1051" s="159">
        <v>0.5</v>
      </c>
      <c r="BB1051" s="56" t="s">
        <v>90</v>
      </c>
      <c r="BC1051" s="56" t="s">
        <v>92</v>
      </c>
      <c r="BD1051" s="403" t="s">
        <v>2656</v>
      </c>
      <c r="BE1051" s="51" t="s">
        <v>88</v>
      </c>
      <c r="BF1051" s="51" t="s">
        <v>88</v>
      </c>
    </row>
    <row r="1052" spans="2:58" s="391" customFormat="1" x14ac:dyDescent="0.25">
      <c r="B1052" s="51">
        <v>2026</v>
      </c>
      <c r="C1052" s="51">
        <v>891780111</v>
      </c>
      <c r="D1052" s="51" t="s">
        <v>79</v>
      </c>
      <c r="E1052" s="161" t="s">
        <v>2655</v>
      </c>
      <c r="F1052" s="56" t="s">
        <v>2654</v>
      </c>
      <c r="G1052" s="56">
        <v>0</v>
      </c>
      <c r="H1052" s="56" t="s">
        <v>82</v>
      </c>
      <c r="I1052" s="51" t="s">
        <v>174</v>
      </c>
      <c r="J1052" s="121" t="s">
        <v>84</v>
      </c>
      <c r="K1052" s="161" t="s">
        <v>2653</v>
      </c>
      <c r="L1052" s="114">
        <v>12000000</v>
      </c>
      <c r="M1052" s="51" t="s">
        <v>86</v>
      </c>
      <c r="N1052" s="109" t="s">
        <v>2652</v>
      </c>
      <c r="O1052" s="109">
        <v>1118848806</v>
      </c>
      <c r="P1052" s="109">
        <v>537</v>
      </c>
      <c r="Q1052" s="120">
        <v>46052</v>
      </c>
      <c r="R1052" s="109">
        <v>36000000</v>
      </c>
      <c r="S1052" s="114">
        <v>4126</v>
      </c>
      <c r="T1052" s="120">
        <v>45687</v>
      </c>
      <c r="U1052" s="114">
        <v>12000000</v>
      </c>
      <c r="V1052" s="56" t="s">
        <v>88</v>
      </c>
      <c r="W1052" s="114">
        <v>1082939683</v>
      </c>
      <c r="X1052" s="161" t="s">
        <v>1984</v>
      </c>
      <c r="Y1052" s="120">
        <v>46052</v>
      </c>
      <c r="Z1052" s="120">
        <v>46052</v>
      </c>
      <c r="AA1052" s="120" t="s">
        <v>90</v>
      </c>
      <c r="AB1052" s="120">
        <v>46111</v>
      </c>
      <c r="AC1052" s="54">
        <f t="shared" si="81"/>
        <v>59</v>
      </c>
      <c r="AD1052" s="56">
        <v>0</v>
      </c>
      <c r="AE1052" s="114">
        <v>0</v>
      </c>
      <c r="AF1052" s="56">
        <v>1</v>
      </c>
      <c r="AG1052" s="116">
        <v>46142</v>
      </c>
      <c r="AH1052" s="54">
        <f t="shared" si="85"/>
        <v>31</v>
      </c>
      <c r="AI1052" s="56">
        <v>0</v>
      </c>
      <c r="AJ1052" s="114">
        <v>0</v>
      </c>
      <c r="AK1052" s="120" t="s">
        <v>90</v>
      </c>
      <c r="AL1052" s="116" t="s">
        <v>90</v>
      </c>
      <c r="AM1052" s="56">
        <v>0</v>
      </c>
      <c r="AN1052" s="116" t="s">
        <v>90</v>
      </c>
      <c r="AO1052" s="116" t="s">
        <v>90</v>
      </c>
      <c r="AP1052" s="116" t="s">
        <v>90</v>
      </c>
      <c r="AQ1052" s="54">
        <f t="shared" si="82"/>
        <v>0</v>
      </c>
      <c r="AR1052" s="54">
        <f>+L1052+AE1052-AJ1052</f>
        <v>12000000</v>
      </c>
      <c r="AS1052" s="56" t="s">
        <v>571</v>
      </c>
      <c r="AT1052" s="114">
        <v>0</v>
      </c>
      <c r="AU1052" s="56" t="s">
        <v>91</v>
      </c>
      <c r="AV1052" s="114">
        <v>0</v>
      </c>
      <c r="AW1052" s="56" t="s">
        <v>90</v>
      </c>
      <c r="AX1052" s="247">
        <v>0</v>
      </c>
      <c r="AY1052" s="58">
        <f t="shared" si="83"/>
        <v>12000000</v>
      </c>
      <c r="AZ1052" s="112">
        <f t="shared" si="84"/>
        <v>0</v>
      </c>
      <c r="BA1052" s="159">
        <v>0</v>
      </c>
      <c r="BB1052" s="56" t="s">
        <v>90</v>
      </c>
      <c r="BC1052" s="56" t="s">
        <v>149</v>
      </c>
      <c r="BD1052" s="403" t="s">
        <v>2651</v>
      </c>
      <c r="BE1052" s="51" t="s">
        <v>88</v>
      </c>
      <c r="BF1052" s="51" t="s">
        <v>88</v>
      </c>
    </row>
    <row r="1053" spans="2:58" x14ac:dyDescent="0.25">
      <c r="B1053" s="51">
        <v>2026</v>
      </c>
      <c r="C1053" s="51">
        <v>891780111</v>
      </c>
      <c r="D1053" s="51" t="s">
        <v>79</v>
      </c>
      <c r="E1053" s="161" t="s">
        <v>2650</v>
      </c>
      <c r="F1053" s="56" t="s">
        <v>2649</v>
      </c>
      <c r="G1053" s="56">
        <v>0</v>
      </c>
      <c r="H1053" s="56" t="s">
        <v>82</v>
      </c>
      <c r="I1053" s="51" t="s">
        <v>174</v>
      </c>
      <c r="J1053" s="121" t="s">
        <v>84</v>
      </c>
      <c r="K1053" s="161" t="s">
        <v>2648</v>
      </c>
      <c r="L1053" s="114">
        <v>17772884</v>
      </c>
      <c r="M1053" s="51" t="s">
        <v>86</v>
      </c>
      <c r="N1053" s="109" t="s">
        <v>2647</v>
      </c>
      <c r="O1053" s="109">
        <v>1004162684</v>
      </c>
      <c r="P1053" s="109">
        <v>490</v>
      </c>
      <c r="Q1053" s="120">
        <v>46051</v>
      </c>
      <c r="R1053" s="109">
        <v>4224609418</v>
      </c>
      <c r="S1053" s="114">
        <v>4093</v>
      </c>
      <c r="T1053" s="120">
        <v>46052</v>
      </c>
      <c r="U1053" s="114">
        <v>17772884</v>
      </c>
      <c r="V1053" s="56" t="s">
        <v>88</v>
      </c>
      <c r="W1053" s="114">
        <v>1082939683</v>
      </c>
      <c r="X1053" s="161" t="s">
        <v>1984</v>
      </c>
      <c r="Y1053" s="120">
        <v>46052</v>
      </c>
      <c r="Z1053" s="120">
        <v>46062</v>
      </c>
      <c r="AA1053" s="120" t="s">
        <v>90</v>
      </c>
      <c r="AB1053" s="120">
        <v>46234</v>
      </c>
      <c r="AC1053" s="54">
        <f t="shared" si="81"/>
        <v>172</v>
      </c>
      <c r="AD1053" s="56">
        <v>0</v>
      </c>
      <c r="AE1053" s="114">
        <v>0</v>
      </c>
      <c r="AF1053" s="56">
        <v>0</v>
      </c>
      <c r="AG1053" s="116" t="s">
        <v>90</v>
      </c>
      <c r="AH1053" s="54">
        <f t="shared" si="85"/>
        <v>0</v>
      </c>
      <c r="AI1053" s="56">
        <v>1</v>
      </c>
      <c r="AJ1053" s="114">
        <v>15199679</v>
      </c>
      <c r="AK1053" s="120">
        <v>46087</v>
      </c>
      <c r="AL1053" s="116" t="s">
        <v>90</v>
      </c>
      <c r="AM1053" s="56">
        <v>0</v>
      </c>
      <c r="AN1053" s="116" t="s">
        <v>90</v>
      </c>
      <c r="AO1053" s="116" t="s">
        <v>90</v>
      </c>
      <c r="AP1053" s="116" t="s">
        <v>90</v>
      </c>
      <c r="AQ1053" s="54">
        <f t="shared" si="82"/>
        <v>0</v>
      </c>
      <c r="AR1053" s="54">
        <f>+L1053+AE1053-AJ1053</f>
        <v>2573205</v>
      </c>
      <c r="AS1053" s="56" t="s">
        <v>571</v>
      </c>
      <c r="AT1053" s="114">
        <v>0</v>
      </c>
      <c r="AU1053" s="56" t="s">
        <v>91</v>
      </c>
      <c r="AV1053" s="114">
        <v>0</v>
      </c>
      <c r="AW1053" s="56" t="s">
        <v>90</v>
      </c>
      <c r="AX1053" s="247">
        <v>2573205</v>
      </c>
      <c r="AY1053" s="58">
        <f t="shared" si="83"/>
        <v>0</v>
      </c>
      <c r="AZ1053" s="112">
        <f t="shared" si="84"/>
        <v>1</v>
      </c>
      <c r="BA1053" s="159">
        <v>0.1447826362902048</v>
      </c>
      <c r="BB1053" s="56" t="s">
        <v>90</v>
      </c>
      <c r="BC1053" s="56" t="s">
        <v>149</v>
      </c>
      <c r="BD1053" s="403" t="s">
        <v>2646</v>
      </c>
      <c r="BE1053" s="51" t="s">
        <v>88</v>
      </c>
      <c r="BF1053" s="51" t="s">
        <v>88</v>
      </c>
    </row>
    <row r="1054" spans="2:58" s="391" customFormat="1" x14ac:dyDescent="0.25">
      <c r="B1054" s="51">
        <v>2026</v>
      </c>
      <c r="C1054" s="51">
        <v>891780111</v>
      </c>
      <c r="D1054" s="51" t="s">
        <v>79</v>
      </c>
      <c r="E1054" s="161" t="s">
        <v>2645</v>
      </c>
      <c r="F1054" s="56" t="s">
        <v>2644</v>
      </c>
      <c r="G1054" s="56">
        <v>0</v>
      </c>
      <c r="H1054" s="56" t="s">
        <v>82</v>
      </c>
      <c r="I1054" s="51" t="s">
        <v>174</v>
      </c>
      <c r="J1054" s="121" t="s">
        <v>84</v>
      </c>
      <c r="K1054" s="161" t="s">
        <v>2643</v>
      </c>
      <c r="L1054" s="114">
        <v>16803798</v>
      </c>
      <c r="M1054" s="51" t="s">
        <v>86</v>
      </c>
      <c r="N1054" s="109" t="s">
        <v>2642</v>
      </c>
      <c r="O1054" s="109">
        <v>1042439952</v>
      </c>
      <c r="P1054" s="109">
        <v>490</v>
      </c>
      <c r="Q1054" s="120">
        <v>46051</v>
      </c>
      <c r="R1054" s="109">
        <v>4224609418</v>
      </c>
      <c r="S1054" s="114">
        <v>4148</v>
      </c>
      <c r="T1054" s="120">
        <v>46052</v>
      </c>
      <c r="U1054" s="114">
        <v>16803798</v>
      </c>
      <c r="V1054" s="56" t="s">
        <v>88</v>
      </c>
      <c r="W1054" s="114">
        <v>1082939683</v>
      </c>
      <c r="X1054" s="161" t="s">
        <v>1984</v>
      </c>
      <c r="Y1054" s="120">
        <v>46052</v>
      </c>
      <c r="Z1054" s="120">
        <v>46062</v>
      </c>
      <c r="AA1054" s="120" t="s">
        <v>90</v>
      </c>
      <c r="AB1054" s="120">
        <v>46234</v>
      </c>
      <c r="AC1054" s="54">
        <f t="shared" si="81"/>
        <v>172</v>
      </c>
      <c r="AD1054" s="56">
        <v>0</v>
      </c>
      <c r="AE1054" s="114">
        <v>0</v>
      </c>
      <c r="AF1054" s="56">
        <v>0</v>
      </c>
      <c r="AG1054" s="116" t="s">
        <v>90</v>
      </c>
      <c r="AH1054" s="54">
        <f t="shared" si="85"/>
        <v>0</v>
      </c>
      <c r="AI1054" s="56">
        <v>0</v>
      </c>
      <c r="AJ1054" s="114">
        <v>0</v>
      </c>
      <c r="AK1054" s="120" t="s">
        <v>90</v>
      </c>
      <c r="AL1054" s="116" t="s">
        <v>90</v>
      </c>
      <c r="AM1054" s="56">
        <v>0</v>
      </c>
      <c r="AN1054" s="116" t="s">
        <v>90</v>
      </c>
      <c r="AO1054" s="116" t="s">
        <v>90</v>
      </c>
      <c r="AP1054" s="116" t="s">
        <v>90</v>
      </c>
      <c r="AQ1054" s="54">
        <f t="shared" si="82"/>
        <v>0</v>
      </c>
      <c r="AR1054" s="54">
        <f>+L1054+AE1054-AJ1054</f>
        <v>16803798</v>
      </c>
      <c r="AS1054" s="56" t="s">
        <v>571</v>
      </c>
      <c r="AT1054" s="114">
        <v>0</v>
      </c>
      <c r="AU1054" s="56" t="s">
        <v>91</v>
      </c>
      <c r="AV1054" s="114">
        <v>0</v>
      </c>
      <c r="AW1054" s="56" t="s">
        <v>90</v>
      </c>
      <c r="AX1054" s="247">
        <v>3075841</v>
      </c>
      <c r="AY1054" s="58">
        <f t="shared" si="83"/>
        <v>13727957</v>
      </c>
      <c r="AZ1054" s="112">
        <f t="shared" si="84"/>
        <v>0.18304439270217365</v>
      </c>
      <c r="BA1054" s="159">
        <v>0.18304439270217365</v>
      </c>
      <c r="BB1054" s="56" t="s">
        <v>90</v>
      </c>
      <c r="BC1054" s="56" t="s">
        <v>92</v>
      </c>
      <c r="BD1054" s="403" t="s">
        <v>2641</v>
      </c>
      <c r="BE1054" s="51" t="s">
        <v>88</v>
      </c>
      <c r="BF1054" s="51" t="s">
        <v>88</v>
      </c>
    </row>
    <row r="1055" spans="2:58" s="391" customFormat="1" x14ac:dyDescent="0.25">
      <c r="B1055" s="51">
        <v>2026</v>
      </c>
      <c r="C1055" s="51">
        <v>891780111</v>
      </c>
      <c r="D1055" s="51" t="s">
        <v>79</v>
      </c>
      <c r="E1055" s="161" t="s">
        <v>2640</v>
      </c>
      <c r="F1055" s="56" t="s">
        <v>2639</v>
      </c>
      <c r="G1055" s="56">
        <v>0</v>
      </c>
      <c r="H1055" s="56" t="s">
        <v>82</v>
      </c>
      <c r="I1055" s="51" t="s">
        <v>174</v>
      </c>
      <c r="J1055" s="121" t="s">
        <v>84</v>
      </c>
      <c r="K1055" s="161" t="s">
        <v>2638</v>
      </c>
      <c r="L1055" s="114">
        <v>13788529</v>
      </c>
      <c r="M1055" s="51" t="s">
        <v>86</v>
      </c>
      <c r="N1055" s="109" t="s">
        <v>2637</v>
      </c>
      <c r="O1055" s="109">
        <v>1065814398</v>
      </c>
      <c r="P1055" s="109">
        <v>490</v>
      </c>
      <c r="Q1055" s="120">
        <v>46051</v>
      </c>
      <c r="R1055" s="109">
        <v>4224609418</v>
      </c>
      <c r="S1055" s="114">
        <v>4090</v>
      </c>
      <c r="T1055" s="120">
        <v>46052</v>
      </c>
      <c r="U1055" s="114">
        <v>13788529</v>
      </c>
      <c r="V1055" s="56" t="s">
        <v>88</v>
      </c>
      <c r="W1055" s="114">
        <v>1082939683</v>
      </c>
      <c r="X1055" s="161" t="s">
        <v>1984</v>
      </c>
      <c r="Y1055" s="120">
        <v>46052</v>
      </c>
      <c r="Z1055" s="120">
        <v>46062</v>
      </c>
      <c r="AA1055" s="120" t="s">
        <v>90</v>
      </c>
      <c r="AB1055" s="120">
        <v>46234</v>
      </c>
      <c r="AC1055" s="54">
        <f t="shared" si="81"/>
        <v>172</v>
      </c>
      <c r="AD1055" s="56">
        <v>0</v>
      </c>
      <c r="AE1055" s="114">
        <v>0</v>
      </c>
      <c r="AF1055" s="56">
        <v>0</v>
      </c>
      <c r="AG1055" s="116" t="s">
        <v>90</v>
      </c>
      <c r="AH1055" s="54">
        <f t="shared" si="85"/>
        <v>0</v>
      </c>
      <c r="AI1055" s="56">
        <v>0</v>
      </c>
      <c r="AJ1055" s="114">
        <v>0</v>
      </c>
      <c r="AK1055" s="120" t="s">
        <v>90</v>
      </c>
      <c r="AL1055" s="116" t="s">
        <v>90</v>
      </c>
      <c r="AM1055" s="56">
        <v>0</v>
      </c>
      <c r="AN1055" s="116" t="s">
        <v>90</v>
      </c>
      <c r="AO1055" s="116" t="s">
        <v>90</v>
      </c>
      <c r="AP1055" s="116" t="s">
        <v>90</v>
      </c>
      <c r="AQ1055" s="54">
        <f t="shared" si="82"/>
        <v>0</v>
      </c>
      <c r="AR1055" s="54">
        <f>+L1055+AE1055-AJ1055</f>
        <v>13788529</v>
      </c>
      <c r="AS1055" s="56" t="s">
        <v>571</v>
      </c>
      <c r="AT1055" s="114">
        <v>0</v>
      </c>
      <c r="AU1055" s="56" t="s">
        <v>91</v>
      </c>
      <c r="AV1055" s="114">
        <v>0</v>
      </c>
      <c r="AW1055" s="56" t="s">
        <v>90</v>
      </c>
      <c r="AX1055" s="247">
        <v>2011127</v>
      </c>
      <c r="AY1055" s="58">
        <f t="shared" si="83"/>
        <v>11777402</v>
      </c>
      <c r="AZ1055" s="112">
        <f t="shared" si="84"/>
        <v>0.14585507997263522</v>
      </c>
      <c r="BA1055" s="159">
        <v>0.14585507997263522</v>
      </c>
      <c r="BB1055" s="56" t="s">
        <v>90</v>
      </c>
      <c r="BC1055" s="56" t="s">
        <v>92</v>
      </c>
      <c r="BD1055" s="403" t="s">
        <v>2636</v>
      </c>
      <c r="BE1055" s="51" t="s">
        <v>88</v>
      </c>
      <c r="BF1055" s="51" t="s">
        <v>88</v>
      </c>
    </row>
    <row r="1056" spans="2:58" x14ac:dyDescent="0.25">
      <c r="B1056" s="51">
        <v>2026</v>
      </c>
      <c r="C1056" s="51">
        <v>891780111</v>
      </c>
      <c r="D1056" s="51" t="s">
        <v>79</v>
      </c>
      <c r="E1056" s="161" t="s">
        <v>2635</v>
      </c>
      <c r="F1056" s="56" t="s">
        <v>2634</v>
      </c>
      <c r="G1056" s="56">
        <v>0</v>
      </c>
      <c r="H1056" s="56" t="s">
        <v>82</v>
      </c>
      <c r="I1056" s="51" t="s">
        <v>174</v>
      </c>
      <c r="J1056" s="121" t="s">
        <v>84</v>
      </c>
      <c r="K1056" s="421" t="s">
        <v>2633</v>
      </c>
      <c r="L1056" s="114">
        <v>11836745</v>
      </c>
      <c r="M1056" s="51" t="s">
        <v>86</v>
      </c>
      <c r="N1056" s="109" t="s">
        <v>2632</v>
      </c>
      <c r="O1056" s="109">
        <v>1007902885</v>
      </c>
      <c r="P1056" s="109">
        <v>490</v>
      </c>
      <c r="Q1056" s="120">
        <v>46051</v>
      </c>
      <c r="R1056" s="109">
        <v>4224609418</v>
      </c>
      <c r="S1056" s="114">
        <v>3908</v>
      </c>
      <c r="T1056" s="120">
        <v>46052</v>
      </c>
      <c r="U1056" s="114">
        <v>11836745</v>
      </c>
      <c r="V1056" s="56" t="s">
        <v>88</v>
      </c>
      <c r="W1056" s="114">
        <v>1082939683</v>
      </c>
      <c r="X1056" s="161" t="s">
        <v>1984</v>
      </c>
      <c r="Y1056" s="120">
        <v>46052</v>
      </c>
      <c r="Z1056" s="120">
        <v>46090</v>
      </c>
      <c r="AA1056" s="120" t="s">
        <v>90</v>
      </c>
      <c r="AB1056" s="120">
        <v>46234</v>
      </c>
      <c r="AC1056" s="54">
        <f t="shared" si="81"/>
        <v>144</v>
      </c>
      <c r="AD1056" s="56">
        <v>0</v>
      </c>
      <c r="AE1056" s="114">
        <v>0</v>
      </c>
      <c r="AF1056" s="56">
        <v>0</v>
      </c>
      <c r="AG1056" s="116" t="s">
        <v>90</v>
      </c>
      <c r="AH1056" s="54">
        <f t="shared" si="85"/>
        <v>0</v>
      </c>
      <c r="AI1056" s="56">
        <v>1</v>
      </c>
      <c r="AJ1056" s="114">
        <v>11836745</v>
      </c>
      <c r="AK1056" s="120">
        <v>46071</v>
      </c>
      <c r="AL1056" s="116" t="s">
        <v>90</v>
      </c>
      <c r="AM1056" s="56">
        <v>0</v>
      </c>
      <c r="AN1056" s="116" t="s">
        <v>90</v>
      </c>
      <c r="AO1056" s="116" t="s">
        <v>90</v>
      </c>
      <c r="AP1056" s="116" t="s">
        <v>90</v>
      </c>
      <c r="AQ1056" s="54">
        <f t="shared" si="82"/>
        <v>0</v>
      </c>
      <c r="AR1056" s="54">
        <f>+L1056+AE1056-AJ1056</f>
        <v>0</v>
      </c>
      <c r="AS1056" s="56" t="s">
        <v>571</v>
      </c>
      <c r="AT1056" s="114">
        <v>0</v>
      </c>
      <c r="AU1056" s="56" t="s">
        <v>91</v>
      </c>
      <c r="AV1056" s="114">
        <v>0</v>
      </c>
      <c r="AW1056" s="56" t="s">
        <v>90</v>
      </c>
      <c r="AX1056" s="247">
        <v>0</v>
      </c>
      <c r="AY1056" s="58">
        <f t="shared" si="83"/>
        <v>0</v>
      </c>
      <c r="AZ1056" s="112" t="str">
        <f t="shared" si="84"/>
        <v>_</v>
      </c>
      <c r="BA1056" s="159">
        <v>0</v>
      </c>
      <c r="BB1056" s="56" t="s">
        <v>90</v>
      </c>
      <c r="BC1056" s="56" t="s">
        <v>149</v>
      </c>
      <c r="BD1056" s="403" t="s">
        <v>2631</v>
      </c>
      <c r="BE1056" s="51" t="s">
        <v>88</v>
      </c>
      <c r="BF1056" s="51" t="s">
        <v>88</v>
      </c>
    </row>
    <row r="1057" spans="2:61" x14ac:dyDescent="0.25">
      <c r="B1057" s="51">
        <v>2026</v>
      </c>
      <c r="C1057" s="51">
        <v>891780111</v>
      </c>
      <c r="D1057" s="51" t="s">
        <v>79</v>
      </c>
      <c r="E1057" s="161" t="s">
        <v>2630</v>
      </c>
      <c r="F1057" s="56" t="s">
        <v>2629</v>
      </c>
      <c r="G1057" s="56">
        <v>0</v>
      </c>
      <c r="H1057" s="56" t="s">
        <v>82</v>
      </c>
      <c r="I1057" s="51" t="s">
        <v>174</v>
      </c>
      <c r="J1057" s="121" t="s">
        <v>84</v>
      </c>
      <c r="K1057" s="161" t="s">
        <v>2628</v>
      </c>
      <c r="L1057" s="114">
        <v>11836745</v>
      </c>
      <c r="M1057" s="51" t="s">
        <v>86</v>
      </c>
      <c r="N1057" s="109" t="s">
        <v>2627</v>
      </c>
      <c r="O1057" s="109">
        <v>57270320</v>
      </c>
      <c r="P1057" s="109">
        <v>490</v>
      </c>
      <c r="Q1057" s="120">
        <v>46051</v>
      </c>
      <c r="R1057" s="109">
        <v>4224609418</v>
      </c>
      <c r="S1057" s="114">
        <v>3907</v>
      </c>
      <c r="T1057" s="120">
        <v>46052</v>
      </c>
      <c r="U1057" s="114">
        <v>11836745</v>
      </c>
      <c r="V1057" s="56" t="s">
        <v>88</v>
      </c>
      <c r="W1057" s="114">
        <v>1082939683</v>
      </c>
      <c r="X1057" s="161" t="s">
        <v>1984</v>
      </c>
      <c r="Y1057" s="120">
        <v>46052</v>
      </c>
      <c r="Z1057" s="120">
        <v>46062</v>
      </c>
      <c r="AA1057" s="120" t="s">
        <v>90</v>
      </c>
      <c r="AB1057" s="120">
        <v>46234</v>
      </c>
      <c r="AC1057" s="54">
        <f t="shared" si="81"/>
        <v>172</v>
      </c>
      <c r="AD1057" s="56">
        <v>0</v>
      </c>
      <c r="AE1057" s="114">
        <v>0</v>
      </c>
      <c r="AF1057" s="56">
        <v>0</v>
      </c>
      <c r="AG1057" s="116" t="s">
        <v>90</v>
      </c>
      <c r="AH1057" s="54">
        <f t="shared" si="85"/>
        <v>0</v>
      </c>
      <c r="AI1057" s="56">
        <v>0</v>
      </c>
      <c r="AJ1057" s="114">
        <v>0</v>
      </c>
      <c r="AK1057" s="120" t="s">
        <v>90</v>
      </c>
      <c r="AL1057" s="116" t="s">
        <v>90</v>
      </c>
      <c r="AM1057" s="56">
        <v>0</v>
      </c>
      <c r="AN1057" s="116" t="s">
        <v>90</v>
      </c>
      <c r="AO1057" s="116" t="s">
        <v>90</v>
      </c>
      <c r="AP1057" s="116" t="s">
        <v>90</v>
      </c>
      <c r="AQ1057" s="54">
        <f t="shared" si="82"/>
        <v>0</v>
      </c>
      <c r="AR1057" s="54">
        <f>+L1057+AE1057-AJ1057</f>
        <v>11836745</v>
      </c>
      <c r="AS1057" s="56" t="s">
        <v>571</v>
      </c>
      <c r="AT1057" s="114">
        <v>0</v>
      </c>
      <c r="AU1057" s="56" t="s">
        <v>91</v>
      </c>
      <c r="AV1057" s="114">
        <v>0</v>
      </c>
      <c r="AW1057" s="56" t="s">
        <v>90</v>
      </c>
      <c r="AX1057" s="247">
        <v>2856258</v>
      </c>
      <c r="AY1057" s="58">
        <f t="shared" si="83"/>
        <v>8980487</v>
      </c>
      <c r="AZ1057" s="112">
        <f t="shared" si="84"/>
        <v>0.24130434507121679</v>
      </c>
      <c r="BA1057" s="159">
        <v>0.24130434507121679</v>
      </c>
      <c r="BB1057" s="56" t="s">
        <v>90</v>
      </c>
      <c r="BC1057" s="56" t="s">
        <v>92</v>
      </c>
      <c r="BD1057" s="403" t="s">
        <v>2626</v>
      </c>
      <c r="BE1057" s="51" t="s">
        <v>88</v>
      </c>
      <c r="BF1057" s="51" t="s">
        <v>88</v>
      </c>
    </row>
    <row r="1058" spans="2:61" x14ac:dyDescent="0.25">
      <c r="B1058" s="51">
        <v>2026</v>
      </c>
      <c r="C1058" s="51">
        <v>891780111</v>
      </c>
      <c r="D1058" s="51" t="s">
        <v>79</v>
      </c>
      <c r="E1058" s="161" t="s">
        <v>2625</v>
      </c>
      <c r="F1058" s="56" t="s">
        <v>2624</v>
      </c>
      <c r="G1058" s="56">
        <v>0</v>
      </c>
      <c r="H1058" s="56" t="s">
        <v>82</v>
      </c>
      <c r="I1058" s="51" t="s">
        <v>174</v>
      </c>
      <c r="J1058" s="121" t="s">
        <v>84</v>
      </c>
      <c r="K1058" s="161" t="s">
        <v>2619</v>
      </c>
      <c r="L1058" s="114">
        <v>11836745</v>
      </c>
      <c r="M1058" s="51" t="s">
        <v>86</v>
      </c>
      <c r="N1058" s="109" t="s">
        <v>2623</v>
      </c>
      <c r="O1058" s="109">
        <v>36696128</v>
      </c>
      <c r="P1058" s="109">
        <v>490</v>
      </c>
      <c r="Q1058" s="120">
        <v>46051</v>
      </c>
      <c r="R1058" s="109">
        <v>4224609418</v>
      </c>
      <c r="S1058" s="114">
        <v>3906</v>
      </c>
      <c r="T1058" s="120">
        <v>46052</v>
      </c>
      <c r="U1058" s="114">
        <v>11836745</v>
      </c>
      <c r="V1058" s="56" t="s">
        <v>88</v>
      </c>
      <c r="W1058" s="114">
        <v>1082939683</v>
      </c>
      <c r="X1058" s="161" t="s">
        <v>1984</v>
      </c>
      <c r="Y1058" s="120">
        <v>46052</v>
      </c>
      <c r="Z1058" s="120">
        <v>46062</v>
      </c>
      <c r="AA1058" s="120" t="s">
        <v>90</v>
      </c>
      <c r="AB1058" s="120">
        <v>46234</v>
      </c>
      <c r="AC1058" s="54">
        <f t="shared" si="81"/>
        <v>172</v>
      </c>
      <c r="AD1058" s="56">
        <v>0</v>
      </c>
      <c r="AE1058" s="114">
        <v>0</v>
      </c>
      <c r="AF1058" s="56">
        <v>0</v>
      </c>
      <c r="AG1058" s="116" t="s">
        <v>90</v>
      </c>
      <c r="AH1058" s="54">
        <f t="shared" si="85"/>
        <v>0</v>
      </c>
      <c r="AI1058" s="56">
        <v>0</v>
      </c>
      <c r="AJ1058" s="114">
        <v>0</v>
      </c>
      <c r="AK1058" s="120" t="s">
        <v>90</v>
      </c>
      <c r="AL1058" s="116" t="s">
        <v>90</v>
      </c>
      <c r="AM1058" s="56">
        <v>0</v>
      </c>
      <c r="AN1058" s="116" t="s">
        <v>90</v>
      </c>
      <c r="AO1058" s="116" t="s">
        <v>90</v>
      </c>
      <c r="AP1058" s="116" t="s">
        <v>90</v>
      </c>
      <c r="AQ1058" s="54">
        <f t="shared" si="82"/>
        <v>0</v>
      </c>
      <c r="AR1058" s="54">
        <f>+L1058+AE1058-AJ1058</f>
        <v>11836745</v>
      </c>
      <c r="AS1058" s="56" t="s">
        <v>571</v>
      </c>
      <c r="AT1058" s="114">
        <v>0</v>
      </c>
      <c r="AU1058" s="56" t="s">
        <v>91</v>
      </c>
      <c r="AV1058" s="114">
        <v>0</v>
      </c>
      <c r="AW1058" s="56" t="s">
        <v>90</v>
      </c>
      <c r="AX1058" s="247">
        <v>2856258</v>
      </c>
      <c r="AY1058" s="58">
        <f t="shared" si="83"/>
        <v>8980487</v>
      </c>
      <c r="AZ1058" s="112">
        <f t="shared" si="84"/>
        <v>0.24130434507121679</v>
      </c>
      <c r="BA1058" s="159">
        <v>0.24130434507121679</v>
      </c>
      <c r="BB1058" s="56" t="s">
        <v>90</v>
      </c>
      <c r="BC1058" s="56" t="s">
        <v>92</v>
      </c>
      <c r="BD1058" s="403" t="s">
        <v>2622</v>
      </c>
      <c r="BE1058" s="51" t="s">
        <v>88</v>
      </c>
      <c r="BF1058" s="51" t="s">
        <v>88</v>
      </c>
    </row>
    <row r="1059" spans="2:61" x14ac:dyDescent="0.25">
      <c r="B1059" s="51">
        <v>2026</v>
      </c>
      <c r="C1059" s="51">
        <v>891780111</v>
      </c>
      <c r="D1059" s="51" t="s">
        <v>79</v>
      </c>
      <c r="E1059" s="161" t="s">
        <v>2621</v>
      </c>
      <c r="F1059" s="56" t="s">
        <v>2620</v>
      </c>
      <c r="G1059" s="56">
        <v>0</v>
      </c>
      <c r="H1059" s="56" t="s">
        <v>82</v>
      </c>
      <c r="I1059" s="51" t="s">
        <v>174</v>
      </c>
      <c r="J1059" s="121" t="s">
        <v>84</v>
      </c>
      <c r="K1059" s="161" t="s">
        <v>2619</v>
      </c>
      <c r="L1059" s="114">
        <v>11836745</v>
      </c>
      <c r="M1059" s="51" t="s">
        <v>86</v>
      </c>
      <c r="N1059" s="109" t="s">
        <v>2618</v>
      </c>
      <c r="O1059" s="109">
        <v>57452747</v>
      </c>
      <c r="P1059" s="109">
        <v>490</v>
      </c>
      <c r="Q1059" s="120">
        <v>46051</v>
      </c>
      <c r="R1059" s="109">
        <v>4224609418</v>
      </c>
      <c r="S1059" s="114">
        <v>3905</v>
      </c>
      <c r="T1059" s="120">
        <v>46052</v>
      </c>
      <c r="U1059" s="114">
        <v>11836745</v>
      </c>
      <c r="V1059" s="56" t="s">
        <v>88</v>
      </c>
      <c r="W1059" s="114">
        <v>1082939683</v>
      </c>
      <c r="X1059" s="161" t="s">
        <v>1984</v>
      </c>
      <c r="Y1059" s="120">
        <v>46052</v>
      </c>
      <c r="Z1059" s="120">
        <v>46062</v>
      </c>
      <c r="AA1059" s="120" t="s">
        <v>90</v>
      </c>
      <c r="AB1059" s="120">
        <v>46234</v>
      </c>
      <c r="AC1059" s="54">
        <f t="shared" si="81"/>
        <v>172</v>
      </c>
      <c r="AD1059" s="56">
        <v>0</v>
      </c>
      <c r="AE1059" s="114">
        <v>0</v>
      </c>
      <c r="AF1059" s="56">
        <v>0</v>
      </c>
      <c r="AG1059" s="116" t="s">
        <v>90</v>
      </c>
      <c r="AH1059" s="54">
        <f t="shared" si="85"/>
        <v>0</v>
      </c>
      <c r="AI1059" s="56">
        <v>0</v>
      </c>
      <c r="AJ1059" s="114">
        <v>0</v>
      </c>
      <c r="AK1059" s="120" t="s">
        <v>90</v>
      </c>
      <c r="AL1059" s="116" t="s">
        <v>90</v>
      </c>
      <c r="AM1059" s="56">
        <v>0</v>
      </c>
      <c r="AN1059" s="116" t="s">
        <v>90</v>
      </c>
      <c r="AO1059" s="116" t="s">
        <v>90</v>
      </c>
      <c r="AP1059" s="116" t="s">
        <v>90</v>
      </c>
      <c r="AQ1059" s="54">
        <f t="shared" si="82"/>
        <v>0</v>
      </c>
      <c r="AR1059" s="54">
        <f>+L1059+AE1059-AJ1059</f>
        <v>11836745</v>
      </c>
      <c r="AS1059" s="56" t="s">
        <v>571</v>
      </c>
      <c r="AT1059" s="114">
        <v>0</v>
      </c>
      <c r="AU1059" s="56" t="s">
        <v>91</v>
      </c>
      <c r="AV1059" s="114">
        <v>0</v>
      </c>
      <c r="AW1059" s="56" t="s">
        <v>90</v>
      </c>
      <c r="AX1059" s="247">
        <v>2856258</v>
      </c>
      <c r="AY1059" s="58">
        <f t="shared" si="83"/>
        <v>8980487</v>
      </c>
      <c r="AZ1059" s="112">
        <f t="shared" si="84"/>
        <v>0.24130434507121679</v>
      </c>
      <c r="BA1059" s="159">
        <v>0.24130434507121679</v>
      </c>
      <c r="BB1059" s="56" t="s">
        <v>90</v>
      </c>
      <c r="BC1059" s="56" t="s">
        <v>92</v>
      </c>
      <c r="BD1059" s="403" t="s">
        <v>2617</v>
      </c>
      <c r="BE1059" s="51" t="s">
        <v>88</v>
      </c>
      <c r="BF1059" s="51" t="s">
        <v>88</v>
      </c>
    </row>
    <row r="1060" spans="2:61" x14ac:dyDescent="0.25">
      <c r="B1060" s="51">
        <v>2026</v>
      </c>
      <c r="C1060" s="51">
        <v>891780111</v>
      </c>
      <c r="D1060" s="51" t="s">
        <v>79</v>
      </c>
      <c r="E1060" s="161" t="s">
        <v>2616</v>
      </c>
      <c r="F1060" s="56" t="s">
        <v>2615</v>
      </c>
      <c r="G1060" s="56">
        <v>0</v>
      </c>
      <c r="H1060" s="56" t="s">
        <v>82</v>
      </c>
      <c r="I1060" s="51" t="s">
        <v>174</v>
      </c>
      <c r="J1060" s="121" t="s">
        <v>84</v>
      </c>
      <c r="K1060" s="161" t="s">
        <v>2614</v>
      </c>
      <c r="L1060" s="114">
        <v>11836745</v>
      </c>
      <c r="M1060" s="51" t="s">
        <v>86</v>
      </c>
      <c r="N1060" s="109" t="s">
        <v>2613</v>
      </c>
      <c r="O1060" s="109">
        <v>22588821</v>
      </c>
      <c r="P1060" s="109">
        <v>490</v>
      </c>
      <c r="Q1060" s="120">
        <v>46051</v>
      </c>
      <c r="R1060" s="109">
        <v>4224609418</v>
      </c>
      <c r="S1060" s="114">
        <v>3922</v>
      </c>
      <c r="T1060" s="120">
        <v>46052</v>
      </c>
      <c r="U1060" s="114">
        <v>11836745</v>
      </c>
      <c r="V1060" s="56" t="s">
        <v>88</v>
      </c>
      <c r="W1060" s="114">
        <v>1082939683</v>
      </c>
      <c r="X1060" s="161" t="s">
        <v>1984</v>
      </c>
      <c r="Y1060" s="120">
        <v>46052</v>
      </c>
      <c r="Z1060" s="120">
        <v>46062</v>
      </c>
      <c r="AA1060" s="120" t="s">
        <v>90</v>
      </c>
      <c r="AB1060" s="120">
        <v>46234</v>
      </c>
      <c r="AC1060" s="54">
        <f t="shared" si="81"/>
        <v>172</v>
      </c>
      <c r="AD1060" s="56">
        <v>0</v>
      </c>
      <c r="AE1060" s="114">
        <v>0</v>
      </c>
      <c r="AF1060" s="56">
        <v>0</v>
      </c>
      <c r="AG1060" s="116" t="s">
        <v>90</v>
      </c>
      <c r="AH1060" s="54">
        <f t="shared" si="85"/>
        <v>0</v>
      </c>
      <c r="AI1060" s="56">
        <v>0</v>
      </c>
      <c r="AJ1060" s="114">
        <v>0</v>
      </c>
      <c r="AK1060" s="120" t="s">
        <v>90</v>
      </c>
      <c r="AL1060" s="116" t="s">
        <v>90</v>
      </c>
      <c r="AM1060" s="56">
        <v>0</v>
      </c>
      <c r="AN1060" s="116" t="s">
        <v>90</v>
      </c>
      <c r="AO1060" s="116" t="s">
        <v>90</v>
      </c>
      <c r="AP1060" s="116" t="s">
        <v>90</v>
      </c>
      <c r="AQ1060" s="54">
        <f t="shared" si="82"/>
        <v>0</v>
      </c>
      <c r="AR1060" s="54">
        <f>+L1060+AE1060-AJ1060</f>
        <v>11836745</v>
      </c>
      <c r="AS1060" s="56" t="s">
        <v>571</v>
      </c>
      <c r="AT1060" s="114">
        <v>0</v>
      </c>
      <c r="AU1060" s="56" t="s">
        <v>91</v>
      </c>
      <c r="AV1060" s="114">
        <v>0</v>
      </c>
      <c r="AW1060" s="56" t="s">
        <v>90</v>
      </c>
      <c r="AX1060" s="247">
        <v>2856258</v>
      </c>
      <c r="AY1060" s="58">
        <f t="shared" si="83"/>
        <v>8980487</v>
      </c>
      <c r="AZ1060" s="112">
        <f t="shared" si="84"/>
        <v>0.24130434507121679</v>
      </c>
      <c r="BA1060" s="159">
        <v>0.24130434507121679</v>
      </c>
      <c r="BB1060" s="56" t="s">
        <v>90</v>
      </c>
      <c r="BC1060" s="56" t="s">
        <v>92</v>
      </c>
      <c r="BD1060" s="403" t="s">
        <v>2612</v>
      </c>
      <c r="BE1060" s="51" t="s">
        <v>88</v>
      </c>
      <c r="BF1060" s="51" t="s">
        <v>88</v>
      </c>
    </row>
    <row r="1061" spans="2:61" x14ac:dyDescent="0.25">
      <c r="B1061" s="51">
        <v>2026</v>
      </c>
      <c r="C1061" s="51">
        <v>891780111</v>
      </c>
      <c r="D1061" s="51" t="s">
        <v>79</v>
      </c>
      <c r="E1061" s="161" t="s">
        <v>2611</v>
      </c>
      <c r="F1061" s="56" t="s">
        <v>2610</v>
      </c>
      <c r="G1061" s="56">
        <v>0</v>
      </c>
      <c r="H1061" s="56" t="s">
        <v>82</v>
      </c>
      <c r="I1061" s="51" t="s">
        <v>174</v>
      </c>
      <c r="J1061" s="121" t="s">
        <v>84</v>
      </c>
      <c r="K1061" s="161" t="s">
        <v>2601</v>
      </c>
      <c r="L1061" s="114">
        <v>14703336</v>
      </c>
      <c r="M1061" s="51" t="s">
        <v>86</v>
      </c>
      <c r="N1061" s="109" t="s">
        <v>2609</v>
      </c>
      <c r="O1061" s="109">
        <v>1152935835</v>
      </c>
      <c r="P1061" s="109">
        <v>490</v>
      </c>
      <c r="Q1061" s="120">
        <v>46051</v>
      </c>
      <c r="R1061" s="109">
        <v>4224609418</v>
      </c>
      <c r="S1061" s="114">
        <v>3933</v>
      </c>
      <c r="T1061" s="120">
        <v>46052</v>
      </c>
      <c r="U1061" s="114">
        <v>14703336</v>
      </c>
      <c r="V1061" s="56" t="s">
        <v>88</v>
      </c>
      <c r="W1061" s="114">
        <v>1082939683</v>
      </c>
      <c r="X1061" s="161" t="s">
        <v>1984</v>
      </c>
      <c r="Y1061" s="120">
        <v>46052</v>
      </c>
      <c r="Z1061" s="120">
        <v>46062</v>
      </c>
      <c r="AA1061" s="120" t="s">
        <v>90</v>
      </c>
      <c r="AB1061" s="120">
        <v>46234</v>
      </c>
      <c r="AC1061" s="54">
        <f t="shared" si="81"/>
        <v>172</v>
      </c>
      <c r="AD1061" s="56">
        <v>0</v>
      </c>
      <c r="AE1061" s="114">
        <v>0</v>
      </c>
      <c r="AF1061" s="56">
        <v>0</v>
      </c>
      <c r="AG1061" s="116" t="s">
        <v>90</v>
      </c>
      <c r="AH1061" s="54">
        <f t="shared" si="85"/>
        <v>0</v>
      </c>
      <c r="AI1061" s="56">
        <v>0</v>
      </c>
      <c r="AJ1061" s="114">
        <v>0</v>
      </c>
      <c r="AK1061" s="120" t="s">
        <v>90</v>
      </c>
      <c r="AL1061" s="116" t="s">
        <v>90</v>
      </c>
      <c r="AM1061" s="56">
        <v>0</v>
      </c>
      <c r="AN1061" s="116" t="s">
        <v>90</v>
      </c>
      <c r="AO1061" s="116" t="s">
        <v>90</v>
      </c>
      <c r="AP1061" s="116" t="s">
        <v>90</v>
      </c>
      <c r="AQ1061" s="54">
        <f t="shared" si="82"/>
        <v>0</v>
      </c>
      <c r="AR1061" s="54">
        <f>+L1061+AE1061-AJ1061</f>
        <v>14703336</v>
      </c>
      <c r="AS1061" s="56" t="s">
        <v>571</v>
      </c>
      <c r="AT1061" s="114">
        <v>0</v>
      </c>
      <c r="AU1061" s="56" t="s">
        <v>91</v>
      </c>
      <c r="AV1061" s="114">
        <v>0</v>
      </c>
      <c r="AW1061" s="56" t="s">
        <v>90</v>
      </c>
      <c r="AX1061" s="247">
        <v>2128787</v>
      </c>
      <c r="AY1061" s="58">
        <f t="shared" si="83"/>
        <v>12574549</v>
      </c>
      <c r="AZ1061" s="112">
        <f t="shared" si="84"/>
        <v>0.14478258539422617</v>
      </c>
      <c r="BA1061" s="159">
        <v>0.14478258539422617</v>
      </c>
      <c r="BB1061" s="56" t="s">
        <v>90</v>
      </c>
      <c r="BC1061" s="56" t="s">
        <v>92</v>
      </c>
      <c r="BD1061" s="403" t="s">
        <v>2608</v>
      </c>
      <c r="BE1061" s="51" t="s">
        <v>88</v>
      </c>
      <c r="BF1061" s="51" t="s">
        <v>88</v>
      </c>
    </row>
    <row r="1062" spans="2:61" x14ac:dyDescent="0.25">
      <c r="B1062" s="51">
        <v>2026</v>
      </c>
      <c r="C1062" s="51">
        <v>891780111</v>
      </c>
      <c r="D1062" s="51" t="s">
        <v>79</v>
      </c>
      <c r="E1062" s="161" t="s">
        <v>2607</v>
      </c>
      <c r="F1062" s="56" t="s">
        <v>2606</v>
      </c>
      <c r="G1062" s="56">
        <v>0</v>
      </c>
      <c r="H1062" s="56" t="s">
        <v>82</v>
      </c>
      <c r="I1062" s="51" t="s">
        <v>174</v>
      </c>
      <c r="J1062" s="121" t="s">
        <v>84</v>
      </c>
      <c r="K1062" s="161" t="s">
        <v>2601</v>
      </c>
      <c r="L1062" s="114">
        <v>14795810</v>
      </c>
      <c r="M1062" s="51" t="s">
        <v>86</v>
      </c>
      <c r="N1062" s="109" t="s">
        <v>2605</v>
      </c>
      <c r="O1062" s="109">
        <v>1081785584</v>
      </c>
      <c r="P1062" s="109">
        <v>490</v>
      </c>
      <c r="Q1062" s="120">
        <v>46051</v>
      </c>
      <c r="R1062" s="109">
        <v>4224609418</v>
      </c>
      <c r="S1062" s="114">
        <v>3932</v>
      </c>
      <c r="T1062" s="120">
        <v>46052</v>
      </c>
      <c r="U1062" s="114">
        <v>14795810</v>
      </c>
      <c r="V1062" s="56" t="s">
        <v>88</v>
      </c>
      <c r="W1062" s="114">
        <v>1082939683</v>
      </c>
      <c r="X1062" s="161" t="s">
        <v>1984</v>
      </c>
      <c r="Y1062" s="120">
        <v>46052</v>
      </c>
      <c r="Z1062" s="120">
        <v>46062</v>
      </c>
      <c r="AA1062" s="120" t="s">
        <v>90</v>
      </c>
      <c r="AB1062" s="120">
        <v>46234</v>
      </c>
      <c r="AC1062" s="54">
        <f t="shared" si="81"/>
        <v>172</v>
      </c>
      <c r="AD1062" s="56">
        <v>0</v>
      </c>
      <c r="AE1062" s="114">
        <v>0</v>
      </c>
      <c r="AF1062" s="56">
        <v>0</v>
      </c>
      <c r="AG1062" s="116" t="s">
        <v>90</v>
      </c>
      <c r="AH1062" s="54">
        <f t="shared" si="85"/>
        <v>0</v>
      </c>
      <c r="AI1062" s="56">
        <v>0</v>
      </c>
      <c r="AJ1062" s="114">
        <v>0</v>
      </c>
      <c r="AK1062" s="120" t="s">
        <v>90</v>
      </c>
      <c r="AL1062" s="116" t="s">
        <v>90</v>
      </c>
      <c r="AM1062" s="56">
        <v>0</v>
      </c>
      <c r="AN1062" s="116" t="s">
        <v>90</v>
      </c>
      <c r="AO1062" s="116" t="s">
        <v>90</v>
      </c>
      <c r="AP1062" s="116" t="s">
        <v>90</v>
      </c>
      <c r="AQ1062" s="54">
        <f t="shared" si="82"/>
        <v>0</v>
      </c>
      <c r="AR1062" s="54">
        <f>+L1062+AE1062-AJ1062</f>
        <v>14795810</v>
      </c>
      <c r="AS1062" s="56" t="s">
        <v>571</v>
      </c>
      <c r="AT1062" s="114">
        <v>0</v>
      </c>
      <c r="AU1062" s="56" t="s">
        <v>91</v>
      </c>
      <c r="AV1062" s="114">
        <v>0</v>
      </c>
      <c r="AW1062" s="56" t="s">
        <v>90</v>
      </c>
      <c r="AX1062" s="247">
        <v>2142176</v>
      </c>
      <c r="AY1062" s="58">
        <f t="shared" si="83"/>
        <v>12653634</v>
      </c>
      <c r="AZ1062" s="112">
        <f t="shared" si="84"/>
        <v>0.14478261075263876</v>
      </c>
      <c r="BA1062" s="159">
        <v>0.14478261075263876</v>
      </c>
      <c r="BB1062" s="56" t="s">
        <v>90</v>
      </c>
      <c r="BC1062" s="56" t="s">
        <v>92</v>
      </c>
      <c r="BD1062" s="403" t="s">
        <v>2604</v>
      </c>
      <c r="BE1062" s="51" t="s">
        <v>88</v>
      </c>
      <c r="BF1062" s="51" t="s">
        <v>88</v>
      </c>
    </row>
    <row r="1063" spans="2:61" x14ac:dyDescent="0.25">
      <c r="B1063" s="51">
        <v>2026</v>
      </c>
      <c r="C1063" s="51">
        <v>891780111</v>
      </c>
      <c r="D1063" s="51" t="s">
        <v>79</v>
      </c>
      <c r="E1063" s="161" t="s">
        <v>2603</v>
      </c>
      <c r="F1063" s="56" t="s">
        <v>2602</v>
      </c>
      <c r="G1063" s="56">
        <v>0</v>
      </c>
      <c r="H1063" s="56" t="s">
        <v>82</v>
      </c>
      <c r="I1063" s="51" t="s">
        <v>174</v>
      </c>
      <c r="J1063" s="121" t="s">
        <v>84</v>
      </c>
      <c r="K1063" s="161" t="s">
        <v>2601</v>
      </c>
      <c r="L1063" s="114">
        <v>12483965</v>
      </c>
      <c r="M1063" s="51" t="s">
        <v>86</v>
      </c>
      <c r="N1063" s="109" t="s">
        <v>2600</v>
      </c>
      <c r="O1063" s="109">
        <v>1004857845</v>
      </c>
      <c r="P1063" s="109">
        <v>490</v>
      </c>
      <c r="Q1063" s="120">
        <v>46051</v>
      </c>
      <c r="R1063" s="109">
        <v>4224609418</v>
      </c>
      <c r="S1063" s="114">
        <v>3904</v>
      </c>
      <c r="T1063" s="120">
        <v>46052</v>
      </c>
      <c r="U1063" s="114">
        <v>12483965</v>
      </c>
      <c r="V1063" s="56" t="s">
        <v>88</v>
      </c>
      <c r="W1063" s="114">
        <v>1082939683</v>
      </c>
      <c r="X1063" s="161" t="s">
        <v>1984</v>
      </c>
      <c r="Y1063" s="120">
        <v>46052</v>
      </c>
      <c r="Z1063" s="120">
        <v>46062</v>
      </c>
      <c r="AA1063" s="120" t="s">
        <v>90</v>
      </c>
      <c r="AB1063" s="120">
        <v>46234</v>
      </c>
      <c r="AC1063" s="54">
        <f t="shared" si="81"/>
        <v>172</v>
      </c>
      <c r="AD1063" s="56">
        <v>0</v>
      </c>
      <c r="AE1063" s="114">
        <v>0</v>
      </c>
      <c r="AF1063" s="56">
        <v>0</v>
      </c>
      <c r="AG1063" s="116" t="s">
        <v>90</v>
      </c>
      <c r="AH1063" s="54">
        <f t="shared" si="85"/>
        <v>0</v>
      </c>
      <c r="AI1063" s="56">
        <v>1</v>
      </c>
      <c r="AJ1063" s="114">
        <v>10676504</v>
      </c>
      <c r="AK1063" s="120">
        <v>46085</v>
      </c>
      <c r="AL1063" s="116" t="s">
        <v>90</v>
      </c>
      <c r="AM1063" s="56">
        <v>0</v>
      </c>
      <c r="AN1063" s="116" t="s">
        <v>90</v>
      </c>
      <c r="AO1063" s="116" t="s">
        <v>90</v>
      </c>
      <c r="AP1063" s="116" t="s">
        <v>90</v>
      </c>
      <c r="AQ1063" s="54">
        <f t="shared" si="82"/>
        <v>0</v>
      </c>
      <c r="AR1063" s="54">
        <f>+L1063+AE1063-AJ1063</f>
        <v>1807461</v>
      </c>
      <c r="AS1063" s="56" t="s">
        <v>571</v>
      </c>
      <c r="AT1063" s="114">
        <v>0</v>
      </c>
      <c r="AU1063" s="56" t="s">
        <v>91</v>
      </c>
      <c r="AV1063" s="114">
        <v>0</v>
      </c>
      <c r="AW1063" s="56" t="s">
        <v>90</v>
      </c>
      <c r="AX1063" s="247">
        <v>1807461</v>
      </c>
      <c r="AY1063" s="58">
        <f t="shared" si="83"/>
        <v>0</v>
      </c>
      <c r="AZ1063" s="112">
        <f t="shared" si="84"/>
        <v>1</v>
      </c>
      <c r="BA1063" s="159">
        <v>0.14478260712842433</v>
      </c>
      <c r="BB1063" s="56" t="s">
        <v>90</v>
      </c>
      <c r="BC1063" s="56" t="s">
        <v>149</v>
      </c>
      <c r="BD1063" s="403" t="s">
        <v>2599</v>
      </c>
      <c r="BE1063" s="51" t="s">
        <v>88</v>
      </c>
      <c r="BF1063" s="51" t="s">
        <v>88</v>
      </c>
    </row>
    <row r="1064" spans="2:61" x14ac:dyDescent="0.25">
      <c r="B1064" s="51">
        <v>2026</v>
      </c>
      <c r="C1064" s="51">
        <v>891780111</v>
      </c>
      <c r="D1064" s="51" t="s">
        <v>79</v>
      </c>
      <c r="E1064" s="161" t="s">
        <v>2598</v>
      </c>
      <c r="F1064" s="56" t="s">
        <v>2597</v>
      </c>
      <c r="G1064" s="56">
        <v>0</v>
      </c>
      <c r="H1064" s="56" t="s">
        <v>82</v>
      </c>
      <c r="I1064" s="51" t="s">
        <v>174</v>
      </c>
      <c r="J1064" s="121" t="s">
        <v>84</v>
      </c>
      <c r="K1064" s="161" t="s">
        <v>2588</v>
      </c>
      <c r="L1064" s="114">
        <v>11836745</v>
      </c>
      <c r="M1064" s="51" t="s">
        <v>86</v>
      </c>
      <c r="N1064" s="109" t="s">
        <v>2596</v>
      </c>
      <c r="O1064" s="109">
        <v>1193051637</v>
      </c>
      <c r="P1064" s="109">
        <v>490</v>
      </c>
      <c r="Q1064" s="120">
        <v>46051</v>
      </c>
      <c r="R1064" s="109">
        <v>4224609418</v>
      </c>
      <c r="S1064" s="114">
        <v>3903</v>
      </c>
      <c r="T1064" s="120">
        <v>46052</v>
      </c>
      <c r="U1064" s="114">
        <v>11836745</v>
      </c>
      <c r="V1064" s="56" t="s">
        <v>88</v>
      </c>
      <c r="W1064" s="114">
        <v>1082939683</v>
      </c>
      <c r="X1064" s="161" t="s">
        <v>1984</v>
      </c>
      <c r="Y1064" s="120">
        <v>46052</v>
      </c>
      <c r="Z1064" s="120">
        <v>46062</v>
      </c>
      <c r="AA1064" s="120" t="s">
        <v>90</v>
      </c>
      <c r="AB1064" s="120">
        <v>46234</v>
      </c>
      <c r="AC1064" s="54">
        <f t="shared" si="81"/>
        <v>172</v>
      </c>
      <c r="AD1064" s="56">
        <v>0</v>
      </c>
      <c r="AE1064" s="114">
        <v>0</v>
      </c>
      <c r="AF1064" s="56">
        <v>0</v>
      </c>
      <c r="AG1064" s="116" t="s">
        <v>90</v>
      </c>
      <c r="AH1064" s="54">
        <f t="shared" si="85"/>
        <v>0</v>
      </c>
      <c r="AI1064" s="56">
        <v>0</v>
      </c>
      <c r="AJ1064" s="114">
        <v>0</v>
      </c>
      <c r="AK1064" s="120" t="s">
        <v>90</v>
      </c>
      <c r="AL1064" s="116" t="s">
        <v>90</v>
      </c>
      <c r="AM1064" s="56">
        <v>0</v>
      </c>
      <c r="AN1064" s="116" t="s">
        <v>90</v>
      </c>
      <c r="AO1064" s="116" t="s">
        <v>90</v>
      </c>
      <c r="AP1064" s="116" t="s">
        <v>90</v>
      </c>
      <c r="AQ1064" s="54">
        <f t="shared" si="82"/>
        <v>0</v>
      </c>
      <c r="AR1064" s="54">
        <f>+L1064+AE1064-AJ1064</f>
        <v>11836745</v>
      </c>
      <c r="AS1064" s="56" t="s">
        <v>571</v>
      </c>
      <c r="AT1064" s="114">
        <v>0</v>
      </c>
      <c r="AU1064" s="56" t="s">
        <v>91</v>
      </c>
      <c r="AV1064" s="114">
        <v>0</v>
      </c>
      <c r="AW1064" s="56" t="s">
        <v>90</v>
      </c>
      <c r="AX1064" s="247">
        <v>2856258</v>
      </c>
      <c r="AY1064" s="58">
        <f t="shared" si="83"/>
        <v>8980487</v>
      </c>
      <c r="AZ1064" s="112">
        <f t="shared" si="84"/>
        <v>0.24130434507121679</v>
      </c>
      <c r="BA1064" s="159">
        <v>0.24130434507121679</v>
      </c>
      <c r="BB1064" s="56" t="s">
        <v>90</v>
      </c>
      <c r="BC1064" s="56" t="s">
        <v>92</v>
      </c>
      <c r="BD1064" s="403" t="s">
        <v>2595</v>
      </c>
      <c r="BE1064" s="51" t="s">
        <v>88</v>
      </c>
      <c r="BF1064" s="51" t="s">
        <v>88</v>
      </c>
    </row>
    <row r="1065" spans="2:61" x14ac:dyDescent="0.25">
      <c r="B1065" s="51">
        <v>2026</v>
      </c>
      <c r="C1065" s="51">
        <v>891780111</v>
      </c>
      <c r="D1065" s="51" t="s">
        <v>79</v>
      </c>
      <c r="E1065" s="161" t="s">
        <v>2594</v>
      </c>
      <c r="F1065" s="56" t="s">
        <v>2593</v>
      </c>
      <c r="G1065" s="56">
        <v>0</v>
      </c>
      <c r="H1065" s="56" t="s">
        <v>82</v>
      </c>
      <c r="I1065" s="51" t="s">
        <v>174</v>
      </c>
      <c r="J1065" s="121" t="s">
        <v>84</v>
      </c>
      <c r="K1065" s="161" t="s">
        <v>2588</v>
      </c>
      <c r="L1065" s="114">
        <v>11836745</v>
      </c>
      <c r="M1065" s="51" t="s">
        <v>86</v>
      </c>
      <c r="N1065" s="109" t="s">
        <v>2592</v>
      </c>
      <c r="O1065" s="109">
        <v>1193044674</v>
      </c>
      <c r="P1065" s="109">
        <v>490</v>
      </c>
      <c r="Q1065" s="120">
        <v>46051</v>
      </c>
      <c r="R1065" s="109">
        <v>4224609418</v>
      </c>
      <c r="S1065" s="114">
        <v>3902</v>
      </c>
      <c r="T1065" s="120">
        <v>46052</v>
      </c>
      <c r="U1065" s="114">
        <v>11836745</v>
      </c>
      <c r="V1065" s="56" t="s">
        <v>88</v>
      </c>
      <c r="W1065" s="114">
        <v>1082939683</v>
      </c>
      <c r="X1065" s="161" t="s">
        <v>1984</v>
      </c>
      <c r="Y1065" s="120">
        <v>46052</v>
      </c>
      <c r="Z1065" s="120">
        <v>46062</v>
      </c>
      <c r="AA1065" s="120" t="s">
        <v>90</v>
      </c>
      <c r="AB1065" s="120">
        <v>46234</v>
      </c>
      <c r="AC1065" s="54">
        <f t="shared" si="81"/>
        <v>172</v>
      </c>
      <c r="AD1065" s="56">
        <v>0</v>
      </c>
      <c r="AE1065" s="114">
        <v>0</v>
      </c>
      <c r="AF1065" s="56">
        <v>0</v>
      </c>
      <c r="AG1065" s="116" t="s">
        <v>90</v>
      </c>
      <c r="AH1065" s="54">
        <f t="shared" si="85"/>
        <v>0</v>
      </c>
      <c r="AI1065" s="56">
        <v>0</v>
      </c>
      <c r="AJ1065" s="114">
        <v>0</v>
      </c>
      <c r="AK1065" s="120" t="s">
        <v>90</v>
      </c>
      <c r="AL1065" s="116" t="s">
        <v>90</v>
      </c>
      <c r="AM1065" s="56">
        <v>0</v>
      </c>
      <c r="AN1065" s="116" t="s">
        <v>90</v>
      </c>
      <c r="AO1065" s="116" t="s">
        <v>90</v>
      </c>
      <c r="AP1065" s="116" t="s">
        <v>90</v>
      </c>
      <c r="AQ1065" s="54">
        <f t="shared" si="82"/>
        <v>0</v>
      </c>
      <c r="AR1065" s="54">
        <f>+L1065+AE1065-AJ1065</f>
        <v>11836745</v>
      </c>
      <c r="AS1065" s="56" t="s">
        <v>571</v>
      </c>
      <c r="AT1065" s="114">
        <v>0</v>
      </c>
      <c r="AU1065" s="56" t="s">
        <v>91</v>
      </c>
      <c r="AV1065" s="114">
        <v>0</v>
      </c>
      <c r="AW1065" s="56" t="s">
        <v>90</v>
      </c>
      <c r="AX1065" s="247">
        <v>2856258</v>
      </c>
      <c r="AY1065" s="58">
        <f t="shared" si="83"/>
        <v>8980487</v>
      </c>
      <c r="AZ1065" s="112">
        <f t="shared" si="84"/>
        <v>0.24130434507121679</v>
      </c>
      <c r="BA1065" s="159">
        <v>0.24130434507121679</v>
      </c>
      <c r="BB1065" s="56" t="s">
        <v>90</v>
      </c>
      <c r="BC1065" s="56" t="s">
        <v>92</v>
      </c>
      <c r="BD1065" s="403" t="s">
        <v>2591</v>
      </c>
      <c r="BE1065" s="51" t="s">
        <v>88</v>
      </c>
      <c r="BF1065" s="51" t="s">
        <v>88</v>
      </c>
    </row>
    <row r="1066" spans="2:61" x14ac:dyDescent="0.25">
      <c r="B1066" s="51">
        <v>2026</v>
      </c>
      <c r="C1066" s="51">
        <v>891780111</v>
      </c>
      <c r="D1066" s="51" t="s">
        <v>79</v>
      </c>
      <c r="E1066" s="161" t="s">
        <v>2590</v>
      </c>
      <c r="F1066" s="56" t="s">
        <v>2589</v>
      </c>
      <c r="G1066" s="56">
        <v>0</v>
      </c>
      <c r="H1066" s="56" t="s">
        <v>82</v>
      </c>
      <c r="I1066" s="51" t="s">
        <v>174</v>
      </c>
      <c r="J1066" s="121" t="s">
        <v>84</v>
      </c>
      <c r="K1066" s="161" t="s">
        <v>2588</v>
      </c>
      <c r="L1066" s="114">
        <v>11836745</v>
      </c>
      <c r="M1066" s="51" t="s">
        <v>86</v>
      </c>
      <c r="N1066" s="109" t="s">
        <v>2587</v>
      </c>
      <c r="O1066" s="109">
        <v>1128197270</v>
      </c>
      <c r="P1066" s="109">
        <v>490</v>
      </c>
      <c r="Q1066" s="120">
        <v>46051</v>
      </c>
      <c r="R1066" s="109">
        <v>4224609418</v>
      </c>
      <c r="S1066" s="114">
        <v>3901</v>
      </c>
      <c r="T1066" s="120">
        <v>46052</v>
      </c>
      <c r="U1066" s="114">
        <v>11836745</v>
      </c>
      <c r="V1066" s="56" t="s">
        <v>88</v>
      </c>
      <c r="W1066" s="114">
        <v>1082939683</v>
      </c>
      <c r="X1066" s="161" t="s">
        <v>1984</v>
      </c>
      <c r="Y1066" s="120">
        <v>46052</v>
      </c>
      <c r="Z1066" s="120">
        <v>46062</v>
      </c>
      <c r="AA1066" s="120" t="s">
        <v>90</v>
      </c>
      <c r="AB1066" s="120">
        <v>46234</v>
      </c>
      <c r="AC1066" s="54">
        <f t="shared" si="81"/>
        <v>172</v>
      </c>
      <c r="AD1066" s="56">
        <v>0</v>
      </c>
      <c r="AE1066" s="114">
        <v>0</v>
      </c>
      <c r="AF1066" s="56">
        <v>0</v>
      </c>
      <c r="AG1066" s="116" t="s">
        <v>90</v>
      </c>
      <c r="AH1066" s="54">
        <f t="shared" si="85"/>
        <v>0</v>
      </c>
      <c r="AI1066" s="56">
        <v>0</v>
      </c>
      <c r="AJ1066" s="114">
        <v>0</v>
      </c>
      <c r="AK1066" s="120" t="s">
        <v>90</v>
      </c>
      <c r="AL1066" s="116" t="s">
        <v>90</v>
      </c>
      <c r="AM1066" s="56">
        <v>0</v>
      </c>
      <c r="AN1066" s="116" t="s">
        <v>90</v>
      </c>
      <c r="AO1066" s="116" t="s">
        <v>90</v>
      </c>
      <c r="AP1066" s="116" t="s">
        <v>90</v>
      </c>
      <c r="AQ1066" s="54">
        <f t="shared" si="82"/>
        <v>0</v>
      </c>
      <c r="AR1066" s="54">
        <f>+L1066+AE1066-AJ1066</f>
        <v>11836745</v>
      </c>
      <c r="AS1066" s="56" t="s">
        <v>571</v>
      </c>
      <c r="AT1066" s="114">
        <v>0</v>
      </c>
      <c r="AU1066" s="56" t="s">
        <v>91</v>
      </c>
      <c r="AV1066" s="114">
        <v>0</v>
      </c>
      <c r="AW1066" s="56" t="s">
        <v>90</v>
      </c>
      <c r="AX1066" s="247">
        <v>2856258</v>
      </c>
      <c r="AY1066" s="58">
        <f t="shared" si="83"/>
        <v>8980487</v>
      </c>
      <c r="AZ1066" s="112">
        <f t="shared" si="84"/>
        <v>0.24130434507121679</v>
      </c>
      <c r="BA1066" s="159">
        <v>0.24130434507121679</v>
      </c>
      <c r="BB1066" s="56" t="s">
        <v>90</v>
      </c>
      <c r="BC1066" s="56" t="s">
        <v>92</v>
      </c>
      <c r="BD1066" s="403" t="s">
        <v>2586</v>
      </c>
      <c r="BE1066" s="51" t="s">
        <v>88</v>
      </c>
      <c r="BF1066" s="51" t="s">
        <v>88</v>
      </c>
      <c r="BI1066" t="e">
        <f>UPPER(#REF!)</f>
        <v>#REF!</v>
      </c>
    </row>
    <row r="1067" spans="2:61" x14ac:dyDescent="0.25">
      <c r="B1067" s="51">
        <v>2026</v>
      </c>
      <c r="C1067" s="51">
        <v>891780111</v>
      </c>
      <c r="D1067" s="51" t="s">
        <v>79</v>
      </c>
      <c r="E1067" s="161" t="s">
        <v>2585</v>
      </c>
      <c r="F1067" s="56" t="s">
        <v>2584</v>
      </c>
      <c r="G1067" s="56">
        <v>0</v>
      </c>
      <c r="H1067" s="56" t="s">
        <v>82</v>
      </c>
      <c r="I1067" s="51" t="s">
        <v>174</v>
      </c>
      <c r="J1067" s="121" t="s">
        <v>84</v>
      </c>
      <c r="K1067" s="161" t="s">
        <v>2583</v>
      </c>
      <c r="L1067" s="114">
        <v>14795937</v>
      </c>
      <c r="M1067" s="51" t="s">
        <v>86</v>
      </c>
      <c r="N1067" s="109" t="s">
        <v>2582</v>
      </c>
      <c r="O1067" s="109">
        <v>36558459</v>
      </c>
      <c r="P1067" s="109">
        <v>490</v>
      </c>
      <c r="Q1067" s="120">
        <v>46051</v>
      </c>
      <c r="R1067" s="109">
        <v>4224609418</v>
      </c>
      <c r="S1067" s="114">
        <v>3899</v>
      </c>
      <c r="T1067" s="120">
        <v>46052</v>
      </c>
      <c r="U1067" s="114">
        <v>14795937</v>
      </c>
      <c r="V1067" s="56" t="s">
        <v>88</v>
      </c>
      <c r="W1067" s="114">
        <v>1082939683</v>
      </c>
      <c r="X1067" s="161" t="s">
        <v>1984</v>
      </c>
      <c r="Y1067" s="120">
        <v>46052</v>
      </c>
      <c r="Z1067" s="120">
        <v>46062</v>
      </c>
      <c r="AA1067" s="120" t="s">
        <v>90</v>
      </c>
      <c r="AB1067" s="120">
        <v>46234</v>
      </c>
      <c r="AC1067" s="54">
        <f t="shared" si="81"/>
        <v>172</v>
      </c>
      <c r="AD1067" s="56">
        <v>0</v>
      </c>
      <c r="AE1067" s="114">
        <v>0</v>
      </c>
      <c r="AF1067" s="56">
        <v>0</v>
      </c>
      <c r="AG1067" s="116" t="s">
        <v>90</v>
      </c>
      <c r="AH1067" s="54">
        <f t="shared" si="85"/>
        <v>0</v>
      </c>
      <c r="AI1067" s="56">
        <v>0</v>
      </c>
      <c r="AJ1067" s="114">
        <v>0</v>
      </c>
      <c r="AK1067" s="120" t="s">
        <v>90</v>
      </c>
      <c r="AL1067" s="116" t="s">
        <v>90</v>
      </c>
      <c r="AM1067" s="56">
        <v>0</v>
      </c>
      <c r="AN1067" s="116" t="s">
        <v>90</v>
      </c>
      <c r="AO1067" s="116" t="s">
        <v>90</v>
      </c>
      <c r="AP1067" s="116" t="s">
        <v>90</v>
      </c>
      <c r="AQ1067" s="54">
        <f t="shared" si="82"/>
        <v>0</v>
      </c>
      <c r="AR1067" s="54">
        <f>+L1067+AE1067-AJ1067</f>
        <v>14795937</v>
      </c>
      <c r="AS1067" s="56" t="s">
        <v>571</v>
      </c>
      <c r="AT1067" s="114">
        <v>0</v>
      </c>
      <c r="AU1067" s="56" t="s">
        <v>91</v>
      </c>
      <c r="AV1067" s="114">
        <v>0</v>
      </c>
      <c r="AW1067" s="56" t="s">
        <v>90</v>
      </c>
      <c r="AX1067" s="247">
        <v>2856260</v>
      </c>
      <c r="AY1067" s="58">
        <f t="shared" si="83"/>
        <v>11939677</v>
      </c>
      <c r="AZ1067" s="112">
        <f t="shared" si="84"/>
        <v>0.19304353620862269</v>
      </c>
      <c r="BA1067" s="159">
        <v>0.19304353620862269</v>
      </c>
      <c r="BB1067" s="56" t="s">
        <v>90</v>
      </c>
      <c r="BC1067" s="56" t="s">
        <v>92</v>
      </c>
      <c r="BD1067" s="403" t="s">
        <v>2581</v>
      </c>
      <c r="BE1067" s="51" t="s">
        <v>88</v>
      </c>
      <c r="BF1067" s="51" t="s">
        <v>88</v>
      </c>
    </row>
    <row r="1068" spans="2:61" x14ac:dyDescent="0.25">
      <c r="B1068" s="51">
        <v>2026</v>
      </c>
      <c r="C1068" s="51">
        <v>891780111</v>
      </c>
      <c r="D1068" s="51" t="s">
        <v>79</v>
      </c>
      <c r="E1068" s="161" t="s">
        <v>2580</v>
      </c>
      <c r="F1068" s="56" t="s">
        <v>2579</v>
      </c>
      <c r="G1068" s="56">
        <v>0</v>
      </c>
      <c r="H1068" s="56" t="s">
        <v>82</v>
      </c>
      <c r="I1068" s="51" t="s">
        <v>174</v>
      </c>
      <c r="J1068" s="121" t="s">
        <v>84</v>
      </c>
      <c r="K1068" s="410" t="s">
        <v>2578</v>
      </c>
      <c r="L1068" s="114">
        <v>11836745</v>
      </c>
      <c r="M1068" s="51" t="s">
        <v>86</v>
      </c>
      <c r="N1068" s="109" t="s">
        <v>2577</v>
      </c>
      <c r="O1068" s="109">
        <v>1081809395</v>
      </c>
      <c r="P1068" s="109">
        <v>490</v>
      </c>
      <c r="Q1068" s="120">
        <v>46051</v>
      </c>
      <c r="R1068" s="109">
        <v>4224609418</v>
      </c>
      <c r="S1068" s="114">
        <v>3898</v>
      </c>
      <c r="T1068" s="120">
        <v>46052</v>
      </c>
      <c r="U1068" s="114">
        <v>11836745</v>
      </c>
      <c r="V1068" s="56" t="s">
        <v>88</v>
      </c>
      <c r="W1068" s="114">
        <v>1082939683</v>
      </c>
      <c r="X1068" s="161" t="s">
        <v>1984</v>
      </c>
      <c r="Y1068" s="120">
        <v>46052</v>
      </c>
      <c r="Z1068" s="120">
        <v>46062</v>
      </c>
      <c r="AA1068" s="120" t="s">
        <v>90</v>
      </c>
      <c r="AB1068" s="120">
        <v>46234</v>
      </c>
      <c r="AC1068" s="54">
        <f t="shared" si="81"/>
        <v>172</v>
      </c>
      <c r="AD1068" s="56">
        <v>0</v>
      </c>
      <c r="AE1068" s="114">
        <v>0</v>
      </c>
      <c r="AF1068" s="56">
        <v>0</v>
      </c>
      <c r="AG1068" s="116" t="s">
        <v>90</v>
      </c>
      <c r="AH1068" s="54">
        <f t="shared" si="85"/>
        <v>0</v>
      </c>
      <c r="AI1068" s="56">
        <v>0</v>
      </c>
      <c r="AJ1068" s="114">
        <v>0</v>
      </c>
      <c r="AK1068" s="120" t="s">
        <v>90</v>
      </c>
      <c r="AL1068" s="116" t="s">
        <v>90</v>
      </c>
      <c r="AM1068" s="56">
        <v>0</v>
      </c>
      <c r="AN1068" s="116" t="s">
        <v>90</v>
      </c>
      <c r="AO1068" s="116" t="s">
        <v>90</v>
      </c>
      <c r="AP1068" s="116" t="s">
        <v>90</v>
      </c>
      <c r="AQ1068" s="54">
        <f t="shared" si="82"/>
        <v>0</v>
      </c>
      <c r="AR1068" s="54">
        <f>+L1068+AE1068-AJ1068</f>
        <v>11836745</v>
      </c>
      <c r="AS1068" s="56" t="s">
        <v>571</v>
      </c>
      <c r="AT1068" s="114">
        <v>0</v>
      </c>
      <c r="AU1068" s="56" t="s">
        <v>91</v>
      </c>
      <c r="AV1068" s="114">
        <v>0</v>
      </c>
      <c r="AW1068" s="56" t="s">
        <v>90</v>
      </c>
      <c r="AX1068" s="247">
        <v>2856258</v>
      </c>
      <c r="AY1068" s="58">
        <f t="shared" si="83"/>
        <v>8980487</v>
      </c>
      <c r="AZ1068" s="112">
        <f t="shared" si="84"/>
        <v>0.24130434507121679</v>
      </c>
      <c r="BA1068" s="159">
        <v>0.24130434507121679</v>
      </c>
      <c r="BB1068" s="56" t="s">
        <v>90</v>
      </c>
      <c r="BC1068" s="56" t="s">
        <v>92</v>
      </c>
      <c r="BD1068" s="403" t="s">
        <v>2576</v>
      </c>
      <c r="BE1068" s="51" t="s">
        <v>88</v>
      </c>
      <c r="BF1068" s="51" t="s">
        <v>88</v>
      </c>
    </row>
    <row r="1069" spans="2:61" x14ac:dyDescent="0.25">
      <c r="B1069" s="51">
        <v>2026</v>
      </c>
      <c r="C1069" s="51">
        <v>891780111</v>
      </c>
      <c r="D1069" s="51" t="s">
        <v>79</v>
      </c>
      <c r="E1069" s="161" t="s">
        <v>2575</v>
      </c>
      <c r="F1069" s="56" t="s">
        <v>2574</v>
      </c>
      <c r="G1069" s="56">
        <v>0</v>
      </c>
      <c r="H1069" s="56" t="s">
        <v>82</v>
      </c>
      <c r="I1069" s="51" t="s">
        <v>174</v>
      </c>
      <c r="J1069" s="121" t="s">
        <v>84</v>
      </c>
      <c r="K1069" s="410" t="s">
        <v>2569</v>
      </c>
      <c r="L1069" s="114">
        <v>14795936</v>
      </c>
      <c r="M1069" s="51" t="s">
        <v>86</v>
      </c>
      <c r="N1069" s="109" t="s">
        <v>2573</v>
      </c>
      <c r="O1069" s="109">
        <v>1081835074</v>
      </c>
      <c r="P1069" s="109">
        <v>490</v>
      </c>
      <c r="Q1069" s="120">
        <v>46051</v>
      </c>
      <c r="R1069" s="109">
        <v>4224609418</v>
      </c>
      <c r="S1069" s="114">
        <v>3895</v>
      </c>
      <c r="T1069" s="120">
        <v>46052</v>
      </c>
      <c r="U1069" s="114">
        <v>14795936</v>
      </c>
      <c r="V1069" s="56" t="s">
        <v>88</v>
      </c>
      <c r="W1069" s="114">
        <v>1082939683</v>
      </c>
      <c r="X1069" s="161" t="s">
        <v>1984</v>
      </c>
      <c r="Y1069" s="120">
        <v>46052</v>
      </c>
      <c r="Z1069" s="120">
        <v>46062</v>
      </c>
      <c r="AA1069" s="120" t="s">
        <v>90</v>
      </c>
      <c r="AB1069" s="120">
        <v>46234</v>
      </c>
      <c r="AC1069" s="54">
        <f t="shared" si="81"/>
        <v>172</v>
      </c>
      <c r="AD1069" s="56">
        <v>0</v>
      </c>
      <c r="AE1069" s="114">
        <v>0</v>
      </c>
      <c r="AF1069" s="56">
        <v>0</v>
      </c>
      <c r="AG1069" s="116" t="s">
        <v>90</v>
      </c>
      <c r="AH1069" s="54">
        <f t="shared" si="85"/>
        <v>0</v>
      </c>
      <c r="AI1069" s="56">
        <v>0</v>
      </c>
      <c r="AJ1069" s="114">
        <v>0</v>
      </c>
      <c r="AK1069" s="120" t="s">
        <v>90</v>
      </c>
      <c r="AL1069" s="116" t="s">
        <v>90</v>
      </c>
      <c r="AM1069" s="56">
        <v>0</v>
      </c>
      <c r="AN1069" s="116" t="s">
        <v>90</v>
      </c>
      <c r="AO1069" s="116" t="s">
        <v>90</v>
      </c>
      <c r="AP1069" s="116" t="s">
        <v>90</v>
      </c>
      <c r="AQ1069" s="54">
        <f t="shared" si="82"/>
        <v>0</v>
      </c>
      <c r="AR1069" s="54">
        <f>+L1069+AE1069-AJ1069</f>
        <v>14795936</v>
      </c>
      <c r="AS1069" s="56" t="s">
        <v>571</v>
      </c>
      <c r="AT1069" s="114">
        <v>0</v>
      </c>
      <c r="AU1069" s="56" t="s">
        <v>91</v>
      </c>
      <c r="AV1069" s="114">
        <v>0</v>
      </c>
      <c r="AW1069" s="56" t="s">
        <v>90</v>
      </c>
      <c r="AX1069" s="247">
        <v>2142194</v>
      </c>
      <c r="AY1069" s="58">
        <f t="shared" si="83"/>
        <v>12653742</v>
      </c>
      <c r="AZ1069" s="112">
        <f t="shared" si="84"/>
        <v>0.14478259435563928</v>
      </c>
      <c r="BA1069" s="159">
        <v>0.14478259435563928</v>
      </c>
      <c r="BB1069" s="56" t="s">
        <v>90</v>
      </c>
      <c r="BC1069" s="56" t="s">
        <v>92</v>
      </c>
      <c r="BD1069" s="403" t="s">
        <v>2572</v>
      </c>
      <c r="BE1069" s="51" t="s">
        <v>88</v>
      </c>
      <c r="BF1069" s="51" t="s">
        <v>88</v>
      </c>
    </row>
    <row r="1070" spans="2:61" x14ac:dyDescent="0.25">
      <c r="B1070" s="51">
        <v>2026</v>
      </c>
      <c r="C1070" s="51">
        <v>891780111</v>
      </c>
      <c r="D1070" s="51" t="s">
        <v>79</v>
      </c>
      <c r="E1070" s="161" t="s">
        <v>2571</v>
      </c>
      <c r="F1070" s="56" t="s">
        <v>2570</v>
      </c>
      <c r="G1070" s="56">
        <v>0</v>
      </c>
      <c r="H1070" s="56" t="s">
        <v>82</v>
      </c>
      <c r="I1070" s="51" t="s">
        <v>174</v>
      </c>
      <c r="J1070" s="121" t="s">
        <v>84</v>
      </c>
      <c r="K1070" s="410" t="s">
        <v>2569</v>
      </c>
      <c r="L1070" s="114">
        <v>14795936</v>
      </c>
      <c r="M1070" s="51" t="s">
        <v>86</v>
      </c>
      <c r="N1070" s="109" t="s">
        <v>2568</v>
      </c>
      <c r="O1070" s="109">
        <v>36454230</v>
      </c>
      <c r="P1070" s="109">
        <v>490</v>
      </c>
      <c r="Q1070" s="120">
        <v>46051</v>
      </c>
      <c r="R1070" s="109">
        <v>4224609418</v>
      </c>
      <c r="S1070" s="114">
        <v>3894</v>
      </c>
      <c r="T1070" s="120">
        <v>46052</v>
      </c>
      <c r="U1070" s="114">
        <v>14795936</v>
      </c>
      <c r="V1070" s="56" t="s">
        <v>88</v>
      </c>
      <c r="W1070" s="114">
        <v>1082939683</v>
      </c>
      <c r="X1070" s="161" t="s">
        <v>1984</v>
      </c>
      <c r="Y1070" s="120">
        <v>46052</v>
      </c>
      <c r="Z1070" s="120">
        <v>46062</v>
      </c>
      <c r="AA1070" s="120" t="s">
        <v>90</v>
      </c>
      <c r="AB1070" s="120">
        <v>46234</v>
      </c>
      <c r="AC1070" s="54">
        <f t="shared" si="81"/>
        <v>172</v>
      </c>
      <c r="AD1070" s="56">
        <v>0</v>
      </c>
      <c r="AE1070" s="114">
        <v>0</v>
      </c>
      <c r="AF1070" s="56">
        <v>0</v>
      </c>
      <c r="AG1070" s="116" t="s">
        <v>90</v>
      </c>
      <c r="AH1070" s="54">
        <f t="shared" si="85"/>
        <v>0</v>
      </c>
      <c r="AI1070" s="56">
        <v>0</v>
      </c>
      <c r="AJ1070" s="114">
        <v>0</v>
      </c>
      <c r="AK1070" s="120" t="s">
        <v>90</v>
      </c>
      <c r="AL1070" s="116" t="s">
        <v>90</v>
      </c>
      <c r="AM1070" s="56">
        <v>0</v>
      </c>
      <c r="AN1070" s="116" t="s">
        <v>90</v>
      </c>
      <c r="AO1070" s="116" t="s">
        <v>90</v>
      </c>
      <c r="AP1070" s="116" t="s">
        <v>90</v>
      </c>
      <c r="AQ1070" s="54">
        <f t="shared" si="82"/>
        <v>0</v>
      </c>
      <c r="AR1070" s="54">
        <f>+L1070+AE1070-AJ1070</f>
        <v>14795936</v>
      </c>
      <c r="AS1070" s="56" t="s">
        <v>571</v>
      </c>
      <c r="AT1070" s="114">
        <v>0</v>
      </c>
      <c r="AU1070" s="56" t="s">
        <v>91</v>
      </c>
      <c r="AV1070" s="114">
        <v>0</v>
      </c>
      <c r="AW1070" s="56" t="s">
        <v>90</v>
      </c>
      <c r="AX1070" s="247">
        <v>2142194</v>
      </c>
      <c r="AY1070" s="58">
        <f t="shared" si="83"/>
        <v>12653742</v>
      </c>
      <c r="AZ1070" s="112">
        <f t="shared" si="84"/>
        <v>0.14478259435563928</v>
      </c>
      <c r="BA1070" s="159">
        <v>0.14478259435563928</v>
      </c>
      <c r="BB1070" s="56" t="s">
        <v>90</v>
      </c>
      <c r="BC1070" s="56" t="s">
        <v>92</v>
      </c>
      <c r="BD1070" s="403" t="s">
        <v>2567</v>
      </c>
      <c r="BE1070" s="51" t="s">
        <v>88</v>
      </c>
      <c r="BF1070" s="51" t="s">
        <v>88</v>
      </c>
    </row>
    <row r="1071" spans="2:61" x14ac:dyDescent="0.25">
      <c r="B1071" s="51">
        <v>2026</v>
      </c>
      <c r="C1071" s="51">
        <v>891780111</v>
      </c>
      <c r="D1071" s="51" t="s">
        <v>79</v>
      </c>
      <c r="E1071" s="161" t="s">
        <v>2566</v>
      </c>
      <c r="F1071" s="56" t="s">
        <v>2565</v>
      </c>
      <c r="G1071" s="56">
        <v>0</v>
      </c>
      <c r="H1071" s="56" t="s">
        <v>82</v>
      </c>
      <c r="I1071" s="51" t="s">
        <v>174</v>
      </c>
      <c r="J1071" s="121" t="s">
        <v>84</v>
      </c>
      <c r="K1071" s="410" t="s">
        <v>2542</v>
      </c>
      <c r="L1071" s="114">
        <v>15569237</v>
      </c>
      <c r="M1071" s="51" t="s">
        <v>86</v>
      </c>
      <c r="N1071" s="109" t="s">
        <v>2564</v>
      </c>
      <c r="O1071" s="109">
        <v>1081830167</v>
      </c>
      <c r="P1071" s="109">
        <v>490</v>
      </c>
      <c r="Q1071" s="120">
        <v>46051</v>
      </c>
      <c r="R1071" s="109">
        <v>4224609418</v>
      </c>
      <c r="S1071" s="114">
        <v>4025</v>
      </c>
      <c r="T1071" s="120">
        <v>46052</v>
      </c>
      <c r="U1071" s="114">
        <v>15569237</v>
      </c>
      <c r="V1071" s="56" t="s">
        <v>88</v>
      </c>
      <c r="W1071" s="114">
        <v>1082939683</v>
      </c>
      <c r="X1071" s="161" t="s">
        <v>1984</v>
      </c>
      <c r="Y1071" s="120">
        <v>46052</v>
      </c>
      <c r="Z1071" s="120">
        <v>46062</v>
      </c>
      <c r="AA1071" s="120" t="s">
        <v>90</v>
      </c>
      <c r="AB1071" s="120">
        <v>46234</v>
      </c>
      <c r="AC1071" s="54">
        <f t="shared" si="81"/>
        <v>172</v>
      </c>
      <c r="AD1071" s="56">
        <v>0</v>
      </c>
      <c r="AE1071" s="114">
        <v>0</v>
      </c>
      <c r="AF1071" s="56">
        <v>0</v>
      </c>
      <c r="AG1071" s="116" t="s">
        <v>90</v>
      </c>
      <c r="AH1071" s="54">
        <f t="shared" si="85"/>
        <v>0</v>
      </c>
      <c r="AI1071" s="56">
        <v>0</v>
      </c>
      <c r="AJ1071" s="114">
        <v>0</v>
      </c>
      <c r="AK1071" s="120" t="s">
        <v>90</v>
      </c>
      <c r="AL1071" s="116" t="s">
        <v>90</v>
      </c>
      <c r="AM1071" s="56">
        <v>0</v>
      </c>
      <c r="AN1071" s="116" t="s">
        <v>90</v>
      </c>
      <c r="AO1071" s="116" t="s">
        <v>90</v>
      </c>
      <c r="AP1071" s="116" t="s">
        <v>90</v>
      </c>
      <c r="AQ1071" s="54">
        <f t="shared" si="82"/>
        <v>0</v>
      </c>
      <c r="AR1071" s="54">
        <f>+L1071+AE1071-AJ1071</f>
        <v>15569237</v>
      </c>
      <c r="AS1071" s="56" t="s">
        <v>571</v>
      </c>
      <c r="AT1071" s="114">
        <v>0</v>
      </c>
      <c r="AU1071" s="56" t="s">
        <v>91</v>
      </c>
      <c r="AV1071" s="114">
        <v>0</v>
      </c>
      <c r="AW1071" s="56" t="s">
        <v>90</v>
      </c>
      <c r="AX1071" s="247">
        <v>2142194</v>
      </c>
      <c r="AY1071" s="58">
        <f t="shared" si="83"/>
        <v>13427043</v>
      </c>
      <c r="AZ1071" s="112">
        <f t="shared" si="84"/>
        <v>0.13759145679393281</v>
      </c>
      <c r="BA1071" s="159">
        <v>0.13759145679393281</v>
      </c>
      <c r="BB1071" s="56" t="s">
        <v>90</v>
      </c>
      <c r="BC1071" s="56" t="s">
        <v>92</v>
      </c>
      <c r="BD1071" s="403" t="s">
        <v>2563</v>
      </c>
      <c r="BE1071" s="51" t="s">
        <v>88</v>
      </c>
      <c r="BF1071" s="51" t="s">
        <v>88</v>
      </c>
    </row>
    <row r="1072" spans="2:61" x14ac:dyDescent="0.25">
      <c r="B1072" s="51">
        <v>2026</v>
      </c>
      <c r="C1072" s="51">
        <v>891780111</v>
      </c>
      <c r="D1072" s="51" t="s">
        <v>79</v>
      </c>
      <c r="E1072" s="161" t="s">
        <v>2562</v>
      </c>
      <c r="F1072" s="56" t="s">
        <v>2561</v>
      </c>
      <c r="G1072" s="56">
        <v>0</v>
      </c>
      <c r="H1072" s="56" t="s">
        <v>82</v>
      </c>
      <c r="I1072" s="51" t="s">
        <v>174</v>
      </c>
      <c r="J1072" s="121" t="s">
        <v>84</v>
      </c>
      <c r="K1072" s="410" t="s">
        <v>2449</v>
      </c>
      <c r="L1072" s="114">
        <v>14795936</v>
      </c>
      <c r="M1072" s="51" t="s">
        <v>86</v>
      </c>
      <c r="N1072" s="109" t="s">
        <v>2560</v>
      </c>
      <c r="O1072" s="109">
        <v>1083044427</v>
      </c>
      <c r="P1072" s="109">
        <v>490</v>
      </c>
      <c r="Q1072" s="120">
        <v>46051</v>
      </c>
      <c r="R1072" s="109">
        <v>4224609418</v>
      </c>
      <c r="S1072" s="114">
        <v>3891</v>
      </c>
      <c r="T1072" s="120">
        <v>46052</v>
      </c>
      <c r="U1072" s="114">
        <v>14795936</v>
      </c>
      <c r="V1072" s="56" t="s">
        <v>88</v>
      </c>
      <c r="W1072" s="114">
        <v>1082939683</v>
      </c>
      <c r="X1072" s="161" t="s">
        <v>1984</v>
      </c>
      <c r="Y1072" s="120">
        <v>46052</v>
      </c>
      <c r="Z1072" s="120">
        <v>46062</v>
      </c>
      <c r="AA1072" s="120" t="s">
        <v>90</v>
      </c>
      <c r="AB1072" s="120">
        <v>46234</v>
      </c>
      <c r="AC1072" s="54">
        <f t="shared" si="81"/>
        <v>172</v>
      </c>
      <c r="AD1072" s="56">
        <v>0</v>
      </c>
      <c r="AE1072" s="114">
        <v>0</v>
      </c>
      <c r="AF1072" s="56">
        <v>0</v>
      </c>
      <c r="AG1072" s="116" t="s">
        <v>90</v>
      </c>
      <c r="AH1072" s="54">
        <f t="shared" si="85"/>
        <v>0</v>
      </c>
      <c r="AI1072" s="56">
        <v>0</v>
      </c>
      <c r="AJ1072" s="114">
        <v>0</v>
      </c>
      <c r="AK1072" s="120" t="s">
        <v>90</v>
      </c>
      <c r="AL1072" s="116" t="s">
        <v>90</v>
      </c>
      <c r="AM1072" s="56">
        <v>0</v>
      </c>
      <c r="AN1072" s="116" t="s">
        <v>90</v>
      </c>
      <c r="AO1072" s="116" t="s">
        <v>90</v>
      </c>
      <c r="AP1072" s="116" t="s">
        <v>90</v>
      </c>
      <c r="AQ1072" s="54">
        <f t="shared" si="82"/>
        <v>0</v>
      </c>
      <c r="AR1072" s="54">
        <f>+L1072+AE1072-AJ1072</f>
        <v>14795936</v>
      </c>
      <c r="AS1072" s="56" t="s">
        <v>571</v>
      </c>
      <c r="AT1072" s="114">
        <v>0</v>
      </c>
      <c r="AU1072" s="56" t="s">
        <v>91</v>
      </c>
      <c r="AV1072" s="114">
        <v>0</v>
      </c>
      <c r="AW1072" s="56" t="s">
        <v>90</v>
      </c>
      <c r="AX1072" s="247">
        <v>0</v>
      </c>
      <c r="AY1072" s="58">
        <f t="shared" si="83"/>
        <v>14795936</v>
      </c>
      <c r="AZ1072" s="112">
        <f t="shared" si="84"/>
        <v>0</v>
      </c>
      <c r="BA1072" s="159">
        <v>0</v>
      </c>
      <c r="BB1072" s="56" t="s">
        <v>90</v>
      </c>
      <c r="BC1072" s="56" t="s">
        <v>92</v>
      </c>
      <c r="BD1072" s="403" t="s">
        <v>2559</v>
      </c>
      <c r="BE1072" s="51" t="s">
        <v>88</v>
      </c>
      <c r="BF1072" s="51" t="s">
        <v>88</v>
      </c>
    </row>
    <row r="1073" spans="2:58" x14ac:dyDescent="0.25">
      <c r="B1073" s="51">
        <v>2026</v>
      </c>
      <c r="C1073" s="51">
        <v>891780111</v>
      </c>
      <c r="D1073" s="51" t="s">
        <v>79</v>
      </c>
      <c r="E1073" s="161" t="s">
        <v>2558</v>
      </c>
      <c r="F1073" s="56" t="s">
        <v>2557</v>
      </c>
      <c r="G1073" s="56">
        <v>0</v>
      </c>
      <c r="H1073" s="56" t="s">
        <v>82</v>
      </c>
      <c r="I1073" s="51" t="s">
        <v>174</v>
      </c>
      <c r="J1073" s="121" t="s">
        <v>84</v>
      </c>
      <c r="K1073" s="161" t="s">
        <v>2542</v>
      </c>
      <c r="L1073" s="114">
        <v>14795937</v>
      </c>
      <c r="M1073" s="51" t="s">
        <v>86</v>
      </c>
      <c r="N1073" s="109" t="s">
        <v>2556</v>
      </c>
      <c r="O1073" s="109">
        <v>1082858907</v>
      </c>
      <c r="P1073" s="109">
        <v>490</v>
      </c>
      <c r="Q1073" s="120">
        <v>46051</v>
      </c>
      <c r="R1073" s="109">
        <v>4224609418</v>
      </c>
      <c r="S1073" s="114">
        <v>4024</v>
      </c>
      <c r="T1073" s="120">
        <v>46052</v>
      </c>
      <c r="U1073" s="114">
        <v>14795937</v>
      </c>
      <c r="V1073" s="56" t="s">
        <v>88</v>
      </c>
      <c r="W1073" s="114">
        <v>1082939683</v>
      </c>
      <c r="X1073" s="161" t="s">
        <v>1984</v>
      </c>
      <c r="Y1073" s="120">
        <v>46052</v>
      </c>
      <c r="Z1073" s="120">
        <v>46062</v>
      </c>
      <c r="AA1073" s="120" t="s">
        <v>90</v>
      </c>
      <c r="AB1073" s="120">
        <v>46234</v>
      </c>
      <c r="AC1073" s="54">
        <f t="shared" si="81"/>
        <v>172</v>
      </c>
      <c r="AD1073" s="56">
        <v>0</v>
      </c>
      <c r="AE1073" s="114">
        <v>0</v>
      </c>
      <c r="AF1073" s="56">
        <v>0</v>
      </c>
      <c r="AG1073" s="116" t="s">
        <v>90</v>
      </c>
      <c r="AH1073" s="54">
        <f t="shared" si="85"/>
        <v>0</v>
      </c>
      <c r="AI1073" s="56">
        <v>0</v>
      </c>
      <c r="AJ1073" s="114">
        <v>0</v>
      </c>
      <c r="AK1073" s="120" t="s">
        <v>90</v>
      </c>
      <c r="AL1073" s="116" t="s">
        <v>90</v>
      </c>
      <c r="AM1073" s="56">
        <v>0</v>
      </c>
      <c r="AN1073" s="116" t="s">
        <v>90</v>
      </c>
      <c r="AO1073" s="116" t="s">
        <v>90</v>
      </c>
      <c r="AP1073" s="116" t="s">
        <v>90</v>
      </c>
      <c r="AQ1073" s="54">
        <f t="shared" si="82"/>
        <v>0</v>
      </c>
      <c r="AR1073" s="54">
        <f>+L1073+AE1073-AJ1073</f>
        <v>14795937</v>
      </c>
      <c r="AS1073" s="56" t="s">
        <v>571</v>
      </c>
      <c r="AT1073" s="114">
        <v>0</v>
      </c>
      <c r="AU1073" s="56" t="s">
        <v>91</v>
      </c>
      <c r="AV1073" s="114">
        <v>0</v>
      </c>
      <c r="AW1073" s="56" t="s">
        <v>90</v>
      </c>
      <c r="AX1073" s="247">
        <v>2856260</v>
      </c>
      <c r="AY1073" s="58">
        <f t="shared" si="83"/>
        <v>11939677</v>
      </c>
      <c r="AZ1073" s="112">
        <f t="shared" si="84"/>
        <v>0.19304353620862269</v>
      </c>
      <c r="BA1073" s="159">
        <v>0.19304353620862269</v>
      </c>
      <c r="BB1073" s="56" t="s">
        <v>90</v>
      </c>
      <c r="BC1073" s="56" t="s">
        <v>92</v>
      </c>
      <c r="BD1073" s="403" t="s">
        <v>2555</v>
      </c>
      <c r="BE1073" s="51" t="s">
        <v>88</v>
      </c>
      <c r="BF1073" s="51" t="s">
        <v>88</v>
      </c>
    </row>
    <row r="1074" spans="2:58" x14ac:dyDescent="0.25">
      <c r="B1074" s="51">
        <v>2026</v>
      </c>
      <c r="C1074" s="51">
        <v>891780111</v>
      </c>
      <c r="D1074" s="51" t="s">
        <v>79</v>
      </c>
      <c r="E1074" s="161" t="s">
        <v>2554</v>
      </c>
      <c r="F1074" s="56" t="s">
        <v>2553</v>
      </c>
      <c r="G1074" s="56">
        <v>0</v>
      </c>
      <c r="H1074" s="56" t="s">
        <v>82</v>
      </c>
      <c r="I1074" s="51" t="s">
        <v>174</v>
      </c>
      <c r="J1074" s="121" t="s">
        <v>84</v>
      </c>
      <c r="K1074" s="410" t="s">
        <v>2552</v>
      </c>
      <c r="L1074" s="114">
        <v>14795936</v>
      </c>
      <c r="M1074" s="51" t="s">
        <v>86</v>
      </c>
      <c r="N1074" s="109" t="s">
        <v>2551</v>
      </c>
      <c r="O1074" s="109">
        <v>36453457</v>
      </c>
      <c r="P1074" s="109">
        <v>490</v>
      </c>
      <c r="Q1074" s="120">
        <v>46051</v>
      </c>
      <c r="R1074" s="109">
        <v>4224609418</v>
      </c>
      <c r="S1074" s="114">
        <v>3890</v>
      </c>
      <c r="T1074" s="120">
        <v>46052</v>
      </c>
      <c r="U1074" s="114">
        <v>14795936</v>
      </c>
      <c r="V1074" s="56" t="s">
        <v>88</v>
      </c>
      <c r="W1074" s="114">
        <v>1082939683</v>
      </c>
      <c r="X1074" s="161" t="s">
        <v>1984</v>
      </c>
      <c r="Y1074" s="120">
        <v>46052</v>
      </c>
      <c r="Z1074" s="120">
        <v>46062</v>
      </c>
      <c r="AA1074" s="120" t="s">
        <v>90</v>
      </c>
      <c r="AB1074" s="120">
        <v>46234</v>
      </c>
      <c r="AC1074" s="54">
        <f t="shared" si="81"/>
        <v>172</v>
      </c>
      <c r="AD1074" s="56">
        <v>0</v>
      </c>
      <c r="AE1074" s="114">
        <v>0</v>
      </c>
      <c r="AF1074" s="56">
        <v>0</v>
      </c>
      <c r="AG1074" s="116" t="s">
        <v>90</v>
      </c>
      <c r="AH1074" s="54">
        <f t="shared" si="85"/>
        <v>0</v>
      </c>
      <c r="AI1074" s="56">
        <v>0</v>
      </c>
      <c r="AJ1074" s="114">
        <v>0</v>
      </c>
      <c r="AK1074" s="120" t="s">
        <v>90</v>
      </c>
      <c r="AL1074" s="116" t="s">
        <v>90</v>
      </c>
      <c r="AM1074" s="56">
        <v>0</v>
      </c>
      <c r="AN1074" s="116" t="s">
        <v>90</v>
      </c>
      <c r="AO1074" s="116" t="s">
        <v>90</v>
      </c>
      <c r="AP1074" s="116" t="s">
        <v>90</v>
      </c>
      <c r="AQ1074" s="54">
        <f t="shared" si="82"/>
        <v>0</v>
      </c>
      <c r="AR1074" s="54">
        <f>+L1074+AE1074-AJ1074</f>
        <v>14795936</v>
      </c>
      <c r="AS1074" s="56" t="s">
        <v>571</v>
      </c>
      <c r="AT1074" s="114">
        <v>0</v>
      </c>
      <c r="AU1074" s="56" t="s">
        <v>91</v>
      </c>
      <c r="AV1074" s="114">
        <v>0</v>
      </c>
      <c r="AW1074" s="56" t="s">
        <v>90</v>
      </c>
      <c r="AX1074" s="247">
        <v>2856259</v>
      </c>
      <c r="AY1074" s="58">
        <f t="shared" si="83"/>
        <v>11939677</v>
      </c>
      <c r="AZ1074" s="112">
        <f t="shared" si="84"/>
        <v>0.19304348166956115</v>
      </c>
      <c r="BA1074" s="159">
        <v>0.19304348166956115</v>
      </c>
      <c r="BB1074" s="56" t="s">
        <v>90</v>
      </c>
      <c r="BC1074" s="56" t="s">
        <v>92</v>
      </c>
      <c r="BD1074" s="403" t="s">
        <v>2550</v>
      </c>
      <c r="BE1074" s="51" t="s">
        <v>88</v>
      </c>
      <c r="BF1074" s="51" t="s">
        <v>88</v>
      </c>
    </row>
    <row r="1075" spans="2:58" x14ac:dyDescent="0.25">
      <c r="B1075" s="51">
        <v>2026</v>
      </c>
      <c r="C1075" s="51">
        <v>891780111</v>
      </c>
      <c r="D1075" s="51" t="s">
        <v>79</v>
      </c>
      <c r="E1075" s="161" t="s">
        <v>2549</v>
      </c>
      <c r="F1075" s="56" t="s">
        <v>2548</v>
      </c>
      <c r="G1075" s="56">
        <v>0</v>
      </c>
      <c r="H1075" s="56" t="s">
        <v>82</v>
      </c>
      <c r="I1075" s="51" t="s">
        <v>174</v>
      </c>
      <c r="J1075" s="121" t="s">
        <v>84</v>
      </c>
      <c r="K1075" s="410" t="s">
        <v>2547</v>
      </c>
      <c r="L1075" s="114">
        <v>14795936</v>
      </c>
      <c r="M1075" s="51" t="s">
        <v>86</v>
      </c>
      <c r="N1075" s="109" t="s">
        <v>2546</v>
      </c>
      <c r="O1075" s="109">
        <v>57449857</v>
      </c>
      <c r="P1075" s="109">
        <v>490</v>
      </c>
      <c r="Q1075" s="120">
        <v>46051</v>
      </c>
      <c r="R1075" s="109">
        <v>4224609418</v>
      </c>
      <c r="S1075" s="114">
        <v>3889</v>
      </c>
      <c r="T1075" s="120">
        <v>46052</v>
      </c>
      <c r="U1075" s="114">
        <v>14795936</v>
      </c>
      <c r="V1075" s="56" t="s">
        <v>88</v>
      </c>
      <c r="W1075" s="114">
        <v>1082939683</v>
      </c>
      <c r="X1075" s="161" t="s">
        <v>1984</v>
      </c>
      <c r="Y1075" s="120">
        <v>46052</v>
      </c>
      <c r="Z1075" s="120">
        <v>46062</v>
      </c>
      <c r="AA1075" s="120" t="s">
        <v>90</v>
      </c>
      <c r="AB1075" s="120">
        <v>46234</v>
      </c>
      <c r="AC1075" s="54">
        <f t="shared" si="81"/>
        <v>172</v>
      </c>
      <c r="AD1075" s="56">
        <v>0</v>
      </c>
      <c r="AE1075" s="114">
        <v>0</v>
      </c>
      <c r="AF1075" s="56">
        <v>0</v>
      </c>
      <c r="AG1075" s="116" t="s">
        <v>90</v>
      </c>
      <c r="AH1075" s="54">
        <f t="shared" si="85"/>
        <v>0</v>
      </c>
      <c r="AI1075" s="56">
        <v>0</v>
      </c>
      <c r="AJ1075" s="114">
        <v>0</v>
      </c>
      <c r="AK1075" s="120" t="s">
        <v>90</v>
      </c>
      <c r="AL1075" s="116" t="s">
        <v>90</v>
      </c>
      <c r="AM1075" s="56">
        <v>0</v>
      </c>
      <c r="AN1075" s="116" t="s">
        <v>90</v>
      </c>
      <c r="AO1075" s="116" t="s">
        <v>90</v>
      </c>
      <c r="AP1075" s="116" t="s">
        <v>90</v>
      </c>
      <c r="AQ1075" s="54">
        <f t="shared" si="82"/>
        <v>0</v>
      </c>
      <c r="AR1075" s="54">
        <f>+L1075+AE1075-AJ1075</f>
        <v>14795936</v>
      </c>
      <c r="AS1075" s="56" t="s">
        <v>571</v>
      </c>
      <c r="AT1075" s="114">
        <v>0</v>
      </c>
      <c r="AU1075" s="56" t="s">
        <v>91</v>
      </c>
      <c r="AV1075" s="114">
        <v>0</v>
      </c>
      <c r="AW1075" s="56" t="s">
        <v>90</v>
      </c>
      <c r="AX1075" s="247">
        <v>2856259</v>
      </c>
      <c r="AY1075" s="58">
        <f t="shared" si="83"/>
        <v>11939677</v>
      </c>
      <c r="AZ1075" s="112">
        <f t="shared" si="84"/>
        <v>0.19304348166956115</v>
      </c>
      <c r="BA1075" s="159">
        <v>0.19304348166956115</v>
      </c>
      <c r="BB1075" s="56" t="s">
        <v>90</v>
      </c>
      <c r="BC1075" s="56" t="s">
        <v>92</v>
      </c>
      <c r="BD1075" s="403" t="s">
        <v>2545</v>
      </c>
      <c r="BE1075" s="51" t="s">
        <v>88</v>
      </c>
      <c r="BF1075" s="51" t="s">
        <v>88</v>
      </c>
    </row>
    <row r="1076" spans="2:58" x14ac:dyDescent="0.25">
      <c r="B1076" s="51">
        <v>2026</v>
      </c>
      <c r="C1076" s="51">
        <v>891780111</v>
      </c>
      <c r="D1076" s="51" t="s">
        <v>79</v>
      </c>
      <c r="E1076" s="161" t="s">
        <v>2544</v>
      </c>
      <c r="F1076" s="56" t="s">
        <v>2543</v>
      </c>
      <c r="G1076" s="56">
        <v>0</v>
      </c>
      <c r="H1076" s="56" t="s">
        <v>82</v>
      </c>
      <c r="I1076" s="51" t="s">
        <v>174</v>
      </c>
      <c r="J1076" s="121" t="s">
        <v>84</v>
      </c>
      <c r="K1076" s="161" t="s">
        <v>2542</v>
      </c>
      <c r="L1076" s="114">
        <v>15569237</v>
      </c>
      <c r="M1076" s="51" t="s">
        <v>86</v>
      </c>
      <c r="N1076" s="109" t="s">
        <v>2541</v>
      </c>
      <c r="O1076" s="109">
        <v>1082838161</v>
      </c>
      <c r="P1076" s="109">
        <v>490</v>
      </c>
      <c r="Q1076" s="120">
        <v>46051</v>
      </c>
      <c r="R1076" s="109">
        <v>4224609418</v>
      </c>
      <c r="S1076" s="114">
        <v>4021</v>
      </c>
      <c r="T1076" s="120">
        <v>46052</v>
      </c>
      <c r="U1076" s="114">
        <v>15569237</v>
      </c>
      <c r="V1076" s="56" t="s">
        <v>88</v>
      </c>
      <c r="W1076" s="114">
        <v>1082939683</v>
      </c>
      <c r="X1076" s="161" t="s">
        <v>1984</v>
      </c>
      <c r="Y1076" s="120">
        <v>46052</v>
      </c>
      <c r="Z1076" s="120">
        <v>46062</v>
      </c>
      <c r="AA1076" s="120" t="s">
        <v>90</v>
      </c>
      <c r="AB1076" s="120">
        <v>46234</v>
      </c>
      <c r="AC1076" s="54">
        <f t="shared" si="81"/>
        <v>172</v>
      </c>
      <c r="AD1076" s="56">
        <v>0</v>
      </c>
      <c r="AE1076" s="114">
        <v>0</v>
      </c>
      <c r="AF1076" s="56">
        <v>0</v>
      </c>
      <c r="AG1076" s="116" t="s">
        <v>90</v>
      </c>
      <c r="AH1076" s="54">
        <f t="shared" si="85"/>
        <v>0</v>
      </c>
      <c r="AI1076" s="56">
        <v>0</v>
      </c>
      <c r="AJ1076" s="114">
        <v>0</v>
      </c>
      <c r="AK1076" s="120" t="s">
        <v>90</v>
      </c>
      <c r="AL1076" s="116" t="s">
        <v>90</v>
      </c>
      <c r="AM1076" s="56">
        <v>0</v>
      </c>
      <c r="AN1076" s="116" t="s">
        <v>90</v>
      </c>
      <c r="AO1076" s="116" t="s">
        <v>90</v>
      </c>
      <c r="AP1076" s="116" t="s">
        <v>90</v>
      </c>
      <c r="AQ1076" s="54">
        <f t="shared" si="82"/>
        <v>0</v>
      </c>
      <c r="AR1076" s="54">
        <f>+L1076+AE1076-AJ1076</f>
        <v>15569237</v>
      </c>
      <c r="AS1076" s="56" t="s">
        <v>571</v>
      </c>
      <c r="AT1076" s="114">
        <v>0</v>
      </c>
      <c r="AU1076" s="56" t="s">
        <v>91</v>
      </c>
      <c r="AV1076" s="114">
        <v>0</v>
      </c>
      <c r="AW1076" s="56" t="s">
        <v>90</v>
      </c>
      <c r="AX1076" s="247">
        <v>3419051</v>
      </c>
      <c r="AY1076" s="58">
        <f t="shared" si="83"/>
        <v>12150186</v>
      </c>
      <c r="AZ1076" s="112">
        <f t="shared" si="84"/>
        <v>0.21960299017864524</v>
      </c>
      <c r="BA1076" s="159">
        <v>0.21960299017864524</v>
      </c>
      <c r="BB1076" s="56" t="s">
        <v>90</v>
      </c>
      <c r="BC1076" s="56" t="s">
        <v>92</v>
      </c>
      <c r="BD1076" s="403" t="s">
        <v>2540</v>
      </c>
      <c r="BE1076" s="51" t="s">
        <v>88</v>
      </c>
      <c r="BF1076" s="51" t="s">
        <v>88</v>
      </c>
    </row>
    <row r="1077" spans="2:58" x14ac:dyDescent="0.25">
      <c r="B1077" s="51">
        <v>2026</v>
      </c>
      <c r="C1077" s="51">
        <v>891780111</v>
      </c>
      <c r="D1077" s="51" t="s">
        <v>79</v>
      </c>
      <c r="E1077" s="161" t="s">
        <v>2539</v>
      </c>
      <c r="F1077" s="56" t="s">
        <v>2538</v>
      </c>
      <c r="G1077" s="56">
        <v>0</v>
      </c>
      <c r="H1077" s="56" t="s">
        <v>82</v>
      </c>
      <c r="I1077" s="51" t="s">
        <v>174</v>
      </c>
      <c r="J1077" s="121" t="s">
        <v>84</v>
      </c>
      <c r="K1077" s="410" t="s">
        <v>2537</v>
      </c>
      <c r="L1077" s="114">
        <v>15569237</v>
      </c>
      <c r="M1077" s="51" t="s">
        <v>86</v>
      </c>
      <c r="N1077" s="109" t="s">
        <v>2536</v>
      </c>
      <c r="O1077" s="109">
        <v>1235539295</v>
      </c>
      <c r="P1077" s="109">
        <v>490</v>
      </c>
      <c r="Q1077" s="120">
        <v>46051</v>
      </c>
      <c r="R1077" s="109">
        <v>4224609418</v>
      </c>
      <c r="S1077" s="114">
        <v>3965</v>
      </c>
      <c r="T1077" s="120">
        <v>46052</v>
      </c>
      <c r="U1077" s="114">
        <v>15569237</v>
      </c>
      <c r="V1077" s="56" t="s">
        <v>88</v>
      </c>
      <c r="W1077" s="114">
        <v>1082939683</v>
      </c>
      <c r="X1077" s="161" t="s">
        <v>1984</v>
      </c>
      <c r="Y1077" s="120">
        <v>46052</v>
      </c>
      <c r="Z1077" s="120">
        <v>46090</v>
      </c>
      <c r="AA1077" s="120" t="s">
        <v>90</v>
      </c>
      <c r="AB1077" s="120">
        <v>46234</v>
      </c>
      <c r="AC1077" s="54">
        <f t="shared" si="81"/>
        <v>144</v>
      </c>
      <c r="AD1077" s="56">
        <v>0</v>
      </c>
      <c r="AE1077" s="114">
        <v>0</v>
      </c>
      <c r="AF1077" s="56">
        <v>0</v>
      </c>
      <c r="AG1077" s="116" t="s">
        <v>90</v>
      </c>
      <c r="AH1077" s="54">
        <f t="shared" si="85"/>
        <v>0</v>
      </c>
      <c r="AI1077" s="56">
        <v>1</v>
      </c>
      <c r="AJ1077" s="114">
        <v>15569237</v>
      </c>
      <c r="AK1077" s="120">
        <v>46072</v>
      </c>
      <c r="AL1077" s="116" t="s">
        <v>90</v>
      </c>
      <c r="AM1077" s="56">
        <v>0</v>
      </c>
      <c r="AN1077" s="116" t="s">
        <v>90</v>
      </c>
      <c r="AO1077" s="116" t="s">
        <v>90</v>
      </c>
      <c r="AP1077" s="116" t="s">
        <v>90</v>
      </c>
      <c r="AQ1077" s="54">
        <f t="shared" si="82"/>
        <v>0</v>
      </c>
      <c r="AR1077" s="54">
        <f>+L1077+AE1077-AJ1077</f>
        <v>0</v>
      </c>
      <c r="AS1077" s="56" t="s">
        <v>571</v>
      </c>
      <c r="AT1077" s="114">
        <v>0</v>
      </c>
      <c r="AU1077" s="56" t="s">
        <v>91</v>
      </c>
      <c r="AV1077" s="114">
        <v>0</v>
      </c>
      <c r="AW1077" s="56" t="s">
        <v>90</v>
      </c>
      <c r="AX1077" s="247">
        <v>0</v>
      </c>
      <c r="AY1077" s="58">
        <f t="shared" si="83"/>
        <v>0</v>
      </c>
      <c r="AZ1077" s="112" t="str">
        <f t="shared" si="84"/>
        <v>_</v>
      </c>
      <c r="BA1077" s="159">
        <v>0</v>
      </c>
      <c r="BB1077" s="56" t="s">
        <v>90</v>
      </c>
      <c r="BC1077" s="56" t="s">
        <v>149</v>
      </c>
      <c r="BD1077" s="403" t="s">
        <v>2535</v>
      </c>
      <c r="BE1077" s="51" t="s">
        <v>88</v>
      </c>
      <c r="BF1077" s="51" t="s">
        <v>88</v>
      </c>
    </row>
    <row r="1078" spans="2:58" x14ac:dyDescent="0.25">
      <c r="B1078" s="51">
        <v>2026</v>
      </c>
      <c r="C1078" s="51">
        <v>891780111</v>
      </c>
      <c r="D1078" s="51" t="s">
        <v>79</v>
      </c>
      <c r="E1078" s="161" t="s">
        <v>2534</v>
      </c>
      <c r="F1078" s="56" t="s">
        <v>2533</v>
      </c>
      <c r="G1078" s="56">
        <v>0</v>
      </c>
      <c r="H1078" s="56" t="s">
        <v>82</v>
      </c>
      <c r="I1078" s="51" t="s">
        <v>174</v>
      </c>
      <c r="J1078" s="121" t="s">
        <v>84</v>
      </c>
      <c r="K1078" s="109" t="s">
        <v>2425</v>
      </c>
      <c r="L1078" s="114">
        <v>14795936</v>
      </c>
      <c r="M1078" s="51" t="s">
        <v>86</v>
      </c>
      <c r="N1078" s="109" t="s">
        <v>2532</v>
      </c>
      <c r="O1078" s="109">
        <v>39017631</v>
      </c>
      <c r="P1078" s="109">
        <v>490</v>
      </c>
      <c r="Q1078" s="120">
        <v>46051</v>
      </c>
      <c r="R1078" s="109">
        <v>4224609418</v>
      </c>
      <c r="S1078" s="114">
        <v>3963</v>
      </c>
      <c r="T1078" s="120">
        <v>46052</v>
      </c>
      <c r="U1078" s="114">
        <v>14795936</v>
      </c>
      <c r="V1078" s="56" t="s">
        <v>88</v>
      </c>
      <c r="W1078" s="114">
        <v>1082939683</v>
      </c>
      <c r="X1078" s="161" t="s">
        <v>1984</v>
      </c>
      <c r="Y1078" s="120">
        <v>46052</v>
      </c>
      <c r="Z1078" s="120">
        <v>46062</v>
      </c>
      <c r="AA1078" s="120" t="s">
        <v>90</v>
      </c>
      <c r="AB1078" s="120">
        <v>46234</v>
      </c>
      <c r="AC1078" s="54">
        <f t="shared" si="81"/>
        <v>172</v>
      </c>
      <c r="AD1078" s="56">
        <v>0</v>
      </c>
      <c r="AE1078" s="114">
        <v>0</v>
      </c>
      <c r="AF1078" s="56">
        <v>0</v>
      </c>
      <c r="AG1078" s="116" t="s">
        <v>90</v>
      </c>
      <c r="AH1078" s="54">
        <f t="shared" si="85"/>
        <v>0</v>
      </c>
      <c r="AI1078" s="56">
        <v>0</v>
      </c>
      <c r="AJ1078" s="114">
        <v>0</v>
      </c>
      <c r="AK1078" s="120" t="s">
        <v>90</v>
      </c>
      <c r="AL1078" s="116" t="s">
        <v>90</v>
      </c>
      <c r="AM1078" s="56">
        <v>0</v>
      </c>
      <c r="AN1078" s="116" t="s">
        <v>90</v>
      </c>
      <c r="AO1078" s="116" t="s">
        <v>90</v>
      </c>
      <c r="AP1078" s="116" t="s">
        <v>90</v>
      </c>
      <c r="AQ1078" s="54">
        <f t="shared" si="82"/>
        <v>0</v>
      </c>
      <c r="AR1078" s="54">
        <f>+L1078+AE1078-AJ1078</f>
        <v>14795936</v>
      </c>
      <c r="AS1078" s="56" t="s">
        <v>571</v>
      </c>
      <c r="AT1078" s="114">
        <v>0</v>
      </c>
      <c r="AU1078" s="56" t="s">
        <v>91</v>
      </c>
      <c r="AV1078" s="114">
        <v>0</v>
      </c>
      <c r="AW1078" s="56" t="s">
        <v>90</v>
      </c>
      <c r="AX1078" s="247">
        <v>2142194</v>
      </c>
      <c r="AY1078" s="58">
        <f t="shared" si="83"/>
        <v>12653742</v>
      </c>
      <c r="AZ1078" s="112">
        <f t="shared" si="84"/>
        <v>0.14478259435563928</v>
      </c>
      <c r="BA1078" s="159">
        <v>0.14478259435563928</v>
      </c>
      <c r="BB1078" s="56" t="s">
        <v>90</v>
      </c>
      <c r="BC1078" s="56" t="s">
        <v>92</v>
      </c>
      <c r="BD1078" s="403" t="s">
        <v>2531</v>
      </c>
      <c r="BE1078" s="51" t="s">
        <v>88</v>
      </c>
      <c r="BF1078" s="51" t="s">
        <v>88</v>
      </c>
    </row>
    <row r="1079" spans="2:58" x14ac:dyDescent="0.25">
      <c r="B1079" s="51">
        <v>2026</v>
      </c>
      <c r="C1079" s="51">
        <v>891780111</v>
      </c>
      <c r="D1079" s="51" t="s">
        <v>79</v>
      </c>
      <c r="E1079" s="161" t="s">
        <v>2530</v>
      </c>
      <c r="F1079" s="56" t="s">
        <v>2529</v>
      </c>
      <c r="G1079" s="56">
        <v>0</v>
      </c>
      <c r="H1079" s="56" t="s">
        <v>82</v>
      </c>
      <c r="I1079" s="51" t="s">
        <v>174</v>
      </c>
      <c r="J1079" s="121" t="s">
        <v>84</v>
      </c>
      <c r="K1079" s="410" t="s">
        <v>2435</v>
      </c>
      <c r="L1079" s="114">
        <v>14795937</v>
      </c>
      <c r="M1079" s="51" t="s">
        <v>86</v>
      </c>
      <c r="N1079" s="109" t="s">
        <v>2528</v>
      </c>
      <c r="O1079" s="109">
        <v>1004278212</v>
      </c>
      <c r="P1079" s="109">
        <v>490</v>
      </c>
      <c r="Q1079" s="120">
        <v>46051</v>
      </c>
      <c r="R1079" s="109">
        <v>4224609418</v>
      </c>
      <c r="S1079" s="114">
        <v>3962</v>
      </c>
      <c r="T1079" s="120">
        <v>46052</v>
      </c>
      <c r="U1079" s="114">
        <v>14795937</v>
      </c>
      <c r="V1079" s="56" t="s">
        <v>88</v>
      </c>
      <c r="W1079" s="114">
        <v>1082939683</v>
      </c>
      <c r="X1079" s="161" t="s">
        <v>1984</v>
      </c>
      <c r="Y1079" s="120">
        <v>46052</v>
      </c>
      <c r="Z1079" s="120">
        <v>46062</v>
      </c>
      <c r="AA1079" s="120" t="s">
        <v>90</v>
      </c>
      <c r="AB1079" s="120">
        <v>46234</v>
      </c>
      <c r="AC1079" s="54">
        <f t="shared" si="81"/>
        <v>172</v>
      </c>
      <c r="AD1079" s="56">
        <v>0</v>
      </c>
      <c r="AE1079" s="114">
        <v>0</v>
      </c>
      <c r="AF1079" s="56">
        <v>0</v>
      </c>
      <c r="AG1079" s="116" t="s">
        <v>90</v>
      </c>
      <c r="AH1079" s="54">
        <f t="shared" si="85"/>
        <v>0</v>
      </c>
      <c r="AI1079" s="56">
        <v>0</v>
      </c>
      <c r="AJ1079" s="114">
        <v>0</v>
      </c>
      <c r="AK1079" s="120" t="s">
        <v>90</v>
      </c>
      <c r="AL1079" s="116" t="s">
        <v>90</v>
      </c>
      <c r="AM1079" s="56">
        <v>0</v>
      </c>
      <c r="AN1079" s="116" t="s">
        <v>90</v>
      </c>
      <c r="AO1079" s="116" t="s">
        <v>90</v>
      </c>
      <c r="AP1079" s="116" t="s">
        <v>90</v>
      </c>
      <c r="AQ1079" s="54">
        <f t="shared" si="82"/>
        <v>0</v>
      </c>
      <c r="AR1079" s="54">
        <f>+L1079+AE1079-AJ1079</f>
        <v>14795937</v>
      </c>
      <c r="AS1079" s="56" t="s">
        <v>571</v>
      </c>
      <c r="AT1079" s="114">
        <v>0</v>
      </c>
      <c r="AU1079" s="56" t="s">
        <v>91</v>
      </c>
      <c r="AV1079" s="114">
        <v>0</v>
      </c>
      <c r="AW1079" s="56" t="s">
        <v>90</v>
      </c>
      <c r="AX1079" s="247">
        <v>2142194</v>
      </c>
      <c r="AY1079" s="58">
        <f t="shared" si="83"/>
        <v>12653743</v>
      </c>
      <c r="AZ1079" s="112">
        <f t="shared" si="84"/>
        <v>0.14478258457034524</v>
      </c>
      <c r="BA1079" s="159">
        <v>0.14478258457034524</v>
      </c>
      <c r="BB1079" s="56" t="s">
        <v>90</v>
      </c>
      <c r="BC1079" s="56" t="s">
        <v>92</v>
      </c>
      <c r="BD1079" s="403" t="s">
        <v>2527</v>
      </c>
      <c r="BE1079" s="51" t="s">
        <v>88</v>
      </c>
      <c r="BF1079" s="51" t="s">
        <v>88</v>
      </c>
    </row>
    <row r="1080" spans="2:58" x14ac:dyDescent="0.25">
      <c r="B1080" s="51">
        <v>2026</v>
      </c>
      <c r="C1080" s="51">
        <v>891780111</v>
      </c>
      <c r="D1080" s="51" t="s">
        <v>79</v>
      </c>
      <c r="E1080" s="161" t="s">
        <v>2526</v>
      </c>
      <c r="F1080" s="56" t="s">
        <v>2525</v>
      </c>
      <c r="G1080" s="56">
        <v>0</v>
      </c>
      <c r="H1080" s="56" t="s">
        <v>82</v>
      </c>
      <c r="I1080" s="51" t="s">
        <v>174</v>
      </c>
      <c r="J1080" s="121" t="s">
        <v>84</v>
      </c>
      <c r="K1080" s="109" t="s">
        <v>2435</v>
      </c>
      <c r="L1080" s="114">
        <v>14795937</v>
      </c>
      <c r="M1080" s="51" t="s">
        <v>86</v>
      </c>
      <c r="N1080" s="109" t="s">
        <v>2524</v>
      </c>
      <c r="O1080" s="109">
        <v>1127573321</v>
      </c>
      <c r="P1080" s="109">
        <v>490</v>
      </c>
      <c r="Q1080" s="120">
        <v>46051</v>
      </c>
      <c r="R1080" s="109">
        <v>4224609418</v>
      </c>
      <c r="S1080" s="114">
        <v>3961</v>
      </c>
      <c r="T1080" s="120">
        <v>46052</v>
      </c>
      <c r="U1080" s="114">
        <v>14795937</v>
      </c>
      <c r="V1080" s="56" t="s">
        <v>88</v>
      </c>
      <c r="W1080" s="114">
        <v>1082939683</v>
      </c>
      <c r="X1080" s="161" t="s">
        <v>1984</v>
      </c>
      <c r="Y1080" s="120">
        <v>46052</v>
      </c>
      <c r="Z1080" s="120">
        <v>46062</v>
      </c>
      <c r="AA1080" s="120" t="s">
        <v>90</v>
      </c>
      <c r="AB1080" s="120">
        <v>46234</v>
      </c>
      <c r="AC1080" s="54">
        <f t="shared" si="81"/>
        <v>172</v>
      </c>
      <c r="AD1080" s="56">
        <v>0</v>
      </c>
      <c r="AE1080" s="114">
        <v>0</v>
      </c>
      <c r="AF1080" s="56">
        <v>0</v>
      </c>
      <c r="AG1080" s="116" t="s">
        <v>90</v>
      </c>
      <c r="AH1080" s="54">
        <f t="shared" si="85"/>
        <v>0</v>
      </c>
      <c r="AI1080" s="56">
        <v>0</v>
      </c>
      <c r="AJ1080" s="114">
        <v>0</v>
      </c>
      <c r="AK1080" s="120" t="s">
        <v>90</v>
      </c>
      <c r="AL1080" s="116" t="s">
        <v>90</v>
      </c>
      <c r="AM1080" s="56">
        <v>0</v>
      </c>
      <c r="AN1080" s="116" t="s">
        <v>90</v>
      </c>
      <c r="AO1080" s="116" t="s">
        <v>90</v>
      </c>
      <c r="AP1080" s="116" t="s">
        <v>90</v>
      </c>
      <c r="AQ1080" s="54">
        <f t="shared" si="82"/>
        <v>0</v>
      </c>
      <c r="AR1080" s="54">
        <f>+L1080+AE1080-AJ1080</f>
        <v>14795937</v>
      </c>
      <c r="AS1080" s="56" t="s">
        <v>571</v>
      </c>
      <c r="AT1080" s="114">
        <v>0</v>
      </c>
      <c r="AU1080" s="56" t="s">
        <v>91</v>
      </c>
      <c r="AV1080" s="114">
        <v>0</v>
      </c>
      <c r="AW1080" s="56" t="s">
        <v>90</v>
      </c>
      <c r="AX1080" s="247">
        <v>2856259</v>
      </c>
      <c r="AY1080" s="58">
        <f t="shared" si="83"/>
        <v>11939678</v>
      </c>
      <c r="AZ1080" s="112">
        <f t="shared" si="84"/>
        <v>0.19304346862250088</v>
      </c>
      <c r="BA1080" s="159">
        <v>0.19304346862250088</v>
      </c>
      <c r="BB1080" s="56" t="s">
        <v>90</v>
      </c>
      <c r="BC1080" s="56" t="s">
        <v>92</v>
      </c>
      <c r="BD1080" s="403" t="s">
        <v>2523</v>
      </c>
      <c r="BE1080" s="51" t="s">
        <v>88</v>
      </c>
      <c r="BF1080" s="51" t="s">
        <v>88</v>
      </c>
    </row>
    <row r="1081" spans="2:58" x14ac:dyDescent="0.25">
      <c r="B1081" s="51">
        <v>2026</v>
      </c>
      <c r="C1081" s="51">
        <v>891780111</v>
      </c>
      <c r="D1081" s="51" t="s">
        <v>79</v>
      </c>
      <c r="E1081" s="161" t="s">
        <v>2522</v>
      </c>
      <c r="F1081" s="56" t="s">
        <v>2521</v>
      </c>
      <c r="G1081" s="56">
        <v>0</v>
      </c>
      <c r="H1081" s="56" t="s">
        <v>82</v>
      </c>
      <c r="I1081" s="51" t="s">
        <v>83</v>
      </c>
      <c r="J1081" s="121" t="s">
        <v>84</v>
      </c>
      <c r="K1081" s="109" t="s">
        <v>2520</v>
      </c>
      <c r="L1081" s="114">
        <v>18000000</v>
      </c>
      <c r="M1081" s="51" t="s">
        <v>86</v>
      </c>
      <c r="N1081" s="109" t="s">
        <v>2519</v>
      </c>
      <c r="O1081" s="109">
        <v>52255046</v>
      </c>
      <c r="P1081" s="109">
        <v>377</v>
      </c>
      <c r="Q1081" s="120">
        <v>46045</v>
      </c>
      <c r="R1081" s="109">
        <v>300000000</v>
      </c>
      <c r="S1081" s="114">
        <v>4056</v>
      </c>
      <c r="T1081" s="120">
        <v>45687</v>
      </c>
      <c r="U1081" s="114">
        <v>18000000</v>
      </c>
      <c r="V1081" s="56" t="s">
        <v>88</v>
      </c>
      <c r="W1081" s="114">
        <v>1082939683</v>
      </c>
      <c r="X1081" s="161" t="s">
        <v>1984</v>
      </c>
      <c r="Y1081" s="120">
        <v>46052</v>
      </c>
      <c r="Z1081" s="120">
        <v>46052</v>
      </c>
      <c r="AA1081" s="120" t="s">
        <v>90</v>
      </c>
      <c r="AB1081" s="120">
        <v>46173</v>
      </c>
      <c r="AC1081" s="54">
        <f t="shared" si="81"/>
        <v>121</v>
      </c>
      <c r="AD1081" s="56">
        <v>0</v>
      </c>
      <c r="AE1081" s="114">
        <v>0</v>
      </c>
      <c r="AF1081" s="56">
        <v>0</v>
      </c>
      <c r="AG1081" s="116" t="s">
        <v>90</v>
      </c>
      <c r="AH1081" s="54">
        <f t="shared" si="85"/>
        <v>0</v>
      </c>
      <c r="AI1081" s="56">
        <v>0</v>
      </c>
      <c r="AJ1081" s="114">
        <v>0</v>
      </c>
      <c r="AK1081" s="120" t="s">
        <v>90</v>
      </c>
      <c r="AL1081" s="116" t="s">
        <v>90</v>
      </c>
      <c r="AM1081" s="56">
        <v>0</v>
      </c>
      <c r="AN1081" s="116" t="s">
        <v>90</v>
      </c>
      <c r="AO1081" s="116" t="s">
        <v>90</v>
      </c>
      <c r="AP1081" s="116" t="s">
        <v>90</v>
      </c>
      <c r="AQ1081" s="54">
        <f t="shared" si="82"/>
        <v>0</v>
      </c>
      <c r="AR1081" s="54">
        <f>+L1081+AE1081-AJ1081</f>
        <v>18000000</v>
      </c>
      <c r="AS1081" s="56" t="s">
        <v>88</v>
      </c>
      <c r="AT1081" s="114">
        <v>18000000</v>
      </c>
      <c r="AU1081" s="56" t="s">
        <v>91</v>
      </c>
      <c r="AV1081" s="114">
        <v>0</v>
      </c>
      <c r="AW1081" s="56" t="s">
        <v>90</v>
      </c>
      <c r="AX1081" s="247">
        <v>0</v>
      </c>
      <c r="AY1081" s="58">
        <f t="shared" si="83"/>
        <v>18000000</v>
      </c>
      <c r="AZ1081" s="112">
        <f t="shared" si="84"/>
        <v>0</v>
      </c>
      <c r="BA1081" s="159">
        <v>0</v>
      </c>
      <c r="BB1081" s="56" t="s">
        <v>90</v>
      </c>
      <c r="BC1081" s="56" t="s">
        <v>149</v>
      </c>
      <c r="BD1081" s="403" t="s">
        <v>2518</v>
      </c>
      <c r="BE1081" s="51" t="s">
        <v>88</v>
      </c>
      <c r="BF1081" s="51" t="s">
        <v>88</v>
      </c>
    </row>
    <row r="1082" spans="2:58" x14ac:dyDescent="0.25">
      <c r="B1082" s="51">
        <v>2026</v>
      </c>
      <c r="C1082" s="51">
        <v>891780111</v>
      </c>
      <c r="D1082" s="51" t="s">
        <v>79</v>
      </c>
      <c r="E1082" s="161" t="s">
        <v>2517</v>
      </c>
      <c r="F1082" s="56" t="s">
        <v>2516</v>
      </c>
      <c r="G1082" s="56">
        <v>0</v>
      </c>
      <c r="H1082" s="56" t="s">
        <v>82</v>
      </c>
      <c r="I1082" s="51" t="s">
        <v>83</v>
      </c>
      <c r="J1082" s="121" t="s">
        <v>84</v>
      </c>
      <c r="K1082" s="109" t="s">
        <v>2515</v>
      </c>
      <c r="L1082" s="114">
        <v>18000000</v>
      </c>
      <c r="M1082" s="51" t="s">
        <v>86</v>
      </c>
      <c r="N1082" s="109" t="s">
        <v>2514</v>
      </c>
      <c r="O1082" s="109">
        <v>1081910658</v>
      </c>
      <c r="P1082" s="109">
        <v>377</v>
      </c>
      <c r="Q1082" s="120">
        <v>46045</v>
      </c>
      <c r="R1082" s="109">
        <v>300000000</v>
      </c>
      <c r="S1082" s="114">
        <v>4057</v>
      </c>
      <c r="T1082" s="120">
        <v>45687</v>
      </c>
      <c r="U1082" s="114">
        <v>18000000</v>
      </c>
      <c r="V1082" s="56" t="s">
        <v>88</v>
      </c>
      <c r="W1082" s="114">
        <v>1082939683</v>
      </c>
      <c r="X1082" s="161" t="s">
        <v>1984</v>
      </c>
      <c r="Y1082" s="120">
        <v>46052</v>
      </c>
      <c r="Z1082" s="120">
        <v>46052</v>
      </c>
      <c r="AA1082" s="120" t="s">
        <v>90</v>
      </c>
      <c r="AB1082" s="120">
        <v>46173</v>
      </c>
      <c r="AC1082" s="54">
        <f t="shared" si="81"/>
        <v>121</v>
      </c>
      <c r="AD1082" s="56">
        <v>0</v>
      </c>
      <c r="AE1082" s="114">
        <v>0</v>
      </c>
      <c r="AF1082" s="56">
        <v>0</v>
      </c>
      <c r="AG1082" s="116" t="s">
        <v>90</v>
      </c>
      <c r="AH1082" s="54">
        <f t="shared" si="85"/>
        <v>0</v>
      </c>
      <c r="AI1082" s="56">
        <v>0</v>
      </c>
      <c r="AJ1082" s="114">
        <v>0</v>
      </c>
      <c r="AK1082" s="120" t="s">
        <v>90</v>
      </c>
      <c r="AL1082" s="116" t="s">
        <v>90</v>
      </c>
      <c r="AM1082" s="56">
        <v>0</v>
      </c>
      <c r="AN1082" s="116" t="s">
        <v>90</v>
      </c>
      <c r="AO1082" s="116" t="s">
        <v>90</v>
      </c>
      <c r="AP1082" s="116" t="s">
        <v>90</v>
      </c>
      <c r="AQ1082" s="54">
        <f t="shared" si="82"/>
        <v>0</v>
      </c>
      <c r="AR1082" s="54">
        <f>+L1082+AE1082-AJ1082</f>
        <v>18000000</v>
      </c>
      <c r="AS1082" s="56" t="s">
        <v>88</v>
      </c>
      <c r="AT1082" s="114">
        <v>18000000</v>
      </c>
      <c r="AU1082" s="56" t="s">
        <v>91</v>
      </c>
      <c r="AV1082" s="114">
        <v>0</v>
      </c>
      <c r="AW1082" s="56" t="s">
        <v>90</v>
      </c>
      <c r="AX1082" s="247">
        <v>9000000</v>
      </c>
      <c r="AY1082" s="58">
        <f t="shared" si="83"/>
        <v>9000000</v>
      </c>
      <c r="AZ1082" s="112">
        <f t="shared" si="84"/>
        <v>0.5</v>
      </c>
      <c r="BA1082" s="159">
        <v>0.5</v>
      </c>
      <c r="BB1082" s="56" t="s">
        <v>90</v>
      </c>
      <c r="BC1082" s="56" t="s">
        <v>149</v>
      </c>
      <c r="BD1082" s="403" t="s">
        <v>2513</v>
      </c>
      <c r="BE1082" s="51" t="s">
        <v>88</v>
      </c>
      <c r="BF1082" s="51" t="s">
        <v>88</v>
      </c>
    </row>
    <row r="1083" spans="2:58" x14ac:dyDescent="0.25">
      <c r="B1083" s="51">
        <v>2026</v>
      </c>
      <c r="C1083" s="51">
        <v>891780111</v>
      </c>
      <c r="D1083" s="51" t="s">
        <v>79</v>
      </c>
      <c r="E1083" s="161" t="s">
        <v>2512</v>
      </c>
      <c r="F1083" s="56" t="s">
        <v>2511</v>
      </c>
      <c r="G1083" s="56">
        <v>0</v>
      </c>
      <c r="H1083" s="56" t="s">
        <v>82</v>
      </c>
      <c r="I1083" s="51" t="s">
        <v>83</v>
      </c>
      <c r="J1083" s="121" t="s">
        <v>84</v>
      </c>
      <c r="K1083" s="109" t="s">
        <v>2510</v>
      </c>
      <c r="L1083" s="114">
        <v>5000000</v>
      </c>
      <c r="M1083" s="51" t="s">
        <v>86</v>
      </c>
      <c r="N1083" s="109" t="s">
        <v>2509</v>
      </c>
      <c r="O1083" s="109">
        <v>1034290272</v>
      </c>
      <c r="P1083" s="109">
        <v>377</v>
      </c>
      <c r="Q1083" s="120">
        <v>46045</v>
      </c>
      <c r="R1083" s="109">
        <v>300000000</v>
      </c>
      <c r="S1083" s="114">
        <v>3959</v>
      </c>
      <c r="T1083" s="120">
        <v>45687</v>
      </c>
      <c r="U1083" s="114">
        <v>5000000</v>
      </c>
      <c r="V1083" s="56" t="s">
        <v>88</v>
      </c>
      <c r="W1083" s="114">
        <v>85155333</v>
      </c>
      <c r="X1083" s="161" t="s">
        <v>1960</v>
      </c>
      <c r="Y1083" s="120">
        <v>46052</v>
      </c>
      <c r="Z1083" s="120">
        <v>46052</v>
      </c>
      <c r="AA1083" s="120" t="s">
        <v>90</v>
      </c>
      <c r="AB1083" s="120">
        <v>46172</v>
      </c>
      <c r="AC1083" s="54">
        <f t="shared" si="81"/>
        <v>120</v>
      </c>
      <c r="AD1083" s="56">
        <v>0</v>
      </c>
      <c r="AE1083" s="114">
        <v>0</v>
      </c>
      <c r="AF1083" s="56">
        <v>0</v>
      </c>
      <c r="AG1083" s="116" t="s">
        <v>90</v>
      </c>
      <c r="AH1083" s="54">
        <f t="shared" si="85"/>
        <v>0</v>
      </c>
      <c r="AI1083" s="56">
        <v>0</v>
      </c>
      <c r="AJ1083" s="114">
        <v>0</v>
      </c>
      <c r="AK1083" s="120" t="s">
        <v>90</v>
      </c>
      <c r="AL1083" s="116" t="s">
        <v>90</v>
      </c>
      <c r="AM1083" s="56">
        <v>0</v>
      </c>
      <c r="AN1083" s="116" t="s">
        <v>90</v>
      </c>
      <c r="AO1083" s="116" t="s">
        <v>90</v>
      </c>
      <c r="AP1083" s="116" t="s">
        <v>90</v>
      </c>
      <c r="AQ1083" s="54">
        <f t="shared" si="82"/>
        <v>0</v>
      </c>
      <c r="AR1083" s="54">
        <f>+L1083+AE1083-AJ1083</f>
        <v>5000000</v>
      </c>
      <c r="AS1083" s="56" t="s">
        <v>88</v>
      </c>
      <c r="AT1083" s="114">
        <v>5000000</v>
      </c>
      <c r="AU1083" s="56" t="s">
        <v>91</v>
      </c>
      <c r="AV1083" s="114">
        <v>0</v>
      </c>
      <c r="AW1083" s="56" t="s">
        <v>90</v>
      </c>
      <c r="AX1083" s="247">
        <v>2500000</v>
      </c>
      <c r="AY1083" s="58">
        <f t="shared" si="83"/>
        <v>2500000</v>
      </c>
      <c r="AZ1083" s="112">
        <f t="shared" si="84"/>
        <v>0.5</v>
      </c>
      <c r="BA1083" s="159">
        <v>0.5</v>
      </c>
      <c r="BB1083" s="56" t="s">
        <v>90</v>
      </c>
      <c r="BC1083" s="56" t="s">
        <v>149</v>
      </c>
      <c r="BD1083" s="403" t="s">
        <v>2508</v>
      </c>
      <c r="BE1083" s="51" t="s">
        <v>88</v>
      </c>
      <c r="BF1083" s="51" t="s">
        <v>88</v>
      </c>
    </row>
    <row r="1084" spans="2:58" x14ac:dyDescent="0.25">
      <c r="B1084" s="51">
        <v>2026</v>
      </c>
      <c r="C1084" s="51">
        <v>891780111</v>
      </c>
      <c r="D1084" s="51" t="s">
        <v>79</v>
      </c>
      <c r="E1084" s="161" t="s">
        <v>2507</v>
      </c>
      <c r="F1084" s="56" t="s">
        <v>2506</v>
      </c>
      <c r="G1084" s="56">
        <v>0</v>
      </c>
      <c r="H1084" s="56" t="s">
        <v>82</v>
      </c>
      <c r="I1084" s="51" t="s">
        <v>83</v>
      </c>
      <c r="J1084" s="121" t="s">
        <v>84</v>
      </c>
      <c r="K1084" s="109" t="s">
        <v>2505</v>
      </c>
      <c r="L1084" s="114">
        <v>9676000</v>
      </c>
      <c r="M1084" s="51" t="s">
        <v>86</v>
      </c>
      <c r="N1084" s="109" t="s">
        <v>2504</v>
      </c>
      <c r="O1084" s="109">
        <v>1081827214</v>
      </c>
      <c r="P1084" s="109">
        <v>377</v>
      </c>
      <c r="Q1084" s="120">
        <v>46045</v>
      </c>
      <c r="R1084" s="109">
        <v>300000000</v>
      </c>
      <c r="S1084" s="114">
        <v>3958</v>
      </c>
      <c r="T1084" s="120">
        <v>45687</v>
      </c>
      <c r="U1084" s="114">
        <v>9676000</v>
      </c>
      <c r="V1084" s="56" t="s">
        <v>88</v>
      </c>
      <c r="W1084" s="114">
        <v>1082939683</v>
      </c>
      <c r="X1084" s="161" t="s">
        <v>1984</v>
      </c>
      <c r="Y1084" s="120">
        <v>46052</v>
      </c>
      <c r="Z1084" s="120">
        <v>46052</v>
      </c>
      <c r="AA1084" s="120" t="s">
        <v>90</v>
      </c>
      <c r="AB1084" s="120">
        <v>46173</v>
      </c>
      <c r="AC1084" s="54">
        <f t="shared" si="81"/>
        <v>121</v>
      </c>
      <c r="AD1084" s="56">
        <v>0</v>
      </c>
      <c r="AE1084" s="114">
        <v>0</v>
      </c>
      <c r="AF1084" s="56">
        <v>0</v>
      </c>
      <c r="AG1084" s="116" t="s">
        <v>90</v>
      </c>
      <c r="AH1084" s="54">
        <f t="shared" si="85"/>
        <v>0</v>
      </c>
      <c r="AI1084" s="56">
        <v>0</v>
      </c>
      <c r="AJ1084" s="114">
        <v>0</v>
      </c>
      <c r="AK1084" s="120" t="s">
        <v>90</v>
      </c>
      <c r="AL1084" s="116" t="s">
        <v>90</v>
      </c>
      <c r="AM1084" s="56">
        <v>0</v>
      </c>
      <c r="AN1084" s="116" t="s">
        <v>90</v>
      </c>
      <c r="AO1084" s="116" t="s">
        <v>90</v>
      </c>
      <c r="AP1084" s="116" t="s">
        <v>90</v>
      </c>
      <c r="AQ1084" s="54">
        <f t="shared" si="82"/>
        <v>0</v>
      </c>
      <c r="AR1084" s="54">
        <f>+L1084+AE1084-AJ1084</f>
        <v>9676000</v>
      </c>
      <c r="AS1084" s="56" t="s">
        <v>88</v>
      </c>
      <c r="AT1084" s="114">
        <v>9676000</v>
      </c>
      <c r="AU1084" s="56" t="s">
        <v>91</v>
      </c>
      <c r="AV1084" s="114">
        <v>0</v>
      </c>
      <c r="AW1084" s="56" t="s">
        <v>90</v>
      </c>
      <c r="AX1084" s="247">
        <v>0</v>
      </c>
      <c r="AY1084" s="58">
        <f t="shared" si="83"/>
        <v>9676000</v>
      </c>
      <c r="AZ1084" s="112">
        <f t="shared" si="84"/>
        <v>0</v>
      </c>
      <c r="BA1084" s="159">
        <v>0</v>
      </c>
      <c r="BB1084" s="56" t="s">
        <v>90</v>
      </c>
      <c r="BC1084" s="56" t="s">
        <v>149</v>
      </c>
      <c r="BD1084" s="403" t="s">
        <v>2503</v>
      </c>
      <c r="BE1084" s="51" t="s">
        <v>88</v>
      </c>
      <c r="BF1084" s="51" t="s">
        <v>88</v>
      </c>
    </row>
    <row r="1085" spans="2:58" x14ac:dyDescent="0.25">
      <c r="B1085" s="51">
        <v>2026</v>
      </c>
      <c r="C1085" s="51">
        <v>891780111</v>
      </c>
      <c r="D1085" s="51" t="s">
        <v>79</v>
      </c>
      <c r="E1085" s="161" t="s">
        <v>2502</v>
      </c>
      <c r="F1085" s="56" t="s">
        <v>2501</v>
      </c>
      <c r="G1085" s="56">
        <v>0</v>
      </c>
      <c r="H1085" s="56" t="s">
        <v>82</v>
      </c>
      <c r="I1085" s="51" t="s">
        <v>83</v>
      </c>
      <c r="J1085" s="121" t="s">
        <v>84</v>
      </c>
      <c r="K1085" s="109" t="s">
        <v>2500</v>
      </c>
      <c r="L1085" s="114">
        <v>10885500</v>
      </c>
      <c r="M1085" s="51" t="s">
        <v>86</v>
      </c>
      <c r="N1085" s="109" t="s">
        <v>2499</v>
      </c>
      <c r="O1085" s="109">
        <v>1083001495</v>
      </c>
      <c r="P1085" s="109">
        <v>207</v>
      </c>
      <c r="Q1085" s="120">
        <v>46038</v>
      </c>
      <c r="R1085" s="109">
        <v>923633360</v>
      </c>
      <c r="S1085" s="114">
        <v>3752</v>
      </c>
      <c r="T1085" s="120">
        <v>45687</v>
      </c>
      <c r="U1085" s="114">
        <v>10885500</v>
      </c>
      <c r="V1085" s="56" t="s">
        <v>88</v>
      </c>
      <c r="W1085" s="114">
        <v>84458088</v>
      </c>
      <c r="X1085" s="161" t="s">
        <v>2498</v>
      </c>
      <c r="Y1085" s="120">
        <v>46052</v>
      </c>
      <c r="Z1085" s="120">
        <v>46052</v>
      </c>
      <c r="AA1085" s="120" t="s">
        <v>90</v>
      </c>
      <c r="AB1085" s="120">
        <v>46172</v>
      </c>
      <c r="AC1085" s="54">
        <f t="shared" si="81"/>
        <v>120</v>
      </c>
      <c r="AD1085" s="56">
        <v>1</v>
      </c>
      <c r="AE1085" s="114">
        <v>2419000</v>
      </c>
      <c r="AF1085" s="56">
        <v>1</v>
      </c>
      <c r="AG1085" s="116">
        <v>46203</v>
      </c>
      <c r="AH1085" s="54">
        <f t="shared" si="85"/>
        <v>31</v>
      </c>
      <c r="AI1085" s="56">
        <v>0</v>
      </c>
      <c r="AJ1085" s="114">
        <v>0</v>
      </c>
      <c r="AK1085" s="120" t="s">
        <v>90</v>
      </c>
      <c r="AL1085" s="116" t="s">
        <v>90</v>
      </c>
      <c r="AM1085" s="56">
        <v>0</v>
      </c>
      <c r="AN1085" s="116" t="s">
        <v>90</v>
      </c>
      <c r="AO1085" s="116" t="s">
        <v>90</v>
      </c>
      <c r="AP1085" s="116" t="s">
        <v>90</v>
      </c>
      <c r="AQ1085" s="54">
        <f t="shared" si="82"/>
        <v>0</v>
      </c>
      <c r="AR1085" s="54">
        <f>+L1085+AE1085-AJ1085</f>
        <v>13304500</v>
      </c>
      <c r="AS1085" s="56" t="s">
        <v>88</v>
      </c>
      <c r="AT1085" s="114">
        <v>10885500</v>
      </c>
      <c r="AU1085" s="56" t="s">
        <v>91</v>
      </c>
      <c r="AV1085" s="114">
        <v>0</v>
      </c>
      <c r="AW1085" s="56" t="s">
        <v>90</v>
      </c>
      <c r="AX1085" s="247">
        <v>4838000</v>
      </c>
      <c r="AY1085" s="58">
        <f t="shared" si="83"/>
        <v>8466500</v>
      </c>
      <c r="AZ1085" s="112">
        <f t="shared" si="84"/>
        <v>0.36363636363636365</v>
      </c>
      <c r="BA1085" s="159">
        <v>0.44444444444444442</v>
      </c>
      <c r="BB1085" s="56" t="s">
        <v>90</v>
      </c>
      <c r="BC1085" s="56" t="s">
        <v>149</v>
      </c>
      <c r="BD1085" s="403" t="s">
        <v>2497</v>
      </c>
      <c r="BE1085" s="51" t="s">
        <v>88</v>
      </c>
      <c r="BF1085" s="51" t="s">
        <v>88</v>
      </c>
    </row>
    <row r="1086" spans="2:58" x14ac:dyDescent="0.25">
      <c r="B1086" s="51">
        <v>2026</v>
      </c>
      <c r="C1086" s="51">
        <v>891780111</v>
      </c>
      <c r="D1086" s="51" t="s">
        <v>79</v>
      </c>
      <c r="E1086" s="161" t="s">
        <v>2496</v>
      </c>
      <c r="F1086" s="56" t="s">
        <v>2495</v>
      </c>
      <c r="G1086" s="56">
        <v>0</v>
      </c>
      <c r="H1086" s="56" t="s">
        <v>82</v>
      </c>
      <c r="I1086" s="51" t="s">
        <v>83</v>
      </c>
      <c r="J1086" s="121" t="s">
        <v>84</v>
      </c>
      <c r="K1086" s="109" t="s">
        <v>2494</v>
      </c>
      <c r="L1086" s="114">
        <v>17600000</v>
      </c>
      <c r="M1086" s="51" t="s">
        <v>86</v>
      </c>
      <c r="N1086" s="109" t="s">
        <v>2493</v>
      </c>
      <c r="O1086" s="109">
        <v>36548542</v>
      </c>
      <c r="P1086" s="109">
        <v>377</v>
      </c>
      <c r="Q1086" s="120">
        <v>46045</v>
      </c>
      <c r="R1086" s="109">
        <v>300000000</v>
      </c>
      <c r="S1086" s="114">
        <v>4002</v>
      </c>
      <c r="T1086" s="120">
        <v>45687</v>
      </c>
      <c r="U1086" s="114">
        <v>17600000</v>
      </c>
      <c r="V1086" s="56" t="s">
        <v>88</v>
      </c>
      <c r="W1086" s="114">
        <v>85155333</v>
      </c>
      <c r="X1086" s="161" t="s">
        <v>1960</v>
      </c>
      <c r="Y1086" s="120">
        <v>46052</v>
      </c>
      <c r="Z1086" s="120">
        <v>46052</v>
      </c>
      <c r="AA1086" s="120" t="s">
        <v>90</v>
      </c>
      <c r="AB1086" s="120">
        <v>46172</v>
      </c>
      <c r="AC1086" s="54">
        <f t="shared" si="81"/>
        <v>120</v>
      </c>
      <c r="AD1086" s="56">
        <v>1</v>
      </c>
      <c r="AE1086" s="114">
        <v>4400000</v>
      </c>
      <c r="AF1086" s="56">
        <v>1</v>
      </c>
      <c r="AG1086" s="116">
        <v>46203</v>
      </c>
      <c r="AH1086" s="54">
        <f t="shared" si="85"/>
        <v>31</v>
      </c>
      <c r="AI1086" s="56">
        <v>0</v>
      </c>
      <c r="AJ1086" s="114">
        <v>0</v>
      </c>
      <c r="AK1086" s="120" t="s">
        <v>90</v>
      </c>
      <c r="AL1086" s="116" t="s">
        <v>90</v>
      </c>
      <c r="AM1086" s="56">
        <v>0</v>
      </c>
      <c r="AN1086" s="116" t="s">
        <v>90</v>
      </c>
      <c r="AO1086" s="116" t="s">
        <v>90</v>
      </c>
      <c r="AP1086" s="116" t="s">
        <v>90</v>
      </c>
      <c r="AQ1086" s="54">
        <f t="shared" si="82"/>
        <v>0</v>
      </c>
      <c r="AR1086" s="54">
        <f>+L1086+AE1086-AJ1086</f>
        <v>22000000</v>
      </c>
      <c r="AS1086" s="56" t="s">
        <v>88</v>
      </c>
      <c r="AT1086" s="114">
        <v>17600000</v>
      </c>
      <c r="AU1086" s="56" t="s">
        <v>91</v>
      </c>
      <c r="AV1086" s="114">
        <v>0</v>
      </c>
      <c r="AW1086" s="56" t="s">
        <v>90</v>
      </c>
      <c r="AX1086" s="247">
        <v>8800000</v>
      </c>
      <c r="AY1086" s="58">
        <f t="shared" si="83"/>
        <v>13200000</v>
      </c>
      <c r="AZ1086" s="112">
        <f t="shared" si="84"/>
        <v>0.4</v>
      </c>
      <c r="BA1086" s="159">
        <v>0.5</v>
      </c>
      <c r="BB1086" s="56" t="s">
        <v>90</v>
      </c>
      <c r="BC1086" s="56" t="s">
        <v>92</v>
      </c>
      <c r="BD1086" s="403" t="s">
        <v>2492</v>
      </c>
      <c r="BE1086" s="51" t="s">
        <v>88</v>
      </c>
      <c r="BF1086" s="51" t="s">
        <v>88</v>
      </c>
    </row>
    <row r="1087" spans="2:58" x14ac:dyDescent="0.25">
      <c r="B1087" s="51">
        <v>2026</v>
      </c>
      <c r="C1087" s="51">
        <v>891780111</v>
      </c>
      <c r="D1087" s="51" t="s">
        <v>79</v>
      </c>
      <c r="E1087" s="161" t="s">
        <v>2491</v>
      </c>
      <c r="F1087" s="56" t="s">
        <v>2490</v>
      </c>
      <c r="G1087" s="56">
        <v>0</v>
      </c>
      <c r="H1087" s="56" t="s">
        <v>82</v>
      </c>
      <c r="I1087" s="51" t="s">
        <v>83</v>
      </c>
      <c r="J1087" s="121" t="s">
        <v>84</v>
      </c>
      <c r="K1087" s="109" t="s">
        <v>2489</v>
      </c>
      <c r="L1087" s="114">
        <v>15200000</v>
      </c>
      <c r="M1087" s="51" t="s">
        <v>86</v>
      </c>
      <c r="N1087" s="109" t="s">
        <v>2488</v>
      </c>
      <c r="O1087" s="109">
        <v>1235538992</v>
      </c>
      <c r="P1087" s="109">
        <v>377</v>
      </c>
      <c r="Q1087" s="120">
        <v>46045</v>
      </c>
      <c r="R1087" s="109">
        <v>300000000</v>
      </c>
      <c r="S1087" s="114">
        <v>4000</v>
      </c>
      <c r="T1087" s="120">
        <v>45687</v>
      </c>
      <c r="U1087" s="114">
        <v>15200000</v>
      </c>
      <c r="V1087" s="56" t="s">
        <v>88</v>
      </c>
      <c r="W1087" s="114">
        <v>85155333</v>
      </c>
      <c r="X1087" s="161" t="s">
        <v>1960</v>
      </c>
      <c r="Y1087" s="120">
        <v>46052</v>
      </c>
      <c r="Z1087" s="120">
        <v>46052</v>
      </c>
      <c r="AA1087" s="120" t="s">
        <v>90</v>
      </c>
      <c r="AB1087" s="120">
        <v>46172</v>
      </c>
      <c r="AC1087" s="54">
        <f t="shared" si="81"/>
        <v>120</v>
      </c>
      <c r="AD1087" s="56">
        <v>0</v>
      </c>
      <c r="AE1087" s="114">
        <v>0</v>
      </c>
      <c r="AF1087" s="56">
        <v>0</v>
      </c>
      <c r="AG1087" s="116" t="s">
        <v>90</v>
      </c>
      <c r="AH1087" s="54">
        <f t="shared" si="85"/>
        <v>0</v>
      </c>
      <c r="AI1087" s="56">
        <v>0</v>
      </c>
      <c r="AJ1087" s="114">
        <v>0</v>
      </c>
      <c r="AK1087" s="120" t="s">
        <v>90</v>
      </c>
      <c r="AL1087" s="116" t="s">
        <v>90</v>
      </c>
      <c r="AM1087" s="56">
        <v>0</v>
      </c>
      <c r="AN1087" s="116" t="s">
        <v>90</v>
      </c>
      <c r="AO1087" s="116" t="s">
        <v>90</v>
      </c>
      <c r="AP1087" s="116" t="s">
        <v>90</v>
      </c>
      <c r="AQ1087" s="54">
        <f t="shared" si="82"/>
        <v>0</v>
      </c>
      <c r="AR1087" s="54">
        <f>+L1087+AE1087-AJ1087</f>
        <v>15200000</v>
      </c>
      <c r="AS1087" s="56" t="s">
        <v>88</v>
      </c>
      <c r="AT1087" s="114">
        <v>15200000</v>
      </c>
      <c r="AU1087" s="56" t="s">
        <v>91</v>
      </c>
      <c r="AV1087" s="114">
        <v>0</v>
      </c>
      <c r="AW1087" s="56" t="s">
        <v>90</v>
      </c>
      <c r="AX1087" s="247">
        <v>7600000</v>
      </c>
      <c r="AY1087" s="58">
        <f t="shared" si="83"/>
        <v>7600000</v>
      </c>
      <c r="AZ1087" s="112">
        <f t="shared" si="84"/>
        <v>0.5</v>
      </c>
      <c r="BA1087" s="159">
        <v>0.5</v>
      </c>
      <c r="BB1087" s="56" t="s">
        <v>90</v>
      </c>
      <c r="BC1087" s="56" t="s">
        <v>149</v>
      </c>
      <c r="BD1087" s="403" t="s">
        <v>2487</v>
      </c>
      <c r="BE1087" s="51" t="s">
        <v>88</v>
      </c>
      <c r="BF1087" s="51" t="s">
        <v>88</v>
      </c>
    </row>
    <row r="1088" spans="2:58" x14ac:dyDescent="0.25">
      <c r="B1088" s="51">
        <v>2026</v>
      </c>
      <c r="C1088" s="51">
        <v>891780111</v>
      </c>
      <c r="D1088" s="51" t="s">
        <v>79</v>
      </c>
      <c r="E1088" s="161" t="s">
        <v>2486</v>
      </c>
      <c r="F1088" s="56" t="s">
        <v>2485</v>
      </c>
      <c r="G1088" s="56">
        <v>0</v>
      </c>
      <c r="H1088" s="56" t="s">
        <v>82</v>
      </c>
      <c r="I1088" s="51" t="s">
        <v>174</v>
      </c>
      <c r="J1088" s="121" t="s">
        <v>84</v>
      </c>
      <c r="K1088" s="109" t="s">
        <v>2484</v>
      </c>
      <c r="L1088" s="114">
        <v>16342539</v>
      </c>
      <c r="M1088" s="51" t="s">
        <v>86</v>
      </c>
      <c r="N1088" s="109" t="s">
        <v>2483</v>
      </c>
      <c r="O1088" s="109">
        <v>1235539596</v>
      </c>
      <c r="P1088" s="109">
        <v>490</v>
      </c>
      <c r="Q1088" s="120">
        <v>46051</v>
      </c>
      <c r="R1088" s="109">
        <v>4224609418</v>
      </c>
      <c r="S1088" s="114">
        <v>4010</v>
      </c>
      <c r="T1088" s="120">
        <v>46052</v>
      </c>
      <c r="U1088" s="114">
        <v>16342539</v>
      </c>
      <c r="V1088" s="56" t="s">
        <v>88</v>
      </c>
      <c r="W1088" s="114">
        <v>1082939683</v>
      </c>
      <c r="X1088" s="161" t="s">
        <v>1984</v>
      </c>
      <c r="Y1088" s="120">
        <v>46052</v>
      </c>
      <c r="Z1088" s="120">
        <v>46090</v>
      </c>
      <c r="AA1088" s="120" t="s">
        <v>90</v>
      </c>
      <c r="AB1088" s="120">
        <v>46234</v>
      </c>
      <c r="AC1088" s="54">
        <f t="shared" si="81"/>
        <v>144</v>
      </c>
      <c r="AD1088" s="56">
        <v>0</v>
      </c>
      <c r="AE1088" s="114">
        <v>0</v>
      </c>
      <c r="AF1088" s="56">
        <v>0</v>
      </c>
      <c r="AG1088" s="116" t="s">
        <v>90</v>
      </c>
      <c r="AH1088" s="54">
        <f t="shared" si="85"/>
        <v>0</v>
      </c>
      <c r="AI1088" s="56">
        <v>1</v>
      </c>
      <c r="AJ1088" s="114">
        <v>16342539</v>
      </c>
      <c r="AK1088" s="120">
        <v>46072</v>
      </c>
      <c r="AL1088" s="116" t="s">
        <v>90</v>
      </c>
      <c r="AM1088" s="56">
        <v>0</v>
      </c>
      <c r="AN1088" s="116" t="s">
        <v>90</v>
      </c>
      <c r="AO1088" s="116" t="s">
        <v>90</v>
      </c>
      <c r="AP1088" s="116" t="s">
        <v>90</v>
      </c>
      <c r="AQ1088" s="54">
        <f t="shared" si="82"/>
        <v>0</v>
      </c>
      <c r="AR1088" s="54">
        <f>+L1088+AE1088-AJ1088</f>
        <v>0</v>
      </c>
      <c r="AS1088" s="56" t="s">
        <v>571</v>
      </c>
      <c r="AT1088" s="114">
        <v>0</v>
      </c>
      <c r="AU1088" s="56" t="s">
        <v>91</v>
      </c>
      <c r="AV1088" s="114">
        <v>0</v>
      </c>
      <c r="AW1088" s="56" t="s">
        <v>90</v>
      </c>
      <c r="AX1088" s="247">
        <v>0</v>
      </c>
      <c r="AY1088" s="58">
        <f t="shared" si="83"/>
        <v>0</v>
      </c>
      <c r="AZ1088" s="112" t="str">
        <f t="shared" si="84"/>
        <v>_</v>
      </c>
      <c r="BA1088" s="159">
        <v>0</v>
      </c>
      <c r="BB1088" s="56" t="s">
        <v>90</v>
      </c>
      <c r="BC1088" s="56" t="s">
        <v>149</v>
      </c>
      <c r="BD1088" s="403" t="s">
        <v>2482</v>
      </c>
      <c r="BE1088" s="51" t="s">
        <v>88</v>
      </c>
      <c r="BF1088" s="51" t="s">
        <v>88</v>
      </c>
    </row>
    <row r="1089" spans="1:58" x14ac:dyDescent="0.25">
      <c r="B1089" s="51">
        <v>2026</v>
      </c>
      <c r="C1089" s="51">
        <v>891780111</v>
      </c>
      <c r="D1089" s="51" t="s">
        <v>79</v>
      </c>
      <c r="E1089" s="161" t="s">
        <v>2481</v>
      </c>
      <c r="F1089" s="56" t="s">
        <v>2480</v>
      </c>
      <c r="G1089" s="56">
        <v>0</v>
      </c>
      <c r="H1089" s="56" t="s">
        <v>82</v>
      </c>
      <c r="I1089" s="51" t="s">
        <v>174</v>
      </c>
      <c r="J1089" s="121" t="s">
        <v>84</v>
      </c>
      <c r="K1089" s="109" t="s">
        <v>2479</v>
      </c>
      <c r="L1089" s="114">
        <v>5122980</v>
      </c>
      <c r="M1089" s="51" t="s">
        <v>86</v>
      </c>
      <c r="N1089" s="109" t="s">
        <v>2478</v>
      </c>
      <c r="O1089" s="109">
        <v>1082867017</v>
      </c>
      <c r="P1089" s="109">
        <v>541</v>
      </c>
      <c r="Q1089" s="120">
        <v>46052</v>
      </c>
      <c r="R1089" s="109">
        <v>10245980</v>
      </c>
      <c r="S1089" s="114">
        <v>3999</v>
      </c>
      <c r="T1089" s="120">
        <v>45687</v>
      </c>
      <c r="U1089" s="114">
        <v>5122980</v>
      </c>
      <c r="V1089" s="56" t="s">
        <v>88</v>
      </c>
      <c r="W1089" s="114">
        <v>1082939683</v>
      </c>
      <c r="X1089" s="161" t="s">
        <v>1984</v>
      </c>
      <c r="Y1089" s="120">
        <v>46052</v>
      </c>
      <c r="Z1089" s="120">
        <v>46052</v>
      </c>
      <c r="AA1089" s="120" t="s">
        <v>90</v>
      </c>
      <c r="AB1089" s="120">
        <v>46112</v>
      </c>
      <c r="AC1089" s="54">
        <f t="shared" si="81"/>
        <v>60</v>
      </c>
      <c r="AD1089" s="56">
        <v>0</v>
      </c>
      <c r="AE1089" s="114">
        <v>0</v>
      </c>
      <c r="AF1089" s="56">
        <v>0</v>
      </c>
      <c r="AG1089" s="116" t="s">
        <v>90</v>
      </c>
      <c r="AH1089" s="54">
        <f t="shared" si="85"/>
        <v>0</v>
      </c>
      <c r="AI1089" s="56">
        <v>0</v>
      </c>
      <c r="AJ1089" s="114">
        <v>0</v>
      </c>
      <c r="AK1089" s="120" t="s">
        <v>90</v>
      </c>
      <c r="AL1089" s="116" t="s">
        <v>90</v>
      </c>
      <c r="AM1089" s="56">
        <v>0</v>
      </c>
      <c r="AN1089" s="116" t="s">
        <v>90</v>
      </c>
      <c r="AO1089" s="116" t="s">
        <v>90</v>
      </c>
      <c r="AP1089" s="116" t="s">
        <v>90</v>
      </c>
      <c r="AQ1089" s="54">
        <f t="shared" si="82"/>
        <v>0</v>
      </c>
      <c r="AR1089" s="54">
        <f>+L1089+AE1089-AJ1089</f>
        <v>5122980</v>
      </c>
      <c r="AS1089" s="56" t="s">
        <v>571</v>
      </c>
      <c r="AT1089" s="114">
        <v>0</v>
      </c>
      <c r="AU1089" s="56" t="s">
        <v>91</v>
      </c>
      <c r="AV1089" s="114">
        <v>0</v>
      </c>
      <c r="AW1089" s="56" t="s">
        <v>90</v>
      </c>
      <c r="AX1089" s="247">
        <v>0</v>
      </c>
      <c r="AY1089" s="58">
        <f t="shared" si="83"/>
        <v>5122980</v>
      </c>
      <c r="AZ1089" s="112">
        <f t="shared" si="84"/>
        <v>0</v>
      </c>
      <c r="BA1089" s="159">
        <v>0</v>
      </c>
      <c r="BB1089" s="56" t="s">
        <v>90</v>
      </c>
      <c r="BC1089" s="56" t="s">
        <v>149</v>
      </c>
      <c r="BD1089" s="403" t="s">
        <v>2477</v>
      </c>
      <c r="BE1089" s="51" t="s">
        <v>88</v>
      </c>
      <c r="BF1089" s="51" t="s">
        <v>88</v>
      </c>
    </row>
    <row r="1090" spans="1:58" x14ac:dyDescent="0.25">
      <c r="B1090" s="51">
        <v>2026</v>
      </c>
      <c r="C1090" s="51">
        <v>891780111</v>
      </c>
      <c r="D1090" s="51" t="s">
        <v>79</v>
      </c>
      <c r="E1090" s="161" t="s">
        <v>2476</v>
      </c>
      <c r="F1090" s="56" t="s">
        <v>2475</v>
      </c>
      <c r="G1090" s="56">
        <v>0</v>
      </c>
      <c r="H1090" s="56" t="s">
        <v>82</v>
      </c>
      <c r="I1090" s="51" t="s">
        <v>174</v>
      </c>
      <c r="J1090" s="121" t="s">
        <v>84</v>
      </c>
      <c r="K1090" s="109" t="s">
        <v>2474</v>
      </c>
      <c r="L1090" s="114">
        <v>14795936</v>
      </c>
      <c r="M1090" s="51" t="s">
        <v>86</v>
      </c>
      <c r="N1090" s="109" t="s">
        <v>2473</v>
      </c>
      <c r="O1090" s="109">
        <v>1004352144</v>
      </c>
      <c r="P1090" s="109">
        <v>490</v>
      </c>
      <c r="Q1090" s="120">
        <v>46051</v>
      </c>
      <c r="R1090" s="109">
        <v>4224609418</v>
      </c>
      <c r="S1090" s="114">
        <v>3956</v>
      </c>
      <c r="T1090" s="120">
        <v>46052</v>
      </c>
      <c r="U1090" s="114">
        <v>14795936</v>
      </c>
      <c r="V1090" s="56" t="s">
        <v>88</v>
      </c>
      <c r="W1090" s="114">
        <v>1082939683</v>
      </c>
      <c r="X1090" s="161" t="s">
        <v>1984</v>
      </c>
      <c r="Y1090" s="120">
        <v>46052</v>
      </c>
      <c r="Z1090" s="120">
        <v>46062</v>
      </c>
      <c r="AA1090" s="120" t="s">
        <v>90</v>
      </c>
      <c r="AB1090" s="120">
        <v>46234</v>
      </c>
      <c r="AC1090" s="54">
        <f t="shared" si="81"/>
        <v>172</v>
      </c>
      <c r="AD1090" s="56">
        <v>0</v>
      </c>
      <c r="AE1090" s="114">
        <v>0</v>
      </c>
      <c r="AF1090" s="56">
        <v>0</v>
      </c>
      <c r="AG1090" s="116" t="s">
        <v>90</v>
      </c>
      <c r="AH1090" s="54">
        <f t="shared" si="85"/>
        <v>0</v>
      </c>
      <c r="AI1090" s="56">
        <v>0</v>
      </c>
      <c r="AJ1090" s="114">
        <v>0</v>
      </c>
      <c r="AK1090" s="120" t="s">
        <v>90</v>
      </c>
      <c r="AL1090" s="116" t="s">
        <v>90</v>
      </c>
      <c r="AM1090" s="56">
        <v>0</v>
      </c>
      <c r="AN1090" s="116" t="s">
        <v>90</v>
      </c>
      <c r="AO1090" s="116" t="s">
        <v>90</v>
      </c>
      <c r="AP1090" s="116" t="s">
        <v>90</v>
      </c>
      <c r="AQ1090" s="54">
        <f t="shared" si="82"/>
        <v>0</v>
      </c>
      <c r="AR1090" s="54">
        <f>+L1090+AE1090-AJ1090</f>
        <v>14795936</v>
      </c>
      <c r="AS1090" s="56" t="s">
        <v>571</v>
      </c>
      <c r="AT1090" s="114">
        <v>0</v>
      </c>
      <c r="AU1090" s="56" t="s">
        <v>91</v>
      </c>
      <c r="AV1090" s="114">
        <v>0</v>
      </c>
      <c r="AW1090" s="56" t="s">
        <v>90</v>
      </c>
      <c r="AX1090" s="247">
        <v>2856259</v>
      </c>
      <c r="AY1090" s="58">
        <f t="shared" si="83"/>
        <v>11939677</v>
      </c>
      <c r="AZ1090" s="112">
        <f t="shared" si="84"/>
        <v>0.19304348166956115</v>
      </c>
      <c r="BA1090" s="159">
        <v>0.19304348166956115</v>
      </c>
      <c r="BB1090" s="56" t="s">
        <v>90</v>
      </c>
      <c r="BC1090" s="56" t="s">
        <v>92</v>
      </c>
      <c r="BD1090" s="403" t="s">
        <v>2472</v>
      </c>
      <c r="BE1090" s="51" t="s">
        <v>88</v>
      </c>
      <c r="BF1090" s="51" t="s">
        <v>88</v>
      </c>
    </row>
    <row r="1091" spans="1:58" x14ac:dyDescent="0.25">
      <c r="B1091" s="51">
        <v>2026</v>
      </c>
      <c r="C1091" s="51">
        <v>891780111</v>
      </c>
      <c r="D1091" s="51" t="s">
        <v>79</v>
      </c>
      <c r="E1091" s="161" t="s">
        <v>2471</v>
      </c>
      <c r="F1091" s="56" t="s">
        <v>2470</v>
      </c>
      <c r="G1091" s="56">
        <v>0</v>
      </c>
      <c r="H1091" s="56" t="s">
        <v>82</v>
      </c>
      <c r="I1091" s="51" t="s">
        <v>83</v>
      </c>
      <c r="J1091" s="121" t="s">
        <v>84</v>
      </c>
      <c r="K1091" s="109" t="s">
        <v>2469</v>
      </c>
      <c r="L1091" s="114">
        <v>16000000</v>
      </c>
      <c r="M1091" s="51" t="s">
        <v>86</v>
      </c>
      <c r="N1091" s="109" t="s">
        <v>2468</v>
      </c>
      <c r="O1091" s="109">
        <v>19615281</v>
      </c>
      <c r="P1091" s="109">
        <v>377</v>
      </c>
      <c r="Q1091" s="120">
        <v>46045</v>
      </c>
      <c r="R1091" s="109">
        <v>300000000</v>
      </c>
      <c r="S1091" s="410">
        <v>4008</v>
      </c>
      <c r="T1091" s="120">
        <v>45687</v>
      </c>
      <c r="U1091" s="114">
        <v>16000000</v>
      </c>
      <c r="V1091" s="56" t="s">
        <v>88</v>
      </c>
      <c r="W1091" s="114">
        <v>85155333</v>
      </c>
      <c r="X1091" s="161" t="s">
        <v>1960</v>
      </c>
      <c r="Y1091" s="120">
        <v>46052</v>
      </c>
      <c r="Z1091" s="120">
        <v>46052</v>
      </c>
      <c r="AA1091" s="120" t="s">
        <v>90</v>
      </c>
      <c r="AB1091" s="120">
        <v>46172</v>
      </c>
      <c r="AC1091" s="54">
        <f t="shared" si="81"/>
        <v>120</v>
      </c>
      <c r="AD1091" s="56">
        <v>0</v>
      </c>
      <c r="AE1091" s="114">
        <v>0</v>
      </c>
      <c r="AF1091" s="56">
        <v>0</v>
      </c>
      <c r="AG1091" s="116" t="s">
        <v>90</v>
      </c>
      <c r="AH1091" s="54">
        <f t="shared" si="85"/>
        <v>0</v>
      </c>
      <c r="AI1091" s="56">
        <v>0</v>
      </c>
      <c r="AJ1091" s="114">
        <v>0</v>
      </c>
      <c r="AK1091" s="120" t="s">
        <v>90</v>
      </c>
      <c r="AL1091" s="116" t="s">
        <v>90</v>
      </c>
      <c r="AM1091" s="56">
        <v>0</v>
      </c>
      <c r="AN1091" s="116" t="s">
        <v>90</v>
      </c>
      <c r="AO1091" s="116" t="s">
        <v>90</v>
      </c>
      <c r="AP1091" s="116" t="s">
        <v>90</v>
      </c>
      <c r="AQ1091" s="54">
        <f t="shared" si="82"/>
        <v>0</v>
      </c>
      <c r="AR1091" s="54">
        <f>+L1091+AE1091-AJ1091</f>
        <v>16000000</v>
      </c>
      <c r="AS1091" s="56" t="s">
        <v>88</v>
      </c>
      <c r="AT1091" s="114">
        <v>16000000</v>
      </c>
      <c r="AU1091" s="56" t="s">
        <v>91</v>
      </c>
      <c r="AV1091" s="114">
        <v>0</v>
      </c>
      <c r="AW1091" s="56" t="s">
        <v>90</v>
      </c>
      <c r="AX1091" s="247">
        <v>8000000</v>
      </c>
      <c r="AY1091" s="58">
        <f t="shared" si="83"/>
        <v>8000000</v>
      </c>
      <c r="AZ1091" s="112">
        <f t="shared" si="84"/>
        <v>0.5</v>
      </c>
      <c r="BA1091" s="159">
        <v>0.5</v>
      </c>
      <c r="BB1091" s="56" t="s">
        <v>90</v>
      </c>
      <c r="BC1091" s="56" t="s">
        <v>149</v>
      </c>
      <c r="BD1091" s="403" t="s">
        <v>2467</v>
      </c>
      <c r="BE1091" s="51" t="s">
        <v>88</v>
      </c>
      <c r="BF1091" s="51" t="s">
        <v>88</v>
      </c>
    </row>
    <row r="1092" spans="1:58" x14ac:dyDescent="0.25">
      <c r="B1092" s="51">
        <v>2026</v>
      </c>
      <c r="C1092" s="51">
        <v>891780111</v>
      </c>
      <c r="D1092" s="51" t="s">
        <v>79</v>
      </c>
      <c r="E1092" s="161" t="s">
        <v>2466</v>
      </c>
      <c r="F1092" s="56" t="s">
        <v>2465</v>
      </c>
      <c r="G1092" s="56">
        <v>0</v>
      </c>
      <c r="H1092" s="56" t="s">
        <v>82</v>
      </c>
      <c r="I1092" s="51" t="s">
        <v>83</v>
      </c>
      <c r="J1092" s="121" t="s">
        <v>84</v>
      </c>
      <c r="K1092" s="109" t="s">
        <v>2464</v>
      </c>
      <c r="L1092" s="114">
        <v>11396000</v>
      </c>
      <c r="M1092" s="51" t="s">
        <v>86</v>
      </c>
      <c r="N1092" s="109" t="s">
        <v>2463</v>
      </c>
      <c r="O1092" s="109">
        <v>1004348346</v>
      </c>
      <c r="P1092" s="109">
        <v>377</v>
      </c>
      <c r="Q1092" s="120">
        <v>46045</v>
      </c>
      <c r="R1092" s="109">
        <v>300000000</v>
      </c>
      <c r="S1092" s="114">
        <v>3955</v>
      </c>
      <c r="T1092" s="120">
        <v>45687</v>
      </c>
      <c r="U1092" s="114">
        <v>11396000</v>
      </c>
      <c r="V1092" s="56" t="s">
        <v>88</v>
      </c>
      <c r="W1092" s="114">
        <v>36723796</v>
      </c>
      <c r="X1092" s="161" t="s">
        <v>2122</v>
      </c>
      <c r="Y1092" s="120">
        <v>46052</v>
      </c>
      <c r="Z1092" s="120">
        <v>46052</v>
      </c>
      <c r="AA1092" s="120" t="s">
        <v>90</v>
      </c>
      <c r="AB1092" s="120">
        <v>46172</v>
      </c>
      <c r="AC1092" s="54">
        <f t="shared" si="81"/>
        <v>120</v>
      </c>
      <c r="AD1092" s="56">
        <v>1</v>
      </c>
      <c r="AE1092" s="114">
        <v>2849000</v>
      </c>
      <c r="AF1092" s="56">
        <v>1</v>
      </c>
      <c r="AG1092" s="116">
        <v>46203</v>
      </c>
      <c r="AH1092" s="54">
        <f t="shared" si="85"/>
        <v>31</v>
      </c>
      <c r="AI1092" s="56">
        <v>0</v>
      </c>
      <c r="AJ1092" s="114">
        <v>0</v>
      </c>
      <c r="AK1092" s="120" t="s">
        <v>90</v>
      </c>
      <c r="AL1092" s="116" t="s">
        <v>90</v>
      </c>
      <c r="AM1092" s="56">
        <v>0</v>
      </c>
      <c r="AN1092" s="116" t="s">
        <v>90</v>
      </c>
      <c r="AO1092" s="116" t="s">
        <v>90</v>
      </c>
      <c r="AP1092" s="116" t="s">
        <v>90</v>
      </c>
      <c r="AQ1092" s="54">
        <f t="shared" si="82"/>
        <v>0</v>
      </c>
      <c r="AR1092" s="54">
        <f>+L1092+AE1092-AJ1092</f>
        <v>14245000</v>
      </c>
      <c r="AS1092" s="56" t="s">
        <v>88</v>
      </c>
      <c r="AT1092" s="114">
        <v>11396000</v>
      </c>
      <c r="AU1092" s="56" t="s">
        <v>91</v>
      </c>
      <c r="AV1092" s="114">
        <v>0</v>
      </c>
      <c r="AW1092" s="56" t="s">
        <v>90</v>
      </c>
      <c r="AX1092" s="247">
        <v>5698000</v>
      </c>
      <c r="AY1092" s="58">
        <f t="shared" si="83"/>
        <v>8547000</v>
      </c>
      <c r="AZ1092" s="112">
        <f t="shared" si="84"/>
        <v>0.4</v>
      </c>
      <c r="BA1092" s="159">
        <v>0.5</v>
      </c>
      <c r="BB1092" s="56" t="s">
        <v>90</v>
      </c>
      <c r="BC1092" s="56" t="s">
        <v>92</v>
      </c>
      <c r="BD1092" s="403" t="s">
        <v>2462</v>
      </c>
      <c r="BE1092" s="51" t="s">
        <v>88</v>
      </c>
      <c r="BF1092" s="51" t="s">
        <v>88</v>
      </c>
    </row>
    <row r="1093" spans="1:58" x14ac:dyDescent="0.25">
      <c r="B1093" s="51">
        <v>2026</v>
      </c>
      <c r="C1093" s="51">
        <v>891780111</v>
      </c>
      <c r="D1093" s="51" t="s">
        <v>79</v>
      </c>
      <c r="E1093" s="161" t="s">
        <v>2461</v>
      </c>
      <c r="F1093" s="56" t="s">
        <v>2460</v>
      </c>
      <c r="G1093" s="56">
        <v>0</v>
      </c>
      <c r="H1093" s="56" t="s">
        <v>82</v>
      </c>
      <c r="I1093" s="51" t="s">
        <v>174</v>
      </c>
      <c r="J1093" s="121" t="s">
        <v>84</v>
      </c>
      <c r="K1093" s="109" t="s">
        <v>2459</v>
      </c>
      <c r="L1093" s="114">
        <v>15569237</v>
      </c>
      <c r="M1093" s="51" t="s">
        <v>86</v>
      </c>
      <c r="N1093" s="109" t="s">
        <v>2458</v>
      </c>
      <c r="O1093" s="109">
        <v>1025460056</v>
      </c>
      <c r="P1093" s="109">
        <v>490</v>
      </c>
      <c r="Q1093" s="120">
        <v>46051</v>
      </c>
      <c r="R1093" s="109">
        <v>4224609418</v>
      </c>
      <c r="S1093" s="114">
        <v>4004</v>
      </c>
      <c r="T1093" s="120">
        <v>46052</v>
      </c>
      <c r="U1093" s="114">
        <v>15569237</v>
      </c>
      <c r="V1093" s="56" t="s">
        <v>88</v>
      </c>
      <c r="W1093" s="114">
        <v>1082939683</v>
      </c>
      <c r="X1093" s="161" t="s">
        <v>1984</v>
      </c>
      <c r="Y1093" s="120">
        <v>46052</v>
      </c>
      <c r="Z1093" s="120">
        <v>46062</v>
      </c>
      <c r="AA1093" s="120" t="s">
        <v>90</v>
      </c>
      <c r="AB1093" s="120">
        <v>46234</v>
      </c>
      <c r="AC1093" s="54">
        <f t="shared" si="81"/>
        <v>172</v>
      </c>
      <c r="AD1093" s="56">
        <v>0</v>
      </c>
      <c r="AE1093" s="114">
        <v>0</v>
      </c>
      <c r="AF1093" s="56">
        <v>0</v>
      </c>
      <c r="AG1093" s="116" t="s">
        <v>90</v>
      </c>
      <c r="AH1093" s="54">
        <f t="shared" si="85"/>
        <v>0</v>
      </c>
      <c r="AI1093" s="56">
        <v>0</v>
      </c>
      <c r="AJ1093" s="114">
        <v>0</v>
      </c>
      <c r="AK1093" s="120" t="s">
        <v>90</v>
      </c>
      <c r="AL1093" s="116" t="s">
        <v>90</v>
      </c>
      <c r="AM1093" s="56">
        <v>0</v>
      </c>
      <c r="AN1093" s="116" t="s">
        <v>90</v>
      </c>
      <c r="AO1093" s="116" t="s">
        <v>90</v>
      </c>
      <c r="AP1093" s="116" t="s">
        <v>90</v>
      </c>
      <c r="AQ1093" s="54">
        <f t="shared" si="82"/>
        <v>0</v>
      </c>
      <c r="AR1093" s="54">
        <f>+L1093+AE1093-AJ1093</f>
        <v>15569237</v>
      </c>
      <c r="AS1093" s="56" t="s">
        <v>571</v>
      </c>
      <c r="AT1093" s="114">
        <v>0</v>
      </c>
      <c r="AU1093" s="56" t="s">
        <v>91</v>
      </c>
      <c r="AV1093" s="114">
        <v>0</v>
      </c>
      <c r="AW1093" s="56" t="s">
        <v>90</v>
      </c>
      <c r="AX1093" s="247">
        <v>3155817</v>
      </c>
      <c r="AY1093" s="58">
        <f t="shared" si="83"/>
        <v>12413420</v>
      </c>
      <c r="AZ1093" s="112">
        <f t="shared" si="84"/>
        <v>0.20269567481052539</v>
      </c>
      <c r="BA1093" s="159">
        <v>0.20269567481052539</v>
      </c>
      <c r="BB1093" s="56" t="s">
        <v>90</v>
      </c>
      <c r="BC1093" s="56" t="s">
        <v>92</v>
      </c>
      <c r="BD1093" s="403" t="s">
        <v>2457</v>
      </c>
      <c r="BE1093" s="51" t="s">
        <v>88</v>
      </c>
      <c r="BF1093" s="51" t="s">
        <v>88</v>
      </c>
    </row>
    <row r="1094" spans="1:58" x14ac:dyDescent="0.25">
      <c r="B1094" s="51">
        <v>2026</v>
      </c>
      <c r="C1094" s="51">
        <v>891780111</v>
      </c>
      <c r="D1094" s="51" t="s">
        <v>79</v>
      </c>
      <c r="E1094" s="161" t="s">
        <v>2456</v>
      </c>
      <c r="F1094" s="56" t="s">
        <v>2455</v>
      </c>
      <c r="G1094" s="56">
        <v>0</v>
      </c>
      <c r="H1094" s="56" t="s">
        <v>82</v>
      </c>
      <c r="I1094" s="51" t="s">
        <v>83</v>
      </c>
      <c r="J1094" s="121" t="s">
        <v>84</v>
      </c>
      <c r="K1094" s="109" t="s">
        <v>2454</v>
      </c>
      <c r="L1094" s="114">
        <v>16000000</v>
      </c>
      <c r="M1094" s="51" t="s">
        <v>86</v>
      </c>
      <c r="N1094" s="109" t="s">
        <v>2453</v>
      </c>
      <c r="O1094" s="109">
        <v>57299415</v>
      </c>
      <c r="P1094" s="109">
        <v>377</v>
      </c>
      <c r="Q1094" s="120">
        <v>46045</v>
      </c>
      <c r="R1094" s="109">
        <v>300000000</v>
      </c>
      <c r="S1094" s="114">
        <v>4158</v>
      </c>
      <c r="T1094" s="120">
        <v>46052</v>
      </c>
      <c r="U1094" s="114">
        <v>16000000</v>
      </c>
      <c r="V1094" s="56" t="s">
        <v>88</v>
      </c>
      <c r="W1094" s="114">
        <v>85155333</v>
      </c>
      <c r="X1094" s="161" t="s">
        <v>1960</v>
      </c>
      <c r="Y1094" s="120">
        <v>46052</v>
      </c>
      <c r="Z1094" s="120">
        <v>46052</v>
      </c>
      <c r="AA1094" s="120" t="s">
        <v>90</v>
      </c>
      <c r="AB1094" s="120">
        <v>46172</v>
      </c>
      <c r="AC1094" s="54">
        <f t="shared" si="81"/>
        <v>120</v>
      </c>
      <c r="AD1094" s="56">
        <v>0</v>
      </c>
      <c r="AE1094" s="114">
        <v>0</v>
      </c>
      <c r="AF1094" s="56">
        <v>0</v>
      </c>
      <c r="AG1094" s="116" t="s">
        <v>90</v>
      </c>
      <c r="AH1094" s="54">
        <f t="shared" si="85"/>
        <v>0</v>
      </c>
      <c r="AI1094" s="56">
        <v>0</v>
      </c>
      <c r="AJ1094" s="114">
        <v>0</v>
      </c>
      <c r="AK1094" s="120" t="s">
        <v>90</v>
      </c>
      <c r="AL1094" s="116" t="s">
        <v>90</v>
      </c>
      <c r="AM1094" s="56">
        <v>0</v>
      </c>
      <c r="AN1094" s="116" t="s">
        <v>90</v>
      </c>
      <c r="AO1094" s="116" t="s">
        <v>90</v>
      </c>
      <c r="AP1094" s="116" t="s">
        <v>90</v>
      </c>
      <c r="AQ1094" s="54">
        <f t="shared" si="82"/>
        <v>0</v>
      </c>
      <c r="AR1094" s="54">
        <f>+L1094+AE1094-AJ1094</f>
        <v>16000000</v>
      </c>
      <c r="AS1094" s="56" t="s">
        <v>88</v>
      </c>
      <c r="AT1094" s="114">
        <v>16000000</v>
      </c>
      <c r="AU1094" s="56" t="s">
        <v>91</v>
      </c>
      <c r="AV1094" s="114">
        <v>0</v>
      </c>
      <c r="AW1094" s="56" t="s">
        <v>90</v>
      </c>
      <c r="AX1094" s="247">
        <v>0</v>
      </c>
      <c r="AY1094" s="58">
        <f t="shared" si="83"/>
        <v>16000000</v>
      </c>
      <c r="AZ1094" s="112">
        <f t="shared" si="84"/>
        <v>0</v>
      </c>
      <c r="BA1094" s="159">
        <v>0</v>
      </c>
      <c r="BB1094" s="56" t="s">
        <v>90</v>
      </c>
      <c r="BC1094" s="56" t="s">
        <v>149</v>
      </c>
      <c r="BD1094" s="403" t="s">
        <v>2452</v>
      </c>
      <c r="BE1094" s="51" t="s">
        <v>88</v>
      </c>
      <c r="BF1094" s="51" t="s">
        <v>88</v>
      </c>
    </row>
    <row r="1095" spans="1:58" s="391" customFormat="1" ht="15" customHeight="1" x14ac:dyDescent="0.25">
      <c r="B1095" s="51">
        <v>2026</v>
      </c>
      <c r="C1095" s="51">
        <v>891780111</v>
      </c>
      <c r="D1095" s="51" t="s">
        <v>79</v>
      </c>
      <c r="E1095" s="161" t="s">
        <v>2451</v>
      </c>
      <c r="F1095" s="56" t="s">
        <v>2450</v>
      </c>
      <c r="G1095" s="56">
        <v>0</v>
      </c>
      <c r="H1095" s="56" t="s">
        <v>82</v>
      </c>
      <c r="I1095" s="51" t="s">
        <v>174</v>
      </c>
      <c r="J1095" s="121" t="s">
        <v>84</v>
      </c>
      <c r="K1095" s="109" t="s">
        <v>2449</v>
      </c>
      <c r="L1095" s="114">
        <v>14795936</v>
      </c>
      <c r="M1095" s="51" t="s">
        <v>86</v>
      </c>
      <c r="N1095" s="109" t="s">
        <v>2448</v>
      </c>
      <c r="O1095" s="109">
        <v>39021617</v>
      </c>
      <c r="P1095" s="109">
        <v>490</v>
      </c>
      <c r="Q1095" s="120">
        <v>46051</v>
      </c>
      <c r="R1095" s="56" t="s">
        <v>2022</v>
      </c>
      <c r="S1095" s="114">
        <v>3953</v>
      </c>
      <c r="T1095" s="120">
        <v>46052</v>
      </c>
      <c r="U1095" s="114">
        <v>14795936</v>
      </c>
      <c r="V1095" s="56" t="s">
        <v>88</v>
      </c>
      <c r="W1095" s="114">
        <v>1082939683</v>
      </c>
      <c r="X1095" s="161" t="s">
        <v>1984</v>
      </c>
      <c r="Y1095" s="120">
        <v>46052</v>
      </c>
      <c r="Z1095" s="120">
        <v>46062</v>
      </c>
      <c r="AA1095" s="120" t="s">
        <v>90</v>
      </c>
      <c r="AB1095" s="120">
        <v>46234</v>
      </c>
      <c r="AC1095" s="54">
        <f t="shared" si="81"/>
        <v>172</v>
      </c>
      <c r="AD1095" s="56">
        <v>0</v>
      </c>
      <c r="AE1095" s="114">
        <v>0</v>
      </c>
      <c r="AF1095" s="56">
        <v>0</v>
      </c>
      <c r="AG1095" s="116" t="s">
        <v>90</v>
      </c>
      <c r="AH1095" s="54">
        <f t="shared" si="85"/>
        <v>0</v>
      </c>
      <c r="AI1095" s="56">
        <v>0</v>
      </c>
      <c r="AJ1095" s="114">
        <v>0</v>
      </c>
      <c r="AK1095" s="120" t="s">
        <v>90</v>
      </c>
      <c r="AL1095" s="116" t="s">
        <v>90</v>
      </c>
      <c r="AM1095" s="56">
        <v>0</v>
      </c>
      <c r="AN1095" s="116" t="s">
        <v>90</v>
      </c>
      <c r="AO1095" s="116" t="s">
        <v>90</v>
      </c>
      <c r="AP1095" s="116" t="s">
        <v>90</v>
      </c>
      <c r="AQ1095" s="54">
        <f t="shared" si="82"/>
        <v>0</v>
      </c>
      <c r="AR1095" s="54">
        <f>+L1095+AE1095-AJ1095</f>
        <v>14795936</v>
      </c>
      <c r="AS1095" s="56" t="s">
        <v>571</v>
      </c>
      <c r="AT1095" s="114">
        <v>0</v>
      </c>
      <c r="AU1095" s="56" t="s">
        <v>91</v>
      </c>
      <c r="AV1095" s="114">
        <v>0</v>
      </c>
      <c r="AW1095" s="56" t="s">
        <v>90</v>
      </c>
      <c r="AX1095" s="247">
        <v>2856259</v>
      </c>
      <c r="AY1095" s="58">
        <f t="shared" si="83"/>
        <v>11939677</v>
      </c>
      <c r="AZ1095" s="112">
        <f t="shared" si="84"/>
        <v>0.19304348166956115</v>
      </c>
      <c r="BA1095" s="159">
        <v>0.19304348166956115</v>
      </c>
      <c r="BB1095" s="56" t="s">
        <v>90</v>
      </c>
      <c r="BC1095" s="56" t="s">
        <v>92</v>
      </c>
      <c r="BD1095" s="403" t="s">
        <v>2447</v>
      </c>
      <c r="BE1095" s="51" t="s">
        <v>88</v>
      </c>
      <c r="BF1095" s="51" t="s">
        <v>88</v>
      </c>
    </row>
    <row r="1096" spans="1:58" x14ac:dyDescent="0.25">
      <c r="A1096" s="391"/>
      <c r="B1096" s="51">
        <v>2026</v>
      </c>
      <c r="C1096" s="51">
        <v>891780111</v>
      </c>
      <c r="D1096" s="51" t="s">
        <v>79</v>
      </c>
      <c r="E1096" s="161" t="s">
        <v>2446</v>
      </c>
      <c r="F1096" s="56" t="s">
        <v>2445</v>
      </c>
      <c r="G1096" s="56">
        <v>0</v>
      </c>
      <c r="H1096" s="56" t="s">
        <v>82</v>
      </c>
      <c r="I1096" s="51" t="s">
        <v>174</v>
      </c>
      <c r="J1096" s="121" t="s">
        <v>84</v>
      </c>
      <c r="K1096" s="109" t="s">
        <v>2435</v>
      </c>
      <c r="L1096" s="114">
        <v>14795937</v>
      </c>
      <c r="M1096" s="51" t="s">
        <v>86</v>
      </c>
      <c r="N1096" s="109" t="s">
        <v>2444</v>
      </c>
      <c r="O1096" s="109">
        <v>1148700416</v>
      </c>
      <c r="P1096" s="109">
        <v>490</v>
      </c>
      <c r="Q1096" s="120">
        <v>46051</v>
      </c>
      <c r="R1096" s="56" t="s">
        <v>2022</v>
      </c>
      <c r="S1096" s="114">
        <v>3951</v>
      </c>
      <c r="T1096" s="120">
        <v>46052</v>
      </c>
      <c r="U1096" s="422">
        <v>14795937</v>
      </c>
      <c r="V1096" s="56" t="s">
        <v>88</v>
      </c>
      <c r="W1096" s="114">
        <v>1082939683</v>
      </c>
      <c r="X1096" s="161" t="s">
        <v>1984</v>
      </c>
      <c r="Y1096" s="120">
        <v>46052</v>
      </c>
      <c r="Z1096" s="120">
        <v>46062</v>
      </c>
      <c r="AA1096" s="120" t="s">
        <v>90</v>
      </c>
      <c r="AB1096" s="120">
        <v>46234</v>
      </c>
      <c r="AC1096" s="54">
        <f t="shared" ref="AC1096:AC1159" si="86">+IF(AA1096="1800-01-01",AB1096-Z1096,AB1096-AA1096)</f>
        <v>172</v>
      </c>
      <c r="AD1096" s="56">
        <v>0</v>
      </c>
      <c r="AE1096" s="114">
        <v>0</v>
      </c>
      <c r="AF1096" s="56">
        <v>0</v>
      </c>
      <c r="AG1096" s="116" t="s">
        <v>90</v>
      </c>
      <c r="AH1096" s="54">
        <f t="shared" si="85"/>
        <v>0</v>
      </c>
      <c r="AI1096" s="56">
        <v>0</v>
      </c>
      <c r="AJ1096" s="114">
        <v>0</v>
      </c>
      <c r="AK1096" s="120" t="s">
        <v>90</v>
      </c>
      <c r="AL1096" s="116" t="s">
        <v>90</v>
      </c>
      <c r="AM1096" s="56">
        <v>0</v>
      </c>
      <c r="AN1096" s="116" t="s">
        <v>90</v>
      </c>
      <c r="AO1096" s="116" t="s">
        <v>90</v>
      </c>
      <c r="AP1096" s="116" t="s">
        <v>90</v>
      </c>
      <c r="AQ1096" s="54">
        <f t="shared" ref="AQ1096:AQ1159" si="87">+IF(AN1096="1800-01-01",0,AO1096-AN1096)</f>
        <v>0</v>
      </c>
      <c r="AR1096" s="54">
        <f>+L1096+AE1096-AJ1096</f>
        <v>14795937</v>
      </c>
      <c r="AS1096" s="56" t="s">
        <v>571</v>
      </c>
      <c r="AT1096" s="114">
        <v>0</v>
      </c>
      <c r="AU1096" s="56" t="s">
        <v>91</v>
      </c>
      <c r="AV1096" s="114">
        <v>0</v>
      </c>
      <c r="AW1096" s="56" t="s">
        <v>90</v>
      </c>
      <c r="AX1096" s="247">
        <v>0</v>
      </c>
      <c r="AY1096" s="58">
        <f t="shared" ref="AY1096:AY1159" si="88">AR1096-AX1096</f>
        <v>14795937</v>
      </c>
      <c r="AZ1096" s="112">
        <f t="shared" ref="AZ1096:AZ1159" si="89">+IFERROR(AX1096/AR1096,"_")</f>
        <v>0</v>
      </c>
      <c r="BA1096" s="159">
        <v>0</v>
      </c>
      <c r="BB1096" s="56" t="s">
        <v>90</v>
      </c>
      <c r="BC1096" s="56" t="s">
        <v>92</v>
      </c>
      <c r="BD1096" s="403" t="s">
        <v>2443</v>
      </c>
      <c r="BE1096" s="51" t="s">
        <v>88</v>
      </c>
      <c r="BF1096" s="51" t="s">
        <v>88</v>
      </c>
    </row>
    <row r="1097" spans="1:58" x14ac:dyDescent="0.25">
      <c r="B1097" s="51">
        <v>2026</v>
      </c>
      <c r="C1097" s="51">
        <v>891780111</v>
      </c>
      <c r="D1097" s="51" t="s">
        <v>79</v>
      </c>
      <c r="E1097" s="161" t="s">
        <v>2442</v>
      </c>
      <c r="F1097" s="56" t="s">
        <v>2441</v>
      </c>
      <c r="G1097" s="56">
        <v>0</v>
      </c>
      <c r="H1097" s="56" t="s">
        <v>82</v>
      </c>
      <c r="I1097" s="51" t="s">
        <v>174</v>
      </c>
      <c r="J1097" s="121" t="s">
        <v>84</v>
      </c>
      <c r="K1097" s="109" t="s">
        <v>2435</v>
      </c>
      <c r="L1097" s="114">
        <v>14795937</v>
      </c>
      <c r="M1097" s="51" t="s">
        <v>86</v>
      </c>
      <c r="N1097" s="109" t="s">
        <v>2440</v>
      </c>
      <c r="O1097" s="109">
        <v>36668978</v>
      </c>
      <c r="P1097" s="109">
        <v>490</v>
      </c>
      <c r="Q1097" s="120">
        <v>46051</v>
      </c>
      <c r="R1097" s="56" t="s">
        <v>2022</v>
      </c>
      <c r="S1097" s="114">
        <v>3971</v>
      </c>
      <c r="T1097" s="120">
        <v>46052</v>
      </c>
      <c r="U1097" s="114">
        <v>14795937</v>
      </c>
      <c r="V1097" s="56" t="s">
        <v>88</v>
      </c>
      <c r="W1097" s="114">
        <v>1082939683</v>
      </c>
      <c r="X1097" s="161" t="s">
        <v>1984</v>
      </c>
      <c r="Y1097" s="120">
        <v>46052</v>
      </c>
      <c r="Z1097" s="120">
        <v>46062</v>
      </c>
      <c r="AA1097" s="120" t="s">
        <v>90</v>
      </c>
      <c r="AB1097" s="120">
        <v>46234</v>
      </c>
      <c r="AC1097" s="54">
        <f t="shared" si="86"/>
        <v>172</v>
      </c>
      <c r="AD1097" s="56">
        <v>0</v>
      </c>
      <c r="AE1097" s="114">
        <v>0</v>
      </c>
      <c r="AF1097" s="56">
        <v>0</v>
      </c>
      <c r="AG1097" s="116" t="s">
        <v>90</v>
      </c>
      <c r="AH1097" s="54">
        <f t="shared" si="85"/>
        <v>0</v>
      </c>
      <c r="AI1097" s="56">
        <v>0</v>
      </c>
      <c r="AJ1097" s="114">
        <v>0</v>
      </c>
      <c r="AK1097" s="120" t="s">
        <v>90</v>
      </c>
      <c r="AL1097" s="116" t="s">
        <v>90</v>
      </c>
      <c r="AM1097" s="56">
        <v>0</v>
      </c>
      <c r="AN1097" s="116" t="s">
        <v>90</v>
      </c>
      <c r="AO1097" s="116" t="s">
        <v>90</v>
      </c>
      <c r="AP1097" s="116" t="s">
        <v>90</v>
      </c>
      <c r="AQ1097" s="54">
        <f t="shared" si="87"/>
        <v>0</v>
      </c>
      <c r="AR1097" s="54">
        <f>+L1097+AE1097-AJ1097</f>
        <v>14795937</v>
      </c>
      <c r="AS1097" s="56" t="s">
        <v>571</v>
      </c>
      <c r="AT1097" s="114">
        <v>0</v>
      </c>
      <c r="AU1097" s="56" t="s">
        <v>91</v>
      </c>
      <c r="AV1097" s="114">
        <v>0</v>
      </c>
      <c r="AW1097" s="56" t="s">
        <v>90</v>
      </c>
      <c r="AX1097" s="247">
        <v>2856260</v>
      </c>
      <c r="AY1097" s="58">
        <f t="shared" si="88"/>
        <v>11939677</v>
      </c>
      <c r="AZ1097" s="112">
        <f t="shared" si="89"/>
        <v>0.19304353620862269</v>
      </c>
      <c r="BA1097" s="159">
        <v>0.19304353620862269</v>
      </c>
      <c r="BB1097" s="56" t="s">
        <v>90</v>
      </c>
      <c r="BC1097" s="56" t="s">
        <v>92</v>
      </c>
      <c r="BD1097" s="403" t="s">
        <v>2439</v>
      </c>
      <c r="BE1097" s="51" t="s">
        <v>88</v>
      </c>
      <c r="BF1097" s="51" t="s">
        <v>88</v>
      </c>
    </row>
    <row r="1098" spans="1:58" x14ac:dyDescent="0.25">
      <c r="A1098" t="s">
        <v>2438</v>
      </c>
      <c r="B1098" s="51">
        <v>2026</v>
      </c>
      <c r="C1098" s="51">
        <v>891780111</v>
      </c>
      <c r="D1098" s="51" t="s">
        <v>79</v>
      </c>
      <c r="E1098" s="161" t="s">
        <v>2437</v>
      </c>
      <c r="F1098" s="56" t="s">
        <v>2436</v>
      </c>
      <c r="G1098" s="56">
        <v>0</v>
      </c>
      <c r="H1098" s="56" t="s">
        <v>82</v>
      </c>
      <c r="I1098" s="51" t="s">
        <v>174</v>
      </c>
      <c r="J1098" s="121" t="s">
        <v>84</v>
      </c>
      <c r="K1098" s="109" t="s">
        <v>2435</v>
      </c>
      <c r="L1098" s="114">
        <v>14795937</v>
      </c>
      <c r="M1098" s="51" t="s">
        <v>86</v>
      </c>
      <c r="N1098" s="109" t="s">
        <v>2434</v>
      </c>
      <c r="O1098" s="109">
        <v>57273024</v>
      </c>
      <c r="P1098" s="109">
        <v>490</v>
      </c>
      <c r="Q1098" s="120">
        <v>46051</v>
      </c>
      <c r="R1098" s="56" t="s">
        <v>2022</v>
      </c>
      <c r="S1098" s="114">
        <v>3950</v>
      </c>
      <c r="T1098" s="120">
        <v>46052</v>
      </c>
      <c r="U1098" s="422">
        <v>14795937</v>
      </c>
      <c r="V1098" s="56" t="s">
        <v>88</v>
      </c>
      <c r="W1098" s="114">
        <v>1082939683</v>
      </c>
      <c r="X1098" s="161" t="s">
        <v>1984</v>
      </c>
      <c r="Y1098" s="120">
        <v>46052</v>
      </c>
      <c r="Z1098" s="120">
        <v>46062</v>
      </c>
      <c r="AA1098" s="120" t="s">
        <v>90</v>
      </c>
      <c r="AB1098" s="120">
        <v>46234</v>
      </c>
      <c r="AC1098" s="54">
        <f t="shared" si="86"/>
        <v>172</v>
      </c>
      <c r="AD1098" s="56">
        <v>0</v>
      </c>
      <c r="AE1098" s="114">
        <v>0</v>
      </c>
      <c r="AF1098" s="56">
        <v>0</v>
      </c>
      <c r="AG1098" s="116" t="s">
        <v>90</v>
      </c>
      <c r="AH1098" s="54">
        <f t="shared" si="85"/>
        <v>0</v>
      </c>
      <c r="AI1098" s="56">
        <v>0</v>
      </c>
      <c r="AJ1098" s="114">
        <v>0</v>
      </c>
      <c r="AK1098" s="120" t="s">
        <v>90</v>
      </c>
      <c r="AL1098" s="116" t="s">
        <v>90</v>
      </c>
      <c r="AM1098" s="56">
        <v>0</v>
      </c>
      <c r="AN1098" s="116" t="s">
        <v>90</v>
      </c>
      <c r="AO1098" s="116" t="s">
        <v>90</v>
      </c>
      <c r="AP1098" s="116" t="s">
        <v>90</v>
      </c>
      <c r="AQ1098" s="54">
        <f t="shared" si="87"/>
        <v>0</v>
      </c>
      <c r="AR1098" s="54">
        <f>+L1098+AE1098-AJ1098</f>
        <v>14795937</v>
      </c>
      <c r="AS1098" s="56" t="s">
        <v>571</v>
      </c>
      <c r="AT1098" s="114">
        <v>0</v>
      </c>
      <c r="AU1098" s="56" t="s">
        <v>91</v>
      </c>
      <c r="AV1098" s="114">
        <v>0</v>
      </c>
      <c r="AW1098" s="56" t="s">
        <v>90</v>
      </c>
      <c r="AX1098" s="247">
        <v>2856260</v>
      </c>
      <c r="AY1098" s="58">
        <f t="shared" si="88"/>
        <v>11939677</v>
      </c>
      <c r="AZ1098" s="112">
        <f t="shared" si="89"/>
        <v>0.19304353620862269</v>
      </c>
      <c r="BA1098" s="159">
        <v>0.19304353620862269</v>
      </c>
      <c r="BB1098" s="56" t="s">
        <v>90</v>
      </c>
      <c r="BC1098" s="56" t="s">
        <v>92</v>
      </c>
      <c r="BD1098" s="403" t="s">
        <v>2433</v>
      </c>
      <c r="BE1098" s="51" t="s">
        <v>88</v>
      </c>
      <c r="BF1098" s="51" t="s">
        <v>88</v>
      </c>
    </row>
    <row r="1099" spans="1:58" x14ac:dyDescent="0.25">
      <c r="B1099" s="51">
        <v>2026</v>
      </c>
      <c r="C1099" s="51">
        <v>891780111</v>
      </c>
      <c r="D1099" s="51" t="s">
        <v>79</v>
      </c>
      <c r="E1099" s="161" t="s">
        <v>2432</v>
      </c>
      <c r="F1099" s="56" t="s">
        <v>2431</v>
      </c>
      <c r="G1099" s="56">
        <v>0</v>
      </c>
      <c r="H1099" s="56" t="s">
        <v>82</v>
      </c>
      <c r="I1099" s="51" t="s">
        <v>174</v>
      </c>
      <c r="J1099" s="121" t="s">
        <v>84</v>
      </c>
      <c r="K1099" s="109" t="s">
        <v>2430</v>
      </c>
      <c r="L1099" s="114">
        <v>14795936</v>
      </c>
      <c r="M1099" s="51" t="s">
        <v>86</v>
      </c>
      <c r="N1099" s="109" t="s">
        <v>2429</v>
      </c>
      <c r="O1099" s="109">
        <v>1081790151</v>
      </c>
      <c r="P1099" s="109">
        <v>490</v>
      </c>
      <c r="Q1099" s="120">
        <v>46051</v>
      </c>
      <c r="R1099" s="56" t="s">
        <v>2022</v>
      </c>
      <c r="S1099" s="114">
        <v>3948</v>
      </c>
      <c r="T1099" s="120">
        <v>46052</v>
      </c>
      <c r="U1099" s="422" t="s">
        <v>2407</v>
      </c>
      <c r="V1099" s="56" t="s">
        <v>88</v>
      </c>
      <c r="W1099" s="114">
        <v>1082939683</v>
      </c>
      <c r="X1099" s="161" t="s">
        <v>1984</v>
      </c>
      <c r="Y1099" s="120">
        <v>46052</v>
      </c>
      <c r="Z1099" s="120">
        <v>46062</v>
      </c>
      <c r="AA1099" s="120" t="s">
        <v>90</v>
      </c>
      <c r="AB1099" s="120">
        <v>46234</v>
      </c>
      <c r="AC1099" s="54">
        <f t="shared" si="86"/>
        <v>172</v>
      </c>
      <c r="AD1099" s="56">
        <v>0</v>
      </c>
      <c r="AE1099" s="114">
        <v>0</v>
      </c>
      <c r="AF1099" s="56">
        <v>0</v>
      </c>
      <c r="AG1099" s="116" t="s">
        <v>90</v>
      </c>
      <c r="AH1099" s="54">
        <f t="shared" ref="AH1099:AH1162" si="90">+IF(AG1099="1800-01-01",0,AG1099-AB1099)</f>
        <v>0</v>
      </c>
      <c r="AI1099" s="56">
        <v>0</v>
      </c>
      <c r="AJ1099" s="114">
        <v>0</v>
      </c>
      <c r="AK1099" s="120" t="s">
        <v>90</v>
      </c>
      <c r="AL1099" s="116" t="s">
        <v>90</v>
      </c>
      <c r="AM1099" s="56">
        <v>0</v>
      </c>
      <c r="AN1099" s="116" t="s">
        <v>90</v>
      </c>
      <c r="AO1099" s="116" t="s">
        <v>90</v>
      </c>
      <c r="AP1099" s="116" t="s">
        <v>90</v>
      </c>
      <c r="AQ1099" s="54">
        <f t="shared" si="87"/>
        <v>0</v>
      </c>
      <c r="AR1099" s="54">
        <f>+L1099+AE1099-AJ1099</f>
        <v>14795936</v>
      </c>
      <c r="AS1099" s="56" t="s">
        <v>571</v>
      </c>
      <c r="AT1099" s="114">
        <v>0</v>
      </c>
      <c r="AU1099" s="56" t="s">
        <v>91</v>
      </c>
      <c r="AV1099" s="114">
        <v>0</v>
      </c>
      <c r="AW1099" s="56" t="s">
        <v>90</v>
      </c>
      <c r="AX1099" s="247">
        <v>2856259</v>
      </c>
      <c r="AY1099" s="58">
        <f t="shared" si="88"/>
        <v>11939677</v>
      </c>
      <c r="AZ1099" s="112">
        <f t="shared" si="89"/>
        <v>0.19304348166956115</v>
      </c>
      <c r="BA1099" s="159">
        <v>0.19304348166956115</v>
      </c>
      <c r="BB1099" s="56" t="s">
        <v>90</v>
      </c>
      <c r="BC1099" s="56" t="s">
        <v>92</v>
      </c>
      <c r="BD1099" s="403" t="s">
        <v>2428</v>
      </c>
      <c r="BE1099" s="51" t="s">
        <v>88</v>
      </c>
      <c r="BF1099" s="51" t="s">
        <v>88</v>
      </c>
    </row>
    <row r="1100" spans="1:58" x14ac:dyDescent="0.25">
      <c r="B1100" s="51">
        <v>2026</v>
      </c>
      <c r="C1100" s="51">
        <v>891780111</v>
      </c>
      <c r="D1100" s="51" t="s">
        <v>79</v>
      </c>
      <c r="E1100" s="161" t="s">
        <v>2427</v>
      </c>
      <c r="F1100" s="56" t="s">
        <v>2426</v>
      </c>
      <c r="G1100" s="56">
        <v>0</v>
      </c>
      <c r="H1100" s="56" t="s">
        <v>82</v>
      </c>
      <c r="I1100" s="51" t="s">
        <v>174</v>
      </c>
      <c r="J1100" s="121" t="s">
        <v>84</v>
      </c>
      <c r="K1100" s="410" t="s">
        <v>2425</v>
      </c>
      <c r="L1100" s="114">
        <v>14795936</v>
      </c>
      <c r="M1100" s="51" t="s">
        <v>86</v>
      </c>
      <c r="N1100" s="109" t="s">
        <v>2424</v>
      </c>
      <c r="O1100" s="109">
        <v>26883016</v>
      </c>
      <c r="P1100" s="109">
        <v>490</v>
      </c>
      <c r="Q1100" s="120">
        <v>46051</v>
      </c>
      <c r="R1100" s="56" t="s">
        <v>2022</v>
      </c>
      <c r="S1100" s="114">
        <v>3947</v>
      </c>
      <c r="T1100" s="120">
        <v>46052</v>
      </c>
      <c r="U1100" s="114">
        <v>14795936</v>
      </c>
      <c r="V1100" s="56" t="s">
        <v>88</v>
      </c>
      <c r="W1100" s="114">
        <v>1082939683</v>
      </c>
      <c r="X1100" s="161" t="s">
        <v>1984</v>
      </c>
      <c r="Y1100" s="120">
        <v>46052</v>
      </c>
      <c r="Z1100" s="120">
        <v>46062</v>
      </c>
      <c r="AA1100" s="120" t="s">
        <v>90</v>
      </c>
      <c r="AB1100" s="120">
        <v>46234</v>
      </c>
      <c r="AC1100" s="54">
        <f t="shared" si="86"/>
        <v>172</v>
      </c>
      <c r="AD1100" s="56">
        <v>0</v>
      </c>
      <c r="AE1100" s="114">
        <v>0</v>
      </c>
      <c r="AF1100" s="56">
        <v>0</v>
      </c>
      <c r="AG1100" s="116" t="s">
        <v>90</v>
      </c>
      <c r="AH1100" s="54">
        <f t="shared" si="90"/>
        <v>0</v>
      </c>
      <c r="AI1100" s="56">
        <v>0</v>
      </c>
      <c r="AJ1100" s="114">
        <v>0</v>
      </c>
      <c r="AK1100" s="120" t="s">
        <v>90</v>
      </c>
      <c r="AL1100" s="116" t="s">
        <v>90</v>
      </c>
      <c r="AM1100" s="56">
        <v>0</v>
      </c>
      <c r="AN1100" s="116" t="s">
        <v>90</v>
      </c>
      <c r="AO1100" s="116" t="s">
        <v>90</v>
      </c>
      <c r="AP1100" s="116" t="s">
        <v>90</v>
      </c>
      <c r="AQ1100" s="54">
        <f t="shared" si="87"/>
        <v>0</v>
      </c>
      <c r="AR1100" s="54">
        <f>+L1100+AE1100-AJ1100</f>
        <v>14795936</v>
      </c>
      <c r="AS1100" s="56" t="s">
        <v>571</v>
      </c>
      <c r="AT1100" s="114">
        <v>0</v>
      </c>
      <c r="AU1100" s="56" t="s">
        <v>91</v>
      </c>
      <c r="AV1100" s="114">
        <v>0</v>
      </c>
      <c r="AW1100" s="56" t="s">
        <v>90</v>
      </c>
      <c r="AX1100" s="247">
        <v>2856259</v>
      </c>
      <c r="AY1100" s="58">
        <f t="shared" si="88"/>
        <v>11939677</v>
      </c>
      <c r="AZ1100" s="112">
        <f t="shared" si="89"/>
        <v>0.19304348166956115</v>
      </c>
      <c r="BA1100" s="159">
        <v>0.19304348166956115</v>
      </c>
      <c r="BB1100" s="56" t="s">
        <v>90</v>
      </c>
      <c r="BC1100" s="56" t="s">
        <v>92</v>
      </c>
      <c r="BD1100" s="403" t="s">
        <v>2423</v>
      </c>
      <c r="BE1100" s="51" t="s">
        <v>88</v>
      </c>
      <c r="BF1100" s="51" t="s">
        <v>88</v>
      </c>
    </row>
    <row r="1101" spans="1:58" x14ac:dyDescent="0.25">
      <c r="B1101" s="51">
        <v>2026</v>
      </c>
      <c r="C1101" s="51">
        <v>891780111</v>
      </c>
      <c r="D1101" s="51" t="s">
        <v>79</v>
      </c>
      <c r="E1101" s="161" t="s">
        <v>2422</v>
      </c>
      <c r="F1101" s="56" t="s">
        <v>2421</v>
      </c>
      <c r="G1101" s="56">
        <v>0</v>
      </c>
      <c r="H1101" s="56" t="s">
        <v>82</v>
      </c>
      <c r="I1101" s="51" t="s">
        <v>174</v>
      </c>
      <c r="J1101" s="121" t="s">
        <v>84</v>
      </c>
      <c r="K1101" s="109" t="s">
        <v>2353</v>
      </c>
      <c r="L1101" s="114">
        <v>14795936</v>
      </c>
      <c r="M1101" s="51" t="s">
        <v>86</v>
      </c>
      <c r="N1101" s="109" t="s">
        <v>2420</v>
      </c>
      <c r="O1101" s="109">
        <v>36453395</v>
      </c>
      <c r="P1101" s="109">
        <v>490</v>
      </c>
      <c r="Q1101" s="120">
        <v>46051</v>
      </c>
      <c r="R1101" s="56" t="s">
        <v>2022</v>
      </c>
      <c r="S1101" s="114">
        <v>3946</v>
      </c>
      <c r="T1101" s="120">
        <v>46052</v>
      </c>
      <c r="U1101" s="422" t="s">
        <v>2407</v>
      </c>
      <c r="V1101" s="56" t="s">
        <v>88</v>
      </c>
      <c r="W1101" s="114">
        <v>1082939683</v>
      </c>
      <c r="X1101" s="161" t="s">
        <v>1984</v>
      </c>
      <c r="Y1101" s="120">
        <v>46052</v>
      </c>
      <c r="Z1101" s="120">
        <v>46062</v>
      </c>
      <c r="AA1101" s="120" t="s">
        <v>90</v>
      </c>
      <c r="AB1101" s="120">
        <v>46234</v>
      </c>
      <c r="AC1101" s="54">
        <f t="shared" si="86"/>
        <v>172</v>
      </c>
      <c r="AD1101" s="56">
        <v>0</v>
      </c>
      <c r="AE1101" s="114">
        <v>0</v>
      </c>
      <c r="AF1101" s="56">
        <v>0</v>
      </c>
      <c r="AG1101" s="116" t="s">
        <v>90</v>
      </c>
      <c r="AH1101" s="54">
        <f t="shared" si="90"/>
        <v>0</v>
      </c>
      <c r="AI1101" s="56">
        <v>0</v>
      </c>
      <c r="AJ1101" s="114">
        <v>0</v>
      </c>
      <c r="AK1101" s="120" t="s">
        <v>90</v>
      </c>
      <c r="AL1101" s="116" t="s">
        <v>90</v>
      </c>
      <c r="AM1101" s="56">
        <v>0</v>
      </c>
      <c r="AN1101" s="116" t="s">
        <v>90</v>
      </c>
      <c r="AO1101" s="116" t="s">
        <v>90</v>
      </c>
      <c r="AP1101" s="116" t="s">
        <v>90</v>
      </c>
      <c r="AQ1101" s="54">
        <f t="shared" si="87"/>
        <v>0</v>
      </c>
      <c r="AR1101" s="54">
        <f>+L1101+AE1101-AJ1101</f>
        <v>14795936</v>
      </c>
      <c r="AS1101" s="56" t="s">
        <v>571</v>
      </c>
      <c r="AT1101" s="114">
        <v>0</v>
      </c>
      <c r="AU1101" s="56" t="s">
        <v>91</v>
      </c>
      <c r="AV1101" s="114">
        <v>0</v>
      </c>
      <c r="AW1101" s="56" t="s">
        <v>90</v>
      </c>
      <c r="AX1101" s="247">
        <v>2856259</v>
      </c>
      <c r="AY1101" s="58">
        <f t="shared" si="88"/>
        <v>11939677</v>
      </c>
      <c r="AZ1101" s="112">
        <f t="shared" si="89"/>
        <v>0.19304348166956115</v>
      </c>
      <c r="BA1101" s="159">
        <v>0.19304348166956115</v>
      </c>
      <c r="BB1101" s="56" t="s">
        <v>90</v>
      </c>
      <c r="BC1101" s="56" t="s">
        <v>92</v>
      </c>
      <c r="BD1101" s="403" t="s">
        <v>2419</v>
      </c>
      <c r="BE1101" s="51" t="s">
        <v>88</v>
      </c>
      <c r="BF1101" s="51" t="s">
        <v>88</v>
      </c>
    </row>
    <row r="1102" spans="1:58" x14ac:dyDescent="0.25">
      <c r="B1102" s="51">
        <v>2026</v>
      </c>
      <c r="C1102" s="51">
        <v>891780111</v>
      </c>
      <c r="D1102" s="51" t="s">
        <v>79</v>
      </c>
      <c r="E1102" s="161" t="s">
        <v>2418</v>
      </c>
      <c r="F1102" s="56" t="s">
        <v>2417</v>
      </c>
      <c r="G1102" s="56">
        <v>0</v>
      </c>
      <c r="H1102" s="56" t="s">
        <v>82</v>
      </c>
      <c r="I1102" s="51" t="s">
        <v>174</v>
      </c>
      <c r="J1102" s="121" t="s">
        <v>84</v>
      </c>
      <c r="K1102" s="109" t="s">
        <v>2353</v>
      </c>
      <c r="L1102" s="114">
        <v>14795936</v>
      </c>
      <c r="M1102" s="51" t="s">
        <v>86</v>
      </c>
      <c r="N1102" s="109" t="s">
        <v>2416</v>
      </c>
      <c r="O1102" s="109">
        <v>39023650</v>
      </c>
      <c r="P1102" s="109">
        <v>490</v>
      </c>
      <c r="Q1102" s="120">
        <v>46051</v>
      </c>
      <c r="R1102" s="56" t="s">
        <v>2022</v>
      </c>
      <c r="S1102" s="114">
        <v>3945</v>
      </c>
      <c r="T1102" s="120">
        <v>46052</v>
      </c>
      <c r="U1102" s="422" t="s">
        <v>2407</v>
      </c>
      <c r="V1102" s="56" t="s">
        <v>88</v>
      </c>
      <c r="W1102" s="114">
        <v>1082939683</v>
      </c>
      <c r="X1102" s="161" t="s">
        <v>1984</v>
      </c>
      <c r="Y1102" s="120">
        <v>46052</v>
      </c>
      <c r="Z1102" s="120">
        <v>46062</v>
      </c>
      <c r="AA1102" s="120" t="s">
        <v>90</v>
      </c>
      <c r="AB1102" s="120">
        <v>46234</v>
      </c>
      <c r="AC1102" s="54">
        <f t="shared" si="86"/>
        <v>172</v>
      </c>
      <c r="AD1102" s="56">
        <v>0</v>
      </c>
      <c r="AE1102" s="114">
        <v>0</v>
      </c>
      <c r="AF1102" s="56">
        <v>0</v>
      </c>
      <c r="AG1102" s="116" t="s">
        <v>90</v>
      </c>
      <c r="AH1102" s="54">
        <f t="shared" si="90"/>
        <v>0</v>
      </c>
      <c r="AI1102" s="56">
        <v>0</v>
      </c>
      <c r="AJ1102" s="114">
        <v>0</v>
      </c>
      <c r="AK1102" s="120" t="s">
        <v>90</v>
      </c>
      <c r="AL1102" s="116" t="s">
        <v>90</v>
      </c>
      <c r="AM1102" s="56">
        <v>0</v>
      </c>
      <c r="AN1102" s="116" t="s">
        <v>90</v>
      </c>
      <c r="AO1102" s="116" t="s">
        <v>90</v>
      </c>
      <c r="AP1102" s="116" t="s">
        <v>90</v>
      </c>
      <c r="AQ1102" s="54">
        <f t="shared" si="87"/>
        <v>0</v>
      </c>
      <c r="AR1102" s="54">
        <f>+L1102+AE1102-AJ1102</f>
        <v>14795936</v>
      </c>
      <c r="AS1102" s="56" t="s">
        <v>571</v>
      </c>
      <c r="AT1102" s="114">
        <v>0</v>
      </c>
      <c r="AU1102" s="56" t="s">
        <v>91</v>
      </c>
      <c r="AV1102" s="114">
        <v>0</v>
      </c>
      <c r="AW1102" s="56" t="s">
        <v>90</v>
      </c>
      <c r="AX1102" s="247">
        <v>2856259</v>
      </c>
      <c r="AY1102" s="58">
        <f t="shared" si="88"/>
        <v>11939677</v>
      </c>
      <c r="AZ1102" s="112">
        <f t="shared" si="89"/>
        <v>0.19304348166956115</v>
      </c>
      <c r="BA1102" s="159">
        <v>0.19304348166956115</v>
      </c>
      <c r="BB1102" s="56" t="s">
        <v>90</v>
      </c>
      <c r="BC1102" s="56" t="s">
        <v>92</v>
      </c>
      <c r="BD1102" s="403" t="s">
        <v>2415</v>
      </c>
      <c r="BE1102" s="51" t="s">
        <v>88</v>
      </c>
      <c r="BF1102" s="51" t="s">
        <v>88</v>
      </c>
    </row>
    <row r="1103" spans="1:58" x14ac:dyDescent="0.25">
      <c r="B1103" s="51">
        <v>2026</v>
      </c>
      <c r="C1103" s="51">
        <v>891780111</v>
      </c>
      <c r="D1103" s="51" t="s">
        <v>79</v>
      </c>
      <c r="E1103" s="161" t="s">
        <v>2414</v>
      </c>
      <c r="F1103" s="56" t="s">
        <v>2413</v>
      </c>
      <c r="G1103" s="56">
        <v>0</v>
      </c>
      <c r="H1103" s="56" t="s">
        <v>82</v>
      </c>
      <c r="I1103" s="51" t="s">
        <v>174</v>
      </c>
      <c r="J1103" s="121" t="s">
        <v>84</v>
      </c>
      <c r="K1103" s="109" t="s">
        <v>2353</v>
      </c>
      <c r="L1103" s="114">
        <v>14795936</v>
      </c>
      <c r="M1103" s="51" t="s">
        <v>86</v>
      </c>
      <c r="N1103" s="109" t="s">
        <v>2412</v>
      </c>
      <c r="O1103" s="109">
        <v>39023177</v>
      </c>
      <c r="P1103" s="109">
        <v>490</v>
      </c>
      <c r="Q1103" s="120">
        <v>46051</v>
      </c>
      <c r="R1103" s="56" t="s">
        <v>2022</v>
      </c>
      <c r="S1103" s="114">
        <v>3944</v>
      </c>
      <c r="T1103" s="120">
        <v>46052</v>
      </c>
      <c r="U1103" s="422" t="s">
        <v>2407</v>
      </c>
      <c r="V1103" s="56" t="s">
        <v>88</v>
      </c>
      <c r="W1103" s="114">
        <v>1082939683</v>
      </c>
      <c r="X1103" s="161" t="s">
        <v>1984</v>
      </c>
      <c r="Y1103" s="120">
        <v>46052</v>
      </c>
      <c r="Z1103" s="120">
        <v>46062</v>
      </c>
      <c r="AA1103" s="120" t="s">
        <v>90</v>
      </c>
      <c r="AB1103" s="120">
        <v>46234</v>
      </c>
      <c r="AC1103" s="54">
        <f t="shared" si="86"/>
        <v>172</v>
      </c>
      <c r="AD1103" s="56">
        <v>0</v>
      </c>
      <c r="AE1103" s="114">
        <v>0</v>
      </c>
      <c r="AF1103" s="56">
        <v>0</v>
      </c>
      <c r="AG1103" s="116" t="s">
        <v>90</v>
      </c>
      <c r="AH1103" s="54">
        <f t="shared" si="90"/>
        <v>0</v>
      </c>
      <c r="AI1103" s="56">
        <v>0</v>
      </c>
      <c r="AJ1103" s="114">
        <v>0</v>
      </c>
      <c r="AK1103" s="120" t="s">
        <v>90</v>
      </c>
      <c r="AL1103" s="116" t="s">
        <v>90</v>
      </c>
      <c r="AM1103" s="56">
        <v>0</v>
      </c>
      <c r="AN1103" s="116" t="s">
        <v>90</v>
      </c>
      <c r="AO1103" s="116" t="s">
        <v>90</v>
      </c>
      <c r="AP1103" s="116" t="s">
        <v>90</v>
      </c>
      <c r="AQ1103" s="54">
        <f t="shared" si="87"/>
        <v>0</v>
      </c>
      <c r="AR1103" s="54">
        <f>+L1103+AE1103-AJ1103</f>
        <v>14795936</v>
      </c>
      <c r="AS1103" s="56" t="s">
        <v>571</v>
      </c>
      <c r="AT1103" s="114">
        <v>0</v>
      </c>
      <c r="AU1103" s="56" t="s">
        <v>91</v>
      </c>
      <c r="AV1103" s="114">
        <v>0</v>
      </c>
      <c r="AW1103" s="56" t="s">
        <v>90</v>
      </c>
      <c r="AX1103" s="247">
        <v>2142194</v>
      </c>
      <c r="AY1103" s="58">
        <f t="shared" si="88"/>
        <v>12653742</v>
      </c>
      <c r="AZ1103" s="112">
        <f t="shared" si="89"/>
        <v>0.14478259435563928</v>
      </c>
      <c r="BA1103" s="159">
        <v>0.14478259435563928</v>
      </c>
      <c r="BB1103" s="56" t="s">
        <v>90</v>
      </c>
      <c r="BC1103" s="56" t="s">
        <v>92</v>
      </c>
      <c r="BD1103" s="403" t="s">
        <v>2411</v>
      </c>
      <c r="BE1103" s="51" t="s">
        <v>88</v>
      </c>
      <c r="BF1103" s="51" t="s">
        <v>88</v>
      </c>
    </row>
    <row r="1104" spans="1:58" x14ac:dyDescent="0.25">
      <c r="B1104" s="51">
        <v>2026</v>
      </c>
      <c r="C1104" s="51">
        <v>891780111</v>
      </c>
      <c r="D1104" s="51" t="s">
        <v>79</v>
      </c>
      <c r="E1104" s="161" t="s">
        <v>2410</v>
      </c>
      <c r="F1104" s="56" t="s">
        <v>2409</v>
      </c>
      <c r="G1104" s="56">
        <v>0</v>
      </c>
      <c r="H1104" s="56" t="s">
        <v>82</v>
      </c>
      <c r="I1104" s="51" t="s">
        <v>174</v>
      </c>
      <c r="J1104" s="121" t="s">
        <v>84</v>
      </c>
      <c r="K1104" s="109" t="s">
        <v>2353</v>
      </c>
      <c r="L1104" s="114">
        <v>14795936</v>
      </c>
      <c r="M1104" s="51" t="s">
        <v>86</v>
      </c>
      <c r="N1104" s="109" t="s">
        <v>2408</v>
      </c>
      <c r="O1104" s="109">
        <v>39047199</v>
      </c>
      <c r="P1104" s="109">
        <v>490</v>
      </c>
      <c r="Q1104" s="120">
        <v>46051</v>
      </c>
      <c r="R1104" s="56" t="s">
        <v>2022</v>
      </c>
      <c r="S1104" s="114">
        <v>3943</v>
      </c>
      <c r="T1104" s="120">
        <v>46052</v>
      </c>
      <c r="U1104" s="422" t="s">
        <v>2407</v>
      </c>
      <c r="V1104" s="56" t="s">
        <v>88</v>
      </c>
      <c r="W1104" s="114">
        <v>1082939683</v>
      </c>
      <c r="X1104" s="161" t="s">
        <v>1984</v>
      </c>
      <c r="Y1104" s="120">
        <v>46052</v>
      </c>
      <c r="Z1104" s="120">
        <v>46062</v>
      </c>
      <c r="AA1104" s="120" t="s">
        <v>90</v>
      </c>
      <c r="AB1104" s="120">
        <v>46234</v>
      </c>
      <c r="AC1104" s="54">
        <f t="shared" si="86"/>
        <v>172</v>
      </c>
      <c r="AD1104" s="56">
        <v>0</v>
      </c>
      <c r="AE1104" s="114">
        <v>0</v>
      </c>
      <c r="AF1104" s="56">
        <v>0</v>
      </c>
      <c r="AG1104" s="116" t="s">
        <v>90</v>
      </c>
      <c r="AH1104" s="54">
        <f t="shared" si="90"/>
        <v>0</v>
      </c>
      <c r="AI1104" s="56">
        <v>0</v>
      </c>
      <c r="AJ1104" s="114">
        <v>0</v>
      </c>
      <c r="AK1104" s="120" t="s">
        <v>90</v>
      </c>
      <c r="AL1104" s="116" t="s">
        <v>90</v>
      </c>
      <c r="AM1104" s="56">
        <v>0</v>
      </c>
      <c r="AN1104" s="116" t="s">
        <v>90</v>
      </c>
      <c r="AO1104" s="116" t="s">
        <v>90</v>
      </c>
      <c r="AP1104" s="116" t="s">
        <v>90</v>
      </c>
      <c r="AQ1104" s="54">
        <f t="shared" si="87"/>
        <v>0</v>
      </c>
      <c r="AR1104" s="54">
        <f>+L1104+AE1104-AJ1104</f>
        <v>14795936</v>
      </c>
      <c r="AS1104" s="56" t="s">
        <v>571</v>
      </c>
      <c r="AT1104" s="114">
        <v>0</v>
      </c>
      <c r="AU1104" s="56" t="s">
        <v>91</v>
      </c>
      <c r="AV1104" s="114">
        <v>0</v>
      </c>
      <c r="AW1104" s="56" t="s">
        <v>90</v>
      </c>
      <c r="AX1104" s="247">
        <v>2856259</v>
      </c>
      <c r="AY1104" s="58">
        <f t="shared" si="88"/>
        <v>11939677</v>
      </c>
      <c r="AZ1104" s="112">
        <f t="shared" si="89"/>
        <v>0.19304348166956115</v>
      </c>
      <c r="BA1104" s="159">
        <v>0.19304348166956115</v>
      </c>
      <c r="BB1104" s="56" t="s">
        <v>90</v>
      </c>
      <c r="BC1104" s="56" t="s">
        <v>92</v>
      </c>
      <c r="BD1104" s="403" t="s">
        <v>2406</v>
      </c>
      <c r="BE1104" s="51" t="s">
        <v>88</v>
      </c>
      <c r="BF1104" s="51" t="s">
        <v>88</v>
      </c>
    </row>
    <row r="1105" spans="2:58" x14ac:dyDescent="0.25">
      <c r="B1105" s="51">
        <v>2026</v>
      </c>
      <c r="C1105" s="51">
        <v>891780111</v>
      </c>
      <c r="D1105" s="51" t="s">
        <v>79</v>
      </c>
      <c r="E1105" s="161" t="s">
        <v>2405</v>
      </c>
      <c r="F1105" s="56" t="s">
        <v>2404</v>
      </c>
      <c r="G1105" s="56">
        <v>0</v>
      </c>
      <c r="H1105" s="56" t="s">
        <v>82</v>
      </c>
      <c r="I1105" s="51" t="s">
        <v>174</v>
      </c>
      <c r="J1105" s="121" t="s">
        <v>84</v>
      </c>
      <c r="K1105" s="109" t="s">
        <v>2363</v>
      </c>
      <c r="L1105" s="114">
        <v>11836745</v>
      </c>
      <c r="M1105" s="51" t="s">
        <v>86</v>
      </c>
      <c r="N1105" s="109" t="s">
        <v>2403</v>
      </c>
      <c r="O1105" s="109">
        <v>36453666</v>
      </c>
      <c r="P1105" s="109">
        <v>490</v>
      </c>
      <c r="Q1105" s="120">
        <v>46051</v>
      </c>
      <c r="R1105" s="56" t="s">
        <v>2022</v>
      </c>
      <c r="S1105" s="114">
        <v>4062</v>
      </c>
      <c r="T1105" s="120">
        <v>46052</v>
      </c>
      <c r="U1105" s="114">
        <v>11836745</v>
      </c>
      <c r="V1105" s="56" t="s">
        <v>88</v>
      </c>
      <c r="W1105" s="114">
        <v>1082939683</v>
      </c>
      <c r="X1105" s="161" t="s">
        <v>1984</v>
      </c>
      <c r="Y1105" s="120">
        <v>46052</v>
      </c>
      <c r="Z1105" s="120">
        <v>46062</v>
      </c>
      <c r="AA1105" s="120" t="s">
        <v>90</v>
      </c>
      <c r="AB1105" s="120">
        <v>46234</v>
      </c>
      <c r="AC1105" s="54">
        <f t="shared" si="86"/>
        <v>172</v>
      </c>
      <c r="AD1105" s="56">
        <v>0</v>
      </c>
      <c r="AE1105" s="114">
        <v>0</v>
      </c>
      <c r="AF1105" s="56">
        <v>0</v>
      </c>
      <c r="AG1105" s="116" t="s">
        <v>90</v>
      </c>
      <c r="AH1105" s="54">
        <f t="shared" si="90"/>
        <v>0</v>
      </c>
      <c r="AI1105" s="56">
        <v>0</v>
      </c>
      <c r="AJ1105" s="114">
        <v>0</v>
      </c>
      <c r="AK1105" s="120" t="s">
        <v>90</v>
      </c>
      <c r="AL1105" s="116" t="s">
        <v>90</v>
      </c>
      <c r="AM1105" s="56">
        <v>0</v>
      </c>
      <c r="AN1105" s="116" t="s">
        <v>90</v>
      </c>
      <c r="AO1105" s="116" t="s">
        <v>90</v>
      </c>
      <c r="AP1105" s="116" t="s">
        <v>90</v>
      </c>
      <c r="AQ1105" s="54">
        <f t="shared" si="87"/>
        <v>0</v>
      </c>
      <c r="AR1105" s="54">
        <f>+L1105+AE1105-AJ1105</f>
        <v>11836745</v>
      </c>
      <c r="AS1105" s="56" t="s">
        <v>571</v>
      </c>
      <c r="AT1105" s="114">
        <v>0</v>
      </c>
      <c r="AU1105" s="56" t="s">
        <v>91</v>
      </c>
      <c r="AV1105" s="114">
        <v>0</v>
      </c>
      <c r="AW1105" s="56" t="s">
        <v>90</v>
      </c>
      <c r="AX1105" s="247">
        <v>2856258</v>
      </c>
      <c r="AY1105" s="58">
        <f t="shared" si="88"/>
        <v>8980487</v>
      </c>
      <c r="AZ1105" s="112">
        <f t="shared" si="89"/>
        <v>0.24130434507121679</v>
      </c>
      <c r="BA1105" s="159">
        <v>0.24130434507121679</v>
      </c>
      <c r="BB1105" s="56" t="s">
        <v>90</v>
      </c>
      <c r="BC1105" s="56" t="s">
        <v>92</v>
      </c>
      <c r="BD1105" s="403" t="s">
        <v>2402</v>
      </c>
      <c r="BE1105" s="51" t="s">
        <v>88</v>
      </c>
      <c r="BF1105" s="51" t="s">
        <v>88</v>
      </c>
    </row>
    <row r="1106" spans="2:58" x14ac:dyDescent="0.25">
      <c r="B1106" s="51">
        <v>2026</v>
      </c>
      <c r="C1106" s="51">
        <v>891780111</v>
      </c>
      <c r="D1106" s="51" t="s">
        <v>79</v>
      </c>
      <c r="E1106" s="161" t="s">
        <v>2401</v>
      </c>
      <c r="F1106" s="56" t="s">
        <v>2400</v>
      </c>
      <c r="G1106" s="56">
        <v>0</v>
      </c>
      <c r="H1106" s="56" t="s">
        <v>82</v>
      </c>
      <c r="I1106" s="51" t="s">
        <v>174</v>
      </c>
      <c r="J1106" s="121" t="s">
        <v>84</v>
      </c>
      <c r="K1106" s="109" t="s">
        <v>2363</v>
      </c>
      <c r="L1106" s="114">
        <v>11836745</v>
      </c>
      <c r="M1106" s="51" t="s">
        <v>86</v>
      </c>
      <c r="N1106" s="109" t="s">
        <v>2399</v>
      </c>
      <c r="O1106" s="109">
        <v>1151186784</v>
      </c>
      <c r="P1106" s="109">
        <v>490</v>
      </c>
      <c r="Q1106" s="120">
        <v>46051</v>
      </c>
      <c r="R1106" s="56" t="s">
        <v>2022</v>
      </c>
      <c r="S1106" s="114">
        <v>4072</v>
      </c>
      <c r="T1106" s="120">
        <v>46052</v>
      </c>
      <c r="U1106" s="114">
        <v>11836745</v>
      </c>
      <c r="V1106" s="56" t="s">
        <v>88</v>
      </c>
      <c r="W1106" s="114">
        <v>1082939683</v>
      </c>
      <c r="X1106" s="161" t="s">
        <v>1984</v>
      </c>
      <c r="Y1106" s="120">
        <v>46052</v>
      </c>
      <c r="Z1106" s="120">
        <v>46062</v>
      </c>
      <c r="AA1106" s="120" t="s">
        <v>90</v>
      </c>
      <c r="AB1106" s="120">
        <v>46234</v>
      </c>
      <c r="AC1106" s="54">
        <f t="shared" si="86"/>
        <v>172</v>
      </c>
      <c r="AD1106" s="56">
        <v>0</v>
      </c>
      <c r="AE1106" s="114">
        <v>0</v>
      </c>
      <c r="AF1106" s="56">
        <v>0</v>
      </c>
      <c r="AG1106" s="116" t="s">
        <v>90</v>
      </c>
      <c r="AH1106" s="54">
        <f t="shared" si="90"/>
        <v>0</v>
      </c>
      <c r="AI1106" s="56">
        <v>0</v>
      </c>
      <c r="AJ1106" s="114">
        <v>0</v>
      </c>
      <c r="AK1106" s="120" t="s">
        <v>90</v>
      </c>
      <c r="AL1106" s="116" t="s">
        <v>90</v>
      </c>
      <c r="AM1106" s="56">
        <v>0</v>
      </c>
      <c r="AN1106" s="116" t="s">
        <v>90</v>
      </c>
      <c r="AO1106" s="116" t="s">
        <v>90</v>
      </c>
      <c r="AP1106" s="116" t="s">
        <v>90</v>
      </c>
      <c r="AQ1106" s="54">
        <f t="shared" si="87"/>
        <v>0</v>
      </c>
      <c r="AR1106" s="54">
        <f>+L1106+AE1106-AJ1106</f>
        <v>11836745</v>
      </c>
      <c r="AS1106" s="56" t="s">
        <v>571</v>
      </c>
      <c r="AT1106" s="114">
        <v>0</v>
      </c>
      <c r="AU1106" s="56" t="s">
        <v>91</v>
      </c>
      <c r="AV1106" s="114">
        <v>0</v>
      </c>
      <c r="AW1106" s="56" t="s">
        <v>90</v>
      </c>
      <c r="AX1106" s="247">
        <v>2856258</v>
      </c>
      <c r="AY1106" s="58">
        <f t="shared" si="88"/>
        <v>8980487</v>
      </c>
      <c r="AZ1106" s="112">
        <f t="shared" si="89"/>
        <v>0.24130434507121679</v>
      </c>
      <c r="BA1106" s="159">
        <v>0.24130434507121679</v>
      </c>
      <c r="BB1106" s="56" t="s">
        <v>90</v>
      </c>
      <c r="BC1106" s="56" t="s">
        <v>92</v>
      </c>
      <c r="BD1106" s="403" t="s">
        <v>2398</v>
      </c>
      <c r="BE1106" s="51" t="s">
        <v>88</v>
      </c>
      <c r="BF1106" s="51" t="s">
        <v>88</v>
      </c>
    </row>
    <row r="1107" spans="2:58" x14ac:dyDescent="0.25">
      <c r="B1107" s="51">
        <v>2026</v>
      </c>
      <c r="C1107" s="51">
        <v>891780111</v>
      </c>
      <c r="D1107" s="51" t="s">
        <v>79</v>
      </c>
      <c r="E1107" s="161" t="s">
        <v>2397</v>
      </c>
      <c r="F1107" s="56" t="s">
        <v>2396</v>
      </c>
      <c r="G1107" s="56">
        <v>0</v>
      </c>
      <c r="H1107" s="56" t="s">
        <v>82</v>
      </c>
      <c r="I1107" s="51" t="s">
        <v>174</v>
      </c>
      <c r="J1107" s="121" t="s">
        <v>84</v>
      </c>
      <c r="K1107" s="109" t="s">
        <v>2363</v>
      </c>
      <c r="L1107" s="114">
        <v>11836745</v>
      </c>
      <c r="M1107" s="51" t="s">
        <v>86</v>
      </c>
      <c r="N1107" s="109" t="s">
        <v>2395</v>
      </c>
      <c r="O1107" s="109">
        <v>43549688</v>
      </c>
      <c r="P1107" s="109">
        <v>490</v>
      </c>
      <c r="Q1107" s="120">
        <v>46051</v>
      </c>
      <c r="R1107" s="56" t="s">
        <v>2022</v>
      </c>
      <c r="S1107" s="114">
        <v>4028</v>
      </c>
      <c r="T1107" s="120">
        <v>46052</v>
      </c>
      <c r="U1107" s="114">
        <v>11836745</v>
      </c>
      <c r="V1107" s="56" t="s">
        <v>88</v>
      </c>
      <c r="W1107" s="114">
        <v>1082939683</v>
      </c>
      <c r="X1107" s="161" t="s">
        <v>1984</v>
      </c>
      <c r="Y1107" s="120">
        <v>46052</v>
      </c>
      <c r="Z1107" s="120">
        <v>46062</v>
      </c>
      <c r="AA1107" s="120" t="s">
        <v>90</v>
      </c>
      <c r="AB1107" s="120">
        <v>46234</v>
      </c>
      <c r="AC1107" s="54">
        <f t="shared" si="86"/>
        <v>172</v>
      </c>
      <c r="AD1107" s="56">
        <v>0</v>
      </c>
      <c r="AE1107" s="114">
        <v>0</v>
      </c>
      <c r="AF1107" s="56">
        <v>0</v>
      </c>
      <c r="AG1107" s="116" t="s">
        <v>90</v>
      </c>
      <c r="AH1107" s="54">
        <f t="shared" si="90"/>
        <v>0</v>
      </c>
      <c r="AI1107" s="56">
        <v>0</v>
      </c>
      <c r="AJ1107" s="114">
        <v>0</v>
      </c>
      <c r="AK1107" s="120" t="s">
        <v>90</v>
      </c>
      <c r="AL1107" s="116" t="s">
        <v>90</v>
      </c>
      <c r="AM1107" s="56">
        <v>0</v>
      </c>
      <c r="AN1107" s="116" t="s">
        <v>90</v>
      </c>
      <c r="AO1107" s="116" t="s">
        <v>90</v>
      </c>
      <c r="AP1107" s="116" t="s">
        <v>90</v>
      </c>
      <c r="AQ1107" s="54">
        <f t="shared" si="87"/>
        <v>0</v>
      </c>
      <c r="AR1107" s="54">
        <f>+L1107+AE1107-AJ1107</f>
        <v>11836745</v>
      </c>
      <c r="AS1107" s="56" t="s">
        <v>571</v>
      </c>
      <c r="AT1107" s="114">
        <v>0</v>
      </c>
      <c r="AU1107" s="56" t="s">
        <v>91</v>
      </c>
      <c r="AV1107" s="114">
        <v>0</v>
      </c>
      <c r="AW1107" s="56" t="s">
        <v>90</v>
      </c>
      <c r="AX1107" s="247">
        <v>2856258</v>
      </c>
      <c r="AY1107" s="58">
        <f t="shared" si="88"/>
        <v>8980487</v>
      </c>
      <c r="AZ1107" s="112">
        <f t="shared" si="89"/>
        <v>0.24130434507121679</v>
      </c>
      <c r="BA1107" s="159">
        <v>0.24130434507121679</v>
      </c>
      <c r="BB1107" s="56" t="s">
        <v>90</v>
      </c>
      <c r="BC1107" s="56" t="s">
        <v>92</v>
      </c>
      <c r="BD1107" s="403" t="s">
        <v>2394</v>
      </c>
      <c r="BE1107" s="51" t="s">
        <v>88</v>
      </c>
      <c r="BF1107" s="51" t="s">
        <v>88</v>
      </c>
    </row>
    <row r="1108" spans="2:58" x14ac:dyDescent="0.25">
      <c r="B1108" s="51">
        <v>2026</v>
      </c>
      <c r="C1108" s="51">
        <v>891780111</v>
      </c>
      <c r="D1108" s="51" t="s">
        <v>79</v>
      </c>
      <c r="E1108" s="161" t="s">
        <v>2393</v>
      </c>
      <c r="F1108" s="56" t="s">
        <v>2392</v>
      </c>
      <c r="G1108" s="56">
        <v>0</v>
      </c>
      <c r="H1108" s="56" t="s">
        <v>82</v>
      </c>
      <c r="I1108" s="51" t="s">
        <v>174</v>
      </c>
      <c r="J1108" s="121" t="s">
        <v>84</v>
      </c>
      <c r="K1108" s="109" t="s">
        <v>2363</v>
      </c>
      <c r="L1108" s="114">
        <v>11836745</v>
      </c>
      <c r="M1108" s="51" t="s">
        <v>86</v>
      </c>
      <c r="N1108" s="109" t="s">
        <v>2391</v>
      </c>
      <c r="O1108" s="109">
        <v>57170055</v>
      </c>
      <c r="P1108" s="109">
        <v>490</v>
      </c>
      <c r="Q1108" s="120">
        <v>46051</v>
      </c>
      <c r="R1108" s="56" t="s">
        <v>2022</v>
      </c>
      <c r="S1108" s="114">
        <v>4151</v>
      </c>
      <c r="T1108" s="120">
        <v>46052</v>
      </c>
      <c r="U1108" s="114">
        <v>11836745</v>
      </c>
      <c r="V1108" s="56" t="s">
        <v>88</v>
      </c>
      <c r="W1108" s="114">
        <v>1082939683</v>
      </c>
      <c r="X1108" s="161" t="s">
        <v>1984</v>
      </c>
      <c r="Y1108" s="120">
        <v>46052</v>
      </c>
      <c r="Z1108" s="120">
        <v>46062</v>
      </c>
      <c r="AA1108" s="120" t="s">
        <v>90</v>
      </c>
      <c r="AB1108" s="120">
        <v>46234</v>
      </c>
      <c r="AC1108" s="54">
        <f t="shared" si="86"/>
        <v>172</v>
      </c>
      <c r="AD1108" s="56">
        <v>0</v>
      </c>
      <c r="AE1108" s="114">
        <v>0</v>
      </c>
      <c r="AF1108" s="56">
        <v>0</v>
      </c>
      <c r="AG1108" s="116" t="s">
        <v>90</v>
      </c>
      <c r="AH1108" s="54">
        <f t="shared" si="90"/>
        <v>0</v>
      </c>
      <c r="AI1108" s="56">
        <v>0</v>
      </c>
      <c r="AJ1108" s="114">
        <v>0</v>
      </c>
      <c r="AK1108" s="120" t="s">
        <v>90</v>
      </c>
      <c r="AL1108" s="116" t="s">
        <v>90</v>
      </c>
      <c r="AM1108" s="56">
        <v>0</v>
      </c>
      <c r="AN1108" s="116" t="s">
        <v>90</v>
      </c>
      <c r="AO1108" s="116" t="s">
        <v>90</v>
      </c>
      <c r="AP1108" s="116" t="s">
        <v>90</v>
      </c>
      <c r="AQ1108" s="54">
        <f t="shared" si="87"/>
        <v>0</v>
      </c>
      <c r="AR1108" s="54">
        <f>+L1108+AE1108-AJ1108</f>
        <v>11836745</v>
      </c>
      <c r="AS1108" s="56" t="s">
        <v>571</v>
      </c>
      <c r="AT1108" s="114">
        <v>0</v>
      </c>
      <c r="AU1108" s="56" t="s">
        <v>91</v>
      </c>
      <c r="AV1108" s="114">
        <v>0</v>
      </c>
      <c r="AW1108" s="56" t="s">
        <v>90</v>
      </c>
      <c r="AX1108" s="247">
        <v>2856258</v>
      </c>
      <c r="AY1108" s="58">
        <f t="shared" si="88"/>
        <v>8980487</v>
      </c>
      <c r="AZ1108" s="112">
        <f t="shared" si="89"/>
        <v>0.24130434507121679</v>
      </c>
      <c r="BA1108" s="159">
        <v>0.24130434507121679</v>
      </c>
      <c r="BB1108" s="56" t="s">
        <v>90</v>
      </c>
      <c r="BC1108" s="56" t="s">
        <v>92</v>
      </c>
      <c r="BD1108" s="403" t="s">
        <v>2390</v>
      </c>
      <c r="BE1108" s="51" t="s">
        <v>88</v>
      </c>
      <c r="BF1108" s="51" t="s">
        <v>88</v>
      </c>
    </row>
    <row r="1109" spans="2:58" x14ac:dyDescent="0.25">
      <c r="B1109" s="51">
        <v>2026</v>
      </c>
      <c r="C1109" s="51">
        <v>891780111</v>
      </c>
      <c r="D1109" s="51" t="s">
        <v>79</v>
      </c>
      <c r="E1109" s="161" t="s">
        <v>2389</v>
      </c>
      <c r="F1109" s="56" t="s">
        <v>2388</v>
      </c>
      <c r="G1109" s="56">
        <v>0</v>
      </c>
      <c r="H1109" s="56" t="s">
        <v>82</v>
      </c>
      <c r="I1109" s="51" t="s">
        <v>174</v>
      </c>
      <c r="J1109" s="121" t="s">
        <v>84</v>
      </c>
      <c r="K1109" s="109" t="s">
        <v>2363</v>
      </c>
      <c r="L1109" s="114">
        <v>11836745</v>
      </c>
      <c r="M1109" s="51" t="s">
        <v>86</v>
      </c>
      <c r="N1109" s="109" t="s">
        <v>2387</v>
      </c>
      <c r="O1109" s="109">
        <v>57170150</v>
      </c>
      <c r="P1109" s="109">
        <v>490</v>
      </c>
      <c r="Q1109" s="120">
        <v>46051</v>
      </c>
      <c r="R1109" s="56" t="s">
        <v>2022</v>
      </c>
      <c r="S1109" s="114">
        <v>4022</v>
      </c>
      <c r="T1109" s="120">
        <v>46052</v>
      </c>
      <c r="U1109" s="114">
        <v>11836745</v>
      </c>
      <c r="V1109" s="56" t="s">
        <v>88</v>
      </c>
      <c r="W1109" s="114">
        <v>1082939683</v>
      </c>
      <c r="X1109" s="161" t="s">
        <v>1984</v>
      </c>
      <c r="Y1109" s="120">
        <v>46052</v>
      </c>
      <c r="Z1109" s="120">
        <v>46062</v>
      </c>
      <c r="AA1109" s="120" t="s">
        <v>90</v>
      </c>
      <c r="AB1109" s="120">
        <v>46234</v>
      </c>
      <c r="AC1109" s="54">
        <f t="shared" si="86"/>
        <v>172</v>
      </c>
      <c r="AD1109" s="56">
        <v>0</v>
      </c>
      <c r="AE1109" s="114">
        <v>0</v>
      </c>
      <c r="AF1109" s="56">
        <v>0</v>
      </c>
      <c r="AG1109" s="116" t="s">
        <v>90</v>
      </c>
      <c r="AH1109" s="54">
        <f t="shared" si="90"/>
        <v>0</v>
      </c>
      <c r="AI1109" s="56">
        <v>0</v>
      </c>
      <c r="AJ1109" s="114">
        <v>0</v>
      </c>
      <c r="AK1109" s="120" t="s">
        <v>90</v>
      </c>
      <c r="AL1109" s="116" t="s">
        <v>90</v>
      </c>
      <c r="AM1109" s="56">
        <v>0</v>
      </c>
      <c r="AN1109" s="116" t="s">
        <v>90</v>
      </c>
      <c r="AO1109" s="116" t="s">
        <v>90</v>
      </c>
      <c r="AP1109" s="116" t="s">
        <v>90</v>
      </c>
      <c r="AQ1109" s="54">
        <f t="shared" si="87"/>
        <v>0</v>
      </c>
      <c r="AR1109" s="54">
        <f>+L1109+AE1109-AJ1109</f>
        <v>11836745</v>
      </c>
      <c r="AS1109" s="56" t="s">
        <v>571</v>
      </c>
      <c r="AT1109" s="114">
        <v>0</v>
      </c>
      <c r="AU1109" s="56" t="s">
        <v>91</v>
      </c>
      <c r="AV1109" s="114">
        <v>0</v>
      </c>
      <c r="AW1109" s="56" t="s">
        <v>90</v>
      </c>
      <c r="AX1109" s="247">
        <v>2856258</v>
      </c>
      <c r="AY1109" s="58">
        <f t="shared" si="88"/>
        <v>8980487</v>
      </c>
      <c r="AZ1109" s="112">
        <f t="shared" si="89"/>
        <v>0.24130434507121679</v>
      </c>
      <c r="BA1109" s="159">
        <v>0.24130434507121679</v>
      </c>
      <c r="BB1109" s="56" t="s">
        <v>90</v>
      </c>
      <c r="BC1109" s="56" t="s">
        <v>92</v>
      </c>
      <c r="BD1109" s="403" t="s">
        <v>2386</v>
      </c>
      <c r="BE1109" s="51" t="s">
        <v>88</v>
      </c>
      <c r="BF1109" s="51" t="s">
        <v>88</v>
      </c>
    </row>
    <row r="1110" spans="2:58" x14ac:dyDescent="0.25">
      <c r="B1110" s="51">
        <v>2026</v>
      </c>
      <c r="C1110" s="51">
        <v>891780111</v>
      </c>
      <c r="D1110" s="51" t="s">
        <v>79</v>
      </c>
      <c r="E1110" s="161" t="s">
        <v>2385</v>
      </c>
      <c r="F1110" s="56" t="s">
        <v>2384</v>
      </c>
      <c r="G1110" s="56">
        <v>0</v>
      </c>
      <c r="H1110" s="56" t="s">
        <v>82</v>
      </c>
      <c r="I1110" s="51" t="s">
        <v>174</v>
      </c>
      <c r="J1110" s="121" t="s">
        <v>84</v>
      </c>
      <c r="K1110" s="109" t="s">
        <v>2363</v>
      </c>
      <c r="L1110" s="114">
        <v>11836745</v>
      </c>
      <c r="M1110" s="51" t="s">
        <v>86</v>
      </c>
      <c r="N1110" s="109" t="s">
        <v>2383</v>
      </c>
      <c r="O1110" s="109">
        <v>1128194375</v>
      </c>
      <c r="P1110" s="109">
        <v>490</v>
      </c>
      <c r="Q1110" s="120">
        <v>46051</v>
      </c>
      <c r="R1110" s="56" t="s">
        <v>2022</v>
      </c>
      <c r="S1110" s="114">
        <v>4020</v>
      </c>
      <c r="T1110" s="120">
        <v>46052</v>
      </c>
      <c r="U1110" s="114">
        <v>11836745</v>
      </c>
      <c r="V1110" s="56" t="s">
        <v>88</v>
      </c>
      <c r="W1110" s="114">
        <v>1082939683</v>
      </c>
      <c r="X1110" s="161" t="s">
        <v>1984</v>
      </c>
      <c r="Y1110" s="120">
        <v>46052</v>
      </c>
      <c r="Z1110" s="120">
        <v>46062</v>
      </c>
      <c r="AA1110" s="120" t="s">
        <v>90</v>
      </c>
      <c r="AB1110" s="120">
        <v>46234</v>
      </c>
      <c r="AC1110" s="54">
        <f t="shared" si="86"/>
        <v>172</v>
      </c>
      <c r="AD1110" s="56">
        <v>0</v>
      </c>
      <c r="AE1110" s="114">
        <v>0</v>
      </c>
      <c r="AF1110" s="56">
        <v>0</v>
      </c>
      <c r="AG1110" s="116" t="s">
        <v>90</v>
      </c>
      <c r="AH1110" s="54">
        <f t="shared" si="90"/>
        <v>0</v>
      </c>
      <c r="AI1110" s="56">
        <v>0</v>
      </c>
      <c r="AJ1110" s="114">
        <v>0</v>
      </c>
      <c r="AK1110" s="120" t="s">
        <v>90</v>
      </c>
      <c r="AL1110" s="116" t="s">
        <v>90</v>
      </c>
      <c r="AM1110" s="56">
        <v>0</v>
      </c>
      <c r="AN1110" s="116" t="s">
        <v>90</v>
      </c>
      <c r="AO1110" s="116" t="s">
        <v>90</v>
      </c>
      <c r="AP1110" s="116" t="s">
        <v>90</v>
      </c>
      <c r="AQ1110" s="54">
        <f t="shared" si="87"/>
        <v>0</v>
      </c>
      <c r="AR1110" s="54">
        <f>+L1110+AE1110-AJ1110</f>
        <v>11836745</v>
      </c>
      <c r="AS1110" s="56" t="s">
        <v>571</v>
      </c>
      <c r="AT1110" s="114">
        <v>0</v>
      </c>
      <c r="AU1110" s="56" t="s">
        <v>91</v>
      </c>
      <c r="AV1110" s="114">
        <v>0</v>
      </c>
      <c r="AW1110" s="56" t="s">
        <v>90</v>
      </c>
      <c r="AX1110" s="247">
        <v>2856258</v>
      </c>
      <c r="AY1110" s="58">
        <f t="shared" si="88"/>
        <v>8980487</v>
      </c>
      <c r="AZ1110" s="112">
        <f t="shared" si="89"/>
        <v>0.24130434507121679</v>
      </c>
      <c r="BA1110" s="159">
        <v>0.24130434507121679</v>
      </c>
      <c r="BB1110" s="56" t="s">
        <v>90</v>
      </c>
      <c r="BC1110" s="56" t="s">
        <v>92</v>
      </c>
      <c r="BD1110" s="403" t="s">
        <v>2382</v>
      </c>
      <c r="BE1110" s="51" t="s">
        <v>88</v>
      </c>
      <c r="BF1110" s="51" t="s">
        <v>88</v>
      </c>
    </row>
    <row r="1111" spans="2:58" x14ac:dyDescent="0.25">
      <c r="B1111" s="51">
        <v>2026</v>
      </c>
      <c r="C1111" s="51">
        <v>891780111</v>
      </c>
      <c r="D1111" s="51" t="s">
        <v>79</v>
      </c>
      <c r="E1111" s="161" t="s">
        <v>2381</v>
      </c>
      <c r="F1111" s="56" t="s">
        <v>2380</v>
      </c>
      <c r="G1111" s="56">
        <v>0</v>
      </c>
      <c r="H1111" s="56" t="s">
        <v>82</v>
      </c>
      <c r="I1111" s="51" t="s">
        <v>174</v>
      </c>
      <c r="J1111" s="121" t="s">
        <v>84</v>
      </c>
      <c r="K1111" s="109" t="s">
        <v>2363</v>
      </c>
      <c r="L1111" s="114">
        <v>11836745</v>
      </c>
      <c r="M1111" s="51" t="s">
        <v>86</v>
      </c>
      <c r="N1111" s="109" t="s">
        <v>2379</v>
      </c>
      <c r="O1111" s="109">
        <v>1193603074</v>
      </c>
      <c r="P1111" s="109">
        <v>490</v>
      </c>
      <c r="Q1111" s="120">
        <v>46051</v>
      </c>
      <c r="R1111" s="56" t="s">
        <v>2022</v>
      </c>
      <c r="S1111" s="114">
        <v>4017</v>
      </c>
      <c r="T1111" s="120">
        <v>46052</v>
      </c>
      <c r="U1111" s="114">
        <v>11836745</v>
      </c>
      <c r="V1111" s="56" t="s">
        <v>88</v>
      </c>
      <c r="W1111" s="114">
        <v>1082939683</v>
      </c>
      <c r="X1111" s="161" t="s">
        <v>1984</v>
      </c>
      <c r="Y1111" s="120">
        <v>46052</v>
      </c>
      <c r="Z1111" s="120">
        <v>46062</v>
      </c>
      <c r="AA1111" s="120" t="s">
        <v>90</v>
      </c>
      <c r="AB1111" s="120">
        <v>46234</v>
      </c>
      <c r="AC1111" s="54">
        <f t="shared" si="86"/>
        <v>172</v>
      </c>
      <c r="AD1111" s="56">
        <v>0</v>
      </c>
      <c r="AE1111" s="114">
        <v>0</v>
      </c>
      <c r="AF1111" s="56">
        <v>0</v>
      </c>
      <c r="AG1111" s="116" t="s">
        <v>90</v>
      </c>
      <c r="AH1111" s="54">
        <f t="shared" si="90"/>
        <v>0</v>
      </c>
      <c r="AI1111" s="56">
        <v>0</v>
      </c>
      <c r="AJ1111" s="114">
        <v>0</v>
      </c>
      <c r="AK1111" s="120" t="s">
        <v>90</v>
      </c>
      <c r="AL1111" s="116" t="s">
        <v>90</v>
      </c>
      <c r="AM1111" s="56">
        <v>0</v>
      </c>
      <c r="AN1111" s="116" t="s">
        <v>90</v>
      </c>
      <c r="AO1111" s="116" t="s">
        <v>90</v>
      </c>
      <c r="AP1111" s="116" t="s">
        <v>90</v>
      </c>
      <c r="AQ1111" s="54">
        <f t="shared" si="87"/>
        <v>0</v>
      </c>
      <c r="AR1111" s="54">
        <f>+L1111+AE1111-AJ1111</f>
        <v>11836745</v>
      </c>
      <c r="AS1111" s="56" t="s">
        <v>571</v>
      </c>
      <c r="AT1111" s="114">
        <v>0</v>
      </c>
      <c r="AU1111" s="56" t="s">
        <v>91</v>
      </c>
      <c r="AV1111" s="114">
        <v>0</v>
      </c>
      <c r="AW1111" s="56" t="s">
        <v>90</v>
      </c>
      <c r="AX1111" s="247">
        <v>2856258</v>
      </c>
      <c r="AY1111" s="58">
        <f t="shared" si="88"/>
        <v>8980487</v>
      </c>
      <c r="AZ1111" s="112">
        <f t="shared" si="89"/>
        <v>0.24130434507121679</v>
      </c>
      <c r="BA1111" s="159">
        <v>0.24130434507121679</v>
      </c>
      <c r="BB1111" s="56" t="s">
        <v>90</v>
      </c>
      <c r="BC1111" s="56" t="s">
        <v>92</v>
      </c>
      <c r="BD1111" s="403" t="s">
        <v>2378</v>
      </c>
      <c r="BE1111" s="51" t="s">
        <v>88</v>
      </c>
      <c r="BF1111" s="51" t="s">
        <v>88</v>
      </c>
    </row>
    <row r="1112" spans="2:58" x14ac:dyDescent="0.25">
      <c r="B1112" s="51">
        <v>2026</v>
      </c>
      <c r="C1112" s="51">
        <v>891780111</v>
      </c>
      <c r="D1112" s="51" t="s">
        <v>79</v>
      </c>
      <c r="E1112" s="161" t="s">
        <v>2377</v>
      </c>
      <c r="F1112" s="56" t="s">
        <v>2376</v>
      </c>
      <c r="G1112" s="56">
        <v>0</v>
      </c>
      <c r="H1112" s="56" t="s">
        <v>82</v>
      </c>
      <c r="I1112" s="51" t="s">
        <v>174</v>
      </c>
      <c r="J1112" s="121" t="s">
        <v>84</v>
      </c>
      <c r="K1112" s="109" t="s">
        <v>2363</v>
      </c>
      <c r="L1112" s="114">
        <v>11836745</v>
      </c>
      <c r="M1112" s="51" t="s">
        <v>86</v>
      </c>
      <c r="N1112" s="109" t="s">
        <v>2375</v>
      </c>
      <c r="O1112" s="109">
        <v>57170507</v>
      </c>
      <c r="P1112" s="109">
        <v>490</v>
      </c>
      <c r="Q1112" s="120">
        <v>46051</v>
      </c>
      <c r="R1112" s="56" t="s">
        <v>2022</v>
      </c>
      <c r="S1112" s="114">
        <v>4016</v>
      </c>
      <c r="T1112" s="120">
        <v>46052</v>
      </c>
      <c r="U1112" s="114">
        <v>11836745</v>
      </c>
      <c r="V1112" s="56" t="s">
        <v>88</v>
      </c>
      <c r="W1112" s="114">
        <v>1082939683</v>
      </c>
      <c r="X1112" s="161" t="s">
        <v>1984</v>
      </c>
      <c r="Y1112" s="120">
        <v>46052</v>
      </c>
      <c r="Z1112" s="120">
        <v>46062</v>
      </c>
      <c r="AA1112" s="120" t="s">
        <v>90</v>
      </c>
      <c r="AB1112" s="120">
        <v>46234</v>
      </c>
      <c r="AC1112" s="54">
        <f t="shared" si="86"/>
        <v>172</v>
      </c>
      <c r="AD1112" s="56">
        <v>0</v>
      </c>
      <c r="AE1112" s="114">
        <v>0</v>
      </c>
      <c r="AF1112" s="56">
        <v>0</v>
      </c>
      <c r="AG1112" s="116" t="s">
        <v>90</v>
      </c>
      <c r="AH1112" s="54">
        <f t="shared" si="90"/>
        <v>0</v>
      </c>
      <c r="AI1112" s="56">
        <v>0</v>
      </c>
      <c r="AJ1112" s="114">
        <v>0</v>
      </c>
      <c r="AK1112" s="120" t="s">
        <v>90</v>
      </c>
      <c r="AL1112" s="116" t="s">
        <v>90</v>
      </c>
      <c r="AM1112" s="56">
        <v>0</v>
      </c>
      <c r="AN1112" s="116" t="s">
        <v>90</v>
      </c>
      <c r="AO1112" s="116" t="s">
        <v>90</v>
      </c>
      <c r="AP1112" s="116" t="s">
        <v>90</v>
      </c>
      <c r="AQ1112" s="54">
        <f t="shared" si="87"/>
        <v>0</v>
      </c>
      <c r="AR1112" s="54">
        <f>+L1112+AE1112-AJ1112</f>
        <v>11836745</v>
      </c>
      <c r="AS1112" s="56" t="s">
        <v>571</v>
      </c>
      <c r="AT1112" s="114">
        <v>0</v>
      </c>
      <c r="AU1112" s="56" t="s">
        <v>91</v>
      </c>
      <c r="AV1112" s="114">
        <v>0</v>
      </c>
      <c r="AW1112" s="56" t="s">
        <v>90</v>
      </c>
      <c r="AX1112" s="247">
        <v>2856258</v>
      </c>
      <c r="AY1112" s="58">
        <f t="shared" si="88"/>
        <v>8980487</v>
      </c>
      <c r="AZ1112" s="112">
        <f t="shared" si="89"/>
        <v>0.24130434507121679</v>
      </c>
      <c r="BA1112" s="159">
        <v>0.24130434507121679</v>
      </c>
      <c r="BB1112" s="56" t="s">
        <v>90</v>
      </c>
      <c r="BC1112" s="56" t="s">
        <v>92</v>
      </c>
      <c r="BD1112" s="403" t="s">
        <v>2374</v>
      </c>
      <c r="BE1112" s="51" t="s">
        <v>88</v>
      </c>
      <c r="BF1112" s="51" t="s">
        <v>88</v>
      </c>
    </row>
    <row r="1113" spans="2:58" x14ac:dyDescent="0.25">
      <c r="B1113" s="51">
        <v>2026</v>
      </c>
      <c r="C1113" s="51">
        <v>891780111</v>
      </c>
      <c r="D1113" s="51" t="s">
        <v>79</v>
      </c>
      <c r="E1113" s="161" t="s">
        <v>2373</v>
      </c>
      <c r="F1113" s="56" t="s">
        <v>2372</v>
      </c>
      <c r="G1113" s="56">
        <v>0</v>
      </c>
      <c r="H1113" s="56" t="s">
        <v>82</v>
      </c>
      <c r="I1113" s="51" t="s">
        <v>174</v>
      </c>
      <c r="J1113" s="121" t="s">
        <v>84</v>
      </c>
      <c r="K1113" s="109" t="s">
        <v>2363</v>
      </c>
      <c r="L1113" s="114">
        <v>11836745</v>
      </c>
      <c r="M1113" s="51" t="s">
        <v>86</v>
      </c>
      <c r="N1113" s="109" t="s">
        <v>2371</v>
      </c>
      <c r="O1113" s="109">
        <v>36694670</v>
      </c>
      <c r="P1113" s="109">
        <v>490</v>
      </c>
      <c r="Q1113" s="120">
        <v>46051</v>
      </c>
      <c r="R1113" s="56" t="s">
        <v>2022</v>
      </c>
      <c r="S1113" s="114">
        <v>4014</v>
      </c>
      <c r="T1113" s="120">
        <v>46052</v>
      </c>
      <c r="U1113" s="114">
        <v>11836745</v>
      </c>
      <c r="V1113" s="56" t="s">
        <v>88</v>
      </c>
      <c r="W1113" s="114">
        <v>1082939683</v>
      </c>
      <c r="X1113" s="161" t="s">
        <v>1984</v>
      </c>
      <c r="Y1113" s="120">
        <v>46052</v>
      </c>
      <c r="Z1113" s="120">
        <v>46062</v>
      </c>
      <c r="AA1113" s="120" t="s">
        <v>90</v>
      </c>
      <c r="AB1113" s="120">
        <v>46234</v>
      </c>
      <c r="AC1113" s="54">
        <f t="shared" si="86"/>
        <v>172</v>
      </c>
      <c r="AD1113" s="56">
        <v>0</v>
      </c>
      <c r="AE1113" s="114">
        <v>0</v>
      </c>
      <c r="AF1113" s="56">
        <v>0</v>
      </c>
      <c r="AG1113" s="116" t="s">
        <v>90</v>
      </c>
      <c r="AH1113" s="54">
        <f t="shared" si="90"/>
        <v>0</v>
      </c>
      <c r="AI1113" s="56">
        <v>0</v>
      </c>
      <c r="AJ1113" s="114">
        <v>0</v>
      </c>
      <c r="AK1113" s="120" t="s">
        <v>90</v>
      </c>
      <c r="AL1113" s="116" t="s">
        <v>90</v>
      </c>
      <c r="AM1113" s="56">
        <v>0</v>
      </c>
      <c r="AN1113" s="116" t="s">
        <v>90</v>
      </c>
      <c r="AO1113" s="116" t="s">
        <v>90</v>
      </c>
      <c r="AP1113" s="116" t="s">
        <v>90</v>
      </c>
      <c r="AQ1113" s="54">
        <f t="shared" si="87"/>
        <v>0</v>
      </c>
      <c r="AR1113" s="54">
        <f>+L1113+AE1113-AJ1113</f>
        <v>11836745</v>
      </c>
      <c r="AS1113" s="56" t="s">
        <v>571</v>
      </c>
      <c r="AT1113" s="114">
        <v>0</v>
      </c>
      <c r="AU1113" s="56" t="s">
        <v>91</v>
      </c>
      <c r="AV1113" s="114">
        <v>0</v>
      </c>
      <c r="AW1113" s="56" t="s">
        <v>90</v>
      </c>
      <c r="AX1113" s="247">
        <v>2856258</v>
      </c>
      <c r="AY1113" s="58">
        <f t="shared" si="88"/>
        <v>8980487</v>
      </c>
      <c r="AZ1113" s="112">
        <f t="shared" si="89"/>
        <v>0.24130434507121679</v>
      </c>
      <c r="BA1113" s="159">
        <v>0.24130434507121679</v>
      </c>
      <c r="BB1113" s="56" t="s">
        <v>90</v>
      </c>
      <c r="BC1113" s="56" t="s">
        <v>92</v>
      </c>
      <c r="BD1113" s="403" t="s">
        <v>2370</v>
      </c>
      <c r="BE1113" s="51" t="s">
        <v>88</v>
      </c>
      <c r="BF1113" s="51" t="s">
        <v>88</v>
      </c>
    </row>
    <row r="1114" spans="2:58" x14ac:dyDescent="0.25">
      <c r="B1114" s="51">
        <v>2026</v>
      </c>
      <c r="C1114" s="51">
        <v>891780111</v>
      </c>
      <c r="D1114" s="51" t="s">
        <v>79</v>
      </c>
      <c r="E1114" s="161" t="s">
        <v>2369</v>
      </c>
      <c r="F1114" s="56" t="s">
        <v>2368</v>
      </c>
      <c r="G1114" s="56">
        <v>0</v>
      </c>
      <c r="H1114" s="56" t="s">
        <v>82</v>
      </c>
      <c r="I1114" s="51" t="s">
        <v>174</v>
      </c>
      <c r="J1114" s="121" t="s">
        <v>84</v>
      </c>
      <c r="K1114" s="109" t="s">
        <v>2363</v>
      </c>
      <c r="L1114" s="114">
        <v>11836745</v>
      </c>
      <c r="M1114" s="51" t="s">
        <v>86</v>
      </c>
      <c r="N1114" s="109" t="s">
        <v>2367</v>
      </c>
      <c r="O1114" s="109">
        <v>1007365968</v>
      </c>
      <c r="P1114" s="109">
        <v>490</v>
      </c>
      <c r="Q1114" s="120">
        <v>46051</v>
      </c>
      <c r="R1114" s="56" t="s">
        <v>2022</v>
      </c>
      <c r="S1114" s="114">
        <v>4059</v>
      </c>
      <c r="T1114" s="120">
        <v>46052</v>
      </c>
      <c r="U1114" s="114">
        <v>11836745</v>
      </c>
      <c r="V1114" s="56" t="s">
        <v>88</v>
      </c>
      <c r="W1114" s="114">
        <v>1082939683</v>
      </c>
      <c r="X1114" s="161" t="s">
        <v>1984</v>
      </c>
      <c r="Y1114" s="120">
        <v>46052</v>
      </c>
      <c r="Z1114" s="120">
        <v>46062</v>
      </c>
      <c r="AA1114" s="120" t="s">
        <v>90</v>
      </c>
      <c r="AB1114" s="120">
        <v>46234</v>
      </c>
      <c r="AC1114" s="54">
        <f t="shared" si="86"/>
        <v>172</v>
      </c>
      <c r="AD1114" s="56">
        <v>0</v>
      </c>
      <c r="AE1114" s="114">
        <v>0</v>
      </c>
      <c r="AF1114" s="56">
        <v>0</v>
      </c>
      <c r="AG1114" s="116" t="s">
        <v>90</v>
      </c>
      <c r="AH1114" s="54">
        <f t="shared" si="90"/>
        <v>0</v>
      </c>
      <c r="AI1114" s="56">
        <v>0</v>
      </c>
      <c r="AJ1114" s="114">
        <v>0</v>
      </c>
      <c r="AK1114" s="120" t="s">
        <v>90</v>
      </c>
      <c r="AL1114" s="116" t="s">
        <v>90</v>
      </c>
      <c r="AM1114" s="56">
        <v>0</v>
      </c>
      <c r="AN1114" s="116" t="s">
        <v>90</v>
      </c>
      <c r="AO1114" s="116" t="s">
        <v>90</v>
      </c>
      <c r="AP1114" s="116" t="s">
        <v>90</v>
      </c>
      <c r="AQ1114" s="54">
        <f t="shared" si="87"/>
        <v>0</v>
      </c>
      <c r="AR1114" s="54">
        <f>+L1114+AE1114-AJ1114</f>
        <v>11836745</v>
      </c>
      <c r="AS1114" s="56" t="s">
        <v>571</v>
      </c>
      <c r="AT1114" s="114">
        <v>0</v>
      </c>
      <c r="AU1114" s="56" t="s">
        <v>91</v>
      </c>
      <c r="AV1114" s="114">
        <v>0</v>
      </c>
      <c r="AW1114" s="56" t="s">
        <v>90</v>
      </c>
      <c r="AX1114" s="247">
        <v>2856258</v>
      </c>
      <c r="AY1114" s="58">
        <f t="shared" si="88"/>
        <v>8980487</v>
      </c>
      <c r="AZ1114" s="112">
        <f t="shared" si="89"/>
        <v>0.24130434507121679</v>
      </c>
      <c r="BA1114" s="159">
        <v>0.24130434507121679</v>
      </c>
      <c r="BB1114" s="56" t="s">
        <v>90</v>
      </c>
      <c r="BC1114" s="56" t="s">
        <v>92</v>
      </c>
      <c r="BD1114" s="403" t="s">
        <v>2366</v>
      </c>
      <c r="BE1114" s="51" t="s">
        <v>88</v>
      </c>
      <c r="BF1114" s="51" t="s">
        <v>88</v>
      </c>
    </row>
    <row r="1115" spans="2:58" x14ac:dyDescent="0.25">
      <c r="B1115" s="51">
        <v>2026</v>
      </c>
      <c r="C1115" s="51">
        <v>891780111</v>
      </c>
      <c r="D1115" s="51" t="s">
        <v>79</v>
      </c>
      <c r="E1115" s="161" t="s">
        <v>2365</v>
      </c>
      <c r="F1115" s="56" t="s">
        <v>2364</v>
      </c>
      <c r="G1115" s="56">
        <v>0</v>
      </c>
      <c r="H1115" s="56" t="s">
        <v>82</v>
      </c>
      <c r="I1115" s="51" t="s">
        <v>174</v>
      </c>
      <c r="J1115" s="121" t="s">
        <v>84</v>
      </c>
      <c r="K1115" s="109" t="s">
        <v>2363</v>
      </c>
      <c r="L1115" s="114">
        <v>11836745</v>
      </c>
      <c r="M1115" s="51" t="s">
        <v>86</v>
      </c>
      <c r="N1115" s="109" t="s">
        <v>2362</v>
      </c>
      <c r="O1115" s="109">
        <v>1084729604</v>
      </c>
      <c r="P1115" s="109">
        <v>490</v>
      </c>
      <c r="Q1115" s="120">
        <v>46051</v>
      </c>
      <c r="R1115" s="56" t="s">
        <v>2022</v>
      </c>
      <c r="S1115" s="114">
        <v>4060</v>
      </c>
      <c r="T1115" s="120">
        <v>46052</v>
      </c>
      <c r="U1115" s="114">
        <v>11836745</v>
      </c>
      <c r="V1115" s="56" t="s">
        <v>88</v>
      </c>
      <c r="W1115" s="114">
        <v>1082939683</v>
      </c>
      <c r="X1115" s="161" t="s">
        <v>1984</v>
      </c>
      <c r="Y1115" s="120">
        <v>46052</v>
      </c>
      <c r="Z1115" s="120">
        <v>46062</v>
      </c>
      <c r="AA1115" s="120" t="s">
        <v>90</v>
      </c>
      <c r="AB1115" s="120">
        <v>46234</v>
      </c>
      <c r="AC1115" s="54">
        <f t="shared" si="86"/>
        <v>172</v>
      </c>
      <c r="AD1115" s="56">
        <v>0</v>
      </c>
      <c r="AE1115" s="114">
        <v>0</v>
      </c>
      <c r="AF1115" s="56">
        <v>0</v>
      </c>
      <c r="AG1115" s="116" t="s">
        <v>90</v>
      </c>
      <c r="AH1115" s="54">
        <f t="shared" si="90"/>
        <v>0</v>
      </c>
      <c r="AI1115" s="56">
        <v>0</v>
      </c>
      <c r="AJ1115" s="114">
        <v>0</v>
      </c>
      <c r="AK1115" s="120" t="s">
        <v>90</v>
      </c>
      <c r="AL1115" s="116" t="s">
        <v>90</v>
      </c>
      <c r="AM1115" s="56">
        <v>0</v>
      </c>
      <c r="AN1115" s="116" t="s">
        <v>90</v>
      </c>
      <c r="AO1115" s="116" t="s">
        <v>90</v>
      </c>
      <c r="AP1115" s="116" t="s">
        <v>90</v>
      </c>
      <c r="AQ1115" s="54">
        <f t="shared" si="87"/>
        <v>0</v>
      </c>
      <c r="AR1115" s="54">
        <f>+L1115+AE1115-AJ1115</f>
        <v>11836745</v>
      </c>
      <c r="AS1115" s="56" t="s">
        <v>571</v>
      </c>
      <c r="AT1115" s="114">
        <v>0</v>
      </c>
      <c r="AU1115" s="56" t="s">
        <v>91</v>
      </c>
      <c r="AV1115" s="114">
        <v>0</v>
      </c>
      <c r="AW1115" s="56" t="s">
        <v>90</v>
      </c>
      <c r="AX1115" s="247">
        <v>2856258</v>
      </c>
      <c r="AY1115" s="58">
        <f t="shared" si="88"/>
        <v>8980487</v>
      </c>
      <c r="AZ1115" s="112">
        <f t="shared" si="89"/>
        <v>0.24130434507121679</v>
      </c>
      <c r="BA1115" s="159">
        <v>0.24130434507121679</v>
      </c>
      <c r="BB1115" s="56" t="s">
        <v>90</v>
      </c>
      <c r="BC1115" s="56" t="s">
        <v>92</v>
      </c>
      <c r="BD1115" s="403" t="s">
        <v>2361</v>
      </c>
      <c r="BE1115" s="51" t="s">
        <v>88</v>
      </c>
      <c r="BF1115" s="51" t="s">
        <v>88</v>
      </c>
    </row>
    <row r="1116" spans="2:58" x14ac:dyDescent="0.25">
      <c r="B1116" s="51">
        <v>2026</v>
      </c>
      <c r="C1116" s="51">
        <v>891780111</v>
      </c>
      <c r="D1116" s="51" t="s">
        <v>79</v>
      </c>
      <c r="E1116" s="161" t="s">
        <v>2360</v>
      </c>
      <c r="F1116" s="56" t="s">
        <v>2359</v>
      </c>
      <c r="G1116" s="56">
        <v>0</v>
      </c>
      <c r="H1116" s="56" t="s">
        <v>82</v>
      </c>
      <c r="I1116" s="51" t="s">
        <v>174</v>
      </c>
      <c r="J1116" s="121" t="s">
        <v>84</v>
      </c>
      <c r="K1116" s="109" t="s">
        <v>2358</v>
      </c>
      <c r="L1116" s="114">
        <v>16239823</v>
      </c>
      <c r="M1116" s="51" t="s">
        <v>86</v>
      </c>
      <c r="N1116" s="109" t="s">
        <v>2357</v>
      </c>
      <c r="O1116" s="109">
        <v>57420853</v>
      </c>
      <c r="P1116" s="109">
        <v>490</v>
      </c>
      <c r="Q1116" s="120">
        <v>46051</v>
      </c>
      <c r="R1116" s="56" t="s">
        <v>2022</v>
      </c>
      <c r="S1116" s="114">
        <v>4031</v>
      </c>
      <c r="T1116" s="120">
        <v>46052</v>
      </c>
      <c r="U1116" s="114">
        <v>16239823</v>
      </c>
      <c r="V1116" s="56" t="s">
        <v>88</v>
      </c>
      <c r="W1116" s="114">
        <v>1082939683</v>
      </c>
      <c r="X1116" s="161" t="s">
        <v>1984</v>
      </c>
      <c r="Y1116" s="120">
        <v>46052</v>
      </c>
      <c r="Z1116" s="120">
        <v>46062</v>
      </c>
      <c r="AA1116" s="120" t="s">
        <v>90</v>
      </c>
      <c r="AB1116" s="120">
        <v>46234</v>
      </c>
      <c r="AC1116" s="54">
        <f t="shared" si="86"/>
        <v>172</v>
      </c>
      <c r="AD1116" s="56">
        <v>0</v>
      </c>
      <c r="AE1116" s="114">
        <v>0</v>
      </c>
      <c r="AF1116" s="56">
        <v>0</v>
      </c>
      <c r="AG1116" s="116" t="s">
        <v>90</v>
      </c>
      <c r="AH1116" s="54">
        <f t="shared" si="90"/>
        <v>0</v>
      </c>
      <c r="AI1116" s="56">
        <v>0</v>
      </c>
      <c r="AJ1116" s="114">
        <v>0</v>
      </c>
      <c r="AK1116" s="120" t="s">
        <v>90</v>
      </c>
      <c r="AL1116" s="116" t="s">
        <v>90</v>
      </c>
      <c r="AM1116" s="56">
        <v>0</v>
      </c>
      <c r="AN1116" s="116" t="s">
        <v>90</v>
      </c>
      <c r="AO1116" s="116" t="s">
        <v>90</v>
      </c>
      <c r="AP1116" s="116" t="s">
        <v>90</v>
      </c>
      <c r="AQ1116" s="54">
        <f t="shared" si="87"/>
        <v>0</v>
      </c>
      <c r="AR1116" s="54">
        <f>+L1116+AE1116-AJ1116</f>
        <v>16239823</v>
      </c>
      <c r="AS1116" s="56" t="s">
        <v>571</v>
      </c>
      <c r="AT1116" s="114">
        <v>0</v>
      </c>
      <c r="AU1116" s="56" t="s">
        <v>91</v>
      </c>
      <c r="AV1116" s="114">
        <v>0</v>
      </c>
      <c r="AW1116" s="56" t="s">
        <v>90</v>
      </c>
      <c r="AX1116" s="247">
        <v>2366032</v>
      </c>
      <c r="AY1116" s="58">
        <f t="shared" si="88"/>
        <v>13873791</v>
      </c>
      <c r="AZ1116" s="112">
        <f t="shared" si="89"/>
        <v>0.1456932135282509</v>
      </c>
      <c r="BA1116" s="159">
        <v>0.1456932135282509</v>
      </c>
      <c r="BB1116" s="56" t="s">
        <v>90</v>
      </c>
      <c r="BC1116" s="56" t="s">
        <v>92</v>
      </c>
      <c r="BD1116" s="403" t="s">
        <v>2356</v>
      </c>
      <c r="BE1116" s="51" t="s">
        <v>88</v>
      </c>
      <c r="BF1116" s="51" t="s">
        <v>88</v>
      </c>
    </row>
    <row r="1117" spans="2:58" x14ac:dyDescent="0.25">
      <c r="B1117" s="51">
        <v>2026</v>
      </c>
      <c r="C1117" s="51">
        <v>891780111</v>
      </c>
      <c r="D1117" s="51" t="s">
        <v>79</v>
      </c>
      <c r="E1117" s="161" t="s">
        <v>2355</v>
      </c>
      <c r="F1117" s="56" t="s">
        <v>2354</v>
      </c>
      <c r="G1117" s="56">
        <v>0</v>
      </c>
      <c r="H1117" s="56" t="s">
        <v>82</v>
      </c>
      <c r="I1117" s="51" t="s">
        <v>174</v>
      </c>
      <c r="J1117" s="121" t="s">
        <v>84</v>
      </c>
      <c r="K1117" s="109" t="s">
        <v>2353</v>
      </c>
      <c r="L1117" s="114">
        <v>14795936</v>
      </c>
      <c r="M1117" s="51" t="s">
        <v>86</v>
      </c>
      <c r="N1117" s="109" t="s">
        <v>2352</v>
      </c>
      <c r="O1117" s="109">
        <v>39141020</v>
      </c>
      <c r="P1117" s="109">
        <v>490</v>
      </c>
      <c r="Q1117" s="120">
        <v>46051</v>
      </c>
      <c r="R1117" s="56" t="s">
        <v>2022</v>
      </c>
      <c r="S1117" s="114">
        <v>3970</v>
      </c>
      <c r="T1117" s="120">
        <v>46052</v>
      </c>
      <c r="U1117" s="114">
        <v>14795936</v>
      </c>
      <c r="V1117" s="56" t="s">
        <v>88</v>
      </c>
      <c r="W1117" s="114">
        <v>1082939683</v>
      </c>
      <c r="X1117" s="161" t="s">
        <v>1984</v>
      </c>
      <c r="Y1117" s="120">
        <v>46052</v>
      </c>
      <c r="Z1117" s="120">
        <v>46062</v>
      </c>
      <c r="AA1117" s="120" t="s">
        <v>90</v>
      </c>
      <c r="AB1117" s="120">
        <v>46234</v>
      </c>
      <c r="AC1117" s="54">
        <f t="shared" si="86"/>
        <v>172</v>
      </c>
      <c r="AD1117" s="56">
        <v>0</v>
      </c>
      <c r="AE1117" s="114">
        <v>0</v>
      </c>
      <c r="AF1117" s="56">
        <v>0</v>
      </c>
      <c r="AG1117" s="116" t="s">
        <v>90</v>
      </c>
      <c r="AH1117" s="54">
        <f t="shared" si="90"/>
        <v>0</v>
      </c>
      <c r="AI1117" s="56">
        <v>0</v>
      </c>
      <c r="AJ1117" s="114">
        <v>0</v>
      </c>
      <c r="AK1117" s="120" t="s">
        <v>90</v>
      </c>
      <c r="AL1117" s="116" t="s">
        <v>90</v>
      </c>
      <c r="AM1117" s="56">
        <v>0</v>
      </c>
      <c r="AN1117" s="116" t="s">
        <v>90</v>
      </c>
      <c r="AO1117" s="116" t="s">
        <v>90</v>
      </c>
      <c r="AP1117" s="116" t="s">
        <v>90</v>
      </c>
      <c r="AQ1117" s="54">
        <f t="shared" si="87"/>
        <v>0</v>
      </c>
      <c r="AR1117" s="54">
        <f>+L1117+AE1117-AJ1117</f>
        <v>14795936</v>
      </c>
      <c r="AS1117" s="56" t="s">
        <v>571</v>
      </c>
      <c r="AT1117" s="114">
        <v>0</v>
      </c>
      <c r="AU1117" s="56" t="s">
        <v>91</v>
      </c>
      <c r="AV1117" s="114">
        <v>0</v>
      </c>
      <c r="AW1117" s="56" t="s">
        <v>90</v>
      </c>
      <c r="AX1117" s="247">
        <v>2142194</v>
      </c>
      <c r="AY1117" s="58">
        <f t="shared" si="88"/>
        <v>12653742</v>
      </c>
      <c r="AZ1117" s="112">
        <f t="shared" si="89"/>
        <v>0.14478259435563928</v>
      </c>
      <c r="BA1117" s="159">
        <v>0.14478259435563928</v>
      </c>
      <c r="BB1117" s="56" t="s">
        <v>90</v>
      </c>
      <c r="BC1117" s="56" t="s">
        <v>92</v>
      </c>
      <c r="BD1117" s="403" t="s">
        <v>2351</v>
      </c>
      <c r="BE1117" s="51" t="s">
        <v>88</v>
      </c>
      <c r="BF1117" s="51" t="s">
        <v>88</v>
      </c>
    </row>
    <row r="1118" spans="2:58" x14ac:dyDescent="0.25">
      <c r="B1118" s="51">
        <v>2026</v>
      </c>
      <c r="C1118" s="51">
        <v>891780111</v>
      </c>
      <c r="D1118" s="51" t="s">
        <v>79</v>
      </c>
      <c r="E1118" s="161" t="s">
        <v>2350</v>
      </c>
      <c r="F1118" s="56" t="s">
        <v>2349</v>
      </c>
      <c r="G1118" s="56">
        <v>0</v>
      </c>
      <c r="H1118" s="56" t="s">
        <v>82</v>
      </c>
      <c r="I1118" s="51" t="s">
        <v>174</v>
      </c>
      <c r="J1118" s="121" t="s">
        <v>84</v>
      </c>
      <c r="K1118" s="109" t="s">
        <v>2348</v>
      </c>
      <c r="L1118" s="114">
        <v>6400000</v>
      </c>
      <c r="M1118" s="51" t="s">
        <v>86</v>
      </c>
      <c r="N1118" s="109" t="s">
        <v>2347</v>
      </c>
      <c r="O1118" s="109">
        <v>1004306975</v>
      </c>
      <c r="P1118" s="109">
        <v>298</v>
      </c>
      <c r="Q1118" s="120">
        <v>46043</v>
      </c>
      <c r="R1118" s="392">
        <v>703999709</v>
      </c>
      <c r="S1118" s="114">
        <v>3969</v>
      </c>
      <c r="T1118" s="120">
        <v>46052</v>
      </c>
      <c r="U1118" s="114">
        <v>6400000</v>
      </c>
      <c r="V1118" s="56" t="s">
        <v>88</v>
      </c>
      <c r="W1118" s="114">
        <v>36559959</v>
      </c>
      <c r="X1118" s="161" t="s">
        <v>2107</v>
      </c>
      <c r="Y1118" s="120">
        <v>46052</v>
      </c>
      <c r="Z1118" s="120">
        <v>46052</v>
      </c>
      <c r="AA1118" s="120" t="s">
        <v>90</v>
      </c>
      <c r="AB1118" s="120">
        <v>46112</v>
      </c>
      <c r="AC1118" s="54">
        <f t="shared" si="86"/>
        <v>60</v>
      </c>
      <c r="AD1118" s="56">
        <v>0</v>
      </c>
      <c r="AE1118" s="114">
        <v>0</v>
      </c>
      <c r="AF1118" s="56">
        <v>0</v>
      </c>
      <c r="AG1118" s="116" t="s">
        <v>90</v>
      </c>
      <c r="AH1118" s="54">
        <f t="shared" si="90"/>
        <v>0</v>
      </c>
      <c r="AI1118" s="56">
        <v>0</v>
      </c>
      <c r="AJ1118" s="114">
        <v>0</v>
      </c>
      <c r="AK1118" s="120" t="s">
        <v>90</v>
      </c>
      <c r="AL1118" s="116" t="s">
        <v>90</v>
      </c>
      <c r="AM1118" s="56">
        <v>0</v>
      </c>
      <c r="AN1118" s="116" t="s">
        <v>90</v>
      </c>
      <c r="AO1118" s="116" t="s">
        <v>90</v>
      </c>
      <c r="AP1118" s="116" t="s">
        <v>90</v>
      </c>
      <c r="AQ1118" s="54">
        <f t="shared" si="87"/>
        <v>0</v>
      </c>
      <c r="AR1118" s="54">
        <f>+L1118+AE1118-AJ1118</f>
        <v>6400000</v>
      </c>
      <c r="AS1118" s="56" t="s">
        <v>571</v>
      </c>
      <c r="AT1118" s="114">
        <v>0</v>
      </c>
      <c r="AU1118" s="56" t="s">
        <v>91</v>
      </c>
      <c r="AV1118" s="114">
        <v>0</v>
      </c>
      <c r="AW1118" s="56" t="s">
        <v>90</v>
      </c>
      <c r="AX1118" s="247">
        <v>0</v>
      </c>
      <c r="AY1118" s="58">
        <f t="shared" si="88"/>
        <v>6400000</v>
      </c>
      <c r="AZ1118" s="112">
        <f t="shared" si="89"/>
        <v>0</v>
      </c>
      <c r="BA1118" s="159">
        <v>0</v>
      </c>
      <c r="BB1118" s="56" t="s">
        <v>90</v>
      </c>
      <c r="BC1118" s="56" t="s">
        <v>149</v>
      </c>
      <c r="BD1118" s="403" t="s">
        <v>2346</v>
      </c>
      <c r="BE1118" s="51" t="s">
        <v>88</v>
      </c>
      <c r="BF1118" s="51" t="s">
        <v>88</v>
      </c>
    </row>
    <row r="1119" spans="2:58" x14ac:dyDescent="0.25">
      <c r="B1119" s="51">
        <v>2026</v>
      </c>
      <c r="C1119" s="51">
        <v>891780111</v>
      </c>
      <c r="D1119" s="51" t="s">
        <v>79</v>
      </c>
      <c r="E1119" s="161" t="s">
        <v>2345</v>
      </c>
      <c r="F1119" s="56" t="s">
        <v>2344</v>
      </c>
      <c r="G1119" s="56">
        <v>0</v>
      </c>
      <c r="H1119" s="56" t="s">
        <v>82</v>
      </c>
      <c r="I1119" s="51" t="s">
        <v>174</v>
      </c>
      <c r="J1119" s="121" t="s">
        <v>84</v>
      </c>
      <c r="K1119" s="109" t="s">
        <v>2331</v>
      </c>
      <c r="L1119" s="114">
        <v>13074015</v>
      </c>
      <c r="M1119" s="51" t="s">
        <v>86</v>
      </c>
      <c r="N1119" s="109" t="s">
        <v>2343</v>
      </c>
      <c r="O1119" s="109">
        <v>1083025065</v>
      </c>
      <c r="P1119" s="109">
        <v>490</v>
      </c>
      <c r="Q1119" s="120">
        <v>46051</v>
      </c>
      <c r="R1119" s="56" t="s">
        <v>2022</v>
      </c>
      <c r="S1119" s="114">
        <v>3942</v>
      </c>
      <c r="T1119" s="120">
        <v>46052</v>
      </c>
      <c r="U1119" s="114">
        <v>13074015</v>
      </c>
      <c r="V1119" s="56" t="s">
        <v>88</v>
      </c>
      <c r="W1119" s="114">
        <v>1082939683</v>
      </c>
      <c r="X1119" s="161" t="s">
        <v>1984</v>
      </c>
      <c r="Y1119" s="120">
        <v>46052</v>
      </c>
      <c r="Z1119" s="120">
        <v>46062</v>
      </c>
      <c r="AA1119" s="120" t="s">
        <v>90</v>
      </c>
      <c r="AB1119" s="120">
        <v>46234</v>
      </c>
      <c r="AC1119" s="54">
        <f t="shared" si="86"/>
        <v>172</v>
      </c>
      <c r="AD1119" s="56">
        <v>0</v>
      </c>
      <c r="AE1119" s="114">
        <v>0</v>
      </c>
      <c r="AF1119" s="56">
        <v>0</v>
      </c>
      <c r="AG1119" s="116" t="s">
        <v>90</v>
      </c>
      <c r="AH1119" s="54">
        <f t="shared" si="90"/>
        <v>0</v>
      </c>
      <c r="AI1119" s="56">
        <v>0</v>
      </c>
      <c r="AJ1119" s="114">
        <v>0</v>
      </c>
      <c r="AK1119" s="120" t="s">
        <v>90</v>
      </c>
      <c r="AL1119" s="116" t="s">
        <v>90</v>
      </c>
      <c r="AM1119" s="56">
        <v>0</v>
      </c>
      <c r="AN1119" s="116" t="s">
        <v>90</v>
      </c>
      <c r="AO1119" s="116" t="s">
        <v>90</v>
      </c>
      <c r="AP1119" s="116" t="s">
        <v>90</v>
      </c>
      <c r="AQ1119" s="54">
        <f t="shared" si="87"/>
        <v>0</v>
      </c>
      <c r="AR1119" s="54">
        <f>+L1119+AE1119-AJ1119</f>
        <v>13074015</v>
      </c>
      <c r="AS1119" s="56" t="s">
        <v>571</v>
      </c>
      <c r="AT1119" s="114">
        <v>0</v>
      </c>
      <c r="AU1119" s="56" t="s">
        <v>91</v>
      </c>
      <c r="AV1119" s="114">
        <v>0</v>
      </c>
      <c r="AW1119" s="56" t="s">
        <v>90</v>
      </c>
      <c r="AX1119" s="247">
        <v>3154816</v>
      </c>
      <c r="AY1119" s="58">
        <f t="shared" si="88"/>
        <v>9919199</v>
      </c>
      <c r="AZ1119" s="112">
        <f t="shared" si="89"/>
        <v>0.24130429711148413</v>
      </c>
      <c r="BA1119" s="159">
        <v>0.24130429711148413</v>
      </c>
      <c r="BB1119" s="56" t="s">
        <v>90</v>
      </c>
      <c r="BC1119" s="56" t="s">
        <v>92</v>
      </c>
      <c r="BD1119" s="403" t="s">
        <v>2342</v>
      </c>
      <c r="BE1119" s="51" t="s">
        <v>88</v>
      </c>
      <c r="BF1119" s="51" t="s">
        <v>88</v>
      </c>
    </row>
    <row r="1120" spans="2:58" x14ac:dyDescent="0.25">
      <c r="B1120" s="51">
        <v>2026</v>
      </c>
      <c r="C1120" s="51">
        <v>891780111</v>
      </c>
      <c r="D1120" s="51" t="s">
        <v>79</v>
      </c>
      <c r="E1120" s="161" t="s">
        <v>2341</v>
      </c>
      <c r="F1120" s="56" t="s">
        <v>2340</v>
      </c>
      <c r="G1120" s="56">
        <v>0</v>
      </c>
      <c r="H1120" s="56" t="s">
        <v>82</v>
      </c>
      <c r="I1120" s="51" t="s">
        <v>174</v>
      </c>
      <c r="J1120" s="121" t="s">
        <v>84</v>
      </c>
      <c r="K1120" s="109" t="s">
        <v>2331</v>
      </c>
      <c r="L1120" s="114">
        <v>11836745</v>
      </c>
      <c r="M1120" s="51" t="s">
        <v>86</v>
      </c>
      <c r="N1120" s="109" t="s">
        <v>2339</v>
      </c>
      <c r="O1120" s="109">
        <v>57106214</v>
      </c>
      <c r="P1120" s="109">
        <v>490</v>
      </c>
      <c r="Q1120" s="120">
        <v>46051</v>
      </c>
      <c r="R1120" s="56" t="s">
        <v>2022</v>
      </c>
      <c r="S1120" s="114">
        <v>4144</v>
      </c>
      <c r="T1120" s="120">
        <v>46052</v>
      </c>
      <c r="U1120" s="114">
        <v>11836745</v>
      </c>
      <c r="V1120" s="56" t="s">
        <v>88</v>
      </c>
      <c r="W1120" s="114">
        <v>1082939683</v>
      </c>
      <c r="X1120" s="161" t="s">
        <v>1984</v>
      </c>
      <c r="Y1120" s="120">
        <v>46052</v>
      </c>
      <c r="Z1120" s="120">
        <v>46062</v>
      </c>
      <c r="AA1120" s="120" t="s">
        <v>90</v>
      </c>
      <c r="AB1120" s="120">
        <v>46234</v>
      </c>
      <c r="AC1120" s="54">
        <f t="shared" si="86"/>
        <v>172</v>
      </c>
      <c r="AD1120" s="56">
        <v>0</v>
      </c>
      <c r="AE1120" s="114">
        <v>0</v>
      </c>
      <c r="AF1120" s="56">
        <v>0</v>
      </c>
      <c r="AG1120" s="116" t="s">
        <v>90</v>
      </c>
      <c r="AH1120" s="54">
        <f t="shared" si="90"/>
        <v>0</v>
      </c>
      <c r="AI1120" s="56">
        <v>0</v>
      </c>
      <c r="AJ1120" s="114">
        <v>0</v>
      </c>
      <c r="AK1120" s="120" t="s">
        <v>90</v>
      </c>
      <c r="AL1120" s="116" t="s">
        <v>90</v>
      </c>
      <c r="AM1120" s="56">
        <v>0</v>
      </c>
      <c r="AN1120" s="116" t="s">
        <v>90</v>
      </c>
      <c r="AO1120" s="116" t="s">
        <v>90</v>
      </c>
      <c r="AP1120" s="116" t="s">
        <v>90</v>
      </c>
      <c r="AQ1120" s="54">
        <f t="shared" si="87"/>
        <v>0</v>
      </c>
      <c r="AR1120" s="54">
        <f>+L1120+AE1120-AJ1120</f>
        <v>11836745</v>
      </c>
      <c r="AS1120" s="56" t="s">
        <v>571</v>
      </c>
      <c r="AT1120" s="114">
        <v>0</v>
      </c>
      <c r="AU1120" s="56" t="s">
        <v>91</v>
      </c>
      <c r="AV1120" s="114">
        <v>0</v>
      </c>
      <c r="AW1120" s="56" t="s">
        <v>90</v>
      </c>
      <c r="AX1120" s="247">
        <v>2856258</v>
      </c>
      <c r="AY1120" s="58">
        <f t="shared" si="88"/>
        <v>8980487</v>
      </c>
      <c r="AZ1120" s="112">
        <f t="shared" si="89"/>
        <v>0.24130434507121679</v>
      </c>
      <c r="BA1120" s="159">
        <v>0.24130434507121679</v>
      </c>
      <c r="BB1120" s="56" t="s">
        <v>90</v>
      </c>
      <c r="BC1120" s="56" t="s">
        <v>92</v>
      </c>
      <c r="BD1120" s="403" t="s">
        <v>2338</v>
      </c>
      <c r="BE1120" s="51" t="s">
        <v>88</v>
      </c>
      <c r="BF1120" s="51" t="s">
        <v>88</v>
      </c>
    </row>
    <row r="1121" spans="2:58" x14ac:dyDescent="0.25">
      <c r="B1121" s="51">
        <v>2026</v>
      </c>
      <c r="C1121" s="51">
        <v>891780111</v>
      </c>
      <c r="D1121" s="51" t="s">
        <v>79</v>
      </c>
      <c r="E1121" s="161" t="s">
        <v>2337</v>
      </c>
      <c r="F1121" s="56" t="s">
        <v>2336</v>
      </c>
      <c r="G1121" s="56">
        <v>0</v>
      </c>
      <c r="H1121" s="56" t="s">
        <v>82</v>
      </c>
      <c r="I1121" s="51" t="s">
        <v>174</v>
      </c>
      <c r="J1121" s="121" t="s">
        <v>84</v>
      </c>
      <c r="K1121" s="109" t="s">
        <v>2331</v>
      </c>
      <c r="L1121" s="114">
        <v>11836745</v>
      </c>
      <c r="M1121" s="51" t="s">
        <v>86</v>
      </c>
      <c r="N1121" s="109" t="s">
        <v>2335</v>
      </c>
      <c r="O1121" s="109">
        <v>1193518839</v>
      </c>
      <c r="P1121" s="109">
        <v>490</v>
      </c>
      <c r="Q1121" s="120">
        <v>46051</v>
      </c>
      <c r="R1121" s="56" t="s">
        <v>2022</v>
      </c>
      <c r="S1121" s="114">
        <v>4145</v>
      </c>
      <c r="T1121" s="120">
        <v>46052</v>
      </c>
      <c r="U1121" s="114">
        <v>11836745</v>
      </c>
      <c r="V1121" s="56" t="s">
        <v>88</v>
      </c>
      <c r="W1121" s="114">
        <v>1082939683</v>
      </c>
      <c r="X1121" s="161" t="s">
        <v>1984</v>
      </c>
      <c r="Y1121" s="120">
        <v>46052</v>
      </c>
      <c r="Z1121" s="120">
        <v>46062</v>
      </c>
      <c r="AA1121" s="120" t="s">
        <v>90</v>
      </c>
      <c r="AB1121" s="120">
        <v>46234</v>
      </c>
      <c r="AC1121" s="54">
        <f t="shared" si="86"/>
        <v>172</v>
      </c>
      <c r="AD1121" s="56">
        <v>0</v>
      </c>
      <c r="AE1121" s="114">
        <v>0</v>
      </c>
      <c r="AF1121" s="56">
        <v>0</v>
      </c>
      <c r="AG1121" s="116" t="s">
        <v>90</v>
      </c>
      <c r="AH1121" s="54">
        <f t="shared" si="90"/>
        <v>0</v>
      </c>
      <c r="AI1121" s="56">
        <v>0</v>
      </c>
      <c r="AJ1121" s="114">
        <v>0</v>
      </c>
      <c r="AK1121" s="120" t="s">
        <v>90</v>
      </c>
      <c r="AL1121" s="116" t="s">
        <v>90</v>
      </c>
      <c r="AM1121" s="56">
        <v>0</v>
      </c>
      <c r="AN1121" s="116" t="s">
        <v>90</v>
      </c>
      <c r="AO1121" s="116" t="s">
        <v>90</v>
      </c>
      <c r="AP1121" s="116" t="s">
        <v>90</v>
      </c>
      <c r="AQ1121" s="54">
        <f t="shared" si="87"/>
        <v>0</v>
      </c>
      <c r="AR1121" s="54">
        <f>+L1121+AE1121-AJ1121</f>
        <v>11836745</v>
      </c>
      <c r="AS1121" s="56" t="s">
        <v>571</v>
      </c>
      <c r="AT1121" s="114">
        <v>0</v>
      </c>
      <c r="AU1121" s="56" t="s">
        <v>91</v>
      </c>
      <c r="AV1121" s="114">
        <v>0</v>
      </c>
      <c r="AW1121" s="56" t="s">
        <v>90</v>
      </c>
      <c r="AX1121" s="247">
        <v>2856258</v>
      </c>
      <c r="AY1121" s="58">
        <f t="shared" si="88"/>
        <v>8980487</v>
      </c>
      <c r="AZ1121" s="112">
        <f t="shared" si="89"/>
        <v>0.24130434507121679</v>
      </c>
      <c r="BA1121" s="159">
        <v>0.24130434507121679</v>
      </c>
      <c r="BB1121" s="56" t="s">
        <v>90</v>
      </c>
      <c r="BC1121" s="56" t="s">
        <v>92</v>
      </c>
      <c r="BD1121" s="403" t="s">
        <v>2334</v>
      </c>
      <c r="BE1121" s="51" t="s">
        <v>88</v>
      </c>
      <c r="BF1121" s="51" t="s">
        <v>88</v>
      </c>
    </row>
    <row r="1122" spans="2:58" x14ac:dyDescent="0.25">
      <c r="B1122" s="51">
        <v>2026</v>
      </c>
      <c r="C1122" s="51">
        <v>891780111</v>
      </c>
      <c r="D1122" s="51" t="s">
        <v>79</v>
      </c>
      <c r="E1122" s="161" t="s">
        <v>2333</v>
      </c>
      <c r="F1122" s="56" t="s">
        <v>2332</v>
      </c>
      <c r="G1122" s="56">
        <v>0</v>
      </c>
      <c r="H1122" s="56" t="s">
        <v>82</v>
      </c>
      <c r="I1122" s="51" t="s">
        <v>174</v>
      </c>
      <c r="J1122" s="121" t="s">
        <v>84</v>
      </c>
      <c r="K1122" s="109" t="s">
        <v>2331</v>
      </c>
      <c r="L1122" s="114">
        <v>13074015</v>
      </c>
      <c r="M1122" s="51" t="s">
        <v>86</v>
      </c>
      <c r="N1122" s="109" t="s">
        <v>2330</v>
      </c>
      <c r="O1122" s="109">
        <v>57424956</v>
      </c>
      <c r="P1122" s="109">
        <v>490</v>
      </c>
      <c r="Q1122" s="120">
        <v>46051</v>
      </c>
      <c r="R1122" s="56" t="s">
        <v>2022</v>
      </c>
      <c r="S1122" s="114">
        <v>4152</v>
      </c>
      <c r="T1122" s="120">
        <v>46052</v>
      </c>
      <c r="U1122" s="114">
        <v>13074015</v>
      </c>
      <c r="V1122" s="56" t="s">
        <v>88</v>
      </c>
      <c r="W1122" s="114">
        <v>1082939683</v>
      </c>
      <c r="X1122" s="161" t="s">
        <v>1984</v>
      </c>
      <c r="Y1122" s="120">
        <v>46052</v>
      </c>
      <c r="Z1122" s="120">
        <v>46062</v>
      </c>
      <c r="AA1122" s="120" t="s">
        <v>90</v>
      </c>
      <c r="AB1122" s="120">
        <v>46234</v>
      </c>
      <c r="AC1122" s="54">
        <f t="shared" si="86"/>
        <v>172</v>
      </c>
      <c r="AD1122" s="56">
        <v>0</v>
      </c>
      <c r="AE1122" s="114">
        <v>0</v>
      </c>
      <c r="AF1122" s="56">
        <v>0</v>
      </c>
      <c r="AG1122" s="116" t="s">
        <v>90</v>
      </c>
      <c r="AH1122" s="54">
        <f t="shared" si="90"/>
        <v>0</v>
      </c>
      <c r="AI1122" s="56">
        <v>1</v>
      </c>
      <c r="AJ1122" s="114">
        <v>9919199</v>
      </c>
      <c r="AK1122" s="120">
        <v>46097</v>
      </c>
      <c r="AL1122" s="116" t="s">
        <v>90</v>
      </c>
      <c r="AM1122" s="56">
        <v>0</v>
      </c>
      <c r="AN1122" s="116" t="s">
        <v>90</v>
      </c>
      <c r="AO1122" s="116" t="s">
        <v>90</v>
      </c>
      <c r="AP1122" s="116" t="s">
        <v>90</v>
      </c>
      <c r="AQ1122" s="54">
        <f t="shared" si="87"/>
        <v>0</v>
      </c>
      <c r="AR1122" s="54">
        <f>+L1122+AE1122-AJ1122</f>
        <v>3154816</v>
      </c>
      <c r="AS1122" s="56" t="s">
        <v>571</v>
      </c>
      <c r="AT1122" s="114">
        <v>0</v>
      </c>
      <c r="AU1122" s="56" t="s">
        <v>91</v>
      </c>
      <c r="AV1122" s="114">
        <v>0</v>
      </c>
      <c r="AW1122" s="56" t="s">
        <v>90</v>
      </c>
      <c r="AX1122" s="247">
        <v>3154816</v>
      </c>
      <c r="AY1122" s="58">
        <f t="shared" si="88"/>
        <v>0</v>
      </c>
      <c r="AZ1122" s="112">
        <f t="shared" si="89"/>
        <v>1</v>
      </c>
      <c r="BA1122" s="159">
        <v>0.24130429711148413</v>
      </c>
      <c r="BB1122" s="56" t="s">
        <v>90</v>
      </c>
      <c r="BC1122" s="56" t="s">
        <v>149</v>
      </c>
      <c r="BD1122" s="403" t="s">
        <v>2329</v>
      </c>
      <c r="BE1122" s="51" t="s">
        <v>88</v>
      </c>
      <c r="BF1122" s="51" t="s">
        <v>88</v>
      </c>
    </row>
    <row r="1123" spans="2:58" x14ac:dyDescent="0.25">
      <c r="B1123" s="51">
        <v>2026</v>
      </c>
      <c r="C1123" s="51">
        <v>891780111</v>
      </c>
      <c r="D1123" s="51" t="s">
        <v>79</v>
      </c>
      <c r="E1123" s="161" t="s">
        <v>2328</v>
      </c>
      <c r="F1123" s="56" t="s">
        <v>2327</v>
      </c>
      <c r="G1123" s="56">
        <v>0</v>
      </c>
      <c r="H1123" s="56" t="s">
        <v>82</v>
      </c>
      <c r="I1123" s="51" t="s">
        <v>174</v>
      </c>
      <c r="J1123" s="121" t="s">
        <v>84</v>
      </c>
      <c r="K1123" s="109" t="s">
        <v>2326</v>
      </c>
      <c r="L1123" s="114">
        <v>14795937</v>
      </c>
      <c r="M1123" s="51" t="s">
        <v>86</v>
      </c>
      <c r="N1123" s="109" t="s">
        <v>2325</v>
      </c>
      <c r="O1123" s="109">
        <v>36665286</v>
      </c>
      <c r="P1123" s="109">
        <v>490</v>
      </c>
      <c r="Q1123" s="120">
        <v>46051</v>
      </c>
      <c r="R1123" s="56" t="s">
        <v>2022</v>
      </c>
      <c r="S1123" s="114">
        <v>4032</v>
      </c>
      <c r="T1123" s="120">
        <v>46052</v>
      </c>
      <c r="U1123" s="114">
        <v>14795937</v>
      </c>
      <c r="V1123" s="56" t="s">
        <v>88</v>
      </c>
      <c r="W1123" s="114">
        <v>1082939683</v>
      </c>
      <c r="X1123" s="161" t="s">
        <v>1984</v>
      </c>
      <c r="Y1123" s="120">
        <v>46052</v>
      </c>
      <c r="Z1123" s="120">
        <v>46062</v>
      </c>
      <c r="AA1123" s="120" t="s">
        <v>90</v>
      </c>
      <c r="AB1123" s="120">
        <v>46234</v>
      </c>
      <c r="AC1123" s="54">
        <f t="shared" si="86"/>
        <v>172</v>
      </c>
      <c r="AD1123" s="56">
        <v>0</v>
      </c>
      <c r="AE1123" s="114">
        <v>0</v>
      </c>
      <c r="AF1123" s="56">
        <v>0</v>
      </c>
      <c r="AG1123" s="116" t="s">
        <v>90</v>
      </c>
      <c r="AH1123" s="54">
        <f t="shared" si="90"/>
        <v>0</v>
      </c>
      <c r="AI1123" s="56">
        <v>0</v>
      </c>
      <c r="AJ1123" s="114">
        <v>0</v>
      </c>
      <c r="AK1123" s="120" t="s">
        <v>90</v>
      </c>
      <c r="AL1123" s="116" t="s">
        <v>90</v>
      </c>
      <c r="AM1123" s="56">
        <v>0</v>
      </c>
      <c r="AN1123" s="116" t="s">
        <v>90</v>
      </c>
      <c r="AO1123" s="116" t="s">
        <v>90</v>
      </c>
      <c r="AP1123" s="116" t="s">
        <v>90</v>
      </c>
      <c r="AQ1123" s="54">
        <f t="shared" si="87"/>
        <v>0</v>
      </c>
      <c r="AR1123" s="54">
        <f>+L1123+AE1123-AJ1123</f>
        <v>14795937</v>
      </c>
      <c r="AS1123" s="56" t="s">
        <v>571</v>
      </c>
      <c r="AT1123" s="114">
        <v>0</v>
      </c>
      <c r="AU1123" s="56" t="s">
        <v>91</v>
      </c>
      <c r="AV1123" s="114">
        <v>0</v>
      </c>
      <c r="AW1123" s="56" t="s">
        <v>90</v>
      </c>
      <c r="AX1123" s="247">
        <v>2856260</v>
      </c>
      <c r="AY1123" s="58">
        <f t="shared" si="88"/>
        <v>11939677</v>
      </c>
      <c r="AZ1123" s="112">
        <f t="shared" si="89"/>
        <v>0.19304353620862269</v>
      </c>
      <c r="BA1123" s="159">
        <v>0.19304353620862269</v>
      </c>
      <c r="BB1123" s="56" t="s">
        <v>90</v>
      </c>
      <c r="BC1123" s="56" t="s">
        <v>92</v>
      </c>
      <c r="BD1123" s="403" t="s">
        <v>2324</v>
      </c>
      <c r="BE1123" s="51" t="s">
        <v>88</v>
      </c>
      <c r="BF1123" s="51" t="s">
        <v>88</v>
      </c>
    </row>
    <row r="1124" spans="2:58" x14ac:dyDescent="0.25">
      <c r="B1124" s="51">
        <v>2026</v>
      </c>
      <c r="C1124" s="51">
        <v>891780111</v>
      </c>
      <c r="D1124" s="51" t="s">
        <v>79</v>
      </c>
      <c r="E1124" s="161" t="s">
        <v>2323</v>
      </c>
      <c r="F1124" s="56" t="s">
        <v>2322</v>
      </c>
      <c r="G1124" s="56">
        <v>0</v>
      </c>
      <c r="H1124" s="56" t="s">
        <v>82</v>
      </c>
      <c r="I1124" s="51" t="s">
        <v>174</v>
      </c>
      <c r="J1124" s="121" t="s">
        <v>84</v>
      </c>
      <c r="K1124" s="109" t="s">
        <v>2321</v>
      </c>
      <c r="L1124" s="114">
        <v>14795937</v>
      </c>
      <c r="M1124" s="51" t="s">
        <v>86</v>
      </c>
      <c r="N1124" s="109" t="s">
        <v>2320</v>
      </c>
      <c r="O1124" s="109">
        <v>36722011</v>
      </c>
      <c r="P1124" s="109">
        <v>490</v>
      </c>
      <c r="Q1124" s="120">
        <v>46051</v>
      </c>
      <c r="R1124" s="56" t="s">
        <v>2022</v>
      </c>
      <c r="S1124" s="114">
        <v>4030</v>
      </c>
      <c r="T1124" s="120">
        <v>46052</v>
      </c>
      <c r="U1124" s="114">
        <v>14795937</v>
      </c>
      <c r="V1124" s="56" t="s">
        <v>88</v>
      </c>
      <c r="W1124" s="114">
        <v>1082939683</v>
      </c>
      <c r="X1124" s="161" t="s">
        <v>1984</v>
      </c>
      <c r="Y1124" s="120">
        <v>46052</v>
      </c>
      <c r="Z1124" s="120">
        <v>46062</v>
      </c>
      <c r="AA1124" s="120" t="s">
        <v>90</v>
      </c>
      <c r="AB1124" s="120">
        <v>46234</v>
      </c>
      <c r="AC1124" s="54">
        <f t="shared" si="86"/>
        <v>172</v>
      </c>
      <c r="AD1124" s="56">
        <v>0</v>
      </c>
      <c r="AE1124" s="114">
        <v>0</v>
      </c>
      <c r="AF1124" s="56">
        <v>0</v>
      </c>
      <c r="AG1124" s="116" t="s">
        <v>90</v>
      </c>
      <c r="AH1124" s="54">
        <f t="shared" si="90"/>
        <v>0</v>
      </c>
      <c r="AI1124" s="56">
        <v>0</v>
      </c>
      <c r="AJ1124" s="114">
        <v>0</v>
      </c>
      <c r="AK1124" s="120" t="s">
        <v>90</v>
      </c>
      <c r="AL1124" s="116" t="s">
        <v>90</v>
      </c>
      <c r="AM1124" s="56">
        <v>0</v>
      </c>
      <c r="AN1124" s="116" t="s">
        <v>90</v>
      </c>
      <c r="AO1124" s="116" t="s">
        <v>90</v>
      </c>
      <c r="AP1124" s="116" t="s">
        <v>90</v>
      </c>
      <c r="AQ1124" s="54">
        <f t="shared" si="87"/>
        <v>0</v>
      </c>
      <c r="AR1124" s="54">
        <f>+L1124+AE1124-AJ1124</f>
        <v>14795937</v>
      </c>
      <c r="AS1124" s="56" t="s">
        <v>571</v>
      </c>
      <c r="AT1124" s="114">
        <v>0</v>
      </c>
      <c r="AU1124" s="56" t="s">
        <v>91</v>
      </c>
      <c r="AV1124" s="114">
        <v>0</v>
      </c>
      <c r="AW1124" s="56" t="s">
        <v>90</v>
      </c>
      <c r="AX1124" s="247">
        <v>0</v>
      </c>
      <c r="AY1124" s="58">
        <f t="shared" si="88"/>
        <v>14795937</v>
      </c>
      <c r="AZ1124" s="112">
        <f t="shared" si="89"/>
        <v>0</v>
      </c>
      <c r="BA1124" s="159">
        <v>0</v>
      </c>
      <c r="BB1124" s="56" t="s">
        <v>90</v>
      </c>
      <c r="BC1124" s="56" t="s">
        <v>92</v>
      </c>
      <c r="BD1124" s="403" t="s">
        <v>2319</v>
      </c>
      <c r="BE1124" s="51" t="s">
        <v>88</v>
      </c>
      <c r="BF1124" s="51" t="s">
        <v>88</v>
      </c>
    </row>
    <row r="1125" spans="2:58" x14ac:dyDescent="0.25">
      <c r="B1125" s="51">
        <v>2026</v>
      </c>
      <c r="C1125" s="51">
        <v>891780111</v>
      </c>
      <c r="D1125" s="51" t="s">
        <v>79</v>
      </c>
      <c r="E1125" s="161" t="s">
        <v>2318</v>
      </c>
      <c r="F1125" s="56" t="s">
        <v>2317</v>
      </c>
      <c r="G1125" s="56">
        <v>0</v>
      </c>
      <c r="H1125" s="56" t="s">
        <v>82</v>
      </c>
      <c r="I1125" s="51" t="s">
        <v>174</v>
      </c>
      <c r="J1125" s="121" t="s">
        <v>84</v>
      </c>
      <c r="K1125" s="109" t="s">
        <v>2316</v>
      </c>
      <c r="L1125" s="114">
        <v>13074015</v>
      </c>
      <c r="M1125" s="51" t="s">
        <v>86</v>
      </c>
      <c r="N1125" s="109" t="s">
        <v>2315</v>
      </c>
      <c r="O1125" s="109">
        <v>1081804447</v>
      </c>
      <c r="P1125" s="109">
        <v>490</v>
      </c>
      <c r="Q1125" s="120">
        <v>46051</v>
      </c>
      <c r="R1125" s="56" t="s">
        <v>2022</v>
      </c>
      <c r="S1125" s="114">
        <v>4029</v>
      </c>
      <c r="T1125" s="120">
        <v>46052</v>
      </c>
      <c r="U1125" s="114">
        <v>13074015</v>
      </c>
      <c r="V1125" s="56" t="s">
        <v>88</v>
      </c>
      <c r="W1125" s="114">
        <v>1082939683</v>
      </c>
      <c r="X1125" s="161" t="s">
        <v>1984</v>
      </c>
      <c r="Y1125" s="120">
        <v>46052</v>
      </c>
      <c r="Z1125" s="120">
        <v>46062</v>
      </c>
      <c r="AA1125" s="120" t="s">
        <v>90</v>
      </c>
      <c r="AB1125" s="120">
        <v>46234</v>
      </c>
      <c r="AC1125" s="54">
        <f t="shared" si="86"/>
        <v>172</v>
      </c>
      <c r="AD1125" s="56">
        <v>0</v>
      </c>
      <c r="AE1125" s="114">
        <v>0</v>
      </c>
      <c r="AF1125" s="56">
        <v>0</v>
      </c>
      <c r="AG1125" s="116" t="s">
        <v>90</v>
      </c>
      <c r="AH1125" s="54">
        <f t="shared" si="90"/>
        <v>0</v>
      </c>
      <c r="AI1125" s="56">
        <v>0</v>
      </c>
      <c r="AJ1125" s="114">
        <v>0</v>
      </c>
      <c r="AK1125" s="120" t="s">
        <v>90</v>
      </c>
      <c r="AL1125" s="116" t="s">
        <v>90</v>
      </c>
      <c r="AM1125" s="56">
        <v>0</v>
      </c>
      <c r="AN1125" s="116" t="s">
        <v>90</v>
      </c>
      <c r="AO1125" s="116" t="s">
        <v>90</v>
      </c>
      <c r="AP1125" s="116" t="s">
        <v>90</v>
      </c>
      <c r="AQ1125" s="54">
        <f t="shared" si="87"/>
        <v>0</v>
      </c>
      <c r="AR1125" s="54">
        <f>+L1125+AE1125-AJ1125</f>
        <v>13074015</v>
      </c>
      <c r="AS1125" s="56" t="s">
        <v>571</v>
      </c>
      <c r="AT1125" s="114">
        <v>0</v>
      </c>
      <c r="AU1125" s="56" t="s">
        <v>91</v>
      </c>
      <c r="AV1125" s="114">
        <v>0</v>
      </c>
      <c r="AW1125" s="56" t="s">
        <v>90</v>
      </c>
      <c r="AX1125" s="247">
        <v>3154816</v>
      </c>
      <c r="AY1125" s="58">
        <f t="shared" si="88"/>
        <v>9919199</v>
      </c>
      <c r="AZ1125" s="112">
        <f t="shared" si="89"/>
        <v>0.24130429711148413</v>
      </c>
      <c r="BA1125" s="159">
        <v>0.24130429711148413</v>
      </c>
      <c r="BB1125" s="56" t="s">
        <v>90</v>
      </c>
      <c r="BC1125" s="56" t="s">
        <v>92</v>
      </c>
      <c r="BD1125" s="403" t="s">
        <v>2314</v>
      </c>
      <c r="BE1125" s="51" t="s">
        <v>88</v>
      </c>
      <c r="BF1125" s="51" t="s">
        <v>88</v>
      </c>
    </row>
    <row r="1126" spans="2:58" x14ac:dyDescent="0.25">
      <c r="B1126" s="51">
        <v>2026</v>
      </c>
      <c r="C1126" s="51">
        <v>891780111</v>
      </c>
      <c r="D1126" s="51" t="s">
        <v>79</v>
      </c>
      <c r="E1126" s="161" t="s">
        <v>2313</v>
      </c>
      <c r="F1126" s="56" t="s">
        <v>2312</v>
      </c>
      <c r="G1126" s="56">
        <v>0</v>
      </c>
      <c r="H1126" s="56" t="s">
        <v>82</v>
      </c>
      <c r="I1126" s="51" t="s">
        <v>174</v>
      </c>
      <c r="J1126" s="121" t="s">
        <v>84</v>
      </c>
      <c r="K1126" s="109" t="s">
        <v>2295</v>
      </c>
      <c r="L1126" s="114">
        <v>11836745</v>
      </c>
      <c r="M1126" s="51" t="s">
        <v>86</v>
      </c>
      <c r="N1126" s="109" t="s">
        <v>2311</v>
      </c>
      <c r="O1126" s="109">
        <v>1045706524</v>
      </c>
      <c r="P1126" s="109">
        <v>490</v>
      </c>
      <c r="Q1126" s="120">
        <v>46051</v>
      </c>
      <c r="R1126" s="56" t="s">
        <v>2022</v>
      </c>
      <c r="S1126" s="114">
        <v>4027</v>
      </c>
      <c r="T1126" s="120">
        <v>46052</v>
      </c>
      <c r="U1126" s="114">
        <v>11836745</v>
      </c>
      <c r="V1126" s="56" t="s">
        <v>88</v>
      </c>
      <c r="W1126" s="114">
        <v>1082939683</v>
      </c>
      <c r="X1126" s="161" t="s">
        <v>1984</v>
      </c>
      <c r="Y1126" s="120">
        <v>46052</v>
      </c>
      <c r="Z1126" s="120">
        <v>46062</v>
      </c>
      <c r="AA1126" s="120" t="s">
        <v>90</v>
      </c>
      <c r="AB1126" s="120">
        <v>46234</v>
      </c>
      <c r="AC1126" s="54">
        <f t="shared" si="86"/>
        <v>172</v>
      </c>
      <c r="AD1126" s="56">
        <v>0</v>
      </c>
      <c r="AE1126" s="114">
        <v>0</v>
      </c>
      <c r="AF1126" s="56">
        <v>0</v>
      </c>
      <c r="AG1126" s="116" t="s">
        <v>90</v>
      </c>
      <c r="AH1126" s="54">
        <f t="shared" si="90"/>
        <v>0</v>
      </c>
      <c r="AI1126" s="56">
        <v>0</v>
      </c>
      <c r="AJ1126" s="114">
        <v>0</v>
      </c>
      <c r="AK1126" s="120" t="s">
        <v>90</v>
      </c>
      <c r="AL1126" s="116" t="s">
        <v>90</v>
      </c>
      <c r="AM1126" s="56">
        <v>0</v>
      </c>
      <c r="AN1126" s="116" t="s">
        <v>90</v>
      </c>
      <c r="AO1126" s="116" t="s">
        <v>90</v>
      </c>
      <c r="AP1126" s="116" t="s">
        <v>90</v>
      </c>
      <c r="AQ1126" s="54">
        <f t="shared" si="87"/>
        <v>0</v>
      </c>
      <c r="AR1126" s="54">
        <f>+L1126+AE1126-AJ1126</f>
        <v>11836745</v>
      </c>
      <c r="AS1126" s="56" t="s">
        <v>571</v>
      </c>
      <c r="AT1126" s="114">
        <v>0</v>
      </c>
      <c r="AU1126" s="56" t="s">
        <v>91</v>
      </c>
      <c r="AV1126" s="114">
        <v>0</v>
      </c>
      <c r="AW1126" s="56" t="s">
        <v>90</v>
      </c>
      <c r="AX1126" s="247">
        <v>2856258</v>
      </c>
      <c r="AY1126" s="58">
        <f t="shared" si="88"/>
        <v>8980487</v>
      </c>
      <c r="AZ1126" s="112">
        <f t="shared" si="89"/>
        <v>0.24130434507121679</v>
      </c>
      <c r="BA1126" s="159">
        <v>0.24130434507121679</v>
      </c>
      <c r="BB1126" s="56" t="s">
        <v>90</v>
      </c>
      <c r="BC1126" s="56" t="s">
        <v>92</v>
      </c>
      <c r="BD1126" s="403" t="s">
        <v>2310</v>
      </c>
      <c r="BE1126" s="51" t="s">
        <v>88</v>
      </c>
      <c r="BF1126" s="51" t="s">
        <v>88</v>
      </c>
    </row>
    <row r="1127" spans="2:58" x14ac:dyDescent="0.25">
      <c r="B1127" s="51">
        <v>2026</v>
      </c>
      <c r="C1127" s="51">
        <v>891780111</v>
      </c>
      <c r="D1127" s="51" t="s">
        <v>79</v>
      </c>
      <c r="E1127" s="161" t="s">
        <v>2309</v>
      </c>
      <c r="F1127" s="56" t="s">
        <v>2308</v>
      </c>
      <c r="G1127" s="56">
        <v>0</v>
      </c>
      <c r="H1127" s="56" t="s">
        <v>82</v>
      </c>
      <c r="I1127" s="51" t="s">
        <v>174</v>
      </c>
      <c r="J1127" s="121" t="s">
        <v>84</v>
      </c>
      <c r="K1127" s="109" t="s">
        <v>2295</v>
      </c>
      <c r="L1127" s="114">
        <v>11836745</v>
      </c>
      <c r="M1127" s="51" t="s">
        <v>86</v>
      </c>
      <c r="N1127" s="109" t="s">
        <v>2307</v>
      </c>
      <c r="O1127" s="109">
        <v>1128201941</v>
      </c>
      <c r="P1127" s="109">
        <v>490</v>
      </c>
      <c r="Q1127" s="120">
        <v>46051</v>
      </c>
      <c r="R1127" s="56" t="s">
        <v>2022</v>
      </c>
      <c r="S1127" s="114">
        <v>4026</v>
      </c>
      <c r="T1127" s="120">
        <v>46052</v>
      </c>
      <c r="U1127" s="114">
        <v>11836745</v>
      </c>
      <c r="V1127" s="56" t="s">
        <v>88</v>
      </c>
      <c r="W1127" s="114">
        <v>1082939683</v>
      </c>
      <c r="X1127" s="161" t="s">
        <v>1984</v>
      </c>
      <c r="Y1127" s="120">
        <v>46052</v>
      </c>
      <c r="Z1127" s="120">
        <v>46062</v>
      </c>
      <c r="AA1127" s="120" t="s">
        <v>90</v>
      </c>
      <c r="AB1127" s="120">
        <v>46234</v>
      </c>
      <c r="AC1127" s="54">
        <f t="shared" si="86"/>
        <v>172</v>
      </c>
      <c r="AD1127" s="56">
        <v>0</v>
      </c>
      <c r="AE1127" s="114">
        <v>0</v>
      </c>
      <c r="AF1127" s="56">
        <v>0</v>
      </c>
      <c r="AG1127" s="116" t="s">
        <v>90</v>
      </c>
      <c r="AH1127" s="54">
        <f t="shared" si="90"/>
        <v>0</v>
      </c>
      <c r="AI1127" s="56">
        <v>0</v>
      </c>
      <c r="AJ1127" s="114">
        <v>0</v>
      </c>
      <c r="AK1127" s="120" t="s">
        <v>90</v>
      </c>
      <c r="AL1127" s="116" t="s">
        <v>90</v>
      </c>
      <c r="AM1127" s="56">
        <v>0</v>
      </c>
      <c r="AN1127" s="116" t="s">
        <v>90</v>
      </c>
      <c r="AO1127" s="116" t="s">
        <v>90</v>
      </c>
      <c r="AP1127" s="116" t="s">
        <v>90</v>
      </c>
      <c r="AQ1127" s="54">
        <f t="shared" si="87"/>
        <v>0</v>
      </c>
      <c r="AR1127" s="54">
        <f>+L1127+AE1127-AJ1127</f>
        <v>11836745</v>
      </c>
      <c r="AS1127" s="56" t="s">
        <v>571</v>
      </c>
      <c r="AT1127" s="114">
        <v>0</v>
      </c>
      <c r="AU1127" s="56" t="s">
        <v>91</v>
      </c>
      <c r="AV1127" s="114">
        <v>0</v>
      </c>
      <c r="AW1127" s="56" t="s">
        <v>90</v>
      </c>
      <c r="AX1127" s="247">
        <v>2856258</v>
      </c>
      <c r="AY1127" s="58">
        <f t="shared" si="88"/>
        <v>8980487</v>
      </c>
      <c r="AZ1127" s="112">
        <f t="shared" si="89"/>
        <v>0.24130434507121679</v>
      </c>
      <c r="BA1127" s="159">
        <v>0.24130434507121679</v>
      </c>
      <c r="BB1127" s="56" t="s">
        <v>90</v>
      </c>
      <c r="BC1127" s="56" t="s">
        <v>92</v>
      </c>
      <c r="BD1127" s="403" t="s">
        <v>2306</v>
      </c>
      <c r="BE1127" s="51" t="s">
        <v>88</v>
      </c>
      <c r="BF1127" s="51" t="s">
        <v>88</v>
      </c>
    </row>
    <row r="1128" spans="2:58" x14ac:dyDescent="0.25">
      <c r="B1128" s="51">
        <v>2026</v>
      </c>
      <c r="C1128" s="51">
        <v>891780111</v>
      </c>
      <c r="D1128" s="51" t="s">
        <v>79</v>
      </c>
      <c r="E1128" s="161" t="s">
        <v>2305</v>
      </c>
      <c r="F1128" s="56" t="s">
        <v>2304</v>
      </c>
      <c r="G1128" s="56">
        <v>0</v>
      </c>
      <c r="H1128" s="56" t="s">
        <v>82</v>
      </c>
      <c r="I1128" s="51" t="s">
        <v>174</v>
      </c>
      <c r="J1128" s="121" t="s">
        <v>84</v>
      </c>
      <c r="K1128" s="109" t="s">
        <v>2163</v>
      </c>
      <c r="L1128" s="114">
        <v>11836745</v>
      </c>
      <c r="M1128" s="51" t="s">
        <v>86</v>
      </c>
      <c r="N1128" s="109" t="s">
        <v>2303</v>
      </c>
      <c r="O1128" s="109">
        <v>57424825</v>
      </c>
      <c r="P1128" s="109">
        <v>490</v>
      </c>
      <c r="Q1128" s="120">
        <v>46051</v>
      </c>
      <c r="R1128" s="56" t="s">
        <v>2022</v>
      </c>
      <c r="S1128" s="114">
        <v>3975</v>
      </c>
      <c r="T1128" s="120">
        <v>46052</v>
      </c>
      <c r="U1128" s="114">
        <v>11836745</v>
      </c>
      <c r="V1128" s="56" t="s">
        <v>88</v>
      </c>
      <c r="W1128" s="114">
        <v>1082939683</v>
      </c>
      <c r="X1128" s="161" t="s">
        <v>1984</v>
      </c>
      <c r="Y1128" s="120">
        <v>46052</v>
      </c>
      <c r="Z1128" s="120">
        <v>46062</v>
      </c>
      <c r="AA1128" s="120" t="s">
        <v>90</v>
      </c>
      <c r="AB1128" s="120">
        <v>46234</v>
      </c>
      <c r="AC1128" s="54">
        <f t="shared" si="86"/>
        <v>172</v>
      </c>
      <c r="AD1128" s="56">
        <v>0</v>
      </c>
      <c r="AE1128" s="114">
        <v>0</v>
      </c>
      <c r="AF1128" s="56">
        <v>0</v>
      </c>
      <c r="AG1128" s="116" t="s">
        <v>90</v>
      </c>
      <c r="AH1128" s="54">
        <f t="shared" si="90"/>
        <v>0</v>
      </c>
      <c r="AI1128" s="56">
        <v>0</v>
      </c>
      <c r="AJ1128" s="114">
        <v>0</v>
      </c>
      <c r="AK1128" s="120" t="s">
        <v>90</v>
      </c>
      <c r="AL1128" s="116" t="s">
        <v>90</v>
      </c>
      <c r="AM1128" s="56">
        <v>0</v>
      </c>
      <c r="AN1128" s="116" t="s">
        <v>90</v>
      </c>
      <c r="AO1128" s="116" t="s">
        <v>90</v>
      </c>
      <c r="AP1128" s="116" t="s">
        <v>90</v>
      </c>
      <c r="AQ1128" s="54">
        <f t="shared" si="87"/>
        <v>0</v>
      </c>
      <c r="AR1128" s="54">
        <f>+L1128+AE1128-AJ1128</f>
        <v>11836745</v>
      </c>
      <c r="AS1128" s="56" t="s">
        <v>571</v>
      </c>
      <c r="AT1128" s="114">
        <v>0</v>
      </c>
      <c r="AU1128" s="56" t="s">
        <v>91</v>
      </c>
      <c r="AV1128" s="114">
        <v>0</v>
      </c>
      <c r="AW1128" s="56" t="s">
        <v>90</v>
      </c>
      <c r="AX1128" s="247">
        <v>2856258</v>
      </c>
      <c r="AY1128" s="58">
        <f t="shared" si="88"/>
        <v>8980487</v>
      </c>
      <c r="AZ1128" s="112">
        <f t="shared" si="89"/>
        <v>0.24130434507121679</v>
      </c>
      <c r="BA1128" s="159">
        <v>0.24130434507121679</v>
      </c>
      <c r="BB1128" s="56" t="s">
        <v>90</v>
      </c>
      <c r="BC1128" s="56" t="s">
        <v>92</v>
      </c>
      <c r="BD1128" s="403" t="s">
        <v>2302</v>
      </c>
      <c r="BE1128" s="51" t="s">
        <v>88</v>
      </c>
      <c r="BF1128" s="51" t="s">
        <v>88</v>
      </c>
    </row>
    <row r="1129" spans="2:58" x14ac:dyDescent="0.25">
      <c r="B1129" s="51">
        <v>2026</v>
      </c>
      <c r="C1129" s="51">
        <v>891780111</v>
      </c>
      <c r="D1129" s="51" t="s">
        <v>79</v>
      </c>
      <c r="E1129" s="161" t="s">
        <v>2301</v>
      </c>
      <c r="F1129" s="56" t="s">
        <v>2300</v>
      </c>
      <c r="G1129" s="56">
        <v>0</v>
      </c>
      <c r="H1129" s="56" t="s">
        <v>82</v>
      </c>
      <c r="I1129" s="51" t="s">
        <v>174</v>
      </c>
      <c r="J1129" s="121" t="s">
        <v>84</v>
      </c>
      <c r="K1129" s="109" t="s">
        <v>2295</v>
      </c>
      <c r="L1129" s="114">
        <v>11836745</v>
      </c>
      <c r="M1129" s="51" t="s">
        <v>86</v>
      </c>
      <c r="N1129" s="109" t="s">
        <v>2299</v>
      </c>
      <c r="O1129" s="109">
        <v>1152938628</v>
      </c>
      <c r="P1129" s="109">
        <v>490</v>
      </c>
      <c r="Q1129" s="120">
        <v>46051</v>
      </c>
      <c r="R1129" s="56" t="s">
        <v>2022</v>
      </c>
      <c r="S1129" s="114">
        <v>3976</v>
      </c>
      <c r="T1129" s="120">
        <v>46052</v>
      </c>
      <c r="U1129" s="114">
        <v>11836745</v>
      </c>
      <c r="V1129" s="56" t="s">
        <v>88</v>
      </c>
      <c r="W1129" s="114">
        <v>1082939683</v>
      </c>
      <c r="X1129" s="161" t="s">
        <v>1984</v>
      </c>
      <c r="Y1129" s="120">
        <v>46052</v>
      </c>
      <c r="Z1129" s="120">
        <v>46062</v>
      </c>
      <c r="AA1129" s="120" t="s">
        <v>90</v>
      </c>
      <c r="AB1129" s="120">
        <v>46234</v>
      </c>
      <c r="AC1129" s="54">
        <f t="shared" si="86"/>
        <v>172</v>
      </c>
      <c r="AD1129" s="56">
        <v>0</v>
      </c>
      <c r="AE1129" s="114">
        <v>0</v>
      </c>
      <c r="AF1129" s="56">
        <v>0</v>
      </c>
      <c r="AG1129" s="116" t="s">
        <v>90</v>
      </c>
      <c r="AH1129" s="54">
        <f t="shared" si="90"/>
        <v>0</v>
      </c>
      <c r="AI1129" s="56">
        <v>0</v>
      </c>
      <c r="AJ1129" s="114">
        <v>0</v>
      </c>
      <c r="AK1129" s="120" t="s">
        <v>90</v>
      </c>
      <c r="AL1129" s="116" t="s">
        <v>90</v>
      </c>
      <c r="AM1129" s="56">
        <v>0</v>
      </c>
      <c r="AN1129" s="116" t="s">
        <v>90</v>
      </c>
      <c r="AO1129" s="116" t="s">
        <v>90</v>
      </c>
      <c r="AP1129" s="116" t="s">
        <v>90</v>
      </c>
      <c r="AQ1129" s="54">
        <f t="shared" si="87"/>
        <v>0</v>
      </c>
      <c r="AR1129" s="54">
        <f>+L1129+AE1129-AJ1129</f>
        <v>11836745</v>
      </c>
      <c r="AS1129" s="56" t="s">
        <v>571</v>
      </c>
      <c r="AT1129" s="114">
        <v>0</v>
      </c>
      <c r="AU1129" s="56" t="s">
        <v>91</v>
      </c>
      <c r="AV1129" s="114">
        <v>0</v>
      </c>
      <c r="AW1129" s="56" t="s">
        <v>90</v>
      </c>
      <c r="AX1129" s="247">
        <v>2856258</v>
      </c>
      <c r="AY1129" s="58">
        <f t="shared" si="88"/>
        <v>8980487</v>
      </c>
      <c r="AZ1129" s="112">
        <f t="shared" si="89"/>
        <v>0.24130434507121679</v>
      </c>
      <c r="BA1129" s="159">
        <v>0.24130434507121679</v>
      </c>
      <c r="BB1129" s="56" t="s">
        <v>90</v>
      </c>
      <c r="BC1129" s="56" t="s">
        <v>92</v>
      </c>
      <c r="BD1129" s="403" t="s">
        <v>2298</v>
      </c>
      <c r="BE1129" s="51" t="s">
        <v>88</v>
      </c>
      <c r="BF1129" s="51" t="s">
        <v>88</v>
      </c>
    </row>
    <row r="1130" spans="2:58" x14ac:dyDescent="0.25">
      <c r="B1130" s="51">
        <v>2026</v>
      </c>
      <c r="C1130" s="51">
        <v>891780111</v>
      </c>
      <c r="D1130" s="51" t="s">
        <v>79</v>
      </c>
      <c r="E1130" s="161" t="s">
        <v>2297</v>
      </c>
      <c r="F1130" s="56" t="s">
        <v>2296</v>
      </c>
      <c r="G1130" s="56">
        <v>0</v>
      </c>
      <c r="H1130" s="56" t="s">
        <v>82</v>
      </c>
      <c r="I1130" s="51" t="s">
        <v>174</v>
      </c>
      <c r="J1130" s="121" t="s">
        <v>84</v>
      </c>
      <c r="K1130" s="109" t="s">
        <v>2295</v>
      </c>
      <c r="L1130" s="114">
        <v>11836745</v>
      </c>
      <c r="M1130" s="51" t="s">
        <v>86</v>
      </c>
      <c r="N1130" s="109" t="s">
        <v>2294</v>
      </c>
      <c r="O1130" s="109">
        <v>1128192113</v>
      </c>
      <c r="P1130" s="109">
        <v>490</v>
      </c>
      <c r="Q1130" s="120">
        <v>46051</v>
      </c>
      <c r="R1130" s="56" t="s">
        <v>2022</v>
      </c>
      <c r="S1130" s="114">
        <v>3785</v>
      </c>
      <c r="T1130" s="120">
        <v>46052</v>
      </c>
      <c r="U1130" s="114">
        <v>11836745</v>
      </c>
      <c r="V1130" s="56" t="s">
        <v>88</v>
      </c>
      <c r="W1130" s="114">
        <v>1082939683</v>
      </c>
      <c r="X1130" s="161" t="s">
        <v>1984</v>
      </c>
      <c r="Y1130" s="120">
        <v>46052</v>
      </c>
      <c r="Z1130" s="120">
        <v>46062</v>
      </c>
      <c r="AA1130" s="120" t="s">
        <v>90</v>
      </c>
      <c r="AB1130" s="120">
        <v>46234</v>
      </c>
      <c r="AC1130" s="54">
        <f t="shared" si="86"/>
        <v>172</v>
      </c>
      <c r="AD1130" s="56">
        <v>0</v>
      </c>
      <c r="AE1130" s="114">
        <v>0</v>
      </c>
      <c r="AF1130" s="56">
        <v>0</v>
      </c>
      <c r="AG1130" s="116" t="s">
        <v>90</v>
      </c>
      <c r="AH1130" s="54">
        <f t="shared" si="90"/>
        <v>0</v>
      </c>
      <c r="AI1130" s="56">
        <v>0</v>
      </c>
      <c r="AJ1130" s="114">
        <v>0</v>
      </c>
      <c r="AK1130" s="120" t="s">
        <v>90</v>
      </c>
      <c r="AL1130" s="116" t="s">
        <v>90</v>
      </c>
      <c r="AM1130" s="56">
        <v>0</v>
      </c>
      <c r="AN1130" s="116" t="s">
        <v>90</v>
      </c>
      <c r="AO1130" s="116" t="s">
        <v>90</v>
      </c>
      <c r="AP1130" s="116" t="s">
        <v>90</v>
      </c>
      <c r="AQ1130" s="54">
        <f t="shared" si="87"/>
        <v>0</v>
      </c>
      <c r="AR1130" s="54">
        <f>+L1130+AE1130-AJ1130</f>
        <v>11836745</v>
      </c>
      <c r="AS1130" s="56" t="s">
        <v>571</v>
      </c>
      <c r="AT1130" s="114">
        <v>0</v>
      </c>
      <c r="AU1130" s="56" t="s">
        <v>91</v>
      </c>
      <c r="AV1130" s="114">
        <v>0</v>
      </c>
      <c r="AW1130" s="56" t="s">
        <v>90</v>
      </c>
      <c r="AX1130" s="247">
        <v>2856258</v>
      </c>
      <c r="AY1130" s="58">
        <f t="shared" si="88"/>
        <v>8980487</v>
      </c>
      <c r="AZ1130" s="112">
        <f t="shared" si="89"/>
        <v>0.24130434507121679</v>
      </c>
      <c r="BA1130" s="159">
        <v>0.24130434507121679</v>
      </c>
      <c r="BB1130" s="56" t="s">
        <v>90</v>
      </c>
      <c r="BC1130" s="56" t="s">
        <v>92</v>
      </c>
      <c r="BD1130" s="403" t="s">
        <v>2293</v>
      </c>
      <c r="BE1130" s="51" t="s">
        <v>88</v>
      </c>
      <c r="BF1130" s="51" t="s">
        <v>88</v>
      </c>
    </row>
    <row r="1131" spans="2:58" x14ac:dyDescent="0.25">
      <c r="B1131" s="51">
        <v>2026</v>
      </c>
      <c r="C1131" s="51">
        <v>891780111</v>
      </c>
      <c r="D1131" s="51" t="s">
        <v>79</v>
      </c>
      <c r="E1131" s="161" t="s">
        <v>2292</v>
      </c>
      <c r="F1131" s="56" t="s">
        <v>2291</v>
      </c>
      <c r="G1131" s="56">
        <v>0</v>
      </c>
      <c r="H1131" s="56" t="s">
        <v>82</v>
      </c>
      <c r="I1131" s="51" t="s">
        <v>174</v>
      </c>
      <c r="J1131" s="121" t="s">
        <v>84</v>
      </c>
      <c r="K1131" s="109" t="s">
        <v>2290</v>
      </c>
      <c r="L1131" s="114">
        <v>11836745</v>
      </c>
      <c r="M1131" s="51" t="s">
        <v>86</v>
      </c>
      <c r="N1131" s="109" t="s">
        <v>2289</v>
      </c>
      <c r="O1131" s="114">
        <v>1128192554</v>
      </c>
      <c r="P1131" s="109">
        <v>490</v>
      </c>
      <c r="Q1131" s="120">
        <v>46051</v>
      </c>
      <c r="R1131" s="56" t="s">
        <v>2022</v>
      </c>
      <c r="S1131" s="114">
        <v>4023</v>
      </c>
      <c r="T1131" s="120">
        <v>46052</v>
      </c>
      <c r="U1131" s="114">
        <v>11836745</v>
      </c>
      <c r="V1131" s="56" t="s">
        <v>88</v>
      </c>
      <c r="W1131" s="114">
        <v>1082939683</v>
      </c>
      <c r="X1131" s="161" t="s">
        <v>1984</v>
      </c>
      <c r="Y1131" s="120">
        <v>46052</v>
      </c>
      <c r="Z1131" s="120">
        <v>46062</v>
      </c>
      <c r="AA1131" s="120" t="s">
        <v>90</v>
      </c>
      <c r="AB1131" s="120">
        <v>46234</v>
      </c>
      <c r="AC1131" s="54">
        <f t="shared" si="86"/>
        <v>172</v>
      </c>
      <c r="AD1131" s="56">
        <v>0</v>
      </c>
      <c r="AE1131" s="114">
        <v>0</v>
      </c>
      <c r="AF1131" s="56">
        <v>0</v>
      </c>
      <c r="AG1131" s="116" t="s">
        <v>90</v>
      </c>
      <c r="AH1131" s="54">
        <f t="shared" si="90"/>
        <v>0</v>
      </c>
      <c r="AI1131" s="56">
        <v>0</v>
      </c>
      <c r="AJ1131" s="114">
        <v>0</v>
      </c>
      <c r="AK1131" s="120" t="s">
        <v>90</v>
      </c>
      <c r="AL1131" s="116" t="s">
        <v>90</v>
      </c>
      <c r="AM1131" s="56">
        <v>0</v>
      </c>
      <c r="AN1131" s="116" t="s">
        <v>90</v>
      </c>
      <c r="AO1131" s="116" t="s">
        <v>90</v>
      </c>
      <c r="AP1131" s="116" t="s">
        <v>90</v>
      </c>
      <c r="AQ1131" s="54">
        <f t="shared" si="87"/>
        <v>0</v>
      </c>
      <c r="AR1131" s="54">
        <f>+L1131+AE1131-AJ1131</f>
        <v>11836745</v>
      </c>
      <c r="AS1131" s="56" t="s">
        <v>571</v>
      </c>
      <c r="AT1131" s="114">
        <v>0</v>
      </c>
      <c r="AU1131" s="56" t="s">
        <v>91</v>
      </c>
      <c r="AV1131" s="114">
        <v>0</v>
      </c>
      <c r="AW1131" s="56" t="s">
        <v>90</v>
      </c>
      <c r="AX1131" s="247">
        <v>2856258</v>
      </c>
      <c r="AY1131" s="58">
        <f t="shared" si="88"/>
        <v>8980487</v>
      </c>
      <c r="AZ1131" s="112">
        <f t="shared" si="89"/>
        <v>0.24130434507121679</v>
      </c>
      <c r="BA1131" s="159">
        <v>0.24130434507121679</v>
      </c>
      <c r="BB1131" s="56" t="s">
        <v>90</v>
      </c>
      <c r="BC1131" s="56" t="s">
        <v>92</v>
      </c>
      <c r="BD1131" s="403" t="s">
        <v>2288</v>
      </c>
      <c r="BE1131" s="51" t="s">
        <v>88</v>
      </c>
      <c r="BF1131" s="51" t="s">
        <v>88</v>
      </c>
    </row>
    <row r="1132" spans="2:58" x14ac:dyDescent="0.25">
      <c r="B1132" s="51">
        <v>2026</v>
      </c>
      <c r="C1132" s="51">
        <v>891780111</v>
      </c>
      <c r="D1132" s="51" t="s">
        <v>79</v>
      </c>
      <c r="E1132" s="161" t="s">
        <v>2287</v>
      </c>
      <c r="F1132" s="56" t="s">
        <v>2286</v>
      </c>
      <c r="G1132" s="56">
        <v>0</v>
      </c>
      <c r="H1132" s="56" t="s">
        <v>82</v>
      </c>
      <c r="I1132" s="51" t="s">
        <v>174</v>
      </c>
      <c r="J1132" s="121" t="s">
        <v>84</v>
      </c>
      <c r="K1132" s="109" t="s">
        <v>2281</v>
      </c>
      <c r="L1132" s="114">
        <v>11836745</v>
      </c>
      <c r="M1132" s="51" t="s">
        <v>86</v>
      </c>
      <c r="N1132" s="109" t="s">
        <v>2285</v>
      </c>
      <c r="O1132" s="109">
        <v>1152938960</v>
      </c>
      <c r="P1132" s="109">
        <v>490</v>
      </c>
      <c r="Q1132" s="120">
        <v>46051</v>
      </c>
      <c r="R1132" s="56" t="s">
        <v>2022</v>
      </c>
      <c r="S1132" s="114">
        <v>4019</v>
      </c>
      <c r="T1132" s="120">
        <v>46052</v>
      </c>
      <c r="U1132" s="114">
        <v>11836745</v>
      </c>
      <c r="V1132" s="56" t="s">
        <v>88</v>
      </c>
      <c r="W1132" s="114">
        <v>1082939683</v>
      </c>
      <c r="X1132" s="161" t="s">
        <v>1984</v>
      </c>
      <c r="Y1132" s="120">
        <v>46052</v>
      </c>
      <c r="Z1132" s="120">
        <v>46062</v>
      </c>
      <c r="AA1132" s="120" t="s">
        <v>90</v>
      </c>
      <c r="AB1132" s="120">
        <v>46234</v>
      </c>
      <c r="AC1132" s="54">
        <f t="shared" si="86"/>
        <v>172</v>
      </c>
      <c r="AD1132" s="56">
        <v>0</v>
      </c>
      <c r="AE1132" s="114">
        <v>0</v>
      </c>
      <c r="AF1132" s="56">
        <v>0</v>
      </c>
      <c r="AG1132" s="116" t="s">
        <v>90</v>
      </c>
      <c r="AH1132" s="54">
        <f t="shared" si="90"/>
        <v>0</v>
      </c>
      <c r="AI1132" s="56">
        <v>0</v>
      </c>
      <c r="AJ1132" s="114">
        <v>0</v>
      </c>
      <c r="AK1132" s="120" t="s">
        <v>90</v>
      </c>
      <c r="AL1132" s="116" t="s">
        <v>90</v>
      </c>
      <c r="AM1132" s="56">
        <v>0</v>
      </c>
      <c r="AN1132" s="116" t="s">
        <v>90</v>
      </c>
      <c r="AO1132" s="116" t="s">
        <v>90</v>
      </c>
      <c r="AP1132" s="116" t="s">
        <v>90</v>
      </c>
      <c r="AQ1132" s="54">
        <f t="shared" si="87"/>
        <v>0</v>
      </c>
      <c r="AR1132" s="54">
        <f>+L1132+AE1132-AJ1132</f>
        <v>11836745</v>
      </c>
      <c r="AS1132" s="56" t="s">
        <v>571</v>
      </c>
      <c r="AT1132" s="114">
        <v>0</v>
      </c>
      <c r="AU1132" s="56" t="s">
        <v>91</v>
      </c>
      <c r="AV1132" s="114">
        <v>0</v>
      </c>
      <c r="AW1132" s="56" t="s">
        <v>90</v>
      </c>
      <c r="AX1132" s="247">
        <v>2856258</v>
      </c>
      <c r="AY1132" s="58">
        <f t="shared" si="88"/>
        <v>8980487</v>
      </c>
      <c r="AZ1132" s="112">
        <f t="shared" si="89"/>
        <v>0.24130434507121679</v>
      </c>
      <c r="BA1132" s="159">
        <v>0.24130434507121679</v>
      </c>
      <c r="BB1132" s="56" t="s">
        <v>90</v>
      </c>
      <c r="BC1132" s="56" t="s">
        <v>92</v>
      </c>
      <c r="BD1132" s="403" t="s">
        <v>2284</v>
      </c>
      <c r="BE1132" s="51" t="s">
        <v>88</v>
      </c>
      <c r="BF1132" s="51" t="s">
        <v>88</v>
      </c>
    </row>
    <row r="1133" spans="2:58" x14ac:dyDescent="0.25">
      <c r="B1133" s="51">
        <v>2026</v>
      </c>
      <c r="C1133" s="51">
        <v>891780111</v>
      </c>
      <c r="D1133" s="51" t="s">
        <v>79</v>
      </c>
      <c r="E1133" s="161" t="s">
        <v>2283</v>
      </c>
      <c r="F1133" s="56" t="s">
        <v>2282</v>
      </c>
      <c r="G1133" s="56">
        <v>0</v>
      </c>
      <c r="H1133" s="56" t="s">
        <v>82</v>
      </c>
      <c r="I1133" s="51" t="s">
        <v>174</v>
      </c>
      <c r="J1133" s="121" t="s">
        <v>84</v>
      </c>
      <c r="K1133" s="109" t="s">
        <v>2281</v>
      </c>
      <c r="L1133" s="114">
        <v>11836745</v>
      </c>
      <c r="M1133" s="51" t="s">
        <v>86</v>
      </c>
      <c r="N1133" s="109" t="s">
        <v>2280</v>
      </c>
      <c r="O1133" s="109">
        <v>1129522791</v>
      </c>
      <c r="P1133" s="109">
        <v>490</v>
      </c>
      <c r="Q1133" s="120">
        <v>46051</v>
      </c>
      <c r="R1133" s="56" t="s">
        <v>2022</v>
      </c>
      <c r="S1133" s="114">
        <v>4015</v>
      </c>
      <c r="T1133" s="120">
        <v>46052</v>
      </c>
      <c r="U1133" s="114">
        <v>11836745</v>
      </c>
      <c r="V1133" s="56" t="s">
        <v>88</v>
      </c>
      <c r="W1133" s="114">
        <v>1082939683</v>
      </c>
      <c r="X1133" s="161" t="s">
        <v>1984</v>
      </c>
      <c r="Y1133" s="120">
        <v>46052</v>
      </c>
      <c r="Z1133" s="120">
        <v>46062</v>
      </c>
      <c r="AA1133" s="120" t="s">
        <v>90</v>
      </c>
      <c r="AB1133" s="120">
        <v>46234</v>
      </c>
      <c r="AC1133" s="54">
        <f t="shared" si="86"/>
        <v>172</v>
      </c>
      <c r="AD1133" s="56">
        <v>0</v>
      </c>
      <c r="AE1133" s="114">
        <v>0</v>
      </c>
      <c r="AF1133" s="56">
        <v>0</v>
      </c>
      <c r="AG1133" s="116" t="s">
        <v>90</v>
      </c>
      <c r="AH1133" s="54">
        <f t="shared" si="90"/>
        <v>0</v>
      </c>
      <c r="AI1133" s="56">
        <v>0</v>
      </c>
      <c r="AJ1133" s="114">
        <v>0</v>
      </c>
      <c r="AK1133" s="120" t="s">
        <v>90</v>
      </c>
      <c r="AL1133" s="116" t="s">
        <v>90</v>
      </c>
      <c r="AM1133" s="56">
        <v>0</v>
      </c>
      <c r="AN1133" s="116" t="s">
        <v>90</v>
      </c>
      <c r="AO1133" s="116" t="s">
        <v>90</v>
      </c>
      <c r="AP1133" s="116" t="s">
        <v>90</v>
      </c>
      <c r="AQ1133" s="54">
        <f t="shared" si="87"/>
        <v>0</v>
      </c>
      <c r="AR1133" s="54">
        <f>+L1133+AE1133-AJ1133</f>
        <v>11836745</v>
      </c>
      <c r="AS1133" s="56" t="s">
        <v>571</v>
      </c>
      <c r="AT1133" s="114">
        <v>0</v>
      </c>
      <c r="AU1133" s="56" t="s">
        <v>91</v>
      </c>
      <c r="AV1133" s="114">
        <v>0</v>
      </c>
      <c r="AW1133" s="56" t="s">
        <v>90</v>
      </c>
      <c r="AX1133" s="247">
        <v>2856258</v>
      </c>
      <c r="AY1133" s="58">
        <f t="shared" si="88"/>
        <v>8980487</v>
      </c>
      <c r="AZ1133" s="112">
        <f t="shared" si="89"/>
        <v>0.24130434507121679</v>
      </c>
      <c r="BA1133" s="159">
        <v>0.24130434507121679</v>
      </c>
      <c r="BB1133" s="56" t="s">
        <v>90</v>
      </c>
      <c r="BC1133" s="56" t="s">
        <v>92</v>
      </c>
      <c r="BD1133" s="403" t="s">
        <v>2279</v>
      </c>
      <c r="BE1133" s="51" t="s">
        <v>88</v>
      </c>
      <c r="BF1133" s="51" t="s">
        <v>88</v>
      </c>
    </row>
    <row r="1134" spans="2:58" x14ac:dyDescent="0.25">
      <c r="B1134" s="51">
        <v>2026</v>
      </c>
      <c r="C1134" s="51">
        <v>891780111</v>
      </c>
      <c r="D1134" s="51" t="s">
        <v>79</v>
      </c>
      <c r="E1134" s="161" t="s">
        <v>2278</v>
      </c>
      <c r="F1134" s="56" t="s">
        <v>2277</v>
      </c>
      <c r="G1134" s="56">
        <v>0</v>
      </c>
      <c r="H1134" s="56" t="s">
        <v>82</v>
      </c>
      <c r="I1134" s="51" t="s">
        <v>174</v>
      </c>
      <c r="J1134" s="121" t="s">
        <v>84</v>
      </c>
      <c r="K1134" s="109" t="s">
        <v>2276</v>
      </c>
      <c r="L1134" s="114">
        <v>13074015</v>
      </c>
      <c r="M1134" s="51" t="s">
        <v>86</v>
      </c>
      <c r="N1134" s="109" t="s">
        <v>2275</v>
      </c>
      <c r="O1134" s="109">
        <v>1123991048</v>
      </c>
      <c r="P1134" s="109">
        <v>490</v>
      </c>
      <c r="Q1134" s="120">
        <v>46051</v>
      </c>
      <c r="R1134" s="56" t="s">
        <v>2022</v>
      </c>
      <c r="S1134" s="114">
        <v>4013</v>
      </c>
      <c r="T1134" s="120">
        <v>46052</v>
      </c>
      <c r="U1134" s="114">
        <v>13074015</v>
      </c>
      <c r="V1134" s="56" t="s">
        <v>88</v>
      </c>
      <c r="W1134" s="114">
        <v>1082939683</v>
      </c>
      <c r="X1134" s="161" t="s">
        <v>1984</v>
      </c>
      <c r="Y1134" s="120">
        <v>46052</v>
      </c>
      <c r="Z1134" s="120">
        <v>46062</v>
      </c>
      <c r="AA1134" s="120" t="s">
        <v>90</v>
      </c>
      <c r="AB1134" s="120">
        <v>46234</v>
      </c>
      <c r="AC1134" s="54">
        <f t="shared" si="86"/>
        <v>172</v>
      </c>
      <c r="AD1134" s="56">
        <v>0</v>
      </c>
      <c r="AE1134" s="114">
        <v>0</v>
      </c>
      <c r="AF1134" s="56">
        <v>0</v>
      </c>
      <c r="AG1134" s="116" t="s">
        <v>90</v>
      </c>
      <c r="AH1134" s="54">
        <f t="shared" si="90"/>
        <v>0</v>
      </c>
      <c r="AI1134" s="56">
        <v>0</v>
      </c>
      <c r="AJ1134" s="114">
        <v>0</v>
      </c>
      <c r="AK1134" s="120" t="s">
        <v>90</v>
      </c>
      <c r="AL1134" s="116" t="s">
        <v>90</v>
      </c>
      <c r="AM1134" s="56">
        <v>0</v>
      </c>
      <c r="AN1134" s="116" t="s">
        <v>90</v>
      </c>
      <c r="AO1134" s="116" t="s">
        <v>90</v>
      </c>
      <c r="AP1134" s="116" t="s">
        <v>90</v>
      </c>
      <c r="AQ1134" s="54">
        <f t="shared" si="87"/>
        <v>0</v>
      </c>
      <c r="AR1134" s="54">
        <f>+L1134+AE1134-AJ1134</f>
        <v>13074015</v>
      </c>
      <c r="AS1134" s="56" t="s">
        <v>571</v>
      </c>
      <c r="AT1134" s="114">
        <v>0</v>
      </c>
      <c r="AU1134" s="56" t="s">
        <v>91</v>
      </c>
      <c r="AV1134" s="114">
        <v>0</v>
      </c>
      <c r="AW1134" s="56" t="s">
        <v>90</v>
      </c>
      <c r="AX1134" s="247">
        <v>3154816</v>
      </c>
      <c r="AY1134" s="58">
        <f t="shared" si="88"/>
        <v>9919199</v>
      </c>
      <c r="AZ1134" s="112">
        <f t="shared" si="89"/>
        <v>0.24130429711148413</v>
      </c>
      <c r="BA1134" s="159">
        <v>0.24130429711148413</v>
      </c>
      <c r="BB1134" s="56" t="s">
        <v>90</v>
      </c>
      <c r="BC1134" s="56" t="s">
        <v>92</v>
      </c>
      <c r="BD1134" s="403" t="s">
        <v>2274</v>
      </c>
      <c r="BE1134" s="51" t="s">
        <v>88</v>
      </c>
      <c r="BF1134" s="51" t="s">
        <v>88</v>
      </c>
    </row>
    <row r="1135" spans="2:58" x14ac:dyDescent="0.25">
      <c r="B1135" s="51">
        <v>2026</v>
      </c>
      <c r="C1135" s="51">
        <v>891780111</v>
      </c>
      <c r="D1135" s="51" t="s">
        <v>79</v>
      </c>
      <c r="E1135" s="161" t="s">
        <v>2273</v>
      </c>
      <c r="F1135" s="56" t="s">
        <v>2272</v>
      </c>
      <c r="G1135" s="56">
        <v>0</v>
      </c>
      <c r="H1135" s="56" t="s">
        <v>82</v>
      </c>
      <c r="I1135" s="51" t="s">
        <v>174</v>
      </c>
      <c r="J1135" s="121" t="s">
        <v>84</v>
      </c>
      <c r="K1135" s="109" t="s">
        <v>2271</v>
      </c>
      <c r="L1135" s="114">
        <v>13074015</v>
      </c>
      <c r="M1135" s="51" t="s">
        <v>86</v>
      </c>
      <c r="N1135" s="109" t="s">
        <v>2270</v>
      </c>
      <c r="O1135" s="109">
        <v>57403534</v>
      </c>
      <c r="P1135" s="109">
        <v>490</v>
      </c>
      <c r="Q1135" s="120">
        <v>46051</v>
      </c>
      <c r="R1135" s="56" t="s">
        <v>2022</v>
      </c>
      <c r="S1135" s="114">
        <v>4080</v>
      </c>
      <c r="T1135" s="120">
        <v>46052</v>
      </c>
      <c r="U1135" s="114">
        <v>13074015</v>
      </c>
      <c r="V1135" s="56" t="s">
        <v>88</v>
      </c>
      <c r="W1135" s="114">
        <v>1082939683</v>
      </c>
      <c r="X1135" s="161" t="s">
        <v>1984</v>
      </c>
      <c r="Y1135" s="120">
        <v>46052</v>
      </c>
      <c r="Z1135" s="120">
        <v>46062</v>
      </c>
      <c r="AA1135" s="120" t="s">
        <v>90</v>
      </c>
      <c r="AB1135" s="120">
        <v>46234</v>
      </c>
      <c r="AC1135" s="54">
        <f t="shared" si="86"/>
        <v>172</v>
      </c>
      <c r="AD1135" s="56">
        <v>0</v>
      </c>
      <c r="AE1135" s="114">
        <v>0</v>
      </c>
      <c r="AF1135" s="56">
        <v>0</v>
      </c>
      <c r="AG1135" s="116" t="s">
        <v>90</v>
      </c>
      <c r="AH1135" s="54">
        <f t="shared" si="90"/>
        <v>0</v>
      </c>
      <c r="AI1135" s="56">
        <v>0</v>
      </c>
      <c r="AJ1135" s="114">
        <v>0</v>
      </c>
      <c r="AK1135" s="120" t="s">
        <v>90</v>
      </c>
      <c r="AL1135" s="116" t="s">
        <v>90</v>
      </c>
      <c r="AM1135" s="56">
        <v>0</v>
      </c>
      <c r="AN1135" s="116" t="s">
        <v>90</v>
      </c>
      <c r="AO1135" s="116" t="s">
        <v>90</v>
      </c>
      <c r="AP1135" s="116" t="s">
        <v>90</v>
      </c>
      <c r="AQ1135" s="54">
        <f t="shared" si="87"/>
        <v>0</v>
      </c>
      <c r="AR1135" s="54">
        <f>+L1135+AE1135-AJ1135</f>
        <v>13074015</v>
      </c>
      <c r="AS1135" s="56" t="s">
        <v>571</v>
      </c>
      <c r="AT1135" s="114">
        <v>0</v>
      </c>
      <c r="AU1135" s="56" t="s">
        <v>91</v>
      </c>
      <c r="AV1135" s="114">
        <v>0</v>
      </c>
      <c r="AW1135" s="56" t="s">
        <v>90</v>
      </c>
      <c r="AX1135" s="247">
        <v>3154816</v>
      </c>
      <c r="AY1135" s="58">
        <f t="shared" si="88"/>
        <v>9919199</v>
      </c>
      <c r="AZ1135" s="112">
        <f t="shared" si="89"/>
        <v>0.24130429711148413</v>
      </c>
      <c r="BA1135" s="159">
        <v>0.24130429711148413</v>
      </c>
      <c r="BB1135" s="56" t="s">
        <v>90</v>
      </c>
      <c r="BC1135" s="56" t="s">
        <v>92</v>
      </c>
      <c r="BD1135" s="403" t="s">
        <v>2269</v>
      </c>
      <c r="BE1135" s="51" t="s">
        <v>88</v>
      </c>
      <c r="BF1135" s="51" t="s">
        <v>88</v>
      </c>
    </row>
    <row r="1136" spans="2:58" x14ac:dyDescent="0.25">
      <c r="B1136" s="51">
        <v>2026</v>
      </c>
      <c r="C1136" s="51">
        <v>891780111</v>
      </c>
      <c r="D1136" s="51" t="s">
        <v>79</v>
      </c>
      <c r="E1136" s="161" t="s">
        <v>2268</v>
      </c>
      <c r="F1136" s="56" t="s">
        <v>2267</v>
      </c>
      <c r="G1136" s="56">
        <v>0</v>
      </c>
      <c r="H1136" s="56" t="s">
        <v>82</v>
      </c>
      <c r="I1136" s="51" t="s">
        <v>174</v>
      </c>
      <c r="J1136" s="121" t="s">
        <v>84</v>
      </c>
      <c r="K1136" s="109" t="s">
        <v>2257</v>
      </c>
      <c r="L1136" s="114">
        <v>14795937</v>
      </c>
      <c r="M1136" s="51" t="s">
        <v>86</v>
      </c>
      <c r="N1136" s="109" t="s">
        <v>2266</v>
      </c>
      <c r="O1136" s="109">
        <v>39018114</v>
      </c>
      <c r="P1136" s="109">
        <v>490</v>
      </c>
      <c r="Q1136" s="120">
        <v>46051</v>
      </c>
      <c r="R1136" s="56" t="s">
        <v>2022</v>
      </c>
      <c r="S1136" s="114">
        <v>4009</v>
      </c>
      <c r="T1136" s="120">
        <v>46052</v>
      </c>
      <c r="U1136" s="114">
        <v>14795937</v>
      </c>
      <c r="V1136" s="56" t="s">
        <v>88</v>
      </c>
      <c r="W1136" s="114">
        <v>1082939683</v>
      </c>
      <c r="X1136" s="161" t="s">
        <v>1984</v>
      </c>
      <c r="Y1136" s="120">
        <v>46052</v>
      </c>
      <c r="Z1136" s="120">
        <v>46062</v>
      </c>
      <c r="AA1136" s="120" t="s">
        <v>90</v>
      </c>
      <c r="AB1136" s="120">
        <v>46234</v>
      </c>
      <c r="AC1136" s="54">
        <f t="shared" si="86"/>
        <v>172</v>
      </c>
      <c r="AD1136" s="56">
        <v>0</v>
      </c>
      <c r="AE1136" s="114">
        <v>0</v>
      </c>
      <c r="AF1136" s="56">
        <v>0</v>
      </c>
      <c r="AG1136" s="116" t="s">
        <v>90</v>
      </c>
      <c r="AH1136" s="54">
        <f t="shared" si="90"/>
        <v>0</v>
      </c>
      <c r="AI1136" s="56">
        <v>0</v>
      </c>
      <c r="AJ1136" s="114">
        <v>0</v>
      </c>
      <c r="AK1136" s="120" t="s">
        <v>90</v>
      </c>
      <c r="AL1136" s="116" t="s">
        <v>90</v>
      </c>
      <c r="AM1136" s="56">
        <v>0</v>
      </c>
      <c r="AN1136" s="116" t="s">
        <v>90</v>
      </c>
      <c r="AO1136" s="116" t="s">
        <v>90</v>
      </c>
      <c r="AP1136" s="116" t="s">
        <v>90</v>
      </c>
      <c r="AQ1136" s="54">
        <f t="shared" si="87"/>
        <v>0</v>
      </c>
      <c r="AR1136" s="54">
        <f>+L1136+AE1136-AJ1136</f>
        <v>14795937</v>
      </c>
      <c r="AS1136" s="56" t="s">
        <v>571</v>
      </c>
      <c r="AT1136" s="114">
        <v>0</v>
      </c>
      <c r="AU1136" s="56" t="s">
        <v>91</v>
      </c>
      <c r="AV1136" s="114">
        <v>0</v>
      </c>
      <c r="AW1136" s="56" t="s">
        <v>90</v>
      </c>
      <c r="AX1136" s="247">
        <v>2856260</v>
      </c>
      <c r="AY1136" s="58">
        <f t="shared" si="88"/>
        <v>11939677</v>
      </c>
      <c r="AZ1136" s="112">
        <f t="shared" si="89"/>
        <v>0.19304353620862269</v>
      </c>
      <c r="BA1136" s="159">
        <v>0.19304353620862269</v>
      </c>
      <c r="BB1136" s="56" t="s">
        <v>90</v>
      </c>
      <c r="BC1136" s="56" t="s">
        <v>92</v>
      </c>
      <c r="BD1136" s="403" t="s">
        <v>2265</v>
      </c>
      <c r="BE1136" s="51" t="s">
        <v>88</v>
      </c>
      <c r="BF1136" s="51" t="s">
        <v>88</v>
      </c>
    </row>
    <row r="1137" spans="2:58" x14ac:dyDescent="0.25">
      <c r="B1137" s="51">
        <v>2026</v>
      </c>
      <c r="C1137" s="51">
        <v>891780111</v>
      </c>
      <c r="D1137" s="51" t="s">
        <v>79</v>
      </c>
      <c r="E1137" s="161" t="s">
        <v>2264</v>
      </c>
      <c r="F1137" s="56" t="s">
        <v>2263</v>
      </c>
      <c r="G1137" s="56">
        <v>0</v>
      </c>
      <c r="H1137" s="56" t="s">
        <v>82</v>
      </c>
      <c r="I1137" s="51" t="s">
        <v>174</v>
      </c>
      <c r="J1137" s="121" t="s">
        <v>84</v>
      </c>
      <c r="K1137" s="109" t="s">
        <v>2262</v>
      </c>
      <c r="L1137" s="114">
        <v>11836745</v>
      </c>
      <c r="M1137" s="51" t="s">
        <v>86</v>
      </c>
      <c r="N1137" s="109" t="s">
        <v>2261</v>
      </c>
      <c r="O1137" s="109">
        <v>1118840468</v>
      </c>
      <c r="P1137" s="109">
        <v>490</v>
      </c>
      <c r="Q1137" s="120">
        <v>46051</v>
      </c>
      <c r="R1137" s="56" t="s">
        <v>2022</v>
      </c>
      <c r="S1137" s="114">
        <v>4007</v>
      </c>
      <c r="T1137" s="120">
        <v>46052</v>
      </c>
      <c r="U1137" s="114">
        <v>11836745</v>
      </c>
      <c r="V1137" s="56" t="s">
        <v>88</v>
      </c>
      <c r="W1137" s="114">
        <v>1082939683</v>
      </c>
      <c r="X1137" s="161" t="s">
        <v>1984</v>
      </c>
      <c r="Y1137" s="120">
        <v>46052</v>
      </c>
      <c r="Z1137" s="120">
        <v>46062</v>
      </c>
      <c r="AA1137" s="120" t="s">
        <v>90</v>
      </c>
      <c r="AB1137" s="120">
        <v>46234</v>
      </c>
      <c r="AC1137" s="54">
        <f t="shared" si="86"/>
        <v>172</v>
      </c>
      <c r="AD1137" s="56">
        <v>0</v>
      </c>
      <c r="AE1137" s="114">
        <v>0</v>
      </c>
      <c r="AF1137" s="56">
        <v>0</v>
      </c>
      <c r="AG1137" s="116" t="s">
        <v>90</v>
      </c>
      <c r="AH1137" s="54">
        <f t="shared" si="90"/>
        <v>0</v>
      </c>
      <c r="AI1137" s="56">
        <v>0</v>
      </c>
      <c r="AJ1137" s="114">
        <v>0</v>
      </c>
      <c r="AK1137" s="120" t="s">
        <v>90</v>
      </c>
      <c r="AL1137" s="116" t="s">
        <v>90</v>
      </c>
      <c r="AM1137" s="56">
        <v>0</v>
      </c>
      <c r="AN1137" s="116" t="s">
        <v>90</v>
      </c>
      <c r="AO1137" s="116" t="s">
        <v>90</v>
      </c>
      <c r="AP1137" s="116" t="s">
        <v>90</v>
      </c>
      <c r="AQ1137" s="54">
        <f t="shared" si="87"/>
        <v>0</v>
      </c>
      <c r="AR1137" s="54">
        <f>+L1137+AE1137-AJ1137</f>
        <v>11836745</v>
      </c>
      <c r="AS1137" s="56" t="s">
        <v>571</v>
      </c>
      <c r="AT1137" s="114">
        <v>0</v>
      </c>
      <c r="AU1137" s="56" t="s">
        <v>91</v>
      </c>
      <c r="AV1137" s="114">
        <v>0</v>
      </c>
      <c r="AW1137" s="56" t="s">
        <v>90</v>
      </c>
      <c r="AX1137" s="247">
        <v>2856258</v>
      </c>
      <c r="AY1137" s="58">
        <f t="shared" si="88"/>
        <v>8980487</v>
      </c>
      <c r="AZ1137" s="112">
        <f t="shared" si="89"/>
        <v>0.24130434507121679</v>
      </c>
      <c r="BA1137" s="159">
        <v>0.24130434507121679</v>
      </c>
      <c r="BB1137" s="56" t="s">
        <v>90</v>
      </c>
      <c r="BC1137" s="56" t="s">
        <v>92</v>
      </c>
      <c r="BD1137" s="403" t="s">
        <v>2260</v>
      </c>
      <c r="BE1137" s="51" t="s">
        <v>88</v>
      </c>
      <c r="BF1137" s="51" t="s">
        <v>88</v>
      </c>
    </row>
    <row r="1138" spans="2:58" x14ac:dyDescent="0.25">
      <c r="B1138" s="51">
        <v>2026</v>
      </c>
      <c r="C1138" s="51">
        <v>891780111</v>
      </c>
      <c r="D1138" s="51" t="s">
        <v>79</v>
      </c>
      <c r="E1138" s="161" t="s">
        <v>2259</v>
      </c>
      <c r="F1138" s="56" t="s">
        <v>2258</v>
      </c>
      <c r="G1138" s="56">
        <v>0</v>
      </c>
      <c r="H1138" s="56" t="s">
        <v>82</v>
      </c>
      <c r="I1138" s="51" t="s">
        <v>174</v>
      </c>
      <c r="J1138" s="121" t="s">
        <v>84</v>
      </c>
      <c r="K1138" s="109" t="s">
        <v>2257</v>
      </c>
      <c r="L1138" s="114">
        <v>14795937</v>
      </c>
      <c r="M1138" s="51" t="s">
        <v>86</v>
      </c>
      <c r="N1138" s="109" t="s">
        <v>2256</v>
      </c>
      <c r="O1138" s="109">
        <v>39018245</v>
      </c>
      <c r="P1138" s="109">
        <v>490</v>
      </c>
      <c r="Q1138" s="120">
        <v>46051</v>
      </c>
      <c r="R1138" s="56" t="s">
        <v>2022</v>
      </c>
      <c r="S1138" s="114">
        <v>4071</v>
      </c>
      <c r="T1138" s="120">
        <v>46052</v>
      </c>
      <c r="U1138" s="114">
        <v>14795937</v>
      </c>
      <c r="V1138" s="56" t="s">
        <v>88</v>
      </c>
      <c r="W1138" s="114">
        <v>1082939683</v>
      </c>
      <c r="X1138" s="161" t="s">
        <v>1984</v>
      </c>
      <c r="Y1138" s="120">
        <v>46052</v>
      </c>
      <c r="Z1138" s="120">
        <v>46062</v>
      </c>
      <c r="AA1138" s="120" t="s">
        <v>90</v>
      </c>
      <c r="AB1138" s="120">
        <v>46234</v>
      </c>
      <c r="AC1138" s="54">
        <f t="shared" si="86"/>
        <v>172</v>
      </c>
      <c r="AD1138" s="56">
        <v>0</v>
      </c>
      <c r="AE1138" s="114">
        <v>0</v>
      </c>
      <c r="AF1138" s="56">
        <v>0</v>
      </c>
      <c r="AG1138" s="116" t="s">
        <v>90</v>
      </c>
      <c r="AH1138" s="54">
        <f t="shared" si="90"/>
        <v>0</v>
      </c>
      <c r="AI1138" s="56">
        <v>0</v>
      </c>
      <c r="AJ1138" s="114">
        <v>0</v>
      </c>
      <c r="AK1138" s="120" t="s">
        <v>90</v>
      </c>
      <c r="AL1138" s="116" t="s">
        <v>90</v>
      </c>
      <c r="AM1138" s="56">
        <v>0</v>
      </c>
      <c r="AN1138" s="116" t="s">
        <v>90</v>
      </c>
      <c r="AO1138" s="116" t="s">
        <v>90</v>
      </c>
      <c r="AP1138" s="116" t="s">
        <v>90</v>
      </c>
      <c r="AQ1138" s="54">
        <f t="shared" si="87"/>
        <v>0</v>
      </c>
      <c r="AR1138" s="54">
        <f>+L1138+AE1138-AJ1138</f>
        <v>14795937</v>
      </c>
      <c r="AS1138" s="56" t="s">
        <v>571</v>
      </c>
      <c r="AT1138" s="114">
        <v>0</v>
      </c>
      <c r="AU1138" s="56" t="s">
        <v>91</v>
      </c>
      <c r="AV1138" s="114">
        <v>0</v>
      </c>
      <c r="AW1138" s="56" t="s">
        <v>90</v>
      </c>
      <c r="AX1138" s="247">
        <v>2856620</v>
      </c>
      <c r="AY1138" s="58">
        <f t="shared" si="88"/>
        <v>11939317</v>
      </c>
      <c r="AZ1138" s="112">
        <f t="shared" si="89"/>
        <v>0.19306786721246516</v>
      </c>
      <c r="BA1138" s="159">
        <v>0.19306786721246516</v>
      </c>
      <c r="BB1138" s="56" t="s">
        <v>90</v>
      </c>
      <c r="BC1138" s="56" t="s">
        <v>92</v>
      </c>
      <c r="BD1138" s="403" t="s">
        <v>2255</v>
      </c>
      <c r="BE1138" s="51" t="s">
        <v>88</v>
      </c>
      <c r="BF1138" s="51" t="s">
        <v>88</v>
      </c>
    </row>
    <row r="1139" spans="2:58" x14ac:dyDescent="0.25">
      <c r="B1139" s="51">
        <v>2026</v>
      </c>
      <c r="C1139" s="51">
        <v>891780111</v>
      </c>
      <c r="D1139" s="51" t="s">
        <v>79</v>
      </c>
      <c r="E1139" s="161" t="s">
        <v>2254</v>
      </c>
      <c r="F1139" s="56" t="s">
        <v>2253</v>
      </c>
      <c r="G1139" s="56">
        <v>0</v>
      </c>
      <c r="H1139" s="56" t="s">
        <v>82</v>
      </c>
      <c r="I1139" s="51" t="s">
        <v>174</v>
      </c>
      <c r="J1139" s="121" t="s">
        <v>84</v>
      </c>
      <c r="K1139" s="109" t="s">
        <v>2252</v>
      </c>
      <c r="L1139" s="114">
        <v>14795937</v>
      </c>
      <c r="M1139" s="51" t="s">
        <v>86</v>
      </c>
      <c r="N1139" s="109" t="s">
        <v>2251</v>
      </c>
      <c r="O1139" s="109">
        <v>57434845</v>
      </c>
      <c r="P1139" s="109">
        <v>490</v>
      </c>
      <c r="Q1139" s="120">
        <v>46051</v>
      </c>
      <c r="R1139" s="56" t="s">
        <v>2022</v>
      </c>
      <c r="S1139" s="114">
        <v>4070</v>
      </c>
      <c r="T1139" s="120">
        <v>46052</v>
      </c>
      <c r="U1139" s="114">
        <v>14795937</v>
      </c>
      <c r="V1139" s="56" t="s">
        <v>88</v>
      </c>
      <c r="W1139" s="114">
        <v>1082939683</v>
      </c>
      <c r="X1139" s="161" t="s">
        <v>1984</v>
      </c>
      <c r="Y1139" s="120">
        <v>46052</v>
      </c>
      <c r="Z1139" s="120">
        <v>46062</v>
      </c>
      <c r="AA1139" s="120" t="s">
        <v>90</v>
      </c>
      <c r="AB1139" s="120">
        <v>46234</v>
      </c>
      <c r="AC1139" s="54">
        <f t="shared" si="86"/>
        <v>172</v>
      </c>
      <c r="AD1139" s="56">
        <v>0</v>
      </c>
      <c r="AE1139" s="114">
        <v>0</v>
      </c>
      <c r="AF1139" s="56">
        <v>0</v>
      </c>
      <c r="AG1139" s="116" t="s">
        <v>90</v>
      </c>
      <c r="AH1139" s="54">
        <f t="shared" si="90"/>
        <v>0</v>
      </c>
      <c r="AI1139" s="56">
        <v>0</v>
      </c>
      <c r="AJ1139" s="114">
        <v>0</v>
      </c>
      <c r="AK1139" s="120" t="s">
        <v>90</v>
      </c>
      <c r="AL1139" s="116" t="s">
        <v>90</v>
      </c>
      <c r="AM1139" s="56">
        <v>0</v>
      </c>
      <c r="AN1139" s="116" t="s">
        <v>90</v>
      </c>
      <c r="AO1139" s="116" t="s">
        <v>90</v>
      </c>
      <c r="AP1139" s="116" t="s">
        <v>90</v>
      </c>
      <c r="AQ1139" s="54">
        <f t="shared" si="87"/>
        <v>0</v>
      </c>
      <c r="AR1139" s="54">
        <f>+L1139+AE1139-AJ1139</f>
        <v>14795937</v>
      </c>
      <c r="AS1139" s="56" t="s">
        <v>571</v>
      </c>
      <c r="AT1139" s="114">
        <v>0</v>
      </c>
      <c r="AU1139" s="56" t="s">
        <v>91</v>
      </c>
      <c r="AV1139" s="114">
        <v>0</v>
      </c>
      <c r="AW1139" s="56" t="s">
        <v>90</v>
      </c>
      <c r="AX1139" s="247">
        <v>2856260</v>
      </c>
      <c r="AY1139" s="58">
        <f t="shared" si="88"/>
        <v>11939677</v>
      </c>
      <c r="AZ1139" s="112">
        <f t="shared" si="89"/>
        <v>0.19304353620862269</v>
      </c>
      <c r="BA1139" s="159">
        <v>0.19304353620862269</v>
      </c>
      <c r="BB1139" s="56" t="s">
        <v>90</v>
      </c>
      <c r="BC1139" s="56" t="s">
        <v>92</v>
      </c>
      <c r="BD1139" s="403" t="s">
        <v>2250</v>
      </c>
      <c r="BE1139" s="51" t="s">
        <v>88</v>
      </c>
      <c r="BF1139" s="51" t="s">
        <v>88</v>
      </c>
    </row>
    <row r="1140" spans="2:58" x14ac:dyDescent="0.25">
      <c r="B1140" s="51">
        <v>2026</v>
      </c>
      <c r="C1140" s="51">
        <v>891780111</v>
      </c>
      <c r="D1140" s="51" t="s">
        <v>79</v>
      </c>
      <c r="E1140" s="161" t="s">
        <v>2249</v>
      </c>
      <c r="F1140" s="56" t="s">
        <v>2248</v>
      </c>
      <c r="G1140" s="56">
        <v>0</v>
      </c>
      <c r="H1140" s="56" t="s">
        <v>82</v>
      </c>
      <c r="I1140" s="51" t="s">
        <v>174</v>
      </c>
      <c r="J1140" s="121" t="s">
        <v>84</v>
      </c>
      <c r="K1140" s="109" t="s">
        <v>2247</v>
      </c>
      <c r="L1140" s="114">
        <v>13500000</v>
      </c>
      <c r="M1140" s="51" t="s">
        <v>86</v>
      </c>
      <c r="N1140" s="109" t="s">
        <v>2246</v>
      </c>
      <c r="O1140" s="109">
        <v>1010091663</v>
      </c>
      <c r="P1140" s="109">
        <v>394</v>
      </c>
      <c r="Q1140" s="120">
        <v>46045</v>
      </c>
      <c r="R1140" s="109">
        <v>24012000</v>
      </c>
      <c r="S1140" s="114">
        <v>4150</v>
      </c>
      <c r="T1140" s="120">
        <v>46052</v>
      </c>
      <c r="U1140" s="114">
        <v>13500000</v>
      </c>
      <c r="V1140" s="56" t="s">
        <v>88</v>
      </c>
      <c r="W1140" s="114">
        <v>85155333</v>
      </c>
      <c r="X1140" s="161" t="s">
        <v>1960</v>
      </c>
      <c r="Y1140" s="120">
        <v>46052</v>
      </c>
      <c r="Z1140" s="120">
        <v>46052</v>
      </c>
      <c r="AA1140" s="120" t="s">
        <v>90</v>
      </c>
      <c r="AB1140" s="120">
        <v>46173</v>
      </c>
      <c r="AC1140" s="54">
        <f t="shared" si="86"/>
        <v>121</v>
      </c>
      <c r="AD1140" s="56">
        <v>0</v>
      </c>
      <c r="AE1140" s="114">
        <v>0</v>
      </c>
      <c r="AF1140" s="56">
        <v>0</v>
      </c>
      <c r="AG1140" s="116" t="s">
        <v>90</v>
      </c>
      <c r="AH1140" s="54">
        <f t="shared" si="90"/>
        <v>0</v>
      </c>
      <c r="AI1140" s="56">
        <v>0</v>
      </c>
      <c r="AJ1140" s="114">
        <v>0</v>
      </c>
      <c r="AK1140" s="120" t="s">
        <v>90</v>
      </c>
      <c r="AL1140" s="116" t="s">
        <v>90</v>
      </c>
      <c r="AM1140" s="56">
        <v>0</v>
      </c>
      <c r="AN1140" s="116" t="s">
        <v>90</v>
      </c>
      <c r="AO1140" s="116" t="s">
        <v>90</v>
      </c>
      <c r="AP1140" s="116" t="s">
        <v>90</v>
      </c>
      <c r="AQ1140" s="54">
        <f t="shared" si="87"/>
        <v>0</v>
      </c>
      <c r="AR1140" s="54">
        <f>+L1140+AE1140-AJ1140</f>
        <v>13500000</v>
      </c>
      <c r="AS1140" s="56" t="s">
        <v>571</v>
      </c>
      <c r="AT1140" s="114">
        <v>0</v>
      </c>
      <c r="AU1140" s="56" t="s">
        <v>91</v>
      </c>
      <c r="AV1140" s="114">
        <v>0</v>
      </c>
      <c r="AW1140" s="56" t="s">
        <v>90</v>
      </c>
      <c r="AX1140" s="247">
        <v>0</v>
      </c>
      <c r="AY1140" s="58">
        <f t="shared" si="88"/>
        <v>13500000</v>
      </c>
      <c r="AZ1140" s="112">
        <f t="shared" si="89"/>
        <v>0</v>
      </c>
      <c r="BA1140" s="159">
        <v>0</v>
      </c>
      <c r="BB1140" s="56" t="s">
        <v>90</v>
      </c>
      <c r="BC1140" s="56" t="s">
        <v>149</v>
      </c>
      <c r="BD1140" s="403" t="s">
        <v>2245</v>
      </c>
      <c r="BE1140" s="51" t="s">
        <v>88</v>
      </c>
      <c r="BF1140" s="51" t="s">
        <v>88</v>
      </c>
    </row>
    <row r="1141" spans="2:58" x14ac:dyDescent="0.25">
      <c r="B1141" s="51">
        <v>2026</v>
      </c>
      <c r="C1141" s="51">
        <v>891780111</v>
      </c>
      <c r="D1141" s="51" t="s">
        <v>79</v>
      </c>
      <c r="E1141" s="161" t="s">
        <v>2244</v>
      </c>
      <c r="F1141" s="120" t="s">
        <v>2243</v>
      </c>
      <c r="G1141" s="56">
        <v>0</v>
      </c>
      <c r="H1141" s="56" t="s">
        <v>82</v>
      </c>
      <c r="I1141" s="51" t="s">
        <v>174</v>
      </c>
      <c r="J1141" s="121" t="s">
        <v>84</v>
      </c>
      <c r="K1141" s="109" t="s">
        <v>2242</v>
      </c>
      <c r="L1141" s="114">
        <v>14795936</v>
      </c>
      <c r="M1141" s="51" t="s">
        <v>86</v>
      </c>
      <c r="N1141" s="109" t="s">
        <v>2241</v>
      </c>
      <c r="O1141" s="109">
        <v>26692383</v>
      </c>
      <c r="P1141" s="109">
        <v>490</v>
      </c>
      <c r="Q1141" s="120">
        <v>46051</v>
      </c>
      <c r="R1141" s="56" t="s">
        <v>2022</v>
      </c>
      <c r="S1141" s="114">
        <v>4063</v>
      </c>
      <c r="T1141" s="120">
        <v>46052</v>
      </c>
      <c r="U1141" s="114">
        <v>14795936</v>
      </c>
      <c r="V1141" s="56" t="s">
        <v>88</v>
      </c>
      <c r="W1141" s="114">
        <v>1082939683</v>
      </c>
      <c r="X1141" s="161" t="s">
        <v>1984</v>
      </c>
      <c r="Y1141" s="120">
        <v>46052</v>
      </c>
      <c r="Z1141" s="120">
        <v>46090</v>
      </c>
      <c r="AA1141" s="120" t="s">
        <v>90</v>
      </c>
      <c r="AB1141" s="120">
        <v>46234</v>
      </c>
      <c r="AC1141" s="54">
        <f t="shared" si="86"/>
        <v>144</v>
      </c>
      <c r="AD1141" s="56">
        <v>0</v>
      </c>
      <c r="AE1141" s="114">
        <v>0</v>
      </c>
      <c r="AF1141" s="56">
        <v>0</v>
      </c>
      <c r="AG1141" s="116" t="s">
        <v>90</v>
      </c>
      <c r="AH1141" s="54">
        <f t="shared" si="90"/>
        <v>0</v>
      </c>
      <c r="AI1141" s="56">
        <v>1</v>
      </c>
      <c r="AJ1141" s="114">
        <v>14795936</v>
      </c>
      <c r="AK1141" s="120">
        <v>46130</v>
      </c>
      <c r="AL1141" s="116" t="s">
        <v>90</v>
      </c>
      <c r="AM1141" s="56">
        <v>0</v>
      </c>
      <c r="AN1141" s="116" t="s">
        <v>90</v>
      </c>
      <c r="AO1141" s="116" t="s">
        <v>90</v>
      </c>
      <c r="AP1141" s="116" t="s">
        <v>90</v>
      </c>
      <c r="AQ1141" s="54">
        <f t="shared" si="87"/>
        <v>0</v>
      </c>
      <c r="AR1141" s="54">
        <f>+L1141+AE1141-AJ1141</f>
        <v>0</v>
      </c>
      <c r="AS1141" s="56" t="s">
        <v>571</v>
      </c>
      <c r="AT1141" s="114">
        <v>0</v>
      </c>
      <c r="AU1141" s="56" t="s">
        <v>91</v>
      </c>
      <c r="AV1141" s="114">
        <v>0</v>
      </c>
      <c r="AW1141" s="56" t="s">
        <v>90</v>
      </c>
      <c r="AX1141" s="247">
        <v>0</v>
      </c>
      <c r="AY1141" s="58">
        <f t="shared" si="88"/>
        <v>0</v>
      </c>
      <c r="AZ1141" s="112" t="str">
        <f t="shared" si="89"/>
        <v>_</v>
      </c>
      <c r="BA1141" s="159">
        <v>0</v>
      </c>
      <c r="BB1141" s="56" t="s">
        <v>90</v>
      </c>
      <c r="BC1141" s="56" t="s">
        <v>149</v>
      </c>
      <c r="BD1141" s="403" t="s">
        <v>2240</v>
      </c>
      <c r="BE1141" s="51" t="s">
        <v>88</v>
      </c>
      <c r="BF1141" s="51" t="s">
        <v>88</v>
      </c>
    </row>
    <row r="1142" spans="2:58" x14ac:dyDescent="0.25">
      <c r="B1142" s="51">
        <v>2026</v>
      </c>
      <c r="C1142" s="51">
        <v>891780111</v>
      </c>
      <c r="D1142" s="51" t="s">
        <v>79</v>
      </c>
      <c r="E1142" s="161" t="s">
        <v>2239</v>
      </c>
      <c r="F1142" s="56" t="s">
        <v>2238</v>
      </c>
      <c r="G1142" s="56">
        <v>0</v>
      </c>
      <c r="H1142" s="56" t="s">
        <v>82</v>
      </c>
      <c r="I1142" s="51" t="s">
        <v>174</v>
      </c>
      <c r="J1142" s="121" t="s">
        <v>84</v>
      </c>
      <c r="K1142" s="109" t="s">
        <v>2237</v>
      </c>
      <c r="L1142" s="114">
        <v>11836745</v>
      </c>
      <c r="M1142" s="51" t="s">
        <v>86</v>
      </c>
      <c r="N1142" s="109" t="s">
        <v>2236</v>
      </c>
      <c r="O1142" s="109">
        <v>1081827543</v>
      </c>
      <c r="P1142" s="109">
        <v>490</v>
      </c>
      <c r="Q1142" s="120">
        <v>46051</v>
      </c>
      <c r="R1142" s="56" t="s">
        <v>2022</v>
      </c>
      <c r="S1142" s="114">
        <v>4108</v>
      </c>
      <c r="T1142" s="120">
        <v>46052</v>
      </c>
      <c r="U1142" s="114">
        <v>11836745</v>
      </c>
      <c r="V1142" s="56" t="s">
        <v>88</v>
      </c>
      <c r="W1142" s="114">
        <v>1082939683</v>
      </c>
      <c r="X1142" s="161" t="s">
        <v>1984</v>
      </c>
      <c r="Y1142" s="120">
        <v>46052</v>
      </c>
      <c r="Z1142" s="120">
        <v>46062</v>
      </c>
      <c r="AA1142" s="120" t="s">
        <v>90</v>
      </c>
      <c r="AB1142" s="120">
        <v>46234</v>
      </c>
      <c r="AC1142" s="54">
        <f t="shared" si="86"/>
        <v>172</v>
      </c>
      <c r="AD1142" s="56">
        <v>0</v>
      </c>
      <c r="AE1142" s="114">
        <v>0</v>
      </c>
      <c r="AF1142" s="56">
        <v>0</v>
      </c>
      <c r="AG1142" s="116" t="s">
        <v>90</v>
      </c>
      <c r="AH1142" s="54">
        <f t="shared" si="90"/>
        <v>0</v>
      </c>
      <c r="AI1142" s="56">
        <v>0</v>
      </c>
      <c r="AJ1142" s="114">
        <v>0</v>
      </c>
      <c r="AK1142" s="120" t="s">
        <v>90</v>
      </c>
      <c r="AL1142" s="116" t="s">
        <v>90</v>
      </c>
      <c r="AM1142" s="56">
        <v>0</v>
      </c>
      <c r="AN1142" s="116" t="s">
        <v>90</v>
      </c>
      <c r="AO1142" s="116" t="s">
        <v>90</v>
      </c>
      <c r="AP1142" s="116" t="s">
        <v>90</v>
      </c>
      <c r="AQ1142" s="54">
        <f t="shared" si="87"/>
        <v>0</v>
      </c>
      <c r="AR1142" s="54">
        <f>+L1142+AE1142-AJ1142</f>
        <v>11836745</v>
      </c>
      <c r="AS1142" s="56" t="s">
        <v>571</v>
      </c>
      <c r="AT1142" s="114">
        <v>0</v>
      </c>
      <c r="AU1142" s="56" t="s">
        <v>91</v>
      </c>
      <c r="AV1142" s="114">
        <v>0</v>
      </c>
      <c r="AW1142" s="56" t="s">
        <v>90</v>
      </c>
      <c r="AX1142" s="247">
        <v>2856258</v>
      </c>
      <c r="AY1142" s="58">
        <f t="shared" si="88"/>
        <v>8980487</v>
      </c>
      <c r="AZ1142" s="112">
        <f t="shared" si="89"/>
        <v>0.24130434507121679</v>
      </c>
      <c r="BA1142" s="159">
        <v>0.24130434507121679</v>
      </c>
      <c r="BB1142" s="56" t="s">
        <v>90</v>
      </c>
      <c r="BC1142" s="56" t="s">
        <v>92</v>
      </c>
      <c r="BD1142" s="403" t="s">
        <v>2235</v>
      </c>
      <c r="BE1142" s="51" t="s">
        <v>88</v>
      </c>
      <c r="BF1142" s="51" t="s">
        <v>88</v>
      </c>
    </row>
    <row r="1143" spans="2:58" x14ac:dyDescent="0.25">
      <c r="B1143" s="51">
        <v>2026</v>
      </c>
      <c r="C1143" s="51">
        <v>891780111</v>
      </c>
      <c r="D1143" s="51" t="s">
        <v>79</v>
      </c>
      <c r="E1143" s="161" t="s">
        <v>2234</v>
      </c>
      <c r="F1143" s="56" t="s">
        <v>2233</v>
      </c>
      <c r="G1143" s="56">
        <v>0</v>
      </c>
      <c r="H1143" s="56" t="s">
        <v>82</v>
      </c>
      <c r="I1143" s="51" t="s">
        <v>174</v>
      </c>
      <c r="J1143" s="121" t="s">
        <v>84</v>
      </c>
      <c r="K1143" s="109" t="s">
        <v>2232</v>
      </c>
      <c r="L1143" s="114">
        <v>14795936</v>
      </c>
      <c r="M1143" s="51" t="s">
        <v>86</v>
      </c>
      <c r="N1143" s="109" t="s">
        <v>2231</v>
      </c>
      <c r="O1143" s="109">
        <v>57448223</v>
      </c>
      <c r="P1143" s="109">
        <v>490</v>
      </c>
      <c r="Q1143" s="120">
        <v>46051</v>
      </c>
      <c r="R1143" s="56" t="s">
        <v>2022</v>
      </c>
      <c r="S1143" s="114">
        <v>4094</v>
      </c>
      <c r="T1143" s="120">
        <v>46052</v>
      </c>
      <c r="U1143" s="114">
        <v>14795936</v>
      </c>
      <c r="V1143" s="56" t="s">
        <v>88</v>
      </c>
      <c r="W1143" s="114">
        <v>1082939683</v>
      </c>
      <c r="X1143" s="161" t="s">
        <v>1984</v>
      </c>
      <c r="Y1143" s="120">
        <v>46052</v>
      </c>
      <c r="Z1143" s="120">
        <v>46062</v>
      </c>
      <c r="AA1143" s="120" t="s">
        <v>90</v>
      </c>
      <c r="AB1143" s="120">
        <v>46234</v>
      </c>
      <c r="AC1143" s="54">
        <f t="shared" si="86"/>
        <v>172</v>
      </c>
      <c r="AD1143" s="56">
        <v>0</v>
      </c>
      <c r="AE1143" s="114">
        <v>0</v>
      </c>
      <c r="AF1143" s="56">
        <v>0</v>
      </c>
      <c r="AG1143" s="116" t="s">
        <v>90</v>
      </c>
      <c r="AH1143" s="54">
        <f t="shared" si="90"/>
        <v>0</v>
      </c>
      <c r="AI1143" s="56">
        <v>0</v>
      </c>
      <c r="AJ1143" s="114">
        <v>0</v>
      </c>
      <c r="AK1143" s="120" t="s">
        <v>90</v>
      </c>
      <c r="AL1143" s="116" t="s">
        <v>90</v>
      </c>
      <c r="AM1143" s="56">
        <v>0</v>
      </c>
      <c r="AN1143" s="116" t="s">
        <v>90</v>
      </c>
      <c r="AO1143" s="116" t="s">
        <v>90</v>
      </c>
      <c r="AP1143" s="116" t="s">
        <v>90</v>
      </c>
      <c r="AQ1143" s="54">
        <f t="shared" si="87"/>
        <v>0</v>
      </c>
      <c r="AR1143" s="54">
        <f>+L1143+AE1143-AJ1143</f>
        <v>14795936</v>
      </c>
      <c r="AS1143" s="56" t="s">
        <v>571</v>
      </c>
      <c r="AT1143" s="114">
        <v>0</v>
      </c>
      <c r="AU1143" s="56" t="s">
        <v>91</v>
      </c>
      <c r="AV1143" s="114">
        <v>0</v>
      </c>
      <c r="AW1143" s="56" t="s">
        <v>90</v>
      </c>
      <c r="AX1143" s="247">
        <v>2856259</v>
      </c>
      <c r="AY1143" s="58">
        <f t="shared" si="88"/>
        <v>11939677</v>
      </c>
      <c r="AZ1143" s="112">
        <f t="shared" si="89"/>
        <v>0.19304348166956115</v>
      </c>
      <c r="BA1143" s="159">
        <v>0.19304348166956115</v>
      </c>
      <c r="BB1143" s="56" t="s">
        <v>90</v>
      </c>
      <c r="BC1143" s="56" t="s">
        <v>92</v>
      </c>
      <c r="BD1143" s="403" t="s">
        <v>2230</v>
      </c>
      <c r="BE1143" s="51" t="s">
        <v>88</v>
      </c>
      <c r="BF1143" s="51" t="s">
        <v>88</v>
      </c>
    </row>
    <row r="1144" spans="2:58" x14ac:dyDescent="0.25">
      <c r="B1144" s="51">
        <v>2026</v>
      </c>
      <c r="C1144" s="51">
        <v>891780111</v>
      </c>
      <c r="D1144" s="51" t="s">
        <v>79</v>
      </c>
      <c r="E1144" s="161" t="s">
        <v>2229</v>
      </c>
      <c r="F1144" s="56" t="s">
        <v>2228</v>
      </c>
      <c r="G1144" s="56">
        <v>0</v>
      </c>
      <c r="H1144" s="56" t="s">
        <v>82</v>
      </c>
      <c r="I1144" s="51" t="s">
        <v>174</v>
      </c>
      <c r="J1144" s="121" t="s">
        <v>84</v>
      </c>
      <c r="K1144" s="109" t="s">
        <v>2227</v>
      </c>
      <c r="L1144" s="114">
        <v>330000000</v>
      </c>
      <c r="M1144" s="51" t="s">
        <v>86</v>
      </c>
      <c r="N1144" s="109" t="s">
        <v>2226</v>
      </c>
      <c r="O1144" s="109">
        <v>52829122</v>
      </c>
      <c r="P1144" s="109">
        <v>505</v>
      </c>
      <c r="Q1144" s="120">
        <v>46051</v>
      </c>
      <c r="R1144" s="109">
        <v>330000000</v>
      </c>
      <c r="S1144" s="114">
        <v>4128</v>
      </c>
      <c r="T1144" s="120">
        <v>46052</v>
      </c>
      <c r="U1144" s="114">
        <v>330000000</v>
      </c>
      <c r="V1144" s="56" t="s">
        <v>88</v>
      </c>
      <c r="W1144" s="114">
        <v>16078654</v>
      </c>
      <c r="X1144" s="161" t="s">
        <v>610</v>
      </c>
      <c r="Y1144" s="120">
        <v>46052</v>
      </c>
      <c r="Z1144" s="120">
        <v>46057</v>
      </c>
      <c r="AA1144" s="120">
        <v>46057</v>
      </c>
      <c r="AB1144" s="120">
        <v>46142</v>
      </c>
      <c r="AC1144" s="54">
        <f t="shared" si="86"/>
        <v>85</v>
      </c>
      <c r="AD1144" s="56">
        <v>0</v>
      </c>
      <c r="AE1144" s="114">
        <v>0</v>
      </c>
      <c r="AF1144" s="56">
        <v>1</v>
      </c>
      <c r="AG1144" s="116">
        <v>46203</v>
      </c>
      <c r="AH1144" s="54">
        <f t="shared" si="90"/>
        <v>61</v>
      </c>
      <c r="AI1144" s="56">
        <v>0</v>
      </c>
      <c r="AJ1144" s="114">
        <v>0</v>
      </c>
      <c r="AK1144" s="120" t="s">
        <v>90</v>
      </c>
      <c r="AL1144" s="116" t="s">
        <v>90</v>
      </c>
      <c r="AM1144" s="56">
        <v>0</v>
      </c>
      <c r="AN1144" s="116" t="s">
        <v>90</v>
      </c>
      <c r="AO1144" s="116" t="s">
        <v>90</v>
      </c>
      <c r="AP1144" s="116" t="s">
        <v>90</v>
      </c>
      <c r="AQ1144" s="54">
        <f t="shared" si="87"/>
        <v>0</v>
      </c>
      <c r="AR1144" s="54">
        <f>+L1144+AE1144-AJ1144</f>
        <v>330000000</v>
      </c>
      <c r="AS1144" s="56" t="s">
        <v>571</v>
      </c>
      <c r="AT1144" s="114">
        <v>0</v>
      </c>
      <c r="AU1144" s="56" t="s">
        <v>88</v>
      </c>
      <c r="AV1144" s="114">
        <v>165000000</v>
      </c>
      <c r="AW1144" s="56" t="s">
        <v>90</v>
      </c>
      <c r="AX1144" s="114">
        <v>0</v>
      </c>
      <c r="AY1144" s="58">
        <f t="shared" si="88"/>
        <v>330000000</v>
      </c>
      <c r="AZ1144" s="112">
        <f t="shared" si="89"/>
        <v>0</v>
      </c>
      <c r="BA1144" s="159">
        <v>0</v>
      </c>
      <c r="BB1144" s="56" t="s">
        <v>90</v>
      </c>
      <c r="BC1144" s="56" t="s">
        <v>92</v>
      </c>
      <c r="BD1144" s="403" t="s">
        <v>2225</v>
      </c>
      <c r="BE1144" s="51" t="s">
        <v>88</v>
      </c>
      <c r="BF1144" s="51" t="s">
        <v>88</v>
      </c>
    </row>
    <row r="1145" spans="2:58" x14ac:dyDescent="0.25">
      <c r="B1145" s="51">
        <v>2026</v>
      </c>
      <c r="C1145" s="51">
        <v>891780111</v>
      </c>
      <c r="D1145" s="51" t="s">
        <v>79</v>
      </c>
      <c r="E1145" s="161" t="s">
        <v>2224</v>
      </c>
      <c r="F1145" s="56" t="s">
        <v>2223</v>
      </c>
      <c r="G1145" s="56">
        <v>0</v>
      </c>
      <c r="H1145" s="56" t="s">
        <v>82</v>
      </c>
      <c r="I1145" s="51" t="s">
        <v>174</v>
      </c>
      <c r="J1145" s="121" t="s">
        <v>84</v>
      </c>
      <c r="K1145" s="109" t="s">
        <v>2222</v>
      </c>
      <c r="L1145" s="114">
        <v>14795936</v>
      </c>
      <c r="M1145" s="51" t="s">
        <v>86</v>
      </c>
      <c r="N1145" s="109" t="s">
        <v>2221</v>
      </c>
      <c r="O1145" s="109">
        <v>39023595</v>
      </c>
      <c r="P1145" s="109">
        <v>490</v>
      </c>
      <c r="Q1145" s="120">
        <v>46051</v>
      </c>
      <c r="R1145" s="56" t="s">
        <v>2022</v>
      </c>
      <c r="S1145" s="114">
        <v>4109</v>
      </c>
      <c r="T1145" s="120">
        <v>46052</v>
      </c>
      <c r="U1145" s="114">
        <v>14795936</v>
      </c>
      <c r="V1145" s="56" t="s">
        <v>88</v>
      </c>
      <c r="W1145" s="114">
        <v>1082939683</v>
      </c>
      <c r="X1145" s="161" t="s">
        <v>1984</v>
      </c>
      <c r="Y1145" s="120">
        <v>46052</v>
      </c>
      <c r="Z1145" s="120">
        <v>46062</v>
      </c>
      <c r="AA1145" s="120" t="s">
        <v>90</v>
      </c>
      <c r="AB1145" s="120">
        <v>46234</v>
      </c>
      <c r="AC1145" s="54">
        <f t="shared" si="86"/>
        <v>172</v>
      </c>
      <c r="AD1145" s="56">
        <v>0</v>
      </c>
      <c r="AE1145" s="114">
        <v>0</v>
      </c>
      <c r="AF1145" s="56">
        <v>0</v>
      </c>
      <c r="AG1145" s="116" t="s">
        <v>90</v>
      </c>
      <c r="AH1145" s="54">
        <f t="shared" si="90"/>
        <v>0</v>
      </c>
      <c r="AI1145" s="56">
        <v>0</v>
      </c>
      <c r="AJ1145" s="114">
        <v>0</v>
      </c>
      <c r="AK1145" s="120" t="s">
        <v>90</v>
      </c>
      <c r="AL1145" s="116" t="s">
        <v>90</v>
      </c>
      <c r="AM1145" s="56">
        <v>0</v>
      </c>
      <c r="AN1145" s="116" t="s">
        <v>90</v>
      </c>
      <c r="AO1145" s="116" t="s">
        <v>90</v>
      </c>
      <c r="AP1145" s="116" t="s">
        <v>90</v>
      </c>
      <c r="AQ1145" s="54">
        <f t="shared" si="87"/>
        <v>0</v>
      </c>
      <c r="AR1145" s="54">
        <f>+L1145+AE1145-AJ1145</f>
        <v>14795936</v>
      </c>
      <c r="AS1145" s="56" t="s">
        <v>571</v>
      </c>
      <c r="AT1145" s="114">
        <v>0</v>
      </c>
      <c r="AU1145" s="56" t="s">
        <v>91</v>
      </c>
      <c r="AV1145" s="114">
        <v>0</v>
      </c>
      <c r="AW1145" s="56" t="s">
        <v>90</v>
      </c>
      <c r="AX1145" s="247">
        <v>2856259</v>
      </c>
      <c r="AY1145" s="58">
        <f t="shared" si="88"/>
        <v>11939677</v>
      </c>
      <c r="AZ1145" s="112">
        <f t="shared" si="89"/>
        <v>0.19304348166956115</v>
      </c>
      <c r="BA1145" s="159">
        <v>0.19304348166956115</v>
      </c>
      <c r="BB1145" s="56" t="s">
        <v>90</v>
      </c>
      <c r="BC1145" s="56" t="s">
        <v>92</v>
      </c>
      <c r="BD1145" s="403" t="s">
        <v>2220</v>
      </c>
      <c r="BE1145" s="51" t="s">
        <v>88</v>
      </c>
      <c r="BF1145" s="51" t="s">
        <v>88</v>
      </c>
    </row>
    <row r="1146" spans="2:58" x14ac:dyDescent="0.25">
      <c r="B1146" s="51">
        <v>2026</v>
      </c>
      <c r="C1146" s="51">
        <v>891780111</v>
      </c>
      <c r="D1146" s="51" t="s">
        <v>79</v>
      </c>
      <c r="E1146" s="161" t="s">
        <v>2219</v>
      </c>
      <c r="F1146" s="56" t="s">
        <v>2218</v>
      </c>
      <c r="G1146" s="56">
        <v>0</v>
      </c>
      <c r="H1146" s="56" t="s">
        <v>82</v>
      </c>
      <c r="I1146" s="51" t="s">
        <v>174</v>
      </c>
      <c r="J1146" s="121" t="s">
        <v>84</v>
      </c>
      <c r="K1146" s="109" t="s">
        <v>2217</v>
      </c>
      <c r="L1146" s="114">
        <v>12000000</v>
      </c>
      <c r="M1146" s="51" t="s">
        <v>86</v>
      </c>
      <c r="N1146" s="109" t="s">
        <v>2216</v>
      </c>
      <c r="O1146" s="109">
        <v>1082845948</v>
      </c>
      <c r="P1146" s="109">
        <v>537</v>
      </c>
      <c r="Q1146" s="120">
        <v>46052</v>
      </c>
      <c r="R1146" s="109">
        <v>36000000</v>
      </c>
      <c r="S1146" s="114">
        <v>4136</v>
      </c>
      <c r="T1146" s="120">
        <v>46052</v>
      </c>
      <c r="U1146" s="114">
        <v>12000000</v>
      </c>
      <c r="V1146" s="56" t="s">
        <v>88</v>
      </c>
      <c r="W1146" s="114">
        <v>1082939683</v>
      </c>
      <c r="X1146" s="161" t="s">
        <v>1984</v>
      </c>
      <c r="Y1146" s="120">
        <v>46052</v>
      </c>
      <c r="Z1146" s="120">
        <v>46052</v>
      </c>
      <c r="AA1146" s="120" t="s">
        <v>90</v>
      </c>
      <c r="AB1146" s="120">
        <v>46111</v>
      </c>
      <c r="AC1146" s="54">
        <f t="shared" si="86"/>
        <v>59</v>
      </c>
      <c r="AD1146" s="56">
        <v>0</v>
      </c>
      <c r="AE1146" s="114">
        <v>0</v>
      </c>
      <c r="AF1146" s="56">
        <v>0</v>
      </c>
      <c r="AG1146" s="116" t="s">
        <v>90</v>
      </c>
      <c r="AH1146" s="54">
        <f t="shared" si="90"/>
        <v>0</v>
      </c>
      <c r="AI1146" s="56">
        <v>0</v>
      </c>
      <c r="AJ1146" s="114">
        <v>0</v>
      </c>
      <c r="AK1146" s="120" t="s">
        <v>90</v>
      </c>
      <c r="AL1146" s="116" t="s">
        <v>90</v>
      </c>
      <c r="AM1146" s="56">
        <v>0</v>
      </c>
      <c r="AN1146" s="116" t="s">
        <v>90</v>
      </c>
      <c r="AO1146" s="116" t="s">
        <v>90</v>
      </c>
      <c r="AP1146" s="116" t="s">
        <v>90</v>
      </c>
      <c r="AQ1146" s="54">
        <f t="shared" si="87"/>
        <v>0</v>
      </c>
      <c r="AR1146" s="54">
        <f>+L1146+AE1146-AJ1146</f>
        <v>12000000</v>
      </c>
      <c r="AS1146" s="56" t="s">
        <v>571</v>
      </c>
      <c r="AT1146" s="114">
        <v>0</v>
      </c>
      <c r="AU1146" s="56" t="s">
        <v>91</v>
      </c>
      <c r="AV1146" s="114">
        <v>0</v>
      </c>
      <c r="AW1146" s="56" t="s">
        <v>90</v>
      </c>
      <c r="AX1146" s="247">
        <v>6000000</v>
      </c>
      <c r="AY1146" s="58">
        <f t="shared" si="88"/>
        <v>6000000</v>
      </c>
      <c r="AZ1146" s="112">
        <f t="shared" si="89"/>
        <v>0.5</v>
      </c>
      <c r="BA1146" s="159">
        <v>0.5</v>
      </c>
      <c r="BB1146" s="56" t="s">
        <v>90</v>
      </c>
      <c r="BC1146" s="56" t="s">
        <v>149</v>
      </c>
      <c r="BD1146" s="403" t="s">
        <v>2215</v>
      </c>
      <c r="BE1146" s="51" t="s">
        <v>88</v>
      </c>
      <c r="BF1146" s="51" t="s">
        <v>88</v>
      </c>
    </row>
    <row r="1147" spans="2:58" x14ac:dyDescent="0.25">
      <c r="B1147" s="51">
        <v>2026</v>
      </c>
      <c r="C1147" s="51">
        <v>891780111</v>
      </c>
      <c r="D1147" s="51" t="s">
        <v>79</v>
      </c>
      <c r="E1147" s="161" t="s">
        <v>2214</v>
      </c>
      <c r="F1147" s="56" t="s">
        <v>2213</v>
      </c>
      <c r="G1147" s="56">
        <v>0</v>
      </c>
      <c r="H1147" s="56" t="s">
        <v>82</v>
      </c>
      <c r="I1147" s="51" t="s">
        <v>174</v>
      </c>
      <c r="J1147" s="121" t="s">
        <v>84</v>
      </c>
      <c r="K1147" s="109" t="s">
        <v>2212</v>
      </c>
      <c r="L1147" s="114">
        <v>12000000</v>
      </c>
      <c r="M1147" s="51" t="s">
        <v>86</v>
      </c>
      <c r="N1147" s="109" t="s">
        <v>2211</v>
      </c>
      <c r="O1147" s="109">
        <v>1083553561</v>
      </c>
      <c r="P1147" s="109">
        <v>537</v>
      </c>
      <c r="Q1147" s="120">
        <v>46052</v>
      </c>
      <c r="R1147" s="109">
        <v>36000000</v>
      </c>
      <c r="S1147" s="114">
        <v>4140</v>
      </c>
      <c r="T1147" s="120">
        <v>46052</v>
      </c>
      <c r="U1147" s="114">
        <v>12000000</v>
      </c>
      <c r="V1147" s="56" t="s">
        <v>88</v>
      </c>
      <c r="W1147" s="114">
        <v>1082939683</v>
      </c>
      <c r="X1147" s="161" t="s">
        <v>1984</v>
      </c>
      <c r="Y1147" s="120">
        <v>46052</v>
      </c>
      <c r="Z1147" s="120">
        <v>46052</v>
      </c>
      <c r="AA1147" s="120" t="s">
        <v>90</v>
      </c>
      <c r="AB1147" s="120">
        <v>46111</v>
      </c>
      <c r="AC1147" s="54">
        <f t="shared" si="86"/>
        <v>59</v>
      </c>
      <c r="AD1147" s="56">
        <v>0</v>
      </c>
      <c r="AE1147" s="114">
        <v>0</v>
      </c>
      <c r="AF1147" s="56">
        <v>0</v>
      </c>
      <c r="AG1147" s="116" t="s">
        <v>90</v>
      </c>
      <c r="AH1147" s="54">
        <f t="shared" si="90"/>
        <v>0</v>
      </c>
      <c r="AI1147" s="56">
        <v>0</v>
      </c>
      <c r="AJ1147" s="114">
        <v>0</v>
      </c>
      <c r="AK1147" s="120" t="s">
        <v>90</v>
      </c>
      <c r="AL1147" s="116" t="s">
        <v>90</v>
      </c>
      <c r="AM1147" s="56">
        <v>0</v>
      </c>
      <c r="AN1147" s="116" t="s">
        <v>90</v>
      </c>
      <c r="AO1147" s="116" t="s">
        <v>90</v>
      </c>
      <c r="AP1147" s="116" t="s">
        <v>90</v>
      </c>
      <c r="AQ1147" s="54">
        <f t="shared" si="87"/>
        <v>0</v>
      </c>
      <c r="AR1147" s="54">
        <f>+L1147+AE1147-AJ1147</f>
        <v>12000000</v>
      </c>
      <c r="AS1147" s="56" t="s">
        <v>571</v>
      </c>
      <c r="AT1147" s="114">
        <v>0</v>
      </c>
      <c r="AU1147" s="56" t="s">
        <v>91</v>
      </c>
      <c r="AV1147" s="114">
        <v>0</v>
      </c>
      <c r="AW1147" s="56" t="s">
        <v>90</v>
      </c>
      <c r="AX1147" s="247">
        <v>6000000</v>
      </c>
      <c r="AY1147" s="58">
        <f t="shared" si="88"/>
        <v>6000000</v>
      </c>
      <c r="AZ1147" s="112">
        <f t="shared" si="89"/>
        <v>0.5</v>
      </c>
      <c r="BA1147" s="159">
        <v>0.5</v>
      </c>
      <c r="BB1147" s="56" t="s">
        <v>90</v>
      </c>
      <c r="BC1147" s="56" t="s">
        <v>149</v>
      </c>
      <c r="BD1147" s="403" t="s">
        <v>2210</v>
      </c>
      <c r="BE1147" s="51" t="s">
        <v>88</v>
      </c>
      <c r="BF1147" s="51" t="s">
        <v>88</v>
      </c>
    </row>
    <row r="1148" spans="2:58" x14ac:dyDescent="0.25">
      <c r="B1148" s="51">
        <v>2026</v>
      </c>
      <c r="C1148" s="51">
        <v>891780111</v>
      </c>
      <c r="D1148" s="51" t="s">
        <v>79</v>
      </c>
      <c r="E1148" s="161" t="s">
        <v>2209</v>
      </c>
      <c r="F1148" s="56" t="s">
        <v>2208</v>
      </c>
      <c r="G1148" s="56">
        <v>0</v>
      </c>
      <c r="H1148" s="56" t="s">
        <v>82</v>
      </c>
      <c r="I1148" s="51" t="s">
        <v>174</v>
      </c>
      <c r="J1148" s="121" t="s">
        <v>84</v>
      </c>
      <c r="K1148" s="109" t="s">
        <v>2207</v>
      </c>
      <c r="L1148" s="114">
        <v>18000000</v>
      </c>
      <c r="M1148" s="51" t="s">
        <v>86</v>
      </c>
      <c r="N1148" s="109" t="s">
        <v>2206</v>
      </c>
      <c r="O1148" s="109">
        <v>7631068</v>
      </c>
      <c r="P1148" s="109">
        <v>538</v>
      </c>
      <c r="Q1148" s="120">
        <v>46052</v>
      </c>
      <c r="R1148" s="109">
        <v>36000000</v>
      </c>
      <c r="S1148" s="114">
        <v>4066</v>
      </c>
      <c r="T1148" s="120">
        <v>46052</v>
      </c>
      <c r="U1148" s="114">
        <v>18000000</v>
      </c>
      <c r="V1148" s="56" t="s">
        <v>88</v>
      </c>
      <c r="W1148" s="114">
        <v>1082939683</v>
      </c>
      <c r="X1148" s="161" t="s">
        <v>1984</v>
      </c>
      <c r="Y1148" s="120">
        <v>46052</v>
      </c>
      <c r="Z1148" s="120">
        <v>46052</v>
      </c>
      <c r="AA1148" s="120" t="s">
        <v>90</v>
      </c>
      <c r="AB1148" s="120">
        <v>46173</v>
      </c>
      <c r="AC1148" s="54">
        <f t="shared" si="86"/>
        <v>121</v>
      </c>
      <c r="AD1148" s="56">
        <v>0</v>
      </c>
      <c r="AE1148" s="114">
        <v>0</v>
      </c>
      <c r="AF1148" s="56">
        <v>0</v>
      </c>
      <c r="AG1148" s="116" t="s">
        <v>90</v>
      </c>
      <c r="AH1148" s="54">
        <f t="shared" si="90"/>
        <v>0</v>
      </c>
      <c r="AI1148" s="56">
        <v>0</v>
      </c>
      <c r="AJ1148" s="114">
        <v>0</v>
      </c>
      <c r="AK1148" s="120" t="s">
        <v>90</v>
      </c>
      <c r="AL1148" s="116" t="s">
        <v>90</v>
      </c>
      <c r="AM1148" s="56">
        <v>0</v>
      </c>
      <c r="AN1148" s="116" t="s">
        <v>90</v>
      </c>
      <c r="AO1148" s="116" t="s">
        <v>90</v>
      </c>
      <c r="AP1148" s="116" t="s">
        <v>90</v>
      </c>
      <c r="AQ1148" s="54">
        <f t="shared" si="87"/>
        <v>0</v>
      </c>
      <c r="AR1148" s="54">
        <f>+L1148+AE1148-AJ1148</f>
        <v>18000000</v>
      </c>
      <c r="AS1148" s="56" t="s">
        <v>571</v>
      </c>
      <c r="AT1148" s="114">
        <v>0</v>
      </c>
      <c r="AU1148" s="56" t="s">
        <v>91</v>
      </c>
      <c r="AV1148" s="114">
        <v>0</v>
      </c>
      <c r="AW1148" s="56" t="s">
        <v>90</v>
      </c>
      <c r="AX1148" s="247">
        <v>0</v>
      </c>
      <c r="AY1148" s="58">
        <f t="shared" si="88"/>
        <v>18000000</v>
      </c>
      <c r="AZ1148" s="112">
        <f t="shared" si="89"/>
        <v>0</v>
      </c>
      <c r="BA1148" s="159">
        <v>0</v>
      </c>
      <c r="BB1148" s="56" t="s">
        <v>90</v>
      </c>
      <c r="BC1148" s="56" t="s">
        <v>149</v>
      </c>
      <c r="BD1148" s="403" t="s">
        <v>2205</v>
      </c>
      <c r="BE1148" s="51" t="s">
        <v>88</v>
      </c>
      <c r="BF1148" s="51" t="s">
        <v>88</v>
      </c>
    </row>
    <row r="1149" spans="2:58" x14ac:dyDescent="0.25">
      <c r="B1149" s="51">
        <v>2026</v>
      </c>
      <c r="C1149" s="51">
        <v>891780111</v>
      </c>
      <c r="D1149" s="51" t="s">
        <v>79</v>
      </c>
      <c r="E1149" s="161" t="s">
        <v>2204</v>
      </c>
      <c r="F1149" s="56" t="s">
        <v>2203</v>
      </c>
      <c r="G1149" s="56">
        <v>0</v>
      </c>
      <c r="H1149" s="56" t="s">
        <v>82</v>
      </c>
      <c r="I1149" s="51" t="s">
        <v>83</v>
      </c>
      <c r="J1149" s="121" t="s">
        <v>84</v>
      </c>
      <c r="K1149" s="109" t="s">
        <v>2202</v>
      </c>
      <c r="L1149" s="114">
        <v>18000000</v>
      </c>
      <c r="M1149" s="51" t="s">
        <v>86</v>
      </c>
      <c r="N1149" s="109" t="s">
        <v>2201</v>
      </c>
      <c r="O1149" s="109">
        <v>1216974090</v>
      </c>
      <c r="P1149" s="109">
        <v>377</v>
      </c>
      <c r="Q1149" s="120">
        <v>46045</v>
      </c>
      <c r="R1149" s="109">
        <v>300000000</v>
      </c>
      <c r="S1149" s="114">
        <v>4113</v>
      </c>
      <c r="T1149" s="120">
        <v>46052</v>
      </c>
      <c r="U1149" s="114">
        <v>18000000</v>
      </c>
      <c r="V1149" s="56" t="s">
        <v>88</v>
      </c>
      <c r="W1149" s="114">
        <v>1082939683</v>
      </c>
      <c r="X1149" s="161" t="s">
        <v>1984</v>
      </c>
      <c r="Y1149" s="120">
        <v>46052</v>
      </c>
      <c r="Z1149" s="120">
        <v>46052</v>
      </c>
      <c r="AA1149" s="120" t="s">
        <v>90</v>
      </c>
      <c r="AB1149" s="120">
        <v>46173</v>
      </c>
      <c r="AC1149" s="54">
        <f t="shared" si="86"/>
        <v>121</v>
      </c>
      <c r="AD1149" s="56">
        <v>0</v>
      </c>
      <c r="AE1149" s="114">
        <v>0</v>
      </c>
      <c r="AF1149" s="56">
        <v>0</v>
      </c>
      <c r="AG1149" s="116" t="s">
        <v>90</v>
      </c>
      <c r="AH1149" s="54">
        <f t="shared" si="90"/>
        <v>0</v>
      </c>
      <c r="AI1149" s="56">
        <v>0</v>
      </c>
      <c r="AJ1149" s="114">
        <v>0</v>
      </c>
      <c r="AK1149" s="120" t="s">
        <v>90</v>
      </c>
      <c r="AL1149" s="116" t="s">
        <v>90</v>
      </c>
      <c r="AM1149" s="56">
        <v>0</v>
      </c>
      <c r="AN1149" s="116" t="s">
        <v>90</v>
      </c>
      <c r="AO1149" s="116" t="s">
        <v>90</v>
      </c>
      <c r="AP1149" s="116" t="s">
        <v>90</v>
      </c>
      <c r="AQ1149" s="54">
        <f t="shared" si="87"/>
        <v>0</v>
      </c>
      <c r="AR1149" s="54">
        <f>+L1149+AE1149-AJ1149</f>
        <v>18000000</v>
      </c>
      <c r="AS1149" s="56" t="s">
        <v>88</v>
      </c>
      <c r="AT1149" s="114">
        <v>18000000</v>
      </c>
      <c r="AU1149" s="56" t="s">
        <v>91</v>
      </c>
      <c r="AV1149" s="114">
        <v>0</v>
      </c>
      <c r="AW1149" s="56" t="s">
        <v>90</v>
      </c>
      <c r="AX1149" s="247">
        <v>9000000</v>
      </c>
      <c r="AY1149" s="58">
        <f t="shared" si="88"/>
        <v>9000000</v>
      </c>
      <c r="AZ1149" s="112">
        <f t="shared" si="89"/>
        <v>0.5</v>
      </c>
      <c r="BA1149" s="159">
        <v>0.5</v>
      </c>
      <c r="BB1149" s="56" t="s">
        <v>90</v>
      </c>
      <c r="BC1149" s="56" t="s">
        <v>149</v>
      </c>
      <c r="BD1149" s="403" t="s">
        <v>2200</v>
      </c>
      <c r="BE1149" s="51" t="s">
        <v>88</v>
      </c>
      <c r="BF1149" s="51" t="s">
        <v>88</v>
      </c>
    </row>
    <row r="1150" spans="2:58" s="391" customFormat="1" x14ac:dyDescent="0.25">
      <c r="B1150" s="51">
        <v>2026</v>
      </c>
      <c r="C1150" s="51">
        <v>891780111</v>
      </c>
      <c r="D1150" s="51" t="s">
        <v>79</v>
      </c>
      <c r="E1150" s="161" t="s">
        <v>2199</v>
      </c>
      <c r="F1150" s="56" t="s">
        <v>2198</v>
      </c>
      <c r="G1150" s="56">
        <v>0</v>
      </c>
      <c r="H1150" s="56" t="s">
        <v>82</v>
      </c>
      <c r="I1150" s="51" t="s">
        <v>174</v>
      </c>
      <c r="J1150" s="121" t="s">
        <v>84</v>
      </c>
      <c r="K1150" s="109" t="s">
        <v>2197</v>
      </c>
      <c r="L1150" s="114">
        <v>18000000</v>
      </c>
      <c r="M1150" s="51" t="s">
        <v>86</v>
      </c>
      <c r="N1150" s="109" t="s">
        <v>2196</v>
      </c>
      <c r="O1150" s="109">
        <v>7144192</v>
      </c>
      <c r="P1150" s="109">
        <v>538</v>
      </c>
      <c r="Q1150" s="120">
        <v>46052</v>
      </c>
      <c r="R1150" s="109">
        <v>36000000</v>
      </c>
      <c r="S1150" s="114">
        <v>4159</v>
      </c>
      <c r="T1150" s="120">
        <v>46052</v>
      </c>
      <c r="U1150" s="114">
        <v>1800</v>
      </c>
      <c r="V1150" s="56" t="s">
        <v>88</v>
      </c>
      <c r="W1150" s="114">
        <v>1082939683</v>
      </c>
      <c r="X1150" s="161" t="s">
        <v>1984</v>
      </c>
      <c r="Y1150" s="120">
        <v>46052</v>
      </c>
      <c r="Z1150" s="120">
        <v>46052</v>
      </c>
      <c r="AA1150" s="120" t="s">
        <v>90</v>
      </c>
      <c r="AB1150" s="120">
        <v>46173</v>
      </c>
      <c r="AC1150" s="54">
        <f t="shared" si="86"/>
        <v>121</v>
      </c>
      <c r="AD1150" s="56">
        <v>0</v>
      </c>
      <c r="AE1150" s="114">
        <v>0</v>
      </c>
      <c r="AF1150" s="56">
        <v>0</v>
      </c>
      <c r="AG1150" s="116" t="s">
        <v>90</v>
      </c>
      <c r="AH1150" s="54">
        <f t="shared" si="90"/>
        <v>0</v>
      </c>
      <c r="AI1150" s="56">
        <v>0</v>
      </c>
      <c r="AJ1150" s="114">
        <v>0</v>
      </c>
      <c r="AK1150" s="120" t="s">
        <v>90</v>
      </c>
      <c r="AL1150" s="116" t="s">
        <v>90</v>
      </c>
      <c r="AM1150" s="56">
        <v>0</v>
      </c>
      <c r="AN1150" s="116" t="s">
        <v>90</v>
      </c>
      <c r="AO1150" s="116" t="s">
        <v>90</v>
      </c>
      <c r="AP1150" s="116" t="s">
        <v>90</v>
      </c>
      <c r="AQ1150" s="54">
        <f t="shared" si="87"/>
        <v>0</v>
      </c>
      <c r="AR1150" s="54">
        <f>+L1150+AE1150-AJ1150</f>
        <v>18000000</v>
      </c>
      <c r="AS1150" s="56" t="s">
        <v>571</v>
      </c>
      <c r="AT1150" s="114">
        <v>0</v>
      </c>
      <c r="AU1150" s="56" t="s">
        <v>91</v>
      </c>
      <c r="AV1150" s="114">
        <v>0</v>
      </c>
      <c r="AW1150" s="56" t="s">
        <v>90</v>
      </c>
      <c r="AX1150" s="247">
        <v>0</v>
      </c>
      <c r="AY1150" s="58">
        <f t="shared" si="88"/>
        <v>18000000</v>
      </c>
      <c r="AZ1150" s="112">
        <f t="shared" si="89"/>
        <v>0</v>
      </c>
      <c r="BA1150" s="159">
        <v>0</v>
      </c>
      <c r="BB1150" s="56" t="s">
        <v>90</v>
      </c>
      <c r="BC1150" s="56" t="s">
        <v>149</v>
      </c>
      <c r="BD1150" s="403" t="s">
        <v>2195</v>
      </c>
      <c r="BE1150" s="51" t="s">
        <v>88</v>
      </c>
      <c r="BF1150" s="51" t="s">
        <v>88</v>
      </c>
    </row>
    <row r="1151" spans="2:58" x14ac:dyDescent="0.25">
      <c r="B1151" s="51">
        <v>2026</v>
      </c>
      <c r="C1151" s="51">
        <v>891780111</v>
      </c>
      <c r="D1151" s="51" t="s">
        <v>79</v>
      </c>
      <c r="E1151" s="161" t="s">
        <v>2194</v>
      </c>
      <c r="F1151" s="56" t="s">
        <v>2193</v>
      </c>
      <c r="G1151" s="56">
        <v>0</v>
      </c>
      <c r="H1151" s="56" t="s">
        <v>82</v>
      </c>
      <c r="I1151" s="51" t="s">
        <v>174</v>
      </c>
      <c r="J1151" s="121" t="s">
        <v>84</v>
      </c>
      <c r="K1151" s="109" t="s">
        <v>2192</v>
      </c>
      <c r="L1151" s="114">
        <v>7000000</v>
      </c>
      <c r="M1151" s="51" t="s">
        <v>86</v>
      </c>
      <c r="N1151" s="109" t="s">
        <v>2191</v>
      </c>
      <c r="O1151" s="109">
        <v>1049615490</v>
      </c>
      <c r="P1151" s="109">
        <v>539</v>
      </c>
      <c r="Q1151" s="120">
        <v>46052</v>
      </c>
      <c r="R1151" s="109">
        <v>7000000</v>
      </c>
      <c r="S1151" s="114">
        <v>4123</v>
      </c>
      <c r="T1151" s="120">
        <v>46052</v>
      </c>
      <c r="U1151" s="114">
        <v>7000000</v>
      </c>
      <c r="V1151" s="56" t="s">
        <v>88</v>
      </c>
      <c r="W1151" s="114">
        <v>1082939683</v>
      </c>
      <c r="X1151" s="161" t="s">
        <v>1984</v>
      </c>
      <c r="Y1151" s="120">
        <v>46052</v>
      </c>
      <c r="Z1151" s="120">
        <v>46052</v>
      </c>
      <c r="AA1151" s="120" t="s">
        <v>90</v>
      </c>
      <c r="AB1151" s="120">
        <v>46081</v>
      </c>
      <c r="AC1151" s="54">
        <f t="shared" si="86"/>
        <v>29</v>
      </c>
      <c r="AD1151" s="56">
        <v>0</v>
      </c>
      <c r="AE1151" s="114">
        <v>0</v>
      </c>
      <c r="AF1151" s="56">
        <v>0</v>
      </c>
      <c r="AG1151" s="116" t="s">
        <v>90</v>
      </c>
      <c r="AH1151" s="54">
        <f t="shared" si="90"/>
        <v>0</v>
      </c>
      <c r="AI1151" s="56">
        <v>0</v>
      </c>
      <c r="AJ1151" s="114">
        <v>0</v>
      </c>
      <c r="AK1151" s="120" t="s">
        <v>90</v>
      </c>
      <c r="AL1151" s="116" t="s">
        <v>90</v>
      </c>
      <c r="AM1151" s="56">
        <v>0</v>
      </c>
      <c r="AN1151" s="116" t="s">
        <v>90</v>
      </c>
      <c r="AO1151" s="116" t="s">
        <v>90</v>
      </c>
      <c r="AP1151" s="116" t="s">
        <v>90</v>
      </c>
      <c r="AQ1151" s="54">
        <f t="shared" si="87"/>
        <v>0</v>
      </c>
      <c r="AR1151" s="54">
        <f>+L1151+AE1151-AJ1151</f>
        <v>7000000</v>
      </c>
      <c r="AS1151" s="56" t="s">
        <v>571</v>
      </c>
      <c r="AT1151" s="114">
        <v>0</v>
      </c>
      <c r="AU1151" s="56" t="s">
        <v>91</v>
      </c>
      <c r="AV1151" s="114">
        <v>0</v>
      </c>
      <c r="AW1151" s="56" t="s">
        <v>90</v>
      </c>
      <c r="AX1151" s="247">
        <v>0</v>
      </c>
      <c r="AY1151" s="58">
        <f t="shared" si="88"/>
        <v>7000000</v>
      </c>
      <c r="AZ1151" s="112">
        <f t="shared" si="89"/>
        <v>0</v>
      </c>
      <c r="BA1151" s="159">
        <v>0</v>
      </c>
      <c r="BB1151" s="56" t="s">
        <v>90</v>
      </c>
      <c r="BC1151" s="56" t="s">
        <v>149</v>
      </c>
      <c r="BD1151" s="403" t="s">
        <v>2190</v>
      </c>
      <c r="BE1151" s="51" t="s">
        <v>88</v>
      </c>
      <c r="BF1151" s="51" t="s">
        <v>88</v>
      </c>
    </row>
    <row r="1152" spans="2:58" x14ac:dyDescent="0.25">
      <c r="B1152" s="51">
        <v>2026</v>
      </c>
      <c r="C1152" s="51">
        <v>891780111</v>
      </c>
      <c r="D1152" s="51" t="s">
        <v>79</v>
      </c>
      <c r="E1152" s="161" t="s">
        <v>2189</v>
      </c>
      <c r="F1152" s="56" t="s">
        <v>2188</v>
      </c>
      <c r="G1152" s="56">
        <v>0</v>
      </c>
      <c r="H1152" s="56" t="s">
        <v>82</v>
      </c>
      <c r="I1152" s="51" t="s">
        <v>174</v>
      </c>
      <c r="J1152" s="121" t="s">
        <v>84</v>
      </c>
      <c r="K1152" s="410" t="s">
        <v>2183</v>
      </c>
      <c r="L1152" s="114">
        <v>14795937</v>
      </c>
      <c r="M1152" s="51" t="s">
        <v>86</v>
      </c>
      <c r="N1152" s="109" t="s">
        <v>2187</v>
      </c>
      <c r="O1152" s="109">
        <v>57400501</v>
      </c>
      <c r="P1152" s="109">
        <v>490</v>
      </c>
      <c r="Q1152" s="120">
        <v>46051</v>
      </c>
      <c r="R1152" s="56" t="s">
        <v>2022</v>
      </c>
      <c r="S1152" s="114">
        <v>4103</v>
      </c>
      <c r="T1152" s="120">
        <v>46052</v>
      </c>
      <c r="U1152" s="114">
        <v>14795937</v>
      </c>
      <c r="V1152" s="56" t="s">
        <v>88</v>
      </c>
      <c r="W1152" s="114">
        <v>1082939683</v>
      </c>
      <c r="X1152" s="161" t="s">
        <v>1984</v>
      </c>
      <c r="Y1152" s="120">
        <v>46052</v>
      </c>
      <c r="Z1152" s="120">
        <v>46062</v>
      </c>
      <c r="AA1152" s="120" t="s">
        <v>90</v>
      </c>
      <c r="AB1152" s="120">
        <v>46234</v>
      </c>
      <c r="AC1152" s="54">
        <f t="shared" si="86"/>
        <v>172</v>
      </c>
      <c r="AD1152" s="56">
        <v>0</v>
      </c>
      <c r="AE1152" s="114">
        <v>0</v>
      </c>
      <c r="AF1152" s="56">
        <v>0</v>
      </c>
      <c r="AG1152" s="116" t="s">
        <v>90</v>
      </c>
      <c r="AH1152" s="54">
        <f t="shared" si="90"/>
        <v>0</v>
      </c>
      <c r="AI1152" s="56">
        <v>0</v>
      </c>
      <c r="AJ1152" s="114">
        <v>0</v>
      </c>
      <c r="AK1152" s="120" t="s">
        <v>90</v>
      </c>
      <c r="AL1152" s="116" t="s">
        <v>90</v>
      </c>
      <c r="AM1152" s="56">
        <v>0</v>
      </c>
      <c r="AN1152" s="116" t="s">
        <v>90</v>
      </c>
      <c r="AO1152" s="116" t="s">
        <v>90</v>
      </c>
      <c r="AP1152" s="116" t="s">
        <v>90</v>
      </c>
      <c r="AQ1152" s="54">
        <f t="shared" si="87"/>
        <v>0</v>
      </c>
      <c r="AR1152" s="54">
        <f>+L1152+AE1152-AJ1152</f>
        <v>14795937</v>
      </c>
      <c r="AS1152" s="56" t="s">
        <v>571</v>
      </c>
      <c r="AT1152" s="114">
        <v>0</v>
      </c>
      <c r="AU1152" s="56" t="s">
        <v>91</v>
      </c>
      <c r="AV1152" s="114">
        <v>0</v>
      </c>
      <c r="AW1152" s="56" t="s">
        <v>90</v>
      </c>
      <c r="AX1152" s="247">
        <v>2856260</v>
      </c>
      <c r="AY1152" s="58">
        <f t="shared" si="88"/>
        <v>11939677</v>
      </c>
      <c r="AZ1152" s="112">
        <f t="shared" si="89"/>
        <v>0.19304353620862269</v>
      </c>
      <c r="BA1152" s="159">
        <v>0.19304353620862269</v>
      </c>
      <c r="BB1152" s="56" t="s">
        <v>90</v>
      </c>
      <c r="BC1152" s="56" t="s">
        <v>92</v>
      </c>
      <c r="BD1152" s="403" t="s">
        <v>2186</v>
      </c>
      <c r="BE1152" s="51" t="s">
        <v>88</v>
      </c>
      <c r="BF1152" s="51" t="s">
        <v>88</v>
      </c>
    </row>
    <row r="1153" spans="2:58" x14ac:dyDescent="0.25">
      <c r="B1153" s="51">
        <v>2026</v>
      </c>
      <c r="C1153" s="51">
        <v>891780111</v>
      </c>
      <c r="D1153" s="51" t="s">
        <v>79</v>
      </c>
      <c r="E1153" s="161" t="s">
        <v>2185</v>
      </c>
      <c r="F1153" s="56" t="s">
        <v>2184</v>
      </c>
      <c r="G1153" s="56">
        <v>0</v>
      </c>
      <c r="H1153" s="56" t="s">
        <v>82</v>
      </c>
      <c r="I1153" s="51" t="s">
        <v>174</v>
      </c>
      <c r="J1153" s="121" t="s">
        <v>84</v>
      </c>
      <c r="K1153" s="109" t="s">
        <v>2183</v>
      </c>
      <c r="L1153" s="114">
        <v>14795937</v>
      </c>
      <c r="M1153" s="51" t="s">
        <v>86</v>
      </c>
      <c r="N1153" s="109" t="s">
        <v>2182</v>
      </c>
      <c r="O1153" s="109">
        <v>57295843</v>
      </c>
      <c r="P1153" s="109">
        <v>490</v>
      </c>
      <c r="Q1153" s="120">
        <v>46051</v>
      </c>
      <c r="R1153" s="56" t="s">
        <v>2022</v>
      </c>
      <c r="S1153" s="114">
        <v>3977</v>
      </c>
      <c r="T1153" s="120">
        <v>46052</v>
      </c>
      <c r="U1153" s="114">
        <v>14795937</v>
      </c>
      <c r="V1153" s="56" t="s">
        <v>88</v>
      </c>
      <c r="W1153" s="114">
        <v>1082939683</v>
      </c>
      <c r="X1153" s="161" t="s">
        <v>1984</v>
      </c>
      <c r="Y1153" s="120">
        <v>46052</v>
      </c>
      <c r="Z1153" s="120">
        <v>46062</v>
      </c>
      <c r="AA1153" s="120" t="s">
        <v>90</v>
      </c>
      <c r="AB1153" s="120">
        <v>46234</v>
      </c>
      <c r="AC1153" s="54">
        <f t="shared" si="86"/>
        <v>172</v>
      </c>
      <c r="AD1153" s="56">
        <v>0</v>
      </c>
      <c r="AE1153" s="114">
        <v>0</v>
      </c>
      <c r="AF1153" s="56">
        <v>0</v>
      </c>
      <c r="AG1153" s="116" t="s">
        <v>90</v>
      </c>
      <c r="AH1153" s="54">
        <f t="shared" si="90"/>
        <v>0</v>
      </c>
      <c r="AI1153" s="56">
        <v>0</v>
      </c>
      <c r="AJ1153" s="114">
        <v>0</v>
      </c>
      <c r="AK1153" s="120" t="s">
        <v>90</v>
      </c>
      <c r="AL1153" s="116" t="s">
        <v>90</v>
      </c>
      <c r="AM1153" s="56">
        <v>0</v>
      </c>
      <c r="AN1153" s="116" t="s">
        <v>90</v>
      </c>
      <c r="AO1153" s="116" t="s">
        <v>90</v>
      </c>
      <c r="AP1153" s="116" t="s">
        <v>90</v>
      </c>
      <c r="AQ1153" s="54">
        <f t="shared" si="87"/>
        <v>0</v>
      </c>
      <c r="AR1153" s="54">
        <f>+L1153+AE1153-AJ1153</f>
        <v>14795937</v>
      </c>
      <c r="AS1153" s="56" t="s">
        <v>571</v>
      </c>
      <c r="AT1153" s="114">
        <v>0</v>
      </c>
      <c r="AU1153" s="56" t="s">
        <v>91</v>
      </c>
      <c r="AV1153" s="114">
        <v>0</v>
      </c>
      <c r="AW1153" s="56" t="s">
        <v>90</v>
      </c>
      <c r="AX1153" s="247">
        <v>2856260</v>
      </c>
      <c r="AY1153" s="58">
        <f t="shared" si="88"/>
        <v>11939677</v>
      </c>
      <c r="AZ1153" s="112">
        <f t="shared" si="89"/>
        <v>0.19304353620862269</v>
      </c>
      <c r="BA1153" s="159">
        <v>0.19304353620862269</v>
      </c>
      <c r="BB1153" s="56" t="s">
        <v>90</v>
      </c>
      <c r="BC1153" s="56" t="s">
        <v>92</v>
      </c>
      <c r="BD1153" s="403" t="s">
        <v>2181</v>
      </c>
      <c r="BE1153" s="51" t="s">
        <v>88</v>
      </c>
      <c r="BF1153" s="51" t="s">
        <v>88</v>
      </c>
    </row>
    <row r="1154" spans="2:58" x14ac:dyDescent="0.25">
      <c r="B1154" s="51">
        <v>2026</v>
      </c>
      <c r="C1154" s="51">
        <v>891780111</v>
      </c>
      <c r="D1154" s="51" t="s">
        <v>79</v>
      </c>
      <c r="E1154" s="161" t="s">
        <v>2180</v>
      </c>
      <c r="F1154" s="56" t="s">
        <v>2179</v>
      </c>
      <c r="G1154" s="56">
        <v>0</v>
      </c>
      <c r="H1154" s="56" t="s">
        <v>82</v>
      </c>
      <c r="I1154" s="51" t="s">
        <v>174</v>
      </c>
      <c r="J1154" s="121" t="s">
        <v>84</v>
      </c>
      <c r="K1154" s="109" t="s">
        <v>2178</v>
      </c>
      <c r="L1154" s="114">
        <v>11836745</v>
      </c>
      <c r="M1154" s="51" t="s">
        <v>86</v>
      </c>
      <c r="N1154" s="109" t="s">
        <v>2177</v>
      </c>
      <c r="O1154" s="109">
        <v>1193594017</v>
      </c>
      <c r="P1154" s="109">
        <v>490</v>
      </c>
      <c r="Q1154" s="120">
        <v>46051</v>
      </c>
      <c r="R1154" s="56" t="s">
        <v>2022</v>
      </c>
      <c r="S1154" s="114">
        <v>3979</v>
      </c>
      <c r="T1154" s="120">
        <v>46052</v>
      </c>
      <c r="U1154" s="114">
        <v>11836745</v>
      </c>
      <c r="V1154" s="56" t="s">
        <v>88</v>
      </c>
      <c r="W1154" s="114">
        <v>1082939683</v>
      </c>
      <c r="X1154" s="161" t="s">
        <v>1984</v>
      </c>
      <c r="Y1154" s="120">
        <v>46052</v>
      </c>
      <c r="Z1154" s="120">
        <v>46062</v>
      </c>
      <c r="AA1154" s="120" t="s">
        <v>90</v>
      </c>
      <c r="AB1154" s="120">
        <v>46234</v>
      </c>
      <c r="AC1154" s="54">
        <f t="shared" si="86"/>
        <v>172</v>
      </c>
      <c r="AD1154" s="56">
        <v>0</v>
      </c>
      <c r="AE1154" s="114">
        <v>0</v>
      </c>
      <c r="AF1154" s="56">
        <v>0</v>
      </c>
      <c r="AG1154" s="116" t="s">
        <v>90</v>
      </c>
      <c r="AH1154" s="54">
        <f t="shared" si="90"/>
        <v>0</v>
      </c>
      <c r="AI1154" s="56">
        <v>0</v>
      </c>
      <c r="AJ1154" s="114">
        <v>0</v>
      </c>
      <c r="AK1154" s="120" t="s">
        <v>90</v>
      </c>
      <c r="AL1154" s="116" t="s">
        <v>90</v>
      </c>
      <c r="AM1154" s="56">
        <v>0</v>
      </c>
      <c r="AN1154" s="116" t="s">
        <v>90</v>
      </c>
      <c r="AO1154" s="116" t="s">
        <v>90</v>
      </c>
      <c r="AP1154" s="116" t="s">
        <v>90</v>
      </c>
      <c r="AQ1154" s="54">
        <f t="shared" si="87"/>
        <v>0</v>
      </c>
      <c r="AR1154" s="54">
        <f>+L1154+AE1154-AJ1154</f>
        <v>11836745</v>
      </c>
      <c r="AS1154" s="56" t="s">
        <v>571</v>
      </c>
      <c r="AT1154" s="114">
        <v>0</v>
      </c>
      <c r="AU1154" s="56" t="s">
        <v>91</v>
      </c>
      <c r="AV1154" s="114">
        <v>0</v>
      </c>
      <c r="AW1154" s="56" t="s">
        <v>90</v>
      </c>
      <c r="AX1154" s="247">
        <v>2856258</v>
      </c>
      <c r="AY1154" s="58">
        <f t="shared" si="88"/>
        <v>8980487</v>
      </c>
      <c r="AZ1154" s="112">
        <f t="shared" si="89"/>
        <v>0.24130434507121679</v>
      </c>
      <c r="BA1154" s="159">
        <v>0.24130434507121679</v>
      </c>
      <c r="BB1154" s="56" t="s">
        <v>90</v>
      </c>
      <c r="BC1154" s="56" t="s">
        <v>92</v>
      </c>
      <c r="BD1154" s="403" t="s">
        <v>2176</v>
      </c>
      <c r="BE1154" s="51" t="s">
        <v>88</v>
      </c>
      <c r="BF1154" s="51" t="s">
        <v>88</v>
      </c>
    </row>
    <row r="1155" spans="2:58" x14ac:dyDescent="0.25">
      <c r="B1155" s="51">
        <v>2026</v>
      </c>
      <c r="C1155" s="51">
        <v>891780111</v>
      </c>
      <c r="D1155" s="51" t="s">
        <v>79</v>
      </c>
      <c r="E1155" s="161" t="s">
        <v>2175</v>
      </c>
      <c r="F1155" s="56" t="s">
        <v>2174</v>
      </c>
      <c r="G1155" s="56">
        <v>0</v>
      </c>
      <c r="H1155" s="56" t="s">
        <v>82</v>
      </c>
      <c r="I1155" s="51" t="s">
        <v>174</v>
      </c>
      <c r="J1155" s="121" t="s">
        <v>84</v>
      </c>
      <c r="K1155" s="410" t="s">
        <v>2173</v>
      </c>
      <c r="L1155" s="114">
        <v>11836745</v>
      </c>
      <c r="M1155" s="51" t="s">
        <v>86</v>
      </c>
      <c r="N1155" s="109" t="s">
        <v>2172</v>
      </c>
      <c r="O1155" s="109">
        <v>1221963321</v>
      </c>
      <c r="P1155" s="109">
        <v>490</v>
      </c>
      <c r="Q1155" s="120">
        <v>46051</v>
      </c>
      <c r="R1155" s="56" t="s">
        <v>2022</v>
      </c>
      <c r="S1155" s="114">
        <v>3981</v>
      </c>
      <c r="T1155" s="120">
        <v>46052</v>
      </c>
      <c r="U1155" s="114">
        <v>11836745</v>
      </c>
      <c r="V1155" s="56" t="s">
        <v>88</v>
      </c>
      <c r="W1155" s="114">
        <v>1082939683</v>
      </c>
      <c r="X1155" s="161" t="s">
        <v>1984</v>
      </c>
      <c r="Y1155" s="120">
        <v>46052</v>
      </c>
      <c r="Z1155" s="120">
        <v>46062</v>
      </c>
      <c r="AA1155" s="120" t="s">
        <v>90</v>
      </c>
      <c r="AB1155" s="120">
        <v>46234</v>
      </c>
      <c r="AC1155" s="54">
        <f t="shared" si="86"/>
        <v>172</v>
      </c>
      <c r="AD1155" s="56">
        <v>0</v>
      </c>
      <c r="AE1155" s="114">
        <v>0</v>
      </c>
      <c r="AF1155" s="56">
        <v>0</v>
      </c>
      <c r="AG1155" s="116" t="s">
        <v>90</v>
      </c>
      <c r="AH1155" s="54">
        <f t="shared" si="90"/>
        <v>0</v>
      </c>
      <c r="AI1155" s="56">
        <v>0</v>
      </c>
      <c r="AJ1155" s="114">
        <v>0</v>
      </c>
      <c r="AK1155" s="120" t="s">
        <v>90</v>
      </c>
      <c r="AL1155" s="116" t="s">
        <v>90</v>
      </c>
      <c r="AM1155" s="56">
        <v>0</v>
      </c>
      <c r="AN1155" s="116" t="s">
        <v>90</v>
      </c>
      <c r="AO1155" s="116" t="s">
        <v>90</v>
      </c>
      <c r="AP1155" s="116" t="s">
        <v>90</v>
      </c>
      <c r="AQ1155" s="54">
        <f t="shared" si="87"/>
        <v>0</v>
      </c>
      <c r="AR1155" s="54">
        <f>+L1155+AE1155-AJ1155</f>
        <v>11836745</v>
      </c>
      <c r="AS1155" s="56" t="s">
        <v>571</v>
      </c>
      <c r="AT1155" s="114">
        <v>0</v>
      </c>
      <c r="AU1155" s="56" t="s">
        <v>91</v>
      </c>
      <c r="AV1155" s="114">
        <v>0</v>
      </c>
      <c r="AW1155" s="56" t="s">
        <v>90</v>
      </c>
      <c r="AX1155" s="247">
        <v>2856258</v>
      </c>
      <c r="AY1155" s="58">
        <f t="shared" si="88"/>
        <v>8980487</v>
      </c>
      <c r="AZ1155" s="112">
        <f t="shared" si="89"/>
        <v>0.24130434507121679</v>
      </c>
      <c r="BA1155" s="159">
        <v>0.24130434507121679</v>
      </c>
      <c r="BB1155" s="56" t="s">
        <v>90</v>
      </c>
      <c r="BC1155" s="56" t="s">
        <v>92</v>
      </c>
      <c r="BD1155" s="403" t="s">
        <v>2171</v>
      </c>
      <c r="BE1155" s="51" t="s">
        <v>88</v>
      </c>
      <c r="BF1155" s="51" t="s">
        <v>88</v>
      </c>
    </row>
    <row r="1156" spans="2:58" x14ac:dyDescent="0.25">
      <c r="B1156" s="51">
        <v>2026</v>
      </c>
      <c r="C1156" s="51">
        <v>891780111</v>
      </c>
      <c r="D1156" s="51" t="s">
        <v>79</v>
      </c>
      <c r="E1156" s="161" t="s">
        <v>2170</v>
      </c>
      <c r="F1156" s="56" t="s">
        <v>2169</v>
      </c>
      <c r="G1156" s="56">
        <v>0</v>
      </c>
      <c r="H1156" s="56" t="s">
        <v>82</v>
      </c>
      <c r="I1156" s="51" t="s">
        <v>174</v>
      </c>
      <c r="J1156" s="121" t="s">
        <v>84</v>
      </c>
      <c r="K1156" s="410" t="s">
        <v>2168</v>
      </c>
      <c r="L1156" s="114">
        <v>14795937</v>
      </c>
      <c r="M1156" s="51" t="s">
        <v>86</v>
      </c>
      <c r="N1156" s="109" t="s">
        <v>2167</v>
      </c>
      <c r="O1156" s="109">
        <v>57464700</v>
      </c>
      <c r="P1156" s="109">
        <v>490</v>
      </c>
      <c r="Q1156" s="120">
        <v>46051</v>
      </c>
      <c r="R1156" s="56" t="s">
        <v>2022</v>
      </c>
      <c r="S1156" s="114">
        <v>3982</v>
      </c>
      <c r="T1156" s="120">
        <v>46052</v>
      </c>
      <c r="U1156" s="114">
        <v>14795937</v>
      </c>
      <c r="V1156" s="56" t="s">
        <v>88</v>
      </c>
      <c r="W1156" s="114">
        <v>1082939683</v>
      </c>
      <c r="X1156" s="161" t="s">
        <v>1984</v>
      </c>
      <c r="Y1156" s="120">
        <v>46052</v>
      </c>
      <c r="Z1156" s="120">
        <v>46062</v>
      </c>
      <c r="AA1156" s="120" t="s">
        <v>90</v>
      </c>
      <c r="AB1156" s="120">
        <v>46234</v>
      </c>
      <c r="AC1156" s="54">
        <f t="shared" si="86"/>
        <v>172</v>
      </c>
      <c r="AD1156" s="56">
        <v>0</v>
      </c>
      <c r="AE1156" s="114">
        <v>0</v>
      </c>
      <c r="AF1156" s="56">
        <v>0</v>
      </c>
      <c r="AG1156" s="116" t="s">
        <v>90</v>
      </c>
      <c r="AH1156" s="54">
        <f t="shared" si="90"/>
        <v>0</v>
      </c>
      <c r="AI1156" s="56">
        <v>0</v>
      </c>
      <c r="AJ1156" s="114">
        <v>0</v>
      </c>
      <c r="AK1156" s="120" t="s">
        <v>90</v>
      </c>
      <c r="AL1156" s="116" t="s">
        <v>90</v>
      </c>
      <c r="AM1156" s="56">
        <v>0</v>
      </c>
      <c r="AN1156" s="116" t="s">
        <v>90</v>
      </c>
      <c r="AO1156" s="116" t="s">
        <v>90</v>
      </c>
      <c r="AP1156" s="116" t="s">
        <v>90</v>
      </c>
      <c r="AQ1156" s="54">
        <f t="shared" si="87"/>
        <v>0</v>
      </c>
      <c r="AR1156" s="54">
        <f>+L1156+AE1156-AJ1156</f>
        <v>14795937</v>
      </c>
      <c r="AS1156" s="56" t="s">
        <v>571</v>
      </c>
      <c r="AT1156" s="114">
        <v>0</v>
      </c>
      <c r="AU1156" s="56" t="s">
        <v>91</v>
      </c>
      <c r="AV1156" s="114">
        <v>0</v>
      </c>
      <c r="AW1156" s="56" t="s">
        <v>90</v>
      </c>
      <c r="AX1156" s="247">
        <v>2856260</v>
      </c>
      <c r="AY1156" s="58">
        <f t="shared" si="88"/>
        <v>11939677</v>
      </c>
      <c r="AZ1156" s="112">
        <f t="shared" si="89"/>
        <v>0.19304353620862269</v>
      </c>
      <c r="BA1156" s="159">
        <v>0.19304353620862269</v>
      </c>
      <c r="BB1156" s="56" t="s">
        <v>90</v>
      </c>
      <c r="BC1156" s="56" t="s">
        <v>92</v>
      </c>
      <c r="BD1156" s="403" t="s">
        <v>2166</v>
      </c>
      <c r="BE1156" s="51" t="s">
        <v>88</v>
      </c>
      <c r="BF1156" s="51" t="s">
        <v>88</v>
      </c>
    </row>
    <row r="1157" spans="2:58" x14ac:dyDescent="0.25">
      <c r="B1157" s="51">
        <v>2026</v>
      </c>
      <c r="C1157" s="51">
        <v>891780111</v>
      </c>
      <c r="D1157" s="51" t="s">
        <v>79</v>
      </c>
      <c r="E1157" s="161" t="s">
        <v>2165</v>
      </c>
      <c r="F1157" s="56" t="s">
        <v>2164</v>
      </c>
      <c r="G1157" s="56">
        <v>0</v>
      </c>
      <c r="H1157" s="56" t="s">
        <v>82</v>
      </c>
      <c r="I1157" s="51" t="s">
        <v>174</v>
      </c>
      <c r="J1157" s="121" t="s">
        <v>84</v>
      </c>
      <c r="K1157" s="109" t="s">
        <v>2163</v>
      </c>
      <c r="L1157" s="114">
        <v>11836745</v>
      </c>
      <c r="M1157" s="51" t="s">
        <v>86</v>
      </c>
      <c r="N1157" s="109" t="s">
        <v>2162</v>
      </c>
      <c r="O1157" s="109">
        <v>1193518229</v>
      </c>
      <c r="P1157" s="109">
        <v>490</v>
      </c>
      <c r="Q1157" s="120">
        <v>46051</v>
      </c>
      <c r="R1157" s="56" t="s">
        <v>2022</v>
      </c>
      <c r="S1157" s="114">
        <v>4119</v>
      </c>
      <c r="T1157" s="120">
        <v>46052</v>
      </c>
      <c r="U1157" s="114">
        <v>11836745</v>
      </c>
      <c r="V1157" s="56" t="s">
        <v>88</v>
      </c>
      <c r="W1157" s="114">
        <v>1082939683</v>
      </c>
      <c r="X1157" s="161" t="s">
        <v>1984</v>
      </c>
      <c r="Y1157" s="120">
        <v>46052</v>
      </c>
      <c r="Z1157" s="120">
        <v>46062</v>
      </c>
      <c r="AA1157" s="120" t="s">
        <v>90</v>
      </c>
      <c r="AB1157" s="120">
        <v>46234</v>
      </c>
      <c r="AC1157" s="54">
        <f t="shared" si="86"/>
        <v>172</v>
      </c>
      <c r="AD1157" s="56">
        <v>0</v>
      </c>
      <c r="AE1157" s="114">
        <v>0</v>
      </c>
      <c r="AF1157" s="56">
        <v>0</v>
      </c>
      <c r="AG1157" s="116" t="s">
        <v>90</v>
      </c>
      <c r="AH1157" s="54">
        <f t="shared" si="90"/>
        <v>0</v>
      </c>
      <c r="AI1157" s="56">
        <v>0</v>
      </c>
      <c r="AJ1157" s="114">
        <v>0</v>
      </c>
      <c r="AK1157" s="120" t="s">
        <v>90</v>
      </c>
      <c r="AL1157" s="116" t="s">
        <v>90</v>
      </c>
      <c r="AM1157" s="56">
        <v>0</v>
      </c>
      <c r="AN1157" s="116" t="s">
        <v>90</v>
      </c>
      <c r="AO1157" s="116" t="s">
        <v>90</v>
      </c>
      <c r="AP1157" s="116" t="s">
        <v>90</v>
      </c>
      <c r="AQ1157" s="54">
        <f t="shared" si="87"/>
        <v>0</v>
      </c>
      <c r="AR1157" s="54">
        <f>+L1157+AE1157-AJ1157</f>
        <v>11836745</v>
      </c>
      <c r="AS1157" s="56" t="s">
        <v>571</v>
      </c>
      <c r="AT1157" s="114">
        <v>0</v>
      </c>
      <c r="AU1157" s="56" t="s">
        <v>91</v>
      </c>
      <c r="AV1157" s="114">
        <v>0</v>
      </c>
      <c r="AW1157" s="56" t="s">
        <v>90</v>
      </c>
      <c r="AX1157" s="247">
        <v>2856258</v>
      </c>
      <c r="AY1157" s="58">
        <f t="shared" si="88"/>
        <v>8980487</v>
      </c>
      <c r="AZ1157" s="112">
        <f t="shared" si="89"/>
        <v>0.24130434507121679</v>
      </c>
      <c r="BA1157" s="159">
        <v>0.24130434507121679</v>
      </c>
      <c r="BB1157" s="56" t="s">
        <v>90</v>
      </c>
      <c r="BC1157" s="56" t="s">
        <v>92</v>
      </c>
      <c r="BD1157" s="403" t="s">
        <v>2161</v>
      </c>
      <c r="BE1157" s="51" t="s">
        <v>88</v>
      </c>
      <c r="BF1157" s="51" t="s">
        <v>88</v>
      </c>
    </row>
    <row r="1158" spans="2:58" x14ac:dyDescent="0.25">
      <c r="B1158" s="51">
        <v>2026</v>
      </c>
      <c r="C1158" s="51">
        <v>891780111</v>
      </c>
      <c r="D1158" s="51" t="s">
        <v>79</v>
      </c>
      <c r="E1158" s="161" t="s">
        <v>2160</v>
      </c>
      <c r="F1158" s="56" t="s">
        <v>2159</v>
      </c>
      <c r="G1158" s="56">
        <v>0</v>
      </c>
      <c r="H1158" s="56" t="s">
        <v>82</v>
      </c>
      <c r="I1158" s="51" t="s">
        <v>174</v>
      </c>
      <c r="J1158" s="121" t="s">
        <v>84</v>
      </c>
      <c r="K1158" s="410" t="s">
        <v>2154</v>
      </c>
      <c r="L1158" s="114">
        <v>11836745</v>
      </c>
      <c r="M1158" s="51" t="s">
        <v>86</v>
      </c>
      <c r="N1158" s="109" t="s">
        <v>2158</v>
      </c>
      <c r="O1158" s="109">
        <v>1082846851</v>
      </c>
      <c r="P1158" s="109">
        <v>490</v>
      </c>
      <c r="Q1158" s="120">
        <v>46051</v>
      </c>
      <c r="R1158" s="56" t="s">
        <v>2022</v>
      </c>
      <c r="S1158" s="114">
        <v>3983</v>
      </c>
      <c r="T1158" s="120">
        <v>46052</v>
      </c>
      <c r="U1158" s="114">
        <v>11836745</v>
      </c>
      <c r="V1158" s="56" t="s">
        <v>88</v>
      </c>
      <c r="W1158" s="114">
        <v>1082939683</v>
      </c>
      <c r="X1158" s="161" t="s">
        <v>1984</v>
      </c>
      <c r="Y1158" s="120">
        <v>46052</v>
      </c>
      <c r="Z1158" s="120">
        <v>46062</v>
      </c>
      <c r="AA1158" s="120" t="s">
        <v>90</v>
      </c>
      <c r="AB1158" s="120">
        <v>46234</v>
      </c>
      <c r="AC1158" s="54">
        <f t="shared" si="86"/>
        <v>172</v>
      </c>
      <c r="AD1158" s="56">
        <v>0</v>
      </c>
      <c r="AE1158" s="114">
        <v>0</v>
      </c>
      <c r="AF1158" s="56">
        <v>0</v>
      </c>
      <c r="AG1158" s="116" t="s">
        <v>90</v>
      </c>
      <c r="AH1158" s="54">
        <f t="shared" si="90"/>
        <v>0</v>
      </c>
      <c r="AI1158" s="56">
        <v>0</v>
      </c>
      <c r="AJ1158" s="114">
        <v>0</v>
      </c>
      <c r="AK1158" s="120" t="s">
        <v>90</v>
      </c>
      <c r="AL1158" s="116" t="s">
        <v>90</v>
      </c>
      <c r="AM1158" s="56">
        <v>0</v>
      </c>
      <c r="AN1158" s="116" t="s">
        <v>90</v>
      </c>
      <c r="AO1158" s="116" t="s">
        <v>90</v>
      </c>
      <c r="AP1158" s="116" t="s">
        <v>90</v>
      </c>
      <c r="AQ1158" s="54">
        <f t="shared" si="87"/>
        <v>0</v>
      </c>
      <c r="AR1158" s="54">
        <f>+L1158+AE1158-AJ1158</f>
        <v>11836745</v>
      </c>
      <c r="AS1158" s="56" t="s">
        <v>571</v>
      </c>
      <c r="AT1158" s="114">
        <v>0</v>
      </c>
      <c r="AU1158" s="56" t="s">
        <v>91</v>
      </c>
      <c r="AV1158" s="114">
        <v>0</v>
      </c>
      <c r="AW1158" s="56" t="s">
        <v>90</v>
      </c>
      <c r="AX1158" s="247">
        <v>2856258</v>
      </c>
      <c r="AY1158" s="58">
        <f t="shared" si="88"/>
        <v>8980487</v>
      </c>
      <c r="AZ1158" s="112">
        <f t="shared" si="89"/>
        <v>0.24130434507121679</v>
      </c>
      <c r="BA1158" s="159">
        <v>0.24130434507121679</v>
      </c>
      <c r="BB1158" s="56" t="s">
        <v>90</v>
      </c>
      <c r="BC1158" s="56" t="s">
        <v>92</v>
      </c>
      <c r="BD1158" s="403" t="s">
        <v>2157</v>
      </c>
      <c r="BE1158" s="51" t="s">
        <v>88</v>
      </c>
      <c r="BF1158" s="51" t="s">
        <v>88</v>
      </c>
    </row>
    <row r="1159" spans="2:58" x14ac:dyDescent="0.25">
      <c r="B1159" s="51">
        <v>2026</v>
      </c>
      <c r="C1159" s="51">
        <v>891780111</v>
      </c>
      <c r="D1159" s="51" t="s">
        <v>79</v>
      </c>
      <c r="E1159" s="161" t="s">
        <v>2156</v>
      </c>
      <c r="F1159" s="56" t="s">
        <v>2155</v>
      </c>
      <c r="G1159" s="56">
        <v>0</v>
      </c>
      <c r="H1159" s="56" t="s">
        <v>82</v>
      </c>
      <c r="I1159" s="51" t="s">
        <v>174</v>
      </c>
      <c r="J1159" s="121" t="s">
        <v>84</v>
      </c>
      <c r="K1159" s="410" t="s">
        <v>2154</v>
      </c>
      <c r="L1159" s="114">
        <v>11836745</v>
      </c>
      <c r="M1159" s="51" t="s">
        <v>86</v>
      </c>
      <c r="N1159" s="109" t="s">
        <v>2153</v>
      </c>
      <c r="O1159" s="109">
        <v>1128202334</v>
      </c>
      <c r="P1159" s="109">
        <v>490</v>
      </c>
      <c r="Q1159" s="120">
        <v>46051</v>
      </c>
      <c r="R1159" s="56" t="s">
        <v>2022</v>
      </c>
      <c r="S1159" s="114">
        <v>3984</v>
      </c>
      <c r="T1159" s="120">
        <v>46052</v>
      </c>
      <c r="U1159" s="114">
        <v>11836745</v>
      </c>
      <c r="V1159" s="56" t="s">
        <v>88</v>
      </c>
      <c r="W1159" s="114">
        <v>1082939683</v>
      </c>
      <c r="X1159" s="161" t="s">
        <v>1984</v>
      </c>
      <c r="Y1159" s="120">
        <v>46052</v>
      </c>
      <c r="Z1159" s="120">
        <v>46062</v>
      </c>
      <c r="AA1159" s="120" t="s">
        <v>90</v>
      </c>
      <c r="AB1159" s="120">
        <v>46234</v>
      </c>
      <c r="AC1159" s="54">
        <f t="shared" si="86"/>
        <v>172</v>
      </c>
      <c r="AD1159" s="56">
        <v>0</v>
      </c>
      <c r="AE1159" s="114">
        <v>0</v>
      </c>
      <c r="AF1159" s="56">
        <v>0</v>
      </c>
      <c r="AG1159" s="116" t="s">
        <v>90</v>
      </c>
      <c r="AH1159" s="54">
        <f t="shared" si="90"/>
        <v>0</v>
      </c>
      <c r="AI1159" s="56">
        <v>0</v>
      </c>
      <c r="AJ1159" s="114">
        <v>0</v>
      </c>
      <c r="AK1159" s="120" t="s">
        <v>90</v>
      </c>
      <c r="AL1159" s="116" t="s">
        <v>90</v>
      </c>
      <c r="AM1159" s="56">
        <v>0</v>
      </c>
      <c r="AN1159" s="116" t="s">
        <v>90</v>
      </c>
      <c r="AO1159" s="116" t="s">
        <v>90</v>
      </c>
      <c r="AP1159" s="116" t="s">
        <v>90</v>
      </c>
      <c r="AQ1159" s="54">
        <f t="shared" si="87"/>
        <v>0</v>
      </c>
      <c r="AR1159" s="54">
        <f>+L1159+AE1159-AJ1159</f>
        <v>11836745</v>
      </c>
      <c r="AS1159" s="56" t="s">
        <v>571</v>
      </c>
      <c r="AT1159" s="114">
        <v>0</v>
      </c>
      <c r="AU1159" s="56" t="s">
        <v>91</v>
      </c>
      <c r="AV1159" s="114">
        <v>0</v>
      </c>
      <c r="AW1159" s="56" t="s">
        <v>90</v>
      </c>
      <c r="AX1159" s="247">
        <v>2856258</v>
      </c>
      <c r="AY1159" s="58">
        <f t="shared" si="88"/>
        <v>8980487</v>
      </c>
      <c r="AZ1159" s="112">
        <f t="shared" si="89"/>
        <v>0.24130434507121679</v>
      </c>
      <c r="BA1159" s="159">
        <v>0.24130434507121679</v>
      </c>
      <c r="BB1159" s="56" t="s">
        <v>90</v>
      </c>
      <c r="BC1159" s="56" t="s">
        <v>92</v>
      </c>
      <c r="BD1159" s="403" t="s">
        <v>2152</v>
      </c>
      <c r="BE1159" s="51" t="s">
        <v>88</v>
      </c>
      <c r="BF1159" s="51" t="s">
        <v>88</v>
      </c>
    </row>
    <row r="1160" spans="2:58" x14ac:dyDescent="0.25">
      <c r="B1160" s="51">
        <v>2026</v>
      </c>
      <c r="C1160" s="51">
        <v>891780111</v>
      </c>
      <c r="D1160" s="51" t="s">
        <v>79</v>
      </c>
      <c r="E1160" s="161" t="s">
        <v>2151</v>
      </c>
      <c r="F1160" s="56" t="s">
        <v>2150</v>
      </c>
      <c r="G1160" s="56">
        <v>0</v>
      </c>
      <c r="H1160" s="56" t="s">
        <v>82</v>
      </c>
      <c r="I1160" s="51" t="s">
        <v>174</v>
      </c>
      <c r="J1160" s="121" t="s">
        <v>84</v>
      </c>
      <c r="K1160" s="410" t="s">
        <v>2149</v>
      </c>
      <c r="L1160" s="114">
        <v>14795936</v>
      </c>
      <c r="M1160" s="51" t="s">
        <v>86</v>
      </c>
      <c r="N1160" s="109" t="s">
        <v>2148</v>
      </c>
      <c r="O1160" s="109">
        <v>57304012</v>
      </c>
      <c r="P1160" s="109">
        <v>490</v>
      </c>
      <c r="Q1160" s="120">
        <v>46051</v>
      </c>
      <c r="R1160" s="56" t="s">
        <v>2022</v>
      </c>
      <c r="S1160" s="114">
        <v>3985</v>
      </c>
      <c r="T1160" s="120">
        <v>46052</v>
      </c>
      <c r="U1160" s="114">
        <v>14795936</v>
      </c>
      <c r="V1160" s="56" t="s">
        <v>88</v>
      </c>
      <c r="W1160" s="114">
        <v>1082939683</v>
      </c>
      <c r="X1160" s="161" t="s">
        <v>1984</v>
      </c>
      <c r="Y1160" s="120">
        <v>46052</v>
      </c>
      <c r="Z1160" s="120">
        <v>46062</v>
      </c>
      <c r="AA1160" s="120" t="s">
        <v>90</v>
      </c>
      <c r="AB1160" s="120">
        <v>46234</v>
      </c>
      <c r="AC1160" s="54">
        <f t="shared" ref="AC1160:AC1199" si="91">+IF(AA1160="1800-01-01",AB1160-Z1160,AB1160-AA1160)</f>
        <v>172</v>
      </c>
      <c r="AD1160" s="56">
        <v>0</v>
      </c>
      <c r="AE1160" s="114">
        <v>0</v>
      </c>
      <c r="AF1160" s="56">
        <v>0</v>
      </c>
      <c r="AG1160" s="116" t="s">
        <v>90</v>
      </c>
      <c r="AH1160" s="54">
        <f t="shared" si="90"/>
        <v>0</v>
      </c>
      <c r="AI1160" s="56">
        <v>0</v>
      </c>
      <c r="AJ1160" s="114">
        <v>0</v>
      </c>
      <c r="AK1160" s="120" t="s">
        <v>90</v>
      </c>
      <c r="AL1160" s="116" t="s">
        <v>90</v>
      </c>
      <c r="AM1160" s="56">
        <v>0</v>
      </c>
      <c r="AN1160" s="116" t="s">
        <v>90</v>
      </c>
      <c r="AO1160" s="116" t="s">
        <v>90</v>
      </c>
      <c r="AP1160" s="116" t="s">
        <v>90</v>
      </c>
      <c r="AQ1160" s="54">
        <f t="shared" ref="AQ1160:AQ1199" si="92">+IF(AN1160="1800-01-01",0,AO1160-AN1160)</f>
        <v>0</v>
      </c>
      <c r="AR1160" s="54">
        <f>+L1160+AE1160-AJ1160</f>
        <v>14795936</v>
      </c>
      <c r="AS1160" s="56" t="s">
        <v>571</v>
      </c>
      <c r="AT1160" s="114">
        <v>0</v>
      </c>
      <c r="AU1160" s="56" t="s">
        <v>91</v>
      </c>
      <c r="AV1160" s="114">
        <v>0</v>
      </c>
      <c r="AW1160" s="56" t="s">
        <v>90</v>
      </c>
      <c r="AX1160" s="247">
        <v>2856259</v>
      </c>
      <c r="AY1160" s="58">
        <f t="shared" ref="AY1160:AY1199" si="93">AR1160-AX1160</f>
        <v>11939677</v>
      </c>
      <c r="AZ1160" s="112">
        <f t="shared" ref="AZ1160:AZ1199" si="94">+IFERROR(AX1160/AR1160,"_")</f>
        <v>0.19304348166956115</v>
      </c>
      <c r="BA1160" s="159">
        <v>0.19304348166956115</v>
      </c>
      <c r="BB1160" s="56" t="s">
        <v>90</v>
      </c>
      <c r="BC1160" s="56" t="s">
        <v>92</v>
      </c>
      <c r="BD1160" s="403" t="s">
        <v>2147</v>
      </c>
      <c r="BE1160" s="51" t="s">
        <v>88</v>
      </c>
      <c r="BF1160" s="51" t="s">
        <v>88</v>
      </c>
    </row>
    <row r="1161" spans="2:58" x14ac:dyDescent="0.25">
      <c r="B1161" s="51">
        <v>2026</v>
      </c>
      <c r="C1161" s="51">
        <v>891780111</v>
      </c>
      <c r="D1161" s="51" t="s">
        <v>79</v>
      </c>
      <c r="E1161" s="161" t="s">
        <v>2146</v>
      </c>
      <c r="F1161" s="56" t="s">
        <v>2145</v>
      </c>
      <c r="G1161" s="56">
        <v>0</v>
      </c>
      <c r="H1161" s="56" t="s">
        <v>82</v>
      </c>
      <c r="I1161" s="51" t="s">
        <v>174</v>
      </c>
      <c r="J1161" s="121" t="s">
        <v>84</v>
      </c>
      <c r="K1161" s="109" t="s">
        <v>2144</v>
      </c>
      <c r="L1161" s="114">
        <v>12256889</v>
      </c>
      <c r="M1161" s="51" t="s">
        <v>86</v>
      </c>
      <c r="N1161" s="109" t="s">
        <v>2143</v>
      </c>
      <c r="O1161" s="109">
        <v>57170252</v>
      </c>
      <c r="P1161" s="109">
        <v>490</v>
      </c>
      <c r="Q1161" s="120">
        <v>46051</v>
      </c>
      <c r="R1161" s="56" t="s">
        <v>2022</v>
      </c>
      <c r="S1161" s="114">
        <v>4133</v>
      </c>
      <c r="T1161" s="120">
        <v>46052</v>
      </c>
      <c r="U1161" s="114">
        <v>12256889</v>
      </c>
      <c r="V1161" s="56" t="s">
        <v>88</v>
      </c>
      <c r="W1161" s="114">
        <v>1082939683</v>
      </c>
      <c r="X1161" s="161" t="s">
        <v>1984</v>
      </c>
      <c r="Y1161" s="120">
        <v>46052</v>
      </c>
      <c r="Z1161" s="120">
        <v>46062</v>
      </c>
      <c r="AA1161" s="120" t="s">
        <v>90</v>
      </c>
      <c r="AB1161" s="120">
        <v>46234</v>
      </c>
      <c r="AC1161" s="54">
        <f t="shared" si="91"/>
        <v>172</v>
      </c>
      <c r="AD1161" s="56">
        <v>0</v>
      </c>
      <c r="AE1161" s="114">
        <v>0</v>
      </c>
      <c r="AF1161" s="56">
        <v>0</v>
      </c>
      <c r="AG1161" s="116" t="s">
        <v>90</v>
      </c>
      <c r="AH1161" s="54">
        <f t="shared" si="90"/>
        <v>0</v>
      </c>
      <c r="AI1161" s="56">
        <v>0</v>
      </c>
      <c r="AJ1161" s="114">
        <v>0</v>
      </c>
      <c r="AK1161" s="120" t="s">
        <v>90</v>
      </c>
      <c r="AL1161" s="116" t="s">
        <v>90</v>
      </c>
      <c r="AM1161" s="56">
        <v>0</v>
      </c>
      <c r="AN1161" s="116" t="s">
        <v>90</v>
      </c>
      <c r="AO1161" s="116" t="s">
        <v>90</v>
      </c>
      <c r="AP1161" s="116" t="s">
        <v>90</v>
      </c>
      <c r="AQ1161" s="54">
        <f t="shared" si="92"/>
        <v>0</v>
      </c>
      <c r="AR1161" s="54">
        <f>+L1161+AE1161-AJ1161</f>
        <v>12256889</v>
      </c>
      <c r="AS1161" s="56" t="s">
        <v>571</v>
      </c>
      <c r="AT1161" s="114">
        <v>0</v>
      </c>
      <c r="AU1161" s="56" t="s">
        <v>91</v>
      </c>
      <c r="AV1161" s="114">
        <v>0</v>
      </c>
      <c r="AW1161" s="56" t="s">
        <v>90</v>
      </c>
      <c r="AX1161" s="247">
        <v>3154816</v>
      </c>
      <c r="AY1161" s="58">
        <f t="shared" si="93"/>
        <v>9102073</v>
      </c>
      <c r="AZ1161" s="112">
        <f t="shared" si="94"/>
        <v>0.2573912515647323</v>
      </c>
      <c r="BA1161" s="159">
        <v>0.2573912515647323</v>
      </c>
      <c r="BB1161" s="56" t="s">
        <v>90</v>
      </c>
      <c r="BC1161" s="56" t="s">
        <v>92</v>
      </c>
      <c r="BD1161" s="403" t="s">
        <v>2142</v>
      </c>
      <c r="BE1161" s="51" t="s">
        <v>88</v>
      </c>
      <c r="BF1161" s="51" t="s">
        <v>88</v>
      </c>
    </row>
    <row r="1162" spans="2:58" x14ac:dyDescent="0.25">
      <c r="B1162" s="51">
        <v>2026</v>
      </c>
      <c r="C1162" s="51">
        <v>891780111</v>
      </c>
      <c r="D1162" s="51" t="s">
        <v>79</v>
      </c>
      <c r="E1162" s="161" t="s">
        <v>2141</v>
      </c>
      <c r="F1162" s="56" t="s">
        <v>2140</v>
      </c>
      <c r="G1162" s="56">
        <v>0</v>
      </c>
      <c r="H1162" s="56" t="s">
        <v>82</v>
      </c>
      <c r="I1162" s="51" t="s">
        <v>174</v>
      </c>
      <c r="J1162" s="121" t="s">
        <v>84</v>
      </c>
      <c r="K1162" s="109" t="s">
        <v>2139</v>
      </c>
      <c r="L1162" s="114">
        <v>5122990</v>
      </c>
      <c r="M1162" s="51" t="s">
        <v>86</v>
      </c>
      <c r="N1162" s="109" t="s">
        <v>2138</v>
      </c>
      <c r="O1162" s="109">
        <v>1082927490</v>
      </c>
      <c r="P1162" s="109">
        <v>541</v>
      </c>
      <c r="Q1162" s="120">
        <v>46052</v>
      </c>
      <c r="R1162" s="109">
        <v>10245880</v>
      </c>
      <c r="S1162" s="114">
        <v>4156</v>
      </c>
      <c r="T1162" s="120">
        <v>46052</v>
      </c>
      <c r="U1162" s="114">
        <v>5122990</v>
      </c>
      <c r="V1162" s="56" t="s">
        <v>88</v>
      </c>
      <c r="W1162" s="114">
        <v>1082939683</v>
      </c>
      <c r="X1162" s="161" t="s">
        <v>1984</v>
      </c>
      <c r="Y1162" s="120">
        <v>46052</v>
      </c>
      <c r="Z1162" s="120">
        <v>46052</v>
      </c>
      <c r="AA1162" s="120" t="s">
        <v>90</v>
      </c>
      <c r="AB1162" s="120">
        <v>46112</v>
      </c>
      <c r="AC1162" s="54">
        <f t="shared" si="91"/>
        <v>60</v>
      </c>
      <c r="AD1162" s="56">
        <v>0</v>
      </c>
      <c r="AE1162" s="114">
        <v>0</v>
      </c>
      <c r="AF1162" s="56">
        <v>0</v>
      </c>
      <c r="AG1162" s="116" t="s">
        <v>90</v>
      </c>
      <c r="AH1162" s="54">
        <f t="shared" si="90"/>
        <v>0</v>
      </c>
      <c r="AI1162" s="56">
        <v>0</v>
      </c>
      <c r="AJ1162" s="114">
        <v>0</v>
      </c>
      <c r="AK1162" s="120" t="s">
        <v>90</v>
      </c>
      <c r="AL1162" s="116" t="s">
        <v>90</v>
      </c>
      <c r="AM1162" s="56">
        <v>0</v>
      </c>
      <c r="AN1162" s="116" t="s">
        <v>90</v>
      </c>
      <c r="AO1162" s="116" t="s">
        <v>90</v>
      </c>
      <c r="AP1162" s="116" t="s">
        <v>90</v>
      </c>
      <c r="AQ1162" s="54">
        <f t="shared" si="92"/>
        <v>0</v>
      </c>
      <c r="AR1162" s="54">
        <f>+L1162+AE1162-AJ1162</f>
        <v>5122990</v>
      </c>
      <c r="AS1162" s="56" t="s">
        <v>571</v>
      </c>
      <c r="AT1162" s="114">
        <v>0</v>
      </c>
      <c r="AU1162" s="56" t="s">
        <v>91</v>
      </c>
      <c r="AV1162" s="114">
        <v>0</v>
      </c>
      <c r="AW1162" s="56" t="s">
        <v>90</v>
      </c>
      <c r="AX1162" s="247">
        <v>0</v>
      </c>
      <c r="AY1162" s="58">
        <f t="shared" si="93"/>
        <v>5122990</v>
      </c>
      <c r="AZ1162" s="112">
        <f t="shared" si="94"/>
        <v>0</v>
      </c>
      <c r="BA1162" s="159">
        <v>0</v>
      </c>
      <c r="BB1162" s="56" t="s">
        <v>90</v>
      </c>
      <c r="BC1162" s="56" t="s">
        <v>149</v>
      </c>
      <c r="BD1162" s="403" t="s">
        <v>2137</v>
      </c>
      <c r="BE1162" s="51" t="s">
        <v>88</v>
      </c>
      <c r="BF1162" s="51" t="s">
        <v>88</v>
      </c>
    </row>
    <row r="1163" spans="2:58" x14ac:dyDescent="0.25">
      <c r="B1163" s="51">
        <v>2026</v>
      </c>
      <c r="C1163" s="51">
        <v>891780111</v>
      </c>
      <c r="D1163" s="51" t="s">
        <v>79</v>
      </c>
      <c r="E1163" s="161" t="s">
        <v>2136</v>
      </c>
      <c r="F1163" s="56" t="s">
        <v>2135</v>
      </c>
      <c r="G1163" s="56">
        <v>0</v>
      </c>
      <c r="H1163" s="56" t="s">
        <v>82</v>
      </c>
      <c r="I1163" s="51" t="s">
        <v>83</v>
      </c>
      <c r="J1163" s="121" t="s">
        <v>84</v>
      </c>
      <c r="K1163" s="109" t="s">
        <v>2134</v>
      </c>
      <c r="L1163" s="114">
        <v>21100000</v>
      </c>
      <c r="M1163" s="51" t="s">
        <v>86</v>
      </c>
      <c r="N1163" s="109" t="s">
        <v>2133</v>
      </c>
      <c r="O1163" s="109">
        <v>1047235577</v>
      </c>
      <c r="P1163" s="109">
        <v>377</v>
      </c>
      <c r="Q1163" s="120">
        <v>46045</v>
      </c>
      <c r="R1163" s="109">
        <v>300000000</v>
      </c>
      <c r="S1163" s="114">
        <v>4160</v>
      </c>
      <c r="T1163" s="120">
        <v>46052</v>
      </c>
      <c r="U1163" s="114">
        <v>21100000</v>
      </c>
      <c r="V1163" s="56" t="s">
        <v>88</v>
      </c>
      <c r="W1163" s="114">
        <v>85155333</v>
      </c>
      <c r="X1163" s="161" t="s">
        <v>1960</v>
      </c>
      <c r="Y1163" s="120">
        <v>46052</v>
      </c>
      <c r="Z1163" s="120">
        <v>46052</v>
      </c>
      <c r="AA1163" s="120" t="s">
        <v>90</v>
      </c>
      <c r="AB1163" s="120">
        <v>46172</v>
      </c>
      <c r="AC1163" s="54">
        <f t="shared" si="91"/>
        <v>120</v>
      </c>
      <c r="AD1163" s="56">
        <v>1</v>
      </c>
      <c r="AE1163" s="114">
        <v>5000000</v>
      </c>
      <c r="AF1163" s="56">
        <v>1</v>
      </c>
      <c r="AG1163" s="116">
        <v>46203</v>
      </c>
      <c r="AH1163" s="54">
        <f t="shared" ref="AH1163:AH1199" si="95">+IF(AG1163="1800-01-01",0,AG1163-AB1163)</f>
        <v>31</v>
      </c>
      <c r="AI1163" s="56">
        <v>0</v>
      </c>
      <c r="AJ1163" s="114">
        <v>0</v>
      </c>
      <c r="AK1163" s="120" t="s">
        <v>90</v>
      </c>
      <c r="AL1163" s="116" t="s">
        <v>90</v>
      </c>
      <c r="AM1163" s="56">
        <v>0</v>
      </c>
      <c r="AN1163" s="116" t="s">
        <v>90</v>
      </c>
      <c r="AO1163" s="116" t="s">
        <v>90</v>
      </c>
      <c r="AP1163" s="116" t="s">
        <v>90</v>
      </c>
      <c r="AQ1163" s="54">
        <f t="shared" si="92"/>
        <v>0</v>
      </c>
      <c r="AR1163" s="54">
        <f>+L1163+AE1163-AJ1163</f>
        <v>26100000</v>
      </c>
      <c r="AS1163" s="56" t="s">
        <v>88</v>
      </c>
      <c r="AT1163" s="114">
        <v>21100000</v>
      </c>
      <c r="AU1163" s="56" t="s">
        <v>91</v>
      </c>
      <c r="AV1163" s="114">
        <v>0</v>
      </c>
      <c r="AW1163" s="56" t="s">
        <v>90</v>
      </c>
      <c r="AX1163" s="247">
        <v>10000000</v>
      </c>
      <c r="AY1163" s="58">
        <f t="shared" si="93"/>
        <v>16100000</v>
      </c>
      <c r="AZ1163" s="112">
        <f t="shared" si="94"/>
        <v>0.38314176245210729</v>
      </c>
      <c r="BA1163" s="159">
        <v>0.47393364928909953</v>
      </c>
      <c r="BB1163" s="56" t="s">
        <v>90</v>
      </c>
      <c r="BC1163" s="56" t="s">
        <v>149</v>
      </c>
      <c r="BD1163" s="403" t="s">
        <v>2132</v>
      </c>
      <c r="BE1163" s="51" t="s">
        <v>88</v>
      </c>
      <c r="BF1163" s="51" t="s">
        <v>88</v>
      </c>
    </row>
    <row r="1164" spans="2:58" x14ac:dyDescent="0.25">
      <c r="B1164" s="51">
        <v>2026</v>
      </c>
      <c r="C1164" s="51">
        <v>891780111</v>
      </c>
      <c r="D1164" s="51" t="s">
        <v>79</v>
      </c>
      <c r="E1164" s="161" t="s">
        <v>2131</v>
      </c>
      <c r="F1164" s="56" t="s">
        <v>2130</v>
      </c>
      <c r="G1164" s="56">
        <v>0</v>
      </c>
      <c r="H1164" s="56" t="s">
        <v>82</v>
      </c>
      <c r="I1164" s="51" t="s">
        <v>83</v>
      </c>
      <c r="J1164" s="121" t="s">
        <v>84</v>
      </c>
      <c r="K1164" s="109" t="s">
        <v>2129</v>
      </c>
      <c r="L1164" s="114">
        <v>11396000</v>
      </c>
      <c r="M1164" s="51" t="s">
        <v>86</v>
      </c>
      <c r="N1164" s="109" t="s">
        <v>2128</v>
      </c>
      <c r="O1164" s="109">
        <v>1082068119</v>
      </c>
      <c r="P1164" s="109">
        <v>548</v>
      </c>
      <c r="Q1164" s="120">
        <v>46052</v>
      </c>
      <c r="R1164" s="109">
        <v>23000000</v>
      </c>
      <c r="S1164" s="114">
        <v>4001</v>
      </c>
      <c r="T1164" s="120">
        <v>46052</v>
      </c>
      <c r="U1164" s="114">
        <v>11396000</v>
      </c>
      <c r="V1164" s="56" t="s">
        <v>88</v>
      </c>
      <c r="W1164" s="114">
        <v>36723796</v>
      </c>
      <c r="X1164" s="161" t="s">
        <v>2122</v>
      </c>
      <c r="Y1164" s="120">
        <v>46052</v>
      </c>
      <c r="Z1164" s="120">
        <v>46052</v>
      </c>
      <c r="AA1164" s="120" t="s">
        <v>90</v>
      </c>
      <c r="AB1164" s="120">
        <v>46172</v>
      </c>
      <c r="AC1164" s="54">
        <f t="shared" si="91"/>
        <v>120</v>
      </c>
      <c r="AD1164" s="56">
        <v>0</v>
      </c>
      <c r="AE1164" s="114">
        <v>0</v>
      </c>
      <c r="AF1164" s="56">
        <v>0</v>
      </c>
      <c r="AG1164" s="116" t="s">
        <v>90</v>
      </c>
      <c r="AH1164" s="54">
        <f t="shared" si="95"/>
        <v>0</v>
      </c>
      <c r="AI1164" s="56">
        <v>0</v>
      </c>
      <c r="AJ1164" s="114">
        <v>0</v>
      </c>
      <c r="AK1164" s="120" t="s">
        <v>90</v>
      </c>
      <c r="AL1164" s="116" t="s">
        <v>90</v>
      </c>
      <c r="AM1164" s="56">
        <v>0</v>
      </c>
      <c r="AN1164" s="116" t="s">
        <v>90</v>
      </c>
      <c r="AO1164" s="116" t="s">
        <v>90</v>
      </c>
      <c r="AP1164" s="116" t="s">
        <v>90</v>
      </c>
      <c r="AQ1164" s="54">
        <f t="shared" si="92"/>
        <v>0</v>
      </c>
      <c r="AR1164" s="54">
        <f>+L1164+AE1164-AJ1164</f>
        <v>11396000</v>
      </c>
      <c r="AS1164" s="56" t="s">
        <v>88</v>
      </c>
      <c r="AT1164" s="114">
        <v>11396000</v>
      </c>
      <c r="AU1164" s="56" t="s">
        <v>91</v>
      </c>
      <c r="AV1164" s="114">
        <v>0</v>
      </c>
      <c r="AW1164" s="56" t="s">
        <v>90</v>
      </c>
      <c r="AX1164" s="247">
        <v>5698000</v>
      </c>
      <c r="AY1164" s="58">
        <f t="shared" si="93"/>
        <v>5698000</v>
      </c>
      <c r="AZ1164" s="112">
        <f t="shared" si="94"/>
        <v>0.5</v>
      </c>
      <c r="BA1164" s="159">
        <v>0.5</v>
      </c>
      <c r="BB1164" s="56" t="s">
        <v>90</v>
      </c>
      <c r="BC1164" s="56" t="s">
        <v>149</v>
      </c>
      <c r="BD1164" s="403" t="s">
        <v>2127</v>
      </c>
      <c r="BE1164" s="51" t="s">
        <v>88</v>
      </c>
      <c r="BF1164" s="51" t="s">
        <v>88</v>
      </c>
    </row>
    <row r="1165" spans="2:58" x14ac:dyDescent="0.25">
      <c r="B1165" s="51">
        <v>2026</v>
      </c>
      <c r="C1165" s="51">
        <v>891780111</v>
      </c>
      <c r="D1165" s="51" t="s">
        <v>79</v>
      </c>
      <c r="E1165" s="161" t="s">
        <v>2126</v>
      </c>
      <c r="F1165" s="56" t="s">
        <v>2125</v>
      </c>
      <c r="G1165" s="56">
        <v>0</v>
      </c>
      <c r="H1165" s="56" t="s">
        <v>82</v>
      </c>
      <c r="I1165" s="51" t="s">
        <v>83</v>
      </c>
      <c r="J1165" s="121" t="s">
        <v>84</v>
      </c>
      <c r="K1165" s="109" t="s">
        <v>2124</v>
      </c>
      <c r="L1165" s="114">
        <v>13200000</v>
      </c>
      <c r="M1165" s="51" t="s">
        <v>86</v>
      </c>
      <c r="N1165" s="109" t="s">
        <v>2123</v>
      </c>
      <c r="O1165" s="109">
        <v>1082835490</v>
      </c>
      <c r="P1165" s="109">
        <v>207</v>
      </c>
      <c r="Q1165" s="120">
        <v>46038</v>
      </c>
      <c r="R1165" s="109">
        <v>923633360</v>
      </c>
      <c r="S1165" s="114">
        <v>4129</v>
      </c>
      <c r="T1165" s="120">
        <v>46052</v>
      </c>
      <c r="U1165" s="114">
        <v>13200000</v>
      </c>
      <c r="V1165" s="56" t="s">
        <v>88</v>
      </c>
      <c r="W1165" s="114">
        <v>36723796</v>
      </c>
      <c r="X1165" s="161" t="s">
        <v>2122</v>
      </c>
      <c r="Y1165" s="120">
        <v>46052</v>
      </c>
      <c r="Z1165" s="120">
        <v>46052</v>
      </c>
      <c r="AA1165" s="120" t="s">
        <v>90</v>
      </c>
      <c r="AB1165" s="120">
        <v>46172</v>
      </c>
      <c r="AC1165" s="54">
        <f t="shared" si="91"/>
        <v>120</v>
      </c>
      <c r="AD1165" s="56">
        <v>1</v>
      </c>
      <c r="AE1165" s="114">
        <v>3300000</v>
      </c>
      <c r="AF1165" s="56">
        <v>1</v>
      </c>
      <c r="AG1165" s="116">
        <v>46203</v>
      </c>
      <c r="AH1165" s="54">
        <f t="shared" si="95"/>
        <v>31</v>
      </c>
      <c r="AI1165" s="56">
        <v>0</v>
      </c>
      <c r="AJ1165" s="114">
        <v>0</v>
      </c>
      <c r="AK1165" s="120" t="s">
        <v>90</v>
      </c>
      <c r="AL1165" s="116" t="s">
        <v>90</v>
      </c>
      <c r="AM1165" s="56">
        <v>0</v>
      </c>
      <c r="AN1165" s="116" t="s">
        <v>90</v>
      </c>
      <c r="AO1165" s="116" t="s">
        <v>90</v>
      </c>
      <c r="AP1165" s="116" t="s">
        <v>90</v>
      </c>
      <c r="AQ1165" s="54">
        <f t="shared" si="92"/>
        <v>0</v>
      </c>
      <c r="AR1165" s="54">
        <f>+L1165+AE1165-AJ1165</f>
        <v>16500000</v>
      </c>
      <c r="AS1165" s="56" t="s">
        <v>88</v>
      </c>
      <c r="AT1165" s="114">
        <v>13200000</v>
      </c>
      <c r="AU1165" s="56" t="s">
        <v>91</v>
      </c>
      <c r="AV1165" s="114">
        <v>0</v>
      </c>
      <c r="AW1165" s="56" t="s">
        <v>90</v>
      </c>
      <c r="AX1165" s="247">
        <v>6600000</v>
      </c>
      <c r="AY1165" s="58">
        <f t="shared" si="93"/>
        <v>9900000</v>
      </c>
      <c r="AZ1165" s="112">
        <f t="shared" si="94"/>
        <v>0.4</v>
      </c>
      <c r="BA1165" s="159">
        <v>0.5</v>
      </c>
      <c r="BB1165" s="56" t="s">
        <v>90</v>
      </c>
      <c r="BC1165" s="56" t="s">
        <v>92</v>
      </c>
      <c r="BD1165" s="403" t="s">
        <v>2121</v>
      </c>
      <c r="BE1165" s="51" t="s">
        <v>88</v>
      </c>
      <c r="BF1165" s="51" t="s">
        <v>88</v>
      </c>
    </row>
    <row r="1166" spans="2:58" x14ac:dyDescent="0.25">
      <c r="B1166" s="51">
        <v>2026</v>
      </c>
      <c r="C1166" s="51">
        <v>891780111</v>
      </c>
      <c r="D1166" s="51" t="s">
        <v>79</v>
      </c>
      <c r="E1166" s="161" t="s">
        <v>2120</v>
      </c>
      <c r="F1166" s="56" t="s">
        <v>2119</v>
      </c>
      <c r="G1166" s="56">
        <v>0</v>
      </c>
      <c r="H1166" s="56" t="s">
        <v>82</v>
      </c>
      <c r="I1166" s="51" t="s">
        <v>174</v>
      </c>
      <c r="J1166" s="121" t="s">
        <v>84</v>
      </c>
      <c r="K1166" s="109" t="s">
        <v>2118</v>
      </c>
      <c r="L1166" s="114">
        <v>11396000</v>
      </c>
      <c r="M1166" s="51" t="s">
        <v>86</v>
      </c>
      <c r="N1166" s="109" t="s">
        <v>2117</v>
      </c>
      <c r="O1166" s="109">
        <v>1003737939</v>
      </c>
      <c r="P1166" s="109">
        <v>548</v>
      </c>
      <c r="Q1166" s="120">
        <v>46052</v>
      </c>
      <c r="R1166" s="109">
        <v>23000000</v>
      </c>
      <c r="S1166" s="114">
        <v>4042</v>
      </c>
      <c r="T1166" s="120">
        <v>46052</v>
      </c>
      <c r="U1166" s="114">
        <v>11396000</v>
      </c>
      <c r="V1166" s="56" t="s">
        <v>88</v>
      </c>
      <c r="W1166" s="114">
        <v>1082939683</v>
      </c>
      <c r="X1166" s="161" t="s">
        <v>1984</v>
      </c>
      <c r="Y1166" s="120">
        <v>46052</v>
      </c>
      <c r="Z1166" s="120">
        <v>46052</v>
      </c>
      <c r="AA1166" s="120" t="s">
        <v>90</v>
      </c>
      <c r="AB1166" s="120">
        <v>46172</v>
      </c>
      <c r="AC1166" s="54">
        <f t="shared" si="91"/>
        <v>120</v>
      </c>
      <c r="AD1166" s="56">
        <v>0</v>
      </c>
      <c r="AE1166" s="114">
        <v>0</v>
      </c>
      <c r="AF1166" s="56">
        <v>0</v>
      </c>
      <c r="AG1166" s="116" t="s">
        <v>90</v>
      </c>
      <c r="AH1166" s="54">
        <f t="shared" si="95"/>
        <v>0</v>
      </c>
      <c r="AI1166" s="56">
        <v>0</v>
      </c>
      <c r="AJ1166" s="114">
        <v>0</v>
      </c>
      <c r="AK1166" s="120" t="s">
        <v>90</v>
      </c>
      <c r="AL1166" s="116" t="s">
        <v>90</v>
      </c>
      <c r="AM1166" s="56">
        <v>0</v>
      </c>
      <c r="AN1166" s="116" t="s">
        <v>90</v>
      </c>
      <c r="AO1166" s="116" t="s">
        <v>90</v>
      </c>
      <c r="AP1166" s="116" t="s">
        <v>90</v>
      </c>
      <c r="AQ1166" s="54">
        <f t="shared" si="92"/>
        <v>0</v>
      </c>
      <c r="AR1166" s="54">
        <f>+L1166+AE1166-AJ1166</f>
        <v>11396000</v>
      </c>
      <c r="AS1166" s="56" t="s">
        <v>571</v>
      </c>
      <c r="AT1166" s="114">
        <v>0</v>
      </c>
      <c r="AU1166" s="56" t="s">
        <v>91</v>
      </c>
      <c r="AV1166" s="114">
        <v>0</v>
      </c>
      <c r="AW1166" s="56" t="s">
        <v>90</v>
      </c>
      <c r="AX1166" s="247">
        <v>2849000</v>
      </c>
      <c r="AY1166" s="58">
        <f t="shared" si="93"/>
        <v>8547000</v>
      </c>
      <c r="AZ1166" s="112">
        <f t="shared" si="94"/>
        <v>0.25</v>
      </c>
      <c r="BA1166" s="159">
        <v>0.25</v>
      </c>
      <c r="BB1166" s="56" t="s">
        <v>90</v>
      </c>
      <c r="BC1166" s="56" t="s">
        <v>149</v>
      </c>
      <c r="BD1166" s="403" t="s">
        <v>2116</v>
      </c>
      <c r="BE1166" s="51" t="s">
        <v>88</v>
      </c>
      <c r="BF1166" s="51" t="s">
        <v>88</v>
      </c>
    </row>
    <row r="1167" spans="2:58" x14ac:dyDescent="0.25">
      <c r="B1167" s="51">
        <v>2026</v>
      </c>
      <c r="C1167" s="51">
        <v>891780111</v>
      </c>
      <c r="D1167" s="51" t="s">
        <v>79</v>
      </c>
      <c r="E1167" s="161" t="s">
        <v>2115</v>
      </c>
      <c r="F1167" s="56" t="s">
        <v>2114</v>
      </c>
      <c r="G1167" s="56">
        <v>0</v>
      </c>
      <c r="H1167" s="56" t="s">
        <v>82</v>
      </c>
      <c r="I1167" s="51" t="s">
        <v>174</v>
      </c>
      <c r="J1167" s="121" t="s">
        <v>84</v>
      </c>
      <c r="K1167" s="109" t="s">
        <v>2087</v>
      </c>
      <c r="L1167" s="114">
        <v>14795936</v>
      </c>
      <c r="M1167" s="51" t="s">
        <v>86</v>
      </c>
      <c r="N1167" s="109" t="s">
        <v>2113</v>
      </c>
      <c r="O1167" s="109">
        <v>57445675</v>
      </c>
      <c r="P1167" s="109">
        <v>490</v>
      </c>
      <c r="Q1167" s="120">
        <v>46051</v>
      </c>
      <c r="R1167" s="56" t="s">
        <v>2022</v>
      </c>
      <c r="S1167" s="114">
        <v>4095</v>
      </c>
      <c r="T1167" s="120">
        <v>46052</v>
      </c>
      <c r="U1167" s="114">
        <v>14795936</v>
      </c>
      <c r="V1167" s="56" t="s">
        <v>88</v>
      </c>
      <c r="W1167" s="114">
        <v>1082939683</v>
      </c>
      <c r="X1167" s="161" t="s">
        <v>1984</v>
      </c>
      <c r="Y1167" s="120">
        <v>46052</v>
      </c>
      <c r="Z1167" s="120">
        <v>46062</v>
      </c>
      <c r="AA1167" s="120" t="s">
        <v>90</v>
      </c>
      <c r="AB1167" s="120">
        <v>46234</v>
      </c>
      <c r="AC1167" s="54">
        <f t="shared" si="91"/>
        <v>172</v>
      </c>
      <c r="AD1167" s="56">
        <v>0</v>
      </c>
      <c r="AE1167" s="114">
        <v>0</v>
      </c>
      <c r="AF1167" s="56">
        <v>0</v>
      </c>
      <c r="AG1167" s="116" t="s">
        <v>90</v>
      </c>
      <c r="AH1167" s="54">
        <f t="shared" si="95"/>
        <v>0</v>
      </c>
      <c r="AI1167" s="56">
        <v>0</v>
      </c>
      <c r="AJ1167" s="114">
        <v>0</v>
      </c>
      <c r="AK1167" s="120" t="s">
        <v>90</v>
      </c>
      <c r="AL1167" s="116" t="s">
        <v>90</v>
      </c>
      <c r="AM1167" s="56">
        <v>0</v>
      </c>
      <c r="AN1167" s="116" t="s">
        <v>90</v>
      </c>
      <c r="AO1167" s="116" t="s">
        <v>90</v>
      </c>
      <c r="AP1167" s="116" t="s">
        <v>90</v>
      </c>
      <c r="AQ1167" s="54">
        <f t="shared" si="92"/>
        <v>0</v>
      </c>
      <c r="AR1167" s="54">
        <f>+L1167+AE1167-AJ1167</f>
        <v>14795936</v>
      </c>
      <c r="AS1167" s="56" t="s">
        <v>571</v>
      </c>
      <c r="AT1167" s="114">
        <v>0</v>
      </c>
      <c r="AU1167" s="56" t="s">
        <v>91</v>
      </c>
      <c r="AV1167" s="114">
        <v>0</v>
      </c>
      <c r="AW1167" s="56" t="s">
        <v>90</v>
      </c>
      <c r="AX1167" s="247">
        <v>2856259</v>
      </c>
      <c r="AY1167" s="58">
        <f t="shared" si="93"/>
        <v>11939677</v>
      </c>
      <c r="AZ1167" s="112">
        <f t="shared" si="94"/>
        <v>0.19304348166956115</v>
      </c>
      <c r="BA1167" s="159">
        <v>0.19304348166956115</v>
      </c>
      <c r="BB1167" s="56" t="s">
        <v>90</v>
      </c>
      <c r="BC1167" s="56" t="s">
        <v>92</v>
      </c>
      <c r="BD1167" s="403" t="s">
        <v>2112</v>
      </c>
      <c r="BE1167" s="51" t="s">
        <v>88</v>
      </c>
      <c r="BF1167" s="51" t="s">
        <v>88</v>
      </c>
    </row>
    <row r="1168" spans="2:58" x14ac:dyDescent="0.25">
      <c r="B1168" s="51">
        <v>2026</v>
      </c>
      <c r="C1168" s="51">
        <v>891780111</v>
      </c>
      <c r="D1168" s="51" t="s">
        <v>79</v>
      </c>
      <c r="E1168" s="161" t="s">
        <v>2111</v>
      </c>
      <c r="F1168" s="56" t="s">
        <v>2110</v>
      </c>
      <c r="G1168" s="56">
        <v>0</v>
      </c>
      <c r="H1168" s="56" t="s">
        <v>82</v>
      </c>
      <c r="I1168" s="51" t="s">
        <v>174</v>
      </c>
      <c r="J1168" s="121" t="s">
        <v>84</v>
      </c>
      <c r="K1168" s="109" t="s">
        <v>2109</v>
      </c>
      <c r="L1168" s="114">
        <v>43932000</v>
      </c>
      <c r="M1168" s="51" t="s">
        <v>86</v>
      </c>
      <c r="N1168" s="109" t="s">
        <v>2108</v>
      </c>
      <c r="O1168" s="109">
        <v>802022692</v>
      </c>
      <c r="P1168" s="109">
        <v>298</v>
      </c>
      <c r="Q1168" s="120">
        <v>46043</v>
      </c>
      <c r="R1168" s="109">
        <v>703999709</v>
      </c>
      <c r="S1168" s="114">
        <v>4124</v>
      </c>
      <c r="T1168" s="120">
        <v>46052</v>
      </c>
      <c r="U1168" s="114">
        <v>43932000</v>
      </c>
      <c r="V1168" s="56" t="s">
        <v>88</v>
      </c>
      <c r="W1168" s="114">
        <v>36559959</v>
      </c>
      <c r="X1168" s="161" t="s">
        <v>2107</v>
      </c>
      <c r="Y1168" s="120">
        <v>46052</v>
      </c>
      <c r="Z1168" s="120">
        <v>46058</v>
      </c>
      <c r="AA1168" s="120">
        <v>46058</v>
      </c>
      <c r="AB1168" s="120">
        <v>46142</v>
      </c>
      <c r="AC1168" s="54">
        <f t="shared" si="91"/>
        <v>84</v>
      </c>
      <c r="AD1168" s="56">
        <v>0</v>
      </c>
      <c r="AE1168" s="114">
        <v>0</v>
      </c>
      <c r="AF1168" s="56">
        <v>0</v>
      </c>
      <c r="AG1168" s="116" t="s">
        <v>90</v>
      </c>
      <c r="AH1168" s="54">
        <f t="shared" si="95"/>
        <v>0</v>
      </c>
      <c r="AI1168" s="56">
        <v>0</v>
      </c>
      <c r="AJ1168" s="114">
        <v>0</v>
      </c>
      <c r="AK1168" s="120" t="s">
        <v>90</v>
      </c>
      <c r="AL1168" s="116" t="s">
        <v>90</v>
      </c>
      <c r="AM1168" s="56">
        <v>0</v>
      </c>
      <c r="AN1168" s="116" t="s">
        <v>90</v>
      </c>
      <c r="AO1168" s="116" t="s">
        <v>90</v>
      </c>
      <c r="AP1168" s="116" t="s">
        <v>90</v>
      </c>
      <c r="AQ1168" s="54">
        <f t="shared" si="92"/>
        <v>0</v>
      </c>
      <c r="AR1168" s="54">
        <f>+L1168+AE1168-AJ1168</f>
        <v>43932000</v>
      </c>
      <c r="AS1168" s="56" t="s">
        <v>571</v>
      </c>
      <c r="AT1168" s="114">
        <v>0</v>
      </c>
      <c r="AU1168" s="56" t="s">
        <v>91</v>
      </c>
      <c r="AV1168" s="114">
        <v>0</v>
      </c>
      <c r="AW1168" s="56" t="s">
        <v>90</v>
      </c>
      <c r="AX1168" s="247">
        <v>0</v>
      </c>
      <c r="AY1168" s="58">
        <f t="shared" si="93"/>
        <v>43932000</v>
      </c>
      <c r="AZ1168" s="112">
        <f t="shared" si="94"/>
        <v>0</v>
      </c>
      <c r="BA1168" s="159">
        <v>0</v>
      </c>
      <c r="BB1168" s="56" t="s">
        <v>90</v>
      </c>
      <c r="BC1168" s="56" t="s">
        <v>149</v>
      </c>
      <c r="BD1168" s="403" t="s">
        <v>2106</v>
      </c>
      <c r="BE1168" s="51" t="s">
        <v>88</v>
      </c>
      <c r="BF1168" s="51" t="s">
        <v>88</v>
      </c>
    </row>
    <row r="1169" spans="2:58" x14ac:dyDescent="0.25">
      <c r="B1169" s="51">
        <v>2026</v>
      </c>
      <c r="C1169" s="51">
        <v>891780111</v>
      </c>
      <c r="D1169" s="51" t="s">
        <v>79</v>
      </c>
      <c r="E1169" s="161" t="s">
        <v>2105</v>
      </c>
      <c r="F1169" s="56" t="s">
        <v>2104</v>
      </c>
      <c r="G1169" s="56">
        <v>0</v>
      </c>
      <c r="H1169" s="56" t="s">
        <v>82</v>
      </c>
      <c r="I1169" s="51" t="s">
        <v>174</v>
      </c>
      <c r="J1169" s="121" t="s">
        <v>84</v>
      </c>
      <c r="K1169" s="109" t="s">
        <v>2103</v>
      </c>
      <c r="L1169" s="114">
        <v>173574971</v>
      </c>
      <c r="M1169" s="51" t="s">
        <v>86</v>
      </c>
      <c r="N1169" s="109" t="s">
        <v>2102</v>
      </c>
      <c r="O1169" s="109">
        <v>900977010</v>
      </c>
      <c r="P1169" s="109">
        <v>526</v>
      </c>
      <c r="Q1169" s="120">
        <v>46052</v>
      </c>
      <c r="R1169" s="109">
        <v>173574971</v>
      </c>
      <c r="S1169" s="114">
        <v>4120</v>
      </c>
      <c r="T1169" s="120">
        <v>46052</v>
      </c>
      <c r="U1169" s="114">
        <v>173574971</v>
      </c>
      <c r="V1169" s="56" t="s">
        <v>88</v>
      </c>
      <c r="W1169" s="114">
        <v>85472020</v>
      </c>
      <c r="X1169" s="161" t="s">
        <v>1978</v>
      </c>
      <c r="Y1169" s="120">
        <v>46052</v>
      </c>
      <c r="Z1169" s="120">
        <v>46058</v>
      </c>
      <c r="AA1169" s="120">
        <v>46058</v>
      </c>
      <c r="AB1169" s="120">
        <v>46387</v>
      </c>
      <c r="AC1169" s="54">
        <f t="shared" si="91"/>
        <v>329</v>
      </c>
      <c r="AD1169" s="56">
        <v>0</v>
      </c>
      <c r="AE1169" s="114">
        <v>0</v>
      </c>
      <c r="AF1169" s="56">
        <v>0</v>
      </c>
      <c r="AG1169" s="116" t="s">
        <v>90</v>
      </c>
      <c r="AH1169" s="54">
        <f t="shared" si="95"/>
        <v>0</v>
      </c>
      <c r="AI1169" s="56">
        <v>0</v>
      </c>
      <c r="AJ1169" s="114">
        <v>0</v>
      </c>
      <c r="AK1169" s="120" t="s">
        <v>90</v>
      </c>
      <c r="AL1169" s="116" t="s">
        <v>90</v>
      </c>
      <c r="AM1169" s="56">
        <v>0</v>
      </c>
      <c r="AN1169" s="116" t="s">
        <v>90</v>
      </c>
      <c r="AO1169" s="116" t="s">
        <v>90</v>
      </c>
      <c r="AP1169" s="116" t="s">
        <v>90</v>
      </c>
      <c r="AQ1169" s="54">
        <f t="shared" si="92"/>
        <v>0</v>
      </c>
      <c r="AR1169" s="54">
        <f>+L1169+AE1169-AJ1169</f>
        <v>173574971</v>
      </c>
      <c r="AS1169" s="56" t="s">
        <v>571</v>
      </c>
      <c r="AT1169" s="114">
        <v>0</v>
      </c>
      <c r="AU1169" s="56" t="s">
        <v>88</v>
      </c>
      <c r="AV1169" s="114">
        <v>34714994.200000003</v>
      </c>
      <c r="AW1169" s="120">
        <v>46071</v>
      </c>
      <c r="AX1169" s="114">
        <v>0</v>
      </c>
      <c r="AY1169" s="58">
        <f t="shared" si="93"/>
        <v>173574971</v>
      </c>
      <c r="AZ1169" s="112">
        <f t="shared" si="94"/>
        <v>0</v>
      </c>
      <c r="BA1169" s="159">
        <v>0</v>
      </c>
      <c r="BB1169" s="56" t="s">
        <v>90</v>
      </c>
      <c r="BC1169" s="56" t="s">
        <v>92</v>
      </c>
      <c r="BD1169" s="403" t="s">
        <v>2101</v>
      </c>
      <c r="BE1169" s="51" t="s">
        <v>88</v>
      </c>
      <c r="BF1169" s="51" t="s">
        <v>88</v>
      </c>
    </row>
    <row r="1170" spans="2:58" x14ac:dyDescent="0.25">
      <c r="B1170" s="51">
        <v>2026</v>
      </c>
      <c r="C1170" s="51">
        <v>891780111</v>
      </c>
      <c r="D1170" s="51" t="s">
        <v>79</v>
      </c>
      <c r="E1170" s="161" t="s">
        <v>2100</v>
      </c>
      <c r="F1170" s="56" t="s">
        <v>2099</v>
      </c>
      <c r="G1170" s="56">
        <v>0</v>
      </c>
      <c r="H1170" s="56" t="s">
        <v>82</v>
      </c>
      <c r="I1170" s="51" t="s">
        <v>174</v>
      </c>
      <c r="J1170" s="121" t="s">
        <v>84</v>
      </c>
      <c r="K1170" s="109" t="s">
        <v>2098</v>
      </c>
      <c r="L1170" s="114">
        <v>415000000</v>
      </c>
      <c r="M1170" s="51" t="s">
        <v>86</v>
      </c>
      <c r="N1170" s="109" t="s">
        <v>2097</v>
      </c>
      <c r="O1170" s="109">
        <v>901214122</v>
      </c>
      <c r="P1170" s="109">
        <v>540</v>
      </c>
      <c r="Q1170" s="120">
        <v>46052</v>
      </c>
      <c r="R1170" s="109">
        <v>415000000</v>
      </c>
      <c r="S1170" s="114">
        <v>4122</v>
      </c>
      <c r="T1170" s="120">
        <v>46052</v>
      </c>
      <c r="U1170" s="114">
        <v>415000000</v>
      </c>
      <c r="V1170" s="56" t="s">
        <v>88</v>
      </c>
      <c r="W1170" s="114">
        <v>1082888504</v>
      </c>
      <c r="X1170" s="161" t="s">
        <v>2096</v>
      </c>
      <c r="Y1170" s="120">
        <v>46052</v>
      </c>
      <c r="Z1170" s="120">
        <v>46057</v>
      </c>
      <c r="AA1170" s="120">
        <v>46057</v>
      </c>
      <c r="AB1170" s="120">
        <v>46111</v>
      </c>
      <c r="AC1170" s="54">
        <f t="shared" si="91"/>
        <v>54</v>
      </c>
      <c r="AD1170" s="56">
        <v>0</v>
      </c>
      <c r="AE1170" s="114">
        <v>0</v>
      </c>
      <c r="AF1170" s="56">
        <v>0</v>
      </c>
      <c r="AG1170" s="116" t="s">
        <v>90</v>
      </c>
      <c r="AH1170" s="54">
        <f t="shared" si="95"/>
        <v>0</v>
      </c>
      <c r="AI1170" s="56">
        <v>0</v>
      </c>
      <c r="AJ1170" s="114">
        <v>0</v>
      </c>
      <c r="AK1170" s="120" t="s">
        <v>90</v>
      </c>
      <c r="AL1170" s="116" t="s">
        <v>90</v>
      </c>
      <c r="AM1170" s="56">
        <v>0</v>
      </c>
      <c r="AN1170" s="116" t="s">
        <v>90</v>
      </c>
      <c r="AO1170" s="116" t="s">
        <v>90</v>
      </c>
      <c r="AP1170" s="116" t="s">
        <v>90</v>
      </c>
      <c r="AQ1170" s="54">
        <f t="shared" si="92"/>
        <v>0</v>
      </c>
      <c r="AR1170" s="54">
        <f>+L1170+AE1170-AJ1170</f>
        <v>415000000</v>
      </c>
      <c r="AS1170" s="56" t="s">
        <v>571</v>
      </c>
      <c r="AT1170" s="114">
        <v>0</v>
      </c>
      <c r="AU1170" s="56" t="s">
        <v>88</v>
      </c>
      <c r="AV1170" s="114">
        <v>207500000</v>
      </c>
      <c r="AW1170" s="120">
        <v>46085</v>
      </c>
      <c r="AX1170" s="114">
        <v>0</v>
      </c>
      <c r="AY1170" s="58">
        <f t="shared" si="93"/>
        <v>415000000</v>
      </c>
      <c r="AZ1170" s="112">
        <f t="shared" si="94"/>
        <v>0</v>
      </c>
      <c r="BA1170" s="159">
        <v>0</v>
      </c>
      <c r="BB1170" s="56" t="s">
        <v>90</v>
      </c>
      <c r="BC1170" s="56" t="s">
        <v>149</v>
      </c>
      <c r="BD1170" s="403" t="s">
        <v>2095</v>
      </c>
      <c r="BE1170" s="51" t="s">
        <v>88</v>
      </c>
      <c r="BF1170" s="51" t="s">
        <v>88</v>
      </c>
    </row>
    <row r="1171" spans="2:58" x14ac:dyDescent="0.25">
      <c r="B1171" s="51">
        <v>2026</v>
      </c>
      <c r="C1171" s="51">
        <v>891780111</v>
      </c>
      <c r="D1171" s="51" t="s">
        <v>79</v>
      </c>
      <c r="E1171" s="161" t="s">
        <v>2094</v>
      </c>
      <c r="F1171" s="56" t="s">
        <v>2093</v>
      </c>
      <c r="G1171" s="56">
        <v>0</v>
      </c>
      <c r="H1171" s="56" t="s">
        <v>82</v>
      </c>
      <c r="I1171" s="51" t="s">
        <v>174</v>
      </c>
      <c r="J1171" s="121" t="s">
        <v>84</v>
      </c>
      <c r="K1171" s="109" t="s">
        <v>2092</v>
      </c>
      <c r="L1171" s="114">
        <v>32935788</v>
      </c>
      <c r="M1171" s="51" t="s">
        <v>86</v>
      </c>
      <c r="N1171" s="109" t="s">
        <v>2091</v>
      </c>
      <c r="O1171" s="109">
        <v>901283655</v>
      </c>
      <c r="P1171" s="109">
        <v>455</v>
      </c>
      <c r="Q1171" s="120">
        <v>46049</v>
      </c>
      <c r="R1171" s="56">
        <v>32935788</v>
      </c>
      <c r="S1171" s="114">
        <v>4125</v>
      </c>
      <c r="T1171" s="120">
        <v>46052</v>
      </c>
      <c r="U1171" s="114">
        <v>32935788</v>
      </c>
      <c r="V1171" s="56" t="s">
        <v>88</v>
      </c>
      <c r="W1171" s="114">
        <v>72221403</v>
      </c>
      <c r="X1171" s="161" t="s">
        <v>1973</v>
      </c>
      <c r="Y1171" s="120">
        <v>46052</v>
      </c>
      <c r="Z1171" s="120">
        <v>46064</v>
      </c>
      <c r="AA1171" s="120">
        <v>46064</v>
      </c>
      <c r="AB1171" s="120">
        <v>46123</v>
      </c>
      <c r="AC1171" s="54">
        <f t="shared" si="91"/>
        <v>59</v>
      </c>
      <c r="AD1171" s="56">
        <v>0</v>
      </c>
      <c r="AE1171" s="114">
        <v>0</v>
      </c>
      <c r="AF1171" s="56">
        <v>0</v>
      </c>
      <c r="AG1171" s="116" t="s">
        <v>90</v>
      </c>
      <c r="AH1171" s="54">
        <f t="shared" si="95"/>
        <v>0</v>
      </c>
      <c r="AI1171" s="56">
        <v>0</v>
      </c>
      <c r="AJ1171" s="114">
        <v>0</v>
      </c>
      <c r="AK1171" s="120" t="s">
        <v>90</v>
      </c>
      <c r="AL1171" s="116" t="s">
        <v>90</v>
      </c>
      <c r="AM1171" s="56">
        <v>0</v>
      </c>
      <c r="AN1171" s="116" t="s">
        <v>90</v>
      </c>
      <c r="AO1171" s="116" t="s">
        <v>90</v>
      </c>
      <c r="AP1171" s="116" t="s">
        <v>90</v>
      </c>
      <c r="AQ1171" s="54">
        <f t="shared" si="92"/>
        <v>0</v>
      </c>
      <c r="AR1171" s="54">
        <f>+L1171+AE1171-AJ1171</f>
        <v>32935788</v>
      </c>
      <c r="AS1171" s="56" t="s">
        <v>571</v>
      </c>
      <c r="AT1171" s="114">
        <v>0</v>
      </c>
      <c r="AU1171" s="56" t="s">
        <v>91</v>
      </c>
      <c r="AV1171" s="114">
        <v>0</v>
      </c>
      <c r="AW1171" s="56" t="s">
        <v>90</v>
      </c>
      <c r="AX1171" s="247">
        <v>0</v>
      </c>
      <c r="AY1171" s="58">
        <f t="shared" si="93"/>
        <v>32935788</v>
      </c>
      <c r="AZ1171" s="112">
        <f t="shared" si="94"/>
        <v>0</v>
      </c>
      <c r="BA1171" s="159">
        <v>0</v>
      </c>
      <c r="BB1171" s="56" t="s">
        <v>90</v>
      </c>
      <c r="BC1171" s="56" t="s">
        <v>149</v>
      </c>
      <c r="BD1171" s="403" t="s">
        <v>2090</v>
      </c>
      <c r="BE1171" s="51" t="s">
        <v>88</v>
      </c>
      <c r="BF1171" s="51" t="s">
        <v>88</v>
      </c>
    </row>
    <row r="1172" spans="2:58" x14ac:dyDescent="0.25">
      <c r="B1172" s="51">
        <v>2026</v>
      </c>
      <c r="C1172" s="51">
        <v>891780111</v>
      </c>
      <c r="D1172" s="51" t="s">
        <v>79</v>
      </c>
      <c r="E1172" s="161" t="s">
        <v>2089</v>
      </c>
      <c r="F1172" s="56" t="s">
        <v>2088</v>
      </c>
      <c r="G1172" s="56">
        <v>0</v>
      </c>
      <c r="H1172" s="56" t="s">
        <v>82</v>
      </c>
      <c r="I1172" s="51" t="s">
        <v>174</v>
      </c>
      <c r="J1172" s="121" t="s">
        <v>84</v>
      </c>
      <c r="K1172" s="109" t="s">
        <v>2087</v>
      </c>
      <c r="L1172" s="114">
        <v>14795936</v>
      </c>
      <c r="M1172" s="51" t="s">
        <v>86</v>
      </c>
      <c r="N1172" s="109" t="s">
        <v>2086</v>
      </c>
      <c r="O1172" s="109">
        <v>1082925791</v>
      </c>
      <c r="P1172" s="109">
        <v>490</v>
      </c>
      <c r="Q1172" s="120">
        <v>46051</v>
      </c>
      <c r="R1172" s="56" t="s">
        <v>2022</v>
      </c>
      <c r="S1172" s="114">
        <v>4097</v>
      </c>
      <c r="T1172" s="120">
        <v>46052</v>
      </c>
      <c r="U1172" s="114">
        <v>14795936</v>
      </c>
      <c r="V1172" s="56" t="s">
        <v>88</v>
      </c>
      <c r="W1172" s="114">
        <v>1082939683</v>
      </c>
      <c r="X1172" s="161" t="s">
        <v>1984</v>
      </c>
      <c r="Y1172" s="120">
        <v>46052</v>
      </c>
      <c r="Z1172" s="120">
        <v>46062</v>
      </c>
      <c r="AA1172" s="120" t="s">
        <v>90</v>
      </c>
      <c r="AB1172" s="120">
        <v>46234</v>
      </c>
      <c r="AC1172" s="54">
        <f t="shared" si="91"/>
        <v>172</v>
      </c>
      <c r="AD1172" s="56">
        <v>0</v>
      </c>
      <c r="AE1172" s="114">
        <v>0</v>
      </c>
      <c r="AF1172" s="56">
        <v>0</v>
      </c>
      <c r="AG1172" s="116" t="s">
        <v>90</v>
      </c>
      <c r="AH1172" s="54">
        <f t="shared" si="95"/>
        <v>0</v>
      </c>
      <c r="AI1172" s="56">
        <v>0</v>
      </c>
      <c r="AJ1172" s="114">
        <v>0</v>
      </c>
      <c r="AK1172" s="120" t="s">
        <v>90</v>
      </c>
      <c r="AL1172" s="116" t="s">
        <v>90</v>
      </c>
      <c r="AM1172" s="56">
        <v>0</v>
      </c>
      <c r="AN1172" s="116" t="s">
        <v>90</v>
      </c>
      <c r="AO1172" s="116" t="s">
        <v>90</v>
      </c>
      <c r="AP1172" s="116" t="s">
        <v>90</v>
      </c>
      <c r="AQ1172" s="54">
        <f t="shared" si="92"/>
        <v>0</v>
      </c>
      <c r="AR1172" s="54">
        <f>+L1172+AE1172-AJ1172</f>
        <v>14795936</v>
      </c>
      <c r="AS1172" s="56" t="s">
        <v>571</v>
      </c>
      <c r="AT1172" s="114">
        <v>0</v>
      </c>
      <c r="AU1172" s="56" t="s">
        <v>91</v>
      </c>
      <c r="AV1172" s="114">
        <v>0</v>
      </c>
      <c r="AW1172" s="56" t="s">
        <v>90</v>
      </c>
      <c r="AX1172" s="247">
        <v>2856259</v>
      </c>
      <c r="AY1172" s="58">
        <f t="shared" si="93"/>
        <v>11939677</v>
      </c>
      <c r="AZ1172" s="112">
        <f t="shared" si="94"/>
        <v>0.19304348166956115</v>
      </c>
      <c r="BA1172" s="159">
        <v>0.19304348166956115</v>
      </c>
      <c r="BB1172" s="56" t="s">
        <v>90</v>
      </c>
      <c r="BC1172" s="56" t="s">
        <v>92</v>
      </c>
      <c r="BD1172" s="403" t="s">
        <v>2085</v>
      </c>
      <c r="BE1172" s="51" t="s">
        <v>88</v>
      </c>
      <c r="BF1172" s="51" t="s">
        <v>88</v>
      </c>
    </row>
    <row r="1173" spans="2:58" x14ac:dyDescent="0.25">
      <c r="B1173" s="51">
        <v>2026</v>
      </c>
      <c r="C1173" s="51">
        <v>891780111</v>
      </c>
      <c r="D1173" s="51" t="s">
        <v>79</v>
      </c>
      <c r="E1173" s="161" t="s">
        <v>2084</v>
      </c>
      <c r="F1173" s="56" t="s">
        <v>2083</v>
      </c>
      <c r="G1173" s="56">
        <v>0</v>
      </c>
      <c r="H1173" s="56" t="s">
        <v>82</v>
      </c>
      <c r="I1173" s="51" t="s">
        <v>174</v>
      </c>
      <c r="J1173" s="121" t="s">
        <v>84</v>
      </c>
      <c r="K1173" s="109" t="s">
        <v>2082</v>
      </c>
      <c r="L1173" s="114">
        <v>14795936</v>
      </c>
      <c r="M1173" s="51" t="s">
        <v>86</v>
      </c>
      <c r="N1173" s="109" t="s">
        <v>2081</v>
      </c>
      <c r="O1173" s="109">
        <v>57272858</v>
      </c>
      <c r="P1173" s="109">
        <v>490</v>
      </c>
      <c r="Q1173" s="120">
        <v>46051</v>
      </c>
      <c r="R1173" s="56" t="s">
        <v>2022</v>
      </c>
      <c r="S1173" s="114">
        <v>4091</v>
      </c>
      <c r="T1173" s="120">
        <v>46052</v>
      </c>
      <c r="U1173" s="114">
        <v>14795936</v>
      </c>
      <c r="V1173" s="56" t="s">
        <v>88</v>
      </c>
      <c r="W1173" s="114">
        <v>1082939683</v>
      </c>
      <c r="X1173" s="161" t="s">
        <v>1984</v>
      </c>
      <c r="Y1173" s="120">
        <v>46052</v>
      </c>
      <c r="Z1173" s="120">
        <v>46062</v>
      </c>
      <c r="AA1173" s="120" t="s">
        <v>90</v>
      </c>
      <c r="AB1173" s="120">
        <v>46234</v>
      </c>
      <c r="AC1173" s="54">
        <f t="shared" si="91"/>
        <v>172</v>
      </c>
      <c r="AD1173" s="56">
        <v>0</v>
      </c>
      <c r="AE1173" s="114">
        <v>0</v>
      </c>
      <c r="AF1173" s="56">
        <v>0</v>
      </c>
      <c r="AG1173" s="116" t="s">
        <v>90</v>
      </c>
      <c r="AH1173" s="54">
        <f t="shared" si="95"/>
        <v>0</v>
      </c>
      <c r="AI1173" s="56">
        <v>0</v>
      </c>
      <c r="AJ1173" s="114">
        <v>0</v>
      </c>
      <c r="AK1173" s="120" t="s">
        <v>90</v>
      </c>
      <c r="AL1173" s="116" t="s">
        <v>90</v>
      </c>
      <c r="AM1173" s="56">
        <v>0</v>
      </c>
      <c r="AN1173" s="116" t="s">
        <v>90</v>
      </c>
      <c r="AO1173" s="116" t="s">
        <v>90</v>
      </c>
      <c r="AP1173" s="116" t="s">
        <v>90</v>
      </c>
      <c r="AQ1173" s="54">
        <f t="shared" si="92"/>
        <v>0</v>
      </c>
      <c r="AR1173" s="54">
        <f>+L1173+AE1173-AJ1173</f>
        <v>14795936</v>
      </c>
      <c r="AS1173" s="56" t="s">
        <v>571</v>
      </c>
      <c r="AT1173" s="114">
        <v>0</v>
      </c>
      <c r="AU1173" s="56" t="s">
        <v>91</v>
      </c>
      <c r="AV1173" s="114">
        <v>0</v>
      </c>
      <c r="AW1173" s="56" t="s">
        <v>90</v>
      </c>
      <c r="AX1173" s="247">
        <v>2142194</v>
      </c>
      <c r="AY1173" s="58">
        <f t="shared" si="93"/>
        <v>12653742</v>
      </c>
      <c r="AZ1173" s="112">
        <f t="shared" si="94"/>
        <v>0.14478259435563928</v>
      </c>
      <c r="BA1173" s="159">
        <v>0.14478259435563928</v>
      </c>
      <c r="BB1173" s="56" t="s">
        <v>90</v>
      </c>
      <c r="BC1173" s="56" t="s">
        <v>92</v>
      </c>
      <c r="BD1173" s="403" t="s">
        <v>2080</v>
      </c>
      <c r="BE1173" s="51" t="s">
        <v>88</v>
      </c>
      <c r="BF1173" s="51" t="s">
        <v>88</v>
      </c>
    </row>
    <row r="1174" spans="2:58" x14ac:dyDescent="0.25">
      <c r="B1174" s="51">
        <v>2026</v>
      </c>
      <c r="C1174" s="51">
        <v>891780111</v>
      </c>
      <c r="D1174" s="51" t="s">
        <v>79</v>
      </c>
      <c r="E1174" s="161" t="s">
        <v>2079</v>
      </c>
      <c r="F1174" s="56" t="s">
        <v>2078</v>
      </c>
      <c r="G1174" s="56">
        <v>0</v>
      </c>
      <c r="H1174" s="56" t="s">
        <v>82</v>
      </c>
      <c r="I1174" s="51" t="s">
        <v>174</v>
      </c>
      <c r="J1174" s="121" t="s">
        <v>84</v>
      </c>
      <c r="K1174" s="109" t="s">
        <v>2077</v>
      </c>
      <c r="L1174" s="114">
        <v>11624778</v>
      </c>
      <c r="M1174" s="51" t="s">
        <v>86</v>
      </c>
      <c r="N1174" s="109" t="s">
        <v>2076</v>
      </c>
      <c r="O1174" s="109">
        <v>1049348130</v>
      </c>
      <c r="P1174" s="109">
        <v>273</v>
      </c>
      <c r="Q1174" s="120">
        <v>46043</v>
      </c>
      <c r="R1174" s="56">
        <v>538927056</v>
      </c>
      <c r="S1174" s="114">
        <v>4086</v>
      </c>
      <c r="T1174" s="120">
        <v>45687</v>
      </c>
      <c r="U1174" s="114">
        <v>11624778</v>
      </c>
      <c r="V1174" s="56" t="s">
        <v>88</v>
      </c>
      <c r="W1174" s="114">
        <v>1082939683</v>
      </c>
      <c r="X1174" s="161" t="s">
        <v>1984</v>
      </c>
      <c r="Y1174" s="120">
        <v>46052</v>
      </c>
      <c r="Z1174" s="120">
        <v>46052</v>
      </c>
      <c r="AA1174" s="120" t="s">
        <v>90</v>
      </c>
      <c r="AB1174" s="120">
        <v>46173</v>
      </c>
      <c r="AC1174" s="54">
        <f t="shared" si="91"/>
        <v>121</v>
      </c>
      <c r="AD1174" s="56">
        <v>0</v>
      </c>
      <c r="AE1174" s="114">
        <v>0</v>
      </c>
      <c r="AF1174" s="56">
        <v>0</v>
      </c>
      <c r="AG1174" s="116" t="s">
        <v>90</v>
      </c>
      <c r="AH1174" s="54">
        <f t="shared" si="95"/>
        <v>0</v>
      </c>
      <c r="AI1174" s="56">
        <v>0</v>
      </c>
      <c r="AJ1174" s="114">
        <v>0</v>
      </c>
      <c r="AK1174" s="120" t="s">
        <v>90</v>
      </c>
      <c r="AL1174" s="116" t="s">
        <v>90</v>
      </c>
      <c r="AM1174" s="56">
        <v>0</v>
      </c>
      <c r="AN1174" s="116" t="s">
        <v>90</v>
      </c>
      <c r="AO1174" s="116" t="s">
        <v>90</v>
      </c>
      <c r="AP1174" s="116" t="s">
        <v>90</v>
      </c>
      <c r="AQ1174" s="54">
        <f t="shared" si="92"/>
        <v>0</v>
      </c>
      <c r="AR1174" s="54">
        <f>+L1174+AE1174-AJ1174</f>
        <v>11624778</v>
      </c>
      <c r="AS1174" s="56" t="s">
        <v>571</v>
      </c>
      <c r="AT1174" s="114">
        <v>0</v>
      </c>
      <c r="AU1174" s="56" t="s">
        <v>91</v>
      </c>
      <c r="AV1174" s="114">
        <v>0</v>
      </c>
      <c r="AW1174" s="56" t="s">
        <v>90</v>
      </c>
      <c r="AX1174" s="247">
        <v>6458210</v>
      </c>
      <c r="AY1174" s="58">
        <f t="shared" si="93"/>
        <v>5166568</v>
      </c>
      <c r="AZ1174" s="112">
        <f t="shared" si="94"/>
        <v>0.55555555555555558</v>
      </c>
      <c r="BA1174" s="159">
        <v>0.55555555555555558</v>
      </c>
      <c r="BB1174" s="56" t="s">
        <v>90</v>
      </c>
      <c r="BC1174" s="56" t="s">
        <v>149</v>
      </c>
      <c r="BD1174" s="403" t="s">
        <v>2075</v>
      </c>
      <c r="BE1174" s="51" t="s">
        <v>88</v>
      </c>
      <c r="BF1174" s="51" t="s">
        <v>88</v>
      </c>
    </row>
    <row r="1175" spans="2:58" x14ac:dyDescent="0.25">
      <c r="B1175" s="51">
        <v>2026</v>
      </c>
      <c r="C1175" s="51">
        <v>891780111</v>
      </c>
      <c r="D1175" s="51" t="s">
        <v>79</v>
      </c>
      <c r="E1175" s="161" t="s">
        <v>2074</v>
      </c>
      <c r="F1175" s="56" t="s">
        <v>2073</v>
      </c>
      <c r="G1175" s="56">
        <v>0</v>
      </c>
      <c r="H1175" s="56" t="s">
        <v>82</v>
      </c>
      <c r="I1175" s="51" t="s">
        <v>174</v>
      </c>
      <c r="J1175" s="121" t="s">
        <v>84</v>
      </c>
      <c r="K1175" s="410" t="s">
        <v>2072</v>
      </c>
      <c r="L1175" s="114">
        <v>15569237</v>
      </c>
      <c r="M1175" s="51" t="s">
        <v>86</v>
      </c>
      <c r="N1175" s="109" t="s">
        <v>2071</v>
      </c>
      <c r="O1175" s="109">
        <v>1081919197</v>
      </c>
      <c r="P1175" s="109">
        <v>490</v>
      </c>
      <c r="Q1175" s="120">
        <v>46051</v>
      </c>
      <c r="R1175" s="56" t="s">
        <v>2022</v>
      </c>
      <c r="S1175" s="114">
        <v>4101</v>
      </c>
      <c r="T1175" s="120">
        <v>46052</v>
      </c>
      <c r="U1175" s="114">
        <v>15569237</v>
      </c>
      <c r="V1175" s="56" t="s">
        <v>88</v>
      </c>
      <c r="W1175" s="114">
        <v>1082939683</v>
      </c>
      <c r="X1175" s="161" t="s">
        <v>1984</v>
      </c>
      <c r="Y1175" s="120">
        <v>46052</v>
      </c>
      <c r="Z1175" s="120">
        <v>46062</v>
      </c>
      <c r="AA1175" s="120" t="s">
        <v>90</v>
      </c>
      <c r="AB1175" s="120">
        <v>46234</v>
      </c>
      <c r="AC1175" s="54">
        <f t="shared" si="91"/>
        <v>172</v>
      </c>
      <c r="AD1175" s="56">
        <v>0</v>
      </c>
      <c r="AE1175" s="114">
        <v>0</v>
      </c>
      <c r="AF1175" s="56">
        <v>0</v>
      </c>
      <c r="AG1175" s="116" t="s">
        <v>90</v>
      </c>
      <c r="AH1175" s="54">
        <f t="shared" si="95"/>
        <v>0</v>
      </c>
      <c r="AI1175" s="56">
        <v>0</v>
      </c>
      <c r="AJ1175" s="114">
        <v>0</v>
      </c>
      <c r="AK1175" s="120" t="s">
        <v>90</v>
      </c>
      <c r="AL1175" s="116" t="s">
        <v>90</v>
      </c>
      <c r="AM1175" s="56">
        <v>0</v>
      </c>
      <c r="AN1175" s="116" t="s">
        <v>90</v>
      </c>
      <c r="AO1175" s="116" t="s">
        <v>90</v>
      </c>
      <c r="AP1175" s="116" t="s">
        <v>90</v>
      </c>
      <c r="AQ1175" s="54">
        <f t="shared" si="92"/>
        <v>0</v>
      </c>
      <c r="AR1175" s="54">
        <f>+L1175+AE1175-AJ1175</f>
        <v>15569237</v>
      </c>
      <c r="AS1175" s="56" t="s">
        <v>571</v>
      </c>
      <c r="AT1175" s="114">
        <v>0</v>
      </c>
      <c r="AU1175" s="56" t="s">
        <v>91</v>
      </c>
      <c r="AV1175" s="114">
        <v>0</v>
      </c>
      <c r="AW1175" s="56" t="s">
        <v>90</v>
      </c>
      <c r="AX1175" s="247">
        <v>2366115</v>
      </c>
      <c r="AY1175" s="58">
        <f t="shared" si="93"/>
        <v>13203122</v>
      </c>
      <c r="AZ1175" s="112">
        <f t="shared" si="94"/>
        <v>0.15197372870616588</v>
      </c>
      <c r="BA1175" s="159">
        <v>0.15197372870616588</v>
      </c>
      <c r="BB1175" s="56" t="s">
        <v>90</v>
      </c>
      <c r="BC1175" s="56" t="s">
        <v>92</v>
      </c>
      <c r="BD1175" s="403" t="s">
        <v>2070</v>
      </c>
      <c r="BE1175" s="51" t="s">
        <v>88</v>
      </c>
      <c r="BF1175" s="51" t="s">
        <v>88</v>
      </c>
    </row>
    <row r="1176" spans="2:58" x14ac:dyDescent="0.25">
      <c r="B1176" s="51">
        <v>2026</v>
      </c>
      <c r="C1176" s="51">
        <v>891780111</v>
      </c>
      <c r="D1176" s="51" t="s">
        <v>79</v>
      </c>
      <c r="E1176" s="161" t="s">
        <v>2069</v>
      </c>
      <c r="F1176" s="56" t="s">
        <v>2068</v>
      </c>
      <c r="G1176" s="56">
        <v>0</v>
      </c>
      <c r="H1176" s="56" t="s">
        <v>82</v>
      </c>
      <c r="I1176" s="51" t="s">
        <v>174</v>
      </c>
      <c r="J1176" s="121" t="s">
        <v>84</v>
      </c>
      <c r="K1176" s="109" t="s">
        <v>2067</v>
      </c>
      <c r="L1176" s="114">
        <v>11836745</v>
      </c>
      <c r="M1176" s="51" t="s">
        <v>86</v>
      </c>
      <c r="N1176" s="109" t="s">
        <v>2066</v>
      </c>
      <c r="O1176" s="109">
        <v>1148701830</v>
      </c>
      <c r="P1176" s="109">
        <v>490</v>
      </c>
      <c r="Q1176" s="120">
        <v>46051</v>
      </c>
      <c r="R1176" s="56" t="s">
        <v>2022</v>
      </c>
      <c r="S1176" s="114">
        <v>4083</v>
      </c>
      <c r="T1176" s="120">
        <v>46052</v>
      </c>
      <c r="U1176" s="114">
        <v>11836745</v>
      </c>
      <c r="V1176" s="56" t="s">
        <v>88</v>
      </c>
      <c r="W1176" s="114">
        <v>1082939683</v>
      </c>
      <c r="X1176" s="161" t="s">
        <v>1984</v>
      </c>
      <c r="Y1176" s="120">
        <v>46052</v>
      </c>
      <c r="Z1176" s="120">
        <v>46062</v>
      </c>
      <c r="AA1176" s="120" t="s">
        <v>90</v>
      </c>
      <c r="AB1176" s="120">
        <v>46234</v>
      </c>
      <c r="AC1176" s="54">
        <f t="shared" si="91"/>
        <v>172</v>
      </c>
      <c r="AD1176" s="56">
        <v>0</v>
      </c>
      <c r="AE1176" s="114">
        <v>0</v>
      </c>
      <c r="AF1176" s="56">
        <v>0</v>
      </c>
      <c r="AG1176" s="116" t="s">
        <v>90</v>
      </c>
      <c r="AH1176" s="54">
        <f t="shared" si="95"/>
        <v>0</v>
      </c>
      <c r="AI1176" s="56">
        <v>1</v>
      </c>
      <c r="AJ1176" s="114">
        <v>8980487</v>
      </c>
      <c r="AK1176" s="120">
        <v>46084</v>
      </c>
      <c r="AL1176" s="116" t="s">
        <v>90</v>
      </c>
      <c r="AM1176" s="56">
        <v>0</v>
      </c>
      <c r="AN1176" s="116" t="s">
        <v>90</v>
      </c>
      <c r="AO1176" s="116" t="s">
        <v>90</v>
      </c>
      <c r="AP1176" s="116" t="s">
        <v>90</v>
      </c>
      <c r="AQ1176" s="54">
        <f t="shared" si="92"/>
        <v>0</v>
      </c>
      <c r="AR1176" s="54">
        <f>+L1176+AE1176-AJ1176</f>
        <v>2856258</v>
      </c>
      <c r="AS1176" s="56" t="s">
        <v>571</v>
      </c>
      <c r="AT1176" s="114">
        <v>0</v>
      </c>
      <c r="AU1176" s="56" t="s">
        <v>91</v>
      </c>
      <c r="AV1176" s="114">
        <v>0</v>
      </c>
      <c r="AW1176" s="56" t="s">
        <v>90</v>
      </c>
      <c r="AX1176" s="247">
        <v>2856258</v>
      </c>
      <c r="AY1176" s="58">
        <f t="shared" si="93"/>
        <v>0</v>
      </c>
      <c r="AZ1176" s="112">
        <f t="shared" si="94"/>
        <v>1</v>
      </c>
      <c r="BA1176" s="159">
        <v>0</v>
      </c>
      <c r="BB1176" s="56" t="s">
        <v>90</v>
      </c>
      <c r="BC1176" s="56" t="s">
        <v>149</v>
      </c>
      <c r="BD1176" s="403" t="s">
        <v>2065</v>
      </c>
      <c r="BE1176" s="51" t="s">
        <v>88</v>
      </c>
      <c r="BF1176" s="51" t="s">
        <v>88</v>
      </c>
    </row>
    <row r="1177" spans="2:58" x14ac:dyDescent="0.25">
      <c r="B1177" s="51">
        <v>2026</v>
      </c>
      <c r="C1177" s="51">
        <v>891780111</v>
      </c>
      <c r="D1177" s="51" t="s">
        <v>79</v>
      </c>
      <c r="E1177" s="161" t="s">
        <v>12434</v>
      </c>
      <c r="F1177" s="56" t="s">
        <v>2064</v>
      </c>
      <c r="G1177" s="56">
        <v>0</v>
      </c>
      <c r="H1177" s="56" t="s">
        <v>82</v>
      </c>
      <c r="I1177" s="51" t="s">
        <v>174</v>
      </c>
      <c r="J1177" s="121" t="s">
        <v>84</v>
      </c>
      <c r="K1177" s="109" t="s">
        <v>2063</v>
      </c>
      <c r="L1177" s="114">
        <v>16342539</v>
      </c>
      <c r="M1177" s="51" t="s">
        <v>86</v>
      </c>
      <c r="N1177" s="109" t="s">
        <v>2062</v>
      </c>
      <c r="O1177" s="109">
        <v>1082993145</v>
      </c>
      <c r="P1177" s="109">
        <v>490</v>
      </c>
      <c r="Q1177" s="120">
        <v>46051</v>
      </c>
      <c r="R1177" s="56" t="s">
        <v>2022</v>
      </c>
      <c r="S1177" s="114">
        <v>4149</v>
      </c>
      <c r="T1177" s="120">
        <v>46052</v>
      </c>
      <c r="U1177" s="114">
        <v>16342539</v>
      </c>
      <c r="V1177" s="56" t="s">
        <v>88</v>
      </c>
      <c r="W1177" s="114">
        <v>1082939683</v>
      </c>
      <c r="X1177" s="161" t="s">
        <v>1984</v>
      </c>
      <c r="Y1177" s="120">
        <v>46052</v>
      </c>
      <c r="Z1177" s="120">
        <v>46062</v>
      </c>
      <c r="AA1177" s="120" t="s">
        <v>90</v>
      </c>
      <c r="AB1177" s="120">
        <v>46234</v>
      </c>
      <c r="AC1177" s="54">
        <f t="shared" si="91"/>
        <v>172</v>
      </c>
      <c r="AD1177" s="56">
        <v>0</v>
      </c>
      <c r="AE1177" s="114">
        <v>0</v>
      </c>
      <c r="AF1177" s="56">
        <v>0</v>
      </c>
      <c r="AG1177" s="116" t="s">
        <v>90</v>
      </c>
      <c r="AH1177" s="54">
        <f t="shared" si="95"/>
        <v>0</v>
      </c>
      <c r="AI1177" s="56">
        <v>0</v>
      </c>
      <c r="AJ1177" s="114">
        <v>0</v>
      </c>
      <c r="AK1177" s="120" t="s">
        <v>90</v>
      </c>
      <c r="AL1177" s="116" t="s">
        <v>90</v>
      </c>
      <c r="AM1177" s="56">
        <v>0</v>
      </c>
      <c r="AN1177" s="116" t="s">
        <v>90</v>
      </c>
      <c r="AO1177" s="116" t="s">
        <v>90</v>
      </c>
      <c r="AP1177" s="116" t="s">
        <v>90</v>
      </c>
      <c r="AQ1177" s="54">
        <f t="shared" si="92"/>
        <v>0</v>
      </c>
      <c r="AR1177" s="54">
        <f>+L1177+AE1177-AJ1177</f>
        <v>16342539</v>
      </c>
      <c r="AS1177" s="56" t="s">
        <v>571</v>
      </c>
      <c r="AT1177" s="114">
        <v>0</v>
      </c>
      <c r="AU1177" s="56" t="s">
        <v>91</v>
      </c>
      <c r="AV1177" s="114">
        <v>0</v>
      </c>
      <c r="AW1177" s="56" t="s">
        <v>90</v>
      </c>
      <c r="AX1177" s="247">
        <v>2366115</v>
      </c>
      <c r="AY1177" s="58">
        <f t="shared" si="93"/>
        <v>13976424</v>
      </c>
      <c r="AZ1177" s="112">
        <f t="shared" si="94"/>
        <v>0.14478258243715986</v>
      </c>
      <c r="BA1177" s="159">
        <v>0.14478258243715986</v>
      </c>
      <c r="BB1177" s="56" t="s">
        <v>90</v>
      </c>
      <c r="BC1177" s="56" t="s">
        <v>92</v>
      </c>
      <c r="BD1177" s="403" t="s">
        <v>2061</v>
      </c>
      <c r="BE1177" s="51" t="s">
        <v>88</v>
      </c>
      <c r="BF1177" s="51" t="s">
        <v>88</v>
      </c>
    </row>
    <row r="1178" spans="2:58" x14ac:dyDescent="0.25">
      <c r="B1178" s="51">
        <v>2026</v>
      </c>
      <c r="C1178" s="51">
        <v>891780111</v>
      </c>
      <c r="D1178" s="51" t="s">
        <v>79</v>
      </c>
      <c r="E1178" s="161" t="s">
        <v>2060</v>
      </c>
      <c r="F1178" s="56" t="s">
        <v>2059</v>
      </c>
      <c r="G1178" s="56">
        <v>0</v>
      </c>
      <c r="H1178" s="56" t="s">
        <v>82</v>
      </c>
      <c r="I1178" s="51" t="s">
        <v>174</v>
      </c>
      <c r="J1178" s="121" t="s">
        <v>84</v>
      </c>
      <c r="K1178" s="410" t="s">
        <v>2058</v>
      </c>
      <c r="L1178" s="114">
        <v>11836745</v>
      </c>
      <c r="M1178" s="51" t="s">
        <v>86</v>
      </c>
      <c r="N1178" s="109" t="s">
        <v>2057</v>
      </c>
      <c r="O1178" s="109">
        <v>1193566144</v>
      </c>
      <c r="P1178" s="109">
        <v>490</v>
      </c>
      <c r="Q1178" s="120">
        <v>46051</v>
      </c>
      <c r="R1178" s="56" t="s">
        <v>2022</v>
      </c>
      <c r="S1178" s="114">
        <v>4011</v>
      </c>
      <c r="T1178" s="120">
        <v>46052</v>
      </c>
      <c r="U1178" s="114">
        <v>11836745</v>
      </c>
      <c r="V1178" s="56" t="s">
        <v>88</v>
      </c>
      <c r="W1178" s="114">
        <v>1082939683</v>
      </c>
      <c r="X1178" s="161" t="s">
        <v>1984</v>
      </c>
      <c r="Y1178" s="120">
        <v>46052</v>
      </c>
      <c r="Z1178" s="120">
        <v>46062</v>
      </c>
      <c r="AA1178" s="120" t="s">
        <v>90</v>
      </c>
      <c r="AB1178" s="120">
        <v>46234</v>
      </c>
      <c r="AC1178" s="54">
        <f t="shared" si="91"/>
        <v>172</v>
      </c>
      <c r="AD1178" s="56">
        <v>0</v>
      </c>
      <c r="AE1178" s="114">
        <v>0</v>
      </c>
      <c r="AF1178" s="56">
        <v>0</v>
      </c>
      <c r="AG1178" s="116" t="s">
        <v>90</v>
      </c>
      <c r="AH1178" s="54">
        <f t="shared" si="95"/>
        <v>0</v>
      </c>
      <c r="AI1178" s="56">
        <v>0</v>
      </c>
      <c r="AJ1178" s="114">
        <v>0</v>
      </c>
      <c r="AK1178" s="120" t="s">
        <v>90</v>
      </c>
      <c r="AL1178" s="116" t="s">
        <v>90</v>
      </c>
      <c r="AM1178" s="56">
        <v>0</v>
      </c>
      <c r="AN1178" s="116" t="s">
        <v>90</v>
      </c>
      <c r="AO1178" s="116" t="s">
        <v>90</v>
      </c>
      <c r="AP1178" s="116" t="s">
        <v>90</v>
      </c>
      <c r="AQ1178" s="54">
        <f t="shared" si="92"/>
        <v>0</v>
      </c>
      <c r="AR1178" s="54">
        <f>+L1178+AE1178-AJ1178</f>
        <v>11836745</v>
      </c>
      <c r="AS1178" s="56" t="s">
        <v>571</v>
      </c>
      <c r="AT1178" s="114">
        <v>0</v>
      </c>
      <c r="AU1178" s="56" t="s">
        <v>91</v>
      </c>
      <c r="AV1178" s="114">
        <v>0</v>
      </c>
      <c r="AW1178" s="56" t="s">
        <v>90</v>
      </c>
      <c r="AX1178" s="247">
        <v>2856258</v>
      </c>
      <c r="AY1178" s="58">
        <f t="shared" si="93"/>
        <v>8980487</v>
      </c>
      <c r="AZ1178" s="112">
        <f t="shared" si="94"/>
        <v>0.24130434507121679</v>
      </c>
      <c r="BA1178" s="159">
        <v>0.24130434507121679</v>
      </c>
      <c r="BB1178" s="56" t="s">
        <v>90</v>
      </c>
      <c r="BC1178" s="56" t="s">
        <v>92</v>
      </c>
      <c r="BD1178" s="403" t="s">
        <v>2056</v>
      </c>
      <c r="BE1178" s="51" t="s">
        <v>88</v>
      </c>
      <c r="BF1178" s="51" t="s">
        <v>88</v>
      </c>
    </row>
    <row r="1179" spans="2:58" x14ac:dyDescent="0.25">
      <c r="B1179" s="51">
        <v>2026</v>
      </c>
      <c r="C1179" s="51">
        <v>891780111</v>
      </c>
      <c r="D1179" s="51" t="s">
        <v>79</v>
      </c>
      <c r="E1179" s="161" t="s">
        <v>2055</v>
      </c>
      <c r="F1179" s="56" t="s">
        <v>2054</v>
      </c>
      <c r="G1179" s="56">
        <v>0</v>
      </c>
      <c r="H1179" s="56" t="s">
        <v>82</v>
      </c>
      <c r="I1179" s="51" t="s">
        <v>174</v>
      </c>
      <c r="J1179" s="121" t="s">
        <v>84</v>
      </c>
      <c r="K1179" s="410" t="s">
        <v>2053</v>
      </c>
      <c r="L1179" s="114">
        <v>13074015</v>
      </c>
      <c r="M1179" s="51" t="s">
        <v>86</v>
      </c>
      <c r="N1179" s="109" t="s">
        <v>2052</v>
      </c>
      <c r="O1179" s="109">
        <v>1081803329</v>
      </c>
      <c r="P1179" s="109">
        <v>490</v>
      </c>
      <c r="Q1179" s="120">
        <v>46051</v>
      </c>
      <c r="R1179" s="56" t="s">
        <v>2022</v>
      </c>
      <c r="S1179" s="114">
        <v>4061</v>
      </c>
      <c r="T1179" s="120">
        <v>46052</v>
      </c>
      <c r="U1179" s="114">
        <v>13074015</v>
      </c>
      <c r="V1179" s="56" t="s">
        <v>88</v>
      </c>
      <c r="W1179" s="114">
        <v>1082939683</v>
      </c>
      <c r="X1179" s="161" t="s">
        <v>1984</v>
      </c>
      <c r="Y1179" s="120">
        <v>46052</v>
      </c>
      <c r="Z1179" s="120">
        <v>46062</v>
      </c>
      <c r="AA1179" s="120" t="s">
        <v>90</v>
      </c>
      <c r="AB1179" s="120">
        <v>46234</v>
      </c>
      <c r="AC1179" s="54">
        <f t="shared" si="91"/>
        <v>172</v>
      </c>
      <c r="AD1179" s="56">
        <v>0</v>
      </c>
      <c r="AE1179" s="114">
        <v>0</v>
      </c>
      <c r="AF1179" s="56">
        <v>0</v>
      </c>
      <c r="AG1179" s="116" t="s">
        <v>90</v>
      </c>
      <c r="AH1179" s="54">
        <f t="shared" si="95"/>
        <v>0</v>
      </c>
      <c r="AI1179" s="56">
        <v>0</v>
      </c>
      <c r="AJ1179" s="114">
        <v>0</v>
      </c>
      <c r="AK1179" s="120" t="s">
        <v>90</v>
      </c>
      <c r="AL1179" s="116" t="s">
        <v>90</v>
      </c>
      <c r="AM1179" s="56">
        <v>0</v>
      </c>
      <c r="AN1179" s="116" t="s">
        <v>90</v>
      </c>
      <c r="AO1179" s="116" t="s">
        <v>90</v>
      </c>
      <c r="AP1179" s="116" t="s">
        <v>90</v>
      </c>
      <c r="AQ1179" s="54">
        <f t="shared" si="92"/>
        <v>0</v>
      </c>
      <c r="AR1179" s="54">
        <f>+L1179+AE1179-AJ1179</f>
        <v>13074015</v>
      </c>
      <c r="AS1179" s="56" t="s">
        <v>571</v>
      </c>
      <c r="AT1179" s="114">
        <v>0</v>
      </c>
      <c r="AU1179" s="56" t="s">
        <v>91</v>
      </c>
      <c r="AV1179" s="114">
        <v>0</v>
      </c>
      <c r="AW1179" s="56" t="s">
        <v>90</v>
      </c>
      <c r="AX1179" s="247">
        <v>3154816</v>
      </c>
      <c r="AY1179" s="58">
        <f t="shared" si="93"/>
        <v>9919199</v>
      </c>
      <c r="AZ1179" s="112">
        <f t="shared" si="94"/>
        <v>0.24130429711148413</v>
      </c>
      <c r="BA1179" s="159">
        <v>0.24130429711148413</v>
      </c>
      <c r="BB1179" s="56" t="s">
        <v>90</v>
      </c>
      <c r="BC1179" s="56" t="s">
        <v>92</v>
      </c>
      <c r="BD1179" s="403" t="s">
        <v>2051</v>
      </c>
      <c r="BE1179" s="51" t="s">
        <v>88</v>
      </c>
      <c r="BF1179" s="51" t="s">
        <v>88</v>
      </c>
    </row>
    <row r="1180" spans="2:58" x14ac:dyDescent="0.25">
      <c r="B1180" s="51">
        <v>2026</v>
      </c>
      <c r="C1180" s="51">
        <v>891780111</v>
      </c>
      <c r="D1180" s="51" t="s">
        <v>79</v>
      </c>
      <c r="E1180" s="161" t="s">
        <v>2050</v>
      </c>
      <c r="F1180" s="56" t="s">
        <v>2049</v>
      </c>
      <c r="G1180" s="56">
        <v>0</v>
      </c>
      <c r="H1180" s="56" t="s">
        <v>82</v>
      </c>
      <c r="I1180" s="51" t="s">
        <v>174</v>
      </c>
      <c r="J1180" s="121" t="s">
        <v>84</v>
      </c>
      <c r="K1180" s="410" t="s">
        <v>2048</v>
      </c>
      <c r="L1180" s="114">
        <v>14795931</v>
      </c>
      <c r="M1180" s="51" t="s">
        <v>86</v>
      </c>
      <c r="N1180" s="109" t="s">
        <v>2047</v>
      </c>
      <c r="O1180" s="109">
        <v>36727872</v>
      </c>
      <c r="P1180" s="109">
        <v>490</v>
      </c>
      <c r="Q1180" s="120">
        <v>46051</v>
      </c>
      <c r="R1180" s="56" t="s">
        <v>2022</v>
      </c>
      <c r="S1180" s="114">
        <v>4003</v>
      </c>
      <c r="T1180" s="120">
        <v>46052</v>
      </c>
      <c r="U1180" s="114">
        <v>14795931</v>
      </c>
      <c r="V1180" s="56" t="s">
        <v>88</v>
      </c>
      <c r="W1180" s="114">
        <v>1082939683</v>
      </c>
      <c r="X1180" s="161" t="s">
        <v>1984</v>
      </c>
      <c r="Y1180" s="120">
        <v>46052</v>
      </c>
      <c r="Z1180" s="120">
        <v>46062</v>
      </c>
      <c r="AA1180" s="120" t="s">
        <v>90</v>
      </c>
      <c r="AB1180" s="120">
        <v>46234</v>
      </c>
      <c r="AC1180" s="54">
        <f t="shared" si="91"/>
        <v>172</v>
      </c>
      <c r="AD1180" s="56">
        <v>0</v>
      </c>
      <c r="AE1180" s="114">
        <v>0</v>
      </c>
      <c r="AF1180" s="56">
        <v>0</v>
      </c>
      <c r="AG1180" s="116" t="s">
        <v>90</v>
      </c>
      <c r="AH1180" s="54">
        <f t="shared" si="95"/>
        <v>0</v>
      </c>
      <c r="AI1180" s="56">
        <v>0</v>
      </c>
      <c r="AJ1180" s="114">
        <v>0</v>
      </c>
      <c r="AK1180" s="120" t="s">
        <v>90</v>
      </c>
      <c r="AL1180" s="116" t="s">
        <v>90</v>
      </c>
      <c r="AM1180" s="56">
        <v>0</v>
      </c>
      <c r="AN1180" s="116" t="s">
        <v>90</v>
      </c>
      <c r="AO1180" s="116" t="s">
        <v>90</v>
      </c>
      <c r="AP1180" s="116" t="s">
        <v>90</v>
      </c>
      <c r="AQ1180" s="54">
        <f t="shared" si="92"/>
        <v>0</v>
      </c>
      <c r="AR1180" s="54">
        <f>+L1180+AE1180-AJ1180</f>
        <v>14795931</v>
      </c>
      <c r="AS1180" s="56" t="s">
        <v>571</v>
      </c>
      <c r="AT1180" s="114">
        <v>0</v>
      </c>
      <c r="AU1180" s="56" t="s">
        <v>91</v>
      </c>
      <c r="AV1180" s="114">
        <v>0</v>
      </c>
      <c r="AW1180" s="56" t="s">
        <v>90</v>
      </c>
      <c r="AX1180" s="247">
        <v>2229220</v>
      </c>
      <c r="AY1180" s="58">
        <f t="shared" si="93"/>
        <v>12566711</v>
      </c>
      <c r="AZ1180" s="112">
        <f t="shared" si="94"/>
        <v>0.15066439550170921</v>
      </c>
      <c r="BA1180" s="159">
        <v>0.15066439550170921</v>
      </c>
      <c r="BB1180" s="56" t="s">
        <v>90</v>
      </c>
      <c r="BC1180" s="56" t="s">
        <v>92</v>
      </c>
      <c r="BD1180" s="403" t="s">
        <v>2046</v>
      </c>
      <c r="BE1180" s="51" t="s">
        <v>88</v>
      </c>
      <c r="BF1180" s="51" t="s">
        <v>88</v>
      </c>
    </row>
    <row r="1181" spans="2:58" x14ac:dyDescent="0.25">
      <c r="B1181" s="51">
        <v>2026</v>
      </c>
      <c r="C1181" s="51">
        <v>891780111</v>
      </c>
      <c r="D1181" s="51" t="s">
        <v>79</v>
      </c>
      <c r="E1181" s="161" t="s">
        <v>2045</v>
      </c>
      <c r="F1181" s="56" t="s">
        <v>2044</v>
      </c>
      <c r="G1181" s="56">
        <v>0</v>
      </c>
      <c r="H1181" s="56" t="s">
        <v>82</v>
      </c>
      <c r="I1181" s="51" t="s">
        <v>174</v>
      </c>
      <c r="J1181" s="121" t="s">
        <v>84</v>
      </c>
      <c r="K1181" s="109" t="s">
        <v>2043</v>
      </c>
      <c r="L1181" s="114">
        <v>13074015</v>
      </c>
      <c r="M1181" s="51" t="s">
        <v>86</v>
      </c>
      <c r="N1181" s="109" t="s">
        <v>2042</v>
      </c>
      <c r="O1181" s="109">
        <v>1094167092</v>
      </c>
      <c r="P1181" s="109">
        <v>490</v>
      </c>
      <c r="Q1181" s="120">
        <v>46051</v>
      </c>
      <c r="R1181" s="56" t="s">
        <v>2022</v>
      </c>
      <c r="S1181" s="114">
        <v>4118</v>
      </c>
      <c r="T1181" s="120">
        <v>46052</v>
      </c>
      <c r="U1181" s="114">
        <v>13074015</v>
      </c>
      <c r="V1181" s="56" t="s">
        <v>88</v>
      </c>
      <c r="W1181" s="114">
        <v>1082939683</v>
      </c>
      <c r="X1181" s="161" t="s">
        <v>1984</v>
      </c>
      <c r="Y1181" s="120">
        <v>46052</v>
      </c>
      <c r="Z1181" s="120">
        <v>46062</v>
      </c>
      <c r="AA1181" s="120" t="s">
        <v>90</v>
      </c>
      <c r="AB1181" s="120">
        <v>46234</v>
      </c>
      <c r="AC1181" s="54">
        <f t="shared" si="91"/>
        <v>172</v>
      </c>
      <c r="AD1181" s="56">
        <v>0</v>
      </c>
      <c r="AE1181" s="114">
        <v>0</v>
      </c>
      <c r="AF1181" s="56">
        <v>0</v>
      </c>
      <c r="AG1181" s="116" t="s">
        <v>90</v>
      </c>
      <c r="AH1181" s="54">
        <f t="shared" si="95"/>
        <v>0</v>
      </c>
      <c r="AI1181" s="56">
        <v>0</v>
      </c>
      <c r="AJ1181" s="114">
        <v>0</v>
      </c>
      <c r="AK1181" s="120" t="s">
        <v>90</v>
      </c>
      <c r="AL1181" s="116" t="s">
        <v>90</v>
      </c>
      <c r="AM1181" s="56">
        <v>0</v>
      </c>
      <c r="AN1181" s="116" t="s">
        <v>90</v>
      </c>
      <c r="AO1181" s="116" t="s">
        <v>90</v>
      </c>
      <c r="AP1181" s="116" t="s">
        <v>90</v>
      </c>
      <c r="AQ1181" s="54">
        <f t="shared" si="92"/>
        <v>0</v>
      </c>
      <c r="AR1181" s="54">
        <f>+L1181+AE1181-AJ1181</f>
        <v>13074015</v>
      </c>
      <c r="AS1181" s="56" t="s">
        <v>571</v>
      </c>
      <c r="AT1181" s="114">
        <v>0</v>
      </c>
      <c r="AU1181" s="56" t="s">
        <v>91</v>
      </c>
      <c r="AV1181" s="114">
        <v>0</v>
      </c>
      <c r="AW1181" s="56" t="s">
        <v>90</v>
      </c>
      <c r="AX1181" s="247">
        <v>3154816</v>
      </c>
      <c r="AY1181" s="58">
        <f t="shared" si="93"/>
        <v>9919199</v>
      </c>
      <c r="AZ1181" s="112">
        <f t="shared" si="94"/>
        <v>0.24130429711148413</v>
      </c>
      <c r="BA1181" s="159">
        <v>0.24130429711148413</v>
      </c>
      <c r="BB1181" s="56" t="s">
        <v>90</v>
      </c>
      <c r="BC1181" s="56" t="s">
        <v>92</v>
      </c>
      <c r="BD1181" s="403" t="s">
        <v>2041</v>
      </c>
      <c r="BE1181" s="51" t="s">
        <v>88</v>
      </c>
      <c r="BF1181" s="51" t="s">
        <v>88</v>
      </c>
    </row>
    <row r="1182" spans="2:58" x14ac:dyDescent="0.25">
      <c r="B1182" s="51">
        <v>2026</v>
      </c>
      <c r="C1182" s="51">
        <v>891780111</v>
      </c>
      <c r="D1182" s="51" t="s">
        <v>79</v>
      </c>
      <c r="E1182" s="161" t="s">
        <v>2040</v>
      </c>
      <c r="F1182" s="56" t="s">
        <v>2039</v>
      </c>
      <c r="G1182" s="56">
        <v>0</v>
      </c>
      <c r="H1182" s="56" t="s">
        <v>82</v>
      </c>
      <c r="I1182" s="51" t="s">
        <v>174</v>
      </c>
      <c r="J1182" s="121" t="s">
        <v>84</v>
      </c>
      <c r="K1182" s="109" t="s">
        <v>2038</v>
      </c>
      <c r="L1182" s="114">
        <v>14795937</v>
      </c>
      <c r="M1182" s="51" t="s">
        <v>86</v>
      </c>
      <c r="N1182" s="109" t="s">
        <v>2037</v>
      </c>
      <c r="O1182" s="109">
        <v>36718929</v>
      </c>
      <c r="P1182" s="109">
        <v>490</v>
      </c>
      <c r="Q1182" s="120">
        <v>46051</v>
      </c>
      <c r="R1182" s="56" t="s">
        <v>2022</v>
      </c>
      <c r="S1182" s="114">
        <v>4006</v>
      </c>
      <c r="T1182" s="120">
        <v>46052</v>
      </c>
      <c r="U1182" s="114">
        <v>14795937</v>
      </c>
      <c r="V1182" s="56" t="s">
        <v>88</v>
      </c>
      <c r="W1182" s="114">
        <v>1082939683</v>
      </c>
      <c r="X1182" s="161" t="s">
        <v>1984</v>
      </c>
      <c r="Y1182" s="120">
        <v>46052</v>
      </c>
      <c r="Z1182" s="120">
        <v>46062</v>
      </c>
      <c r="AA1182" s="120" t="s">
        <v>90</v>
      </c>
      <c r="AB1182" s="120">
        <v>46234</v>
      </c>
      <c r="AC1182" s="54">
        <f t="shared" si="91"/>
        <v>172</v>
      </c>
      <c r="AD1182" s="56">
        <v>0</v>
      </c>
      <c r="AE1182" s="114">
        <v>0</v>
      </c>
      <c r="AF1182" s="56">
        <v>0</v>
      </c>
      <c r="AG1182" s="116" t="s">
        <v>90</v>
      </c>
      <c r="AH1182" s="54">
        <f t="shared" si="95"/>
        <v>0</v>
      </c>
      <c r="AI1182" s="56">
        <v>0</v>
      </c>
      <c r="AJ1182" s="114">
        <v>0</v>
      </c>
      <c r="AK1182" s="120" t="s">
        <v>90</v>
      </c>
      <c r="AL1182" s="116" t="s">
        <v>90</v>
      </c>
      <c r="AM1182" s="56">
        <v>0</v>
      </c>
      <c r="AN1182" s="116" t="s">
        <v>90</v>
      </c>
      <c r="AO1182" s="116" t="s">
        <v>90</v>
      </c>
      <c r="AP1182" s="116" t="s">
        <v>90</v>
      </c>
      <c r="AQ1182" s="54">
        <f t="shared" si="92"/>
        <v>0</v>
      </c>
      <c r="AR1182" s="54">
        <f>+L1182+AE1182-AJ1182</f>
        <v>14795937</v>
      </c>
      <c r="AS1182" s="56" t="s">
        <v>571</v>
      </c>
      <c r="AT1182" s="114">
        <v>0</v>
      </c>
      <c r="AU1182" s="56" t="s">
        <v>91</v>
      </c>
      <c r="AV1182" s="114">
        <v>0</v>
      </c>
      <c r="AW1182" s="56" t="s">
        <v>90</v>
      </c>
      <c r="AX1182" s="247">
        <v>2856260</v>
      </c>
      <c r="AY1182" s="58">
        <f t="shared" si="93"/>
        <v>11939677</v>
      </c>
      <c r="AZ1182" s="112">
        <f t="shared" si="94"/>
        <v>0.19304353620862269</v>
      </c>
      <c r="BA1182" s="159">
        <v>0.19304353620862269</v>
      </c>
      <c r="BB1182" s="56" t="s">
        <v>90</v>
      </c>
      <c r="BC1182" s="56" t="s">
        <v>92</v>
      </c>
      <c r="BD1182" s="403" t="s">
        <v>2036</v>
      </c>
      <c r="BE1182" s="51" t="s">
        <v>88</v>
      </c>
      <c r="BF1182" s="51" t="s">
        <v>88</v>
      </c>
    </row>
    <row r="1183" spans="2:58" x14ac:dyDescent="0.25">
      <c r="B1183" s="51">
        <v>2026</v>
      </c>
      <c r="C1183" s="51">
        <v>891780111</v>
      </c>
      <c r="D1183" s="51" t="s">
        <v>79</v>
      </c>
      <c r="E1183" s="161" t="s">
        <v>2035</v>
      </c>
      <c r="F1183" s="56" t="s">
        <v>2034</v>
      </c>
      <c r="G1183" s="56">
        <v>0</v>
      </c>
      <c r="H1183" s="56" t="s">
        <v>82</v>
      </c>
      <c r="I1183" s="51" t="s">
        <v>174</v>
      </c>
      <c r="J1183" s="121" t="s">
        <v>84</v>
      </c>
      <c r="K1183" s="109" t="s">
        <v>2029</v>
      </c>
      <c r="L1183" s="114">
        <v>11836745</v>
      </c>
      <c r="M1183" s="51" t="s">
        <v>86</v>
      </c>
      <c r="N1183" s="109" t="s">
        <v>2033</v>
      </c>
      <c r="O1183" s="109">
        <v>1148700919</v>
      </c>
      <c r="P1183" s="109">
        <v>490</v>
      </c>
      <c r="Q1183" s="120">
        <v>46051</v>
      </c>
      <c r="R1183" s="56" t="s">
        <v>2022</v>
      </c>
      <c r="S1183" s="114">
        <v>4117</v>
      </c>
      <c r="T1183" s="120">
        <v>46052</v>
      </c>
      <c r="U1183" s="114">
        <v>11836745</v>
      </c>
      <c r="V1183" s="56" t="s">
        <v>88</v>
      </c>
      <c r="W1183" s="114">
        <v>1082939683</v>
      </c>
      <c r="X1183" s="161" t="s">
        <v>1984</v>
      </c>
      <c r="Y1183" s="120">
        <v>46052</v>
      </c>
      <c r="Z1183" s="120">
        <v>46062</v>
      </c>
      <c r="AA1183" s="120" t="s">
        <v>90</v>
      </c>
      <c r="AB1183" s="120">
        <v>46234</v>
      </c>
      <c r="AC1183" s="54">
        <f t="shared" si="91"/>
        <v>172</v>
      </c>
      <c r="AD1183" s="56">
        <v>0</v>
      </c>
      <c r="AE1183" s="114">
        <v>0</v>
      </c>
      <c r="AF1183" s="56">
        <v>0</v>
      </c>
      <c r="AG1183" s="116" t="s">
        <v>90</v>
      </c>
      <c r="AH1183" s="54">
        <f t="shared" si="95"/>
        <v>0</v>
      </c>
      <c r="AI1183" s="56">
        <v>0</v>
      </c>
      <c r="AJ1183" s="114">
        <v>0</v>
      </c>
      <c r="AK1183" s="120" t="s">
        <v>90</v>
      </c>
      <c r="AL1183" s="116" t="s">
        <v>90</v>
      </c>
      <c r="AM1183" s="56">
        <v>0</v>
      </c>
      <c r="AN1183" s="116" t="s">
        <v>90</v>
      </c>
      <c r="AO1183" s="116" t="s">
        <v>90</v>
      </c>
      <c r="AP1183" s="116" t="s">
        <v>90</v>
      </c>
      <c r="AQ1183" s="54">
        <f t="shared" si="92"/>
        <v>0</v>
      </c>
      <c r="AR1183" s="54">
        <f>+L1183+AE1183-AJ1183</f>
        <v>11836745</v>
      </c>
      <c r="AS1183" s="56" t="s">
        <v>571</v>
      </c>
      <c r="AT1183" s="114">
        <v>0</v>
      </c>
      <c r="AU1183" s="56" t="s">
        <v>91</v>
      </c>
      <c r="AV1183" s="114">
        <v>0</v>
      </c>
      <c r="AW1183" s="56" t="s">
        <v>90</v>
      </c>
      <c r="AX1183" s="247">
        <v>2856258</v>
      </c>
      <c r="AY1183" s="58">
        <f t="shared" si="93"/>
        <v>8980487</v>
      </c>
      <c r="AZ1183" s="112">
        <f t="shared" si="94"/>
        <v>0.24130434507121679</v>
      </c>
      <c r="BA1183" s="159">
        <v>0.24130434507121679</v>
      </c>
      <c r="BB1183" s="56" t="s">
        <v>90</v>
      </c>
      <c r="BC1183" s="56" t="s">
        <v>92</v>
      </c>
      <c r="BD1183" s="403" t="s">
        <v>2032</v>
      </c>
      <c r="BE1183" s="51" t="s">
        <v>88</v>
      </c>
      <c r="BF1183" s="51" t="s">
        <v>88</v>
      </c>
    </row>
    <row r="1184" spans="2:58" x14ac:dyDescent="0.25">
      <c r="B1184" s="51">
        <v>2026</v>
      </c>
      <c r="C1184" s="51">
        <v>891780111</v>
      </c>
      <c r="D1184" s="51" t="s">
        <v>79</v>
      </c>
      <c r="E1184" s="161" t="s">
        <v>2031</v>
      </c>
      <c r="F1184" s="56" t="s">
        <v>2030</v>
      </c>
      <c r="G1184" s="56">
        <v>0</v>
      </c>
      <c r="H1184" s="56" t="s">
        <v>82</v>
      </c>
      <c r="I1184" s="51" t="s">
        <v>174</v>
      </c>
      <c r="J1184" s="121" t="s">
        <v>84</v>
      </c>
      <c r="K1184" s="109" t="s">
        <v>2029</v>
      </c>
      <c r="L1184" s="114">
        <v>13316338</v>
      </c>
      <c r="M1184" s="51" t="s">
        <v>86</v>
      </c>
      <c r="N1184" s="109" t="s">
        <v>2028</v>
      </c>
      <c r="O1184" s="109">
        <v>1148700933</v>
      </c>
      <c r="P1184" s="109">
        <v>490</v>
      </c>
      <c r="Q1184" s="120">
        <v>46051</v>
      </c>
      <c r="R1184" s="56" t="s">
        <v>2022</v>
      </c>
      <c r="S1184" s="114">
        <v>4116</v>
      </c>
      <c r="T1184" s="120">
        <v>46052</v>
      </c>
      <c r="U1184" s="114">
        <v>13316338</v>
      </c>
      <c r="V1184" s="56" t="s">
        <v>88</v>
      </c>
      <c r="W1184" s="114">
        <v>1082939683</v>
      </c>
      <c r="X1184" s="161" t="s">
        <v>1984</v>
      </c>
      <c r="Y1184" s="120">
        <v>46052</v>
      </c>
      <c r="Z1184" s="120">
        <v>46062</v>
      </c>
      <c r="AA1184" s="120" t="s">
        <v>90</v>
      </c>
      <c r="AB1184" s="120">
        <v>46234</v>
      </c>
      <c r="AC1184" s="54">
        <f t="shared" si="91"/>
        <v>172</v>
      </c>
      <c r="AD1184" s="56">
        <v>0</v>
      </c>
      <c r="AE1184" s="114">
        <v>0</v>
      </c>
      <c r="AF1184" s="56">
        <v>0</v>
      </c>
      <c r="AG1184" s="116" t="s">
        <v>90</v>
      </c>
      <c r="AH1184" s="54">
        <f t="shared" si="95"/>
        <v>0</v>
      </c>
      <c r="AI1184" s="56">
        <v>0</v>
      </c>
      <c r="AJ1184" s="114">
        <v>0</v>
      </c>
      <c r="AK1184" s="120" t="s">
        <v>90</v>
      </c>
      <c r="AL1184" s="116" t="s">
        <v>90</v>
      </c>
      <c r="AM1184" s="56">
        <v>0</v>
      </c>
      <c r="AN1184" s="116" t="s">
        <v>90</v>
      </c>
      <c r="AO1184" s="116" t="s">
        <v>90</v>
      </c>
      <c r="AP1184" s="116" t="s">
        <v>90</v>
      </c>
      <c r="AQ1184" s="54">
        <f t="shared" si="92"/>
        <v>0</v>
      </c>
      <c r="AR1184" s="54">
        <f>+L1184+AE1184-AJ1184</f>
        <v>13316338</v>
      </c>
      <c r="AS1184" s="56" t="s">
        <v>571</v>
      </c>
      <c r="AT1184" s="114">
        <v>0</v>
      </c>
      <c r="AU1184" s="56" t="s">
        <v>91</v>
      </c>
      <c r="AV1184" s="114">
        <v>0</v>
      </c>
      <c r="AW1184" s="56" t="s">
        <v>90</v>
      </c>
      <c r="AX1184" s="247">
        <v>2856258</v>
      </c>
      <c r="AY1184" s="58">
        <f t="shared" si="93"/>
        <v>10460080</v>
      </c>
      <c r="AZ1184" s="112">
        <f t="shared" si="94"/>
        <v>0.21449275318785088</v>
      </c>
      <c r="BA1184" s="159">
        <v>0.21449275318785088</v>
      </c>
      <c r="BB1184" s="56" t="s">
        <v>90</v>
      </c>
      <c r="BC1184" s="56" t="s">
        <v>92</v>
      </c>
      <c r="BD1184" s="403" t="s">
        <v>2027</v>
      </c>
      <c r="BE1184" s="51" t="s">
        <v>88</v>
      </c>
      <c r="BF1184" s="51" t="s">
        <v>88</v>
      </c>
    </row>
    <row r="1185" spans="2:58" x14ac:dyDescent="0.25">
      <c r="B1185" s="51">
        <v>2026</v>
      </c>
      <c r="C1185" s="51">
        <v>891780111</v>
      </c>
      <c r="D1185" s="51" t="s">
        <v>79</v>
      </c>
      <c r="E1185" s="161" t="s">
        <v>2026</v>
      </c>
      <c r="F1185" s="56" t="s">
        <v>2025</v>
      </c>
      <c r="G1185" s="56">
        <v>0</v>
      </c>
      <c r="H1185" s="56" t="s">
        <v>82</v>
      </c>
      <c r="I1185" s="51" t="s">
        <v>174</v>
      </c>
      <c r="J1185" s="121" t="s">
        <v>84</v>
      </c>
      <c r="K1185" s="109" t="s">
        <v>2024</v>
      </c>
      <c r="L1185" s="114">
        <v>14795937</v>
      </c>
      <c r="M1185" s="51" t="s">
        <v>86</v>
      </c>
      <c r="N1185" s="109" t="s">
        <v>2023</v>
      </c>
      <c r="O1185" s="109">
        <v>1216974527</v>
      </c>
      <c r="P1185" s="109">
        <v>490</v>
      </c>
      <c r="Q1185" s="120">
        <v>46051</v>
      </c>
      <c r="R1185" s="56" t="s">
        <v>2022</v>
      </c>
      <c r="S1185" s="114">
        <v>4137</v>
      </c>
      <c r="T1185" s="120">
        <v>46052</v>
      </c>
      <c r="U1185" s="114">
        <v>14795937</v>
      </c>
      <c r="V1185" s="56" t="s">
        <v>88</v>
      </c>
      <c r="W1185" s="114">
        <v>1082939683</v>
      </c>
      <c r="X1185" s="161" t="s">
        <v>1984</v>
      </c>
      <c r="Y1185" s="120">
        <v>46052</v>
      </c>
      <c r="Z1185" s="120">
        <v>46062</v>
      </c>
      <c r="AA1185" s="120" t="s">
        <v>90</v>
      </c>
      <c r="AB1185" s="120">
        <v>46234</v>
      </c>
      <c r="AC1185" s="54">
        <f t="shared" si="91"/>
        <v>172</v>
      </c>
      <c r="AD1185" s="56">
        <v>0</v>
      </c>
      <c r="AE1185" s="114">
        <v>0</v>
      </c>
      <c r="AF1185" s="56">
        <v>0</v>
      </c>
      <c r="AG1185" s="116" t="s">
        <v>90</v>
      </c>
      <c r="AH1185" s="54">
        <f t="shared" si="95"/>
        <v>0</v>
      </c>
      <c r="AI1185" s="56">
        <v>0</v>
      </c>
      <c r="AJ1185" s="114">
        <v>0</v>
      </c>
      <c r="AK1185" s="120" t="s">
        <v>90</v>
      </c>
      <c r="AL1185" s="116" t="s">
        <v>90</v>
      </c>
      <c r="AM1185" s="56">
        <v>0</v>
      </c>
      <c r="AN1185" s="116" t="s">
        <v>90</v>
      </c>
      <c r="AO1185" s="116" t="s">
        <v>90</v>
      </c>
      <c r="AP1185" s="116" t="s">
        <v>90</v>
      </c>
      <c r="AQ1185" s="54">
        <f t="shared" si="92"/>
        <v>0</v>
      </c>
      <c r="AR1185" s="54">
        <f>+L1185+AE1185-AJ1185</f>
        <v>14795937</v>
      </c>
      <c r="AS1185" s="56" t="s">
        <v>571</v>
      </c>
      <c r="AT1185" s="114">
        <v>0</v>
      </c>
      <c r="AU1185" s="56" t="s">
        <v>91</v>
      </c>
      <c r="AV1185" s="114">
        <v>0</v>
      </c>
      <c r="AW1185" s="56" t="s">
        <v>90</v>
      </c>
      <c r="AX1185" s="247">
        <v>2366115</v>
      </c>
      <c r="AY1185" s="58">
        <f t="shared" si="93"/>
        <v>12429822</v>
      </c>
      <c r="AZ1185" s="112">
        <f t="shared" si="94"/>
        <v>0.15991653654648569</v>
      </c>
      <c r="BA1185" s="159">
        <v>0.15991653654648569</v>
      </c>
      <c r="BB1185" s="56" t="s">
        <v>90</v>
      </c>
      <c r="BC1185" s="56" t="s">
        <v>92</v>
      </c>
      <c r="BD1185" s="403" t="s">
        <v>2021</v>
      </c>
      <c r="BE1185" s="51" t="s">
        <v>88</v>
      </c>
      <c r="BF1185" s="51" t="s">
        <v>88</v>
      </c>
    </row>
    <row r="1186" spans="2:58" x14ac:dyDescent="0.25">
      <c r="B1186" s="51">
        <v>2026</v>
      </c>
      <c r="C1186" s="51">
        <v>891780111</v>
      </c>
      <c r="D1186" s="51" t="s">
        <v>79</v>
      </c>
      <c r="E1186" s="161" t="s">
        <v>2020</v>
      </c>
      <c r="F1186" s="56" t="s">
        <v>2019</v>
      </c>
      <c r="G1186" s="56">
        <v>0</v>
      </c>
      <c r="H1186" s="56" t="s">
        <v>82</v>
      </c>
      <c r="I1186" s="51" t="s">
        <v>174</v>
      </c>
      <c r="J1186" s="121" t="s">
        <v>84</v>
      </c>
      <c r="K1186" s="109" t="s">
        <v>2018</v>
      </c>
      <c r="L1186" s="114">
        <v>399999460</v>
      </c>
      <c r="M1186" s="51" t="s">
        <v>86</v>
      </c>
      <c r="N1186" s="109" t="s">
        <v>2017</v>
      </c>
      <c r="O1186" s="109">
        <v>900517306</v>
      </c>
      <c r="P1186" s="109">
        <v>525</v>
      </c>
      <c r="Q1186" s="120">
        <v>46052</v>
      </c>
      <c r="R1186" s="56">
        <v>399999460</v>
      </c>
      <c r="S1186" s="114">
        <v>4039</v>
      </c>
      <c r="T1186" s="120">
        <v>46052</v>
      </c>
      <c r="U1186" s="114">
        <v>399999460</v>
      </c>
      <c r="V1186" s="56" t="s">
        <v>88</v>
      </c>
      <c r="W1186" s="114">
        <v>85155333</v>
      </c>
      <c r="X1186" s="161" t="s">
        <v>1960</v>
      </c>
      <c r="Y1186" s="120">
        <v>46052</v>
      </c>
      <c r="Z1186" s="120">
        <v>46058</v>
      </c>
      <c r="AA1186" s="120">
        <v>46058</v>
      </c>
      <c r="AB1186" s="120">
        <v>46172</v>
      </c>
      <c r="AC1186" s="54">
        <f t="shared" si="91"/>
        <v>114</v>
      </c>
      <c r="AD1186" s="56">
        <v>0</v>
      </c>
      <c r="AE1186" s="114">
        <v>0</v>
      </c>
      <c r="AF1186" s="56">
        <v>0</v>
      </c>
      <c r="AG1186" s="116" t="s">
        <v>90</v>
      </c>
      <c r="AH1186" s="54">
        <f t="shared" si="95"/>
        <v>0</v>
      </c>
      <c r="AI1186" s="56">
        <v>0</v>
      </c>
      <c r="AJ1186" s="114">
        <v>0</v>
      </c>
      <c r="AK1186" s="120" t="s">
        <v>90</v>
      </c>
      <c r="AL1186" s="116" t="s">
        <v>90</v>
      </c>
      <c r="AM1186" s="56">
        <v>0</v>
      </c>
      <c r="AN1186" s="116" t="s">
        <v>90</v>
      </c>
      <c r="AO1186" s="116" t="s">
        <v>90</v>
      </c>
      <c r="AP1186" s="116" t="s">
        <v>90</v>
      </c>
      <c r="AQ1186" s="54">
        <f t="shared" si="92"/>
        <v>0</v>
      </c>
      <c r="AR1186" s="54">
        <f>+L1186+AE1186-AJ1186</f>
        <v>399999460</v>
      </c>
      <c r="AS1186" s="56" t="s">
        <v>571</v>
      </c>
      <c r="AT1186" s="114">
        <v>0</v>
      </c>
      <c r="AU1186" s="56" t="s">
        <v>88</v>
      </c>
      <c r="AV1186" s="114">
        <v>199999730</v>
      </c>
      <c r="AW1186" s="120">
        <v>46071</v>
      </c>
      <c r="AX1186" s="114">
        <v>0</v>
      </c>
      <c r="AY1186" s="58">
        <f t="shared" si="93"/>
        <v>399999460</v>
      </c>
      <c r="AZ1186" s="112">
        <f t="shared" si="94"/>
        <v>0</v>
      </c>
      <c r="BA1186" s="159">
        <v>0</v>
      </c>
      <c r="BB1186" s="56" t="s">
        <v>90</v>
      </c>
      <c r="BC1186" s="56" t="s">
        <v>149</v>
      </c>
      <c r="BD1186" s="403" t="s">
        <v>2016</v>
      </c>
      <c r="BE1186" s="51" t="s">
        <v>88</v>
      </c>
      <c r="BF1186" s="51" t="s">
        <v>88</v>
      </c>
    </row>
    <row r="1187" spans="2:58" x14ac:dyDescent="0.25">
      <c r="B1187" s="51">
        <v>2026</v>
      </c>
      <c r="C1187" s="51">
        <v>891780111</v>
      </c>
      <c r="D1187" s="51" t="s">
        <v>79</v>
      </c>
      <c r="E1187" s="161" t="s">
        <v>2015</v>
      </c>
      <c r="F1187" s="56" t="s">
        <v>2014</v>
      </c>
      <c r="G1187" s="56">
        <v>0</v>
      </c>
      <c r="H1187" s="56" t="s">
        <v>82</v>
      </c>
      <c r="I1187" s="51" t="s">
        <v>174</v>
      </c>
      <c r="J1187" s="121" t="s">
        <v>84</v>
      </c>
      <c r="K1187" s="109" t="s">
        <v>2013</v>
      </c>
      <c r="L1187" s="114">
        <v>875599200</v>
      </c>
      <c r="M1187" s="51" t="s">
        <v>86</v>
      </c>
      <c r="N1187" s="109" t="s">
        <v>1968</v>
      </c>
      <c r="O1187" s="109">
        <v>900845290</v>
      </c>
      <c r="P1187" s="114" t="s">
        <v>2012</v>
      </c>
      <c r="Q1187" s="120">
        <v>46052</v>
      </c>
      <c r="R1187" s="109">
        <v>875599200</v>
      </c>
      <c r="S1187" s="114">
        <v>3747</v>
      </c>
      <c r="T1187" s="120">
        <v>46052</v>
      </c>
      <c r="U1187" s="114">
        <v>875599200</v>
      </c>
      <c r="V1187" s="56" t="s">
        <v>88</v>
      </c>
      <c r="W1187" s="114">
        <v>85155333</v>
      </c>
      <c r="X1187" s="161" t="s">
        <v>1960</v>
      </c>
      <c r="Y1187" s="120">
        <v>46052</v>
      </c>
      <c r="Z1187" s="120">
        <v>46057</v>
      </c>
      <c r="AA1187" s="120">
        <v>46057</v>
      </c>
      <c r="AB1187" s="120">
        <v>46172</v>
      </c>
      <c r="AC1187" s="54">
        <f t="shared" si="91"/>
        <v>115</v>
      </c>
      <c r="AD1187" s="56">
        <v>0</v>
      </c>
      <c r="AE1187" s="114">
        <v>0</v>
      </c>
      <c r="AF1187" s="56">
        <v>0</v>
      </c>
      <c r="AG1187" s="116" t="s">
        <v>90</v>
      </c>
      <c r="AH1187" s="54">
        <f t="shared" si="95"/>
        <v>0</v>
      </c>
      <c r="AI1187" s="56">
        <v>0</v>
      </c>
      <c r="AJ1187" s="114">
        <v>0</v>
      </c>
      <c r="AK1187" s="120" t="s">
        <v>90</v>
      </c>
      <c r="AL1187" s="116" t="s">
        <v>90</v>
      </c>
      <c r="AM1187" s="56">
        <v>0</v>
      </c>
      <c r="AN1187" s="116" t="s">
        <v>90</v>
      </c>
      <c r="AO1187" s="116" t="s">
        <v>90</v>
      </c>
      <c r="AP1187" s="116" t="s">
        <v>90</v>
      </c>
      <c r="AQ1187" s="54">
        <f t="shared" si="92"/>
        <v>0</v>
      </c>
      <c r="AR1187" s="54">
        <f>+L1187+AE1187-AJ1187</f>
        <v>875599200</v>
      </c>
      <c r="AS1187" s="56" t="s">
        <v>571</v>
      </c>
      <c r="AT1187" s="114">
        <v>0</v>
      </c>
      <c r="AU1187" s="56" t="s">
        <v>88</v>
      </c>
      <c r="AV1187" s="114">
        <v>437799600</v>
      </c>
      <c r="AW1187" s="56" t="s">
        <v>90</v>
      </c>
      <c r="AX1187" s="114">
        <v>0</v>
      </c>
      <c r="AY1187" s="58">
        <f t="shared" si="93"/>
        <v>875599200</v>
      </c>
      <c r="AZ1187" s="112">
        <f t="shared" si="94"/>
        <v>0</v>
      </c>
      <c r="BA1187" s="159">
        <v>0</v>
      </c>
      <c r="BB1187" s="56" t="s">
        <v>90</v>
      </c>
      <c r="BC1187" s="56" t="s">
        <v>149</v>
      </c>
      <c r="BD1187" s="403" t="s">
        <v>2011</v>
      </c>
      <c r="BE1187" s="51" t="s">
        <v>88</v>
      </c>
      <c r="BF1187" s="51" t="s">
        <v>88</v>
      </c>
    </row>
    <row r="1188" spans="2:58" x14ac:dyDescent="0.25">
      <c r="B1188" s="51">
        <v>2026</v>
      </c>
      <c r="C1188" s="51">
        <v>891780111</v>
      </c>
      <c r="D1188" s="51" t="s">
        <v>79</v>
      </c>
      <c r="E1188" s="161" t="s">
        <v>2010</v>
      </c>
      <c r="F1188" s="56" t="s">
        <v>2009</v>
      </c>
      <c r="G1188" s="56">
        <v>0</v>
      </c>
      <c r="H1188" s="56" t="s">
        <v>82</v>
      </c>
      <c r="I1188" s="51" t="s">
        <v>174</v>
      </c>
      <c r="J1188" s="121" t="s">
        <v>191</v>
      </c>
      <c r="K1188" s="109" t="s">
        <v>2008</v>
      </c>
      <c r="L1188" s="114">
        <v>1165744800</v>
      </c>
      <c r="M1188" s="51" t="s">
        <v>86</v>
      </c>
      <c r="N1188" s="109" t="s">
        <v>1968</v>
      </c>
      <c r="O1188" s="109">
        <v>900845290</v>
      </c>
      <c r="P1188" s="114" t="s">
        <v>2007</v>
      </c>
      <c r="Q1188" s="120">
        <v>46038</v>
      </c>
      <c r="R1188" s="109">
        <v>1165744800</v>
      </c>
      <c r="S1188" s="114">
        <v>4154</v>
      </c>
      <c r="T1188" s="120">
        <v>46052</v>
      </c>
      <c r="U1188" s="114">
        <v>1165744800</v>
      </c>
      <c r="V1188" s="56" t="s">
        <v>88</v>
      </c>
      <c r="W1188" s="114">
        <v>85155333</v>
      </c>
      <c r="X1188" s="161" t="s">
        <v>1960</v>
      </c>
      <c r="Y1188" s="120">
        <v>46052</v>
      </c>
      <c r="Z1188" s="120">
        <v>46057</v>
      </c>
      <c r="AA1188" s="120">
        <v>46057</v>
      </c>
      <c r="AB1188" s="120">
        <v>46172</v>
      </c>
      <c r="AC1188" s="54">
        <f t="shared" si="91"/>
        <v>115</v>
      </c>
      <c r="AD1188" s="56">
        <v>0</v>
      </c>
      <c r="AE1188" s="114">
        <v>0</v>
      </c>
      <c r="AF1188" s="56">
        <v>0</v>
      </c>
      <c r="AG1188" s="116" t="s">
        <v>90</v>
      </c>
      <c r="AH1188" s="54">
        <f t="shared" si="95"/>
        <v>0</v>
      </c>
      <c r="AI1188" s="56">
        <v>0</v>
      </c>
      <c r="AJ1188" s="114">
        <v>0</v>
      </c>
      <c r="AK1188" s="120" t="s">
        <v>90</v>
      </c>
      <c r="AL1188" s="116" t="s">
        <v>90</v>
      </c>
      <c r="AM1188" s="56">
        <v>0</v>
      </c>
      <c r="AN1188" s="116" t="s">
        <v>90</v>
      </c>
      <c r="AO1188" s="116" t="s">
        <v>90</v>
      </c>
      <c r="AP1188" s="116" t="s">
        <v>90</v>
      </c>
      <c r="AQ1188" s="54">
        <f t="shared" si="92"/>
        <v>0</v>
      </c>
      <c r="AR1188" s="54">
        <f>+L1188+AE1188-AJ1188</f>
        <v>1165744800</v>
      </c>
      <c r="AS1188" s="56" t="s">
        <v>571</v>
      </c>
      <c r="AT1188" s="114">
        <v>0</v>
      </c>
      <c r="AU1188" s="56" t="s">
        <v>88</v>
      </c>
      <c r="AV1188" s="114">
        <v>582872400</v>
      </c>
      <c r="AW1188" s="56" t="s">
        <v>90</v>
      </c>
      <c r="AX1188" s="114">
        <v>0</v>
      </c>
      <c r="AY1188" s="58">
        <f t="shared" si="93"/>
        <v>1165744800</v>
      </c>
      <c r="AZ1188" s="112">
        <f t="shared" si="94"/>
        <v>0</v>
      </c>
      <c r="BA1188" s="159">
        <v>0</v>
      </c>
      <c r="BB1188" s="56" t="s">
        <v>90</v>
      </c>
      <c r="BC1188" s="56" t="s">
        <v>149</v>
      </c>
      <c r="BD1188" s="403" t="s">
        <v>2006</v>
      </c>
      <c r="BE1188" s="51" t="s">
        <v>88</v>
      </c>
      <c r="BF1188" s="51" t="s">
        <v>88</v>
      </c>
    </row>
    <row r="1189" spans="2:58" x14ac:dyDescent="0.25">
      <c r="B1189" s="51">
        <v>2026</v>
      </c>
      <c r="C1189" s="51">
        <v>891780111</v>
      </c>
      <c r="D1189" s="51" t="s">
        <v>79</v>
      </c>
      <c r="E1189" s="161" t="s">
        <v>2005</v>
      </c>
      <c r="F1189" s="56" t="s">
        <v>2004</v>
      </c>
      <c r="G1189" s="56">
        <v>0</v>
      </c>
      <c r="H1189" s="56" t="s">
        <v>82</v>
      </c>
      <c r="I1189" s="51" t="s">
        <v>174</v>
      </c>
      <c r="J1189" s="121" t="s">
        <v>191</v>
      </c>
      <c r="K1189" s="109" t="s">
        <v>2003</v>
      </c>
      <c r="L1189" s="114">
        <v>3018835834</v>
      </c>
      <c r="M1189" s="51" t="s">
        <v>86</v>
      </c>
      <c r="N1189" s="109" t="s">
        <v>2002</v>
      </c>
      <c r="O1189" s="109">
        <v>900173983</v>
      </c>
      <c r="P1189" s="114" t="s">
        <v>2001</v>
      </c>
      <c r="Q1189" s="120">
        <v>46051</v>
      </c>
      <c r="R1189" s="109">
        <v>3018835863</v>
      </c>
      <c r="S1189" s="114">
        <v>4121</v>
      </c>
      <c r="T1189" s="120">
        <v>46052</v>
      </c>
      <c r="U1189" s="109">
        <v>3018835863</v>
      </c>
      <c r="V1189" s="56" t="s">
        <v>88</v>
      </c>
      <c r="W1189" s="114">
        <v>1082939683</v>
      </c>
      <c r="X1189" s="161" t="s">
        <v>1984</v>
      </c>
      <c r="Y1189" s="120">
        <v>46052</v>
      </c>
      <c r="Z1189" s="120">
        <v>46057</v>
      </c>
      <c r="AA1189" s="120">
        <v>46057</v>
      </c>
      <c r="AB1189" s="120">
        <v>46233</v>
      </c>
      <c r="AC1189" s="54">
        <f t="shared" si="91"/>
        <v>176</v>
      </c>
      <c r="AD1189" s="56">
        <v>0</v>
      </c>
      <c r="AE1189" s="114">
        <v>0</v>
      </c>
      <c r="AF1189" s="56">
        <v>0</v>
      </c>
      <c r="AG1189" s="116" t="s">
        <v>90</v>
      </c>
      <c r="AH1189" s="54">
        <f t="shared" si="95"/>
        <v>0</v>
      </c>
      <c r="AI1189" s="56">
        <v>0</v>
      </c>
      <c r="AJ1189" s="114">
        <v>0</v>
      </c>
      <c r="AK1189" s="120" t="s">
        <v>90</v>
      </c>
      <c r="AL1189" s="116" t="s">
        <v>90</v>
      </c>
      <c r="AM1189" s="56">
        <v>0</v>
      </c>
      <c r="AN1189" s="116" t="s">
        <v>90</v>
      </c>
      <c r="AO1189" s="116" t="s">
        <v>90</v>
      </c>
      <c r="AP1189" s="116" t="s">
        <v>90</v>
      </c>
      <c r="AQ1189" s="54">
        <f t="shared" si="92"/>
        <v>0</v>
      </c>
      <c r="AR1189" s="54">
        <f>+L1189+AE1189-AJ1189</f>
        <v>3018835834</v>
      </c>
      <c r="AS1189" s="56" t="s">
        <v>571</v>
      </c>
      <c r="AT1189" s="114">
        <v>0</v>
      </c>
      <c r="AU1189" s="56" t="s">
        <v>88</v>
      </c>
      <c r="AV1189" s="114">
        <v>1509417917</v>
      </c>
      <c r="AW1189" s="120">
        <v>46062</v>
      </c>
      <c r="AX1189" s="114">
        <v>0</v>
      </c>
      <c r="AY1189" s="58">
        <f t="shared" si="93"/>
        <v>3018835834</v>
      </c>
      <c r="AZ1189" s="112">
        <f t="shared" si="94"/>
        <v>0</v>
      </c>
      <c r="BA1189" s="159">
        <v>0</v>
      </c>
      <c r="BB1189" s="56" t="s">
        <v>90</v>
      </c>
      <c r="BC1189" s="56" t="s">
        <v>92</v>
      </c>
      <c r="BD1189" s="403" t="s">
        <v>2000</v>
      </c>
      <c r="BE1189" s="51" t="s">
        <v>88</v>
      </c>
      <c r="BF1189" s="51" t="s">
        <v>88</v>
      </c>
    </row>
    <row r="1190" spans="2:58" x14ac:dyDescent="0.25">
      <c r="B1190" s="51">
        <v>2026</v>
      </c>
      <c r="C1190" s="51">
        <v>891780111</v>
      </c>
      <c r="D1190" s="51" t="s">
        <v>79</v>
      </c>
      <c r="E1190" s="161" t="s">
        <v>1999</v>
      </c>
      <c r="F1190" s="56" t="s">
        <v>1998</v>
      </c>
      <c r="G1190" s="56">
        <v>0</v>
      </c>
      <c r="H1190" s="56" t="s">
        <v>82</v>
      </c>
      <c r="I1190" s="51" t="s">
        <v>174</v>
      </c>
      <c r="J1190" s="121" t="s">
        <v>84</v>
      </c>
      <c r="K1190" s="109" t="s">
        <v>1997</v>
      </c>
      <c r="L1190" s="114">
        <v>732508365.12</v>
      </c>
      <c r="M1190" s="51" t="s">
        <v>86</v>
      </c>
      <c r="N1190" s="109" t="s">
        <v>1996</v>
      </c>
      <c r="O1190" s="109">
        <v>901448064</v>
      </c>
      <c r="P1190" s="114" t="s">
        <v>1995</v>
      </c>
      <c r="Q1190" s="120">
        <v>46051</v>
      </c>
      <c r="R1190" s="109">
        <v>759842972</v>
      </c>
      <c r="S1190" s="114">
        <v>4087</v>
      </c>
      <c r="T1190" s="120">
        <v>46052</v>
      </c>
      <c r="U1190" s="109">
        <v>732508365.12</v>
      </c>
      <c r="V1190" s="56" t="s">
        <v>88</v>
      </c>
      <c r="W1190" s="114">
        <v>1082939683</v>
      </c>
      <c r="X1190" s="161" t="s">
        <v>1984</v>
      </c>
      <c r="Y1190" s="120">
        <v>46052</v>
      </c>
      <c r="Z1190" s="120">
        <v>46079</v>
      </c>
      <c r="AA1190" s="120">
        <v>46079</v>
      </c>
      <c r="AB1190" s="120">
        <v>46112</v>
      </c>
      <c r="AC1190" s="54">
        <f t="shared" si="91"/>
        <v>33</v>
      </c>
      <c r="AD1190" s="56">
        <v>0</v>
      </c>
      <c r="AE1190" s="114">
        <v>0</v>
      </c>
      <c r="AF1190" s="56">
        <v>0</v>
      </c>
      <c r="AG1190" s="116" t="s">
        <v>90</v>
      </c>
      <c r="AH1190" s="54">
        <f t="shared" si="95"/>
        <v>0</v>
      </c>
      <c r="AI1190" s="56">
        <v>0</v>
      </c>
      <c r="AJ1190" s="114">
        <v>0</v>
      </c>
      <c r="AK1190" s="120" t="s">
        <v>90</v>
      </c>
      <c r="AL1190" s="116" t="s">
        <v>90</v>
      </c>
      <c r="AM1190" s="56">
        <v>0</v>
      </c>
      <c r="AN1190" s="116" t="s">
        <v>90</v>
      </c>
      <c r="AO1190" s="116" t="s">
        <v>90</v>
      </c>
      <c r="AP1190" s="116" t="s">
        <v>90</v>
      </c>
      <c r="AQ1190" s="54">
        <f t="shared" si="92"/>
        <v>0</v>
      </c>
      <c r="AR1190" s="54">
        <f>+L1190+AE1190-AJ1190</f>
        <v>732508365.12</v>
      </c>
      <c r="AS1190" s="56" t="s">
        <v>571</v>
      </c>
      <c r="AT1190" s="114">
        <v>0</v>
      </c>
      <c r="AU1190" s="56" t="s">
        <v>88</v>
      </c>
      <c r="AV1190" s="114">
        <v>366254182.56</v>
      </c>
      <c r="AW1190" s="120">
        <v>46084</v>
      </c>
      <c r="AX1190" s="114">
        <v>0</v>
      </c>
      <c r="AY1190" s="58">
        <f t="shared" si="93"/>
        <v>732508365.12</v>
      </c>
      <c r="AZ1190" s="112">
        <f t="shared" si="94"/>
        <v>0</v>
      </c>
      <c r="BA1190" s="159">
        <v>0</v>
      </c>
      <c r="BB1190" s="56" t="s">
        <v>90</v>
      </c>
      <c r="BC1190" s="56" t="s">
        <v>149</v>
      </c>
      <c r="BD1190" s="403" t="s">
        <v>1994</v>
      </c>
      <c r="BE1190" s="51" t="s">
        <v>88</v>
      </c>
      <c r="BF1190" s="51" t="s">
        <v>88</v>
      </c>
    </row>
    <row r="1191" spans="2:58" x14ac:dyDescent="0.25">
      <c r="B1191" s="51">
        <v>2026</v>
      </c>
      <c r="C1191" s="51">
        <v>891780111</v>
      </c>
      <c r="D1191" s="51" t="s">
        <v>79</v>
      </c>
      <c r="E1191" s="161" t="s">
        <v>1993</v>
      </c>
      <c r="F1191" s="56" t="s">
        <v>1992</v>
      </c>
      <c r="G1191" s="56">
        <v>0</v>
      </c>
      <c r="H1191" s="56" t="s">
        <v>82</v>
      </c>
      <c r="I1191" s="51" t="s">
        <v>174</v>
      </c>
      <c r="J1191" s="121" t="s">
        <v>191</v>
      </c>
      <c r="K1191" s="109" t="s">
        <v>1991</v>
      </c>
      <c r="L1191" s="114">
        <v>319999076</v>
      </c>
      <c r="M1191" s="51" t="s">
        <v>86</v>
      </c>
      <c r="N1191" s="109" t="s">
        <v>710</v>
      </c>
      <c r="O1191" s="109">
        <v>802005634</v>
      </c>
      <c r="P1191" s="109">
        <v>549</v>
      </c>
      <c r="Q1191" s="120">
        <v>46052</v>
      </c>
      <c r="R1191" s="109">
        <v>319999076</v>
      </c>
      <c r="S1191" s="114">
        <v>4115</v>
      </c>
      <c r="T1191" s="120">
        <v>46052</v>
      </c>
      <c r="U1191" s="114">
        <v>319999076</v>
      </c>
      <c r="V1191" s="56" t="s">
        <v>88</v>
      </c>
      <c r="W1191" s="114">
        <v>72221403</v>
      </c>
      <c r="X1191" s="161" t="s">
        <v>1973</v>
      </c>
      <c r="Y1191" s="120">
        <v>46052</v>
      </c>
      <c r="Z1191" s="120">
        <v>46059</v>
      </c>
      <c r="AA1191" s="120">
        <v>46059</v>
      </c>
      <c r="AB1191" s="120">
        <v>46148</v>
      </c>
      <c r="AC1191" s="54">
        <f t="shared" si="91"/>
        <v>89</v>
      </c>
      <c r="AD1191" s="56">
        <v>1</v>
      </c>
      <c r="AE1191" s="114">
        <v>22000000</v>
      </c>
      <c r="AF1191" s="56">
        <v>1</v>
      </c>
      <c r="AG1191" s="116">
        <v>46179</v>
      </c>
      <c r="AH1191" s="54">
        <f t="shared" si="95"/>
        <v>31</v>
      </c>
      <c r="AI1191" s="56">
        <v>0</v>
      </c>
      <c r="AJ1191" s="114">
        <v>0</v>
      </c>
      <c r="AK1191" s="120" t="s">
        <v>90</v>
      </c>
      <c r="AL1191" s="116" t="s">
        <v>90</v>
      </c>
      <c r="AM1191" s="56">
        <v>0</v>
      </c>
      <c r="AN1191" s="116" t="s">
        <v>90</v>
      </c>
      <c r="AO1191" s="116" t="s">
        <v>90</v>
      </c>
      <c r="AP1191" s="116" t="s">
        <v>90</v>
      </c>
      <c r="AQ1191" s="54">
        <f t="shared" si="92"/>
        <v>0</v>
      </c>
      <c r="AR1191" s="54">
        <f>+L1191+AE1191-AJ1191</f>
        <v>341999076</v>
      </c>
      <c r="AS1191" s="56" t="s">
        <v>571</v>
      </c>
      <c r="AT1191" s="114">
        <v>0</v>
      </c>
      <c r="AU1191" s="56" t="s">
        <v>91</v>
      </c>
      <c r="AV1191" s="114">
        <v>0</v>
      </c>
      <c r="AW1191" s="56" t="s">
        <v>90</v>
      </c>
      <c r="AX1191" s="247">
        <v>0</v>
      </c>
      <c r="AY1191" s="58">
        <f t="shared" si="93"/>
        <v>341999076</v>
      </c>
      <c r="AZ1191" s="112">
        <f t="shared" si="94"/>
        <v>0</v>
      </c>
      <c r="BA1191" s="159">
        <v>0</v>
      </c>
      <c r="BB1191" s="56" t="s">
        <v>90</v>
      </c>
      <c r="BC1191" s="56" t="s">
        <v>149</v>
      </c>
      <c r="BD1191" s="403" t="s">
        <v>1990</v>
      </c>
      <c r="BE1191" s="51" t="s">
        <v>88</v>
      </c>
      <c r="BF1191" s="51" t="s">
        <v>88</v>
      </c>
    </row>
    <row r="1192" spans="2:58" x14ac:dyDescent="0.25">
      <c r="B1192" s="51">
        <v>2026</v>
      </c>
      <c r="C1192" s="51">
        <v>891780111</v>
      </c>
      <c r="D1192" s="51" t="s">
        <v>79</v>
      </c>
      <c r="E1192" s="161" t="s">
        <v>1989</v>
      </c>
      <c r="F1192" s="56" t="s">
        <v>1988</v>
      </c>
      <c r="G1192" s="56">
        <v>0</v>
      </c>
      <c r="H1192" s="56" t="s">
        <v>82</v>
      </c>
      <c r="I1192" s="51" t="s">
        <v>174</v>
      </c>
      <c r="J1192" s="121" t="s">
        <v>191</v>
      </c>
      <c r="K1192" s="109" t="s">
        <v>1987</v>
      </c>
      <c r="L1192" s="114">
        <v>237993439</v>
      </c>
      <c r="M1192" s="51" t="s">
        <v>86</v>
      </c>
      <c r="N1192" s="109" t="s">
        <v>1986</v>
      </c>
      <c r="O1192" s="109">
        <v>901043127</v>
      </c>
      <c r="P1192" s="114" t="s">
        <v>1985</v>
      </c>
      <c r="Q1192" s="120">
        <v>46051</v>
      </c>
      <c r="R1192" s="109">
        <v>237994179</v>
      </c>
      <c r="S1192" s="114">
        <v>4155</v>
      </c>
      <c r="T1192" s="120">
        <v>46052</v>
      </c>
      <c r="U1192" s="114">
        <v>237993439</v>
      </c>
      <c r="V1192" s="56" t="s">
        <v>88</v>
      </c>
      <c r="W1192" s="114">
        <v>1082939683</v>
      </c>
      <c r="X1192" s="161" t="s">
        <v>1984</v>
      </c>
      <c r="Y1192" s="120">
        <v>46052</v>
      </c>
      <c r="Z1192" s="120">
        <v>46057</v>
      </c>
      <c r="AA1192" s="120">
        <v>46057</v>
      </c>
      <c r="AB1192" s="120">
        <v>46233</v>
      </c>
      <c r="AC1192" s="54">
        <f t="shared" si="91"/>
        <v>176</v>
      </c>
      <c r="AD1192" s="56">
        <v>0</v>
      </c>
      <c r="AE1192" s="114">
        <v>0</v>
      </c>
      <c r="AF1192" s="56">
        <v>0</v>
      </c>
      <c r="AG1192" s="116" t="s">
        <v>90</v>
      </c>
      <c r="AH1192" s="54">
        <f t="shared" si="95"/>
        <v>0</v>
      </c>
      <c r="AI1192" s="56">
        <v>0</v>
      </c>
      <c r="AJ1192" s="114">
        <v>0</v>
      </c>
      <c r="AK1192" s="120" t="s">
        <v>90</v>
      </c>
      <c r="AL1192" s="116" t="s">
        <v>90</v>
      </c>
      <c r="AM1192" s="56">
        <v>0</v>
      </c>
      <c r="AN1192" s="116" t="s">
        <v>90</v>
      </c>
      <c r="AO1192" s="116" t="s">
        <v>90</v>
      </c>
      <c r="AP1192" s="116" t="s">
        <v>90</v>
      </c>
      <c r="AQ1192" s="54">
        <f t="shared" si="92"/>
        <v>0</v>
      </c>
      <c r="AR1192" s="54">
        <f>+L1192+AE1192-AJ1192</f>
        <v>237993439</v>
      </c>
      <c r="AS1192" s="56" t="s">
        <v>571</v>
      </c>
      <c r="AT1192" s="114">
        <v>0</v>
      </c>
      <c r="AU1192" s="56" t="s">
        <v>88</v>
      </c>
      <c r="AV1192" s="114">
        <v>71398031.700000003</v>
      </c>
      <c r="AW1192" s="120">
        <v>46084</v>
      </c>
      <c r="AX1192" s="114">
        <v>0</v>
      </c>
      <c r="AY1192" s="58">
        <f t="shared" si="93"/>
        <v>237993439</v>
      </c>
      <c r="AZ1192" s="112">
        <f t="shared" si="94"/>
        <v>0</v>
      </c>
      <c r="BA1192" s="159">
        <v>0</v>
      </c>
      <c r="BB1192" s="56" t="s">
        <v>90</v>
      </c>
      <c r="BC1192" s="56" t="s">
        <v>92</v>
      </c>
      <c r="BD1192" s="403" t="s">
        <v>1983</v>
      </c>
      <c r="BE1192" s="51" t="s">
        <v>88</v>
      </c>
      <c r="BF1192" s="51" t="s">
        <v>88</v>
      </c>
    </row>
    <row r="1193" spans="2:58" x14ac:dyDescent="0.25">
      <c r="B1193" s="51">
        <v>2026</v>
      </c>
      <c r="C1193" s="51">
        <v>891780111</v>
      </c>
      <c r="D1193" s="51" t="s">
        <v>79</v>
      </c>
      <c r="E1193" s="161" t="s">
        <v>1982</v>
      </c>
      <c r="F1193" s="56" t="s">
        <v>1981</v>
      </c>
      <c r="G1193" s="56">
        <v>0</v>
      </c>
      <c r="H1193" s="56" t="s">
        <v>82</v>
      </c>
      <c r="I1193" s="51" t="s">
        <v>174</v>
      </c>
      <c r="J1193" s="121" t="s">
        <v>198</v>
      </c>
      <c r="K1193" s="109" t="s">
        <v>1980</v>
      </c>
      <c r="L1193" s="114">
        <v>9632707</v>
      </c>
      <c r="M1193" s="51" t="s">
        <v>86</v>
      </c>
      <c r="N1193" s="109" t="s">
        <v>1979</v>
      </c>
      <c r="O1193" s="109">
        <v>900587026</v>
      </c>
      <c r="P1193" s="109">
        <v>523</v>
      </c>
      <c r="Q1193" s="120">
        <v>46052</v>
      </c>
      <c r="R1193" s="109">
        <v>9632707</v>
      </c>
      <c r="S1193" s="114">
        <v>4131</v>
      </c>
      <c r="T1193" s="120">
        <v>46052</v>
      </c>
      <c r="U1193" s="114">
        <v>9632707</v>
      </c>
      <c r="V1193" s="56" t="s">
        <v>88</v>
      </c>
      <c r="W1193" s="114">
        <v>85472020</v>
      </c>
      <c r="X1193" s="161" t="s">
        <v>1978</v>
      </c>
      <c r="Y1193" s="120">
        <v>46052</v>
      </c>
      <c r="Z1193" s="120">
        <v>46052</v>
      </c>
      <c r="AA1193" s="120" t="s">
        <v>90</v>
      </c>
      <c r="AB1193" s="120">
        <v>46111</v>
      </c>
      <c r="AC1193" s="54">
        <f t="shared" si="91"/>
        <v>59</v>
      </c>
      <c r="AD1193" s="56">
        <v>0</v>
      </c>
      <c r="AE1193" s="114">
        <v>0</v>
      </c>
      <c r="AF1193" s="56">
        <v>0</v>
      </c>
      <c r="AG1193" s="116" t="s">
        <v>90</v>
      </c>
      <c r="AH1193" s="54">
        <f t="shared" si="95"/>
        <v>0</v>
      </c>
      <c r="AI1193" s="56">
        <v>0</v>
      </c>
      <c r="AJ1193" s="114">
        <v>0</v>
      </c>
      <c r="AK1193" s="120" t="s">
        <v>90</v>
      </c>
      <c r="AL1193" s="116" t="s">
        <v>90</v>
      </c>
      <c r="AM1193" s="56">
        <v>0</v>
      </c>
      <c r="AN1193" s="116" t="s">
        <v>90</v>
      </c>
      <c r="AO1193" s="116" t="s">
        <v>90</v>
      </c>
      <c r="AP1193" s="116" t="s">
        <v>90</v>
      </c>
      <c r="AQ1193" s="54">
        <f t="shared" si="92"/>
        <v>0</v>
      </c>
      <c r="AR1193" s="54">
        <f>+L1193+AE1193-AJ1193</f>
        <v>9632707</v>
      </c>
      <c r="AS1193" s="56" t="s">
        <v>571</v>
      </c>
      <c r="AT1193" s="114">
        <v>0</v>
      </c>
      <c r="AU1193" s="56" t="s">
        <v>91</v>
      </c>
      <c r="AV1193" s="114">
        <v>0</v>
      </c>
      <c r="AW1193" s="56" t="s">
        <v>90</v>
      </c>
      <c r="AX1193" s="247">
        <v>0</v>
      </c>
      <c r="AY1193" s="58">
        <f t="shared" si="93"/>
        <v>9632707</v>
      </c>
      <c r="AZ1193" s="112">
        <f t="shared" si="94"/>
        <v>0</v>
      </c>
      <c r="BA1193" s="159">
        <v>0</v>
      </c>
      <c r="BB1193" s="56" t="s">
        <v>90</v>
      </c>
      <c r="BC1193" s="56" t="s">
        <v>149</v>
      </c>
      <c r="BD1193" s="403" t="s">
        <v>1977</v>
      </c>
      <c r="BE1193" s="51" t="s">
        <v>88</v>
      </c>
      <c r="BF1193" s="51" t="s">
        <v>88</v>
      </c>
    </row>
    <row r="1194" spans="2:58" x14ac:dyDescent="0.25">
      <c r="B1194" s="51">
        <v>2026</v>
      </c>
      <c r="C1194" s="51">
        <v>891780111</v>
      </c>
      <c r="D1194" s="51" t="s">
        <v>79</v>
      </c>
      <c r="E1194" s="161" t="s">
        <v>1976</v>
      </c>
      <c r="F1194" s="56" t="s">
        <v>1975</v>
      </c>
      <c r="G1194" s="56">
        <v>0</v>
      </c>
      <c r="H1194" s="56" t="s">
        <v>82</v>
      </c>
      <c r="I1194" s="51" t="s">
        <v>174</v>
      </c>
      <c r="J1194" s="121" t="s">
        <v>198</v>
      </c>
      <c r="K1194" s="109" t="s">
        <v>1974</v>
      </c>
      <c r="L1194" s="114">
        <v>17969000</v>
      </c>
      <c r="M1194" s="51" t="s">
        <v>86</v>
      </c>
      <c r="N1194" s="109" t="s">
        <v>196</v>
      </c>
      <c r="O1194" s="109">
        <v>900929189</v>
      </c>
      <c r="P1194" s="109">
        <v>492</v>
      </c>
      <c r="Q1194" s="120">
        <v>46051</v>
      </c>
      <c r="R1194" s="109">
        <v>17969000</v>
      </c>
      <c r="S1194" s="114">
        <v>4134</v>
      </c>
      <c r="T1194" s="120">
        <v>46052</v>
      </c>
      <c r="U1194" s="114">
        <v>17969000</v>
      </c>
      <c r="V1194" s="56" t="s">
        <v>88</v>
      </c>
      <c r="W1194" s="114">
        <v>72221403</v>
      </c>
      <c r="X1194" s="161" t="s">
        <v>1973</v>
      </c>
      <c r="Y1194" s="120">
        <v>46052</v>
      </c>
      <c r="Z1194" s="120">
        <v>46062</v>
      </c>
      <c r="AA1194" s="120">
        <v>46062</v>
      </c>
      <c r="AB1194" s="120">
        <v>46073</v>
      </c>
      <c r="AC1194" s="54">
        <f t="shared" si="91"/>
        <v>11</v>
      </c>
      <c r="AD1194" s="56">
        <v>0</v>
      </c>
      <c r="AE1194" s="114">
        <v>0</v>
      </c>
      <c r="AF1194" s="56">
        <v>0</v>
      </c>
      <c r="AG1194" s="116" t="s">
        <v>90</v>
      </c>
      <c r="AH1194" s="54">
        <f t="shared" si="95"/>
        <v>0</v>
      </c>
      <c r="AI1194" s="56">
        <v>0</v>
      </c>
      <c r="AJ1194" s="114">
        <v>0</v>
      </c>
      <c r="AK1194" s="120" t="s">
        <v>90</v>
      </c>
      <c r="AL1194" s="116" t="s">
        <v>90</v>
      </c>
      <c r="AM1194" s="56">
        <v>0</v>
      </c>
      <c r="AN1194" s="116" t="s">
        <v>90</v>
      </c>
      <c r="AO1194" s="116" t="s">
        <v>90</v>
      </c>
      <c r="AP1194" s="116" t="s">
        <v>90</v>
      </c>
      <c r="AQ1194" s="54">
        <f t="shared" si="92"/>
        <v>0</v>
      </c>
      <c r="AR1194" s="54">
        <f>+L1194+AE1194-AJ1194</f>
        <v>17969000</v>
      </c>
      <c r="AS1194" s="56" t="s">
        <v>571</v>
      </c>
      <c r="AT1194" s="114">
        <v>0</v>
      </c>
      <c r="AU1194" s="56" t="s">
        <v>91</v>
      </c>
      <c r="AV1194" s="114">
        <v>0</v>
      </c>
      <c r="AW1194" s="56" t="s">
        <v>90</v>
      </c>
      <c r="AX1194" s="247">
        <v>0</v>
      </c>
      <c r="AY1194" s="58">
        <f t="shared" si="93"/>
        <v>17969000</v>
      </c>
      <c r="AZ1194" s="112">
        <f t="shared" si="94"/>
        <v>0</v>
      </c>
      <c r="BA1194" s="159">
        <v>0</v>
      </c>
      <c r="BB1194" s="56" t="s">
        <v>90</v>
      </c>
      <c r="BC1194" s="56" t="s">
        <v>149</v>
      </c>
      <c r="BD1194" s="403" t="s">
        <v>1972</v>
      </c>
      <c r="BE1194" s="51" t="s">
        <v>88</v>
      </c>
      <c r="BF1194" s="51" t="s">
        <v>88</v>
      </c>
    </row>
    <row r="1195" spans="2:58" x14ac:dyDescent="0.25">
      <c r="B1195" s="51">
        <v>2026</v>
      </c>
      <c r="C1195" s="51">
        <v>891780111</v>
      </c>
      <c r="D1195" s="51" t="s">
        <v>79</v>
      </c>
      <c r="E1195" s="509" t="s">
        <v>1971</v>
      </c>
      <c r="F1195" s="56" t="s">
        <v>1970</v>
      </c>
      <c r="G1195" s="420">
        <v>20243201010084</v>
      </c>
      <c r="H1195" s="56" t="s">
        <v>82</v>
      </c>
      <c r="I1195" s="51" t="s">
        <v>174</v>
      </c>
      <c r="J1195" s="121" t="s">
        <v>191</v>
      </c>
      <c r="K1195" s="109" t="s">
        <v>1969</v>
      </c>
      <c r="L1195" s="114">
        <v>1584493122</v>
      </c>
      <c r="M1195" s="51" t="s">
        <v>1945</v>
      </c>
      <c r="N1195" s="109" t="s">
        <v>1968</v>
      </c>
      <c r="O1195" s="109">
        <v>900845290</v>
      </c>
      <c r="P1195" s="114" t="s">
        <v>1967</v>
      </c>
      <c r="Q1195" s="120">
        <v>46042</v>
      </c>
      <c r="R1195" s="109">
        <v>1767308713</v>
      </c>
      <c r="S1195" s="114" t="s">
        <v>1966</v>
      </c>
      <c r="T1195" s="120">
        <v>46101</v>
      </c>
      <c r="U1195" s="114">
        <v>1584493122</v>
      </c>
      <c r="V1195" s="56" t="s">
        <v>88</v>
      </c>
      <c r="W1195" s="114">
        <v>85155333</v>
      </c>
      <c r="X1195" s="161" t="s">
        <v>1960</v>
      </c>
      <c r="Y1195" s="120">
        <v>46101</v>
      </c>
      <c r="Z1195" s="120">
        <v>46122</v>
      </c>
      <c r="AA1195" s="120">
        <v>46122</v>
      </c>
      <c r="AB1195" s="120">
        <v>46740</v>
      </c>
      <c r="AC1195" s="54">
        <f t="shared" si="91"/>
        <v>618</v>
      </c>
      <c r="AD1195" s="56">
        <v>0</v>
      </c>
      <c r="AE1195" s="114">
        <v>0</v>
      </c>
      <c r="AF1195" s="56">
        <v>0</v>
      </c>
      <c r="AG1195" s="116" t="s">
        <v>90</v>
      </c>
      <c r="AH1195" s="54">
        <f t="shared" si="95"/>
        <v>0</v>
      </c>
      <c r="AI1195" s="56">
        <v>0</v>
      </c>
      <c r="AJ1195" s="114">
        <v>0</v>
      </c>
      <c r="AK1195" s="120" t="s">
        <v>90</v>
      </c>
      <c r="AL1195" s="116" t="s">
        <v>90</v>
      </c>
      <c r="AM1195" s="56">
        <v>0</v>
      </c>
      <c r="AN1195" s="116" t="s">
        <v>90</v>
      </c>
      <c r="AO1195" s="116" t="s">
        <v>90</v>
      </c>
      <c r="AP1195" s="116" t="s">
        <v>90</v>
      </c>
      <c r="AQ1195" s="54">
        <f t="shared" si="92"/>
        <v>0</v>
      </c>
      <c r="AR1195" s="54">
        <f>+L1195+AE1195-AJ1195</f>
        <v>1584493122</v>
      </c>
      <c r="AS1195" s="56" t="s">
        <v>571</v>
      </c>
      <c r="AT1195" s="114">
        <v>0</v>
      </c>
      <c r="AU1195" s="56" t="s">
        <v>88</v>
      </c>
      <c r="AV1195" s="114">
        <v>633797248.79999995</v>
      </c>
      <c r="AW1195" s="56" t="s">
        <v>90</v>
      </c>
      <c r="AX1195" s="114">
        <v>0</v>
      </c>
      <c r="AY1195" s="58">
        <f t="shared" si="93"/>
        <v>1584493122</v>
      </c>
      <c r="AZ1195" s="112">
        <f t="shared" si="94"/>
        <v>0</v>
      </c>
      <c r="BA1195" s="159">
        <v>0</v>
      </c>
      <c r="BB1195" s="56" t="s">
        <v>90</v>
      </c>
      <c r="BC1195" s="56" t="s">
        <v>92</v>
      </c>
      <c r="BD1195" s="403" t="s">
        <v>1965</v>
      </c>
      <c r="BE1195" s="51" t="s">
        <v>88</v>
      </c>
      <c r="BF1195" s="51" t="s">
        <v>88</v>
      </c>
    </row>
    <row r="1196" spans="2:58" x14ac:dyDescent="0.25">
      <c r="B1196" s="51">
        <v>2026</v>
      </c>
      <c r="C1196" s="51">
        <v>891780111</v>
      </c>
      <c r="D1196" s="51" t="s">
        <v>79</v>
      </c>
      <c r="E1196" s="509" t="s">
        <v>1964</v>
      </c>
      <c r="F1196" s="56" t="s">
        <v>1963</v>
      </c>
      <c r="G1196" s="56">
        <v>0</v>
      </c>
      <c r="H1196" s="56" t="s">
        <v>82</v>
      </c>
      <c r="I1196" s="51" t="s">
        <v>174</v>
      </c>
      <c r="J1196" s="121" t="s">
        <v>84</v>
      </c>
      <c r="K1196" s="109" t="s">
        <v>1962</v>
      </c>
      <c r="L1196" s="423">
        <v>1763446278.71</v>
      </c>
      <c r="M1196" s="51" t="s">
        <v>1945</v>
      </c>
      <c r="N1196" s="109" t="s">
        <v>1961</v>
      </c>
      <c r="O1196" s="109">
        <v>901192574</v>
      </c>
      <c r="P1196" s="114">
        <v>829</v>
      </c>
      <c r="Q1196" s="120">
        <v>46092</v>
      </c>
      <c r="R1196" s="424">
        <v>1763446278.71</v>
      </c>
      <c r="S1196" s="114">
        <v>18256</v>
      </c>
      <c r="T1196" s="120">
        <v>46140</v>
      </c>
      <c r="U1196" s="423">
        <v>1763446278.71</v>
      </c>
      <c r="V1196" s="56" t="s">
        <v>88</v>
      </c>
      <c r="W1196" s="114">
        <v>85155333</v>
      </c>
      <c r="X1196" s="161" t="s">
        <v>1960</v>
      </c>
      <c r="Y1196" s="120">
        <v>46139</v>
      </c>
      <c r="Z1196" s="120">
        <v>46146</v>
      </c>
      <c r="AA1196" s="120">
        <v>46146</v>
      </c>
      <c r="AB1196" s="120">
        <v>46177</v>
      </c>
      <c r="AC1196" s="54">
        <f t="shared" si="91"/>
        <v>31</v>
      </c>
      <c r="AD1196" s="56">
        <v>0</v>
      </c>
      <c r="AE1196" s="114">
        <v>0</v>
      </c>
      <c r="AF1196" s="56">
        <v>0</v>
      </c>
      <c r="AG1196" s="116" t="s">
        <v>90</v>
      </c>
      <c r="AH1196" s="54">
        <f t="shared" si="95"/>
        <v>0</v>
      </c>
      <c r="AI1196" s="56">
        <v>0</v>
      </c>
      <c r="AJ1196" s="114">
        <v>0</v>
      </c>
      <c r="AK1196" s="120" t="s">
        <v>90</v>
      </c>
      <c r="AL1196" s="116" t="s">
        <v>90</v>
      </c>
      <c r="AM1196" s="56">
        <v>0</v>
      </c>
      <c r="AN1196" s="116" t="s">
        <v>90</v>
      </c>
      <c r="AO1196" s="116" t="s">
        <v>90</v>
      </c>
      <c r="AP1196" s="116" t="s">
        <v>90</v>
      </c>
      <c r="AQ1196" s="54">
        <f t="shared" si="92"/>
        <v>0</v>
      </c>
      <c r="AR1196" s="54">
        <f>+L1196+AE1196-AJ1196</f>
        <v>1763446278.71</v>
      </c>
      <c r="AS1196" s="56" t="s">
        <v>571</v>
      </c>
      <c r="AT1196" s="114">
        <v>0</v>
      </c>
      <c r="AU1196" s="56" t="s">
        <v>91</v>
      </c>
      <c r="AV1196" s="114"/>
      <c r="AW1196" s="56" t="s">
        <v>90</v>
      </c>
      <c r="AX1196" s="114">
        <v>0</v>
      </c>
      <c r="AY1196" s="58">
        <f t="shared" si="93"/>
        <v>1763446278.71</v>
      </c>
      <c r="AZ1196" s="112">
        <f t="shared" si="94"/>
        <v>0</v>
      </c>
      <c r="BA1196" s="159">
        <v>0</v>
      </c>
      <c r="BB1196" s="56" t="s">
        <v>90</v>
      </c>
      <c r="BC1196" s="56" t="s">
        <v>92</v>
      </c>
      <c r="BD1196" s="403" t="s">
        <v>1959</v>
      </c>
      <c r="BE1196" s="51" t="s">
        <v>88</v>
      </c>
      <c r="BF1196" s="51" t="s">
        <v>88</v>
      </c>
    </row>
    <row r="1197" spans="2:58" x14ac:dyDescent="0.25">
      <c r="B1197" s="51">
        <v>2026</v>
      </c>
      <c r="C1197" s="51">
        <v>891780111</v>
      </c>
      <c r="D1197" s="51" t="s">
        <v>79</v>
      </c>
      <c r="E1197" s="509" t="s">
        <v>1958</v>
      </c>
      <c r="F1197" s="56" t="s">
        <v>1957</v>
      </c>
      <c r="G1197" s="56">
        <v>0</v>
      </c>
      <c r="H1197" s="56" t="s">
        <v>82</v>
      </c>
      <c r="I1197" s="51" t="s">
        <v>174</v>
      </c>
      <c r="J1197" s="121" t="s">
        <v>84</v>
      </c>
      <c r="K1197" s="109" t="s">
        <v>1956</v>
      </c>
      <c r="L1197" s="416">
        <v>389999890</v>
      </c>
      <c r="M1197" s="51" t="s">
        <v>1945</v>
      </c>
      <c r="N1197" s="109" t="s">
        <v>1955</v>
      </c>
      <c r="O1197" s="109">
        <v>85469738</v>
      </c>
      <c r="P1197" s="114">
        <v>756</v>
      </c>
      <c r="Q1197" s="120">
        <v>46080</v>
      </c>
      <c r="R1197" s="156">
        <v>4873308</v>
      </c>
      <c r="S1197" s="114">
        <v>18458</v>
      </c>
      <c r="T1197" s="120">
        <v>46141</v>
      </c>
      <c r="U1197" s="416">
        <v>389999890</v>
      </c>
      <c r="V1197" s="56" t="s">
        <v>88</v>
      </c>
      <c r="W1197" s="114">
        <v>16725085</v>
      </c>
      <c r="X1197" s="161" t="s">
        <v>1944</v>
      </c>
      <c r="Y1197" s="120">
        <v>46140</v>
      </c>
      <c r="Z1197" s="120">
        <v>46144</v>
      </c>
      <c r="AA1197" s="120">
        <v>46141</v>
      </c>
      <c r="AB1197" s="120">
        <v>46233</v>
      </c>
      <c r="AC1197" s="54">
        <f t="shared" si="91"/>
        <v>92</v>
      </c>
      <c r="AD1197" s="56">
        <v>0</v>
      </c>
      <c r="AE1197" s="114">
        <v>0</v>
      </c>
      <c r="AF1197" s="56">
        <v>0</v>
      </c>
      <c r="AG1197" s="116" t="s">
        <v>90</v>
      </c>
      <c r="AH1197" s="54">
        <f t="shared" si="95"/>
        <v>0</v>
      </c>
      <c r="AI1197" s="56">
        <v>0</v>
      </c>
      <c r="AJ1197" s="114">
        <v>0</v>
      </c>
      <c r="AK1197" s="120" t="s">
        <v>90</v>
      </c>
      <c r="AL1197" s="116" t="s">
        <v>90</v>
      </c>
      <c r="AM1197" s="56">
        <v>0</v>
      </c>
      <c r="AN1197" s="116" t="s">
        <v>90</v>
      </c>
      <c r="AO1197" s="116" t="s">
        <v>90</v>
      </c>
      <c r="AP1197" s="116" t="s">
        <v>90</v>
      </c>
      <c r="AQ1197" s="54">
        <f t="shared" si="92"/>
        <v>0</v>
      </c>
      <c r="AR1197" s="54">
        <f>+L1197+AE1197-AJ1197</f>
        <v>389999890</v>
      </c>
      <c r="AS1197" s="56" t="s">
        <v>571</v>
      </c>
      <c r="AT1197" s="114">
        <v>0</v>
      </c>
      <c r="AU1197" s="56" t="s">
        <v>88</v>
      </c>
      <c r="AV1197" s="114">
        <v>116999967</v>
      </c>
      <c r="AW1197" s="120">
        <v>46146</v>
      </c>
      <c r="AX1197" s="114">
        <v>116999967</v>
      </c>
      <c r="AY1197" s="58">
        <f t="shared" si="93"/>
        <v>272999923</v>
      </c>
      <c r="AZ1197" s="112">
        <f t="shared" si="94"/>
        <v>0.3</v>
      </c>
      <c r="BA1197" s="159">
        <v>0</v>
      </c>
      <c r="BB1197" s="56" t="s">
        <v>90</v>
      </c>
      <c r="BC1197" s="56" t="s">
        <v>92</v>
      </c>
      <c r="BD1197" s="403" t="s">
        <v>1954</v>
      </c>
      <c r="BE1197" s="51" t="s">
        <v>88</v>
      </c>
      <c r="BF1197" s="51" t="s">
        <v>88</v>
      </c>
    </row>
    <row r="1198" spans="2:58" x14ac:dyDescent="0.25">
      <c r="B1198" s="51">
        <v>2026</v>
      </c>
      <c r="C1198" s="51">
        <v>891780111</v>
      </c>
      <c r="D1198" s="51" t="s">
        <v>79</v>
      </c>
      <c r="E1198" s="509" t="s">
        <v>1953</v>
      </c>
      <c r="F1198" s="56" t="s">
        <v>1952</v>
      </c>
      <c r="G1198" s="56">
        <v>0</v>
      </c>
      <c r="H1198" s="56" t="s">
        <v>82</v>
      </c>
      <c r="I1198" s="51" t="s">
        <v>174</v>
      </c>
      <c r="J1198" s="121" t="s">
        <v>84</v>
      </c>
      <c r="K1198" s="109" t="s">
        <v>1951</v>
      </c>
      <c r="L1198" s="416">
        <v>2222384369</v>
      </c>
      <c r="M1198" s="51" t="s">
        <v>1945</v>
      </c>
      <c r="N1198" s="109" t="s">
        <v>1950</v>
      </c>
      <c r="O1198" s="109">
        <v>901043127</v>
      </c>
      <c r="P1198" s="114">
        <v>876</v>
      </c>
      <c r="Q1198" s="120">
        <v>46099</v>
      </c>
      <c r="R1198" s="156">
        <v>2222384373</v>
      </c>
      <c r="S1198" s="114">
        <v>18962</v>
      </c>
      <c r="T1198" s="120">
        <v>46147</v>
      </c>
      <c r="U1198" s="416">
        <v>2222384369</v>
      </c>
      <c r="V1198" s="56" t="s">
        <v>88</v>
      </c>
      <c r="W1198" s="114">
        <v>16725085</v>
      </c>
      <c r="X1198" s="161" t="s">
        <v>1944</v>
      </c>
      <c r="Y1198" s="120">
        <v>46146</v>
      </c>
      <c r="Z1198" s="120">
        <v>46153</v>
      </c>
      <c r="AA1198" s="120">
        <v>46153</v>
      </c>
      <c r="AB1198" s="120">
        <v>46203</v>
      </c>
      <c r="AC1198" s="54">
        <f t="shared" si="91"/>
        <v>50</v>
      </c>
      <c r="AD1198" s="56">
        <v>0</v>
      </c>
      <c r="AE1198" s="114">
        <v>0</v>
      </c>
      <c r="AF1198" s="56">
        <v>0</v>
      </c>
      <c r="AG1198" s="116" t="s">
        <v>90</v>
      </c>
      <c r="AH1198" s="54">
        <f t="shared" si="95"/>
        <v>0</v>
      </c>
      <c r="AI1198" s="56">
        <v>0</v>
      </c>
      <c r="AJ1198" s="114">
        <v>0</v>
      </c>
      <c r="AK1198" s="120" t="s">
        <v>90</v>
      </c>
      <c r="AL1198" s="116" t="s">
        <v>90</v>
      </c>
      <c r="AM1198" s="56">
        <v>0</v>
      </c>
      <c r="AN1198" s="116" t="s">
        <v>90</v>
      </c>
      <c r="AO1198" s="116" t="s">
        <v>90</v>
      </c>
      <c r="AP1198" s="116" t="s">
        <v>90</v>
      </c>
      <c r="AQ1198" s="54">
        <f t="shared" si="92"/>
        <v>0</v>
      </c>
      <c r="AR1198" s="54">
        <f>+L1198+AE1198-AJ1198</f>
        <v>2222384369</v>
      </c>
      <c r="AS1198" s="56" t="s">
        <v>571</v>
      </c>
      <c r="AT1198" s="114">
        <v>0</v>
      </c>
      <c r="AU1198" s="56" t="s">
        <v>91</v>
      </c>
      <c r="AV1198" s="114">
        <v>0</v>
      </c>
      <c r="AW1198" s="56" t="s">
        <v>90</v>
      </c>
      <c r="AX1198" s="247">
        <v>0</v>
      </c>
      <c r="AY1198" s="58">
        <f t="shared" si="93"/>
        <v>2222384369</v>
      </c>
      <c r="AZ1198" s="112">
        <f t="shared" si="94"/>
        <v>0</v>
      </c>
      <c r="BA1198" s="159">
        <v>0</v>
      </c>
      <c r="BB1198" s="56" t="s">
        <v>90</v>
      </c>
      <c r="BC1198" s="56" t="s">
        <v>92</v>
      </c>
      <c r="BD1198" s="403" t="s">
        <v>1949</v>
      </c>
      <c r="BE1198" s="51" t="s">
        <v>88</v>
      </c>
      <c r="BF1198" s="51" t="s">
        <v>88</v>
      </c>
    </row>
    <row r="1199" spans="2:58" ht="15.75" thickBot="1" x14ac:dyDescent="0.3">
      <c r="B1199" s="65">
        <v>2026</v>
      </c>
      <c r="C1199" s="65">
        <v>891780111</v>
      </c>
      <c r="D1199" s="65" t="s">
        <v>79</v>
      </c>
      <c r="E1199" s="508" t="s">
        <v>1948</v>
      </c>
      <c r="F1199" s="69" t="s">
        <v>1947</v>
      </c>
      <c r="G1199" s="69">
        <v>0</v>
      </c>
      <c r="H1199" s="69" t="s">
        <v>82</v>
      </c>
      <c r="I1199" s="65" t="s">
        <v>174</v>
      </c>
      <c r="J1199" s="106" t="s">
        <v>191</v>
      </c>
      <c r="K1199" s="93" t="s">
        <v>1946</v>
      </c>
      <c r="L1199" s="425">
        <v>2996420000</v>
      </c>
      <c r="M1199" s="65" t="s">
        <v>1945</v>
      </c>
      <c r="N1199" s="93" t="s">
        <v>573</v>
      </c>
      <c r="O1199" s="93">
        <v>900845290</v>
      </c>
      <c r="P1199" s="99">
        <v>755</v>
      </c>
      <c r="Q1199" s="105">
        <v>46080</v>
      </c>
      <c r="R1199" s="426">
        <v>2998641600</v>
      </c>
      <c r="S1199" s="99">
        <v>18951</v>
      </c>
      <c r="T1199" s="105">
        <v>46147</v>
      </c>
      <c r="U1199" s="425">
        <v>2996420000</v>
      </c>
      <c r="V1199" s="69" t="s">
        <v>88</v>
      </c>
      <c r="W1199" s="99">
        <v>16725085</v>
      </c>
      <c r="X1199" s="155" t="s">
        <v>1944</v>
      </c>
      <c r="Y1199" s="105">
        <v>46147</v>
      </c>
      <c r="Z1199" s="105">
        <v>46148</v>
      </c>
      <c r="AA1199" s="105">
        <v>46148</v>
      </c>
      <c r="AB1199" s="105">
        <v>46233</v>
      </c>
      <c r="AC1199" s="67">
        <f t="shared" si="91"/>
        <v>85</v>
      </c>
      <c r="AD1199" s="69">
        <v>0</v>
      </c>
      <c r="AE1199" s="99">
        <v>0</v>
      </c>
      <c r="AF1199" s="69">
        <v>0</v>
      </c>
      <c r="AG1199" s="101" t="s">
        <v>90</v>
      </c>
      <c r="AH1199" s="67">
        <f t="shared" si="95"/>
        <v>0</v>
      </c>
      <c r="AI1199" s="69">
        <v>0</v>
      </c>
      <c r="AJ1199" s="99">
        <v>0</v>
      </c>
      <c r="AK1199" s="105" t="s">
        <v>90</v>
      </c>
      <c r="AL1199" s="101" t="s">
        <v>90</v>
      </c>
      <c r="AM1199" s="69">
        <v>0</v>
      </c>
      <c r="AN1199" s="101" t="s">
        <v>90</v>
      </c>
      <c r="AO1199" s="101" t="s">
        <v>90</v>
      </c>
      <c r="AP1199" s="101" t="s">
        <v>90</v>
      </c>
      <c r="AQ1199" s="67">
        <f t="shared" si="92"/>
        <v>0</v>
      </c>
      <c r="AR1199" s="67">
        <f>+L1199+AE1199-AJ1199</f>
        <v>2996420000</v>
      </c>
      <c r="AS1199" s="69" t="s">
        <v>571</v>
      </c>
      <c r="AT1199" s="99">
        <v>0</v>
      </c>
      <c r="AU1199" s="69" t="s">
        <v>91</v>
      </c>
      <c r="AV1199" s="99">
        <v>1198568000</v>
      </c>
      <c r="AW1199" s="105">
        <v>46157</v>
      </c>
      <c r="AX1199" s="99">
        <v>1198568000</v>
      </c>
      <c r="AY1199" s="97">
        <f t="shared" si="93"/>
        <v>1797852000</v>
      </c>
      <c r="AZ1199" s="96">
        <f t="shared" si="94"/>
        <v>0.4</v>
      </c>
      <c r="BA1199" s="151">
        <v>0</v>
      </c>
      <c r="BB1199" s="69" t="s">
        <v>90</v>
      </c>
      <c r="BC1199" s="69" t="s">
        <v>92</v>
      </c>
      <c r="BD1199" s="404" t="s">
        <v>1943</v>
      </c>
      <c r="BE1199" s="65" t="s">
        <v>88</v>
      </c>
      <c r="BF1199" s="65" t="s">
        <v>88</v>
      </c>
    </row>
    <row r="1200" spans="2:58" s="74" customFormat="1" x14ac:dyDescent="0.25">
      <c r="B1200" s="643" t="s">
        <v>105</v>
      </c>
      <c r="C1200" s="644"/>
      <c r="D1200" s="645"/>
      <c r="E1200" s="390">
        <f>+SUBTOTAL(3,E8:E1199)</f>
        <v>1192</v>
      </c>
      <c r="F1200" s="379"/>
      <c r="G1200" s="378"/>
      <c r="H1200" s="378"/>
      <c r="I1200" s="378"/>
      <c r="J1200" s="389"/>
      <c r="K1200" s="388"/>
      <c r="L1200" s="387">
        <f>SUM(L8:L1199)</f>
        <v>34650878868.940002</v>
      </c>
      <c r="M1200" s="640"/>
      <c r="N1200" s="641"/>
      <c r="O1200" s="641"/>
      <c r="P1200" s="641"/>
      <c r="Q1200" s="641"/>
      <c r="R1200" s="641"/>
      <c r="S1200" s="641"/>
      <c r="T1200" s="641"/>
      <c r="U1200" s="641"/>
      <c r="V1200" s="641"/>
      <c r="W1200" s="641"/>
      <c r="X1200" s="641"/>
      <c r="Y1200" s="641"/>
      <c r="Z1200" s="641"/>
      <c r="AA1200" s="641"/>
      <c r="AB1200" s="641"/>
      <c r="AC1200" s="642"/>
      <c r="AD1200" s="384">
        <f t="shared" ref="AD1200:AF1200" si="96">SUM(AD8:AD1199)</f>
        <v>108</v>
      </c>
      <c r="AE1200" s="382">
        <f t="shared" si="96"/>
        <v>479677259</v>
      </c>
      <c r="AF1200" s="382">
        <f t="shared" si="96"/>
        <v>116</v>
      </c>
      <c r="AG1200" s="377"/>
      <c r="AH1200" s="382">
        <f t="shared" ref="AH1200:AI1200" si="97">SUM(AH8:AH1199)</f>
        <v>3832</v>
      </c>
      <c r="AI1200" s="382">
        <f t="shared" si="97"/>
        <v>18</v>
      </c>
      <c r="AJ1200" s="386">
        <f>SUM(AJ8:AJ1199)</f>
        <v>242948580</v>
      </c>
      <c r="AK1200" s="377"/>
      <c r="AL1200" s="377"/>
      <c r="AM1200" s="385">
        <f>SUM(AM8:AM1199)</f>
        <v>0</v>
      </c>
      <c r="AN1200" s="640"/>
      <c r="AO1200" s="641"/>
      <c r="AP1200" s="641"/>
      <c r="AQ1200" s="642"/>
      <c r="AR1200" s="384">
        <f>SUM(AR8:AR1199)</f>
        <v>34887607547.940002</v>
      </c>
      <c r="AS1200" s="377"/>
      <c r="AT1200" s="383">
        <f>SUM(AR1200:AS1200)</f>
        <v>34887607547.940002</v>
      </c>
      <c r="AU1200" s="377"/>
      <c r="AV1200" s="382">
        <f>SUM(AV100:AV896)</f>
        <v>1285275761.5</v>
      </c>
      <c r="AW1200" s="377"/>
      <c r="AX1200" s="381">
        <f>SUM(AX100:AX896)</f>
        <v>1933910021</v>
      </c>
      <c r="AY1200" s="380">
        <f>SUM(AY810:AY1194)</f>
        <v>14071106957.230001</v>
      </c>
      <c r="AZ1200" s="640"/>
      <c r="BA1200" s="641"/>
      <c r="BB1200" s="641"/>
      <c r="BC1200" s="641"/>
      <c r="BD1200" s="641"/>
      <c r="BE1200" s="641"/>
      <c r="BF1200" s="641"/>
    </row>
    <row r="1202" spans="5:53" x14ac:dyDescent="0.25">
      <c r="E1202" s="352"/>
      <c r="O1202" s="328"/>
    </row>
    <row r="1203" spans="5:53" x14ac:dyDescent="0.25">
      <c r="E1203" s="352"/>
      <c r="O1203" s="340"/>
    </row>
    <row r="1204" spans="5:53" ht="16.5" x14ac:dyDescent="0.3">
      <c r="E1204" s="352"/>
      <c r="O1204" s="336"/>
    </row>
    <row r="1205" spans="5:53" x14ac:dyDescent="0.25">
      <c r="E1205" s="352"/>
      <c r="O1205" s="328"/>
    </row>
    <row r="1206" spans="5:53" x14ac:dyDescent="0.25">
      <c r="E1206" s="352"/>
      <c r="O1206" s="376"/>
    </row>
    <row r="1207" spans="5:53" x14ac:dyDescent="0.25">
      <c r="E1207" s="352"/>
      <c r="O1207" s="340"/>
    </row>
    <row r="1208" spans="5:53" x14ac:dyDescent="0.25">
      <c r="E1208" s="352"/>
      <c r="O1208" s="340"/>
    </row>
    <row r="1209" spans="5:53" x14ac:dyDescent="0.25">
      <c r="E1209" s="352"/>
      <c r="O1209" s="340"/>
    </row>
    <row r="1210" spans="5:53" x14ac:dyDescent="0.25">
      <c r="E1210" s="352"/>
      <c r="O1210" s="340"/>
    </row>
    <row r="1211" spans="5:53" x14ac:dyDescent="0.25">
      <c r="E1211" s="352"/>
      <c r="O1211" s="344"/>
      <c r="BA1211" s="375"/>
    </row>
    <row r="1212" spans="5:53" x14ac:dyDescent="0.25">
      <c r="E1212" s="352"/>
      <c r="O1212" s="338"/>
    </row>
    <row r="1213" spans="5:53" x14ac:dyDescent="0.25">
      <c r="E1213" s="352"/>
      <c r="O1213" s="335"/>
    </row>
    <row r="1214" spans="5:53" x14ac:dyDescent="0.25">
      <c r="E1214" s="328"/>
      <c r="O1214" s="335"/>
    </row>
    <row r="1215" spans="5:53" x14ac:dyDescent="0.25">
      <c r="E1215" s="328"/>
      <c r="O1215" s="335"/>
    </row>
    <row r="1216" spans="5:53" x14ac:dyDescent="0.25">
      <c r="E1216" s="328"/>
      <c r="O1216" s="374"/>
    </row>
    <row r="1217" spans="5:15" x14ac:dyDescent="0.25">
      <c r="E1217" s="328"/>
      <c r="O1217" s="338"/>
    </row>
    <row r="1218" spans="5:15" x14ac:dyDescent="0.25">
      <c r="E1218" s="328"/>
    </row>
    <row r="1219" spans="5:15" x14ac:dyDescent="0.25">
      <c r="E1219" s="328"/>
      <c r="O1219" s="340"/>
    </row>
    <row r="1220" spans="5:15" x14ac:dyDescent="0.25">
      <c r="E1220" s="328"/>
      <c r="O1220" s="337"/>
    </row>
    <row r="1221" spans="5:15" x14ac:dyDescent="0.25">
      <c r="E1221" s="328"/>
      <c r="O1221" s="340"/>
    </row>
    <row r="1222" spans="5:15" x14ac:dyDescent="0.25">
      <c r="E1222" s="328"/>
      <c r="O1222" s="330"/>
    </row>
    <row r="1223" spans="5:15" x14ac:dyDescent="0.25">
      <c r="E1223" s="328"/>
      <c r="O1223" s="335"/>
    </row>
    <row r="1224" spans="5:15" x14ac:dyDescent="0.25">
      <c r="E1224" s="328"/>
      <c r="O1224" s="340"/>
    </row>
    <row r="1225" spans="5:15" x14ac:dyDescent="0.25">
      <c r="E1225" s="328"/>
      <c r="O1225" s="335"/>
    </row>
    <row r="1226" spans="5:15" x14ac:dyDescent="0.25">
      <c r="E1226" s="328"/>
      <c r="O1226" s="335"/>
    </row>
    <row r="1227" spans="5:15" x14ac:dyDescent="0.25">
      <c r="E1227" s="328"/>
      <c r="O1227" s="334"/>
    </row>
    <row r="1228" spans="5:15" x14ac:dyDescent="0.25">
      <c r="E1228" s="352"/>
      <c r="O1228" s="364"/>
    </row>
    <row r="1229" spans="5:15" x14ac:dyDescent="0.25">
      <c r="E1229" s="328"/>
      <c r="O1229" s="364"/>
    </row>
    <row r="1230" spans="5:15" x14ac:dyDescent="0.25">
      <c r="E1230" s="328"/>
      <c r="O1230" s="334"/>
    </row>
    <row r="1231" spans="5:15" x14ac:dyDescent="0.25">
      <c r="E1231" s="328"/>
      <c r="O1231" s="333"/>
    </row>
    <row r="1232" spans="5:15" x14ac:dyDescent="0.25">
      <c r="E1232" s="328"/>
      <c r="O1232" s="373"/>
    </row>
    <row r="1233" spans="5:15" x14ac:dyDescent="0.25">
      <c r="E1233" s="328"/>
      <c r="O1233" s="370"/>
    </row>
    <row r="1234" spans="5:15" x14ac:dyDescent="0.25">
      <c r="E1234" s="328"/>
      <c r="O1234" s="372"/>
    </row>
    <row r="1235" spans="5:15" x14ac:dyDescent="0.25">
      <c r="E1235" s="328"/>
      <c r="O1235" s="333"/>
    </row>
    <row r="1236" spans="5:15" x14ac:dyDescent="0.25">
      <c r="E1236" s="328"/>
      <c r="O1236" s="328"/>
    </row>
    <row r="1237" spans="5:15" x14ac:dyDescent="0.25">
      <c r="E1237" s="328"/>
      <c r="O1237" s="338"/>
    </row>
    <row r="1238" spans="5:15" x14ac:dyDescent="0.25">
      <c r="E1238" s="328"/>
      <c r="O1238" s="328"/>
    </row>
    <row r="1239" spans="5:15" x14ac:dyDescent="0.25">
      <c r="E1239" s="328"/>
      <c r="O1239" s="328"/>
    </row>
    <row r="1240" spans="5:15" x14ac:dyDescent="0.25">
      <c r="E1240" s="328"/>
      <c r="O1240" s="328"/>
    </row>
    <row r="1241" spans="5:15" x14ac:dyDescent="0.25">
      <c r="E1241" s="328"/>
      <c r="O1241" s="335"/>
    </row>
    <row r="1242" spans="5:15" x14ac:dyDescent="0.25">
      <c r="E1242" s="328"/>
      <c r="O1242" s="328"/>
    </row>
    <row r="1243" spans="5:15" x14ac:dyDescent="0.25">
      <c r="E1243" s="328"/>
      <c r="O1243" s="335"/>
    </row>
    <row r="1244" spans="5:15" x14ac:dyDescent="0.25">
      <c r="E1244" s="328"/>
      <c r="O1244" s="344"/>
    </row>
    <row r="1245" spans="5:15" x14ac:dyDescent="0.25">
      <c r="E1245" s="328"/>
      <c r="O1245" s="371"/>
    </row>
    <row r="1246" spans="5:15" x14ac:dyDescent="0.25">
      <c r="E1246" s="352"/>
      <c r="O1246" s="335"/>
    </row>
    <row r="1247" spans="5:15" x14ac:dyDescent="0.25">
      <c r="E1247" s="328"/>
      <c r="O1247" s="334"/>
    </row>
    <row r="1248" spans="5:15" x14ac:dyDescent="0.25">
      <c r="E1248" s="352"/>
      <c r="O1248" s="334"/>
    </row>
    <row r="1249" spans="5:15" x14ac:dyDescent="0.25">
      <c r="E1249" s="328"/>
      <c r="O1249" s="334"/>
    </row>
    <row r="1250" spans="5:15" x14ac:dyDescent="0.25">
      <c r="E1250" s="352"/>
      <c r="O1250" s="339"/>
    </row>
    <row r="1251" spans="5:15" x14ac:dyDescent="0.25">
      <c r="E1251" s="352"/>
    </row>
    <row r="1252" spans="5:15" x14ac:dyDescent="0.25">
      <c r="E1252" s="352"/>
      <c r="O1252" s="330"/>
    </row>
    <row r="1253" spans="5:15" x14ac:dyDescent="0.25">
      <c r="E1253" s="352"/>
      <c r="O1253" s="328"/>
    </row>
    <row r="1254" spans="5:15" ht="16.5" x14ac:dyDescent="0.3">
      <c r="E1254" s="352"/>
      <c r="O1254" s="336"/>
    </row>
    <row r="1255" spans="5:15" x14ac:dyDescent="0.25">
      <c r="E1255" s="328"/>
      <c r="O1255" s="335"/>
    </row>
    <row r="1256" spans="5:15" x14ac:dyDescent="0.25">
      <c r="E1256" s="328"/>
      <c r="O1256" s="330"/>
    </row>
    <row r="1257" spans="5:15" x14ac:dyDescent="0.25">
      <c r="E1257" s="328"/>
      <c r="O1257" s="338"/>
    </row>
    <row r="1258" spans="5:15" x14ac:dyDescent="0.25">
      <c r="E1258" s="352"/>
      <c r="O1258" s="338"/>
    </row>
    <row r="1259" spans="5:15" x14ac:dyDescent="0.25">
      <c r="E1259" s="328"/>
      <c r="O1259" s="338"/>
    </row>
    <row r="1260" spans="5:15" x14ac:dyDescent="0.25">
      <c r="E1260" s="328"/>
    </row>
    <row r="1261" spans="5:15" x14ac:dyDescent="0.25">
      <c r="E1261" s="328"/>
      <c r="O1261" s="330"/>
    </row>
    <row r="1262" spans="5:15" x14ac:dyDescent="0.25">
      <c r="E1262" s="328"/>
      <c r="O1262" s="330"/>
    </row>
    <row r="1263" spans="5:15" x14ac:dyDescent="0.25">
      <c r="E1263" s="352"/>
      <c r="O1263" s="330"/>
    </row>
    <row r="1264" spans="5:15" x14ac:dyDescent="0.25">
      <c r="E1264" s="328"/>
      <c r="O1264" s="328"/>
    </row>
    <row r="1265" spans="5:15" x14ac:dyDescent="0.25">
      <c r="E1265" s="352"/>
      <c r="O1265" s="330"/>
    </row>
    <row r="1266" spans="5:15" x14ac:dyDescent="0.25">
      <c r="E1266" s="328"/>
    </row>
    <row r="1267" spans="5:15" x14ac:dyDescent="0.25">
      <c r="E1267" s="328"/>
      <c r="O1267" s="330"/>
    </row>
    <row r="1268" spans="5:15" x14ac:dyDescent="0.25">
      <c r="E1268" s="352"/>
      <c r="O1268" s="330"/>
    </row>
    <row r="1269" spans="5:15" x14ac:dyDescent="0.25">
      <c r="E1269" s="352"/>
      <c r="O1269" s="328"/>
    </row>
    <row r="1270" spans="5:15" x14ac:dyDescent="0.25">
      <c r="E1270" s="352"/>
      <c r="O1270" s="328"/>
    </row>
    <row r="1271" spans="5:15" x14ac:dyDescent="0.25">
      <c r="E1271" s="328"/>
      <c r="O1271" s="330"/>
    </row>
    <row r="1272" spans="5:15" x14ac:dyDescent="0.25">
      <c r="E1272" s="328"/>
      <c r="O1272" s="330"/>
    </row>
    <row r="1273" spans="5:15" x14ac:dyDescent="0.25">
      <c r="E1273" s="328"/>
      <c r="O1273" s="337"/>
    </row>
    <row r="1274" spans="5:15" x14ac:dyDescent="0.25">
      <c r="E1274" s="328"/>
    </row>
    <row r="1275" spans="5:15" x14ac:dyDescent="0.25">
      <c r="E1275" s="328"/>
      <c r="O1275" s="330"/>
    </row>
    <row r="1276" spans="5:15" x14ac:dyDescent="0.25">
      <c r="E1276" s="328"/>
      <c r="O1276" s="335"/>
    </row>
    <row r="1277" spans="5:15" x14ac:dyDescent="0.25">
      <c r="E1277" s="328"/>
      <c r="O1277" s="330"/>
    </row>
    <row r="1278" spans="5:15" x14ac:dyDescent="0.25">
      <c r="E1278" s="328"/>
      <c r="O1278" s="370"/>
    </row>
    <row r="1279" spans="5:15" x14ac:dyDescent="0.25">
      <c r="E1279" s="328"/>
      <c r="O1279" s="334"/>
    </row>
    <row r="1280" spans="5:15" x14ac:dyDescent="0.25">
      <c r="E1280" s="328"/>
      <c r="O1280" s="332"/>
    </row>
    <row r="1281" spans="5:15" x14ac:dyDescent="0.25">
      <c r="E1281" s="328"/>
      <c r="O1281" s="369"/>
    </row>
    <row r="1282" spans="5:15" x14ac:dyDescent="0.25">
      <c r="E1282" s="328"/>
      <c r="O1282" s="333"/>
    </row>
    <row r="1283" spans="5:15" x14ac:dyDescent="0.25">
      <c r="E1283" s="328"/>
      <c r="O1283" s="333"/>
    </row>
    <row r="1284" spans="5:15" x14ac:dyDescent="0.25">
      <c r="E1284" s="328"/>
      <c r="O1284" s="334"/>
    </row>
    <row r="1285" spans="5:15" x14ac:dyDescent="0.25">
      <c r="E1285" s="328"/>
      <c r="O1285" s="328"/>
    </row>
    <row r="1286" spans="5:15" x14ac:dyDescent="0.25">
      <c r="E1286" s="328"/>
      <c r="O1286" s="328"/>
    </row>
    <row r="1287" spans="5:15" x14ac:dyDescent="0.25">
      <c r="E1287" s="328"/>
      <c r="O1287" s="333"/>
    </row>
    <row r="1288" spans="5:15" ht="15.75" x14ac:dyDescent="0.25">
      <c r="E1288" s="328"/>
      <c r="O1288" s="368"/>
    </row>
    <row r="1289" spans="5:15" x14ac:dyDescent="0.25">
      <c r="E1289" s="328"/>
      <c r="O1289" s="333"/>
    </row>
    <row r="1290" spans="5:15" x14ac:dyDescent="0.25">
      <c r="E1290" s="328"/>
      <c r="O1290" s="333"/>
    </row>
    <row r="1291" spans="5:15" x14ac:dyDescent="0.25">
      <c r="E1291" s="328"/>
      <c r="O1291" s="348"/>
    </row>
    <row r="1292" spans="5:15" x14ac:dyDescent="0.25">
      <c r="E1292" s="328"/>
      <c r="O1292" s="332"/>
    </row>
    <row r="1293" spans="5:15" x14ac:dyDescent="0.25">
      <c r="E1293" s="328"/>
      <c r="O1293" s="367"/>
    </row>
    <row r="1294" spans="5:15" x14ac:dyDescent="0.25">
      <c r="E1294" s="352"/>
      <c r="O1294" s="348"/>
    </row>
    <row r="1295" spans="5:15" x14ac:dyDescent="0.25">
      <c r="E1295" s="328"/>
      <c r="O1295" s="366"/>
    </row>
    <row r="1296" spans="5:15" x14ac:dyDescent="0.25">
      <c r="E1296" s="328"/>
      <c r="O1296" s="365"/>
    </row>
    <row r="1297" spans="5:15" x14ac:dyDescent="0.25">
      <c r="E1297" s="328"/>
      <c r="O1297" s="335"/>
    </row>
    <row r="1298" spans="5:15" x14ac:dyDescent="0.25">
      <c r="E1298" s="328"/>
      <c r="O1298" s="365"/>
    </row>
    <row r="1299" spans="5:15" x14ac:dyDescent="0.25">
      <c r="E1299" s="328"/>
      <c r="O1299" s="333"/>
    </row>
    <row r="1300" spans="5:15" x14ac:dyDescent="0.25">
      <c r="E1300" s="328"/>
      <c r="O1300" s="334"/>
    </row>
    <row r="1301" spans="5:15" x14ac:dyDescent="0.25">
      <c r="E1301" s="328"/>
      <c r="O1301" s="334"/>
    </row>
    <row r="1302" spans="5:15" x14ac:dyDescent="0.25">
      <c r="E1302" s="328"/>
      <c r="O1302" s="364"/>
    </row>
    <row r="1303" spans="5:15" x14ac:dyDescent="0.25">
      <c r="E1303" s="328"/>
      <c r="O1303" s="333"/>
    </row>
    <row r="1304" spans="5:15" x14ac:dyDescent="0.25">
      <c r="E1304" s="328"/>
      <c r="O1304" s="300"/>
    </row>
    <row r="1305" spans="5:15" x14ac:dyDescent="0.25">
      <c r="E1305" s="328"/>
      <c r="O1305" s="335"/>
    </row>
    <row r="1306" spans="5:15" x14ac:dyDescent="0.25">
      <c r="E1306" s="352"/>
      <c r="O1306" s="335"/>
    </row>
    <row r="1307" spans="5:15" x14ac:dyDescent="0.25">
      <c r="E1307" s="352"/>
      <c r="O1307" s="328"/>
    </row>
    <row r="1308" spans="5:15" x14ac:dyDescent="0.25">
      <c r="E1308" s="328"/>
      <c r="O1308" s="335"/>
    </row>
    <row r="1309" spans="5:15" x14ac:dyDescent="0.25">
      <c r="E1309" s="328"/>
      <c r="O1309" s="330"/>
    </row>
    <row r="1310" spans="5:15" x14ac:dyDescent="0.25">
      <c r="E1310" s="352"/>
      <c r="O1310" s="330"/>
    </row>
    <row r="1311" spans="5:15" x14ac:dyDescent="0.25">
      <c r="E1311" s="328"/>
      <c r="O1311" s="335"/>
    </row>
    <row r="1312" spans="5:15" x14ac:dyDescent="0.25">
      <c r="E1312" s="328"/>
      <c r="O1312" s="330"/>
    </row>
    <row r="1313" spans="5:15" x14ac:dyDescent="0.25">
      <c r="E1313" s="328"/>
      <c r="O1313" s="335"/>
    </row>
    <row r="1314" spans="5:15" x14ac:dyDescent="0.25">
      <c r="E1314" s="328"/>
    </row>
    <row r="1315" spans="5:15" x14ac:dyDescent="0.25">
      <c r="E1315" s="328"/>
      <c r="O1315" s="330"/>
    </row>
    <row r="1316" spans="5:15" x14ac:dyDescent="0.25">
      <c r="E1316" s="328"/>
      <c r="O1316" s="342"/>
    </row>
    <row r="1317" spans="5:15" x14ac:dyDescent="0.25">
      <c r="E1317" s="328"/>
      <c r="O1317" s="300"/>
    </row>
    <row r="1318" spans="5:15" x14ac:dyDescent="0.25">
      <c r="E1318" s="328"/>
      <c r="O1318" s="300"/>
    </row>
    <row r="1319" spans="5:15" x14ac:dyDescent="0.25">
      <c r="E1319" s="328"/>
      <c r="O1319" s="363"/>
    </row>
    <row r="1320" spans="5:15" x14ac:dyDescent="0.25">
      <c r="E1320" s="328"/>
      <c r="O1320" s="328"/>
    </row>
    <row r="1321" spans="5:15" x14ac:dyDescent="0.25">
      <c r="E1321" s="328"/>
      <c r="O1321" s="362"/>
    </row>
    <row r="1322" spans="5:15" x14ac:dyDescent="0.25">
      <c r="E1322" s="328"/>
      <c r="O1322" s="333"/>
    </row>
    <row r="1323" spans="5:15" x14ac:dyDescent="0.25">
      <c r="E1323" s="328"/>
      <c r="O1323" s="334"/>
    </row>
    <row r="1324" spans="5:15" x14ac:dyDescent="0.25">
      <c r="E1324" s="328"/>
      <c r="O1324" s="333"/>
    </row>
    <row r="1325" spans="5:15" x14ac:dyDescent="0.25">
      <c r="E1325" s="328"/>
      <c r="O1325" s="334"/>
    </row>
    <row r="1326" spans="5:15" x14ac:dyDescent="0.25">
      <c r="E1326" s="328"/>
      <c r="O1326" s="361"/>
    </row>
    <row r="1327" spans="5:15" x14ac:dyDescent="0.25">
      <c r="E1327" s="328"/>
      <c r="O1327" s="333"/>
    </row>
    <row r="1328" spans="5:15" x14ac:dyDescent="0.25">
      <c r="E1328" s="328"/>
      <c r="O1328" s="361"/>
    </row>
    <row r="1329" spans="5:15" x14ac:dyDescent="0.25">
      <c r="E1329" s="328"/>
      <c r="O1329" s="334"/>
    </row>
    <row r="1330" spans="5:15" x14ac:dyDescent="0.25">
      <c r="E1330" s="328"/>
      <c r="O1330" s="347"/>
    </row>
    <row r="1331" spans="5:15" x14ac:dyDescent="0.25">
      <c r="E1331" s="328"/>
      <c r="O1331" s="300"/>
    </row>
    <row r="1332" spans="5:15" x14ac:dyDescent="0.25">
      <c r="E1332" s="328"/>
      <c r="O1332" s="360"/>
    </row>
    <row r="1333" spans="5:15" x14ac:dyDescent="0.25">
      <c r="E1333" s="328"/>
      <c r="O1333" s="300"/>
    </row>
    <row r="1334" spans="5:15" x14ac:dyDescent="0.25">
      <c r="E1334" s="352"/>
      <c r="O1334" s="300"/>
    </row>
    <row r="1335" spans="5:15" x14ac:dyDescent="0.25">
      <c r="E1335" s="328"/>
      <c r="O1335" s="332"/>
    </row>
    <row r="1336" spans="5:15" x14ac:dyDescent="0.25">
      <c r="E1336" s="352"/>
      <c r="O1336" s="300"/>
    </row>
    <row r="1337" spans="5:15" x14ac:dyDescent="0.25">
      <c r="E1337" s="328"/>
      <c r="O1337" s="300"/>
    </row>
    <row r="1338" spans="5:15" x14ac:dyDescent="0.25">
      <c r="E1338" s="328"/>
      <c r="O1338" s="333"/>
    </row>
    <row r="1339" spans="5:15" x14ac:dyDescent="0.25">
      <c r="E1339" s="328"/>
      <c r="O1339" s="300"/>
    </row>
    <row r="1340" spans="5:15" x14ac:dyDescent="0.25">
      <c r="E1340" s="328"/>
      <c r="O1340" s="300"/>
    </row>
    <row r="1341" spans="5:15" x14ac:dyDescent="0.25">
      <c r="E1341" s="328"/>
      <c r="O1341" s="300"/>
    </row>
    <row r="1342" spans="5:15" x14ac:dyDescent="0.25">
      <c r="E1342" s="328"/>
      <c r="O1342" s="300"/>
    </row>
    <row r="1343" spans="5:15" x14ac:dyDescent="0.25">
      <c r="E1343" s="328"/>
      <c r="O1343" s="359"/>
    </row>
    <row r="1344" spans="5:15" x14ac:dyDescent="0.25">
      <c r="E1344" s="328"/>
      <c r="O1344" s="328"/>
    </row>
    <row r="1345" spans="5:15" x14ac:dyDescent="0.25">
      <c r="E1345" s="328"/>
      <c r="O1345" s="342"/>
    </row>
    <row r="1346" spans="5:15" x14ac:dyDescent="0.25">
      <c r="E1346" s="328"/>
      <c r="O1346" s="335"/>
    </row>
    <row r="1347" spans="5:15" x14ac:dyDescent="0.25">
      <c r="E1347" s="328"/>
      <c r="O1347" s="335"/>
    </row>
    <row r="1348" spans="5:15" x14ac:dyDescent="0.25">
      <c r="E1348" s="328"/>
      <c r="O1348" s="358"/>
    </row>
    <row r="1349" spans="5:15" x14ac:dyDescent="0.25">
      <c r="E1349" s="328"/>
      <c r="O1349" s="332"/>
    </row>
    <row r="1350" spans="5:15" x14ac:dyDescent="0.25">
      <c r="E1350" s="352"/>
      <c r="O1350" s="300"/>
    </row>
    <row r="1351" spans="5:15" x14ac:dyDescent="0.25">
      <c r="E1351" s="328"/>
      <c r="O1351" s="300"/>
    </row>
    <row r="1352" spans="5:15" x14ac:dyDescent="0.25">
      <c r="E1352" s="328"/>
      <c r="O1352" s="300"/>
    </row>
    <row r="1353" spans="5:15" x14ac:dyDescent="0.25">
      <c r="E1353" s="328"/>
      <c r="O1353" s="328"/>
    </row>
    <row r="1354" spans="5:15" x14ac:dyDescent="0.25">
      <c r="E1354" s="328"/>
      <c r="O1354" s="335"/>
    </row>
    <row r="1355" spans="5:15" x14ac:dyDescent="0.25">
      <c r="E1355" s="328"/>
      <c r="O1355" s="328"/>
    </row>
    <row r="1356" spans="5:15" x14ac:dyDescent="0.25">
      <c r="E1356" s="328"/>
      <c r="O1356" s="342"/>
    </row>
    <row r="1357" spans="5:15" x14ac:dyDescent="0.25">
      <c r="E1357" s="328"/>
      <c r="O1357" s="357"/>
    </row>
    <row r="1358" spans="5:15" x14ac:dyDescent="0.25">
      <c r="E1358" s="328"/>
    </row>
    <row r="1359" spans="5:15" x14ac:dyDescent="0.25">
      <c r="E1359" s="328"/>
      <c r="O1359" s="300"/>
    </row>
    <row r="1360" spans="5:15" x14ac:dyDescent="0.25">
      <c r="E1360" s="328"/>
      <c r="O1360" s="300"/>
    </row>
    <row r="1361" spans="5:15" x14ac:dyDescent="0.25">
      <c r="E1361" s="328"/>
      <c r="O1361" s="300"/>
    </row>
    <row r="1362" spans="5:15" x14ac:dyDescent="0.25">
      <c r="E1362" s="328"/>
      <c r="O1362" s="300"/>
    </row>
    <row r="1363" spans="5:15" x14ac:dyDescent="0.25">
      <c r="E1363" s="328"/>
      <c r="O1363" s="347"/>
    </row>
    <row r="1364" spans="5:15" x14ac:dyDescent="0.25">
      <c r="E1364" s="352"/>
      <c r="O1364" s="300"/>
    </row>
    <row r="1365" spans="5:15" x14ac:dyDescent="0.25">
      <c r="E1365" s="328"/>
      <c r="O1365" s="356"/>
    </row>
    <row r="1366" spans="5:15" x14ac:dyDescent="0.25">
      <c r="E1366" s="328"/>
      <c r="O1366" s="300"/>
    </row>
    <row r="1367" spans="5:15" x14ac:dyDescent="0.25">
      <c r="E1367" s="328"/>
      <c r="O1367" s="332"/>
    </row>
    <row r="1368" spans="5:15" x14ac:dyDescent="0.25">
      <c r="E1368" s="328"/>
      <c r="O1368" s="355"/>
    </row>
    <row r="1369" spans="5:15" x14ac:dyDescent="0.25">
      <c r="E1369" s="328"/>
      <c r="O1369" s="331"/>
    </row>
    <row r="1370" spans="5:15" x14ac:dyDescent="0.25">
      <c r="E1370" s="328"/>
      <c r="O1370" s="332"/>
    </row>
    <row r="1371" spans="5:15" x14ac:dyDescent="0.25">
      <c r="E1371" s="328"/>
      <c r="O1371" s="354"/>
    </row>
    <row r="1372" spans="5:15" x14ac:dyDescent="0.25">
      <c r="E1372" s="328"/>
      <c r="O1372" s="333"/>
    </row>
    <row r="1373" spans="5:15" x14ac:dyDescent="0.25">
      <c r="E1373" s="328"/>
      <c r="O1373" s="332"/>
    </row>
    <row r="1374" spans="5:15" x14ac:dyDescent="0.25">
      <c r="E1374" s="352"/>
      <c r="O1374" s="332"/>
    </row>
    <row r="1375" spans="5:15" x14ac:dyDescent="0.25">
      <c r="E1375" s="328"/>
      <c r="O1375" s="332"/>
    </row>
    <row r="1376" spans="5:15" x14ac:dyDescent="0.25">
      <c r="E1376" s="328"/>
      <c r="O1376" s="353"/>
    </row>
    <row r="1377" spans="5:15" x14ac:dyDescent="0.25">
      <c r="E1377" s="328"/>
      <c r="O1377" s="332"/>
    </row>
    <row r="1378" spans="5:15" x14ac:dyDescent="0.25">
      <c r="E1378" s="328"/>
      <c r="O1378" s="332"/>
    </row>
    <row r="1379" spans="5:15" x14ac:dyDescent="0.25">
      <c r="E1379" s="328"/>
      <c r="O1379" s="333"/>
    </row>
    <row r="1380" spans="5:15" x14ac:dyDescent="0.25">
      <c r="E1380" s="328"/>
      <c r="O1380" s="333"/>
    </row>
    <row r="1381" spans="5:15" x14ac:dyDescent="0.25">
      <c r="E1381" s="328"/>
      <c r="O1381" s="333"/>
    </row>
    <row r="1382" spans="5:15" x14ac:dyDescent="0.25">
      <c r="E1382" s="328"/>
      <c r="O1382" s="345"/>
    </row>
    <row r="1383" spans="5:15" x14ac:dyDescent="0.25">
      <c r="E1383" s="352"/>
      <c r="O1383" s="342"/>
    </row>
    <row r="1384" spans="5:15" x14ac:dyDescent="0.25">
      <c r="E1384" s="328"/>
      <c r="O1384" s="351"/>
    </row>
    <row r="1385" spans="5:15" x14ac:dyDescent="0.25">
      <c r="E1385" s="328"/>
      <c r="O1385" s="350"/>
    </row>
    <row r="1386" spans="5:15" x14ac:dyDescent="0.25">
      <c r="E1386" s="328"/>
      <c r="O1386" s="345"/>
    </row>
    <row r="1387" spans="5:15" x14ac:dyDescent="0.25">
      <c r="E1387" s="328"/>
      <c r="O1387" s="300"/>
    </row>
    <row r="1388" spans="5:15" x14ac:dyDescent="0.25">
      <c r="E1388" s="328"/>
      <c r="O1388" s="300"/>
    </row>
    <row r="1389" spans="5:15" x14ac:dyDescent="0.25">
      <c r="E1389" s="328"/>
      <c r="O1389" s="342"/>
    </row>
    <row r="1390" spans="5:15" x14ac:dyDescent="0.25">
      <c r="E1390" s="328"/>
      <c r="O1390" s="349"/>
    </row>
    <row r="1391" spans="5:15" x14ac:dyDescent="0.25">
      <c r="E1391" s="328"/>
      <c r="O1391" s="348"/>
    </row>
    <row r="1392" spans="5:15" x14ac:dyDescent="0.25">
      <c r="E1392" s="328"/>
      <c r="O1392" s="300"/>
    </row>
    <row r="1393" spans="5:15" x14ac:dyDescent="0.25">
      <c r="E1393" s="328"/>
      <c r="O1393" s="347"/>
    </row>
    <row r="1394" spans="5:15" x14ac:dyDescent="0.25">
      <c r="E1394" s="328"/>
      <c r="O1394" s="346"/>
    </row>
    <row r="1395" spans="5:15" x14ac:dyDescent="0.25">
      <c r="E1395" s="328"/>
    </row>
    <row r="1396" spans="5:15" x14ac:dyDescent="0.25">
      <c r="E1396" s="328"/>
      <c r="O1396" s="345"/>
    </row>
    <row r="1397" spans="5:15" x14ac:dyDescent="0.25">
      <c r="E1397" s="328"/>
    </row>
    <row r="1398" spans="5:15" x14ac:dyDescent="0.25">
      <c r="E1398" s="328"/>
      <c r="O1398" s="342"/>
    </row>
    <row r="1399" spans="5:15" x14ac:dyDescent="0.25">
      <c r="E1399" s="328"/>
      <c r="O1399" s="328"/>
    </row>
    <row r="1400" spans="5:15" x14ac:dyDescent="0.25">
      <c r="E1400" s="328"/>
      <c r="O1400" s="328"/>
    </row>
    <row r="1401" spans="5:15" x14ac:dyDescent="0.25">
      <c r="E1401" s="328"/>
      <c r="O1401" s="345"/>
    </row>
    <row r="1402" spans="5:15" x14ac:dyDescent="0.25">
      <c r="E1402" s="328"/>
    </row>
    <row r="1403" spans="5:15" x14ac:dyDescent="0.25">
      <c r="E1403" s="328"/>
      <c r="O1403" s="345"/>
    </row>
    <row r="1404" spans="5:15" x14ac:dyDescent="0.25">
      <c r="E1404" s="328"/>
      <c r="O1404" s="328"/>
    </row>
    <row r="1405" spans="5:15" x14ac:dyDescent="0.25">
      <c r="E1405" s="328"/>
      <c r="O1405" s="328"/>
    </row>
    <row r="1406" spans="5:15" x14ac:dyDescent="0.25">
      <c r="E1406" s="328"/>
      <c r="O1406" s="339"/>
    </row>
    <row r="1407" spans="5:15" x14ac:dyDescent="0.25">
      <c r="E1407" s="328"/>
    </row>
    <row r="1408" spans="5:15" x14ac:dyDescent="0.25">
      <c r="E1408" s="328"/>
    </row>
    <row r="1409" spans="5:15" x14ac:dyDescent="0.25">
      <c r="E1409" s="328"/>
    </row>
    <row r="1410" spans="5:15" x14ac:dyDescent="0.25">
      <c r="E1410" s="328"/>
      <c r="O1410" s="339"/>
    </row>
    <row r="1411" spans="5:15" x14ac:dyDescent="0.25">
      <c r="E1411" s="328"/>
      <c r="O1411" s="328"/>
    </row>
    <row r="1412" spans="5:15" x14ac:dyDescent="0.25">
      <c r="E1412" s="328"/>
    </row>
    <row r="1413" spans="5:15" x14ac:dyDescent="0.25">
      <c r="E1413" s="328"/>
    </row>
    <row r="1414" spans="5:15" x14ac:dyDescent="0.25">
      <c r="E1414" s="328"/>
    </row>
    <row r="1415" spans="5:15" x14ac:dyDescent="0.25">
      <c r="E1415" s="328"/>
      <c r="O1415" s="328"/>
    </row>
    <row r="1416" spans="5:15" x14ac:dyDescent="0.25">
      <c r="E1416" s="328"/>
    </row>
    <row r="1417" spans="5:15" x14ac:dyDescent="0.25">
      <c r="E1417" s="328"/>
      <c r="O1417" s="328"/>
    </row>
    <row r="1418" spans="5:15" x14ac:dyDescent="0.25">
      <c r="E1418" s="328"/>
      <c r="O1418" s="342"/>
    </row>
    <row r="1419" spans="5:15" x14ac:dyDescent="0.25">
      <c r="E1419" s="328"/>
      <c r="O1419" s="328"/>
    </row>
    <row r="1420" spans="5:15" x14ac:dyDescent="0.25">
      <c r="E1420" s="328"/>
      <c r="O1420" s="328"/>
    </row>
    <row r="1421" spans="5:15" x14ac:dyDescent="0.25">
      <c r="E1421" s="328"/>
      <c r="O1421" s="342"/>
    </row>
    <row r="1422" spans="5:15" x14ac:dyDescent="0.25">
      <c r="E1422" s="328"/>
      <c r="O1422" s="332"/>
    </row>
    <row r="1423" spans="5:15" x14ac:dyDescent="0.25">
      <c r="E1423" s="328"/>
      <c r="O1423" s="332"/>
    </row>
    <row r="1424" spans="5:15" x14ac:dyDescent="0.25">
      <c r="E1424" s="328"/>
      <c r="O1424" s="332"/>
    </row>
    <row r="1425" spans="5:15" x14ac:dyDescent="0.25">
      <c r="E1425" s="328"/>
      <c r="O1425" s="328"/>
    </row>
    <row r="1426" spans="5:15" x14ac:dyDescent="0.25">
      <c r="O1426" s="328"/>
    </row>
    <row r="1427" spans="5:15" x14ac:dyDescent="0.25">
      <c r="O1427" s="328"/>
    </row>
    <row r="1428" spans="5:15" x14ac:dyDescent="0.25">
      <c r="O1428" s="344"/>
    </row>
    <row r="1429" spans="5:15" x14ac:dyDescent="0.25">
      <c r="O1429" s="339"/>
    </row>
    <row r="1430" spans="5:15" x14ac:dyDescent="0.25">
      <c r="O1430" s="342"/>
    </row>
    <row r="1431" spans="5:15" x14ac:dyDescent="0.25">
      <c r="O1431" s="343"/>
    </row>
    <row r="1432" spans="5:15" x14ac:dyDescent="0.25">
      <c r="O1432" s="343"/>
    </row>
    <row r="1435" spans="5:15" x14ac:dyDescent="0.25">
      <c r="O1435" s="342"/>
    </row>
    <row r="1436" spans="5:15" x14ac:dyDescent="0.25">
      <c r="O1436" s="342"/>
    </row>
    <row r="1437" spans="5:15" x14ac:dyDescent="0.25">
      <c r="O1437" s="339"/>
    </row>
    <row r="1438" spans="5:15" x14ac:dyDescent="0.25">
      <c r="O1438" s="328"/>
    </row>
    <row r="1439" spans="5:15" x14ac:dyDescent="0.25">
      <c r="O1439" s="343"/>
    </row>
    <row r="1440" spans="5:15" x14ac:dyDescent="0.25">
      <c r="O1440" s="342"/>
    </row>
    <row r="1441" spans="15:15" ht="16.5" x14ac:dyDescent="0.3">
      <c r="O1441" s="341"/>
    </row>
    <row r="1442" spans="15:15" x14ac:dyDescent="0.25">
      <c r="O1442" s="332"/>
    </row>
    <row r="1443" spans="15:15" x14ac:dyDescent="0.25">
      <c r="O1443" s="340"/>
    </row>
    <row r="1444" spans="15:15" x14ac:dyDescent="0.25">
      <c r="O1444" s="340"/>
    </row>
    <row r="1445" spans="15:15" x14ac:dyDescent="0.25">
      <c r="O1445" s="328"/>
    </row>
    <row r="1446" spans="15:15" x14ac:dyDescent="0.25">
      <c r="O1446" s="335"/>
    </row>
    <row r="1447" spans="15:15" x14ac:dyDescent="0.25">
      <c r="O1447" s="340"/>
    </row>
    <row r="1448" spans="15:15" x14ac:dyDescent="0.25">
      <c r="O1448" s="328"/>
    </row>
    <row r="1449" spans="15:15" ht="16.5" x14ac:dyDescent="0.3">
      <c r="O1449" s="336"/>
    </row>
    <row r="1450" spans="15:15" x14ac:dyDescent="0.25">
      <c r="O1450" s="328"/>
    </row>
    <row r="1451" spans="15:15" x14ac:dyDescent="0.25">
      <c r="O1451" s="339"/>
    </row>
    <row r="1452" spans="15:15" x14ac:dyDescent="0.25">
      <c r="O1452" s="328"/>
    </row>
    <row r="1453" spans="15:15" x14ac:dyDescent="0.25">
      <c r="O1453" s="328"/>
    </row>
    <row r="1454" spans="15:15" x14ac:dyDescent="0.25">
      <c r="O1454" s="338"/>
    </row>
    <row r="1455" spans="15:15" x14ac:dyDescent="0.25">
      <c r="O1455" s="335"/>
    </row>
    <row r="1456" spans="15:15" x14ac:dyDescent="0.25">
      <c r="O1456" s="335"/>
    </row>
    <row r="1457" spans="15:15" x14ac:dyDescent="0.25">
      <c r="O1457" s="337"/>
    </row>
    <row r="1458" spans="15:15" x14ac:dyDescent="0.25">
      <c r="O1458" s="328"/>
    </row>
    <row r="1459" spans="15:15" x14ac:dyDescent="0.25">
      <c r="O1459" s="335"/>
    </row>
    <row r="1460" spans="15:15" x14ac:dyDescent="0.25">
      <c r="O1460" s="334"/>
    </row>
    <row r="1461" spans="15:15" x14ac:dyDescent="0.25">
      <c r="O1461" s="334"/>
    </row>
    <row r="1462" spans="15:15" x14ac:dyDescent="0.25">
      <c r="O1462" s="328"/>
    </row>
    <row r="1463" spans="15:15" x14ac:dyDescent="0.25">
      <c r="O1463" s="328"/>
    </row>
    <row r="1464" spans="15:15" x14ac:dyDescent="0.25">
      <c r="O1464" s="335"/>
    </row>
    <row r="1465" spans="15:15" ht="16.5" x14ac:dyDescent="0.3">
      <c r="O1465" s="336"/>
    </row>
    <row r="1466" spans="15:15" x14ac:dyDescent="0.25">
      <c r="O1466" s="335"/>
    </row>
    <row r="1467" spans="15:15" x14ac:dyDescent="0.25">
      <c r="O1467" s="330"/>
    </row>
    <row r="1468" spans="15:15" x14ac:dyDescent="0.25">
      <c r="O1468" s="330"/>
    </row>
    <row r="1469" spans="15:15" x14ac:dyDescent="0.25">
      <c r="O1469" s="334"/>
    </row>
    <row r="1470" spans="15:15" x14ac:dyDescent="0.25">
      <c r="O1470" s="334"/>
    </row>
    <row r="1471" spans="15:15" x14ac:dyDescent="0.25">
      <c r="O1471" s="333"/>
    </row>
    <row r="1472" spans="15:15" x14ac:dyDescent="0.25">
      <c r="O1472" s="332"/>
    </row>
    <row r="1473" spans="15:15" x14ac:dyDescent="0.25">
      <c r="O1473" s="332"/>
    </row>
    <row r="1474" spans="15:15" x14ac:dyDescent="0.25">
      <c r="O1474" s="332"/>
    </row>
    <row r="1475" spans="15:15" x14ac:dyDescent="0.25">
      <c r="O1475" s="331"/>
    </row>
    <row r="1476" spans="15:15" x14ac:dyDescent="0.25">
      <c r="O1476" s="331"/>
    </row>
    <row r="1477" spans="15:15" x14ac:dyDescent="0.25">
      <c r="O1477" s="330"/>
    </row>
    <row r="1478" spans="15:15" x14ac:dyDescent="0.25">
      <c r="O1478" s="330"/>
    </row>
    <row r="1479" spans="15:15" x14ac:dyDescent="0.25">
      <c r="O1479" s="330"/>
    </row>
    <row r="1480" spans="15:15" x14ac:dyDescent="0.25">
      <c r="O1480" s="330"/>
    </row>
    <row r="1481" spans="15:15" x14ac:dyDescent="0.25">
      <c r="O1481" s="329"/>
    </row>
    <row r="1482" spans="15:15" x14ac:dyDescent="0.25">
      <c r="O1482" s="328"/>
    </row>
    <row r="1483" spans="15:15" x14ac:dyDescent="0.25">
      <c r="O1483" s="328"/>
    </row>
    <row r="1484" spans="15:15" x14ac:dyDescent="0.25">
      <c r="O1484" s="328"/>
    </row>
    <row r="1485" spans="15:15" x14ac:dyDescent="0.25">
      <c r="O1485" s="254"/>
    </row>
    <row r="1486" spans="15:15" x14ac:dyDescent="0.25">
      <c r="O1486" s="270"/>
    </row>
    <row r="1487" spans="15:15" x14ac:dyDescent="0.25">
      <c r="O1487" s="270"/>
    </row>
    <row r="1488" spans="15:15" x14ac:dyDescent="0.25">
      <c r="O1488" s="327"/>
    </row>
    <row r="1489" spans="15:15" x14ac:dyDescent="0.25">
      <c r="O1489" s="270"/>
    </row>
    <row r="1490" spans="15:15" x14ac:dyDescent="0.25">
      <c r="O1490" s="270"/>
    </row>
    <row r="1491" spans="15:15" x14ac:dyDescent="0.25">
      <c r="O1491" s="265"/>
    </row>
    <row r="1492" spans="15:15" x14ac:dyDescent="0.25">
      <c r="O1492" s="308"/>
    </row>
    <row r="1493" spans="15:15" x14ac:dyDescent="0.25">
      <c r="O1493" s="267"/>
    </row>
    <row r="1494" spans="15:15" x14ac:dyDescent="0.25">
      <c r="O1494" s="270"/>
    </row>
    <row r="1495" spans="15:15" x14ac:dyDescent="0.25">
      <c r="O1495" s="276"/>
    </row>
    <row r="1496" spans="15:15" x14ac:dyDescent="0.25">
      <c r="O1496" s="276"/>
    </row>
    <row r="1497" spans="15:15" x14ac:dyDescent="0.25">
      <c r="O1497" s="253"/>
    </row>
    <row r="1498" spans="15:15" x14ac:dyDescent="0.25">
      <c r="O1498" s="269"/>
    </row>
    <row r="1499" spans="15:15" ht="16.5" x14ac:dyDescent="0.3">
      <c r="O1499" s="307"/>
    </row>
    <row r="1500" spans="15:15" x14ac:dyDescent="0.25">
      <c r="O1500" s="269"/>
    </row>
    <row r="1501" spans="15:15" x14ac:dyDescent="0.25">
      <c r="O1501" s="269"/>
    </row>
    <row r="1502" spans="15:15" x14ac:dyDescent="0.25">
      <c r="O1502" s="269"/>
    </row>
    <row r="1503" spans="15:15" x14ac:dyDescent="0.25">
      <c r="O1503" s="253"/>
    </row>
    <row r="1504" spans="15:15" x14ac:dyDescent="0.25">
      <c r="O1504" s="253"/>
    </row>
    <row r="1505" spans="15:15" x14ac:dyDescent="0.25">
      <c r="O1505" s="326"/>
    </row>
    <row r="1506" spans="15:15" x14ac:dyDescent="0.25">
      <c r="O1506" s="324"/>
    </row>
    <row r="1507" spans="15:15" x14ac:dyDescent="0.25">
      <c r="O1507" s="265"/>
    </row>
    <row r="1508" spans="15:15" x14ac:dyDescent="0.25">
      <c r="O1508" s="265"/>
    </row>
    <row r="1509" spans="15:15" x14ac:dyDescent="0.25">
      <c r="O1509" s="305"/>
    </row>
    <row r="1510" spans="15:15" x14ac:dyDescent="0.25">
      <c r="O1510" s="324"/>
    </row>
    <row r="1511" spans="15:15" x14ac:dyDescent="0.25">
      <c r="O1511" s="324"/>
    </row>
    <row r="1512" spans="15:15" x14ac:dyDescent="0.25">
      <c r="O1512" s="276"/>
    </row>
    <row r="1513" spans="15:15" x14ac:dyDescent="0.25">
      <c r="O1513" s="325"/>
    </row>
    <row r="1514" spans="15:15" x14ac:dyDescent="0.25">
      <c r="O1514" s="324"/>
    </row>
    <row r="1515" spans="15:15" x14ac:dyDescent="0.25">
      <c r="O1515" s="253"/>
    </row>
    <row r="1516" spans="15:15" x14ac:dyDescent="0.25">
      <c r="O1516" s="315"/>
    </row>
    <row r="1517" spans="15:15" x14ac:dyDescent="0.25">
      <c r="O1517" s="323"/>
    </row>
    <row r="1518" spans="15:15" x14ac:dyDescent="0.25">
      <c r="O1518" s="283"/>
    </row>
    <row r="1519" spans="15:15" x14ac:dyDescent="0.25">
      <c r="O1519" s="283"/>
    </row>
    <row r="1520" spans="15:15" x14ac:dyDescent="0.25">
      <c r="O1520" s="283"/>
    </row>
    <row r="1521" spans="15:15" x14ac:dyDescent="0.25">
      <c r="O1521" s="305"/>
    </row>
    <row r="1522" spans="15:15" x14ac:dyDescent="0.25">
      <c r="O1522" s="281"/>
    </row>
    <row r="1523" spans="15:15" x14ac:dyDescent="0.25">
      <c r="O1523" s="322"/>
    </row>
    <row r="1524" spans="15:15" x14ac:dyDescent="0.25">
      <c r="O1524" s="166"/>
    </row>
    <row r="1525" spans="15:15" x14ac:dyDescent="0.25">
      <c r="O1525" s="265"/>
    </row>
    <row r="1526" spans="15:15" x14ac:dyDescent="0.25">
      <c r="O1526" s="166"/>
    </row>
    <row r="1527" spans="15:15" x14ac:dyDescent="0.25">
      <c r="O1527" s="265"/>
    </row>
    <row r="1528" spans="15:15" x14ac:dyDescent="0.25">
      <c r="O1528" s="265"/>
    </row>
    <row r="1529" spans="15:15" x14ac:dyDescent="0.25">
      <c r="O1529" s="265"/>
    </row>
    <row r="1530" spans="15:15" x14ac:dyDescent="0.25">
      <c r="O1530" s="265"/>
    </row>
    <row r="1531" spans="15:15" ht="16.5" x14ac:dyDescent="0.3">
      <c r="O1531" s="321"/>
    </row>
    <row r="1532" spans="15:15" x14ac:dyDescent="0.25">
      <c r="O1532" s="300"/>
    </row>
    <row r="1533" spans="15:15" x14ac:dyDescent="0.25">
      <c r="O1533" s="320"/>
    </row>
    <row r="1534" spans="15:15" x14ac:dyDescent="0.25">
      <c r="O1534" s="319"/>
    </row>
    <row r="1535" spans="15:15" x14ac:dyDescent="0.25">
      <c r="O1535" s="318"/>
    </row>
    <row r="1536" spans="15:15" x14ac:dyDescent="0.25">
      <c r="O1536" s="317"/>
    </row>
    <row r="1537" spans="15:15" x14ac:dyDescent="0.25">
      <c r="O1537" s="254"/>
    </row>
    <row r="1538" spans="15:15" x14ac:dyDescent="0.25">
      <c r="O1538" s="316"/>
    </row>
    <row r="1539" spans="15:15" x14ac:dyDescent="0.25">
      <c r="O1539" s="315"/>
    </row>
    <row r="1540" spans="15:15" x14ac:dyDescent="0.25">
      <c r="O1540" s="314"/>
    </row>
    <row r="1541" spans="15:15" x14ac:dyDescent="0.25">
      <c r="O1541" s="262"/>
    </row>
    <row r="1542" spans="15:15" x14ac:dyDescent="0.25">
      <c r="O1542" s="283"/>
    </row>
    <row r="1543" spans="15:15" x14ac:dyDescent="0.25">
      <c r="O1543" s="313"/>
    </row>
    <row r="1544" spans="15:15" x14ac:dyDescent="0.25">
      <c r="O1544" s="267"/>
    </row>
    <row r="1545" spans="15:15" x14ac:dyDescent="0.25">
      <c r="O1545" s="264"/>
    </row>
    <row r="1546" spans="15:15" x14ac:dyDescent="0.25">
      <c r="O1546" s="270"/>
    </row>
    <row r="1547" spans="15:15" x14ac:dyDescent="0.25">
      <c r="O1547" s="303"/>
    </row>
    <row r="1548" spans="15:15" x14ac:dyDescent="0.25">
      <c r="O1548" s="303"/>
    </row>
    <row r="1549" spans="15:15" x14ac:dyDescent="0.25">
      <c r="O1549" s="166"/>
    </row>
    <row r="1550" spans="15:15" x14ac:dyDescent="0.25">
      <c r="O1550" s="166"/>
    </row>
    <row r="1551" spans="15:15" x14ac:dyDescent="0.25">
      <c r="O1551" s="166"/>
    </row>
    <row r="1552" spans="15:15" x14ac:dyDescent="0.25">
      <c r="O1552" s="270"/>
    </row>
    <row r="1553" spans="15:15" x14ac:dyDescent="0.25">
      <c r="O1553" s="294"/>
    </row>
    <row r="1554" spans="15:15" x14ac:dyDescent="0.25">
      <c r="O1554" s="312"/>
    </row>
    <row r="1555" spans="15:15" x14ac:dyDescent="0.25">
      <c r="O1555" s="311"/>
    </row>
    <row r="1556" spans="15:15" x14ac:dyDescent="0.25">
      <c r="O1556" s="310"/>
    </row>
    <row r="1557" spans="15:15" x14ac:dyDescent="0.25">
      <c r="O1557" s="270"/>
    </row>
    <row r="1558" spans="15:15" x14ac:dyDescent="0.25">
      <c r="O1558" s="295"/>
    </row>
    <row r="1559" spans="15:15" x14ac:dyDescent="0.25">
      <c r="O1559" s="309"/>
    </row>
    <row r="1560" spans="15:15" x14ac:dyDescent="0.25">
      <c r="O1560" s="309"/>
    </row>
    <row r="1561" spans="15:15" x14ac:dyDescent="0.25">
      <c r="O1561" s="308"/>
    </row>
    <row r="1562" spans="15:15" x14ac:dyDescent="0.25">
      <c r="O1562" s="283"/>
    </row>
    <row r="1563" spans="15:15" x14ac:dyDescent="0.25">
      <c r="O1563" s="308"/>
    </row>
    <row r="1564" spans="15:15" x14ac:dyDescent="0.25">
      <c r="O1564" s="283"/>
    </row>
    <row r="1565" spans="15:15" ht="16.5" x14ac:dyDescent="0.3">
      <c r="O1565" s="307"/>
    </row>
    <row r="1566" spans="15:15" x14ac:dyDescent="0.25">
      <c r="O1566" s="306"/>
    </row>
    <row r="1567" spans="15:15" x14ac:dyDescent="0.25">
      <c r="O1567" s="270"/>
    </row>
    <row r="1569" spans="15:15" x14ac:dyDescent="0.25">
      <c r="O1569" s="283"/>
    </row>
    <row r="1570" spans="15:15" x14ac:dyDescent="0.25">
      <c r="O1570" s="262"/>
    </row>
    <row r="1571" spans="15:15" x14ac:dyDescent="0.25">
      <c r="O1571" s="283"/>
    </row>
    <row r="1572" spans="15:15" x14ac:dyDescent="0.25">
      <c r="O1572" s="283"/>
    </row>
    <row r="1573" spans="15:15" x14ac:dyDescent="0.25">
      <c r="O1573" s="281"/>
    </row>
    <row r="1574" spans="15:15" x14ac:dyDescent="0.25">
      <c r="O1574" s="305"/>
    </row>
    <row r="1575" spans="15:15" x14ac:dyDescent="0.25">
      <c r="O1575" s="283"/>
    </row>
    <row r="1576" spans="15:15" x14ac:dyDescent="0.25">
      <c r="O1576" s="262"/>
    </row>
    <row r="1577" spans="15:15" x14ac:dyDescent="0.25">
      <c r="O1577" s="166"/>
    </row>
    <row r="1578" spans="15:15" x14ac:dyDescent="0.25">
      <c r="O1578" s="265"/>
    </row>
    <row r="1579" spans="15:15" x14ac:dyDescent="0.25">
      <c r="O1579" s="265"/>
    </row>
    <row r="1580" spans="15:15" x14ac:dyDescent="0.25">
      <c r="O1580" s="265"/>
    </row>
    <row r="1581" spans="15:15" x14ac:dyDescent="0.25">
      <c r="O1581" s="265"/>
    </row>
    <row r="1582" spans="15:15" x14ac:dyDescent="0.25">
      <c r="O1582" s="274"/>
    </row>
    <row r="1583" spans="15:15" x14ac:dyDescent="0.25">
      <c r="O1583" s="274"/>
    </row>
    <row r="1584" spans="15:15" x14ac:dyDescent="0.25">
      <c r="O1584" s="274"/>
    </row>
    <row r="1585" spans="15:15" x14ac:dyDescent="0.25">
      <c r="O1585" s="276"/>
    </row>
    <row r="1586" spans="15:15" x14ac:dyDescent="0.25">
      <c r="O1586" s="266"/>
    </row>
    <row r="1587" spans="15:15" x14ac:dyDescent="0.25">
      <c r="O1587" s="304"/>
    </row>
    <row r="1588" spans="15:15" x14ac:dyDescent="0.25">
      <c r="O1588" s="266"/>
    </row>
    <row r="1589" spans="15:15" x14ac:dyDescent="0.25">
      <c r="O1589" s="266"/>
    </row>
    <row r="1590" spans="15:15" x14ac:dyDescent="0.25">
      <c r="O1590" s="166"/>
    </row>
    <row r="1591" spans="15:15" x14ac:dyDescent="0.25">
      <c r="O1591" s="304"/>
    </row>
    <row r="1592" spans="15:15" x14ac:dyDescent="0.25">
      <c r="O1592" s="303"/>
    </row>
    <row r="1593" spans="15:15" x14ac:dyDescent="0.25">
      <c r="O1593" s="270"/>
    </row>
    <row r="1594" spans="15:15" x14ac:dyDescent="0.25">
      <c r="O1594" s="166"/>
    </row>
    <row r="1595" spans="15:15" x14ac:dyDescent="0.25">
      <c r="O1595" s="267"/>
    </row>
    <row r="1596" spans="15:15" x14ac:dyDescent="0.25">
      <c r="O1596" s="262"/>
    </row>
    <row r="1597" spans="15:15" x14ac:dyDescent="0.25">
      <c r="O1597" s="270"/>
    </row>
    <row r="1598" spans="15:15" x14ac:dyDescent="0.25">
      <c r="O1598" s="262"/>
    </row>
    <row r="1599" spans="15:15" x14ac:dyDescent="0.25">
      <c r="O1599" s="302"/>
    </row>
    <row r="1600" spans="15:15" x14ac:dyDescent="0.25">
      <c r="O1600" s="291"/>
    </row>
    <row r="1601" spans="15:15" x14ac:dyDescent="0.25">
      <c r="O1601" s="301"/>
    </row>
    <row r="1602" spans="15:15" x14ac:dyDescent="0.25">
      <c r="O1602" s="300"/>
    </row>
    <row r="1603" spans="15:15" x14ac:dyDescent="0.25">
      <c r="O1603" s="257"/>
    </row>
    <row r="1604" spans="15:15" x14ac:dyDescent="0.25">
      <c r="O1604" s="257"/>
    </row>
    <row r="1605" spans="15:15" x14ac:dyDescent="0.25">
      <c r="O1605" s="257"/>
    </row>
    <row r="1606" spans="15:15" x14ac:dyDescent="0.25">
      <c r="O1606" s="255"/>
    </row>
    <row r="1607" spans="15:15" x14ac:dyDescent="0.25">
      <c r="O1607" s="299"/>
    </row>
    <row r="1608" spans="15:15" x14ac:dyDescent="0.25">
      <c r="O1608" s="291"/>
    </row>
    <row r="1609" spans="15:15" x14ac:dyDescent="0.25">
      <c r="O1609" s="255"/>
    </row>
    <row r="1610" spans="15:15" x14ac:dyDescent="0.25">
      <c r="O1610" s="293"/>
    </row>
    <row r="1611" spans="15:15" x14ac:dyDescent="0.25">
      <c r="O1611" s="272"/>
    </row>
    <row r="1612" spans="15:15" x14ac:dyDescent="0.25">
      <c r="O1612" s="272"/>
    </row>
    <row r="1613" spans="15:15" x14ac:dyDescent="0.25">
      <c r="O1613" s="298"/>
    </row>
    <row r="1614" spans="15:15" x14ac:dyDescent="0.25">
      <c r="O1614" s="257"/>
    </row>
    <row r="1615" spans="15:15" x14ac:dyDescent="0.25">
      <c r="O1615" s="255"/>
    </row>
    <row r="1616" spans="15:15" x14ac:dyDescent="0.25">
      <c r="O1616" s="257"/>
    </row>
    <row r="1617" spans="15:15" x14ac:dyDescent="0.25">
      <c r="O1617" s="257"/>
    </row>
    <row r="1618" spans="15:15" x14ac:dyDescent="0.25">
      <c r="O1618" s="290"/>
    </row>
    <row r="1619" spans="15:15" x14ac:dyDescent="0.25">
      <c r="O1619" s="297"/>
    </row>
    <row r="1620" spans="15:15" x14ac:dyDescent="0.25">
      <c r="O1620" s="296"/>
    </row>
    <row r="1621" spans="15:15" x14ac:dyDescent="0.25">
      <c r="O1621" s="262"/>
    </row>
    <row r="1622" spans="15:15" x14ac:dyDescent="0.25">
      <c r="O1622" s="295"/>
    </row>
    <row r="1623" spans="15:15" x14ac:dyDescent="0.25">
      <c r="O1623" s="283"/>
    </row>
    <row r="1624" spans="15:15" x14ac:dyDescent="0.25">
      <c r="O1624" s="283"/>
    </row>
    <row r="1625" spans="15:15" x14ac:dyDescent="0.25">
      <c r="O1625" s="294"/>
    </row>
    <row r="1626" spans="15:15" x14ac:dyDescent="0.25">
      <c r="O1626" s="272"/>
    </row>
    <row r="1627" spans="15:15" x14ac:dyDescent="0.25">
      <c r="O1627" s="293"/>
    </row>
    <row r="1628" spans="15:15" x14ac:dyDescent="0.25">
      <c r="O1628" s="292"/>
    </row>
    <row r="1629" spans="15:15" x14ac:dyDescent="0.25">
      <c r="O1629" s="291"/>
    </row>
    <row r="1630" spans="15:15" x14ac:dyDescent="0.25">
      <c r="O1630" s="291"/>
    </row>
    <row r="1631" spans="15:15" x14ac:dyDescent="0.25">
      <c r="O1631" s="272"/>
    </row>
    <row r="1632" spans="15:15" x14ac:dyDescent="0.25">
      <c r="O1632" s="291"/>
    </row>
    <row r="1633" spans="15:15" x14ac:dyDescent="0.25">
      <c r="O1633" s="290"/>
    </row>
    <row r="1634" spans="15:15" x14ac:dyDescent="0.25">
      <c r="O1634" s="166"/>
    </row>
    <row r="1635" spans="15:15" x14ac:dyDescent="0.25">
      <c r="O1635" s="283"/>
    </row>
    <row r="1636" spans="15:15" x14ac:dyDescent="0.25">
      <c r="O1636" s="289"/>
    </row>
    <row r="1637" spans="15:15" x14ac:dyDescent="0.25">
      <c r="O1637" s="264"/>
    </row>
    <row r="1638" spans="15:15" x14ac:dyDescent="0.25">
      <c r="O1638" s="166"/>
    </row>
    <row r="1639" spans="15:15" x14ac:dyDescent="0.25">
      <c r="O1639" s="166"/>
    </row>
    <row r="1640" spans="15:15" x14ac:dyDescent="0.25">
      <c r="O1640" s="265"/>
    </row>
    <row r="1641" spans="15:15" x14ac:dyDescent="0.25">
      <c r="O1641" s="288"/>
    </row>
    <row r="1642" spans="15:15" x14ac:dyDescent="0.25">
      <c r="O1642" s="264"/>
    </row>
    <row r="1643" spans="15:15" x14ac:dyDescent="0.25">
      <c r="O1643" s="287"/>
    </row>
    <row r="1644" spans="15:15" x14ac:dyDescent="0.25">
      <c r="O1644" s="283"/>
    </row>
    <row r="1645" spans="15:15" x14ac:dyDescent="0.25">
      <c r="O1645" s="166"/>
    </row>
    <row r="1646" spans="15:15" x14ac:dyDescent="0.25">
      <c r="O1646" s="270"/>
    </row>
    <row r="1647" spans="15:15" x14ac:dyDescent="0.25">
      <c r="O1647" s="283"/>
    </row>
    <row r="1648" spans="15:15" x14ac:dyDescent="0.25">
      <c r="O1648" s="166"/>
    </row>
    <row r="1649" spans="15:15" x14ac:dyDescent="0.25">
      <c r="O1649" s="265"/>
    </row>
    <row r="1650" spans="15:15" x14ac:dyDescent="0.25">
      <c r="O1650" s="282"/>
    </row>
    <row r="1651" spans="15:15" x14ac:dyDescent="0.25">
      <c r="O1651" s="283"/>
    </row>
    <row r="1652" spans="15:15" x14ac:dyDescent="0.25">
      <c r="O1652" s="286"/>
    </row>
    <row r="1653" spans="15:15" x14ac:dyDescent="0.25">
      <c r="O1653" s="285"/>
    </row>
    <row r="1654" spans="15:15" x14ac:dyDescent="0.25">
      <c r="O1654" s="257"/>
    </row>
    <row r="1655" spans="15:15" x14ac:dyDescent="0.25">
      <c r="O1655" s="272"/>
    </row>
    <row r="1656" spans="15:15" x14ac:dyDescent="0.25">
      <c r="O1656" s="272"/>
    </row>
    <row r="1657" spans="15:15" x14ac:dyDescent="0.25">
      <c r="O1657" s="271"/>
    </row>
    <row r="1658" spans="15:15" x14ac:dyDescent="0.25">
      <c r="O1658" s="265"/>
    </row>
    <row r="1659" spans="15:15" x14ac:dyDescent="0.25">
      <c r="O1659" s="283"/>
    </row>
    <row r="1660" spans="15:15" x14ac:dyDescent="0.25">
      <c r="O1660" s="270"/>
    </row>
    <row r="1661" spans="15:15" x14ac:dyDescent="0.25">
      <c r="O1661" s="264"/>
    </row>
    <row r="1662" spans="15:15" x14ac:dyDescent="0.25">
      <c r="O1662" s="258"/>
    </row>
    <row r="1663" spans="15:15" x14ac:dyDescent="0.25">
      <c r="O1663" s="257"/>
    </row>
    <row r="1664" spans="15:15" x14ac:dyDescent="0.25">
      <c r="O1664" s="257"/>
    </row>
    <row r="1665" spans="15:15" x14ac:dyDescent="0.25">
      <c r="O1665" s="272"/>
    </row>
    <row r="1666" spans="15:15" x14ac:dyDescent="0.25">
      <c r="O1666" s="272"/>
    </row>
    <row r="1667" spans="15:15" x14ac:dyDescent="0.25">
      <c r="O1667" s="284"/>
    </row>
    <row r="1668" spans="15:15" x14ac:dyDescent="0.25">
      <c r="O1668" s="265"/>
    </row>
    <row r="1669" spans="15:15" x14ac:dyDescent="0.25">
      <c r="O1669" s="166"/>
    </row>
    <row r="1670" spans="15:15" x14ac:dyDescent="0.25">
      <c r="O1670" s="166"/>
    </row>
    <row r="1671" spans="15:15" x14ac:dyDescent="0.25">
      <c r="O1671" s="253"/>
    </row>
    <row r="1672" spans="15:15" ht="15.75" x14ac:dyDescent="0.25">
      <c r="O1672" s="278"/>
    </row>
    <row r="1673" spans="15:15" x14ac:dyDescent="0.25">
      <c r="O1673" s="270"/>
    </row>
    <row r="1674" spans="15:15" x14ac:dyDescent="0.25">
      <c r="O1674" s="283"/>
    </row>
    <row r="1675" spans="15:15" x14ac:dyDescent="0.25">
      <c r="O1675" s="270"/>
    </row>
    <row r="1676" spans="15:15" x14ac:dyDescent="0.25">
      <c r="O1676" s="166"/>
    </row>
    <row r="1677" spans="15:15" x14ac:dyDescent="0.25">
      <c r="O1677" s="268"/>
    </row>
    <row r="1678" spans="15:15" x14ac:dyDescent="0.25">
      <c r="O1678" s="270"/>
    </row>
    <row r="1679" spans="15:15" x14ac:dyDescent="0.25">
      <c r="O1679" s="270"/>
    </row>
    <row r="1680" spans="15:15" x14ac:dyDescent="0.25">
      <c r="O1680" s="270"/>
    </row>
    <row r="1681" spans="15:15" x14ac:dyDescent="0.25">
      <c r="O1681" s="267"/>
    </row>
    <row r="1682" spans="15:15" x14ac:dyDescent="0.25">
      <c r="O1682" s="166"/>
    </row>
    <row r="1683" spans="15:15" x14ac:dyDescent="0.25">
      <c r="O1683" s="282"/>
    </row>
    <row r="1684" spans="15:15" x14ac:dyDescent="0.25">
      <c r="O1684" s="265"/>
    </row>
    <row r="1685" spans="15:15" x14ac:dyDescent="0.25">
      <c r="O1685" s="265"/>
    </row>
    <row r="1686" spans="15:15" x14ac:dyDescent="0.25">
      <c r="O1686" s="265"/>
    </row>
    <row r="1687" spans="15:15" x14ac:dyDescent="0.25">
      <c r="O1687" s="166"/>
    </row>
    <row r="1688" spans="15:15" x14ac:dyDescent="0.25">
      <c r="O1688" s="279"/>
    </row>
    <row r="1689" spans="15:15" x14ac:dyDescent="0.25">
      <c r="O1689" s="166"/>
    </row>
    <row r="1690" spans="15:15" x14ac:dyDescent="0.25">
      <c r="O1690" s="270"/>
    </row>
    <row r="1691" spans="15:15" x14ac:dyDescent="0.25">
      <c r="O1691" s="270"/>
    </row>
    <row r="1692" spans="15:15" x14ac:dyDescent="0.25">
      <c r="O1692" s="279"/>
    </row>
    <row r="1693" spans="15:15" x14ac:dyDescent="0.25">
      <c r="O1693" s="267"/>
    </row>
    <row r="1694" spans="15:15" x14ac:dyDescent="0.25">
      <c r="O1694" s="279"/>
    </row>
    <row r="1695" spans="15:15" x14ac:dyDescent="0.25">
      <c r="O1695" s="267"/>
    </row>
    <row r="1696" spans="15:15" x14ac:dyDescent="0.25">
      <c r="O1696" s="166"/>
    </row>
    <row r="1697" spans="15:15" x14ac:dyDescent="0.25">
      <c r="O1697" s="166"/>
    </row>
    <row r="1698" spans="15:15" x14ac:dyDescent="0.25">
      <c r="O1698" s="281"/>
    </row>
    <row r="1699" spans="15:15" x14ac:dyDescent="0.25">
      <c r="O1699" s="166"/>
    </row>
    <row r="1700" spans="15:15" x14ac:dyDescent="0.25">
      <c r="O1700" s="166"/>
    </row>
    <row r="1701" spans="15:15" x14ac:dyDescent="0.25">
      <c r="O1701" s="166"/>
    </row>
    <row r="1702" spans="15:15" x14ac:dyDescent="0.25">
      <c r="O1702" s="166"/>
    </row>
    <row r="1703" spans="15:15" x14ac:dyDescent="0.25">
      <c r="O1703" s="280"/>
    </row>
    <row r="1704" spans="15:15" x14ac:dyDescent="0.25">
      <c r="O1704" s="166"/>
    </row>
    <row r="1705" spans="15:15" x14ac:dyDescent="0.25">
      <c r="O1705" s="166"/>
    </row>
    <row r="1706" spans="15:15" x14ac:dyDescent="0.25">
      <c r="O1706" s="267"/>
    </row>
    <row r="1707" spans="15:15" x14ac:dyDescent="0.25">
      <c r="O1707" s="279"/>
    </row>
    <row r="1708" spans="15:15" x14ac:dyDescent="0.25">
      <c r="O1708" s="166"/>
    </row>
    <row r="1709" spans="15:15" x14ac:dyDescent="0.25">
      <c r="O1709" s="270"/>
    </row>
    <row r="1710" spans="15:15" x14ac:dyDescent="0.25">
      <c r="O1710" s="166"/>
    </row>
    <row r="1711" spans="15:15" x14ac:dyDescent="0.25">
      <c r="O1711" s="166"/>
    </row>
    <row r="1712" spans="15:15" x14ac:dyDescent="0.25">
      <c r="O1712" s="166"/>
    </row>
    <row r="1713" spans="15:15" x14ac:dyDescent="0.25">
      <c r="O1713" s="265"/>
    </row>
    <row r="1714" spans="15:15" x14ac:dyDescent="0.25">
      <c r="O1714" s="279"/>
    </row>
    <row r="1715" spans="15:15" x14ac:dyDescent="0.25">
      <c r="O1715" s="270"/>
    </row>
    <row r="1716" spans="15:15" ht="15.75" x14ac:dyDescent="0.25">
      <c r="O1716" s="278"/>
    </row>
    <row r="1717" spans="15:15" x14ac:dyDescent="0.25">
      <c r="O1717" s="268"/>
    </row>
    <row r="1718" spans="15:15" x14ac:dyDescent="0.25">
      <c r="O1718" s="270"/>
    </row>
    <row r="1719" spans="15:15" x14ac:dyDescent="0.25">
      <c r="O1719" s="270"/>
    </row>
    <row r="1720" spans="15:15" x14ac:dyDescent="0.25">
      <c r="O1720" s="277"/>
    </row>
    <row r="1721" spans="15:15" x14ac:dyDescent="0.25">
      <c r="O1721" s="274"/>
    </row>
    <row r="1722" spans="15:15" x14ac:dyDescent="0.25">
      <c r="O1722" s="270"/>
    </row>
    <row r="1723" spans="15:15" x14ac:dyDescent="0.25">
      <c r="O1723" s="270"/>
    </row>
    <row r="1724" spans="15:15" x14ac:dyDescent="0.25">
      <c r="O1724" s="265"/>
    </row>
    <row r="1725" spans="15:15" x14ac:dyDescent="0.25">
      <c r="O1725" s="265"/>
    </row>
    <row r="1726" spans="15:15" x14ac:dyDescent="0.25">
      <c r="O1726" s="268"/>
    </row>
    <row r="1727" spans="15:15" x14ac:dyDescent="0.25">
      <c r="O1727" s="274"/>
    </row>
    <row r="1728" spans="15:15" x14ac:dyDescent="0.25">
      <c r="O1728" s="274"/>
    </row>
    <row r="1729" spans="15:15" x14ac:dyDescent="0.25">
      <c r="O1729" s="274"/>
    </row>
    <row r="1730" spans="15:15" x14ac:dyDescent="0.25">
      <c r="O1730" s="274"/>
    </row>
    <row r="1731" spans="15:15" x14ac:dyDescent="0.25">
      <c r="O1731" s="270"/>
    </row>
    <row r="1732" spans="15:15" x14ac:dyDescent="0.25">
      <c r="O1732" s="270"/>
    </row>
    <row r="1733" spans="15:15" x14ac:dyDescent="0.25">
      <c r="O1733" s="270"/>
    </row>
    <row r="1734" spans="15:15" x14ac:dyDescent="0.25">
      <c r="O1734" s="270"/>
    </row>
    <row r="1735" spans="15:15" x14ac:dyDescent="0.25">
      <c r="O1735" s="274"/>
    </row>
    <row r="1736" spans="15:15" x14ac:dyDescent="0.25">
      <c r="O1736" s="276"/>
    </row>
    <row r="1737" spans="15:15" x14ac:dyDescent="0.25">
      <c r="O1737" s="166"/>
    </row>
    <row r="1738" spans="15:15" x14ac:dyDescent="0.25">
      <c r="O1738" s="265"/>
    </row>
    <row r="1739" spans="15:15" x14ac:dyDescent="0.25">
      <c r="O1739" s="166"/>
    </row>
    <row r="1740" spans="15:15" x14ac:dyDescent="0.25">
      <c r="O1740" s="166"/>
    </row>
    <row r="1741" spans="15:15" x14ac:dyDescent="0.25">
      <c r="O1741" s="166"/>
    </row>
    <row r="1742" spans="15:15" x14ac:dyDescent="0.25">
      <c r="O1742" s="166"/>
    </row>
    <row r="1743" spans="15:15" x14ac:dyDescent="0.25">
      <c r="O1743" s="166"/>
    </row>
    <row r="1744" spans="15:15" x14ac:dyDescent="0.25">
      <c r="O1744" s="264"/>
    </row>
    <row r="1745" spans="15:15" x14ac:dyDescent="0.25">
      <c r="O1745" s="166"/>
    </row>
    <row r="1746" spans="15:15" x14ac:dyDescent="0.25">
      <c r="O1746" s="166"/>
    </row>
    <row r="1747" spans="15:15" x14ac:dyDescent="0.25">
      <c r="O1747" s="275"/>
    </row>
    <row r="1748" spans="15:15" x14ac:dyDescent="0.25">
      <c r="O1748" s="270"/>
    </row>
    <row r="1749" spans="15:15" x14ac:dyDescent="0.25">
      <c r="O1749" s="275"/>
    </row>
    <row r="1750" spans="15:15" x14ac:dyDescent="0.25">
      <c r="O1750" s="270"/>
    </row>
    <row r="1751" spans="15:15" x14ac:dyDescent="0.25">
      <c r="O1751" s="270"/>
    </row>
    <row r="1752" spans="15:15" x14ac:dyDescent="0.25">
      <c r="O1752" s="274"/>
    </row>
    <row r="1753" spans="15:15" x14ac:dyDescent="0.25">
      <c r="O1753" s="273"/>
    </row>
    <row r="1754" spans="15:15" x14ac:dyDescent="0.25">
      <c r="O1754" s="272"/>
    </row>
    <row r="1755" spans="15:15" x14ac:dyDescent="0.25">
      <c r="O1755" s="272"/>
    </row>
    <row r="1756" spans="15:15" x14ac:dyDescent="0.25">
      <c r="O1756" s="271"/>
    </row>
    <row r="1757" spans="15:15" x14ac:dyDescent="0.25">
      <c r="O1757" s="270"/>
    </row>
    <row r="1758" spans="15:15" x14ac:dyDescent="0.25">
      <c r="O1758" s="166"/>
    </row>
    <row r="1759" spans="15:15" x14ac:dyDescent="0.25">
      <c r="O1759" s="269"/>
    </row>
    <row r="1760" spans="15:15" x14ac:dyDescent="0.25">
      <c r="O1760" s="269"/>
    </row>
    <row r="1761" spans="15:15" x14ac:dyDescent="0.25">
      <c r="O1761" s="269"/>
    </row>
    <row r="1762" spans="15:15" x14ac:dyDescent="0.25">
      <c r="O1762" s="268"/>
    </row>
    <row r="1763" spans="15:15" x14ac:dyDescent="0.25">
      <c r="O1763" s="267"/>
    </row>
    <row r="1764" spans="15:15" x14ac:dyDescent="0.25">
      <c r="O1764" s="166"/>
    </row>
    <row r="1765" spans="15:15" x14ac:dyDescent="0.25">
      <c r="O1765" s="166"/>
    </row>
    <row r="1766" spans="15:15" x14ac:dyDescent="0.25">
      <c r="O1766" s="265"/>
    </row>
    <row r="1767" spans="15:15" x14ac:dyDescent="0.25">
      <c r="O1767" s="266"/>
    </row>
    <row r="1768" spans="15:15" x14ac:dyDescent="0.25">
      <c r="O1768" s="265"/>
    </row>
    <row r="1769" spans="15:15" x14ac:dyDescent="0.25">
      <c r="O1769" s="264"/>
    </row>
    <row r="1770" spans="15:15" x14ac:dyDescent="0.25">
      <c r="O1770" s="263"/>
    </row>
    <row r="1771" spans="15:15" x14ac:dyDescent="0.25">
      <c r="O1771" s="255"/>
    </row>
    <row r="1772" spans="15:15" x14ac:dyDescent="0.25">
      <c r="O1772" s="254"/>
    </row>
    <row r="1773" spans="15:15" x14ac:dyDescent="0.25">
      <c r="O1773" s="262"/>
    </row>
    <row r="1774" spans="15:15" x14ac:dyDescent="0.25">
      <c r="O1774" s="261"/>
    </row>
    <row r="1775" spans="15:15" x14ac:dyDescent="0.25">
      <c r="O1775" s="260"/>
    </row>
    <row r="1776" spans="15:15" x14ac:dyDescent="0.25">
      <c r="O1776" s="259"/>
    </row>
    <row r="1777" spans="15:15" x14ac:dyDescent="0.25">
      <c r="O1777" s="253"/>
    </row>
    <row r="1778" spans="15:15" x14ac:dyDescent="0.25">
      <c r="O1778" s="258"/>
    </row>
    <row r="1779" spans="15:15" x14ac:dyDescent="0.25">
      <c r="O1779" s="257"/>
    </row>
    <row r="1780" spans="15:15" x14ac:dyDescent="0.25">
      <c r="O1780" s="255"/>
    </row>
    <row r="1781" spans="15:15" x14ac:dyDescent="0.25">
      <c r="O1781" s="255"/>
    </row>
    <row r="1782" spans="15:15" x14ac:dyDescent="0.25">
      <c r="O1782" s="256"/>
    </row>
    <row r="1783" spans="15:15" x14ac:dyDescent="0.25">
      <c r="O1783" s="255"/>
    </row>
    <row r="1784" spans="15:15" x14ac:dyDescent="0.25">
      <c r="O1784" s="254"/>
    </row>
    <row r="1785" spans="15:15" x14ac:dyDescent="0.25">
      <c r="O1785" s="253"/>
    </row>
  </sheetData>
  <sheetProtection formatCells="0" formatColumns="0" formatRows="0" insertRows="0" deleteRows="0" autoFilter="0"/>
  <protectedRanges>
    <protectedRange sqref="O520:O534" name="ACTIVO"/>
    <protectedRange sqref="N612:N614" name="ACTIVO_1"/>
    <protectedRange sqref="O612:O614" name="ACTIVO_2"/>
    <protectedRange sqref="N1186" name="ACTIVO_3"/>
    <protectedRange sqref="O1587:O1588 O1735:O1757 O1649:O1733 O1257:O1261 O1253:O1255 O1202:O1210 O1265:O1292 O1403:O1404 O1441:O1445 O1473:O1479 O1640:O1647 O1431:O1439 O1369:O1401 O1212:O1251 O1263 O1610:O1615 O1617:O1638 O1456:O1471 O1313:O1320 O1447 O1573:O1585 O1449:O1454 O1335:O1351 O1537:O1545 O1547:O1571 O1322:O1332 O1295:O1311 O1406:O1429 O1481:O1512 O1514:O1535 O1759:O1785 O1590:O1608 O1353:O1367" name="Rango1"/>
    <protectedRange sqref="O1368" name="Rango1_1"/>
    <protectedRange sqref="O1352" name="Rango1_2"/>
    <protectedRange sqref="O1262" name="Rango1_19"/>
    <protectedRange sqref="O1472" name="Rango1_3"/>
    <protectedRange sqref="O1264" name="Rango1_20_1"/>
    <protectedRange sqref="O1589" name="Rango1_5"/>
    <protectedRange sqref="O1586" name="Rango1_6"/>
    <protectedRange sqref="O1648" name="Rango1_7"/>
    <protectedRange sqref="O1312" name="Rango1_8"/>
    <protectedRange sqref="O1256" name="Rango1_30"/>
    <protectedRange sqref="O1734" name="Rango1_10"/>
    <protectedRange sqref="O1446" name="Rango1_11"/>
    <protectedRange sqref="O1430 O1455" name="Rango1_14"/>
    <protectedRange sqref="O1293" name="Rango1_12"/>
    <protectedRange sqref="O1609" name="Rango1_35_1"/>
    <protectedRange sqref="O1616" name="Rango1_13"/>
    <protectedRange sqref="O1448" name="Rango1_15"/>
    <protectedRange sqref="O1440" name="Rango1_17"/>
    <protectedRange sqref="O1321" name="Rango1_16"/>
    <protectedRange sqref="O1211" name="Rango1_40_1"/>
    <protectedRange sqref="O1252" name="Rango1_18"/>
    <protectedRange sqref="O1252" name="Rango2_1"/>
    <protectedRange sqref="O1758" name="Rango1_20"/>
    <protectedRange sqref="O1513" name="Rango1_8_1"/>
    <protectedRange sqref="O1333" name="Rango1_41"/>
    <protectedRange sqref="O1536" name="Rango1_21"/>
    <protectedRange sqref="O1294" name="Rango1_12_1"/>
  </protectedRanges>
  <mergeCells count="23">
    <mergeCell ref="B3:C6"/>
    <mergeCell ref="D3:G4"/>
    <mergeCell ref="AZ1200:BF1200"/>
    <mergeCell ref="S6:U6"/>
    <mergeCell ref="B1200:D1200"/>
    <mergeCell ref="M1200:AC1200"/>
    <mergeCell ref="BD6:BF6"/>
    <mergeCell ref="N6:O6"/>
    <mergeCell ref="P6:R6"/>
    <mergeCell ref="AN1200:AQ1200"/>
    <mergeCell ref="V6:X6"/>
    <mergeCell ref="Y6:AC6"/>
    <mergeCell ref="AD6:AH6"/>
    <mergeCell ref="H3:I5"/>
    <mergeCell ref="E6:G6"/>
    <mergeCell ref="BA6:BC6"/>
    <mergeCell ref="F5:G5"/>
    <mergeCell ref="AD5:AQ5"/>
    <mergeCell ref="H6:K6"/>
    <mergeCell ref="AU6:AZ6"/>
    <mergeCell ref="AS6:AT6"/>
    <mergeCell ref="AI6:AL6"/>
    <mergeCell ref="AM6:AQ6"/>
  </mergeCells>
  <conditionalFormatting sqref="E1:E1048576">
    <cfRule type="duplicateValues" dxfId="120" priority="4"/>
  </conditionalFormatting>
  <conditionalFormatting sqref="E8:E1199">
    <cfRule type="duplicateValues" dxfId="119" priority="1"/>
  </conditionalFormatting>
  <conditionalFormatting sqref="E223">
    <cfRule type="duplicateValues" dxfId="118" priority="3"/>
  </conditionalFormatting>
  <conditionalFormatting sqref="E251:E256">
    <cfRule type="duplicateValues" dxfId="117" priority="101"/>
    <cfRule type="duplicateValues" dxfId="116" priority="102"/>
  </conditionalFormatting>
  <conditionalFormatting sqref="E258:E273">
    <cfRule type="duplicateValues" dxfId="115" priority="99"/>
    <cfRule type="duplicateValues" dxfId="114" priority="100"/>
  </conditionalFormatting>
  <conditionalFormatting sqref="E616:E621">
    <cfRule type="duplicateValues" dxfId="113" priority="79"/>
  </conditionalFormatting>
  <conditionalFormatting sqref="E642:E650">
    <cfRule type="duplicateValues" dxfId="112" priority="80"/>
  </conditionalFormatting>
  <conditionalFormatting sqref="E652:E662">
    <cfRule type="duplicateValues" dxfId="111" priority="75"/>
  </conditionalFormatting>
  <conditionalFormatting sqref="E663:E708">
    <cfRule type="duplicateValues" dxfId="110" priority="117"/>
  </conditionalFormatting>
  <conditionalFormatting sqref="E812">
    <cfRule type="duplicateValues" dxfId="109" priority="120"/>
  </conditionalFormatting>
  <conditionalFormatting sqref="E813:E822 E798:E811 E797:F797 E709:E796">
    <cfRule type="duplicateValues" dxfId="108" priority="76"/>
  </conditionalFormatting>
  <conditionalFormatting sqref="E823:E827 E236:E250 E257 E274:E317 E590:E608 E320:E588 E610 E651 E612:E615 E622:E641 E831:E832 E8:E230 E834:E1199">
    <cfRule type="duplicateValues" dxfId="107" priority="118"/>
    <cfRule type="duplicateValues" dxfId="106" priority="119"/>
  </conditionalFormatting>
  <conditionalFormatting sqref="E828:E830">
    <cfRule type="duplicateValues" dxfId="105" priority="70"/>
  </conditionalFormatting>
  <conditionalFormatting sqref="E833">
    <cfRule type="duplicateValues" dxfId="104" priority="69"/>
  </conditionalFormatting>
  <conditionalFormatting sqref="E1214:E1048576 E1:E1201">
    <cfRule type="duplicateValues" dxfId="103" priority="5"/>
  </conditionalFormatting>
  <conditionalFormatting sqref="E1426:E1048576 E1:E1201">
    <cfRule type="duplicateValues" dxfId="102" priority="6"/>
    <cfRule type="duplicateValues" dxfId="101" priority="30"/>
    <cfRule type="duplicateValues" dxfId="100" priority="42"/>
    <cfRule type="duplicateValues" dxfId="99" priority="43"/>
  </conditionalFormatting>
  <conditionalFormatting sqref="E589:F589">
    <cfRule type="duplicateValues" dxfId="98" priority="85"/>
    <cfRule type="duplicateValues" dxfId="97" priority="86"/>
  </conditionalFormatting>
  <conditionalFormatting sqref="E609:F609">
    <cfRule type="duplicateValues" dxfId="96" priority="83"/>
    <cfRule type="duplicateValues" dxfId="95" priority="84"/>
  </conditionalFormatting>
  <conditionalFormatting sqref="E611:F611">
    <cfRule type="duplicateValues" dxfId="94" priority="81"/>
    <cfRule type="duplicateValues" dxfId="93" priority="82"/>
  </conditionalFormatting>
  <conditionalFormatting sqref="F5 E6">
    <cfRule type="containsText" dxfId="92" priority="113" operator="containsText" text="Seleccione Ordenador">
      <formula>NOT(ISERROR(SEARCH("Seleccione Ordenador",E5)))</formula>
    </cfRule>
  </conditionalFormatting>
  <conditionalFormatting sqref="F104">
    <cfRule type="colorScale" priority="111">
      <colorScale>
        <cfvo type="min"/>
        <cfvo type="max"/>
        <color theme="5" tint="0.59999389629810485"/>
        <color rgb="FFFFEF9C"/>
      </colorScale>
    </cfRule>
  </conditionalFormatting>
  <conditionalFormatting sqref="F423">
    <cfRule type="duplicateValues" dxfId="91" priority="94"/>
  </conditionalFormatting>
  <conditionalFormatting sqref="F1025:F1037 F327:F420 F422 F424:F504 F506:F518 F520:F588 F610 F590:F608 F798:F887 F1039:F1140 F997:F998 F889:F995 F1000:F1023 F8:F325 F612:F796 F1142:F1199">
    <cfRule type="duplicateValues" dxfId="90" priority="114"/>
  </conditionalFormatting>
  <conditionalFormatting sqref="F5:G5">
    <cfRule type="colorScale" priority="112">
      <colorScale>
        <cfvo type="min"/>
        <cfvo type="percentile" val="50"/>
        <cfvo type="max"/>
        <color rgb="FFF8696B"/>
        <color rgb="FFFFEB84"/>
        <color rgb="FF63BE7B"/>
      </colorScale>
    </cfRule>
  </conditionalFormatting>
  <conditionalFormatting sqref="L8:L33 L35:L38 L40:L104 L106:L307 L309:L367 L369 L371 L373 L375 L377:L731 L750:L787 L789:L790 L792:L793 L796:L807 L809:L847 L849:L870 U870 U872 L1003:L1018 L1060:L1161 L1163:L1199">
    <cfRule type="cellIs" dxfId="89" priority="109" operator="greaterThan">
      <formula>$K$5</formula>
    </cfRule>
  </conditionalFormatting>
  <conditionalFormatting sqref="L734:L748">
    <cfRule type="cellIs" dxfId="88" priority="72" operator="greaterThan">
      <formula>$K$5</formula>
    </cfRule>
  </conditionalFormatting>
  <conditionalFormatting sqref="L872:L1000">
    <cfRule type="cellIs" dxfId="87" priority="24" operator="greaterThan">
      <formula>$K$5</formula>
    </cfRule>
  </conditionalFormatting>
  <conditionalFormatting sqref="L1020:L1058">
    <cfRule type="cellIs" dxfId="86" priority="23" operator="greaterThan">
      <formula>$K$5</formula>
    </cfRule>
  </conditionalFormatting>
  <conditionalFormatting sqref="R780:S780">
    <cfRule type="cellIs" dxfId="85" priority="33" operator="greaterThan">
      <formula>$K$5</formula>
    </cfRule>
  </conditionalFormatting>
  <conditionalFormatting sqref="R875:S875">
    <cfRule type="cellIs" dxfId="84" priority="64" operator="greaterThan">
      <formula>$K$5</formula>
    </cfRule>
  </conditionalFormatting>
  <conditionalFormatting sqref="S995">
    <cfRule type="duplicateValues" dxfId="83" priority="28"/>
    <cfRule type="duplicateValues" dxfId="82" priority="29"/>
  </conditionalFormatting>
  <conditionalFormatting sqref="S997">
    <cfRule type="duplicateValues" dxfId="81" priority="26"/>
    <cfRule type="duplicateValues" dxfId="80" priority="27"/>
  </conditionalFormatting>
  <conditionalFormatting sqref="S1038:S1090 S925:S994 S232:S899 S996 S998:S1036 S8:S229 S901:S923 S1092:S1199">
    <cfRule type="duplicateValues" dxfId="79" priority="115"/>
    <cfRule type="duplicateValues" dxfId="78" priority="116"/>
  </conditionalFormatting>
  <conditionalFormatting sqref="U192">
    <cfRule type="cellIs" dxfId="77" priority="105" operator="greaterThan">
      <formula>$K$5</formula>
    </cfRule>
  </conditionalFormatting>
  <conditionalFormatting sqref="U195">
    <cfRule type="cellIs" dxfId="76" priority="103" operator="greaterThan">
      <formula>$K$5</formula>
    </cfRule>
  </conditionalFormatting>
  <conditionalFormatting sqref="U214:U215">
    <cfRule type="cellIs" dxfId="75" priority="104" operator="greaterThan">
      <formula>$K$5</formula>
    </cfRule>
  </conditionalFormatting>
  <conditionalFormatting sqref="U417:U418">
    <cfRule type="cellIs" dxfId="74" priority="95" operator="greaterThan">
      <formula>$K$5</formula>
    </cfRule>
  </conditionalFormatting>
  <conditionalFormatting sqref="U432">
    <cfRule type="cellIs" dxfId="73" priority="98" operator="greaterThan">
      <formula>$K$5</formula>
    </cfRule>
  </conditionalFormatting>
  <conditionalFormatting sqref="U434">
    <cfRule type="cellIs" dxfId="72" priority="97" operator="greaterThan">
      <formula>$K$5</formula>
    </cfRule>
  </conditionalFormatting>
  <conditionalFormatting sqref="U464:U465">
    <cfRule type="cellIs" dxfId="71" priority="93" operator="greaterThan">
      <formula>$K$5</formula>
    </cfRule>
  </conditionalFormatting>
  <conditionalFormatting sqref="U467:U468">
    <cfRule type="cellIs" dxfId="70" priority="90" operator="greaterThan">
      <formula>$K$5</formula>
    </cfRule>
  </conditionalFormatting>
  <conditionalFormatting sqref="U470:U472">
    <cfRule type="cellIs" dxfId="69" priority="91" operator="greaterThan">
      <formula>$K$5</formula>
    </cfRule>
  </conditionalFormatting>
  <conditionalFormatting sqref="U474:U476">
    <cfRule type="cellIs" dxfId="68" priority="89" operator="greaterThan">
      <formula>$K$5</formula>
    </cfRule>
  </conditionalFormatting>
  <conditionalFormatting sqref="U493">
    <cfRule type="cellIs" dxfId="67" priority="88" operator="greaterThan">
      <formula>$K$5</formula>
    </cfRule>
  </conditionalFormatting>
  <conditionalFormatting sqref="U535:U537">
    <cfRule type="cellIs" dxfId="66" priority="87" operator="greaterThan">
      <formula>$K$5</formula>
    </cfRule>
  </conditionalFormatting>
  <conditionalFormatting sqref="U616:U621">
    <cfRule type="cellIs" dxfId="65" priority="78" operator="greaterThan">
      <formula>$K$5</formula>
    </cfRule>
  </conditionalFormatting>
  <conditionalFormatting sqref="U636:U638">
    <cfRule type="cellIs" dxfId="64" priority="77" operator="greaterThan">
      <formula>$K$5</formula>
    </cfRule>
  </conditionalFormatting>
  <conditionalFormatting sqref="U730">
    <cfRule type="cellIs" dxfId="63" priority="74" operator="greaterThan">
      <formula>$K$5</formula>
    </cfRule>
  </conditionalFormatting>
  <conditionalFormatting sqref="U734">
    <cfRule type="cellIs" dxfId="62" priority="73" operator="greaterThan">
      <formula>$K$5</formula>
    </cfRule>
  </conditionalFormatting>
  <conditionalFormatting sqref="U765">
    <cfRule type="cellIs" dxfId="61" priority="71" operator="greaterThan">
      <formula>$K$5</formula>
    </cfRule>
  </conditionalFormatting>
  <conditionalFormatting sqref="U825">
    <cfRule type="cellIs" dxfId="60" priority="36" operator="greaterThan">
      <formula>$K$5</formula>
    </cfRule>
  </conditionalFormatting>
  <conditionalFormatting sqref="U830:U831">
    <cfRule type="cellIs" dxfId="59" priority="35" operator="greaterThan">
      <formula>$K$5</formula>
    </cfRule>
  </conditionalFormatting>
  <conditionalFormatting sqref="U834">
    <cfRule type="cellIs" dxfId="58" priority="68" operator="greaterThan">
      <formula>$K$5</formula>
    </cfRule>
  </conditionalFormatting>
  <conditionalFormatting sqref="U844:U845">
    <cfRule type="cellIs" dxfId="57" priority="34" operator="greaterThan">
      <formula>$K$5</formula>
    </cfRule>
  </conditionalFormatting>
  <conditionalFormatting sqref="U858">
    <cfRule type="cellIs" dxfId="56" priority="67" operator="greaterThan">
      <formula>$K$5</formula>
    </cfRule>
  </conditionalFormatting>
  <conditionalFormatting sqref="U860">
    <cfRule type="cellIs" dxfId="55" priority="66" operator="greaterThan">
      <formula>$K$5</formula>
    </cfRule>
  </conditionalFormatting>
  <conditionalFormatting sqref="U862:U863">
    <cfRule type="cellIs" dxfId="54" priority="62" operator="greaterThan">
      <formula>$K$5</formula>
    </cfRule>
  </conditionalFormatting>
  <conditionalFormatting sqref="U868">
    <cfRule type="cellIs" dxfId="53" priority="65" operator="greaterThan">
      <formula>$K$5</formula>
    </cfRule>
  </conditionalFormatting>
  <conditionalFormatting sqref="U889">
    <cfRule type="cellIs" dxfId="52" priority="63" operator="greaterThan">
      <formula>$K$5</formula>
    </cfRule>
  </conditionalFormatting>
  <conditionalFormatting sqref="U896">
    <cfRule type="cellIs" dxfId="51" priority="61" operator="greaterThan">
      <formula>$K$5</formula>
    </cfRule>
  </conditionalFormatting>
  <conditionalFormatting sqref="U899:U905">
    <cfRule type="cellIs" dxfId="50" priority="25" operator="greaterThan">
      <formula>$K$5</formula>
    </cfRule>
  </conditionalFormatting>
  <conditionalFormatting sqref="U907:U908">
    <cfRule type="cellIs" dxfId="49" priority="21" operator="greaterThan">
      <formula>$K$5</formula>
    </cfRule>
  </conditionalFormatting>
  <conditionalFormatting sqref="U913:U914">
    <cfRule type="cellIs" dxfId="48" priority="60" operator="greaterThan">
      <formula>$K$5</formula>
    </cfRule>
  </conditionalFormatting>
  <conditionalFormatting sqref="U916:U918">
    <cfRule type="cellIs" dxfId="47" priority="59" operator="greaterThan">
      <formula>$K$5</formula>
    </cfRule>
  </conditionalFormatting>
  <conditionalFormatting sqref="U920:U922">
    <cfRule type="cellIs" dxfId="46" priority="57" operator="greaterThan">
      <formula>$K$5</formula>
    </cfRule>
  </conditionalFormatting>
  <conditionalFormatting sqref="U925">
    <cfRule type="cellIs" dxfId="45" priority="58" operator="greaterThan">
      <formula>$K$5</formula>
    </cfRule>
  </conditionalFormatting>
  <conditionalFormatting sqref="U928:U933">
    <cfRule type="cellIs" dxfId="44" priority="55" operator="greaterThan">
      <formula>$K$5</formula>
    </cfRule>
  </conditionalFormatting>
  <conditionalFormatting sqref="U935">
    <cfRule type="cellIs" dxfId="43" priority="56" operator="greaterThan">
      <formula>$K$5</formula>
    </cfRule>
  </conditionalFormatting>
  <conditionalFormatting sqref="U939:U942">
    <cfRule type="cellIs" dxfId="42" priority="54" operator="greaterThan">
      <formula>$K$5</formula>
    </cfRule>
  </conditionalFormatting>
  <conditionalFormatting sqref="U944:U945">
    <cfRule type="cellIs" dxfId="41" priority="53" operator="greaterThan">
      <formula>$K$5</formula>
    </cfRule>
  </conditionalFormatting>
  <conditionalFormatting sqref="U947">
    <cfRule type="cellIs" dxfId="40" priority="52" operator="greaterThan">
      <formula>$K$5</formula>
    </cfRule>
  </conditionalFormatting>
  <conditionalFormatting sqref="U949:U951">
    <cfRule type="cellIs" dxfId="39" priority="20" operator="greaterThan">
      <formula>$K$5</formula>
    </cfRule>
  </conditionalFormatting>
  <conditionalFormatting sqref="U953:U966">
    <cfRule type="cellIs" dxfId="38" priority="51" operator="greaterThan">
      <formula>$K$5</formula>
    </cfRule>
  </conditionalFormatting>
  <conditionalFormatting sqref="U969:U975">
    <cfRule type="cellIs" dxfId="37" priority="31" operator="greaterThan">
      <formula>$K$5</formula>
    </cfRule>
  </conditionalFormatting>
  <conditionalFormatting sqref="U977:U981">
    <cfRule type="cellIs" dxfId="36" priority="37" operator="greaterThan">
      <formula>$K$5</formula>
    </cfRule>
  </conditionalFormatting>
  <conditionalFormatting sqref="U984:U993">
    <cfRule type="cellIs" dxfId="35" priority="45" operator="greaterThan">
      <formula>$K$5</formula>
    </cfRule>
  </conditionalFormatting>
  <conditionalFormatting sqref="U1004:U1005">
    <cfRule type="cellIs" dxfId="34" priority="32" operator="greaterThan">
      <formula>$K$5</formula>
    </cfRule>
  </conditionalFormatting>
  <conditionalFormatting sqref="U1008:U1015">
    <cfRule type="cellIs" dxfId="33" priority="19" operator="greaterThan">
      <formula>$K$5</formula>
    </cfRule>
  </conditionalFormatting>
  <conditionalFormatting sqref="U1021:U1022">
    <cfRule type="cellIs" dxfId="32" priority="40" operator="greaterThan">
      <formula>$K$5</formula>
    </cfRule>
  </conditionalFormatting>
  <conditionalFormatting sqref="U1024:U1035">
    <cfRule type="cellIs" dxfId="31" priority="18" operator="greaterThan">
      <formula>$K$5</formula>
    </cfRule>
  </conditionalFormatting>
  <conditionalFormatting sqref="U1038">
    <cfRule type="cellIs" dxfId="30" priority="22" operator="greaterThan">
      <formula>$K$5</formula>
    </cfRule>
  </conditionalFormatting>
  <conditionalFormatting sqref="U1041:U1042">
    <cfRule type="cellIs" dxfId="29" priority="17" operator="greaterThan">
      <formula>$K$5</formula>
    </cfRule>
  </conditionalFormatting>
  <conditionalFormatting sqref="U1044:U1045">
    <cfRule type="cellIs" dxfId="28" priority="16" operator="greaterThan">
      <formula>$K$5</formula>
    </cfRule>
  </conditionalFormatting>
  <conditionalFormatting sqref="U1048">
    <cfRule type="cellIs" dxfId="27" priority="49" operator="greaterThan">
      <formula>$K$5</formula>
    </cfRule>
  </conditionalFormatting>
  <conditionalFormatting sqref="U1053:U1054">
    <cfRule type="cellIs" dxfId="26" priority="47" operator="greaterThan">
      <formula>$K$5</formula>
    </cfRule>
  </conditionalFormatting>
  <conditionalFormatting sqref="U1061:U1063">
    <cfRule type="cellIs" dxfId="25" priority="15" operator="greaterThan">
      <formula>$K$5</formula>
    </cfRule>
  </conditionalFormatting>
  <conditionalFormatting sqref="U1068:U1080">
    <cfRule type="cellIs" dxfId="24" priority="14" operator="greaterThan">
      <formula>$K$5</formula>
    </cfRule>
  </conditionalFormatting>
  <conditionalFormatting sqref="U1088">
    <cfRule type="cellIs" dxfId="23" priority="44" operator="greaterThan">
      <formula>$K$5</formula>
    </cfRule>
  </conditionalFormatting>
  <conditionalFormatting sqref="U1090">
    <cfRule type="cellIs" dxfId="22" priority="50" operator="greaterThan">
      <formula>$K$5</formula>
    </cfRule>
  </conditionalFormatting>
  <conditionalFormatting sqref="U1093">
    <cfRule type="cellIs" dxfId="21" priority="48" operator="greaterThan">
      <formula>$K$5</formula>
    </cfRule>
  </conditionalFormatting>
  <conditionalFormatting sqref="U1095">
    <cfRule type="cellIs" dxfId="20" priority="2" operator="greaterThan">
      <formula>$K$5</formula>
    </cfRule>
  </conditionalFormatting>
  <conditionalFormatting sqref="U1097">
    <cfRule type="cellIs" dxfId="19" priority="13" operator="greaterThan">
      <formula>$K$5</formula>
    </cfRule>
  </conditionalFormatting>
  <conditionalFormatting sqref="U1100">
    <cfRule type="cellIs" dxfId="18" priority="41" operator="greaterThan">
      <formula>$K$5</formula>
    </cfRule>
  </conditionalFormatting>
  <conditionalFormatting sqref="U1105:U1117">
    <cfRule type="cellIs" dxfId="17" priority="12" operator="greaterThan">
      <formula>$K$5</formula>
    </cfRule>
  </conditionalFormatting>
  <conditionalFormatting sqref="U1119:U1137">
    <cfRule type="cellIs" dxfId="16" priority="11" operator="greaterThan">
      <formula>$K$5</formula>
    </cfRule>
  </conditionalFormatting>
  <conditionalFormatting sqref="U1139">
    <cfRule type="cellIs" dxfId="15" priority="46" operator="greaterThan">
      <formula>$K$5</formula>
    </cfRule>
  </conditionalFormatting>
  <conditionalFormatting sqref="U1141:U1143">
    <cfRule type="cellIs" dxfId="14" priority="10" operator="greaterThan">
      <formula>$K$5</formula>
    </cfRule>
  </conditionalFormatting>
  <conditionalFormatting sqref="U1145">
    <cfRule type="cellIs" dxfId="13" priority="9" operator="greaterThan">
      <formula>$K$5</formula>
    </cfRule>
  </conditionalFormatting>
  <conditionalFormatting sqref="U1152:U1160">
    <cfRule type="cellIs" dxfId="12" priority="38" operator="greaterThan">
      <formula>$K$5</formula>
    </cfRule>
  </conditionalFormatting>
  <conditionalFormatting sqref="U1164">
    <cfRule type="cellIs" dxfId="11" priority="39" operator="greaterThan">
      <formula>$K$5</formula>
    </cfRule>
  </conditionalFormatting>
  <conditionalFormatting sqref="U1167">
    <cfRule type="cellIs" dxfId="10" priority="8" operator="greaterThan">
      <formula>$K$5</formula>
    </cfRule>
  </conditionalFormatting>
  <conditionalFormatting sqref="U1172:U1186">
    <cfRule type="cellIs" dxfId="9" priority="7" operator="greaterThan">
      <formula>$K$5</formula>
    </cfRule>
  </conditionalFormatting>
  <conditionalFormatting sqref="AE8:AE1199">
    <cfRule type="cellIs" dxfId="8" priority="106" operator="greaterThan">
      <formula>L8/2</formula>
    </cfRule>
  </conditionalFormatting>
  <conditionalFormatting sqref="AQ8:AT8 AC8:AC1199 AH8:AH1199 AY8:BA1199 AS9:AT432 AQ9:AR1199 AS433:AS434 AS435:AT463 AS464:AS467 AS468:AT1199">
    <cfRule type="expression" dxfId="7" priority="110">
      <formula>+_xlfn.ISFORMULA(AC8)</formula>
    </cfRule>
  </conditionalFormatting>
  <conditionalFormatting sqref="AT434">
    <cfRule type="cellIs" dxfId="6" priority="96" operator="greaterThan">
      <formula>$K$5</formula>
    </cfRule>
  </conditionalFormatting>
  <conditionalFormatting sqref="AT464:AT467">
    <cfRule type="cellIs" dxfId="5" priority="92" operator="greaterThan">
      <formula>$K$5</formula>
    </cfRule>
  </conditionalFormatting>
  <dataValidations count="11">
    <dataValidation type="list" allowBlank="1" showInputMessage="1" showErrorMessage="1" sqref="AS8:AS1199" xr:uid="{71D9605A-F72D-485F-8253-60F2555A1D01}">
      <formula1>"SI,DE REGALIAS, DE CONVENIOS"</formula1>
    </dataValidation>
    <dataValidation type="list" allowBlank="1" showInputMessage="1" showErrorMessage="1" sqref="H8:H1199" xr:uid="{0702C2A5-72D9-4820-8D3B-D816F8654FDD}">
      <formula1>"OTRO SECTOR"</formula1>
    </dataValidation>
    <dataValidation type="list" allowBlank="1" showInputMessage="1" showErrorMessage="1" sqref="J8:J1199" xr:uid="{FAF74885-72D6-4561-BE2D-B13692DE44E5}">
      <formula1>"CONTRATO DE OBRAS, OTROS TIPOS, PRESTACIÓN DE SERVICIOS, SUMINISTROS"</formula1>
    </dataValidation>
    <dataValidation type="list" allowBlank="1" showInputMessage="1" showErrorMessage="1" sqref="BC8:BC1199" xr:uid="{63DA7620-CE4C-4F8A-896E-61CFBC4FF58E}">
      <formula1>"Por iniciar,En ejecucion,Suspendido,Terminado,Liquidado"</formula1>
    </dataValidation>
    <dataValidation type="list" allowBlank="1" showInputMessage="1" showErrorMessage="1" sqref="M8:M1199" xr:uid="{EE8EE2F2-8BC1-46D7-B28C-9776309D777D}">
      <formula1>"DIRECTA,CONVOCATORIA"</formula1>
    </dataValidation>
    <dataValidation type="list" allowBlank="1" showInputMessage="1" showErrorMessage="1" sqref="BF8:BF1199" xr:uid="{7299B4FF-1FDF-4CCF-8E6C-D62CC1F07AC6}">
      <formula1>"SI,NA por TIPO Contrato"</formula1>
    </dataValidation>
    <dataValidation type="list" allowBlank="1" showInputMessage="1" showErrorMessage="1" sqref="BE8:BE1199" xr:uid="{C999323E-82E4-4B22-A9EA-DF4DDEFC5E8D}">
      <formula1>"SI,NO HA INICIADO"</formula1>
    </dataValidation>
    <dataValidation type="list" allowBlank="1" showInputMessage="1" showErrorMessage="1" sqref="I8:I101" xr:uid="{824282D2-6949-47C9-9CE1-93CEB98509B5}">
      <formula1>"FUNCIONAMIENTO,INVERSION,OTROS"</formula1>
    </dataValidation>
    <dataValidation type="list" allowBlank="1" showInputMessage="1" showErrorMessage="1" sqref="AU8:AU102 V8:V1199"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"42,250,3000"</formula1>
    </dataValidation>
  </dataValidations>
  <hyperlinks>
    <hyperlink ref="BD1115" r:id="rId1" xr:uid="{0268EECC-3A2A-4FE7-8001-7E5CC850AFA4}"/>
    <hyperlink ref="BD1124" r:id="rId2" xr:uid="{6A5DCCCA-2776-47C4-8C8A-CCCC8800A788}"/>
    <hyperlink ref="BD1131" r:id="rId3" xr:uid="{8BC35E75-458C-4C8F-BD4C-45E4622EBF98}"/>
    <hyperlink ref="BD1185" r:id="rId4" xr:uid="{CBD20BE4-D128-4F0F-8A4F-D837E4617292}"/>
    <hyperlink ref="BD1012" r:id="rId5" xr:uid="{F7262931-00F8-4056-97AB-2FA75B6102C1}"/>
    <hyperlink ref="BD1195" r:id="rId6" xr:uid="{B57623B5-0FED-4C2F-8B69-E850A36A4EEE}"/>
    <hyperlink ref="BD105" r:id="rId7" xr:uid="{EE1407A1-1562-46AA-B893-0DAFE9D54B2D}"/>
    <hyperlink ref="BD155" r:id="rId8" xr:uid="{84CF8575-1A51-4B31-8F85-E5A3F80CC05D}"/>
    <hyperlink ref="BD288" r:id="rId9" xr:uid="{8C21990D-D697-484B-8157-386C6FD5AF77}"/>
    <hyperlink ref="BD1050" r:id="rId10" xr:uid="{A24D85E6-92CB-4969-ABCC-401ECB86CDA9}"/>
    <hyperlink ref="BD1060" r:id="rId11" xr:uid="{CCE8AB15-86CE-42CD-8330-3ED96D530223}"/>
    <hyperlink ref="BD1085" r:id="rId12" xr:uid="{49A91F59-FEFE-45AA-8545-7E137D97B9BB}"/>
    <hyperlink ref="BD1177" r:id="rId13" xr:uid="{D566269A-8569-4418-BC39-9CC9B6D948CA}"/>
    <hyperlink ref="BD825" r:id="rId14" xr:uid="{B0CADC4D-96A4-40EE-A376-1835B94D7AAB}"/>
    <hyperlink ref="BD830" r:id="rId15" xr:uid="{6FCFD02C-4AE9-4442-87A6-21D63685DCDD}"/>
    <hyperlink ref="BD844" r:id="rId16" xr:uid="{D7D6D4FA-F125-4A11-883F-280C34D0A4C6}"/>
    <hyperlink ref="BD845" r:id="rId17" xr:uid="{124E329D-6FF8-46B1-AFED-08ED94A9E57D}"/>
    <hyperlink ref="BD887" r:id="rId18" xr:uid="{6A8141E8-C0B3-4F31-80EF-B953DE3C8122}"/>
    <hyperlink ref="BD903" r:id="rId19" xr:uid="{427F5918-5E81-48AA-8E27-CDE1181F4993}"/>
    <hyperlink ref="BD915" r:id="rId20" xr:uid="{3B2C4832-F4D0-496C-9DF6-8DF0FDC55C96}"/>
    <hyperlink ref="BD968" r:id="rId21" xr:uid="{243EE39B-F16B-4DCD-881C-088548F697B2}"/>
    <hyperlink ref="BD1147" r:id="rId22" xr:uid="{AFCF44F0-497A-4749-9C0D-695393EC31D2}"/>
    <hyperlink ref="BD1150" r:id="rId23" xr:uid="{30C9115A-9018-4ADD-9C1E-C157CA570ABC}"/>
    <hyperlink ref="BD1196" r:id="rId24" xr:uid="{D04B22B9-20B7-4C02-875A-85A4D9412013}"/>
    <hyperlink ref="BD1198" r:id="rId25" xr:uid="{6A3D8268-6CA4-4437-8527-83F4EE8592FC}"/>
    <hyperlink ref="BD1199" r:id="rId26" xr:uid="{D9B6300D-0401-4B69-8E83-8BDF4EEC8801}"/>
  </hyperlinks>
  <pageMargins left="0.7" right="0.7" top="0.75" bottom="0.75" header="0.3" footer="0.3"/>
  <pageSetup orientation="portrait" horizontalDpi="300" verticalDpi="300" r:id="rId27"/>
  <drawing r:id="rId2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AD4B6-A0C8-43B1-90FC-7F88981588A5}">
  <dimension ref="A1:BW261"/>
  <sheetViews>
    <sheetView showGridLines="0" zoomScaleNormal="100" workbookViewId="0">
      <selection activeCell="BM8" sqref="BM8"/>
    </sheetView>
  </sheetViews>
  <sheetFormatPr baseColWidth="10" defaultColWidth="11.42578125" defaultRowHeight="15" x14ac:dyDescent="0.25"/>
  <cols>
    <col min="1" max="1" width="2.5703125" style="186" customWidth="1"/>
    <col min="2" max="2" width="9.28515625" style="186" customWidth="1"/>
    <col min="3" max="3" width="13.5703125" style="186" customWidth="1"/>
    <col min="4" max="4" width="29" style="186" customWidth="1"/>
    <col min="5" max="5" width="22.140625" style="186" customWidth="1"/>
    <col min="6" max="6" width="18.42578125" style="186" customWidth="1"/>
    <col min="7" max="7" width="16.42578125" style="194" customWidth="1"/>
    <col min="8" max="8" width="16.5703125" style="186" customWidth="1"/>
    <col min="9" max="9" width="17.42578125" style="186" customWidth="1"/>
    <col min="10" max="10" width="18.140625" style="186" customWidth="1"/>
    <col min="11" max="11" width="18.42578125" style="188" customWidth="1"/>
    <col min="12" max="12" width="14.7109375" style="189" customWidth="1"/>
    <col min="13" max="13" width="13.42578125" style="186" customWidth="1"/>
    <col min="14" max="14" width="16.140625" style="186" customWidth="1"/>
    <col min="15" max="15" width="16.42578125" style="186" customWidth="1"/>
    <col min="16" max="16" width="11.42578125" style="186" customWidth="1"/>
    <col min="17" max="17" width="16.28515625" style="192" customWidth="1"/>
    <col min="18" max="18" width="18.5703125" style="187" customWidth="1"/>
    <col min="19" max="19" width="13.28515625" style="193" customWidth="1"/>
    <col min="20" max="20" width="14.7109375" style="192" customWidth="1"/>
    <col min="21" max="21" width="17.85546875" style="187" customWidth="1"/>
    <col min="22" max="22" width="14.140625" style="186" customWidth="1"/>
    <col min="23" max="23" width="14.42578125" style="190" customWidth="1"/>
    <col min="24" max="24" width="17.140625" style="186" customWidth="1"/>
    <col min="25" max="25" width="13.85546875" style="191" customWidth="1"/>
    <col min="26" max="26" width="14.42578125" style="191" customWidth="1"/>
    <col min="27" max="27" width="13.85546875" style="186" customWidth="1"/>
    <col min="28" max="28" width="13.5703125" style="191" customWidth="1"/>
    <col min="29" max="29" width="13.28515625" style="188" customWidth="1"/>
    <col min="30" max="30" width="11.42578125" style="190" customWidth="1"/>
    <col min="31" max="31" width="14.42578125" style="190" customWidth="1"/>
    <col min="32" max="32" width="13.42578125" style="190" customWidth="1"/>
    <col min="33" max="33" width="13.28515625" style="190" customWidth="1"/>
    <col min="34" max="34" width="13.5703125" style="190" customWidth="1"/>
    <col min="35" max="35" width="16.5703125" style="190" customWidth="1"/>
    <col min="36" max="36" width="14.28515625" style="190" customWidth="1"/>
    <col min="37" max="37" width="14.28515625" style="186" customWidth="1"/>
    <col min="38" max="38" width="13.85546875" style="186" customWidth="1"/>
    <col min="39" max="39" width="15.5703125" style="186" customWidth="1"/>
    <col min="40" max="42" width="13.28515625" style="186" customWidth="1"/>
    <col min="43" max="43" width="14" style="188" customWidth="1"/>
    <col min="44" max="44" width="16.7109375" style="187" customWidth="1"/>
    <col min="45" max="45" width="14.85546875" style="186" customWidth="1"/>
    <col min="46" max="46" width="19.42578125" style="189" customWidth="1"/>
    <col min="47" max="47" width="14.7109375" style="186" customWidth="1"/>
    <col min="48" max="48" width="14.28515625" style="188" customWidth="1"/>
    <col min="49" max="49" width="14.28515625" style="186" customWidth="1"/>
    <col min="50" max="50" width="17.28515625" style="187" customWidth="1"/>
    <col min="51" max="51" width="17.42578125" style="187" customWidth="1"/>
    <col min="52" max="53" width="12" style="186" customWidth="1"/>
    <col min="54" max="54" width="14.42578125" style="186" customWidth="1"/>
    <col min="55" max="55" width="12.42578125" style="186" customWidth="1"/>
    <col min="56" max="56" width="11.42578125" style="186" customWidth="1"/>
    <col min="57" max="57" width="16" style="186" customWidth="1"/>
    <col min="58" max="58" width="19.7109375" style="186" customWidth="1"/>
    <col min="59" max="16384" width="11.42578125" style="186"/>
  </cols>
  <sheetData>
    <row r="1" spans="1:75" ht="7.5" customHeight="1" x14ac:dyDescent="0.25">
      <c r="X1" s="238"/>
    </row>
    <row r="2" spans="1:75" ht="11.25" customHeight="1" thickBot="1" x14ac:dyDescent="0.3">
      <c r="H2" s="239"/>
      <c r="X2" s="238"/>
    </row>
    <row r="3" spans="1:75" ht="21" customHeight="1" thickBot="1" x14ac:dyDescent="0.3">
      <c r="B3" s="646"/>
      <c r="C3" s="647"/>
      <c r="D3" s="652" t="s">
        <v>0</v>
      </c>
      <c r="E3" s="653"/>
      <c r="F3" s="653"/>
      <c r="G3" s="654"/>
      <c r="H3" s="658" t="s">
        <v>1</v>
      </c>
      <c r="I3" s="659"/>
      <c r="J3" s="237"/>
      <c r="K3" s="236" t="s">
        <v>2</v>
      </c>
      <c r="L3" s="235"/>
      <c r="M3" s="6"/>
      <c r="N3" s="6"/>
      <c r="O3" s="6"/>
      <c r="P3" s="6"/>
      <c r="Q3" s="6"/>
      <c r="R3" s="223"/>
      <c r="S3" s="6"/>
      <c r="T3" s="6"/>
      <c r="U3" s="223"/>
      <c r="V3" s="6"/>
      <c r="W3" s="227"/>
      <c r="X3" s="6"/>
      <c r="Y3" s="6"/>
      <c r="Z3" s="6"/>
      <c r="AA3" s="6"/>
      <c r="AB3" s="6"/>
      <c r="AC3" s="6"/>
      <c r="AD3" s="227"/>
      <c r="AE3" s="227"/>
      <c r="AF3" s="227"/>
      <c r="AG3" s="227"/>
      <c r="AH3" s="227"/>
      <c r="AI3" s="227"/>
      <c r="AJ3" s="227"/>
      <c r="AK3" s="6"/>
      <c r="AL3" s="6"/>
      <c r="AM3" s="6"/>
      <c r="AN3" s="6"/>
      <c r="AO3" s="6"/>
      <c r="AP3" s="6"/>
      <c r="AQ3" s="6"/>
      <c r="AR3" s="223"/>
      <c r="AS3" s="6"/>
      <c r="AT3" s="223"/>
      <c r="AU3" s="6"/>
      <c r="AV3" s="224"/>
      <c r="AW3" s="6"/>
      <c r="AX3" s="223"/>
      <c r="AY3" s="223"/>
      <c r="AZ3" s="6"/>
      <c r="BA3" s="6"/>
      <c r="BB3" s="6"/>
      <c r="BC3" s="6"/>
      <c r="BD3" s="6"/>
      <c r="BE3" s="6"/>
      <c r="BF3" s="6"/>
    </row>
    <row r="4" spans="1:75" ht="35.25" customHeight="1" thickBot="1" x14ac:dyDescent="0.3">
      <c r="B4" s="648"/>
      <c r="C4" s="649"/>
      <c r="D4" s="655"/>
      <c r="E4" s="656"/>
      <c r="F4" s="656"/>
      <c r="G4" s="657"/>
      <c r="H4" s="660"/>
      <c r="I4" s="661"/>
      <c r="J4" s="230"/>
      <c r="K4" s="234">
        <v>3000</v>
      </c>
      <c r="L4" s="233" t="s">
        <v>3</v>
      </c>
      <c r="M4" s="6"/>
      <c r="N4" s="6"/>
      <c r="O4" s="6"/>
      <c r="P4" s="6"/>
      <c r="Q4" s="6"/>
      <c r="R4" s="223"/>
      <c r="S4" s="6"/>
      <c r="T4" s="6"/>
      <c r="U4" s="223"/>
      <c r="V4" s="6"/>
      <c r="W4" s="227"/>
      <c r="X4" s="6"/>
      <c r="Y4" s="6"/>
      <c r="Z4" s="6"/>
      <c r="AA4" s="6"/>
      <c r="AB4" s="6"/>
      <c r="AC4" s="6"/>
      <c r="AD4" s="227"/>
      <c r="AE4" s="227"/>
      <c r="AF4" s="227"/>
      <c r="AG4" s="227"/>
      <c r="AH4" s="227"/>
      <c r="AI4" s="227"/>
      <c r="AJ4" s="227"/>
      <c r="AK4" s="6"/>
      <c r="AL4" s="6"/>
      <c r="AM4" s="6"/>
      <c r="AN4" s="6"/>
      <c r="AO4" s="6"/>
      <c r="AP4" s="6"/>
      <c r="AQ4" s="6"/>
      <c r="AR4" s="223"/>
      <c r="AS4" s="6"/>
      <c r="AT4" s="223"/>
      <c r="AU4" s="6"/>
      <c r="AV4" s="224"/>
      <c r="AW4" s="6"/>
      <c r="AX4" s="223"/>
      <c r="AY4" s="223"/>
      <c r="AZ4" s="6"/>
      <c r="BA4" s="6"/>
      <c r="BB4" s="6"/>
      <c r="BC4" s="6"/>
      <c r="BD4" s="6"/>
      <c r="BE4" s="6"/>
      <c r="BF4" s="6"/>
    </row>
    <row r="5" spans="1:75" ht="15" customHeight="1" thickBot="1" x14ac:dyDescent="0.3">
      <c r="B5" s="648"/>
      <c r="C5" s="649"/>
      <c r="D5" s="232" t="s">
        <v>4</v>
      </c>
      <c r="E5" s="231"/>
      <c r="F5" s="664" t="s">
        <v>106</v>
      </c>
      <c r="G5" s="664"/>
      <c r="H5" s="662"/>
      <c r="I5" s="663"/>
      <c r="J5" s="230"/>
      <c r="K5" s="229">
        <f>+L6*K4</f>
        <v>5252715000</v>
      </c>
      <c r="L5" s="228" t="s">
        <v>5</v>
      </c>
      <c r="M5" s="6"/>
      <c r="N5" s="6"/>
      <c r="O5" s="6"/>
      <c r="P5" s="6"/>
      <c r="Q5" s="6"/>
      <c r="R5" s="223"/>
      <c r="S5" s="6"/>
      <c r="T5" s="6"/>
      <c r="U5" s="223"/>
      <c r="V5" s="6"/>
      <c r="W5" s="227"/>
      <c r="X5" s="6"/>
      <c r="Y5" s="6"/>
      <c r="Z5" s="6"/>
      <c r="AA5" s="6"/>
      <c r="AB5" s="6"/>
      <c r="AC5" s="6"/>
      <c r="AD5" s="553" t="s">
        <v>6</v>
      </c>
      <c r="AE5" s="554"/>
      <c r="AF5" s="554"/>
      <c r="AG5" s="554"/>
      <c r="AH5" s="554"/>
      <c r="AI5" s="554"/>
      <c r="AJ5" s="554"/>
      <c r="AK5" s="554"/>
      <c r="AL5" s="554"/>
      <c r="AM5" s="554"/>
      <c r="AN5" s="554"/>
      <c r="AO5" s="554"/>
      <c r="AP5" s="554"/>
      <c r="AQ5" s="555"/>
      <c r="AR5" s="225"/>
      <c r="AS5" s="226"/>
      <c r="AT5" s="225"/>
      <c r="AU5" s="6"/>
      <c r="AV5" s="224"/>
      <c r="AW5" s="6"/>
      <c r="AX5" s="223"/>
      <c r="AY5" s="223"/>
      <c r="AZ5" s="6"/>
      <c r="BA5" s="6"/>
      <c r="BB5" s="6"/>
      <c r="BC5" s="6"/>
      <c r="BD5" s="6"/>
      <c r="BE5" s="6"/>
      <c r="BF5" s="6"/>
    </row>
    <row r="6" spans="1:75" s="201" customFormat="1" ht="31.5" customHeight="1" thickBot="1" x14ac:dyDescent="0.3">
      <c r="B6" s="650"/>
      <c r="C6" s="651"/>
      <c r="D6" s="222" t="s">
        <v>7</v>
      </c>
      <c r="E6" s="665" t="s">
        <v>1818</v>
      </c>
      <c r="F6" s="665"/>
      <c r="G6" s="666"/>
      <c r="H6" s="667" t="s">
        <v>1817</v>
      </c>
      <c r="I6" s="668"/>
      <c r="J6" s="668"/>
      <c r="K6" s="669"/>
      <c r="L6" s="221">
        <v>1750905</v>
      </c>
      <c r="M6" s="6"/>
      <c r="N6" s="673" t="s">
        <v>10</v>
      </c>
      <c r="O6" s="674"/>
      <c r="P6" s="673" t="s">
        <v>11</v>
      </c>
      <c r="Q6" s="674"/>
      <c r="R6" s="675"/>
      <c r="S6" s="676" t="s">
        <v>12</v>
      </c>
      <c r="T6" s="677"/>
      <c r="U6" s="678"/>
      <c r="V6" s="673" t="s">
        <v>13</v>
      </c>
      <c r="W6" s="674"/>
      <c r="X6" s="675"/>
      <c r="Y6" s="679" t="s">
        <v>14</v>
      </c>
      <c r="Z6" s="680"/>
      <c r="AA6" s="680"/>
      <c r="AB6" s="680"/>
      <c r="AC6" s="681"/>
      <c r="AD6" s="679" t="s">
        <v>15</v>
      </c>
      <c r="AE6" s="680"/>
      <c r="AF6" s="680"/>
      <c r="AG6" s="680"/>
      <c r="AH6" s="681"/>
      <c r="AI6" s="673" t="s">
        <v>16</v>
      </c>
      <c r="AJ6" s="674"/>
      <c r="AK6" s="674"/>
      <c r="AL6" s="675"/>
      <c r="AM6" s="673" t="s">
        <v>17</v>
      </c>
      <c r="AN6" s="674"/>
      <c r="AO6" s="674"/>
      <c r="AP6" s="674"/>
      <c r="AQ6" s="675"/>
      <c r="AR6" s="682"/>
      <c r="AS6" s="673" t="s">
        <v>18</v>
      </c>
      <c r="AT6" s="675"/>
      <c r="AU6" s="673" t="s">
        <v>19</v>
      </c>
      <c r="AV6" s="674"/>
      <c r="AW6" s="674"/>
      <c r="AX6" s="674"/>
      <c r="AY6" s="674"/>
      <c r="AZ6" s="675"/>
      <c r="BA6" s="673" t="s">
        <v>20</v>
      </c>
      <c r="BB6" s="674"/>
      <c r="BC6" s="675"/>
      <c r="BD6" s="673" t="s">
        <v>21</v>
      </c>
      <c r="BE6" s="674"/>
      <c r="BF6" s="674"/>
    </row>
    <row r="7" spans="1:75" s="29" customFormat="1" ht="77.25" thickBot="1" x14ac:dyDescent="0.3">
      <c r="A7" s="18"/>
      <c r="B7" s="208" t="s">
        <v>22</v>
      </c>
      <c r="C7" s="220" t="s">
        <v>23</v>
      </c>
      <c r="D7" s="220" t="s">
        <v>24</v>
      </c>
      <c r="E7" s="208" t="s">
        <v>25</v>
      </c>
      <c r="F7" s="208" t="s">
        <v>26</v>
      </c>
      <c r="G7" s="220" t="s">
        <v>27</v>
      </c>
      <c r="H7" s="208" t="s">
        <v>28</v>
      </c>
      <c r="I7" s="208" t="s">
        <v>29</v>
      </c>
      <c r="J7" s="208" t="s">
        <v>30</v>
      </c>
      <c r="K7" s="208" t="s">
        <v>31</v>
      </c>
      <c r="L7" s="212" t="s">
        <v>32</v>
      </c>
      <c r="M7" s="208" t="s">
        <v>33</v>
      </c>
      <c r="N7" s="208" t="s">
        <v>34</v>
      </c>
      <c r="O7" s="220" t="s">
        <v>35</v>
      </c>
      <c r="P7" s="220" t="s">
        <v>36</v>
      </c>
      <c r="Q7" s="219" t="s">
        <v>37</v>
      </c>
      <c r="R7" s="212" t="s">
        <v>38</v>
      </c>
      <c r="S7" s="178" t="s">
        <v>1816</v>
      </c>
      <c r="T7" s="208" t="s">
        <v>40</v>
      </c>
      <c r="U7" s="212" t="s">
        <v>41</v>
      </c>
      <c r="V7" s="208" t="s">
        <v>42</v>
      </c>
      <c r="W7" s="218" t="s">
        <v>43</v>
      </c>
      <c r="X7" s="208" t="s">
        <v>44</v>
      </c>
      <c r="Y7" s="208" t="s">
        <v>45</v>
      </c>
      <c r="Z7" s="208" t="s">
        <v>46</v>
      </c>
      <c r="AA7" s="208" t="s">
        <v>47</v>
      </c>
      <c r="AB7" s="214" t="s">
        <v>48</v>
      </c>
      <c r="AC7" s="213" t="s">
        <v>49</v>
      </c>
      <c r="AD7" s="215" t="s">
        <v>50</v>
      </c>
      <c r="AE7" s="215" t="s">
        <v>51</v>
      </c>
      <c r="AF7" s="215" t="s">
        <v>52</v>
      </c>
      <c r="AG7" s="217" t="s">
        <v>53</v>
      </c>
      <c r="AH7" s="216" t="s">
        <v>54</v>
      </c>
      <c r="AI7" s="215" t="s">
        <v>55</v>
      </c>
      <c r="AJ7" s="208" t="s">
        <v>56</v>
      </c>
      <c r="AK7" s="214" t="s">
        <v>57</v>
      </c>
      <c r="AL7" s="214" t="s">
        <v>58</v>
      </c>
      <c r="AM7" s="208" t="s">
        <v>59</v>
      </c>
      <c r="AN7" s="214" t="s">
        <v>60</v>
      </c>
      <c r="AO7" s="214" t="s">
        <v>61</v>
      </c>
      <c r="AP7" s="214" t="s">
        <v>62</v>
      </c>
      <c r="AQ7" s="213" t="s">
        <v>63</v>
      </c>
      <c r="AR7" s="211" t="s">
        <v>64</v>
      </c>
      <c r="AS7" s="208" t="s">
        <v>65</v>
      </c>
      <c r="AT7" s="212" t="s">
        <v>66</v>
      </c>
      <c r="AU7" s="208" t="s">
        <v>67</v>
      </c>
      <c r="AV7" s="208" t="s">
        <v>68</v>
      </c>
      <c r="AW7" s="208" t="s">
        <v>69</v>
      </c>
      <c r="AX7" s="212" t="s">
        <v>70</v>
      </c>
      <c r="AY7" s="211" t="s">
        <v>71</v>
      </c>
      <c r="AZ7" s="210" t="s">
        <v>72</v>
      </c>
      <c r="BA7" s="209" t="s">
        <v>73</v>
      </c>
      <c r="BB7" s="208" t="s">
        <v>74</v>
      </c>
      <c r="BC7" s="208" t="s">
        <v>75</v>
      </c>
      <c r="BD7" s="207" t="s">
        <v>76</v>
      </c>
      <c r="BE7" s="207" t="s">
        <v>77</v>
      </c>
      <c r="BF7" s="207" t="s">
        <v>78</v>
      </c>
      <c r="BG7" s="28"/>
      <c r="BH7" s="28"/>
      <c r="BI7" s="28"/>
      <c r="BJ7" s="28"/>
      <c r="BK7" s="28"/>
      <c r="BL7" s="28"/>
      <c r="BM7" s="28"/>
      <c r="BN7" s="28"/>
      <c r="BO7" s="28"/>
      <c r="BP7" s="28"/>
      <c r="BQ7" s="28"/>
      <c r="BR7" s="28"/>
      <c r="BS7" s="28"/>
      <c r="BT7" s="28"/>
      <c r="BU7" s="28"/>
      <c r="BV7" s="28"/>
      <c r="BW7" s="28"/>
    </row>
    <row r="8" spans="1:75" s="201" customFormat="1" ht="12.75" x14ac:dyDescent="0.2">
      <c r="B8" s="32">
        <v>2026</v>
      </c>
      <c r="C8" s="30">
        <v>891780111</v>
      </c>
      <c r="D8" s="30" t="s">
        <v>79</v>
      </c>
      <c r="E8" s="31" t="s">
        <v>1815</v>
      </c>
      <c r="F8" s="36" t="s">
        <v>1814</v>
      </c>
      <c r="G8" s="427">
        <v>2024000100047</v>
      </c>
      <c r="H8" s="32" t="s">
        <v>82</v>
      </c>
      <c r="I8" s="30" t="s">
        <v>530</v>
      </c>
      <c r="J8" s="33" t="s">
        <v>84</v>
      </c>
      <c r="K8" s="31" t="s">
        <v>1813</v>
      </c>
      <c r="L8" s="206">
        <v>14697150</v>
      </c>
      <c r="M8" s="30" t="s">
        <v>86</v>
      </c>
      <c r="N8" s="31" t="s">
        <v>1812</v>
      </c>
      <c r="O8" s="35">
        <v>1193135657</v>
      </c>
      <c r="P8" s="428">
        <v>80</v>
      </c>
      <c r="Q8" s="429">
        <v>45804</v>
      </c>
      <c r="R8" s="206">
        <v>831230400</v>
      </c>
      <c r="S8" s="206">
        <v>730</v>
      </c>
      <c r="T8" s="430">
        <v>46035</v>
      </c>
      <c r="U8" s="206">
        <v>14697150</v>
      </c>
      <c r="V8" s="32" t="s">
        <v>88</v>
      </c>
      <c r="W8" s="35">
        <v>16078654</v>
      </c>
      <c r="X8" s="31" t="s">
        <v>610</v>
      </c>
      <c r="Y8" s="431">
        <v>46035</v>
      </c>
      <c r="Z8" s="431">
        <v>46035</v>
      </c>
      <c r="AA8" s="430" t="s">
        <v>90</v>
      </c>
      <c r="AB8" s="430">
        <v>46203</v>
      </c>
      <c r="AC8" s="132">
        <f t="shared" ref="AC8:AC71" si="0">+IF(AA8="1800-01-01",AB8-Z8,AB8-AA8)</f>
        <v>168</v>
      </c>
      <c r="AD8" s="35">
        <v>0</v>
      </c>
      <c r="AE8" s="35">
        <v>0</v>
      </c>
      <c r="AF8" s="35">
        <v>0</v>
      </c>
      <c r="AG8" s="432" t="s">
        <v>90</v>
      </c>
      <c r="AH8" s="130">
        <f t="shared" ref="AH8:AH71" si="1">+IF(AG8="1800-01-01",0,AG8-AB8)</f>
        <v>0</v>
      </c>
      <c r="AI8" s="35">
        <v>0</v>
      </c>
      <c r="AJ8" s="35">
        <v>0</v>
      </c>
      <c r="AK8" s="430" t="s">
        <v>90</v>
      </c>
      <c r="AL8" s="433" t="s">
        <v>90</v>
      </c>
      <c r="AM8" s="32">
        <v>0</v>
      </c>
      <c r="AN8" s="433" t="s">
        <v>90</v>
      </c>
      <c r="AO8" s="433" t="s">
        <v>90</v>
      </c>
      <c r="AP8" s="433" t="s">
        <v>90</v>
      </c>
      <c r="AQ8" s="132">
        <f t="shared" ref="AQ8:AQ71" si="2">+IF(AN8="1800-01-01",0,AO8-AN8)</f>
        <v>0</v>
      </c>
      <c r="AR8" s="451">
        <f>+L8+AE8-AJ8</f>
        <v>14697150</v>
      </c>
      <c r="AS8" s="32" t="s">
        <v>526</v>
      </c>
      <c r="AT8" s="206">
        <v>0</v>
      </c>
      <c r="AU8" s="32" t="s">
        <v>91</v>
      </c>
      <c r="AV8" s="32">
        <v>0</v>
      </c>
      <c r="AW8" s="30" t="s">
        <v>90</v>
      </c>
      <c r="AX8" s="452">
        <f t="shared" ref="AX8:AX71" si="3">+AR8-AY8</f>
        <v>7348575</v>
      </c>
      <c r="AY8" s="452">
        <v>7348575</v>
      </c>
      <c r="AZ8" s="45">
        <f t="shared" ref="AZ8:AZ71" si="4">+IFERROR(AX8/AR8,"_")</f>
        <v>0.5</v>
      </c>
      <c r="BA8" s="46">
        <v>0.5</v>
      </c>
      <c r="BB8" s="42" t="s">
        <v>90</v>
      </c>
      <c r="BC8" s="32" t="s">
        <v>92</v>
      </c>
      <c r="BD8" s="36" t="s">
        <v>1811</v>
      </c>
      <c r="BE8" s="30" t="s">
        <v>88</v>
      </c>
      <c r="BF8" s="30" t="s">
        <v>88</v>
      </c>
    </row>
    <row r="9" spans="1:75" s="201" customFormat="1" ht="12.75" x14ac:dyDescent="0.2">
      <c r="B9" s="56">
        <v>2026</v>
      </c>
      <c r="C9" s="51">
        <v>891780111</v>
      </c>
      <c r="D9" s="51" t="s">
        <v>79</v>
      </c>
      <c r="E9" s="161" t="s">
        <v>1810</v>
      </c>
      <c r="F9" s="109" t="s">
        <v>1809</v>
      </c>
      <c r="G9" s="420">
        <v>0</v>
      </c>
      <c r="H9" s="56" t="s">
        <v>82</v>
      </c>
      <c r="I9" s="51" t="s">
        <v>174</v>
      </c>
      <c r="J9" s="121" t="s">
        <v>84</v>
      </c>
      <c r="K9" s="161" t="s">
        <v>1808</v>
      </c>
      <c r="L9" s="205">
        <v>15660000</v>
      </c>
      <c r="M9" s="51" t="s">
        <v>86</v>
      </c>
      <c r="N9" s="161" t="s">
        <v>1807</v>
      </c>
      <c r="O9" s="114">
        <v>1079915385</v>
      </c>
      <c r="P9" s="434">
        <v>38</v>
      </c>
      <c r="Q9" s="435">
        <v>46030</v>
      </c>
      <c r="R9" s="205">
        <v>1163600000</v>
      </c>
      <c r="S9" s="205">
        <v>763</v>
      </c>
      <c r="T9" s="436">
        <v>46036</v>
      </c>
      <c r="U9" s="205">
        <v>15660000</v>
      </c>
      <c r="V9" s="56" t="s">
        <v>88</v>
      </c>
      <c r="W9" s="114">
        <v>39049658</v>
      </c>
      <c r="X9" s="161" t="s">
        <v>767</v>
      </c>
      <c r="Y9" s="435">
        <v>46036</v>
      </c>
      <c r="Z9" s="435">
        <v>46041</v>
      </c>
      <c r="AA9" s="436" t="s">
        <v>90</v>
      </c>
      <c r="AB9" s="436">
        <v>46203</v>
      </c>
      <c r="AC9" s="123">
        <f t="shared" si="0"/>
        <v>162</v>
      </c>
      <c r="AD9" s="114">
        <v>0</v>
      </c>
      <c r="AE9" s="114">
        <v>0</v>
      </c>
      <c r="AF9" s="114">
        <v>0</v>
      </c>
      <c r="AG9" s="437" t="s">
        <v>90</v>
      </c>
      <c r="AH9" s="117">
        <f t="shared" si="1"/>
        <v>0</v>
      </c>
      <c r="AI9" s="114">
        <v>1</v>
      </c>
      <c r="AJ9" s="114">
        <v>5800000</v>
      </c>
      <c r="AK9" s="436">
        <v>46140</v>
      </c>
      <c r="AL9" s="438" t="s">
        <v>90</v>
      </c>
      <c r="AM9" s="56">
        <v>0</v>
      </c>
      <c r="AN9" s="438" t="s">
        <v>90</v>
      </c>
      <c r="AO9" s="438" t="s">
        <v>90</v>
      </c>
      <c r="AP9" s="438" t="s">
        <v>90</v>
      </c>
      <c r="AQ9" s="123">
        <f t="shared" si="2"/>
        <v>0</v>
      </c>
      <c r="AR9" s="453">
        <f>+L9+AE9-AJ9</f>
        <v>9860000</v>
      </c>
      <c r="AS9" s="56" t="s">
        <v>88</v>
      </c>
      <c r="AT9" s="205">
        <v>9860000</v>
      </c>
      <c r="AU9" s="56" t="s">
        <v>91</v>
      </c>
      <c r="AV9" s="56">
        <v>0</v>
      </c>
      <c r="AW9" s="51" t="s">
        <v>90</v>
      </c>
      <c r="AX9" s="454">
        <f t="shared" si="3"/>
        <v>4060000</v>
      </c>
      <c r="AY9" s="455">
        <v>5800000</v>
      </c>
      <c r="AZ9" s="112">
        <f t="shared" si="4"/>
        <v>0.41176470588235292</v>
      </c>
      <c r="BA9" s="159">
        <v>0.41176470588235292</v>
      </c>
      <c r="BB9" s="111" t="s">
        <v>90</v>
      </c>
      <c r="BC9" s="56" t="s">
        <v>92</v>
      </c>
      <c r="BD9" s="109" t="s">
        <v>1806</v>
      </c>
      <c r="BE9" s="51" t="s">
        <v>88</v>
      </c>
      <c r="BF9" s="51" t="s">
        <v>88</v>
      </c>
    </row>
    <row r="10" spans="1:75" s="201" customFormat="1" ht="12.75" x14ac:dyDescent="0.2">
      <c r="B10" s="56">
        <v>2026</v>
      </c>
      <c r="C10" s="51">
        <v>891780111</v>
      </c>
      <c r="D10" s="51" t="s">
        <v>79</v>
      </c>
      <c r="E10" s="161" t="s">
        <v>1805</v>
      </c>
      <c r="F10" s="109" t="s">
        <v>1804</v>
      </c>
      <c r="G10" s="420">
        <v>0</v>
      </c>
      <c r="H10" s="56" t="s">
        <v>82</v>
      </c>
      <c r="I10" s="51" t="s">
        <v>174</v>
      </c>
      <c r="J10" s="121" t="s">
        <v>84</v>
      </c>
      <c r="K10" s="161" t="s">
        <v>1803</v>
      </c>
      <c r="L10" s="205">
        <v>15764467</v>
      </c>
      <c r="M10" s="51" t="s">
        <v>86</v>
      </c>
      <c r="N10" s="161" t="s">
        <v>1802</v>
      </c>
      <c r="O10" s="114">
        <v>1004352915</v>
      </c>
      <c r="P10" s="434">
        <v>39</v>
      </c>
      <c r="Q10" s="435">
        <v>46030</v>
      </c>
      <c r="R10" s="205">
        <v>547200000</v>
      </c>
      <c r="S10" s="205">
        <v>829</v>
      </c>
      <c r="T10" s="436">
        <v>46037</v>
      </c>
      <c r="U10" s="205">
        <v>15764467</v>
      </c>
      <c r="V10" s="56" t="s">
        <v>88</v>
      </c>
      <c r="W10" s="114">
        <v>39049658</v>
      </c>
      <c r="X10" s="161" t="s">
        <v>767</v>
      </c>
      <c r="Y10" s="435">
        <v>46037</v>
      </c>
      <c r="Z10" s="435">
        <v>46037</v>
      </c>
      <c r="AA10" s="436" t="s">
        <v>90</v>
      </c>
      <c r="AB10" s="436">
        <v>46203</v>
      </c>
      <c r="AC10" s="123">
        <f t="shared" si="0"/>
        <v>166</v>
      </c>
      <c r="AD10" s="114">
        <v>0</v>
      </c>
      <c r="AE10" s="114">
        <v>0</v>
      </c>
      <c r="AF10" s="114">
        <v>0</v>
      </c>
      <c r="AG10" s="437" t="s">
        <v>90</v>
      </c>
      <c r="AH10" s="117">
        <f t="shared" si="1"/>
        <v>0</v>
      </c>
      <c r="AI10" s="114">
        <v>0</v>
      </c>
      <c r="AJ10" s="114">
        <v>0</v>
      </c>
      <c r="AK10" s="436" t="s">
        <v>90</v>
      </c>
      <c r="AL10" s="438" t="s">
        <v>90</v>
      </c>
      <c r="AM10" s="56">
        <v>0</v>
      </c>
      <c r="AN10" s="438" t="s">
        <v>90</v>
      </c>
      <c r="AO10" s="438" t="s">
        <v>90</v>
      </c>
      <c r="AP10" s="438" t="s">
        <v>90</v>
      </c>
      <c r="AQ10" s="123">
        <f t="shared" si="2"/>
        <v>0</v>
      </c>
      <c r="AR10" s="453">
        <f>+L10+AE10-AJ10</f>
        <v>15764467</v>
      </c>
      <c r="AS10" s="56" t="s">
        <v>88</v>
      </c>
      <c r="AT10" s="205">
        <v>15764467</v>
      </c>
      <c r="AU10" s="56" t="s">
        <v>91</v>
      </c>
      <c r="AV10" s="56">
        <v>0</v>
      </c>
      <c r="AW10" s="51" t="s">
        <v>90</v>
      </c>
      <c r="AX10" s="454">
        <f t="shared" si="3"/>
        <v>12915467</v>
      </c>
      <c r="AY10" s="455">
        <v>2849000</v>
      </c>
      <c r="AZ10" s="112">
        <f t="shared" si="4"/>
        <v>0.81927711225504807</v>
      </c>
      <c r="BA10" s="159">
        <v>0.81927711225504807</v>
      </c>
      <c r="BB10" s="111" t="s">
        <v>90</v>
      </c>
      <c r="BC10" s="56" t="s">
        <v>92</v>
      </c>
      <c r="BD10" s="109" t="s">
        <v>1801</v>
      </c>
      <c r="BE10" s="51" t="s">
        <v>88</v>
      </c>
      <c r="BF10" s="51" t="s">
        <v>88</v>
      </c>
    </row>
    <row r="11" spans="1:75" s="201" customFormat="1" ht="12.75" x14ac:dyDescent="0.2">
      <c r="B11" s="56">
        <v>2026</v>
      </c>
      <c r="C11" s="51">
        <v>891780111</v>
      </c>
      <c r="D11" s="51" t="s">
        <v>79</v>
      </c>
      <c r="E11" s="161" t="s">
        <v>1800</v>
      </c>
      <c r="F11" s="109" t="s">
        <v>1799</v>
      </c>
      <c r="G11" s="420">
        <v>0</v>
      </c>
      <c r="H11" s="56" t="s">
        <v>82</v>
      </c>
      <c r="I11" s="51" t="s">
        <v>174</v>
      </c>
      <c r="J11" s="121" t="s">
        <v>84</v>
      </c>
      <c r="K11" s="161" t="s">
        <v>1798</v>
      </c>
      <c r="L11" s="205">
        <v>15384600</v>
      </c>
      <c r="M11" s="51" t="s">
        <v>86</v>
      </c>
      <c r="N11" s="161" t="s">
        <v>1797</v>
      </c>
      <c r="O11" s="114">
        <v>1004163400</v>
      </c>
      <c r="P11" s="434">
        <v>43</v>
      </c>
      <c r="Q11" s="435">
        <v>46030</v>
      </c>
      <c r="R11" s="205">
        <v>600600000</v>
      </c>
      <c r="S11" s="205">
        <v>899</v>
      </c>
      <c r="T11" s="436">
        <v>46038</v>
      </c>
      <c r="U11" s="205">
        <v>15384600</v>
      </c>
      <c r="V11" s="56" t="s">
        <v>88</v>
      </c>
      <c r="W11" s="114">
        <v>1082884010</v>
      </c>
      <c r="X11" s="161" t="s">
        <v>604</v>
      </c>
      <c r="Y11" s="435">
        <v>46038</v>
      </c>
      <c r="Z11" s="435">
        <v>46041</v>
      </c>
      <c r="AA11" s="436" t="s">
        <v>90</v>
      </c>
      <c r="AB11" s="436">
        <v>46203</v>
      </c>
      <c r="AC11" s="123">
        <f t="shared" si="0"/>
        <v>162</v>
      </c>
      <c r="AD11" s="114">
        <v>0</v>
      </c>
      <c r="AE11" s="114">
        <v>0</v>
      </c>
      <c r="AF11" s="114">
        <v>0</v>
      </c>
      <c r="AG11" s="437" t="s">
        <v>90</v>
      </c>
      <c r="AH11" s="117">
        <f t="shared" si="1"/>
        <v>0</v>
      </c>
      <c r="AI11" s="114">
        <v>0</v>
      </c>
      <c r="AJ11" s="114">
        <v>0</v>
      </c>
      <c r="AK11" s="436" t="s">
        <v>90</v>
      </c>
      <c r="AL11" s="438" t="s">
        <v>90</v>
      </c>
      <c r="AM11" s="56">
        <v>0</v>
      </c>
      <c r="AN11" s="438" t="s">
        <v>90</v>
      </c>
      <c r="AO11" s="438" t="s">
        <v>90</v>
      </c>
      <c r="AP11" s="438" t="s">
        <v>90</v>
      </c>
      <c r="AQ11" s="123">
        <f t="shared" si="2"/>
        <v>0</v>
      </c>
      <c r="AR11" s="453">
        <f>+L11+AE11-AJ11</f>
        <v>15384600</v>
      </c>
      <c r="AS11" s="56" t="s">
        <v>88</v>
      </c>
      <c r="AT11" s="205">
        <v>15384600</v>
      </c>
      <c r="AU11" s="56" t="s">
        <v>91</v>
      </c>
      <c r="AV11" s="56">
        <v>0</v>
      </c>
      <c r="AW11" s="51" t="s">
        <v>90</v>
      </c>
      <c r="AX11" s="454">
        <f t="shared" si="3"/>
        <v>12535600</v>
      </c>
      <c r="AY11" s="455">
        <v>2849000</v>
      </c>
      <c r="AZ11" s="112">
        <f t="shared" si="4"/>
        <v>0.81481481481481477</v>
      </c>
      <c r="BA11" s="159">
        <v>0.81481481481481477</v>
      </c>
      <c r="BB11" s="111" t="s">
        <v>90</v>
      </c>
      <c r="BC11" s="56" t="s">
        <v>92</v>
      </c>
      <c r="BD11" s="109" t="s">
        <v>1796</v>
      </c>
      <c r="BE11" s="51" t="s">
        <v>88</v>
      </c>
      <c r="BF11" s="51" t="s">
        <v>88</v>
      </c>
    </row>
    <row r="12" spans="1:75" s="201" customFormat="1" ht="12.75" x14ac:dyDescent="0.2">
      <c r="B12" s="56">
        <v>2026</v>
      </c>
      <c r="C12" s="51">
        <v>891780111</v>
      </c>
      <c r="D12" s="51" t="s">
        <v>79</v>
      </c>
      <c r="E12" s="161" t="s">
        <v>1795</v>
      </c>
      <c r="F12" s="109" t="s">
        <v>1794</v>
      </c>
      <c r="G12" s="420">
        <v>0</v>
      </c>
      <c r="H12" s="56" t="s">
        <v>82</v>
      </c>
      <c r="I12" s="51" t="s">
        <v>174</v>
      </c>
      <c r="J12" s="121" t="s">
        <v>84</v>
      </c>
      <c r="K12" s="161" t="s">
        <v>1793</v>
      </c>
      <c r="L12" s="205">
        <v>15384600</v>
      </c>
      <c r="M12" s="51" t="s">
        <v>86</v>
      </c>
      <c r="N12" s="161" t="s">
        <v>1792</v>
      </c>
      <c r="O12" s="114">
        <v>84451753</v>
      </c>
      <c r="P12" s="434">
        <v>46</v>
      </c>
      <c r="Q12" s="435">
        <v>46030</v>
      </c>
      <c r="R12" s="205">
        <v>211600000</v>
      </c>
      <c r="S12" s="205">
        <v>905</v>
      </c>
      <c r="T12" s="436">
        <v>46038</v>
      </c>
      <c r="U12" s="205">
        <v>15384600</v>
      </c>
      <c r="V12" s="56" t="s">
        <v>88</v>
      </c>
      <c r="W12" s="114">
        <v>36669284</v>
      </c>
      <c r="X12" s="161" t="s">
        <v>1041</v>
      </c>
      <c r="Y12" s="435">
        <v>46038</v>
      </c>
      <c r="Z12" s="435">
        <v>46041</v>
      </c>
      <c r="AA12" s="436" t="s">
        <v>90</v>
      </c>
      <c r="AB12" s="436">
        <v>46203</v>
      </c>
      <c r="AC12" s="123">
        <f t="shared" si="0"/>
        <v>162</v>
      </c>
      <c r="AD12" s="114">
        <v>0</v>
      </c>
      <c r="AE12" s="114">
        <v>0</v>
      </c>
      <c r="AF12" s="114">
        <v>0</v>
      </c>
      <c r="AG12" s="437" t="s">
        <v>90</v>
      </c>
      <c r="AH12" s="117">
        <f t="shared" si="1"/>
        <v>0</v>
      </c>
      <c r="AI12" s="114">
        <v>0</v>
      </c>
      <c r="AJ12" s="114">
        <v>0</v>
      </c>
      <c r="AK12" s="436" t="s">
        <v>90</v>
      </c>
      <c r="AL12" s="438" t="s">
        <v>90</v>
      </c>
      <c r="AM12" s="56">
        <v>0</v>
      </c>
      <c r="AN12" s="438" t="s">
        <v>90</v>
      </c>
      <c r="AO12" s="438" t="s">
        <v>90</v>
      </c>
      <c r="AP12" s="438" t="s">
        <v>90</v>
      </c>
      <c r="AQ12" s="123">
        <f t="shared" si="2"/>
        <v>0</v>
      </c>
      <c r="AR12" s="453">
        <f>+L12+AE12-AJ12</f>
        <v>15384600</v>
      </c>
      <c r="AS12" s="56" t="s">
        <v>88</v>
      </c>
      <c r="AT12" s="205">
        <v>15384600</v>
      </c>
      <c r="AU12" s="56" t="s">
        <v>91</v>
      </c>
      <c r="AV12" s="56">
        <v>0</v>
      </c>
      <c r="AW12" s="51" t="s">
        <v>90</v>
      </c>
      <c r="AX12" s="454">
        <f t="shared" si="3"/>
        <v>12535600</v>
      </c>
      <c r="AY12" s="455">
        <v>2849000</v>
      </c>
      <c r="AZ12" s="112">
        <f t="shared" si="4"/>
        <v>0.81481481481481477</v>
      </c>
      <c r="BA12" s="159">
        <v>0.81481481481481477</v>
      </c>
      <c r="BB12" s="111" t="s">
        <v>90</v>
      </c>
      <c r="BC12" s="56" t="s">
        <v>92</v>
      </c>
      <c r="BD12" s="109" t="s">
        <v>1791</v>
      </c>
      <c r="BE12" s="51" t="s">
        <v>88</v>
      </c>
      <c r="BF12" s="51" t="s">
        <v>88</v>
      </c>
    </row>
    <row r="13" spans="1:75" s="201" customFormat="1" ht="12.75" x14ac:dyDescent="0.2">
      <c r="B13" s="56">
        <v>2026</v>
      </c>
      <c r="C13" s="51">
        <v>891780111</v>
      </c>
      <c r="D13" s="51" t="s">
        <v>79</v>
      </c>
      <c r="E13" s="161" t="s">
        <v>1790</v>
      </c>
      <c r="F13" s="109" t="s">
        <v>1789</v>
      </c>
      <c r="G13" s="420">
        <v>0</v>
      </c>
      <c r="H13" s="56" t="s">
        <v>82</v>
      </c>
      <c r="I13" s="51" t="s">
        <v>174</v>
      </c>
      <c r="J13" s="121" t="s">
        <v>84</v>
      </c>
      <c r="K13" s="161" t="s">
        <v>1788</v>
      </c>
      <c r="L13" s="205">
        <v>9933333</v>
      </c>
      <c r="M13" s="51" t="s">
        <v>86</v>
      </c>
      <c r="N13" s="161" t="s">
        <v>1787</v>
      </c>
      <c r="O13" s="114">
        <v>36697150</v>
      </c>
      <c r="P13" s="434">
        <v>41</v>
      </c>
      <c r="Q13" s="435">
        <v>46030</v>
      </c>
      <c r="R13" s="205">
        <v>157200000</v>
      </c>
      <c r="S13" s="205">
        <v>997</v>
      </c>
      <c r="T13" s="439">
        <v>46041</v>
      </c>
      <c r="U13" s="205">
        <v>9933333</v>
      </c>
      <c r="V13" s="56" t="s">
        <v>88</v>
      </c>
      <c r="W13" s="114">
        <v>1082851808</v>
      </c>
      <c r="X13" s="161" t="s">
        <v>1213</v>
      </c>
      <c r="Y13" s="435">
        <v>46041</v>
      </c>
      <c r="Z13" s="435">
        <v>46055</v>
      </c>
      <c r="AA13" s="436" t="s">
        <v>90</v>
      </c>
      <c r="AB13" s="436">
        <v>46203</v>
      </c>
      <c r="AC13" s="123">
        <f t="shared" si="0"/>
        <v>148</v>
      </c>
      <c r="AD13" s="114">
        <v>0</v>
      </c>
      <c r="AE13" s="114">
        <v>0</v>
      </c>
      <c r="AF13" s="114">
        <v>0</v>
      </c>
      <c r="AG13" s="437" t="s">
        <v>90</v>
      </c>
      <c r="AH13" s="117">
        <f t="shared" si="1"/>
        <v>0</v>
      </c>
      <c r="AI13" s="114">
        <v>0</v>
      </c>
      <c r="AJ13" s="114">
        <v>0</v>
      </c>
      <c r="AK13" s="436" t="s">
        <v>90</v>
      </c>
      <c r="AL13" s="438" t="s">
        <v>90</v>
      </c>
      <c r="AM13" s="56">
        <v>0</v>
      </c>
      <c r="AN13" s="438" t="s">
        <v>90</v>
      </c>
      <c r="AO13" s="438" t="s">
        <v>90</v>
      </c>
      <c r="AP13" s="438" t="s">
        <v>90</v>
      </c>
      <c r="AQ13" s="123">
        <f t="shared" si="2"/>
        <v>0</v>
      </c>
      <c r="AR13" s="453">
        <f>+L13+AE13-AJ13</f>
        <v>9933333</v>
      </c>
      <c r="AS13" s="56" t="s">
        <v>88</v>
      </c>
      <c r="AT13" s="205">
        <v>9933333</v>
      </c>
      <c r="AU13" s="56" t="s">
        <v>91</v>
      </c>
      <c r="AV13" s="56">
        <v>0</v>
      </c>
      <c r="AW13" s="51" t="s">
        <v>90</v>
      </c>
      <c r="AX13" s="454">
        <f t="shared" si="3"/>
        <v>7933333</v>
      </c>
      <c r="AY13" s="455">
        <v>2000000</v>
      </c>
      <c r="AZ13" s="112">
        <f t="shared" si="4"/>
        <v>0.79865771136435271</v>
      </c>
      <c r="BA13" s="159">
        <v>0.79865771136435271</v>
      </c>
      <c r="BB13" s="111" t="s">
        <v>90</v>
      </c>
      <c r="BC13" s="56" t="s">
        <v>92</v>
      </c>
      <c r="BD13" s="109" t="s">
        <v>1786</v>
      </c>
      <c r="BE13" s="51" t="s">
        <v>88</v>
      </c>
      <c r="BF13" s="51" t="s">
        <v>88</v>
      </c>
    </row>
    <row r="14" spans="1:75" s="201" customFormat="1" ht="12.75" x14ac:dyDescent="0.2">
      <c r="B14" s="56">
        <v>2026</v>
      </c>
      <c r="C14" s="51">
        <v>891780111</v>
      </c>
      <c r="D14" s="51" t="s">
        <v>79</v>
      </c>
      <c r="E14" s="161" t="s">
        <v>1785</v>
      </c>
      <c r="F14" s="109" t="s">
        <v>1784</v>
      </c>
      <c r="G14" s="420">
        <v>0</v>
      </c>
      <c r="H14" s="56" t="s">
        <v>82</v>
      </c>
      <c r="I14" s="51" t="s">
        <v>174</v>
      </c>
      <c r="J14" s="121" t="s">
        <v>84</v>
      </c>
      <c r="K14" s="161" t="s">
        <v>1783</v>
      </c>
      <c r="L14" s="205">
        <v>19994000</v>
      </c>
      <c r="M14" s="51" t="s">
        <v>86</v>
      </c>
      <c r="N14" s="161" t="s">
        <v>1782</v>
      </c>
      <c r="O14" s="114">
        <v>80875536</v>
      </c>
      <c r="P14" s="440">
        <v>83</v>
      </c>
      <c r="Q14" s="441">
        <v>46036</v>
      </c>
      <c r="R14" s="205">
        <v>50000000</v>
      </c>
      <c r="S14" s="205">
        <v>2302</v>
      </c>
      <c r="T14" s="436">
        <v>46048</v>
      </c>
      <c r="U14" s="205">
        <v>19994000</v>
      </c>
      <c r="V14" s="56" t="s">
        <v>88</v>
      </c>
      <c r="W14" s="114">
        <v>85155551</v>
      </c>
      <c r="X14" s="161" t="s">
        <v>1152</v>
      </c>
      <c r="Y14" s="435">
        <v>46048</v>
      </c>
      <c r="Z14" s="435">
        <v>46055</v>
      </c>
      <c r="AA14" s="436" t="s">
        <v>90</v>
      </c>
      <c r="AB14" s="436">
        <v>46203</v>
      </c>
      <c r="AC14" s="123">
        <f t="shared" si="0"/>
        <v>148</v>
      </c>
      <c r="AD14" s="114">
        <v>0</v>
      </c>
      <c r="AE14" s="114">
        <v>0</v>
      </c>
      <c r="AF14" s="114">
        <v>0</v>
      </c>
      <c r="AG14" s="437" t="s">
        <v>90</v>
      </c>
      <c r="AH14" s="117">
        <f t="shared" si="1"/>
        <v>0</v>
      </c>
      <c r="AI14" s="114">
        <v>0</v>
      </c>
      <c r="AJ14" s="114">
        <v>0</v>
      </c>
      <c r="AK14" s="436" t="s">
        <v>90</v>
      </c>
      <c r="AL14" s="438" t="s">
        <v>90</v>
      </c>
      <c r="AM14" s="56">
        <v>0</v>
      </c>
      <c r="AN14" s="438" t="s">
        <v>90</v>
      </c>
      <c r="AO14" s="438" t="s">
        <v>90</v>
      </c>
      <c r="AP14" s="438" t="s">
        <v>90</v>
      </c>
      <c r="AQ14" s="123">
        <f t="shared" si="2"/>
        <v>0</v>
      </c>
      <c r="AR14" s="453">
        <f>+L14+AE14-AJ14</f>
        <v>19994000</v>
      </c>
      <c r="AS14" s="56" t="s">
        <v>88</v>
      </c>
      <c r="AT14" s="205">
        <v>19994000</v>
      </c>
      <c r="AU14" s="56" t="s">
        <v>91</v>
      </c>
      <c r="AV14" s="56">
        <v>0</v>
      </c>
      <c r="AW14" s="51" t="s">
        <v>90</v>
      </c>
      <c r="AX14" s="454">
        <f t="shared" si="3"/>
        <v>12316830</v>
      </c>
      <c r="AY14" s="455">
        <v>7677170</v>
      </c>
      <c r="AZ14" s="112">
        <f t="shared" si="4"/>
        <v>0.61602630789236767</v>
      </c>
      <c r="BA14" s="159">
        <v>0.61602630789236767</v>
      </c>
      <c r="BB14" s="111" t="s">
        <v>90</v>
      </c>
      <c r="BC14" s="56" t="s">
        <v>92</v>
      </c>
      <c r="BD14" s="109" t="s">
        <v>1781</v>
      </c>
      <c r="BE14" s="51" t="s">
        <v>88</v>
      </c>
      <c r="BF14" s="51" t="s">
        <v>88</v>
      </c>
    </row>
    <row r="15" spans="1:75" s="201" customFormat="1" ht="12.75" x14ac:dyDescent="0.2">
      <c r="B15" s="56">
        <v>2026</v>
      </c>
      <c r="C15" s="51">
        <v>891780111</v>
      </c>
      <c r="D15" s="51" t="s">
        <v>79</v>
      </c>
      <c r="E15" s="161" t="s">
        <v>1780</v>
      </c>
      <c r="F15" s="109" t="s">
        <v>1779</v>
      </c>
      <c r="G15" s="420">
        <v>0</v>
      </c>
      <c r="H15" s="56" t="s">
        <v>82</v>
      </c>
      <c r="I15" s="51" t="s">
        <v>174</v>
      </c>
      <c r="J15" s="121" t="s">
        <v>84</v>
      </c>
      <c r="K15" s="161" t="s">
        <v>1778</v>
      </c>
      <c r="L15" s="205">
        <v>6000000</v>
      </c>
      <c r="M15" s="51" t="s">
        <v>86</v>
      </c>
      <c r="N15" s="161" t="s">
        <v>1777</v>
      </c>
      <c r="O15" s="114">
        <v>1124418933</v>
      </c>
      <c r="P15" s="440">
        <v>400</v>
      </c>
      <c r="Q15" s="441">
        <v>46048</v>
      </c>
      <c r="R15" s="205">
        <v>80000000</v>
      </c>
      <c r="S15" s="205">
        <v>3082</v>
      </c>
      <c r="T15" s="436">
        <v>46049</v>
      </c>
      <c r="U15" s="205">
        <v>6000000</v>
      </c>
      <c r="V15" s="56" t="s">
        <v>88</v>
      </c>
      <c r="W15" s="114">
        <v>72220242</v>
      </c>
      <c r="X15" s="161" t="s">
        <v>617</v>
      </c>
      <c r="Y15" s="435">
        <v>46049</v>
      </c>
      <c r="Z15" s="435">
        <v>46055</v>
      </c>
      <c r="AA15" s="436" t="s">
        <v>90</v>
      </c>
      <c r="AB15" s="436">
        <v>46112</v>
      </c>
      <c r="AC15" s="123">
        <f t="shared" si="0"/>
        <v>57</v>
      </c>
      <c r="AD15" s="114">
        <v>0</v>
      </c>
      <c r="AE15" s="114">
        <v>0</v>
      </c>
      <c r="AF15" s="114">
        <v>0</v>
      </c>
      <c r="AG15" s="437" t="s">
        <v>90</v>
      </c>
      <c r="AH15" s="117">
        <f t="shared" si="1"/>
        <v>0</v>
      </c>
      <c r="AI15" s="114">
        <v>0</v>
      </c>
      <c r="AJ15" s="114">
        <v>0</v>
      </c>
      <c r="AK15" s="436" t="s">
        <v>90</v>
      </c>
      <c r="AL15" s="438" t="s">
        <v>90</v>
      </c>
      <c r="AM15" s="56">
        <v>0</v>
      </c>
      <c r="AN15" s="438" t="s">
        <v>90</v>
      </c>
      <c r="AO15" s="438" t="s">
        <v>90</v>
      </c>
      <c r="AP15" s="438" t="s">
        <v>90</v>
      </c>
      <c r="AQ15" s="123">
        <f t="shared" si="2"/>
        <v>0</v>
      </c>
      <c r="AR15" s="453">
        <f>+L15+AE15-AJ15</f>
        <v>6000000</v>
      </c>
      <c r="AS15" s="56" t="s">
        <v>571</v>
      </c>
      <c r="AT15" s="205">
        <v>0</v>
      </c>
      <c r="AU15" s="56" t="s">
        <v>91</v>
      </c>
      <c r="AV15" s="56">
        <v>0</v>
      </c>
      <c r="AW15" s="51" t="s">
        <v>90</v>
      </c>
      <c r="AX15" s="454">
        <f t="shared" si="3"/>
        <v>3000000</v>
      </c>
      <c r="AY15" s="455">
        <v>3000000</v>
      </c>
      <c r="AZ15" s="112">
        <f t="shared" si="4"/>
        <v>0.5</v>
      </c>
      <c r="BA15" s="159">
        <v>0.5</v>
      </c>
      <c r="BB15" s="111" t="s">
        <v>90</v>
      </c>
      <c r="BC15" s="56" t="s">
        <v>149</v>
      </c>
      <c r="BD15" s="109" t="s">
        <v>1776</v>
      </c>
      <c r="BE15" s="51" t="s">
        <v>88</v>
      </c>
      <c r="BF15" s="51" t="s">
        <v>88</v>
      </c>
    </row>
    <row r="16" spans="1:75" s="201" customFormat="1" ht="12.75" x14ac:dyDescent="0.2">
      <c r="B16" s="56">
        <v>2026</v>
      </c>
      <c r="C16" s="51">
        <v>891780111</v>
      </c>
      <c r="D16" s="51" t="s">
        <v>79</v>
      </c>
      <c r="E16" s="161" t="s">
        <v>1775</v>
      </c>
      <c r="F16" s="109" t="s">
        <v>1774</v>
      </c>
      <c r="G16" s="420">
        <v>0</v>
      </c>
      <c r="H16" s="56" t="s">
        <v>82</v>
      </c>
      <c r="I16" s="51" t="s">
        <v>174</v>
      </c>
      <c r="J16" s="121" t="s">
        <v>84</v>
      </c>
      <c r="K16" s="161" t="s">
        <v>1773</v>
      </c>
      <c r="L16" s="205">
        <v>11200000</v>
      </c>
      <c r="M16" s="51" t="s">
        <v>86</v>
      </c>
      <c r="N16" s="161" t="s">
        <v>1772</v>
      </c>
      <c r="O16" s="114">
        <v>57309243</v>
      </c>
      <c r="P16" s="440">
        <v>38</v>
      </c>
      <c r="Q16" s="441">
        <v>46030</v>
      </c>
      <c r="R16" s="205">
        <v>1163600000</v>
      </c>
      <c r="S16" s="205">
        <v>3270</v>
      </c>
      <c r="T16" s="436">
        <v>46050</v>
      </c>
      <c r="U16" s="205">
        <v>11200000</v>
      </c>
      <c r="V16" s="56" t="s">
        <v>88</v>
      </c>
      <c r="W16" s="114">
        <v>85449357</v>
      </c>
      <c r="X16" s="161" t="s">
        <v>1771</v>
      </c>
      <c r="Y16" s="435">
        <v>46050</v>
      </c>
      <c r="Z16" s="435">
        <v>46055</v>
      </c>
      <c r="AA16" s="436" t="s">
        <v>90</v>
      </c>
      <c r="AB16" s="436">
        <v>46172</v>
      </c>
      <c r="AC16" s="123">
        <f t="shared" si="0"/>
        <v>117</v>
      </c>
      <c r="AD16" s="114">
        <v>1</v>
      </c>
      <c r="AE16" s="114">
        <v>5600000</v>
      </c>
      <c r="AF16" s="114">
        <v>1</v>
      </c>
      <c r="AG16" s="437">
        <v>46233</v>
      </c>
      <c r="AH16" s="117">
        <f t="shared" si="1"/>
        <v>61</v>
      </c>
      <c r="AI16" s="114">
        <v>0</v>
      </c>
      <c r="AJ16" s="114">
        <v>0</v>
      </c>
      <c r="AK16" s="436" t="s">
        <v>90</v>
      </c>
      <c r="AL16" s="438" t="s">
        <v>90</v>
      </c>
      <c r="AM16" s="56">
        <v>0</v>
      </c>
      <c r="AN16" s="438" t="s">
        <v>90</v>
      </c>
      <c r="AO16" s="438" t="s">
        <v>90</v>
      </c>
      <c r="AP16" s="438" t="s">
        <v>90</v>
      </c>
      <c r="AQ16" s="123">
        <f t="shared" si="2"/>
        <v>0</v>
      </c>
      <c r="AR16" s="453">
        <f>+L16+AE16-AJ16</f>
        <v>16800000</v>
      </c>
      <c r="AS16" s="56" t="s">
        <v>88</v>
      </c>
      <c r="AT16" s="205">
        <v>16800000</v>
      </c>
      <c r="AU16" s="56" t="s">
        <v>91</v>
      </c>
      <c r="AV16" s="56">
        <v>0</v>
      </c>
      <c r="AW16" s="51" t="s">
        <v>90</v>
      </c>
      <c r="AX16" s="454">
        <f t="shared" si="3"/>
        <v>11200000</v>
      </c>
      <c r="AY16" s="455">
        <v>5600000</v>
      </c>
      <c r="AZ16" s="112">
        <f t="shared" si="4"/>
        <v>0.66666666666666663</v>
      </c>
      <c r="BA16" s="159">
        <v>0.66666666666666663</v>
      </c>
      <c r="BB16" s="111" t="s">
        <v>90</v>
      </c>
      <c r="BC16" s="56" t="s">
        <v>92</v>
      </c>
      <c r="BD16" s="109" t="s">
        <v>1770</v>
      </c>
      <c r="BE16" s="51" t="s">
        <v>88</v>
      </c>
      <c r="BF16" s="51" t="s">
        <v>88</v>
      </c>
    </row>
    <row r="17" spans="2:58" s="201" customFormat="1" ht="12.75" x14ac:dyDescent="0.2">
      <c r="B17" s="56">
        <v>2026</v>
      </c>
      <c r="C17" s="51">
        <v>891780111</v>
      </c>
      <c r="D17" s="51" t="s">
        <v>79</v>
      </c>
      <c r="E17" s="161" t="s">
        <v>1769</v>
      </c>
      <c r="F17" s="109" t="s">
        <v>1768</v>
      </c>
      <c r="G17" s="420">
        <v>20243201010084</v>
      </c>
      <c r="H17" s="56" t="s">
        <v>82</v>
      </c>
      <c r="I17" s="51" t="s">
        <v>530</v>
      </c>
      <c r="J17" s="121" t="s">
        <v>84</v>
      </c>
      <c r="K17" s="161" t="s">
        <v>1767</v>
      </c>
      <c r="L17" s="205">
        <v>17094000</v>
      </c>
      <c r="M17" s="51" t="s">
        <v>86</v>
      </c>
      <c r="N17" s="161" t="s">
        <v>1766</v>
      </c>
      <c r="O17" s="114">
        <v>19517646</v>
      </c>
      <c r="P17" s="440">
        <v>113</v>
      </c>
      <c r="Q17" s="441">
        <v>45996</v>
      </c>
      <c r="R17" s="205">
        <v>2718012599</v>
      </c>
      <c r="S17" s="205">
        <v>767</v>
      </c>
      <c r="T17" s="436">
        <v>46050</v>
      </c>
      <c r="U17" s="205">
        <v>17094000</v>
      </c>
      <c r="V17" s="56" t="s">
        <v>88</v>
      </c>
      <c r="W17" s="114">
        <v>1082903415</v>
      </c>
      <c r="X17" s="161" t="s">
        <v>1058</v>
      </c>
      <c r="Y17" s="435">
        <v>46050</v>
      </c>
      <c r="Z17" s="435">
        <v>46050</v>
      </c>
      <c r="AA17" s="436" t="s">
        <v>90</v>
      </c>
      <c r="AB17" s="436">
        <v>46234</v>
      </c>
      <c r="AC17" s="123">
        <f t="shared" si="0"/>
        <v>184</v>
      </c>
      <c r="AD17" s="114">
        <v>0</v>
      </c>
      <c r="AE17" s="114">
        <v>0</v>
      </c>
      <c r="AF17" s="114">
        <v>0</v>
      </c>
      <c r="AG17" s="437" t="s">
        <v>90</v>
      </c>
      <c r="AH17" s="117">
        <f t="shared" si="1"/>
        <v>0</v>
      </c>
      <c r="AI17" s="114">
        <v>0</v>
      </c>
      <c r="AJ17" s="114">
        <v>0</v>
      </c>
      <c r="AK17" s="436" t="s">
        <v>90</v>
      </c>
      <c r="AL17" s="438" t="s">
        <v>90</v>
      </c>
      <c r="AM17" s="56">
        <v>0</v>
      </c>
      <c r="AN17" s="438" t="s">
        <v>90</v>
      </c>
      <c r="AO17" s="438" t="s">
        <v>90</v>
      </c>
      <c r="AP17" s="438" t="s">
        <v>90</v>
      </c>
      <c r="AQ17" s="123">
        <f t="shared" si="2"/>
        <v>0</v>
      </c>
      <c r="AR17" s="453">
        <f>+L17+AE17-AJ17</f>
        <v>17094000</v>
      </c>
      <c r="AS17" s="56" t="s">
        <v>526</v>
      </c>
      <c r="AT17" s="205">
        <v>0</v>
      </c>
      <c r="AU17" s="56" t="s">
        <v>91</v>
      </c>
      <c r="AV17" s="56">
        <v>0</v>
      </c>
      <c r="AW17" s="51" t="s">
        <v>90</v>
      </c>
      <c r="AX17" s="454">
        <f t="shared" si="3"/>
        <v>8547000</v>
      </c>
      <c r="AY17" s="454">
        <v>8547000</v>
      </c>
      <c r="AZ17" s="112">
        <f t="shared" si="4"/>
        <v>0.5</v>
      </c>
      <c r="BA17" s="159">
        <v>0.5</v>
      </c>
      <c r="BB17" s="111" t="s">
        <v>90</v>
      </c>
      <c r="BC17" s="56" t="s">
        <v>92</v>
      </c>
      <c r="BD17" s="109" t="s">
        <v>1765</v>
      </c>
      <c r="BE17" s="51" t="s">
        <v>88</v>
      </c>
      <c r="BF17" s="51" t="s">
        <v>88</v>
      </c>
    </row>
    <row r="18" spans="2:58" s="201" customFormat="1" ht="12.75" x14ac:dyDescent="0.2">
      <c r="B18" s="56">
        <v>2026</v>
      </c>
      <c r="C18" s="51">
        <v>891780111</v>
      </c>
      <c r="D18" s="51" t="s">
        <v>79</v>
      </c>
      <c r="E18" s="161" t="s">
        <v>1764</v>
      </c>
      <c r="F18" s="109" t="s">
        <v>1763</v>
      </c>
      <c r="G18" s="420">
        <v>20243201010084</v>
      </c>
      <c r="H18" s="56" t="s">
        <v>82</v>
      </c>
      <c r="I18" s="51" t="s">
        <v>530</v>
      </c>
      <c r="J18" s="121" t="s">
        <v>84</v>
      </c>
      <c r="K18" s="161" t="s">
        <v>1762</v>
      </c>
      <c r="L18" s="205">
        <v>16573669</v>
      </c>
      <c r="M18" s="51" t="s">
        <v>86</v>
      </c>
      <c r="N18" s="161" t="s">
        <v>1761</v>
      </c>
      <c r="O18" s="114">
        <v>1079914781</v>
      </c>
      <c r="P18" s="440">
        <v>112</v>
      </c>
      <c r="Q18" s="441">
        <v>45996</v>
      </c>
      <c r="R18" s="205">
        <v>1995579480</v>
      </c>
      <c r="S18" s="205">
        <v>771</v>
      </c>
      <c r="T18" s="436">
        <v>46052</v>
      </c>
      <c r="U18" s="205">
        <v>16573669</v>
      </c>
      <c r="V18" s="56" t="s">
        <v>88</v>
      </c>
      <c r="W18" s="114">
        <v>50897478</v>
      </c>
      <c r="X18" s="161" t="s">
        <v>923</v>
      </c>
      <c r="Y18" s="435">
        <v>46051</v>
      </c>
      <c r="Z18" s="435">
        <v>46055</v>
      </c>
      <c r="AA18" s="436" t="s">
        <v>90</v>
      </c>
      <c r="AB18" s="436">
        <v>46234</v>
      </c>
      <c r="AC18" s="123">
        <f t="shared" si="0"/>
        <v>179</v>
      </c>
      <c r="AD18" s="114">
        <v>0</v>
      </c>
      <c r="AE18" s="114">
        <v>0</v>
      </c>
      <c r="AF18" s="114">
        <v>0</v>
      </c>
      <c r="AG18" s="437" t="s">
        <v>90</v>
      </c>
      <c r="AH18" s="117">
        <f t="shared" si="1"/>
        <v>0</v>
      </c>
      <c r="AI18" s="114">
        <v>0</v>
      </c>
      <c r="AJ18" s="114">
        <v>0</v>
      </c>
      <c r="AK18" s="436" t="s">
        <v>90</v>
      </c>
      <c r="AL18" s="438" t="s">
        <v>90</v>
      </c>
      <c r="AM18" s="56">
        <v>0</v>
      </c>
      <c r="AN18" s="438" t="s">
        <v>90</v>
      </c>
      <c r="AO18" s="438" t="s">
        <v>90</v>
      </c>
      <c r="AP18" s="438" t="s">
        <v>90</v>
      </c>
      <c r="AQ18" s="123">
        <f t="shared" si="2"/>
        <v>0</v>
      </c>
      <c r="AR18" s="453">
        <f>+L18+AE18-AJ18</f>
        <v>16573669</v>
      </c>
      <c r="AS18" s="56" t="s">
        <v>526</v>
      </c>
      <c r="AT18" s="205">
        <v>0</v>
      </c>
      <c r="AU18" s="56" t="s">
        <v>91</v>
      </c>
      <c r="AV18" s="56">
        <v>0</v>
      </c>
      <c r="AW18" s="51" t="s">
        <v>90</v>
      </c>
      <c r="AX18" s="454">
        <f t="shared" si="3"/>
        <v>8286834</v>
      </c>
      <c r="AY18" s="454">
        <v>8286835</v>
      </c>
      <c r="AZ18" s="112">
        <f t="shared" si="4"/>
        <v>0.49999996983166489</v>
      </c>
      <c r="BA18" s="159">
        <v>0.49999996983166489</v>
      </c>
      <c r="BB18" s="111" t="s">
        <v>90</v>
      </c>
      <c r="BC18" s="56" t="s">
        <v>92</v>
      </c>
      <c r="BD18" s="109" t="s">
        <v>1760</v>
      </c>
      <c r="BE18" s="51" t="s">
        <v>88</v>
      </c>
      <c r="BF18" s="51" t="s">
        <v>88</v>
      </c>
    </row>
    <row r="19" spans="2:58" s="201" customFormat="1" ht="12.75" x14ac:dyDescent="0.2">
      <c r="B19" s="56">
        <v>2026</v>
      </c>
      <c r="C19" s="51">
        <v>891780111</v>
      </c>
      <c r="D19" s="51" t="s">
        <v>79</v>
      </c>
      <c r="E19" s="161" t="s">
        <v>1759</v>
      </c>
      <c r="F19" s="109" t="s">
        <v>1758</v>
      </c>
      <c r="G19" s="420">
        <v>0</v>
      </c>
      <c r="H19" s="56" t="s">
        <v>82</v>
      </c>
      <c r="I19" s="51" t="s">
        <v>174</v>
      </c>
      <c r="J19" s="121" t="s">
        <v>84</v>
      </c>
      <c r="K19" s="161" t="s">
        <v>1757</v>
      </c>
      <c r="L19" s="205">
        <v>28800000</v>
      </c>
      <c r="M19" s="51" t="s">
        <v>86</v>
      </c>
      <c r="N19" s="161" t="s">
        <v>762</v>
      </c>
      <c r="O19" s="114">
        <v>1082944860</v>
      </c>
      <c r="P19" s="434">
        <v>38</v>
      </c>
      <c r="Q19" s="435">
        <v>46030</v>
      </c>
      <c r="R19" s="205">
        <v>1163600000</v>
      </c>
      <c r="S19" s="205">
        <v>649</v>
      </c>
      <c r="T19" s="436">
        <v>46035</v>
      </c>
      <c r="U19" s="205">
        <v>28800000</v>
      </c>
      <c r="V19" s="56" t="s">
        <v>88</v>
      </c>
      <c r="W19" s="114">
        <v>57461852</v>
      </c>
      <c r="X19" s="161" t="s">
        <v>761</v>
      </c>
      <c r="Y19" s="435">
        <v>46035</v>
      </c>
      <c r="Z19" s="435">
        <v>46035</v>
      </c>
      <c r="AA19" s="436" t="s">
        <v>90</v>
      </c>
      <c r="AB19" s="436">
        <v>46203</v>
      </c>
      <c r="AC19" s="123">
        <f t="shared" si="0"/>
        <v>168</v>
      </c>
      <c r="AD19" s="114">
        <v>0</v>
      </c>
      <c r="AE19" s="114">
        <v>0</v>
      </c>
      <c r="AF19" s="114">
        <v>0</v>
      </c>
      <c r="AG19" s="437" t="s">
        <v>90</v>
      </c>
      <c r="AH19" s="117">
        <f t="shared" si="1"/>
        <v>0</v>
      </c>
      <c r="AI19" s="114">
        <v>0</v>
      </c>
      <c r="AJ19" s="114">
        <v>0</v>
      </c>
      <c r="AK19" s="436" t="s">
        <v>90</v>
      </c>
      <c r="AL19" s="438" t="s">
        <v>90</v>
      </c>
      <c r="AM19" s="56">
        <v>0</v>
      </c>
      <c r="AN19" s="438" t="s">
        <v>90</v>
      </c>
      <c r="AO19" s="438" t="s">
        <v>90</v>
      </c>
      <c r="AP19" s="438" t="s">
        <v>90</v>
      </c>
      <c r="AQ19" s="123">
        <f t="shared" si="2"/>
        <v>0</v>
      </c>
      <c r="AR19" s="453">
        <f>+L19+AE19-AJ19</f>
        <v>28800000</v>
      </c>
      <c r="AS19" s="56" t="s">
        <v>88</v>
      </c>
      <c r="AT19" s="205">
        <v>28800000</v>
      </c>
      <c r="AU19" s="56" t="s">
        <v>91</v>
      </c>
      <c r="AV19" s="56">
        <v>0</v>
      </c>
      <c r="AW19" s="51" t="s">
        <v>90</v>
      </c>
      <c r="AX19" s="454">
        <f t="shared" si="3"/>
        <v>24000000</v>
      </c>
      <c r="AY19" s="455">
        <v>4800000</v>
      </c>
      <c r="AZ19" s="112">
        <f t="shared" si="4"/>
        <v>0.83333333333333337</v>
      </c>
      <c r="BA19" s="159">
        <v>0.83333333333333337</v>
      </c>
      <c r="BB19" s="111" t="s">
        <v>90</v>
      </c>
      <c r="BC19" s="56" t="s">
        <v>92</v>
      </c>
      <c r="BD19" s="109" t="s">
        <v>1756</v>
      </c>
      <c r="BE19" s="51" t="s">
        <v>88</v>
      </c>
      <c r="BF19" s="51" t="s">
        <v>88</v>
      </c>
    </row>
    <row r="20" spans="2:58" s="201" customFormat="1" ht="12.75" x14ac:dyDescent="0.2">
      <c r="B20" s="56">
        <v>2026</v>
      </c>
      <c r="C20" s="51">
        <v>891780111</v>
      </c>
      <c r="D20" s="51" t="s">
        <v>79</v>
      </c>
      <c r="E20" s="161" t="s">
        <v>1755</v>
      </c>
      <c r="F20" s="109" t="s">
        <v>1754</v>
      </c>
      <c r="G20" s="420">
        <v>0</v>
      </c>
      <c r="H20" s="56" t="s">
        <v>82</v>
      </c>
      <c r="I20" s="51" t="s">
        <v>174</v>
      </c>
      <c r="J20" s="121" t="s">
        <v>84</v>
      </c>
      <c r="K20" s="161" t="s">
        <v>1753</v>
      </c>
      <c r="L20" s="205">
        <v>25226667</v>
      </c>
      <c r="M20" s="51" t="s">
        <v>86</v>
      </c>
      <c r="N20" s="161" t="s">
        <v>1752</v>
      </c>
      <c r="O20" s="114">
        <v>1082981781</v>
      </c>
      <c r="P20" s="434">
        <v>38</v>
      </c>
      <c r="Q20" s="435">
        <v>46030</v>
      </c>
      <c r="R20" s="205">
        <v>1163600000</v>
      </c>
      <c r="S20" s="205">
        <v>650</v>
      </c>
      <c r="T20" s="436">
        <v>46035</v>
      </c>
      <c r="U20" s="205">
        <v>25226667</v>
      </c>
      <c r="V20" s="56" t="s">
        <v>88</v>
      </c>
      <c r="W20" s="114">
        <v>57461852</v>
      </c>
      <c r="X20" s="161" t="s">
        <v>761</v>
      </c>
      <c r="Y20" s="435">
        <v>46035</v>
      </c>
      <c r="Z20" s="435">
        <v>46035</v>
      </c>
      <c r="AA20" s="436" t="s">
        <v>90</v>
      </c>
      <c r="AB20" s="436">
        <v>46203</v>
      </c>
      <c r="AC20" s="123">
        <f t="shared" si="0"/>
        <v>168</v>
      </c>
      <c r="AD20" s="114">
        <v>0</v>
      </c>
      <c r="AE20" s="114">
        <v>0</v>
      </c>
      <c r="AF20" s="114">
        <v>0</v>
      </c>
      <c r="AG20" s="437" t="s">
        <v>90</v>
      </c>
      <c r="AH20" s="117">
        <f t="shared" si="1"/>
        <v>0</v>
      </c>
      <c r="AI20" s="114">
        <v>0</v>
      </c>
      <c r="AJ20" s="114">
        <v>0</v>
      </c>
      <c r="AK20" s="436" t="s">
        <v>90</v>
      </c>
      <c r="AL20" s="438" t="s">
        <v>90</v>
      </c>
      <c r="AM20" s="56">
        <v>0</v>
      </c>
      <c r="AN20" s="438" t="s">
        <v>90</v>
      </c>
      <c r="AO20" s="438" t="s">
        <v>90</v>
      </c>
      <c r="AP20" s="438" t="s">
        <v>90</v>
      </c>
      <c r="AQ20" s="123">
        <f t="shared" si="2"/>
        <v>0</v>
      </c>
      <c r="AR20" s="453">
        <f>+L20+AE20-AJ20</f>
        <v>25226667</v>
      </c>
      <c r="AS20" s="56" t="s">
        <v>88</v>
      </c>
      <c r="AT20" s="205">
        <v>25226667</v>
      </c>
      <c r="AU20" s="56" t="s">
        <v>91</v>
      </c>
      <c r="AV20" s="56">
        <v>0</v>
      </c>
      <c r="AW20" s="51" t="s">
        <v>90</v>
      </c>
      <c r="AX20" s="454">
        <f t="shared" si="3"/>
        <v>20926667</v>
      </c>
      <c r="AY20" s="455">
        <v>4300000</v>
      </c>
      <c r="AZ20" s="112">
        <f t="shared" si="4"/>
        <v>0.82954545679776093</v>
      </c>
      <c r="BA20" s="159">
        <v>0.82954545679776093</v>
      </c>
      <c r="BB20" s="111" t="s">
        <v>90</v>
      </c>
      <c r="BC20" s="56" t="s">
        <v>92</v>
      </c>
      <c r="BD20" s="109" t="s">
        <v>1751</v>
      </c>
      <c r="BE20" s="51" t="s">
        <v>88</v>
      </c>
      <c r="BF20" s="51" t="s">
        <v>88</v>
      </c>
    </row>
    <row r="21" spans="2:58" s="201" customFormat="1" ht="12.75" x14ac:dyDescent="0.2">
      <c r="B21" s="56">
        <v>2026</v>
      </c>
      <c r="C21" s="51">
        <v>891780111</v>
      </c>
      <c r="D21" s="51" t="s">
        <v>79</v>
      </c>
      <c r="E21" s="161" t="s">
        <v>1750</v>
      </c>
      <c r="F21" s="109" t="s">
        <v>1749</v>
      </c>
      <c r="G21" s="420">
        <v>0</v>
      </c>
      <c r="H21" s="56" t="s">
        <v>82</v>
      </c>
      <c r="I21" s="51" t="s">
        <v>174</v>
      </c>
      <c r="J21" s="121" t="s">
        <v>84</v>
      </c>
      <c r="K21" s="161" t="s">
        <v>1748</v>
      </c>
      <c r="L21" s="205">
        <v>35753334</v>
      </c>
      <c r="M21" s="51" t="s">
        <v>86</v>
      </c>
      <c r="N21" s="161" t="s">
        <v>856</v>
      </c>
      <c r="O21" s="114">
        <v>80766019</v>
      </c>
      <c r="P21" s="434">
        <v>38</v>
      </c>
      <c r="Q21" s="435">
        <v>46030</v>
      </c>
      <c r="R21" s="205">
        <v>1163600000</v>
      </c>
      <c r="S21" s="205">
        <v>651</v>
      </c>
      <c r="T21" s="436">
        <v>46035</v>
      </c>
      <c r="U21" s="205">
        <v>35753334</v>
      </c>
      <c r="V21" s="56" t="s">
        <v>88</v>
      </c>
      <c r="W21" s="114">
        <v>57461852</v>
      </c>
      <c r="X21" s="161" t="s">
        <v>761</v>
      </c>
      <c r="Y21" s="435">
        <v>46035</v>
      </c>
      <c r="Z21" s="435">
        <v>46035</v>
      </c>
      <c r="AA21" s="436" t="s">
        <v>90</v>
      </c>
      <c r="AB21" s="436">
        <v>46203</v>
      </c>
      <c r="AC21" s="123">
        <f t="shared" si="0"/>
        <v>168</v>
      </c>
      <c r="AD21" s="114">
        <v>0</v>
      </c>
      <c r="AE21" s="114">
        <v>0</v>
      </c>
      <c r="AF21" s="114">
        <v>0</v>
      </c>
      <c r="AG21" s="437" t="s">
        <v>90</v>
      </c>
      <c r="AH21" s="117">
        <f t="shared" si="1"/>
        <v>0</v>
      </c>
      <c r="AI21" s="114">
        <v>0</v>
      </c>
      <c r="AJ21" s="114">
        <v>0</v>
      </c>
      <c r="AK21" s="436" t="s">
        <v>90</v>
      </c>
      <c r="AL21" s="438" t="s">
        <v>90</v>
      </c>
      <c r="AM21" s="56">
        <v>0</v>
      </c>
      <c r="AN21" s="438" t="s">
        <v>90</v>
      </c>
      <c r="AO21" s="438" t="s">
        <v>90</v>
      </c>
      <c r="AP21" s="438" t="s">
        <v>90</v>
      </c>
      <c r="AQ21" s="123">
        <f t="shared" si="2"/>
        <v>0</v>
      </c>
      <c r="AR21" s="453">
        <f>+L21+AE21-AJ21</f>
        <v>35753334</v>
      </c>
      <c r="AS21" s="56" t="s">
        <v>88</v>
      </c>
      <c r="AT21" s="205">
        <v>35753334</v>
      </c>
      <c r="AU21" s="56" t="s">
        <v>91</v>
      </c>
      <c r="AV21" s="56">
        <v>0</v>
      </c>
      <c r="AW21" s="51" t="s">
        <v>90</v>
      </c>
      <c r="AX21" s="454">
        <f t="shared" si="3"/>
        <v>29553334</v>
      </c>
      <c r="AY21" s="455">
        <v>6200000</v>
      </c>
      <c r="AZ21" s="112">
        <f t="shared" si="4"/>
        <v>0.82658959860918146</v>
      </c>
      <c r="BA21" s="159">
        <v>0.82658959860918146</v>
      </c>
      <c r="BB21" s="111" t="s">
        <v>90</v>
      </c>
      <c r="BC21" s="56" t="s">
        <v>92</v>
      </c>
      <c r="BD21" s="109" t="s">
        <v>1747</v>
      </c>
      <c r="BE21" s="51" t="s">
        <v>88</v>
      </c>
      <c r="BF21" s="51" t="s">
        <v>88</v>
      </c>
    </row>
    <row r="22" spans="2:58" s="201" customFormat="1" ht="12.75" x14ac:dyDescent="0.2">
      <c r="B22" s="56">
        <v>2026</v>
      </c>
      <c r="C22" s="51">
        <v>891780111</v>
      </c>
      <c r="D22" s="51" t="s">
        <v>79</v>
      </c>
      <c r="E22" s="161" t="s">
        <v>1746</v>
      </c>
      <c r="F22" s="109" t="s">
        <v>1745</v>
      </c>
      <c r="G22" s="420">
        <v>0</v>
      </c>
      <c r="H22" s="56" t="s">
        <v>82</v>
      </c>
      <c r="I22" s="51" t="s">
        <v>174</v>
      </c>
      <c r="J22" s="121" t="s">
        <v>84</v>
      </c>
      <c r="K22" s="161" t="s">
        <v>1741</v>
      </c>
      <c r="L22" s="205">
        <v>24796667</v>
      </c>
      <c r="M22" s="51" t="s">
        <v>86</v>
      </c>
      <c r="N22" s="161" t="s">
        <v>851</v>
      </c>
      <c r="O22" s="114">
        <v>1075258984</v>
      </c>
      <c r="P22" s="434">
        <v>38</v>
      </c>
      <c r="Q22" s="435">
        <v>46030</v>
      </c>
      <c r="R22" s="205">
        <v>1163600000</v>
      </c>
      <c r="S22" s="205">
        <v>652</v>
      </c>
      <c r="T22" s="436">
        <v>46035</v>
      </c>
      <c r="U22" s="205">
        <v>24796667</v>
      </c>
      <c r="V22" s="56" t="s">
        <v>88</v>
      </c>
      <c r="W22" s="114">
        <v>57461852</v>
      </c>
      <c r="X22" s="161" t="s">
        <v>761</v>
      </c>
      <c r="Y22" s="435">
        <v>46035</v>
      </c>
      <c r="Z22" s="435">
        <v>46035</v>
      </c>
      <c r="AA22" s="436" t="s">
        <v>90</v>
      </c>
      <c r="AB22" s="436">
        <v>46203</v>
      </c>
      <c r="AC22" s="123">
        <f t="shared" si="0"/>
        <v>168</v>
      </c>
      <c r="AD22" s="114">
        <v>0</v>
      </c>
      <c r="AE22" s="114">
        <v>0</v>
      </c>
      <c r="AF22" s="114">
        <v>0</v>
      </c>
      <c r="AG22" s="437" t="s">
        <v>90</v>
      </c>
      <c r="AH22" s="117">
        <f t="shared" si="1"/>
        <v>0</v>
      </c>
      <c r="AI22" s="114">
        <v>0</v>
      </c>
      <c r="AJ22" s="114">
        <v>0</v>
      </c>
      <c r="AK22" s="436" t="s">
        <v>90</v>
      </c>
      <c r="AL22" s="438" t="s">
        <v>90</v>
      </c>
      <c r="AM22" s="56">
        <v>0</v>
      </c>
      <c r="AN22" s="438" t="s">
        <v>90</v>
      </c>
      <c r="AO22" s="438" t="s">
        <v>90</v>
      </c>
      <c r="AP22" s="438" t="s">
        <v>90</v>
      </c>
      <c r="AQ22" s="123">
        <f t="shared" si="2"/>
        <v>0</v>
      </c>
      <c r="AR22" s="453">
        <f>+L22+AE22-AJ22</f>
        <v>24796667</v>
      </c>
      <c r="AS22" s="56" t="s">
        <v>88</v>
      </c>
      <c r="AT22" s="205">
        <v>24796667</v>
      </c>
      <c r="AU22" s="56" t="s">
        <v>91</v>
      </c>
      <c r="AV22" s="56">
        <v>0</v>
      </c>
      <c r="AW22" s="51" t="s">
        <v>90</v>
      </c>
      <c r="AX22" s="454">
        <f t="shared" si="3"/>
        <v>20496667</v>
      </c>
      <c r="AY22" s="455">
        <v>4300000</v>
      </c>
      <c r="AZ22" s="112">
        <f t="shared" si="4"/>
        <v>0.82658959770682083</v>
      </c>
      <c r="BA22" s="159">
        <v>0.82658959770682083</v>
      </c>
      <c r="BB22" s="111" t="s">
        <v>90</v>
      </c>
      <c r="BC22" s="56" t="s">
        <v>92</v>
      </c>
      <c r="BD22" s="109" t="s">
        <v>1744</v>
      </c>
      <c r="BE22" s="51" t="s">
        <v>88</v>
      </c>
      <c r="BF22" s="51" t="s">
        <v>88</v>
      </c>
    </row>
    <row r="23" spans="2:58" s="201" customFormat="1" ht="12.75" x14ac:dyDescent="0.2">
      <c r="B23" s="56">
        <v>2026</v>
      </c>
      <c r="C23" s="51">
        <v>891780111</v>
      </c>
      <c r="D23" s="51" t="s">
        <v>79</v>
      </c>
      <c r="E23" s="161" t="s">
        <v>1743</v>
      </c>
      <c r="F23" s="109" t="s">
        <v>1742</v>
      </c>
      <c r="G23" s="420">
        <v>0</v>
      </c>
      <c r="H23" s="56" t="s">
        <v>82</v>
      </c>
      <c r="I23" s="51" t="s">
        <v>174</v>
      </c>
      <c r="J23" s="121" t="s">
        <v>84</v>
      </c>
      <c r="K23" s="161" t="s">
        <v>1741</v>
      </c>
      <c r="L23" s="205">
        <v>24796667</v>
      </c>
      <c r="M23" s="51" t="s">
        <v>86</v>
      </c>
      <c r="N23" s="161" t="s">
        <v>1740</v>
      </c>
      <c r="O23" s="114">
        <v>1082918527</v>
      </c>
      <c r="P23" s="434">
        <v>38</v>
      </c>
      <c r="Q23" s="435">
        <v>46030</v>
      </c>
      <c r="R23" s="205">
        <v>1163600000</v>
      </c>
      <c r="S23" s="205">
        <v>653</v>
      </c>
      <c r="T23" s="436">
        <v>46035</v>
      </c>
      <c r="U23" s="205">
        <v>24796667</v>
      </c>
      <c r="V23" s="56" t="s">
        <v>88</v>
      </c>
      <c r="W23" s="114">
        <v>57461852</v>
      </c>
      <c r="X23" s="161" t="s">
        <v>761</v>
      </c>
      <c r="Y23" s="435">
        <v>46035</v>
      </c>
      <c r="Z23" s="435">
        <v>46035</v>
      </c>
      <c r="AA23" s="436" t="s">
        <v>90</v>
      </c>
      <c r="AB23" s="436">
        <v>46203</v>
      </c>
      <c r="AC23" s="123">
        <f t="shared" si="0"/>
        <v>168</v>
      </c>
      <c r="AD23" s="114">
        <v>0</v>
      </c>
      <c r="AE23" s="114">
        <v>0</v>
      </c>
      <c r="AF23" s="114">
        <v>0</v>
      </c>
      <c r="AG23" s="437" t="s">
        <v>90</v>
      </c>
      <c r="AH23" s="117">
        <f t="shared" si="1"/>
        <v>0</v>
      </c>
      <c r="AI23" s="114">
        <v>0</v>
      </c>
      <c r="AJ23" s="114">
        <v>0</v>
      </c>
      <c r="AK23" s="436" t="s">
        <v>90</v>
      </c>
      <c r="AL23" s="438" t="s">
        <v>90</v>
      </c>
      <c r="AM23" s="56">
        <v>0</v>
      </c>
      <c r="AN23" s="438" t="s">
        <v>90</v>
      </c>
      <c r="AO23" s="438" t="s">
        <v>90</v>
      </c>
      <c r="AP23" s="438" t="s">
        <v>90</v>
      </c>
      <c r="AQ23" s="123">
        <f t="shared" si="2"/>
        <v>0</v>
      </c>
      <c r="AR23" s="453">
        <f>+L23+AE23-AJ23</f>
        <v>24796667</v>
      </c>
      <c r="AS23" s="56" t="s">
        <v>88</v>
      </c>
      <c r="AT23" s="205">
        <v>24796667</v>
      </c>
      <c r="AU23" s="56" t="s">
        <v>91</v>
      </c>
      <c r="AV23" s="56">
        <v>0</v>
      </c>
      <c r="AW23" s="51" t="s">
        <v>90</v>
      </c>
      <c r="AX23" s="454">
        <f t="shared" si="3"/>
        <v>20496667</v>
      </c>
      <c r="AY23" s="455">
        <v>4300000</v>
      </c>
      <c r="AZ23" s="112">
        <f t="shared" si="4"/>
        <v>0.82658959770682083</v>
      </c>
      <c r="BA23" s="159">
        <v>0.82658959770682083</v>
      </c>
      <c r="BB23" s="111" t="s">
        <v>90</v>
      </c>
      <c r="BC23" s="56" t="s">
        <v>92</v>
      </c>
      <c r="BD23" s="109" t="s">
        <v>1739</v>
      </c>
      <c r="BE23" s="51" t="s">
        <v>88</v>
      </c>
      <c r="BF23" s="51" t="s">
        <v>88</v>
      </c>
    </row>
    <row r="24" spans="2:58" s="201" customFormat="1" ht="12.75" x14ac:dyDescent="0.2">
      <c r="B24" s="56">
        <v>2026</v>
      </c>
      <c r="C24" s="51">
        <v>891780111</v>
      </c>
      <c r="D24" s="51" t="s">
        <v>79</v>
      </c>
      <c r="E24" s="161" t="s">
        <v>1738</v>
      </c>
      <c r="F24" s="109" t="s">
        <v>1737</v>
      </c>
      <c r="G24" s="420">
        <v>0</v>
      </c>
      <c r="H24" s="56" t="s">
        <v>82</v>
      </c>
      <c r="I24" s="51" t="s">
        <v>174</v>
      </c>
      <c r="J24" s="121" t="s">
        <v>84</v>
      </c>
      <c r="K24" s="161" t="s">
        <v>1736</v>
      </c>
      <c r="L24" s="205">
        <v>24796667</v>
      </c>
      <c r="M24" s="51" t="s">
        <v>86</v>
      </c>
      <c r="N24" s="161" t="s">
        <v>1735</v>
      </c>
      <c r="O24" s="114">
        <v>1082931591</v>
      </c>
      <c r="P24" s="434">
        <v>38</v>
      </c>
      <c r="Q24" s="435">
        <v>46030</v>
      </c>
      <c r="R24" s="205">
        <v>1163600000</v>
      </c>
      <c r="S24" s="205">
        <v>654</v>
      </c>
      <c r="T24" s="436">
        <v>46035</v>
      </c>
      <c r="U24" s="205">
        <v>24796667</v>
      </c>
      <c r="V24" s="56" t="s">
        <v>88</v>
      </c>
      <c r="W24" s="114">
        <v>57461852</v>
      </c>
      <c r="X24" s="161" t="s">
        <v>761</v>
      </c>
      <c r="Y24" s="435">
        <v>46035</v>
      </c>
      <c r="Z24" s="435">
        <v>46035</v>
      </c>
      <c r="AA24" s="436" t="s">
        <v>90</v>
      </c>
      <c r="AB24" s="436">
        <v>46203</v>
      </c>
      <c r="AC24" s="123">
        <f t="shared" si="0"/>
        <v>168</v>
      </c>
      <c r="AD24" s="114">
        <v>0</v>
      </c>
      <c r="AE24" s="114">
        <v>0</v>
      </c>
      <c r="AF24" s="114">
        <v>0</v>
      </c>
      <c r="AG24" s="437" t="s">
        <v>90</v>
      </c>
      <c r="AH24" s="117">
        <f t="shared" si="1"/>
        <v>0</v>
      </c>
      <c r="AI24" s="114">
        <v>0</v>
      </c>
      <c r="AJ24" s="114">
        <v>0</v>
      </c>
      <c r="AK24" s="436" t="s">
        <v>90</v>
      </c>
      <c r="AL24" s="438" t="s">
        <v>90</v>
      </c>
      <c r="AM24" s="56">
        <v>0</v>
      </c>
      <c r="AN24" s="438" t="s">
        <v>90</v>
      </c>
      <c r="AO24" s="438" t="s">
        <v>90</v>
      </c>
      <c r="AP24" s="438" t="s">
        <v>90</v>
      </c>
      <c r="AQ24" s="123">
        <f t="shared" si="2"/>
        <v>0</v>
      </c>
      <c r="AR24" s="453">
        <f>+L24+AE24-AJ24</f>
        <v>24796667</v>
      </c>
      <c r="AS24" s="56" t="s">
        <v>88</v>
      </c>
      <c r="AT24" s="205">
        <v>24796667</v>
      </c>
      <c r="AU24" s="56" t="s">
        <v>91</v>
      </c>
      <c r="AV24" s="56">
        <v>0</v>
      </c>
      <c r="AW24" s="51" t="s">
        <v>90</v>
      </c>
      <c r="AX24" s="454">
        <f t="shared" si="3"/>
        <v>20496667</v>
      </c>
      <c r="AY24" s="455">
        <v>4300000</v>
      </c>
      <c r="AZ24" s="112">
        <f t="shared" si="4"/>
        <v>0.82658959770682083</v>
      </c>
      <c r="BA24" s="159">
        <v>0.82658959770682083</v>
      </c>
      <c r="BB24" s="111" t="s">
        <v>90</v>
      </c>
      <c r="BC24" s="56" t="s">
        <v>92</v>
      </c>
      <c r="BD24" s="109" t="s">
        <v>1734</v>
      </c>
      <c r="BE24" s="51" t="s">
        <v>88</v>
      </c>
      <c r="BF24" s="51" t="s">
        <v>88</v>
      </c>
    </row>
    <row r="25" spans="2:58" s="201" customFormat="1" ht="12.75" x14ac:dyDescent="0.2">
      <c r="B25" s="56">
        <v>2026</v>
      </c>
      <c r="C25" s="51">
        <v>891780111</v>
      </c>
      <c r="D25" s="51" t="s">
        <v>79</v>
      </c>
      <c r="E25" s="161" t="s">
        <v>1733</v>
      </c>
      <c r="F25" s="109" t="s">
        <v>1732</v>
      </c>
      <c r="G25" s="420">
        <v>0</v>
      </c>
      <c r="H25" s="56" t="s">
        <v>82</v>
      </c>
      <c r="I25" s="51" t="s">
        <v>174</v>
      </c>
      <c r="J25" s="121" t="s">
        <v>84</v>
      </c>
      <c r="K25" s="161" t="s">
        <v>1731</v>
      </c>
      <c r="L25" s="205">
        <v>24796667</v>
      </c>
      <c r="M25" s="51" t="s">
        <v>86</v>
      </c>
      <c r="N25" s="161" t="s">
        <v>1147</v>
      </c>
      <c r="O25" s="114">
        <v>1082966865</v>
      </c>
      <c r="P25" s="434">
        <v>38</v>
      </c>
      <c r="Q25" s="435">
        <v>46030</v>
      </c>
      <c r="R25" s="205">
        <v>1163600000</v>
      </c>
      <c r="S25" s="205">
        <v>655</v>
      </c>
      <c r="T25" s="436">
        <v>46035</v>
      </c>
      <c r="U25" s="205">
        <v>24796667</v>
      </c>
      <c r="V25" s="56" t="s">
        <v>88</v>
      </c>
      <c r="W25" s="114">
        <v>57461852</v>
      </c>
      <c r="X25" s="161" t="s">
        <v>761</v>
      </c>
      <c r="Y25" s="435">
        <v>46035</v>
      </c>
      <c r="Z25" s="435">
        <v>46035</v>
      </c>
      <c r="AA25" s="436" t="s">
        <v>90</v>
      </c>
      <c r="AB25" s="436">
        <v>46203</v>
      </c>
      <c r="AC25" s="123">
        <f t="shared" si="0"/>
        <v>168</v>
      </c>
      <c r="AD25" s="114">
        <v>0</v>
      </c>
      <c r="AE25" s="114">
        <v>0</v>
      </c>
      <c r="AF25" s="114">
        <v>0</v>
      </c>
      <c r="AG25" s="437" t="s">
        <v>90</v>
      </c>
      <c r="AH25" s="117">
        <f t="shared" si="1"/>
        <v>0</v>
      </c>
      <c r="AI25" s="114">
        <v>0</v>
      </c>
      <c r="AJ25" s="114">
        <v>0</v>
      </c>
      <c r="AK25" s="436" t="s">
        <v>90</v>
      </c>
      <c r="AL25" s="438" t="s">
        <v>90</v>
      </c>
      <c r="AM25" s="56">
        <v>0</v>
      </c>
      <c r="AN25" s="438" t="s">
        <v>90</v>
      </c>
      <c r="AO25" s="438" t="s">
        <v>90</v>
      </c>
      <c r="AP25" s="438" t="s">
        <v>90</v>
      </c>
      <c r="AQ25" s="123">
        <f t="shared" si="2"/>
        <v>0</v>
      </c>
      <c r="AR25" s="453">
        <f>+L25+AE25-AJ25</f>
        <v>24796667</v>
      </c>
      <c r="AS25" s="56" t="s">
        <v>88</v>
      </c>
      <c r="AT25" s="205">
        <v>24796667</v>
      </c>
      <c r="AU25" s="56" t="s">
        <v>91</v>
      </c>
      <c r="AV25" s="56">
        <v>0</v>
      </c>
      <c r="AW25" s="51" t="s">
        <v>90</v>
      </c>
      <c r="AX25" s="454">
        <f t="shared" si="3"/>
        <v>20496667</v>
      </c>
      <c r="AY25" s="455">
        <v>4300000</v>
      </c>
      <c r="AZ25" s="112">
        <f t="shared" si="4"/>
        <v>0.82658959770682083</v>
      </c>
      <c r="BA25" s="159">
        <v>0.82658959770682083</v>
      </c>
      <c r="BB25" s="111" t="s">
        <v>90</v>
      </c>
      <c r="BC25" s="56" t="s">
        <v>92</v>
      </c>
      <c r="BD25" s="109" t="s">
        <v>1730</v>
      </c>
      <c r="BE25" s="51" t="s">
        <v>88</v>
      </c>
      <c r="BF25" s="51" t="s">
        <v>88</v>
      </c>
    </row>
    <row r="26" spans="2:58" s="201" customFormat="1" ht="12.75" x14ac:dyDescent="0.2">
      <c r="B26" s="56">
        <v>2026</v>
      </c>
      <c r="C26" s="51">
        <v>891780111</v>
      </c>
      <c r="D26" s="51" t="s">
        <v>79</v>
      </c>
      <c r="E26" s="161" t="s">
        <v>1729</v>
      </c>
      <c r="F26" s="109" t="s">
        <v>1728</v>
      </c>
      <c r="G26" s="420">
        <v>0</v>
      </c>
      <c r="H26" s="56" t="s">
        <v>82</v>
      </c>
      <c r="I26" s="51" t="s">
        <v>174</v>
      </c>
      <c r="J26" s="121" t="s">
        <v>84</v>
      </c>
      <c r="K26" s="161" t="s">
        <v>1727</v>
      </c>
      <c r="L26" s="205">
        <v>24796667</v>
      </c>
      <c r="M26" s="51" t="s">
        <v>86</v>
      </c>
      <c r="N26" s="161" t="s">
        <v>1726</v>
      </c>
      <c r="O26" s="114">
        <v>1082966245</v>
      </c>
      <c r="P26" s="434">
        <v>38</v>
      </c>
      <c r="Q26" s="435">
        <v>46030</v>
      </c>
      <c r="R26" s="205">
        <v>1163600000</v>
      </c>
      <c r="S26" s="205">
        <v>656</v>
      </c>
      <c r="T26" s="436">
        <v>46035</v>
      </c>
      <c r="U26" s="205">
        <v>24796667</v>
      </c>
      <c r="V26" s="56" t="s">
        <v>88</v>
      </c>
      <c r="W26" s="114">
        <v>57461852</v>
      </c>
      <c r="X26" s="161" t="s">
        <v>761</v>
      </c>
      <c r="Y26" s="435">
        <v>46035</v>
      </c>
      <c r="Z26" s="435">
        <v>46035</v>
      </c>
      <c r="AA26" s="436" t="s">
        <v>90</v>
      </c>
      <c r="AB26" s="436">
        <v>46203</v>
      </c>
      <c r="AC26" s="123">
        <f t="shared" si="0"/>
        <v>168</v>
      </c>
      <c r="AD26" s="114">
        <v>0</v>
      </c>
      <c r="AE26" s="114">
        <v>0</v>
      </c>
      <c r="AF26" s="114">
        <v>0</v>
      </c>
      <c r="AG26" s="437" t="s">
        <v>90</v>
      </c>
      <c r="AH26" s="117">
        <f t="shared" si="1"/>
        <v>0</v>
      </c>
      <c r="AI26" s="114">
        <v>0</v>
      </c>
      <c r="AJ26" s="114">
        <v>0</v>
      </c>
      <c r="AK26" s="436" t="s">
        <v>90</v>
      </c>
      <c r="AL26" s="438" t="s">
        <v>90</v>
      </c>
      <c r="AM26" s="56">
        <v>0</v>
      </c>
      <c r="AN26" s="438" t="s">
        <v>90</v>
      </c>
      <c r="AO26" s="438" t="s">
        <v>90</v>
      </c>
      <c r="AP26" s="438" t="s">
        <v>90</v>
      </c>
      <c r="AQ26" s="123">
        <f t="shared" si="2"/>
        <v>0</v>
      </c>
      <c r="AR26" s="453">
        <f>+L26+AE26-AJ26</f>
        <v>24796667</v>
      </c>
      <c r="AS26" s="56" t="s">
        <v>88</v>
      </c>
      <c r="AT26" s="205">
        <v>24796667</v>
      </c>
      <c r="AU26" s="56" t="s">
        <v>91</v>
      </c>
      <c r="AV26" s="56">
        <v>0</v>
      </c>
      <c r="AW26" s="51" t="s">
        <v>90</v>
      </c>
      <c r="AX26" s="454">
        <f t="shared" si="3"/>
        <v>20496667</v>
      </c>
      <c r="AY26" s="455">
        <v>4300000</v>
      </c>
      <c r="AZ26" s="112">
        <f t="shared" si="4"/>
        <v>0.82658959770682083</v>
      </c>
      <c r="BA26" s="159">
        <v>0.82658959770682083</v>
      </c>
      <c r="BB26" s="111" t="s">
        <v>90</v>
      </c>
      <c r="BC26" s="56" t="s">
        <v>92</v>
      </c>
      <c r="BD26" s="109" t="s">
        <v>1725</v>
      </c>
      <c r="BE26" s="51" t="s">
        <v>88</v>
      </c>
      <c r="BF26" s="51" t="s">
        <v>88</v>
      </c>
    </row>
    <row r="27" spans="2:58" s="201" customFormat="1" ht="12.75" x14ac:dyDescent="0.2">
      <c r="B27" s="56">
        <v>2026</v>
      </c>
      <c r="C27" s="51">
        <v>891780111</v>
      </c>
      <c r="D27" s="51" t="s">
        <v>79</v>
      </c>
      <c r="E27" s="161" t="s">
        <v>1724</v>
      </c>
      <c r="F27" s="109" t="s">
        <v>1723</v>
      </c>
      <c r="G27" s="420">
        <v>0</v>
      </c>
      <c r="H27" s="56" t="s">
        <v>82</v>
      </c>
      <c r="I27" s="51" t="s">
        <v>174</v>
      </c>
      <c r="J27" s="121" t="s">
        <v>84</v>
      </c>
      <c r="K27" s="161" t="s">
        <v>1722</v>
      </c>
      <c r="L27" s="205">
        <v>24796667</v>
      </c>
      <c r="M27" s="51" t="s">
        <v>86</v>
      </c>
      <c r="N27" s="161" t="s">
        <v>1721</v>
      </c>
      <c r="O27" s="114">
        <v>1082943812</v>
      </c>
      <c r="P27" s="434">
        <v>38</v>
      </c>
      <c r="Q27" s="435">
        <v>46030</v>
      </c>
      <c r="R27" s="205">
        <v>1163600000</v>
      </c>
      <c r="S27" s="205">
        <v>657</v>
      </c>
      <c r="T27" s="436">
        <v>46035</v>
      </c>
      <c r="U27" s="205">
        <v>24796667</v>
      </c>
      <c r="V27" s="56" t="s">
        <v>88</v>
      </c>
      <c r="W27" s="114">
        <v>57461852</v>
      </c>
      <c r="X27" s="161" t="s">
        <v>761</v>
      </c>
      <c r="Y27" s="435">
        <v>46035</v>
      </c>
      <c r="Z27" s="435">
        <v>46035</v>
      </c>
      <c r="AA27" s="436" t="s">
        <v>90</v>
      </c>
      <c r="AB27" s="436">
        <v>46203</v>
      </c>
      <c r="AC27" s="123">
        <f t="shared" si="0"/>
        <v>168</v>
      </c>
      <c r="AD27" s="114">
        <v>0</v>
      </c>
      <c r="AE27" s="114">
        <v>0</v>
      </c>
      <c r="AF27" s="114">
        <v>0</v>
      </c>
      <c r="AG27" s="437" t="s">
        <v>90</v>
      </c>
      <c r="AH27" s="117">
        <f t="shared" si="1"/>
        <v>0</v>
      </c>
      <c r="AI27" s="114">
        <v>0</v>
      </c>
      <c r="AJ27" s="114">
        <v>0</v>
      </c>
      <c r="AK27" s="436" t="s">
        <v>90</v>
      </c>
      <c r="AL27" s="438" t="s">
        <v>90</v>
      </c>
      <c r="AM27" s="56">
        <v>0</v>
      </c>
      <c r="AN27" s="438" t="s">
        <v>90</v>
      </c>
      <c r="AO27" s="438" t="s">
        <v>90</v>
      </c>
      <c r="AP27" s="438" t="s">
        <v>90</v>
      </c>
      <c r="AQ27" s="123">
        <f t="shared" si="2"/>
        <v>0</v>
      </c>
      <c r="AR27" s="453">
        <f>+L27+AE27-AJ27</f>
        <v>24796667</v>
      </c>
      <c r="AS27" s="56" t="s">
        <v>88</v>
      </c>
      <c r="AT27" s="205">
        <v>24796667</v>
      </c>
      <c r="AU27" s="56" t="s">
        <v>91</v>
      </c>
      <c r="AV27" s="56">
        <v>0</v>
      </c>
      <c r="AW27" s="51" t="s">
        <v>90</v>
      </c>
      <c r="AX27" s="454">
        <f t="shared" si="3"/>
        <v>16196667</v>
      </c>
      <c r="AY27" s="455">
        <v>8600000</v>
      </c>
      <c r="AZ27" s="112">
        <f t="shared" si="4"/>
        <v>0.65317919541364167</v>
      </c>
      <c r="BA27" s="159">
        <v>0.65317919541364167</v>
      </c>
      <c r="BB27" s="111" t="s">
        <v>90</v>
      </c>
      <c r="BC27" s="56" t="s">
        <v>92</v>
      </c>
      <c r="BD27" s="109" t="s">
        <v>1720</v>
      </c>
      <c r="BE27" s="51" t="s">
        <v>88</v>
      </c>
      <c r="BF27" s="51" t="s">
        <v>88</v>
      </c>
    </row>
    <row r="28" spans="2:58" s="201" customFormat="1" ht="12.75" x14ac:dyDescent="0.2">
      <c r="B28" s="56">
        <v>2026</v>
      </c>
      <c r="C28" s="51">
        <v>891780111</v>
      </c>
      <c r="D28" s="51" t="s">
        <v>79</v>
      </c>
      <c r="E28" s="161" t="s">
        <v>1719</v>
      </c>
      <c r="F28" s="109" t="s">
        <v>1718</v>
      </c>
      <c r="G28" s="420">
        <v>0</v>
      </c>
      <c r="H28" s="56" t="s">
        <v>82</v>
      </c>
      <c r="I28" s="51" t="s">
        <v>174</v>
      </c>
      <c r="J28" s="121" t="s">
        <v>84</v>
      </c>
      <c r="K28" s="161" t="s">
        <v>1717</v>
      </c>
      <c r="L28" s="205">
        <v>24080000</v>
      </c>
      <c r="M28" s="51" t="s">
        <v>86</v>
      </c>
      <c r="N28" s="161" t="s">
        <v>1716</v>
      </c>
      <c r="O28" s="114">
        <v>36694608</v>
      </c>
      <c r="P28" s="434">
        <v>38</v>
      </c>
      <c r="Q28" s="435">
        <v>46030</v>
      </c>
      <c r="R28" s="205">
        <v>1163600000</v>
      </c>
      <c r="S28" s="205">
        <v>658</v>
      </c>
      <c r="T28" s="436">
        <v>46035</v>
      </c>
      <c r="U28" s="205">
        <v>24080000</v>
      </c>
      <c r="V28" s="56" t="s">
        <v>88</v>
      </c>
      <c r="W28" s="114">
        <v>57461852</v>
      </c>
      <c r="X28" s="161" t="s">
        <v>761</v>
      </c>
      <c r="Y28" s="435">
        <v>46035</v>
      </c>
      <c r="Z28" s="435">
        <v>46035</v>
      </c>
      <c r="AA28" s="436" t="s">
        <v>90</v>
      </c>
      <c r="AB28" s="436">
        <v>46203</v>
      </c>
      <c r="AC28" s="123">
        <f t="shared" si="0"/>
        <v>168</v>
      </c>
      <c r="AD28" s="114">
        <v>0</v>
      </c>
      <c r="AE28" s="114">
        <v>0</v>
      </c>
      <c r="AF28" s="114">
        <v>0</v>
      </c>
      <c r="AG28" s="437" t="s">
        <v>90</v>
      </c>
      <c r="AH28" s="117">
        <f t="shared" si="1"/>
        <v>0</v>
      </c>
      <c r="AI28" s="114">
        <v>0</v>
      </c>
      <c r="AJ28" s="114">
        <v>0</v>
      </c>
      <c r="AK28" s="436" t="s">
        <v>90</v>
      </c>
      <c r="AL28" s="438" t="s">
        <v>90</v>
      </c>
      <c r="AM28" s="56">
        <v>0</v>
      </c>
      <c r="AN28" s="438" t="s">
        <v>90</v>
      </c>
      <c r="AO28" s="438" t="s">
        <v>90</v>
      </c>
      <c r="AP28" s="438" t="s">
        <v>90</v>
      </c>
      <c r="AQ28" s="123">
        <f t="shared" si="2"/>
        <v>0</v>
      </c>
      <c r="AR28" s="453">
        <f>+L28+AE28-AJ28</f>
        <v>24080000</v>
      </c>
      <c r="AS28" s="56" t="s">
        <v>88</v>
      </c>
      <c r="AT28" s="205">
        <v>24080000</v>
      </c>
      <c r="AU28" s="56" t="s">
        <v>91</v>
      </c>
      <c r="AV28" s="56">
        <v>0</v>
      </c>
      <c r="AW28" s="51" t="s">
        <v>90</v>
      </c>
      <c r="AX28" s="454">
        <f t="shared" si="3"/>
        <v>19780000</v>
      </c>
      <c r="AY28" s="455">
        <v>4300000</v>
      </c>
      <c r="AZ28" s="112">
        <f t="shared" si="4"/>
        <v>0.8214285714285714</v>
      </c>
      <c r="BA28" s="159">
        <v>0.8214285714285714</v>
      </c>
      <c r="BB28" s="111" t="s">
        <v>90</v>
      </c>
      <c r="BC28" s="56" t="s">
        <v>92</v>
      </c>
      <c r="BD28" s="109" t="s">
        <v>1715</v>
      </c>
      <c r="BE28" s="51" t="s">
        <v>88</v>
      </c>
      <c r="BF28" s="51" t="s">
        <v>88</v>
      </c>
    </row>
    <row r="29" spans="2:58" s="201" customFormat="1" ht="12.75" x14ac:dyDescent="0.2">
      <c r="B29" s="56">
        <v>2026</v>
      </c>
      <c r="C29" s="51">
        <v>891780111</v>
      </c>
      <c r="D29" s="51" t="s">
        <v>79</v>
      </c>
      <c r="E29" s="161" t="s">
        <v>1714</v>
      </c>
      <c r="F29" s="109" t="s">
        <v>1713</v>
      </c>
      <c r="G29" s="420">
        <v>0</v>
      </c>
      <c r="H29" s="56" t="s">
        <v>82</v>
      </c>
      <c r="I29" s="51" t="s">
        <v>174</v>
      </c>
      <c r="J29" s="121" t="s">
        <v>84</v>
      </c>
      <c r="K29" s="161" t="s">
        <v>1712</v>
      </c>
      <c r="L29" s="205">
        <v>21123300</v>
      </c>
      <c r="M29" s="51" t="s">
        <v>86</v>
      </c>
      <c r="N29" s="161" t="s">
        <v>1711</v>
      </c>
      <c r="O29" s="114">
        <v>1083038362</v>
      </c>
      <c r="P29" s="434">
        <v>38</v>
      </c>
      <c r="Q29" s="435">
        <v>46030</v>
      </c>
      <c r="R29" s="205">
        <v>1163600000</v>
      </c>
      <c r="S29" s="205">
        <v>659</v>
      </c>
      <c r="T29" s="436">
        <v>46035</v>
      </c>
      <c r="U29" s="205">
        <v>21123300</v>
      </c>
      <c r="V29" s="56" t="s">
        <v>88</v>
      </c>
      <c r="W29" s="114">
        <v>57461852</v>
      </c>
      <c r="X29" s="161" t="s">
        <v>761</v>
      </c>
      <c r="Y29" s="435">
        <v>46035</v>
      </c>
      <c r="Z29" s="435">
        <v>46035</v>
      </c>
      <c r="AA29" s="436" t="s">
        <v>90</v>
      </c>
      <c r="AB29" s="436">
        <v>46203</v>
      </c>
      <c r="AC29" s="123">
        <f t="shared" si="0"/>
        <v>168</v>
      </c>
      <c r="AD29" s="114">
        <v>0</v>
      </c>
      <c r="AE29" s="114">
        <v>0</v>
      </c>
      <c r="AF29" s="114">
        <v>0</v>
      </c>
      <c r="AG29" s="437" t="s">
        <v>90</v>
      </c>
      <c r="AH29" s="117">
        <f t="shared" si="1"/>
        <v>0</v>
      </c>
      <c r="AI29" s="114">
        <v>0</v>
      </c>
      <c r="AJ29" s="114">
        <v>0</v>
      </c>
      <c r="AK29" s="436" t="s">
        <v>90</v>
      </c>
      <c r="AL29" s="438" t="s">
        <v>90</v>
      </c>
      <c r="AM29" s="56">
        <v>0</v>
      </c>
      <c r="AN29" s="438" t="s">
        <v>90</v>
      </c>
      <c r="AO29" s="438" t="s">
        <v>90</v>
      </c>
      <c r="AP29" s="438" t="s">
        <v>90</v>
      </c>
      <c r="AQ29" s="123">
        <f t="shared" si="2"/>
        <v>0</v>
      </c>
      <c r="AR29" s="453">
        <f>+L29+AE29-AJ29</f>
        <v>21123300</v>
      </c>
      <c r="AS29" s="56" t="s">
        <v>88</v>
      </c>
      <c r="AT29" s="205">
        <v>21123300</v>
      </c>
      <c r="AU29" s="56" t="s">
        <v>91</v>
      </c>
      <c r="AV29" s="56">
        <v>0</v>
      </c>
      <c r="AW29" s="51" t="s">
        <v>90</v>
      </c>
      <c r="AX29" s="454">
        <f t="shared" si="3"/>
        <v>17439001</v>
      </c>
      <c r="AY29" s="455">
        <v>3684299</v>
      </c>
      <c r="AZ29" s="112">
        <f t="shared" si="4"/>
        <v>0.82558127754659549</v>
      </c>
      <c r="BA29" s="159">
        <v>0.82558127754659549</v>
      </c>
      <c r="BB29" s="111" t="s">
        <v>90</v>
      </c>
      <c r="BC29" s="56" t="s">
        <v>92</v>
      </c>
      <c r="BD29" s="109" t="s">
        <v>1710</v>
      </c>
      <c r="BE29" s="51" t="s">
        <v>88</v>
      </c>
      <c r="BF29" s="51" t="s">
        <v>88</v>
      </c>
    </row>
    <row r="30" spans="2:58" s="201" customFormat="1" ht="12.75" x14ac:dyDescent="0.2">
      <c r="B30" s="56">
        <v>2026</v>
      </c>
      <c r="C30" s="51">
        <v>891780111</v>
      </c>
      <c r="D30" s="51" t="s">
        <v>79</v>
      </c>
      <c r="E30" s="161" t="s">
        <v>1709</v>
      </c>
      <c r="F30" s="109" t="s">
        <v>1708</v>
      </c>
      <c r="G30" s="420">
        <v>0</v>
      </c>
      <c r="H30" s="56" t="s">
        <v>82</v>
      </c>
      <c r="I30" s="51" t="s">
        <v>174</v>
      </c>
      <c r="J30" s="121" t="s">
        <v>84</v>
      </c>
      <c r="K30" s="161" t="s">
        <v>1707</v>
      </c>
      <c r="L30" s="205">
        <v>24796667</v>
      </c>
      <c r="M30" s="51" t="s">
        <v>86</v>
      </c>
      <c r="N30" s="161" t="s">
        <v>936</v>
      </c>
      <c r="O30" s="114">
        <v>1082934092</v>
      </c>
      <c r="P30" s="434">
        <v>38</v>
      </c>
      <c r="Q30" s="435">
        <v>46030</v>
      </c>
      <c r="R30" s="205">
        <v>1163600000</v>
      </c>
      <c r="S30" s="205">
        <v>660</v>
      </c>
      <c r="T30" s="436">
        <v>46035</v>
      </c>
      <c r="U30" s="205">
        <v>24796667</v>
      </c>
      <c r="V30" s="56" t="s">
        <v>88</v>
      </c>
      <c r="W30" s="114">
        <v>57435262</v>
      </c>
      <c r="X30" s="161" t="s">
        <v>935</v>
      </c>
      <c r="Y30" s="435">
        <v>46035</v>
      </c>
      <c r="Z30" s="435">
        <v>46035</v>
      </c>
      <c r="AA30" s="436" t="s">
        <v>90</v>
      </c>
      <c r="AB30" s="436">
        <v>46203</v>
      </c>
      <c r="AC30" s="123">
        <f t="shared" si="0"/>
        <v>168</v>
      </c>
      <c r="AD30" s="114">
        <v>0</v>
      </c>
      <c r="AE30" s="114">
        <v>0</v>
      </c>
      <c r="AF30" s="114">
        <v>0</v>
      </c>
      <c r="AG30" s="437" t="s">
        <v>90</v>
      </c>
      <c r="AH30" s="117">
        <f t="shared" si="1"/>
        <v>0</v>
      </c>
      <c r="AI30" s="114">
        <v>0</v>
      </c>
      <c r="AJ30" s="114">
        <v>0</v>
      </c>
      <c r="AK30" s="436" t="s">
        <v>90</v>
      </c>
      <c r="AL30" s="438" t="s">
        <v>90</v>
      </c>
      <c r="AM30" s="56">
        <v>0</v>
      </c>
      <c r="AN30" s="438" t="s">
        <v>90</v>
      </c>
      <c r="AO30" s="438" t="s">
        <v>90</v>
      </c>
      <c r="AP30" s="438" t="s">
        <v>90</v>
      </c>
      <c r="AQ30" s="123">
        <f t="shared" si="2"/>
        <v>0</v>
      </c>
      <c r="AR30" s="453">
        <f>+L30+AE30-AJ30</f>
        <v>24796667</v>
      </c>
      <c r="AS30" s="56" t="s">
        <v>88</v>
      </c>
      <c r="AT30" s="205">
        <v>24796667</v>
      </c>
      <c r="AU30" s="56" t="s">
        <v>91</v>
      </c>
      <c r="AV30" s="56">
        <v>0</v>
      </c>
      <c r="AW30" s="51" t="s">
        <v>90</v>
      </c>
      <c r="AX30" s="454">
        <f t="shared" si="3"/>
        <v>20496667</v>
      </c>
      <c r="AY30" s="455">
        <v>4300000</v>
      </c>
      <c r="AZ30" s="112">
        <f t="shared" si="4"/>
        <v>0.82658959770682083</v>
      </c>
      <c r="BA30" s="159">
        <v>0.82658959770682083</v>
      </c>
      <c r="BB30" s="111" t="s">
        <v>90</v>
      </c>
      <c r="BC30" s="56" t="s">
        <v>92</v>
      </c>
      <c r="BD30" s="109" t="s">
        <v>1706</v>
      </c>
      <c r="BE30" s="51" t="s">
        <v>88</v>
      </c>
      <c r="BF30" s="51" t="s">
        <v>88</v>
      </c>
    </row>
    <row r="31" spans="2:58" s="201" customFormat="1" ht="12.75" x14ac:dyDescent="0.2">
      <c r="B31" s="56">
        <v>2026</v>
      </c>
      <c r="C31" s="51">
        <v>891780111</v>
      </c>
      <c r="D31" s="51" t="s">
        <v>79</v>
      </c>
      <c r="E31" s="161" t="s">
        <v>1705</v>
      </c>
      <c r="F31" s="109" t="s">
        <v>1704</v>
      </c>
      <c r="G31" s="420">
        <v>0</v>
      </c>
      <c r="H31" s="56" t="s">
        <v>82</v>
      </c>
      <c r="I31" s="51" t="s">
        <v>174</v>
      </c>
      <c r="J31" s="121" t="s">
        <v>84</v>
      </c>
      <c r="K31" s="161" t="s">
        <v>1703</v>
      </c>
      <c r="L31" s="205">
        <v>21913334</v>
      </c>
      <c r="M31" s="51" t="s">
        <v>86</v>
      </c>
      <c r="N31" s="161" t="s">
        <v>1702</v>
      </c>
      <c r="O31" s="114">
        <v>1082943581</v>
      </c>
      <c r="P31" s="434">
        <v>38</v>
      </c>
      <c r="Q31" s="435">
        <v>46030</v>
      </c>
      <c r="R31" s="205">
        <v>1163600000</v>
      </c>
      <c r="S31" s="205">
        <v>661</v>
      </c>
      <c r="T31" s="436">
        <v>46035</v>
      </c>
      <c r="U31" s="205">
        <v>21913334</v>
      </c>
      <c r="V31" s="56" t="s">
        <v>88</v>
      </c>
      <c r="W31" s="114">
        <v>57461852</v>
      </c>
      <c r="X31" s="161" t="s">
        <v>761</v>
      </c>
      <c r="Y31" s="435">
        <v>46035</v>
      </c>
      <c r="Z31" s="435">
        <v>46035</v>
      </c>
      <c r="AA31" s="436" t="s">
        <v>90</v>
      </c>
      <c r="AB31" s="436">
        <v>46203</v>
      </c>
      <c r="AC31" s="123">
        <f t="shared" si="0"/>
        <v>168</v>
      </c>
      <c r="AD31" s="114">
        <v>0</v>
      </c>
      <c r="AE31" s="114">
        <v>0</v>
      </c>
      <c r="AF31" s="114">
        <v>0</v>
      </c>
      <c r="AG31" s="437" t="s">
        <v>90</v>
      </c>
      <c r="AH31" s="117">
        <f t="shared" si="1"/>
        <v>0</v>
      </c>
      <c r="AI31" s="114">
        <v>0</v>
      </c>
      <c r="AJ31" s="114">
        <v>0</v>
      </c>
      <c r="AK31" s="436" t="s">
        <v>90</v>
      </c>
      <c r="AL31" s="438" t="s">
        <v>90</v>
      </c>
      <c r="AM31" s="56">
        <v>0</v>
      </c>
      <c r="AN31" s="438" t="s">
        <v>90</v>
      </c>
      <c r="AO31" s="438" t="s">
        <v>90</v>
      </c>
      <c r="AP31" s="438" t="s">
        <v>90</v>
      </c>
      <c r="AQ31" s="123">
        <f t="shared" si="2"/>
        <v>0</v>
      </c>
      <c r="AR31" s="453">
        <f>+L31+AE31-AJ31</f>
        <v>21913334</v>
      </c>
      <c r="AS31" s="56" t="s">
        <v>88</v>
      </c>
      <c r="AT31" s="205">
        <v>21913334</v>
      </c>
      <c r="AU31" s="56" t="s">
        <v>91</v>
      </c>
      <c r="AV31" s="56">
        <v>0</v>
      </c>
      <c r="AW31" s="51" t="s">
        <v>90</v>
      </c>
      <c r="AX31" s="454">
        <f t="shared" si="3"/>
        <v>18113334</v>
      </c>
      <c r="AY31" s="455">
        <v>3800000</v>
      </c>
      <c r="AZ31" s="112">
        <f t="shared" si="4"/>
        <v>0.826589600651366</v>
      </c>
      <c r="BA31" s="159">
        <v>0.826589600651366</v>
      </c>
      <c r="BB31" s="111" t="s">
        <v>90</v>
      </c>
      <c r="BC31" s="56" t="s">
        <v>92</v>
      </c>
      <c r="BD31" s="109" t="s">
        <v>1701</v>
      </c>
      <c r="BE31" s="51" t="s">
        <v>88</v>
      </c>
      <c r="BF31" s="51" t="s">
        <v>88</v>
      </c>
    </row>
    <row r="32" spans="2:58" s="201" customFormat="1" ht="12.75" x14ac:dyDescent="0.2">
      <c r="B32" s="56">
        <v>2026</v>
      </c>
      <c r="C32" s="51">
        <v>891780111</v>
      </c>
      <c r="D32" s="51" t="s">
        <v>79</v>
      </c>
      <c r="E32" s="161" t="s">
        <v>1700</v>
      </c>
      <c r="F32" s="109" t="s">
        <v>1699</v>
      </c>
      <c r="G32" s="420">
        <v>0</v>
      </c>
      <c r="H32" s="56" t="s">
        <v>82</v>
      </c>
      <c r="I32" s="51" t="s">
        <v>174</v>
      </c>
      <c r="J32" s="121" t="s">
        <v>84</v>
      </c>
      <c r="K32" s="161" t="s">
        <v>1698</v>
      </c>
      <c r="L32" s="205">
        <v>24796667</v>
      </c>
      <c r="M32" s="51" t="s">
        <v>86</v>
      </c>
      <c r="N32" s="161" t="s">
        <v>1219</v>
      </c>
      <c r="O32" s="114">
        <v>1084788615</v>
      </c>
      <c r="P32" s="434">
        <v>38</v>
      </c>
      <c r="Q32" s="435">
        <v>46030</v>
      </c>
      <c r="R32" s="205">
        <v>1163600000</v>
      </c>
      <c r="S32" s="205">
        <v>662</v>
      </c>
      <c r="T32" s="436">
        <v>46035</v>
      </c>
      <c r="U32" s="205">
        <v>24796667</v>
      </c>
      <c r="V32" s="56" t="s">
        <v>88</v>
      </c>
      <c r="W32" s="114">
        <v>57461852</v>
      </c>
      <c r="X32" s="161" t="s">
        <v>761</v>
      </c>
      <c r="Y32" s="435">
        <v>46035</v>
      </c>
      <c r="Z32" s="435">
        <v>46035</v>
      </c>
      <c r="AA32" s="436" t="s">
        <v>90</v>
      </c>
      <c r="AB32" s="436">
        <v>46203</v>
      </c>
      <c r="AC32" s="123">
        <f t="shared" si="0"/>
        <v>168</v>
      </c>
      <c r="AD32" s="114">
        <v>0</v>
      </c>
      <c r="AE32" s="114">
        <v>0</v>
      </c>
      <c r="AF32" s="114">
        <v>0</v>
      </c>
      <c r="AG32" s="437" t="s">
        <v>90</v>
      </c>
      <c r="AH32" s="117">
        <f t="shared" si="1"/>
        <v>0</v>
      </c>
      <c r="AI32" s="114">
        <v>0</v>
      </c>
      <c r="AJ32" s="114">
        <v>0</v>
      </c>
      <c r="AK32" s="436" t="s">
        <v>90</v>
      </c>
      <c r="AL32" s="438" t="s">
        <v>90</v>
      </c>
      <c r="AM32" s="56">
        <v>0</v>
      </c>
      <c r="AN32" s="438" t="s">
        <v>90</v>
      </c>
      <c r="AO32" s="438" t="s">
        <v>90</v>
      </c>
      <c r="AP32" s="438" t="s">
        <v>90</v>
      </c>
      <c r="AQ32" s="123">
        <f t="shared" si="2"/>
        <v>0</v>
      </c>
      <c r="AR32" s="453">
        <f>+L32+AE32-AJ32</f>
        <v>24796667</v>
      </c>
      <c r="AS32" s="56" t="s">
        <v>88</v>
      </c>
      <c r="AT32" s="205">
        <v>24796667</v>
      </c>
      <c r="AU32" s="56" t="s">
        <v>91</v>
      </c>
      <c r="AV32" s="56">
        <v>0</v>
      </c>
      <c r="AW32" s="51" t="s">
        <v>90</v>
      </c>
      <c r="AX32" s="454">
        <f t="shared" si="3"/>
        <v>20496667</v>
      </c>
      <c r="AY32" s="455">
        <v>4300000</v>
      </c>
      <c r="AZ32" s="112">
        <f t="shared" si="4"/>
        <v>0.82658959770682083</v>
      </c>
      <c r="BA32" s="159">
        <v>0.82658959770682083</v>
      </c>
      <c r="BB32" s="111" t="s">
        <v>90</v>
      </c>
      <c r="BC32" s="56" t="s">
        <v>92</v>
      </c>
      <c r="BD32" s="109" t="s">
        <v>1697</v>
      </c>
      <c r="BE32" s="51" t="s">
        <v>88</v>
      </c>
      <c r="BF32" s="51" t="s">
        <v>88</v>
      </c>
    </row>
    <row r="33" spans="2:58" s="201" customFormat="1" ht="12.75" x14ac:dyDescent="0.2">
      <c r="B33" s="56">
        <v>2026</v>
      </c>
      <c r="C33" s="51">
        <v>891780111</v>
      </c>
      <c r="D33" s="51" t="s">
        <v>79</v>
      </c>
      <c r="E33" s="161" t="s">
        <v>1696</v>
      </c>
      <c r="F33" s="109" t="s">
        <v>1695</v>
      </c>
      <c r="G33" s="420">
        <v>0</v>
      </c>
      <c r="H33" s="56" t="s">
        <v>82</v>
      </c>
      <c r="I33" s="51" t="s">
        <v>174</v>
      </c>
      <c r="J33" s="121" t="s">
        <v>84</v>
      </c>
      <c r="K33" s="161" t="s">
        <v>1694</v>
      </c>
      <c r="L33" s="205">
        <v>25950000</v>
      </c>
      <c r="M33" s="51" t="s">
        <v>86</v>
      </c>
      <c r="N33" s="161" t="s">
        <v>810</v>
      </c>
      <c r="O33" s="114">
        <v>1020794175</v>
      </c>
      <c r="P33" s="434">
        <v>39</v>
      </c>
      <c r="Q33" s="435">
        <v>46030</v>
      </c>
      <c r="R33" s="205">
        <v>547200000</v>
      </c>
      <c r="S33" s="205">
        <v>663</v>
      </c>
      <c r="T33" s="436">
        <v>46035</v>
      </c>
      <c r="U33" s="205">
        <v>25950000</v>
      </c>
      <c r="V33" s="56" t="s">
        <v>88</v>
      </c>
      <c r="W33" s="114">
        <v>39049658</v>
      </c>
      <c r="X33" s="161" t="s">
        <v>767</v>
      </c>
      <c r="Y33" s="435">
        <v>46035</v>
      </c>
      <c r="Z33" s="435">
        <v>46035</v>
      </c>
      <c r="AA33" s="436" t="s">
        <v>90</v>
      </c>
      <c r="AB33" s="436">
        <v>46203</v>
      </c>
      <c r="AC33" s="123">
        <f t="shared" si="0"/>
        <v>168</v>
      </c>
      <c r="AD33" s="114">
        <v>0</v>
      </c>
      <c r="AE33" s="114">
        <v>0</v>
      </c>
      <c r="AF33" s="114">
        <v>0</v>
      </c>
      <c r="AG33" s="437" t="s">
        <v>90</v>
      </c>
      <c r="AH33" s="117">
        <f t="shared" si="1"/>
        <v>0</v>
      </c>
      <c r="AI33" s="114">
        <v>0</v>
      </c>
      <c r="AJ33" s="114">
        <v>0</v>
      </c>
      <c r="AK33" s="436" t="s">
        <v>90</v>
      </c>
      <c r="AL33" s="438" t="s">
        <v>90</v>
      </c>
      <c r="AM33" s="56">
        <v>0</v>
      </c>
      <c r="AN33" s="438" t="s">
        <v>90</v>
      </c>
      <c r="AO33" s="438" t="s">
        <v>90</v>
      </c>
      <c r="AP33" s="438" t="s">
        <v>90</v>
      </c>
      <c r="AQ33" s="123">
        <f t="shared" si="2"/>
        <v>0</v>
      </c>
      <c r="AR33" s="453">
        <f>+L33+AE33-AJ33</f>
        <v>25950000</v>
      </c>
      <c r="AS33" s="56" t="s">
        <v>88</v>
      </c>
      <c r="AT33" s="205">
        <v>25950000</v>
      </c>
      <c r="AU33" s="56" t="s">
        <v>91</v>
      </c>
      <c r="AV33" s="56">
        <v>0</v>
      </c>
      <c r="AW33" s="51" t="s">
        <v>90</v>
      </c>
      <c r="AX33" s="454">
        <f t="shared" si="3"/>
        <v>21450000</v>
      </c>
      <c r="AY33" s="455">
        <v>4500000</v>
      </c>
      <c r="AZ33" s="112">
        <f t="shared" si="4"/>
        <v>0.82658959537572252</v>
      </c>
      <c r="BA33" s="159">
        <v>0.82658959537572252</v>
      </c>
      <c r="BB33" s="111" t="s">
        <v>90</v>
      </c>
      <c r="BC33" s="56" t="s">
        <v>92</v>
      </c>
      <c r="BD33" s="109" t="s">
        <v>1693</v>
      </c>
      <c r="BE33" s="51" t="s">
        <v>88</v>
      </c>
      <c r="BF33" s="51" t="s">
        <v>88</v>
      </c>
    </row>
    <row r="34" spans="2:58" s="201" customFormat="1" ht="12.75" x14ac:dyDescent="0.2">
      <c r="B34" s="56">
        <v>2026</v>
      </c>
      <c r="C34" s="51">
        <v>891780111</v>
      </c>
      <c r="D34" s="51" t="s">
        <v>79</v>
      </c>
      <c r="E34" s="161" t="s">
        <v>1692</v>
      </c>
      <c r="F34" s="109" t="s">
        <v>1691</v>
      </c>
      <c r="G34" s="420">
        <v>0</v>
      </c>
      <c r="H34" s="56" t="s">
        <v>82</v>
      </c>
      <c r="I34" s="51" t="s">
        <v>174</v>
      </c>
      <c r="J34" s="121" t="s">
        <v>84</v>
      </c>
      <c r="K34" s="161" t="s">
        <v>1668</v>
      </c>
      <c r="L34" s="205">
        <v>24796667</v>
      </c>
      <c r="M34" s="51" t="s">
        <v>86</v>
      </c>
      <c r="N34" s="161" t="s">
        <v>768</v>
      </c>
      <c r="O34" s="114">
        <v>36386177</v>
      </c>
      <c r="P34" s="434">
        <v>39</v>
      </c>
      <c r="Q34" s="435">
        <v>46030</v>
      </c>
      <c r="R34" s="205">
        <v>547200000</v>
      </c>
      <c r="S34" s="205">
        <v>664</v>
      </c>
      <c r="T34" s="436">
        <v>46035</v>
      </c>
      <c r="U34" s="205">
        <v>24796667</v>
      </c>
      <c r="V34" s="56" t="s">
        <v>88</v>
      </c>
      <c r="W34" s="114">
        <v>39049658</v>
      </c>
      <c r="X34" s="161" t="s">
        <v>767</v>
      </c>
      <c r="Y34" s="435">
        <v>46035</v>
      </c>
      <c r="Z34" s="435">
        <v>46035</v>
      </c>
      <c r="AA34" s="436" t="s">
        <v>90</v>
      </c>
      <c r="AB34" s="436">
        <v>46203</v>
      </c>
      <c r="AC34" s="123">
        <f t="shared" si="0"/>
        <v>168</v>
      </c>
      <c r="AD34" s="114">
        <v>0</v>
      </c>
      <c r="AE34" s="114">
        <v>0</v>
      </c>
      <c r="AF34" s="114">
        <v>0</v>
      </c>
      <c r="AG34" s="437" t="s">
        <v>90</v>
      </c>
      <c r="AH34" s="117">
        <f t="shared" si="1"/>
        <v>0</v>
      </c>
      <c r="AI34" s="114">
        <v>0</v>
      </c>
      <c r="AJ34" s="114">
        <v>0</v>
      </c>
      <c r="AK34" s="436" t="s">
        <v>90</v>
      </c>
      <c r="AL34" s="438" t="s">
        <v>90</v>
      </c>
      <c r="AM34" s="56">
        <v>0</v>
      </c>
      <c r="AN34" s="438" t="s">
        <v>90</v>
      </c>
      <c r="AO34" s="438" t="s">
        <v>90</v>
      </c>
      <c r="AP34" s="438" t="s">
        <v>90</v>
      </c>
      <c r="AQ34" s="123">
        <f t="shared" si="2"/>
        <v>0</v>
      </c>
      <c r="AR34" s="453">
        <f>+L34+AE34-AJ34</f>
        <v>24796667</v>
      </c>
      <c r="AS34" s="56" t="s">
        <v>88</v>
      </c>
      <c r="AT34" s="205">
        <v>24796667</v>
      </c>
      <c r="AU34" s="56" t="s">
        <v>91</v>
      </c>
      <c r="AV34" s="56">
        <v>0</v>
      </c>
      <c r="AW34" s="51" t="s">
        <v>90</v>
      </c>
      <c r="AX34" s="454">
        <f t="shared" si="3"/>
        <v>20496667</v>
      </c>
      <c r="AY34" s="455">
        <v>4300000</v>
      </c>
      <c r="AZ34" s="112">
        <f t="shared" si="4"/>
        <v>0.82658959770682083</v>
      </c>
      <c r="BA34" s="159">
        <v>0.82658959770682083</v>
      </c>
      <c r="BB34" s="111" t="s">
        <v>90</v>
      </c>
      <c r="BC34" s="56" t="s">
        <v>92</v>
      </c>
      <c r="BD34" s="109" t="s">
        <v>1690</v>
      </c>
      <c r="BE34" s="51" t="s">
        <v>88</v>
      </c>
      <c r="BF34" s="51" t="s">
        <v>88</v>
      </c>
    </row>
    <row r="35" spans="2:58" s="201" customFormat="1" ht="12.75" x14ac:dyDescent="0.2">
      <c r="B35" s="56">
        <v>2026</v>
      </c>
      <c r="C35" s="51">
        <v>891780111</v>
      </c>
      <c r="D35" s="51" t="s">
        <v>79</v>
      </c>
      <c r="E35" s="161" t="s">
        <v>1689</v>
      </c>
      <c r="F35" s="109" t="s">
        <v>1688</v>
      </c>
      <c r="G35" s="420">
        <v>0</v>
      </c>
      <c r="H35" s="56" t="s">
        <v>82</v>
      </c>
      <c r="I35" s="51" t="s">
        <v>174</v>
      </c>
      <c r="J35" s="121" t="s">
        <v>84</v>
      </c>
      <c r="K35" s="161" t="s">
        <v>1668</v>
      </c>
      <c r="L35" s="205">
        <v>24796667</v>
      </c>
      <c r="M35" s="51" t="s">
        <v>86</v>
      </c>
      <c r="N35" s="161" t="s">
        <v>1687</v>
      </c>
      <c r="O35" s="114">
        <v>33224219</v>
      </c>
      <c r="P35" s="434">
        <v>39</v>
      </c>
      <c r="Q35" s="435">
        <v>46030</v>
      </c>
      <c r="R35" s="205">
        <v>547200000</v>
      </c>
      <c r="S35" s="205">
        <v>665</v>
      </c>
      <c r="T35" s="436">
        <v>46035</v>
      </c>
      <c r="U35" s="205">
        <v>24796667</v>
      </c>
      <c r="V35" s="56" t="s">
        <v>88</v>
      </c>
      <c r="W35" s="114">
        <v>39049658</v>
      </c>
      <c r="X35" s="161" t="s">
        <v>767</v>
      </c>
      <c r="Y35" s="435">
        <v>46035</v>
      </c>
      <c r="Z35" s="435">
        <v>46035</v>
      </c>
      <c r="AA35" s="436" t="s">
        <v>90</v>
      </c>
      <c r="AB35" s="436">
        <v>46203</v>
      </c>
      <c r="AC35" s="123">
        <f t="shared" si="0"/>
        <v>168</v>
      </c>
      <c r="AD35" s="114">
        <v>0</v>
      </c>
      <c r="AE35" s="114">
        <v>0</v>
      </c>
      <c r="AF35" s="114">
        <v>0</v>
      </c>
      <c r="AG35" s="437" t="s">
        <v>90</v>
      </c>
      <c r="AH35" s="117">
        <f t="shared" si="1"/>
        <v>0</v>
      </c>
      <c r="AI35" s="114">
        <v>0</v>
      </c>
      <c r="AJ35" s="114">
        <v>0</v>
      </c>
      <c r="AK35" s="436" t="s">
        <v>90</v>
      </c>
      <c r="AL35" s="438" t="s">
        <v>90</v>
      </c>
      <c r="AM35" s="56">
        <v>0</v>
      </c>
      <c r="AN35" s="438" t="s">
        <v>90</v>
      </c>
      <c r="AO35" s="438" t="s">
        <v>90</v>
      </c>
      <c r="AP35" s="438" t="s">
        <v>90</v>
      </c>
      <c r="AQ35" s="123">
        <f t="shared" si="2"/>
        <v>0</v>
      </c>
      <c r="AR35" s="453">
        <f>+L35+AE35-AJ35</f>
        <v>24796667</v>
      </c>
      <c r="AS35" s="56" t="s">
        <v>88</v>
      </c>
      <c r="AT35" s="205">
        <v>24796667</v>
      </c>
      <c r="AU35" s="56" t="s">
        <v>91</v>
      </c>
      <c r="AV35" s="56">
        <v>0</v>
      </c>
      <c r="AW35" s="51" t="s">
        <v>90</v>
      </c>
      <c r="AX35" s="454">
        <f t="shared" si="3"/>
        <v>20496667</v>
      </c>
      <c r="AY35" s="455">
        <v>4300000</v>
      </c>
      <c r="AZ35" s="112">
        <f t="shared" si="4"/>
        <v>0.82658959770682083</v>
      </c>
      <c r="BA35" s="159">
        <v>0.82658959770682083</v>
      </c>
      <c r="BB35" s="111" t="s">
        <v>90</v>
      </c>
      <c r="BC35" s="56" t="s">
        <v>92</v>
      </c>
      <c r="BD35" s="109" t="s">
        <v>1686</v>
      </c>
      <c r="BE35" s="51" t="s">
        <v>88</v>
      </c>
      <c r="BF35" s="51" t="s">
        <v>88</v>
      </c>
    </row>
    <row r="36" spans="2:58" s="201" customFormat="1" ht="12.75" x14ac:dyDescent="0.2">
      <c r="B36" s="56">
        <v>2026</v>
      </c>
      <c r="C36" s="51">
        <v>891780111</v>
      </c>
      <c r="D36" s="51" t="s">
        <v>79</v>
      </c>
      <c r="E36" s="161" t="s">
        <v>1685</v>
      </c>
      <c r="F36" s="109" t="s">
        <v>1684</v>
      </c>
      <c r="G36" s="420">
        <v>0</v>
      </c>
      <c r="H36" s="56" t="s">
        <v>82</v>
      </c>
      <c r="I36" s="51" t="s">
        <v>174</v>
      </c>
      <c r="J36" s="121" t="s">
        <v>84</v>
      </c>
      <c r="K36" s="161" t="s">
        <v>1683</v>
      </c>
      <c r="L36" s="205">
        <v>24796667</v>
      </c>
      <c r="M36" s="51" t="s">
        <v>86</v>
      </c>
      <c r="N36" s="161" t="s">
        <v>1682</v>
      </c>
      <c r="O36" s="114">
        <v>1082964235</v>
      </c>
      <c r="P36" s="434">
        <v>40</v>
      </c>
      <c r="Q36" s="435">
        <v>46030</v>
      </c>
      <c r="R36" s="205">
        <v>166100000</v>
      </c>
      <c r="S36" s="205">
        <v>666</v>
      </c>
      <c r="T36" s="436">
        <v>46035</v>
      </c>
      <c r="U36" s="205">
        <v>24796667</v>
      </c>
      <c r="V36" s="56" t="s">
        <v>88</v>
      </c>
      <c r="W36" s="114">
        <v>52389076</v>
      </c>
      <c r="X36" s="161" t="s">
        <v>629</v>
      </c>
      <c r="Y36" s="435">
        <v>46035</v>
      </c>
      <c r="Z36" s="435">
        <v>46035</v>
      </c>
      <c r="AA36" s="436" t="s">
        <v>90</v>
      </c>
      <c r="AB36" s="436">
        <v>46203</v>
      </c>
      <c r="AC36" s="123">
        <f t="shared" si="0"/>
        <v>168</v>
      </c>
      <c r="AD36" s="114">
        <v>0</v>
      </c>
      <c r="AE36" s="114">
        <v>0</v>
      </c>
      <c r="AF36" s="114">
        <v>0</v>
      </c>
      <c r="AG36" s="437" t="s">
        <v>90</v>
      </c>
      <c r="AH36" s="117">
        <f t="shared" si="1"/>
        <v>0</v>
      </c>
      <c r="AI36" s="114">
        <v>0</v>
      </c>
      <c r="AJ36" s="114">
        <v>0</v>
      </c>
      <c r="AK36" s="436" t="s">
        <v>90</v>
      </c>
      <c r="AL36" s="438" t="s">
        <v>90</v>
      </c>
      <c r="AM36" s="56">
        <v>0</v>
      </c>
      <c r="AN36" s="438" t="s">
        <v>90</v>
      </c>
      <c r="AO36" s="438" t="s">
        <v>90</v>
      </c>
      <c r="AP36" s="438" t="s">
        <v>90</v>
      </c>
      <c r="AQ36" s="123">
        <f t="shared" si="2"/>
        <v>0</v>
      </c>
      <c r="AR36" s="453">
        <f>+L36+AE36-AJ36</f>
        <v>24796667</v>
      </c>
      <c r="AS36" s="56" t="s">
        <v>88</v>
      </c>
      <c r="AT36" s="205">
        <v>24796667</v>
      </c>
      <c r="AU36" s="56" t="s">
        <v>91</v>
      </c>
      <c r="AV36" s="56">
        <v>0</v>
      </c>
      <c r="AW36" s="51" t="s">
        <v>90</v>
      </c>
      <c r="AX36" s="454">
        <f t="shared" si="3"/>
        <v>20496667</v>
      </c>
      <c r="AY36" s="455">
        <v>4300000</v>
      </c>
      <c r="AZ36" s="112">
        <f t="shared" si="4"/>
        <v>0.82658959770682083</v>
      </c>
      <c r="BA36" s="159">
        <v>0.82658959770682083</v>
      </c>
      <c r="BB36" s="111" t="s">
        <v>90</v>
      </c>
      <c r="BC36" s="56" t="s">
        <v>92</v>
      </c>
      <c r="BD36" s="109" t="s">
        <v>1681</v>
      </c>
      <c r="BE36" s="51" t="s">
        <v>88</v>
      </c>
      <c r="BF36" s="51" t="s">
        <v>88</v>
      </c>
    </row>
    <row r="37" spans="2:58" s="201" customFormat="1" ht="12.75" x14ac:dyDescent="0.2">
      <c r="B37" s="56">
        <v>2026</v>
      </c>
      <c r="C37" s="51">
        <v>891780111</v>
      </c>
      <c r="D37" s="51" t="s">
        <v>79</v>
      </c>
      <c r="E37" s="161" t="s">
        <v>1680</v>
      </c>
      <c r="F37" s="109" t="s">
        <v>1679</v>
      </c>
      <c r="G37" s="420">
        <v>0</v>
      </c>
      <c r="H37" s="56" t="s">
        <v>82</v>
      </c>
      <c r="I37" s="51" t="s">
        <v>174</v>
      </c>
      <c r="J37" s="121" t="s">
        <v>84</v>
      </c>
      <c r="K37" s="161" t="s">
        <v>1678</v>
      </c>
      <c r="L37" s="205">
        <v>24796667</v>
      </c>
      <c r="M37" s="51" t="s">
        <v>86</v>
      </c>
      <c r="N37" s="161" t="s">
        <v>1677</v>
      </c>
      <c r="O37" s="114">
        <v>1010074079</v>
      </c>
      <c r="P37" s="434">
        <v>39</v>
      </c>
      <c r="Q37" s="435">
        <v>46030</v>
      </c>
      <c r="R37" s="205">
        <v>547200000</v>
      </c>
      <c r="S37" s="205">
        <v>682</v>
      </c>
      <c r="T37" s="436">
        <v>46035</v>
      </c>
      <c r="U37" s="205">
        <v>24796667</v>
      </c>
      <c r="V37" s="56" t="s">
        <v>88</v>
      </c>
      <c r="W37" s="114">
        <v>39049658</v>
      </c>
      <c r="X37" s="161" t="s">
        <v>767</v>
      </c>
      <c r="Y37" s="435">
        <v>46035</v>
      </c>
      <c r="Z37" s="435">
        <v>46035</v>
      </c>
      <c r="AA37" s="436" t="s">
        <v>90</v>
      </c>
      <c r="AB37" s="436">
        <v>46203</v>
      </c>
      <c r="AC37" s="123">
        <f t="shared" si="0"/>
        <v>168</v>
      </c>
      <c r="AD37" s="114">
        <v>0</v>
      </c>
      <c r="AE37" s="114">
        <v>0</v>
      </c>
      <c r="AF37" s="114">
        <v>0</v>
      </c>
      <c r="AG37" s="437" t="s">
        <v>90</v>
      </c>
      <c r="AH37" s="117">
        <f t="shared" si="1"/>
        <v>0</v>
      </c>
      <c r="AI37" s="114">
        <v>0</v>
      </c>
      <c r="AJ37" s="114">
        <v>0</v>
      </c>
      <c r="AK37" s="436" t="s">
        <v>90</v>
      </c>
      <c r="AL37" s="438" t="s">
        <v>90</v>
      </c>
      <c r="AM37" s="56">
        <v>0</v>
      </c>
      <c r="AN37" s="438" t="s">
        <v>90</v>
      </c>
      <c r="AO37" s="438" t="s">
        <v>90</v>
      </c>
      <c r="AP37" s="438" t="s">
        <v>90</v>
      </c>
      <c r="AQ37" s="123">
        <f t="shared" si="2"/>
        <v>0</v>
      </c>
      <c r="AR37" s="453">
        <f>+L37+AE37-AJ37</f>
        <v>24796667</v>
      </c>
      <c r="AS37" s="56" t="s">
        <v>88</v>
      </c>
      <c r="AT37" s="205">
        <v>24796667</v>
      </c>
      <c r="AU37" s="56" t="s">
        <v>91</v>
      </c>
      <c r="AV37" s="56">
        <v>0</v>
      </c>
      <c r="AW37" s="51" t="s">
        <v>90</v>
      </c>
      <c r="AX37" s="454">
        <f t="shared" si="3"/>
        <v>20496667</v>
      </c>
      <c r="AY37" s="455">
        <v>4300000</v>
      </c>
      <c r="AZ37" s="112">
        <f t="shared" si="4"/>
        <v>0.82658959770682083</v>
      </c>
      <c r="BA37" s="159">
        <v>0.82658959770682083</v>
      </c>
      <c r="BB37" s="111" t="s">
        <v>90</v>
      </c>
      <c r="BC37" s="56" t="s">
        <v>92</v>
      </c>
      <c r="BD37" s="109" t="s">
        <v>1676</v>
      </c>
      <c r="BE37" s="51" t="s">
        <v>88</v>
      </c>
      <c r="BF37" s="51" t="s">
        <v>88</v>
      </c>
    </row>
    <row r="38" spans="2:58" s="201" customFormat="1" ht="12.75" x14ac:dyDescent="0.2">
      <c r="B38" s="56">
        <v>2026</v>
      </c>
      <c r="C38" s="51">
        <v>891780111</v>
      </c>
      <c r="D38" s="51" t="s">
        <v>79</v>
      </c>
      <c r="E38" s="161" t="s">
        <v>1675</v>
      </c>
      <c r="F38" s="109" t="s">
        <v>1674</v>
      </c>
      <c r="G38" s="420">
        <v>0</v>
      </c>
      <c r="H38" s="56" t="s">
        <v>82</v>
      </c>
      <c r="I38" s="51" t="s">
        <v>174</v>
      </c>
      <c r="J38" s="121" t="s">
        <v>84</v>
      </c>
      <c r="K38" s="161" t="s">
        <v>1673</v>
      </c>
      <c r="L38" s="205">
        <v>24796667</v>
      </c>
      <c r="M38" s="51" t="s">
        <v>86</v>
      </c>
      <c r="N38" s="161" t="s">
        <v>1672</v>
      </c>
      <c r="O38" s="114">
        <v>57462496</v>
      </c>
      <c r="P38" s="434">
        <v>39</v>
      </c>
      <c r="Q38" s="435">
        <v>46030</v>
      </c>
      <c r="R38" s="205">
        <v>547200000</v>
      </c>
      <c r="S38" s="205">
        <v>681</v>
      </c>
      <c r="T38" s="436">
        <v>46035</v>
      </c>
      <c r="U38" s="205">
        <v>24796667</v>
      </c>
      <c r="V38" s="56" t="s">
        <v>88</v>
      </c>
      <c r="W38" s="114">
        <v>39049658</v>
      </c>
      <c r="X38" s="161" t="s">
        <v>767</v>
      </c>
      <c r="Y38" s="435">
        <v>46035</v>
      </c>
      <c r="Z38" s="435">
        <v>46035</v>
      </c>
      <c r="AA38" s="436" t="s">
        <v>90</v>
      </c>
      <c r="AB38" s="436">
        <v>46203</v>
      </c>
      <c r="AC38" s="123">
        <f t="shared" si="0"/>
        <v>168</v>
      </c>
      <c r="AD38" s="114">
        <v>0</v>
      </c>
      <c r="AE38" s="114">
        <v>0</v>
      </c>
      <c r="AF38" s="114">
        <v>0</v>
      </c>
      <c r="AG38" s="437" t="s">
        <v>90</v>
      </c>
      <c r="AH38" s="117">
        <f t="shared" si="1"/>
        <v>0</v>
      </c>
      <c r="AI38" s="114">
        <v>0</v>
      </c>
      <c r="AJ38" s="114">
        <v>0</v>
      </c>
      <c r="AK38" s="436" t="s">
        <v>90</v>
      </c>
      <c r="AL38" s="438" t="s">
        <v>90</v>
      </c>
      <c r="AM38" s="56">
        <v>0</v>
      </c>
      <c r="AN38" s="438" t="s">
        <v>90</v>
      </c>
      <c r="AO38" s="438" t="s">
        <v>90</v>
      </c>
      <c r="AP38" s="438" t="s">
        <v>90</v>
      </c>
      <c r="AQ38" s="123">
        <f t="shared" si="2"/>
        <v>0</v>
      </c>
      <c r="AR38" s="453">
        <f>+L38+AE38-AJ38</f>
        <v>24796667</v>
      </c>
      <c r="AS38" s="56" t="s">
        <v>88</v>
      </c>
      <c r="AT38" s="205">
        <v>24796667</v>
      </c>
      <c r="AU38" s="56" t="s">
        <v>91</v>
      </c>
      <c r="AV38" s="56">
        <v>0</v>
      </c>
      <c r="AW38" s="51" t="s">
        <v>90</v>
      </c>
      <c r="AX38" s="454">
        <f t="shared" si="3"/>
        <v>20496667</v>
      </c>
      <c r="AY38" s="455">
        <v>4300000</v>
      </c>
      <c r="AZ38" s="112">
        <f t="shared" si="4"/>
        <v>0.82658959770682083</v>
      </c>
      <c r="BA38" s="159">
        <v>0.82658959770682083</v>
      </c>
      <c r="BB38" s="111" t="s">
        <v>90</v>
      </c>
      <c r="BC38" s="56" t="s">
        <v>92</v>
      </c>
      <c r="BD38" s="109" t="s">
        <v>1671</v>
      </c>
      <c r="BE38" s="51" t="s">
        <v>88</v>
      </c>
      <c r="BF38" s="51" t="s">
        <v>88</v>
      </c>
    </row>
    <row r="39" spans="2:58" s="201" customFormat="1" ht="12.75" x14ac:dyDescent="0.2">
      <c r="B39" s="56">
        <v>2026</v>
      </c>
      <c r="C39" s="51">
        <v>891780111</v>
      </c>
      <c r="D39" s="51" t="s">
        <v>79</v>
      </c>
      <c r="E39" s="161" t="s">
        <v>1670</v>
      </c>
      <c r="F39" s="109" t="s">
        <v>1669</v>
      </c>
      <c r="G39" s="420">
        <v>0</v>
      </c>
      <c r="H39" s="56" t="s">
        <v>82</v>
      </c>
      <c r="I39" s="51" t="s">
        <v>174</v>
      </c>
      <c r="J39" s="121" t="s">
        <v>84</v>
      </c>
      <c r="K39" s="161" t="s">
        <v>1668</v>
      </c>
      <c r="L39" s="205">
        <v>24796667</v>
      </c>
      <c r="M39" s="51" t="s">
        <v>86</v>
      </c>
      <c r="N39" s="161" t="s">
        <v>1667</v>
      </c>
      <c r="O39" s="114">
        <v>1082935131</v>
      </c>
      <c r="P39" s="434">
        <v>39</v>
      </c>
      <c r="Q39" s="435">
        <v>46030</v>
      </c>
      <c r="R39" s="205">
        <v>547200000</v>
      </c>
      <c r="S39" s="205">
        <v>667</v>
      </c>
      <c r="T39" s="436">
        <v>46035</v>
      </c>
      <c r="U39" s="205">
        <v>24796667</v>
      </c>
      <c r="V39" s="56" t="s">
        <v>88</v>
      </c>
      <c r="W39" s="114">
        <v>39049658</v>
      </c>
      <c r="X39" s="161" t="s">
        <v>767</v>
      </c>
      <c r="Y39" s="435">
        <v>46035</v>
      </c>
      <c r="Z39" s="435">
        <v>46035</v>
      </c>
      <c r="AA39" s="436" t="s">
        <v>90</v>
      </c>
      <c r="AB39" s="436">
        <v>46203</v>
      </c>
      <c r="AC39" s="123">
        <f t="shared" si="0"/>
        <v>168</v>
      </c>
      <c r="AD39" s="114">
        <v>0</v>
      </c>
      <c r="AE39" s="114">
        <v>0</v>
      </c>
      <c r="AF39" s="114">
        <v>0</v>
      </c>
      <c r="AG39" s="437" t="s">
        <v>90</v>
      </c>
      <c r="AH39" s="117">
        <f t="shared" si="1"/>
        <v>0</v>
      </c>
      <c r="AI39" s="114">
        <v>0</v>
      </c>
      <c r="AJ39" s="114">
        <v>0</v>
      </c>
      <c r="AK39" s="436" t="s">
        <v>90</v>
      </c>
      <c r="AL39" s="438" t="s">
        <v>90</v>
      </c>
      <c r="AM39" s="56">
        <v>0</v>
      </c>
      <c r="AN39" s="438" t="s">
        <v>90</v>
      </c>
      <c r="AO39" s="438" t="s">
        <v>90</v>
      </c>
      <c r="AP39" s="438" t="s">
        <v>90</v>
      </c>
      <c r="AQ39" s="123">
        <f t="shared" si="2"/>
        <v>0</v>
      </c>
      <c r="AR39" s="453">
        <f>+L39+AE39-AJ39</f>
        <v>24796667</v>
      </c>
      <c r="AS39" s="56" t="s">
        <v>88</v>
      </c>
      <c r="AT39" s="205">
        <v>24796667</v>
      </c>
      <c r="AU39" s="56" t="s">
        <v>91</v>
      </c>
      <c r="AV39" s="56">
        <v>0</v>
      </c>
      <c r="AW39" s="51" t="s">
        <v>90</v>
      </c>
      <c r="AX39" s="454">
        <f t="shared" si="3"/>
        <v>20496667</v>
      </c>
      <c r="AY39" s="455">
        <v>4300000</v>
      </c>
      <c r="AZ39" s="112">
        <f t="shared" si="4"/>
        <v>0.82658959770682083</v>
      </c>
      <c r="BA39" s="159">
        <v>0.82658959770682083</v>
      </c>
      <c r="BB39" s="111" t="s">
        <v>90</v>
      </c>
      <c r="BC39" s="56" t="s">
        <v>92</v>
      </c>
      <c r="BD39" s="109" t="s">
        <v>1666</v>
      </c>
      <c r="BE39" s="51" t="s">
        <v>88</v>
      </c>
      <c r="BF39" s="51" t="s">
        <v>88</v>
      </c>
    </row>
    <row r="40" spans="2:58" s="201" customFormat="1" ht="12.75" x14ac:dyDescent="0.2">
      <c r="B40" s="56">
        <v>2026</v>
      </c>
      <c r="C40" s="51">
        <v>891780111</v>
      </c>
      <c r="D40" s="51" t="s">
        <v>79</v>
      </c>
      <c r="E40" s="161" t="s">
        <v>1665</v>
      </c>
      <c r="F40" s="109" t="s">
        <v>1664</v>
      </c>
      <c r="G40" s="420">
        <v>0</v>
      </c>
      <c r="H40" s="56" t="s">
        <v>82</v>
      </c>
      <c r="I40" s="51" t="s">
        <v>174</v>
      </c>
      <c r="J40" s="121" t="s">
        <v>84</v>
      </c>
      <c r="K40" s="161" t="s">
        <v>1663</v>
      </c>
      <c r="L40" s="205">
        <v>24796667</v>
      </c>
      <c r="M40" s="51" t="s">
        <v>86</v>
      </c>
      <c r="N40" s="161" t="s">
        <v>1638</v>
      </c>
      <c r="O40" s="114">
        <v>1083034324</v>
      </c>
      <c r="P40" s="434">
        <v>39</v>
      </c>
      <c r="Q40" s="435">
        <v>46030</v>
      </c>
      <c r="R40" s="205">
        <v>547200000</v>
      </c>
      <c r="S40" s="205">
        <v>668</v>
      </c>
      <c r="T40" s="436">
        <v>46035</v>
      </c>
      <c r="U40" s="205">
        <v>24796667</v>
      </c>
      <c r="V40" s="56" t="s">
        <v>88</v>
      </c>
      <c r="W40" s="114">
        <v>39049658</v>
      </c>
      <c r="X40" s="161" t="s">
        <v>767</v>
      </c>
      <c r="Y40" s="439">
        <v>46035</v>
      </c>
      <c r="Z40" s="439">
        <v>46035</v>
      </c>
      <c r="AA40" s="436" t="s">
        <v>90</v>
      </c>
      <c r="AB40" s="436">
        <v>46203</v>
      </c>
      <c r="AC40" s="123">
        <f t="shared" si="0"/>
        <v>168</v>
      </c>
      <c r="AD40" s="114">
        <v>0</v>
      </c>
      <c r="AE40" s="114">
        <v>0</v>
      </c>
      <c r="AF40" s="114">
        <v>0</v>
      </c>
      <c r="AG40" s="437" t="s">
        <v>90</v>
      </c>
      <c r="AH40" s="117">
        <f t="shared" si="1"/>
        <v>0</v>
      </c>
      <c r="AI40" s="114">
        <v>0</v>
      </c>
      <c r="AJ40" s="114">
        <v>0</v>
      </c>
      <c r="AK40" s="436" t="s">
        <v>90</v>
      </c>
      <c r="AL40" s="438" t="s">
        <v>90</v>
      </c>
      <c r="AM40" s="56">
        <v>0</v>
      </c>
      <c r="AN40" s="438" t="s">
        <v>90</v>
      </c>
      <c r="AO40" s="438" t="s">
        <v>90</v>
      </c>
      <c r="AP40" s="438" t="s">
        <v>90</v>
      </c>
      <c r="AQ40" s="123">
        <f t="shared" si="2"/>
        <v>0</v>
      </c>
      <c r="AR40" s="453">
        <f>+L40+AE40-AJ40</f>
        <v>24796667</v>
      </c>
      <c r="AS40" s="56" t="s">
        <v>88</v>
      </c>
      <c r="AT40" s="205">
        <v>24796667</v>
      </c>
      <c r="AU40" s="56" t="s">
        <v>91</v>
      </c>
      <c r="AV40" s="56">
        <v>0</v>
      </c>
      <c r="AW40" s="51" t="s">
        <v>90</v>
      </c>
      <c r="AX40" s="454">
        <f t="shared" si="3"/>
        <v>20496667</v>
      </c>
      <c r="AY40" s="455">
        <v>4300000</v>
      </c>
      <c r="AZ40" s="112">
        <f t="shared" si="4"/>
        <v>0.82658959770682083</v>
      </c>
      <c r="BA40" s="159">
        <v>0.82658959770682083</v>
      </c>
      <c r="BB40" s="111" t="s">
        <v>90</v>
      </c>
      <c r="BC40" s="56" t="s">
        <v>92</v>
      </c>
      <c r="BD40" s="109" t="s">
        <v>1662</v>
      </c>
      <c r="BE40" s="51" t="s">
        <v>88</v>
      </c>
      <c r="BF40" s="51" t="s">
        <v>88</v>
      </c>
    </row>
    <row r="41" spans="2:58" s="201" customFormat="1" ht="12.75" x14ac:dyDescent="0.2">
      <c r="B41" s="56">
        <v>2026</v>
      </c>
      <c r="C41" s="51">
        <v>891780111</v>
      </c>
      <c r="D41" s="51" t="s">
        <v>79</v>
      </c>
      <c r="E41" s="161" t="s">
        <v>1661</v>
      </c>
      <c r="F41" s="109" t="s">
        <v>1660</v>
      </c>
      <c r="G41" s="420">
        <v>0</v>
      </c>
      <c r="H41" s="56" t="s">
        <v>82</v>
      </c>
      <c r="I41" s="51" t="s">
        <v>174</v>
      </c>
      <c r="J41" s="121" t="s">
        <v>84</v>
      </c>
      <c r="K41" s="161" t="s">
        <v>1659</v>
      </c>
      <c r="L41" s="205">
        <v>21123300</v>
      </c>
      <c r="M41" s="51" t="s">
        <v>86</v>
      </c>
      <c r="N41" s="161" t="s">
        <v>1658</v>
      </c>
      <c r="O41" s="114">
        <v>1004462354</v>
      </c>
      <c r="P41" s="434">
        <v>39</v>
      </c>
      <c r="Q41" s="435">
        <v>46030</v>
      </c>
      <c r="R41" s="205">
        <v>547200000</v>
      </c>
      <c r="S41" s="205">
        <v>669</v>
      </c>
      <c r="T41" s="436">
        <v>46035</v>
      </c>
      <c r="U41" s="205">
        <v>21123300</v>
      </c>
      <c r="V41" s="56" t="s">
        <v>88</v>
      </c>
      <c r="W41" s="114">
        <v>39049658</v>
      </c>
      <c r="X41" s="161" t="s">
        <v>767</v>
      </c>
      <c r="Y41" s="439">
        <v>46035</v>
      </c>
      <c r="Z41" s="439">
        <v>46035</v>
      </c>
      <c r="AA41" s="436" t="s">
        <v>90</v>
      </c>
      <c r="AB41" s="436">
        <v>46203</v>
      </c>
      <c r="AC41" s="123">
        <f t="shared" si="0"/>
        <v>168</v>
      </c>
      <c r="AD41" s="114">
        <v>0</v>
      </c>
      <c r="AE41" s="114">
        <v>0</v>
      </c>
      <c r="AF41" s="114">
        <v>0</v>
      </c>
      <c r="AG41" s="437" t="s">
        <v>90</v>
      </c>
      <c r="AH41" s="117">
        <f t="shared" si="1"/>
        <v>0</v>
      </c>
      <c r="AI41" s="114">
        <v>0</v>
      </c>
      <c r="AJ41" s="114">
        <v>0</v>
      </c>
      <c r="AK41" s="436" t="s">
        <v>90</v>
      </c>
      <c r="AL41" s="438" t="s">
        <v>90</v>
      </c>
      <c r="AM41" s="56">
        <v>0</v>
      </c>
      <c r="AN41" s="438" t="s">
        <v>90</v>
      </c>
      <c r="AO41" s="438" t="s">
        <v>90</v>
      </c>
      <c r="AP41" s="438" t="s">
        <v>90</v>
      </c>
      <c r="AQ41" s="123">
        <f t="shared" si="2"/>
        <v>0</v>
      </c>
      <c r="AR41" s="453">
        <f>+L41+AE41-AJ41</f>
        <v>21123300</v>
      </c>
      <c r="AS41" s="56" t="s">
        <v>88</v>
      </c>
      <c r="AT41" s="205">
        <v>21123300</v>
      </c>
      <c r="AU41" s="56" t="s">
        <v>91</v>
      </c>
      <c r="AV41" s="56">
        <v>0</v>
      </c>
      <c r="AW41" s="51" t="s">
        <v>90</v>
      </c>
      <c r="AX41" s="454">
        <f t="shared" si="3"/>
        <v>17460300</v>
      </c>
      <c r="AY41" s="455">
        <v>3663000</v>
      </c>
      <c r="AZ41" s="112">
        <f t="shared" si="4"/>
        <v>0.82658959537572252</v>
      </c>
      <c r="BA41" s="159">
        <v>0.82658959537572252</v>
      </c>
      <c r="BB41" s="111" t="s">
        <v>90</v>
      </c>
      <c r="BC41" s="56" t="s">
        <v>92</v>
      </c>
      <c r="BD41" s="109" t="s">
        <v>1657</v>
      </c>
      <c r="BE41" s="51" t="s">
        <v>88</v>
      </c>
      <c r="BF41" s="51" t="s">
        <v>88</v>
      </c>
    </row>
    <row r="42" spans="2:58" s="201" customFormat="1" ht="12.75" x14ac:dyDescent="0.2">
      <c r="B42" s="56">
        <v>2026</v>
      </c>
      <c r="C42" s="51">
        <v>891780111</v>
      </c>
      <c r="D42" s="51" t="s">
        <v>79</v>
      </c>
      <c r="E42" s="161" t="s">
        <v>1656</v>
      </c>
      <c r="F42" s="109" t="s">
        <v>1655</v>
      </c>
      <c r="G42" s="420">
        <v>0</v>
      </c>
      <c r="H42" s="56" t="s">
        <v>82</v>
      </c>
      <c r="I42" s="51" t="s">
        <v>174</v>
      </c>
      <c r="J42" s="121" t="s">
        <v>84</v>
      </c>
      <c r="K42" s="161" t="s">
        <v>1654</v>
      </c>
      <c r="L42" s="205">
        <v>22960000</v>
      </c>
      <c r="M42" s="51" t="s">
        <v>86</v>
      </c>
      <c r="N42" s="161" t="s">
        <v>1653</v>
      </c>
      <c r="O42" s="114">
        <v>1082893928</v>
      </c>
      <c r="P42" s="434">
        <v>43</v>
      </c>
      <c r="Q42" s="435">
        <v>46030</v>
      </c>
      <c r="R42" s="205">
        <v>600600000</v>
      </c>
      <c r="S42" s="205">
        <v>678</v>
      </c>
      <c r="T42" s="436">
        <v>46035</v>
      </c>
      <c r="U42" s="205">
        <v>22960000</v>
      </c>
      <c r="V42" s="56" t="s">
        <v>88</v>
      </c>
      <c r="W42" s="114">
        <v>1082884010</v>
      </c>
      <c r="X42" s="161" t="s">
        <v>604</v>
      </c>
      <c r="Y42" s="439">
        <v>46035</v>
      </c>
      <c r="Z42" s="439">
        <v>46035</v>
      </c>
      <c r="AA42" s="436" t="s">
        <v>90</v>
      </c>
      <c r="AB42" s="436">
        <v>46203</v>
      </c>
      <c r="AC42" s="123">
        <f t="shared" si="0"/>
        <v>168</v>
      </c>
      <c r="AD42" s="114">
        <v>0</v>
      </c>
      <c r="AE42" s="114">
        <v>0</v>
      </c>
      <c r="AF42" s="114">
        <v>0</v>
      </c>
      <c r="AG42" s="437" t="s">
        <v>90</v>
      </c>
      <c r="AH42" s="117">
        <f t="shared" si="1"/>
        <v>0</v>
      </c>
      <c r="AI42" s="114">
        <v>0</v>
      </c>
      <c r="AJ42" s="114">
        <v>0</v>
      </c>
      <c r="AK42" s="436" t="s">
        <v>90</v>
      </c>
      <c r="AL42" s="438" t="s">
        <v>90</v>
      </c>
      <c r="AM42" s="56">
        <v>0</v>
      </c>
      <c r="AN42" s="438" t="s">
        <v>90</v>
      </c>
      <c r="AO42" s="438" t="s">
        <v>90</v>
      </c>
      <c r="AP42" s="438" t="s">
        <v>90</v>
      </c>
      <c r="AQ42" s="123">
        <f t="shared" si="2"/>
        <v>0</v>
      </c>
      <c r="AR42" s="453">
        <f>+L42+AE42-AJ42</f>
        <v>22960000</v>
      </c>
      <c r="AS42" s="56" t="s">
        <v>88</v>
      </c>
      <c r="AT42" s="205">
        <v>22960000</v>
      </c>
      <c r="AU42" s="56" t="s">
        <v>91</v>
      </c>
      <c r="AV42" s="56">
        <v>0</v>
      </c>
      <c r="AW42" s="51" t="s">
        <v>90</v>
      </c>
      <c r="AX42" s="454">
        <f t="shared" si="3"/>
        <v>18860000</v>
      </c>
      <c r="AY42" s="455">
        <v>4100000</v>
      </c>
      <c r="AZ42" s="112">
        <f t="shared" si="4"/>
        <v>0.8214285714285714</v>
      </c>
      <c r="BA42" s="159">
        <v>0.8214285714285714</v>
      </c>
      <c r="BB42" s="111" t="s">
        <v>90</v>
      </c>
      <c r="BC42" s="56" t="s">
        <v>92</v>
      </c>
      <c r="BD42" s="109" t="s">
        <v>1652</v>
      </c>
      <c r="BE42" s="51" t="s">
        <v>88</v>
      </c>
      <c r="BF42" s="51" t="s">
        <v>88</v>
      </c>
    </row>
    <row r="43" spans="2:58" s="201" customFormat="1" ht="12.75" x14ac:dyDescent="0.2">
      <c r="B43" s="56">
        <v>2026</v>
      </c>
      <c r="C43" s="51">
        <v>891780111</v>
      </c>
      <c r="D43" s="51" t="s">
        <v>79</v>
      </c>
      <c r="E43" s="161" t="s">
        <v>1651</v>
      </c>
      <c r="F43" s="109" t="s">
        <v>1650</v>
      </c>
      <c r="G43" s="420">
        <v>0</v>
      </c>
      <c r="H43" s="56" t="s">
        <v>82</v>
      </c>
      <c r="I43" s="51" t="s">
        <v>174</v>
      </c>
      <c r="J43" s="121" t="s">
        <v>84</v>
      </c>
      <c r="K43" s="161" t="s">
        <v>1649</v>
      </c>
      <c r="L43" s="205">
        <v>22960000</v>
      </c>
      <c r="M43" s="51" t="s">
        <v>86</v>
      </c>
      <c r="N43" s="161" t="s">
        <v>1648</v>
      </c>
      <c r="O43" s="114">
        <v>1082990677</v>
      </c>
      <c r="P43" s="434">
        <v>43</v>
      </c>
      <c r="Q43" s="435">
        <v>46030</v>
      </c>
      <c r="R43" s="205">
        <v>600600000</v>
      </c>
      <c r="S43" s="205">
        <v>679</v>
      </c>
      <c r="T43" s="436">
        <v>46035</v>
      </c>
      <c r="U43" s="205">
        <v>22960000</v>
      </c>
      <c r="V43" s="56" t="s">
        <v>88</v>
      </c>
      <c r="W43" s="114">
        <v>1082884010</v>
      </c>
      <c r="X43" s="161" t="s">
        <v>604</v>
      </c>
      <c r="Y43" s="439">
        <v>46035</v>
      </c>
      <c r="Z43" s="439">
        <v>46035</v>
      </c>
      <c r="AA43" s="436" t="s">
        <v>90</v>
      </c>
      <c r="AB43" s="436">
        <v>46203</v>
      </c>
      <c r="AC43" s="123">
        <f t="shared" si="0"/>
        <v>168</v>
      </c>
      <c r="AD43" s="114">
        <v>0</v>
      </c>
      <c r="AE43" s="114">
        <v>0</v>
      </c>
      <c r="AF43" s="114">
        <v>0</v>
      </c>
      <c r="AG43" s="437" t="s">
        <v>90</v>
      </c>
      <c r="AH43" s="117">
        <f t="shared" si="1"/>
        <v>0</v>
      </c>
      <c r="AI43" s="114">
        <v>0</v>
      </c>
      <c r="AJ43" s="114">
        <v>0</v>
      </c>
      <c r="AK43" s="436" t="s">
        <v>90</v>
      </c>
      <c r="AL43" s="438" t="s">
        <v>90</v>
      </c>
      <c r="AM43" s="56">
        <v>0</v>
      </c>
      <c r="AN43" s="438" t="s">
        <v>90</v>
      </c>
      <c r="AO43" s="438" t="s">
        <v>90</v>
      </c>
      <c r="AP43" s="438" t="s">
        <v>90</v>
      </c>
      <c r="AQ43" s="123">
        <f t="shared" si="2"/>
        <v>0</v>
      </c>
      <c r="AR43" s="453">
        <f>+L43+AE43-AJ43</f>
        <v>22960000</v>
      </c>
      <c r="AS43" s="56" t="s">
        <v>88</v>
      </c>
      <c r="AT43" s="205">
        <v>22960000</v>
      </c>
      <c r="AU43" s="56" t="s">
        <v>91</v>
      </c>
      <c r="AV43" s="56">
        <v>0</v>
      </c>
      <c r="AW43" s="51" t="s">
        <v>90</v>
      </c>
      <c r="AX43" s="454">
        <f t="shared" si="3"/>
        <v>18860000</v>
      </c>
      <c r="AY43" s="455">
        <v>4100000</v>
      </c>
      <c r="AZ43" s="112">
        <f t="shared" si="4"/>
        <v>0.8214285714285714</v>
      </c>
      <c r="BA43" s="159">
        <v>0.8214285714285714</v>
      </c>
      <c r="BB43" s="111" t="s">
        <v>90</v>
      </c>
      <c r="BC43" s="56" t="s">
        <v>92</v>
      </c>
      <c r="BD43" s="109" t="s">
        <v>1647</v>
      </c>
      <c r="BE43" s="51" t="s">
        <v>88</v>
      </c>
      <c r="BF43" s="51" t="s">
        <v>88</v>
      </c>
    </row>
    <row r="44" spans="2:58" s="201" customFormat="1" ht="12.75" x14ac:dyDescent="0.2">
      <c r="B44" s="56">
        <v>2026</v>
      </c>
      <c r="C44" s="51">
        <v>891780111</v>
      </c>
      <c r="D44" s="51" t="s">
        <v>79</v>
      </c>
      <c r="E44" s="161" t="s">
        <v>1646</v>
      </c>
      <c r="F44" s="109" t="s">
        <v>1645</v>
      </c>
      <c r="G44" s="420">
        <v>20243201010084</v>
      </c>
      <c r="H44" s="56" t="s">
        <v>82</v>
      </c>
      <c r="I44" s="51" t="s">
        <v>530</v>
      </c>
      <c r="J44" s="121" t="s">
        <v>84</v>
      </c>
      <c r="K44" s="161" t="s">
        <v>1644</v>
      </c>
      <c r="L44" s="205">
        <v>48370002</v>
      </c>
      <c r="M44" s="51" t="s">
        <v>86</v>
      </c>
      <c r="N44" s="161" t="s">
        <v>1643</v>
      </c>
      <c r="O44" s="114">
        <v>1083002889</v>
      </c>
      <c r="P44" s="440">
        <v>115</v>
      </c>
      <c r="Q44" s="441">
        <v>45996</v>
      </c>
      <c r="R44" s="205">
        <v>1382638080</v>
      </c>
      <c r="S44" s="205">
        <v>732</v>
      </c>
      <c r="T44" s="436">
        <v>46036</v>
      </c>
      <c r="U44" s="205">
        <v>48370002</v>
      </c>
      <c r="V44" s="56" t="s">
        <v>88</v>
      </c>
      <c r="W44" s="114">
        <v>85081920</v>
      </c>
      <c r="X44" s="161" t="s">
        <v>593</v>
      </c>
      <c r="Y44" s="439">
        <v>46035</v>
      </c>
      <c r="Z44" s="439">
        <v>46036</v>
      </c>
      <c r="AA44" s="436" t="s">
        <v>90</v>
      </c>
      <c r="AB44" s="436">
        <v>46234</v>
      </c>
      <c r="AC44" s="123">
        <f t="shared" si="0"/>
        <v>198</v>
      </c>
      <c r="AD44" s="114">
        <v>0</v>
      </c>
      <c r="AE44" s="114">
        <v>0</v>
      </c>
      <c r="AF44" s="114">
        <v>0</v>
      </c>
      <c r="AG44" s="437" t="s">
        <v>90</v>
      </c>
      <c r="AH44" s="117">
        <f t="shared" si="1"/>
        <v>0</v>
      </c>
      <c r="AI44" s="114">
        <v>0</v>
      </c>
      <c r="AJ44" s="114">
        <v>0</v>
      </c>
      <c r="AK44" s="436" t="s">
        <v>90</v>
      </c>
      <c r="AL44" s="438" t="s">
        <v>90</v>
      </c>
      <c r="AM44" s="56">
        <v>0</v>
      </c>
      <c r="AN44" s="438" t="s">
        <v>90</v>
      </c>
      <c r="AO44" s="438" t="s">
        <v>90</v>
      </c>
      <c r="AP44" s="438" t="s">
        <v>90</v>
      </c>
      <c r="AQ44" s="123">
        <f t="shared" si="2"/>
        <v>0</v>
      </c>
      <c r="AR44" s="453">
        <f>+L44+AE44-AJ44</f>
        <v>48370002</v>
      </c>
      <c r="AS44" s="56" t="s">
        <v>526</v>
      </c>
      <c r="AT44" s="205">
        <v>0</v>
      </c>
      <c r="AU44" s="56" t="s">
        <v>91</v>
      </c>
      <c r="AV44" s="56">
        <v>0</v>
      </c>
      <c r="AW44" s="51" t="s">
        <v>90</v>
      </c>
      <c r="AX44" s="454">
        <f t="shared" si="3"/>
        <v>34550002</v>
      </c>
      <c r="AY44" s="454">
        <v>13820000</v>
      </c>
      <c r="AZ44" s="112">
        <f t="shared" si="4"/>
        <v>0.71428572609941177</v>
      </c>
      <c r="BA44" s="159">
        <v>0.71428572609941177</v>
      </c>
      <c r="BB44" s="111" t="s">
        <v>90</v>
      </c>
      <c r="BC44" s="56" t="s">
        <v>92</v>
      </c>
      <c r="BD44" s="109" t="s">
        <v>1642</v>
      </c>
      <c r="BE44" s="51" t="s">
        <v>88</v>
      </c>
      <c r="BF44" s="51" t="s">
        <v>88</v>
      </c>
    </row>
    <row r="45" spans="2:58" s="201" customFormat="1" ht="12.75" x14ac:dyDescent="0.2">
      <c r="B45" s="56">
        <v>2026</v>
      </c>
      <c r="C45" s="51">
        <v>891780111</v>
      </c>
      <c r="D45" s="51" t="s">
        <v>79</v>
      </c>
      <c r="E45" s="161" t="s">
        <v>1641</v>
      </c>
      <c r="F45" s="109" t="s">
        <v>1640</v>
      </c>
      <c r="G45" s="420">
        <v>20243201010084</v>
      </c>
      <c r="H45" s="56" t="s">
        <v>82</v>
      </c>
      <c r="I45" s="51" t="s">
        <v>530</v>
      </c>
      <c r="J45" s="121" t="s">
        <v>84</v>
      </c>
      <c r="K45" s="161" t="s">
        <v>1639</v>
      </c>
      <c r="L45" s="205">
        <v>32537239</v>
      </c>
      <c r="M45" s="51" t="s">
        <v>86</v>
      </c>
      <c r="N45" s="161" t="s">
        <v>1638</v>
      </c>
      <c r="O45" s="114">
        <v>1083034324</v>
      </c>
      <c r="P45" s="440">
        <v>115</v>
      </c>
      <c r="Q45" s="441">
        <v>45996</v>
      </c>
      <c r="R45" s="205">
        <v>1382638080</v>
      </c>
      <c r="S45" s="205">
        <v>731</v>
      </c>
      <c r="T45" s="436">
        <v>46036</v>
      </c>
      <c r="U45" s="205">
        <v>32537239</v>
      </c>
      <c r="V45" s="56" t="s">
        <v>88</v>
      </c>
      <c r="W45" s="114">
        <v>85081920</v>
      </c>
      <c r="X45" s="161" t="s">
        <v>593</v>
      </c>
      <c r="Y45" s="439">
        <v>46035</v>
      </c>
      <c r="Z45" s="439">
        <v>46036</v>
      </c>
      <c r="AA45" s="436" t="s">
        <v>90</v>
      </c>
      <c r="AB45" s="436">
        <v>46234</v>
      </c>
      <c r="AC45" s="123">
        <f t="shared" si="0"/>
        <v>198</v>
      </c>
      <c r="AD45" s="114">
        <v>0</v>
      </c>
      <c r="AE45" s="114">
        <v>0</v>
      </c>
      <c r="AF45" s="114">
        <v>0</v>
      </c>
      <c r="AG45" s="437" t="s">
        <v>90</v>
      </c>
      <c r="AH45" s="117">
        <f t="shared" si="1"/>
        <v>0</v>
      </c>
      <c r="AI45" s="114">
        <v>0</v>
      </c>
      <c r="AJ45" s="114">
        <v>0</v>
      </c>
      <c r="AK45" s="436" t="s">
        <v>90</v>
      </c>
      <c r="AL45" s="438" t="s">
        <v>90</v>
      </c>
      <c r="AM45" s="56">
        <v>0</v>
      </c>
      <c r="AN45" s="438" t="s">
        <v>90</v>
      </c>
      <c r="AO45" s="438" t="s">
        <v>90</v>
      </c>
      <c r="AP45" s="438" t="s">
        <v>90</v>
      </c>
      <c r="AQ45" s="123">
        <f t="shared" si="2"/>
        <v>0</v>
      </c>
      <c r="AR45" s="453">
        <f>+L45+AE45-AJ45</f>
        <v>32537239</v>
      </c>
      <c r="AS45" s="56" t="s">
        <v>526</v>
      </c>
      <c r="AT45" s="205">
        <v>0</v>
      </c>
      <c r="AU45" s="56" t="s">
        <v>91</v>
      </c>
      <c r="AV45" s="56">
        <v>0</v>
      </c>
      <c r="AW45" s="51" t="s">
        <v>90</v>
      </c>
      <c r="AX45" s="454">
        <f t="shared" si="3"/>
        <v>23240885</v>
      </c>
      <c r="AY45" s="454">
        <v>9296354</v>
      </c>
      <c r="AZ45" s="112">
        <f t="shared" si="4"/>
        <v>0.7142857142857143</v>
      </c>
      <c r="BA45" s="159">
        <v>0.7142857142857143</v>
      </c>
      <c r="BB45" s="111" t="s">
        <v>90</v>
      </c>
      <c r="BC45" s="56" t="s">
        <v>92</v>
      </c>
      <c r="BD45" s="109" t="s">
        <v>1637</v>
      </c>
      <c r="BE45" s="51" t="s">
        <v>88</v>
      </c>
      <c r="BF45" s="51" t="s">
        <v>88</v>
      </c>
    </row>
    <row r="46" spans="2:58" s="201" customFormat="1" ht="12.75" x14ac:dyDescent="0.2">
      <c r="B46" s="56">
        <v>2026</v>
      </c>
      <c r="C46" s="51">
        <v>891780111</v>
      </c>
      <c r="D46" s="51" t="s">
        <v>79</v>
      </c>
      <c r="E46" s="161" t="s">
        <v>1636</v>
      </c>
      <c r="F46" s="109" t="s">
        <v>1635</v>
      </c>
      <c r="G46" s="420">
        <v>0</v>
      </c>
      <c r="H46" s="56" t="s">
        <v>82</v>
      </c>
      <c r="I46" s="51" t="s">
        <v>174</v>
      </c>
      <c r="J46" s="121" t="s">
        <v>84</v>
      </c>
      <c r="K46" s="161" t="s">
        <v>1634</v>
      </c>
      <c r="L46" s="205">
        <v>24653333</v>
      </c>
      <c r="M46" s="51" t="s">
        <v>86</v>
      </c>
      <c r="N46" s="161" t="s">
        <v>1308</v>
      </c>
      <c r="O46" s="114">
        <v>1082984449</v>
      </c>
      <c r="P46" s="434">
        <v>39</v>
      </c>
      <c r="Q46" s="435">
        <v>46030</v>
      </c>
      <c r="R46" s="205">
        <v>547200000</v>
      </c>
      <c r="S46" s="205">
        <v>680</v>
      </c>
      <c r="T46" s="436">
        <v>46035</v>
      </c>
      <c r="U46" s="205">
        <v>24653333</v>
      </c>
      <c r="V46" s="56" t="s">
        <v>88</v>
      </c>
      <c r="W46" s="114">
        <v>39049658</v>
      </c>
      <c r="X46" s="161" t="s">
        <v>767</v>
      </c>
      <c r="Y46" s="439">
        <v>46035</v>
      </c>
      <c r="Z46" s="439">
        <v>46035</v>
      </c>
      <c r="AA46" s="436" t="s">
        <v>90</v>
      </c>
      <c r="AB46" s="436">
        <v>46203</v>
      </c>
      <c r="AC46" s="123">
        <f t="shared" si="0"/>
        <v>168</v>
      </c>
      <c r="AD46" s="114">
        <v>0</v>
      </c>
      <c r="AE46" s="114">
        <v>0</v>
      </c>
      <c r="AF46" s="114">
        <v>0</v>
      </c>
      <c r="AG46" s="437" t="s">
        <v>90</v>
      </c>
      <c r="AH46" s="117">
        <f t="shared" si="1"/>
        <v>0</v>
      </c>
      <c r="AI46" s="114">
        <v>0</v>
      </c>
      <c r="AJ46" s="114">
        <v>0</v>
      </c>
      <c r="AK46" s="436" t="s">
        <v>90</v>
      </c>
      <c r="AL46" s="438" t="s">
        <v>90</v>
      </c>
      <c r="AM46" s="56">
        <v>0</v>
      </c>
      <c r="AN46" s="438" t="s">
        <v>90</v>
      </c>
      <c r="AO46" s="438" t="s">
        <v>90</v>
      </c>
      <c r="AP46" s="438" t="s">
        <v>90</v>
      </c>
      <c r="AQ46" s="123">
        <f t="shared" si="2"/>
        <v>0</v>
      </c>
      <c r="AR46" s="453">
        <f>+L46+AE46-AJ46</f>
        <v>24653333</v>
      </c>
      <c r="AS46" s="56" t="s">
        <v>88</v>
      </c>
      <c r="AT46" s="205">
        <v>24653333</v>
      </c>
      <c r="AU46" s="56" t="s">
        <v>91</v>
      </c>
      <c r="AV46" s="56">
        <v>0</v>
      </c>
      <c r="AW46" s="51" t="s">
        <v>90</v>
      </c>
      <c r="AX46" s="454">
        <f t="shared" si="3"/>
        <v>20353333</v>
      </c>
      <c r="AY46" s="455">
        <v>4300000</v>
      </c>
      <c r="AZ46" s="112">
        <f t="shared" si="4"/>
        <v>0.82558139299055422</v>
      </c>
      <c r="BA46" s="159">
        <v>0.82558139299055422</v>
      </c>
      <c r="BB46" s="111" t="s">
        <v>90</v>
      </c>
      <c r="BC46" s="56" t="s">
        <v>92</v>
      </c>
      <c r="BD46" s="109" t="s">
        <v>1633</v>
      </c>
      <c r="BE46" s="51" t="s">
        <v>88</v>
      </c>
      <c r="BF46" s="51" t="s">
        <v>88</v>
      </c>
    </row>
    <row r="47" spans="2:58" s="201" customFormat="1" ht="12.75" x14ac:dyDescent="0.2">
      <c r="B47" s="56">
        <v>2026</v>
      </c>
      <c r="C47" s="51">
        <v>891780111</v>
      </c>
      <c r="D47" s="51" t="s">
        <v>79</v>
      </c>
      <c r="E47" s="161" t="s">
        <v>1632</v>
      </c>
      <c r="F47" s="109" t="s">
        <v>1631</v>
      </c>
      <c r="G47" s="420">
        <v>0</v>
      </c>
      <c r="H47" s="56" t="s">
        <v>82</v>
      </c>
      <c r="I47" s="51" t="s">
        <v>174</v>
      </c>
      <c r="J47" s="121" t="s">
        <v>84</v>
      </c>
      <c r="K47" s="161" t="s">
        <v>1630</v>
      </c>
      <c r="L47" s="205">
        <v>40880000</v>
      </c>
      <c r="M47" s="51" t="s">
        <v>86</v>
      </c>
      <c r="N47" s="161" t="s">
        <v>1629</v>
      </c>
      <c r="O47" s="114">
        <v>52695882</v>
      </c>
      <c r="P47" s="434">
        <v>42</v>
      </c>
      <c r="Q47" s="435">
        <v>46030</v>
      </c>
      <c r="R47" s="205">
        <v>748396431</v>
      </c>
      <c r="S47" s="205">
        <v>670</v>
      </c>
      <c r="T47" s="436">
        <v>46035</v>
      </c>
      <c r="U47" s="205">
        <v>40880000</v>
      </c>
      <c r="V47" s="56" t="s">
        <v>88</v>
      </c>
      <c r="W47" s="114">
        <v>85155551</v>
      </c>
      <c r="X47" s="161" t="s">
        <v>1152</v>
      </c>
      <c r="Y47" s="439">
        <v>46035</v>
      </c>
      <c r="Z47" s="439">
        <v>46035</v>
      </c>
      <c r="AA47" s="436" t="s">
        <v>90</v>
      </c>
      <c r="AB47" s="436">
        <v>46203</v>
      </c>
      <c r="AC47" s="123">
        <f t="shared" si="0"/>
        <v>168</v>
      </c>
      <c r="AD47" s="114">
        <v>0</v>
      </c>
      <c r="AE47" s="114">
        <v>0</v>
      </c>
      <c r="AF47" s="114">
        <v>0</v>
      </c>
      <c r="AG47" s="437" t="s">
        <v>90</v>
      </c>
      <c r="AH47" s="117">
        <f t="shared" si="1"/>
        <v>0</v>
      </c>
      <c r="AI47" s="114">
        <v>0</v>
      </c>
      <c r="AJ47" s="114">
        <v>0</v>
      </c>
      <c r="AK47" s="436" t="s">
        <v>90</v>
      </c>
      <c r="AL47" s="438" t="s">
        <v>90</v>
      </c>
      <c r="AM47" s="56">
        <v>0</v>
      </c>
      <c r="AN47" s="438" t="s">
        <v>90</v>
      </c>
      <c r="AO47" s="438" t="s">
        <v>90</v>
      </c>
      <c r="AP47" s="438" t="s">
        <v>90</v>
      </c>
      <c r="AQ47" s="123">
        <f t="shared" si="2"/>
        <v>0</v>
      </c>
      <c r="AR47" s="453">
        <f>+L47+AE47-AJ47</f>
        <v>40880000</v>
      </c>
      <c r="AS47" s="56" t="s">
        <v>88</v>
      </c>
      <c r="AT47" s="205">
        <v>40880000</v>
      </c>
      <c r="AU47" s="56" t="s">
        <v>91</v>
      </c>
      <c r="AV47" s="56">
        <v>0</v>
      </c>
      <c r="AW47" s="51" t="s">
        <v>90</v>
      </c>
      <c r="AX47" s="454">
        <f t="shared" si="3"/>
        <v>33580000</v>
      </c>
      <c r="AY47" s="455">
        <v>7300000</v>
      </c>
      <c r="AZ47" s="112">
        <f t="shared" si="4"/>
        <v>0.8214285714285714</v>
      </c>
      <c r="BA47" s="159">
        <v>0.8214285714285714</v>
      </c>
      <c r="BB47" s="111" t="s">
        <v>90</v>
      </c>
      <c r="BC47" s="56" t="s">
        <v>92</v>
      </c>
      <c r="BD47" s="109" t="s">
        <v>1628</v>
      </c>
      <c r="BE47" s="51" t="s">
        <v>88</v>
      </c>
      <c r="BF47" s="51" t="s">
        <v>88</v>
      </c>
    </row>
    <row r="48" spans="2:58" s="201" customFormat="1" ht="12.75" x14ac:dyDescent="0.2">
      <c r="B48" s="56">
        <v>2026</v>
      </c>
      <c r="C48" s="51">
        <v>891780111</v>
      </c>
      <c r="D48" s="51" t="s">
        <v>79</v>
      </c>
      <c r="E48" s="161" t="s">
        <v>1627</v>
      </c>
      <c r="F48" s="109" t="s">
        <v>1626</v>
      </c>
      <c r="G48" s="420">
        <v>0</v>
      </c>
      <c r="H48" s="56" t="s">
        <v>82</v>
      </c>
      <c r="I48" s="51" t="s">
        <v>174</v>
      </c>
      <c r="J48" s="121" t="s">
        <v>84</v>
      </c>
      <c r="K48" s="161" t="s">
        <v>1625</v>
      </c>
      <c r="L48" s="205">
        <v>24080000</v>
      </c>
      <c r="M48" s="51" t="s">
        <v>86</v>
      </c>
      <c r="N48" s="161" t="s">
        <v>1624</v>
      </c>
      <c r="O48" s="114">
        <v>1082875832</v>
      </c>
      <c r="P48" s="434">
        <v>39</v>
      </c>
      <c r="Q48" s="435">
        <v>46030</v>
      </c>
      <c r="R48" s="205">
        <v>547200000</v>
      </c>
      <c r="S48" s="205">
        <v>673</v>
      </c>
      <c r="T48" s="436">
        <v>46035</v>
      </c>
      <c r="U48" s="205">
        <v>24080000</v>
      </c>
      <c r="V48" s="56" t="s">
        <v>88</v>
      </c>
      <c r="W48" s="114">
        <v>39049658</v>
      </c>
      <c r="X48" s="161" t="s">
        <v>767</v>
      </c>
      <c r="Y48" s="439">
        <v>46035</v>
      </c>
      <c r="Z48" s="439">
        <v>46035</v>
      </c>
      <c r="AA48" s="436" t="s">
        <v>90</v>
      </c>
      <c r="AB48" s="436">
        <v>46203</v>
      </c>
      <c r="AC48" s="123">
        <f t="shared" si="0"/>
        <v>168</v>
      </c>
      <c r="AD48" s="114">
        <v>0</v>
      </c>
      <c r="AE48" s="114">
        <v>0</v>
      </c>
      <c r="AF48" s="114">
        <v>0</v>
      </c>
      <c r="AG48" s="437" t="s">
        <v>90</v>
      </c>
      <c r="AH48" s="117">
        <f t="shared" si="1"/>
        <v>0</v>
      </c>
      <c r="AI48" s="114">
        <v>0</v>
      </c>
      <c r="AJ48" s="114">
        <v>0</v>
      </c>
      <c r="AK48" s="436" t="s">
        <v>90</v>
      </c>
      <c r="AL48" s="438" t="s">
        <v>90</v>
      </c>
      <c r="AM48" s="56">
        <v>0</v>
      </c>
      <c r="AN48" s="438" t="s">
        <v>90</v>
      </c>
      <c r="AO48" s="438" t="s">
        <v>90</v>
      </c>
      <c r="AP48" s="438" t="s">
        <v>90</v>
      </c>
      <c r="AQ48" s="123">
        <f t="shared" si="2"/>
        <v>0</v>
      </c>
      <c r="AR48" s="453">
        <f>+L48+AE48-AJ48</f>
        <v>24080000</v>
      </c>
      <c r="AS48" s="56" t="s">
        <v>88</v>
      </c>
      <c r="AT48" s="205">
        <v>24080000</v>
      </c>
      <c r="AU48" s="56" t="s">
        <v>91</v>
      </c>
      <c r="AV48" s="56">
        <v>0</v>
      </c>
      <c r="AW48" s="51" t="s">
        <v>90</v>
      </c>
      <c r="AX48" s="454">
        <f t="shared" si="3"/>
        <v>19780000</v>
      </c>
      <c r="AY48" s="455">
        <v>4300000</v>
      </c>
      <c r="AZ48" s="112">
        <f t="shared" si="4"/>
        <v>0.8214285714285714</v>
      </c>
      <c r="BA48" s="159">
        <v>0.8214285714285714</v>
      </c>
      <c r="BB48" s="111" t="s">
        <v>90</v>
      </c>
      <c r="BC48" s="56" t="s">
        <v>92</v>
      </c>
      <c r="BD48" s="109" t="s">
        <v>1623</v>
      </c>
      <c r="BE48" s="51" t="s">
        <v>88</v>
      </c>
      <c r="BF48" s="51" t="s">
        <v>88</v>
      </c>
    </row>
    <row r="49" spans="2:58" s="201" customFormat="1" ht="12.75" x14ac:dyDescent="0.2">
      <c r="B49" s="56">
        <v>2026</v>
      </c>
      <c r="C49" s="51">
        <v>891780111</v>
      </c>
      <c r="D49" s="51" t="s">
        <v>79</v>
      </c>
      <c r="E49" s="161" t="s">
        <v>1622</v>
      </c>
      <c r="F49" s="109" t="s">
        <v>1621</v>
      </c>
      <c r="G49" s="420">
        <v>0</v>
      </c>
      <c r="H49" s="56" t="s">
        <v>82</v>
      </c>
      <c r="I49" s="51" t="s">
        <v>174</v>
      </c>
      <c r="J49" s="121" t="s">
        <v>84</v>
      </c>
      <c r="K49" s="161" t="s">
        <v>1620</v>
      </c>
      <c r="L49" s="205">
        <v>24080000</v>
      </c>
      <c r="M49" s="51" t="s">
        <v>86</v>
      </c>
      <c r="N49" s="161" t="s">
        <v>1619</v>
      </c>
      <c r="O49" s="114">
        <v>1083024229</v>
      </c>
      <c r="P49" s="434">
        <v>38</v>
      </c>
      <c r="Q49" s="435">
        <v>46030</v>
      </c>
      <c r="R49" s="205">
        <v>1163600000</v>
      </c>
      <c r="S49" s="205">
        <v>674</v>
      </c>
      <c r="T49" s="436">
        <v>46035</v>
      </c>
      <c r="U49" s="205">
        <v>24080000</v>
      </c>
      <c r="V49" s="56" t="s">
        <v>88</v>
      </c>
      <c r="W49" s="114">
        <v>1082903415</v>
      </c>
      <c r="X49" s="161" t="s">
        <v>1058</v>
      </c>
      <c r="Y49" s="439">
        <v>46035</v>
      </c>
      <c r="Z49" s="439">
        <v>46037</v>
      </c>
      <c r="AA49" s="436" t="s">
        <v>90</v>
      </c>
      <c r="AB49" s="436">
        <v>46203</v>
      </c>
      <c r="AC49" s="123">
        <f t="shared" si="0"/>
        <v>166</v>
      </c>
      <c r="AD49" s="114">
        <v>0</v>
      </c>
      <c r="AE49" s="114">
        <v>0</v>
      </c>
      <c r="AF49" s="114">
        <v>0</v>
      </c>
      <c r="AG49" s="437" t="s">
        <v>90</v>
      </c>
      <c r="AH49" s="117">
        <f t="shared" si="1"/>
        <v>0</v>
      </c>
      <c r="AI49" s="114">
        <v>0</v>
      </c>
      <c r="AJ49" s="114">
        <v>0</v>
      </c>
      <c r="AK49" s="436" t="s">
        <v>90</v>
      </c>
      <c r="AL49" s="438" t="s">
        <v>90</v>
      </c>
      <c r="AM49" s="56">
        <v>0</v>
      </c>
      <c r="AN49" s="438" t="s">
        <v>90</v>
      </c>
      <c r="AO49" s="438" t="s">
        <v>90</v>
      </c>
      <c r="AP49" s="438" t="s">
        <v>90</v>
      </c>
      <c r="AQ49" s="123">
        <f t="shared" si="2"/>
        <v>0</v>
      </c>
      <c r="AR49" s="453">
        <f>+L49+AE49-AJ49</f>
        <v>24080000</v>
      </c>
      <c r="AS49" s="56" t="s">
        <v>88</v>
      </c>
      <c r="AT49" s="205">
        <v>24080000</v>
      </c>
      <c r="AU49" s="56" t="s">
        <v>91</v>
      </c>
      <c r="AV49" s="56">
        <v>0</v>
      </c>
      <c r="AW49" s="51" t="s">
        <v>90</v>
      </c>
      <c r="AX49" s="454">
        <f t="shared" si="3"/>
        <v>19780000</v>
      </c>
      <c r="AY49" s="455">
        <v>4300000</v>
      </c>
      <c r="AZ49" s="112">
        <f t="shared" si="4"/>
        <v>0.8214285714285714</v>
      </c>
      <c r="BA49" s="159">
        <v>0.8214285714285714</v>
      </c>
      <c r="BB49" s="111" t="s">
        <v>90</v>
      </c>
      <c r="BC49" s="56" t="s">
        <v>92</v>
      </c>
      <c r="BD49" s="109" t="s">
        <v>1618</v>
      </c>
      <c r="BE49" s="51" t="s">
        <v>88</v>
      </c>
      <c r="BF49" s="51" t="s">
        <v>88</v>
      </c>
    </row>
    <row r="50" spans="2:58" s="201" customFormat="1" ht="12.75" x14ac:dyDescent="0.2">
      <c r="B50" s="56">
        <v>2026</v>
      </c>
      <c r="C50" s="51">
        <v>891780111</v>
      </c>
      <c r="D50" s="51" t="s">
        <v>79</v>
      </c>
      <c r="E50" s="161" t="s">
        <v>1617</v>
      </c>
      <c r="F50" s="109" t="s">
        <v>1616</v>
      </c>
      <c r="G50" s="420">
        <v>0</v>
      </c>
      <c r="H50" s="56" t="s">
        <v>82</v>
      </c>
      <c r="I50" s="51" t="s">
        <v>174</v>
      </c>
      <c r="J50" s="121" t="s">
        <v>84</v>
      </c>
      <c r="K50" s="161" t="s">
        <v>1615</v>
      </c>
      <c r="L50" s="205">
        <v>22960000</v>
      </c>
      <c r="M50" s="51" t="s">
        <v>86</v>
      </c>
      <c r="N50" s="161" t="s">
        <v>1614</v>
      </c>
      <c r="O50" s="114">
        <v>1082944396</v>
      </c>
      <c r="P50" s="434">
        <v>43</v>
      </c>
      <c r="Q50" s="435">
        <v>46030</v>
      </c>
      <c r="R50" s="205">
        <v>600600000</v>
      </c>
      <c r="S50" s="205">
        <v>671</v>
      </c>
      <c r="T50" s="436">
        <v>46035</v>
      </c>
      <c r="U50" s="205">
        <v>22960000</v>
      </c>
      <c r="V50" s="56" t="s">
        <v>88</v>
      </c>
      <c r="W50" s="114">
        <v>1082884010</v>
      </c>
      <c r="X50" s="161" t="s">
        <v>604</v>
      </c>
      <c r="Y50" s="439">
        <v>46035</v>
      </c>
      <c r="Z50" s="439">
        <v>46035</v>
      </c>
      <c r="AA50" s="436" t="s">
        <v>90</v>
      </c>
      <c r="AB50" s="436">
        <v>46203</v>
      </c>
      <c r="AC50" s="123">
        <f t="shared" si="0"/>
        <v>168</v>
      </c>
      <c r="AD50" s="114">
        <v>0</v>
      </c>
      <c r="AE50" s="114">
        <v>0</v>
      </c>
      <c r="AF50" s="114">
        <v>0</v>
      </c>
      <c r="AG50" s="437" t="s">
        <v>90</v>
      </c>
      <c r="AH50" s="117">
        <f t="shared" si="1"/>
        <v>0</v>
      </c>
      <c r="AI50" s="114">
        <v>0</v>
      </c>
      <c r="AJ50" s="114">
        <v>0</v>
      </c>
      <c r="AK50" s="436" t="s">
        <v>90</v>
      </c>
      <c r="AL50" s="438" t="s">
        <v>90</v>
      </c>
      <c r="AM50" s="56">
        <v>0</v>
      </c>
      <c r="AN50" s="438" t="s">
        <v>90</v>
      </c>
      <c r="AO50" s="438" t="s">
        <v>90</v>
      </c>
      <c r="AP50" s="438" t="s">
        <v>90</v>
      </c>
      <c r="AQ50" s="123">
        <f t="shared" si="2"/>
        <v>0</v>
      </c>
      <c r="AR50" s="453">
        <f>+L50+AE50-AJ50</f>
        <v>22960000</v>
      </c>
      <c r="AS50" s="56" t="s">
        <v>88</v>
      </c>
      <c r="AT50" s="205">
        <v>22960000</v>
      </c>
      <c r="AU50" s="56" t="s">
        <v>91</v>
      </c>
      <c r="AV50" s="56">
        <v>0</v>
      </c>
      <c r="AW50" s="51" t="s">
        <v>90</v>
      </c>
      <c r="AX50" s="454">
        <f t="shared" si="3"/>
        <v>18860000</v>
      </c>
      <c r="AY50" s="455">
        <v>4100000</v>
      </c>
      <c r="AZ50" s="112">
        <f t="shared" si="4"/>
        <v>0.8214285714285714</v>
      </c>
      <c r="BA50" s="159">
        <v>0.8214285714285714</v>
      </c>
      <c r="BB50" s="111" t="s">
        <v>90</v>
      </c>
      <c r="BC50" s="56" t="s">
        <v>92</v>
      </c>
      <c r="BD50" s="109" t="s">
        <v>1613</v>
      </c>
      <c r="BE50" s="51" t="s">
        <v>88</v>
      </c>
      <c r="BF50" s="51" t="s">
        <v>88</v>
      </c>
    </row>
    <row r="51" spans="2:58" s="201" customFormat="1" ht="12.75" x14ac:dyDescent="0.2">
      <c r="B51" s="56">
        <v>2026</v>
      </c>
      <c r="C51" s="51">
        <v>891780111</v>
      </c>
      <c r="D51" s="51" t="s">
        <v>79</v>
      </c>
      <c r="E51" s="161" t="s">
        <v>1612</v>
      </c>
      <c r="F51" s="109" t="s">
        <v>1611</v>
      </c>
      <c r="G51" s="420">
        <v>0</v>
      </c>
      <c r="H51" s="56" t="s">
        <v>82</v>
      </c>
      <c r="I51" s="51" t="s">
        <v>174</v>
      </c>
      <c r="J51" s="121" t="s">
        <v>84</v>
      </c>
      <c r="K51" s="161" t="s">
        <v>1610</v>
      </c>
      <c r="L51" s="205">
        <v>24080000</v>
      </c>
      <c r="M51" s="51" t="s">
        <v>86</v>
      </c>
      <c r="N51" s="161" t="s">
        <v>1609</v>
      </c>
      <c r="O51" s="114">
        <v>1082984183</v>
      </c>
      <c r="P51" s="434">
        <v>42</v>
      </c>
      <c r="Q51" s="435">
        <v>46030</v>
      </c>
      <c r="R51" s="205">
        <v>748396431</v>
      </c>
      <c r="S51" s="205">
        <v>672</v>
      </c>
      <c r="T51" s="436">
        <v>46035</v>
      </c>
      <c r="U51" s="205">
        <v>24080000</v>
      </c>
      <c r="V51" s="56" t="s">
        <v>88</v>
      </c>
      <c r="W51" s="114">
        <v>85155551</v>
      </c>
      <c r="X51" s="161" t="s">
        <v>1152</v>
      </c>
      <c r="Y51" s="439">
        <v>46035</v>
      </c>
      <c r="Z51" s="439">
        <v>46035</v>
      </c>
      <c r="AA51" s="436" t="s">
        <v>90</v>
      </c>
      <c r="AB51" s="436">
        <v>46203</v>
      </c>
      <c r="AC51" s="123">
        <f t="shared" si="0"/>
        <v>168</v>
      </c>
      <c r="AD51" s="114">
        <v>0</v>
      </c>
      <c r="AE51" s="114">
        <v>0</v>
      </c>
      <c r="AF51" s="114">
        <v>0</v>
      </c>
      <c r="AG51" s="437" t="s">
        <v>90</v>
      </c>
      <c r="AH51" s="117">
        <f t="shared" si="1"/>
        <v>0</v>
      </c>
      <c r="AI51" s="114">
        <v>0</v>
      </c>
      <c r="AJ51" s="114">
        <v>0</v>
      </c>
      <c r="AK51" s="436" t="s">
        <v>90</v>
      </c>
      <c r="AL51" s="438" t="s">
        <v>90</v>
      </c>
      <c r="AM51" s="56">
        <v>0</v>
      </c>
      <c r="AN51" s="438" t="s">
        <v>90</v>
      </c>
      <c r="AO51" s="438" t="s">
        <v>90</v>
      </c>
      <c r="AP51" s="438" t="s">
        <v>90</v>
      </c>
      <c r="AQ51" s="123">
        <f t="shared" si="2"/>
        <v>0</v>
      </c>
      <c r="AR51" s="453">
        <f>+L51+AE51-AJ51</f>
        <v>24080000</v>
      </c>
      <c r="AS51" s="56" t="s">
        <v>88</v>
      </c>
      <c r="AT51" s="205">
        <v>24080000</v>
      </c>
      <c r="AU51" s="56" t="s">
        <v>91</v>
      </c>
      <c r="AV51" s="56">
        <v>0</v>
      </c>
      <c r="AW51" s="51" t="s">
        <v>90</v>
      </c>
      <c r="AX51" s="454">
        <f t="shared" si="3"/>
        <v>19780000</v>
      </c>
      <c r="AY51" s="455">
        <v>4300000</v>
      </c>
      <c r="AZ51" s="112">
        <f t="shared" si="4"/>
        <v>0.8214285714285714</v>
      </c>
      <c r="BA51" s="159">
        <v>0.8214285714285714</v>
      </c>
      <c r="BB51" s="111" t="s">
        <v>90</v>
      </c>
      <c r="BC51" s="56" t="s">
        <v>92</v>
      </c>
      <c r="BD51" s="109" t="s">
        <v>1608</v>
      </c>
      <c r="BE51" s="51" t="s">
        <v>88</v>
      </c>
      <c r="BF51" s="51" t="s">
        <v>88</v>
      </c>
    </row>
    <row r="52" spans="2:58" s="201" customFormat="1" ht="12.75" x14ac:dyDescent="0.2">
      <c r="B52" s="56">
        <v>2026</v>
      </c>
      <c r="C52" s="51">
        <v>891780111</v>
      </c>
      <c r="D52" s="51" t="s">
        <v>79</v>
      </c>
      <c r="E52" s="161" t="s">
        <v>1607</v>
      </c>
      <c r="F52" s="109" t="s">
        <v>1606</v>
      </c>
      <c r="G52" s="420">
        <v>0</v>
      </c>
      <c r="H52" s="56" t="s">
        <v>82</v>
      </c>
      <c r="I52" s="51" t="s">
        <v>174</v>
      </c>
      <c r="J52" s="121" t="s">
        <v>84</v>
      </c>
      <c r="K52" s="161" t="s">
        <v>1605</v>
      </c>
      <c r="L52" s="205">
        <v>23793333</v>
      </c>
      <c r="M52" s="51" t="s">
        <v>86</v>
      </c>
      <c r="N52" s="161" t="s">
        <v>1604</v>
      </c>
      <c r="O52" s="114">
        <v>1104435442</v>
      </c>
      <c r="P52" s="434">
        <v>38</v>
      </c>
      <c r="Q52" s="435">
        <v>46030</v>
      </c>
      <c r="R52" s="205">
        <v>1163600000</v>
      </c>
      <c r="S52" s="205">
        <v>675</v>
      </c>
      <c r="T52" s="436">
        <v>46035</v>
      </c>
      <c r="U52" s="205">
        <v>23793333</v>
      </c>
      <c r="V52" s="56" t="s">
        <v>88</v>
      </c>
      <c r="W52" s="114">
        <v>1082903415</v>
      </c>
      <c r="X52" s="161" t="s">
        <v>1058</v>
      </c>
      <c r="Y52" s="439">
        <v>46035</v>
      </c>
      <c r="Z52" s="439">
        <v>46037</v>
      </c>
      <c r="AA52" s="436" t="s">
        <v>90</v>
      </c>
      <c r="AB52" s="436">
        <v>46203</v>
      </c>
      <c r="AC52" s="123">
        <f t="shared" si="0"/>
        <v>166</v>
      </c>
      <c r="AD52" s="114">
        <v>0</v>
      </c>
      <c r="AE52" s="114">
        <v>0</v>
      </c>
      <c r="AF52" s="114">
        <v>0</v>
      </c>
      <c r="AG52" s="437" t="s">
        <v>90</v>
      </c>
      <c r="AH52" s="117">
        <f t="shared" si="1"/>
        <v>0</v>
      </c>
      <c r="AI52" s="114">
        <v>0</v>
      </c>
      <c r="AJ52" s="114">
        <v>0</v>
      </c>
      <c r="AK52" s="436" t="s">
        <v>90</v>
      </c>
      <c r="AL52" s="438" t="s">
        <v>90</v>
      </c>
      <c r="AM52" s="56">
        <v>0</v>
      </c>
      <c r="AN52" s="438" t="s">
        <v>90</v>
      </c>
      <c r="AO52" s="438" t="s">
        <v>90</v>
      </c>
      <c r="AP52" s="438" t="s">
        <v>90</v>
      </c>
      <c r="AQ52" s="123">
        <f t="shared" si="2"/>
        <v>0</v>
      </c>
      <c r="AR52" s="453">
        <f>+L52+AE52-AJ52</f>
        <v>23793333</v>
      </c>
      <c r="AS52" s="56" t="s">
        <v>88</v>
      </c>
      <c r="AT52" s="205">
        <v>23793333</v>
      </c>
      <c r="AU52" s="56" t="s">
        <v>91</v>
      </c>
      <c r="AV52" s="56">
        <v>0</v>
      </c>
      <c r="AW52" s="51" t="s">
        <v>90</v>
      </c>
      <c r="AX52" s="454">
        <f t="shared" si="3"/>
        <v>19493333</v>
      </c>
      <c r="AY52" s="455">
        <v>4300000</v>
      </c>
      <c r="AZ52" s="112">
        <f t="shared" si="4"/>
        <v>0.81927710590189273</v>
      </c>
      <c r="BA52" s="159">
        <v>0.81927710590189273</v>
      </c>
      <c r="BB52" s="111" t="s">
        <v>90</v>
      </c>
      <c r="BC52" s="56" t="s">
        <v>92</v>
      </c>
      <c r="BD52" s="109" t="s">
        <v>1603</v>
      </c>
      <c r="BE52" s="51" t="s">
        <v>88</v>
      </c>
      <c r="BF52" s="51" t="s">
        <v>88</v>
      </c>
    </row>
    <row r="53" spans="2:58" s="201" customFormat="1" ht="12.75" x14ac:dyDescent="0.2">
      <c r="B53" s="56">
        <v>2026</v>
      </c>
      <c r="C53" s="51">
        <v>891780111</v>
      </c>
      <c r="D53" s="51" t="s">
        <v>79</v>
      </c>
      <c r="E53" s="161" t="s">
        <v>1602</v>
      </c>
      <c r="F53" s="109" t="s">
        <v>1601</v>
      </c>
      <c r="G53" s="420">
        <v>0</v>
      </c>
      <c r="H53" s="56" t="s">
        <v>82</v>
      </c>
      <c r="I53" s="51" t="s">
        <v>174</v>
      </c>
      <c r="J53" s="121" t="s">
        <v>84</v>
      </c>
      <c r="K53" s="161" t="s">
        <v>1600</v>
      </c>
      <c r="L53" s="205">
        <v>23220000</v>
      </c>
      <c r="M53" s="51" t="s">
        <v>86</v>
      </c>
      <c r="N53" s="161" t="s">
        <v>1168</v>
      </c>
      <c r="O53" s="114">
        <v>1083023702</v>
      </c>
      <c r="P53" s="434">
        <v>38</v>
      </c>
      <c r="Q53" s="435">
        <v>46030</v>
      </c>
      <c r="R53" s="205">
        <v>1163600000</v>
      </c>
      <c r="S53" s="205">
        <v>676</v>
      </c>
      <c r="T53" s="436">
        <v>46035</v>
      </c>
      <c r="U53" s="205">
        <v>23220000</v>
      </c>
      <c r="V53" s="56" t="s">
        <v>88</v>
      </c>
      <c r="W53" s="114">
        <v>1082903415</v>
      </c>
      <c r="X53" s="161" t="s">
        <v>1058</v>
      </c>
      <c r="Y53" s="439">
        <v>46035</v>
      </c>
      <c r="Z53" s="439">
        <v>46041</v>
      </c>
      <c r="AA53" s="436" t="s">
        <v>90</v>
      </c>
      <c r="AB53" s="436">
        <v>46203</v>
      </c>
      <c r="AC53" s="123">
        <f t="shared" si="0"/>
        <v>162</v>
      </c>
      <c r="AD53" s="114">
        <v>0</v>
      </c>
      <c r="AE53" s="114">
        <v>0</v>
      </c>
      <c r="AF53" s="114">
        <v>0</v>
      </c>
      <c r="AG53" s="437" t="s">
        <v>90</v>
      </c>
      <c r="AH53" s="117">
        <f t="shared" si="1"/>
        <v>0</v>
      </c>
      <c r="AI53" s="114">
        <v>0</v>
      </c>
      <c r="AJ53" s="114">
        <v>0</v>
      </c>
      <c r="AK53" s="436" t="s">
        <v>90</v>
      </c>
      <c r="AL53" s="438" t="s">
        <v>90</v>
      </c>
      <c r="AM53" s="56">
        <v>0</v>
      </c>
      <c r="AN53" s="438" t="s">
        <v>90</v>
      </c>
      <c r="AO53" s="438" t="s">
        <v>90</v>
      </c>
      <c r="AP53" s="438" t="s">
        <v>90</v>
      </c>
      <c r="AQ53" s="123">
        <f t="shared" si="2"/>
        <v>0</v>
      </c>
      <c r="AR53" s="453">
        <f>+L53+AE53-AJ53</f>
        <v>23220000</v>
      </c>
      <c r="AS53" s="56" t="s">
        <v>88</v>
      </c>
      <c r="AT53" s="205">
        <v>23220000</v>
      </c>
      <c r="AU53" s="56" t="s">
        <v>91</v>
      </c>
      <c r="AV53" s="56">
        <v>0</v>
      </c>
      <c r="AW53" s="51" t="s">
        <v>90</v>
      </c>
      <c r="AX53" s="454">
        <f t="shared" si="3"/>
        <v>18920000</v>
      </c>
      <c r="AY53" s="455">
        <v>4300000</v>
      </c>
      <c r="AZ53" s="112">
        <f t="shared" si="4"/>
        <v>0.81481481481481477</v>
      </c>
      <c r="BA53" s="159">
        <v>0.81481481481481477</v>
      </c>
      <c r="BB53" s="111" t="s">
        <v>90</v>
      </c>
      <c r="BC53" s="56" t="s">
        <v>92</v>
      </c>
      <c r="BD53" s="109" t="s">
        <v>1599</v>
      </c>
      <c r="BE53" s="51" t="s">
        <v>88</v>
      </c>
      <c r="BF53" s="51" t="s">
        <v>88</v>
      </c>
    </row>
    <row r="54" spans="2:58" s="201" customFormat="1" ht="12.75" x14ac:dyDescent="0.2">
      <c r="B54" s="56">
        <v>2026</v>
      </c>
      <c r="C54" s="51">
        <v>891780111</v>
      </c>
      <c r="D54" s="51" t="s">
        <v>79</v>
      </c>
      <c r="E54" s="161" t="s">
        <v>1598</v>
      </c>
      <c r="F54" s="109" t="s">
        <v>1597</v>
      </c>
      <c r="G54" s="420">
        <v>0</v>
      </c>
      <c r="H54" s="56" t="s">
        <v>82</v>
      </c>
      <c r="I54" s="51" t="s">
        <v>174</v>
      </c>
      <c r="J54" s="121" t="s">
        <v>84</v>
      </c>
      <c r="K54" s="161" t="s">
        <v>1596</v>
      </c>
      <c r="L54" s="205">
        <v>24080000</v>
      </c>
      <c r="M54" s="51" t="s">
        <v>86</v>
      </c>
      <c r="N54" s="161" t="s">
        <v>1595</v>
      </c>
      <c r="O54" s="114">
        <v>57422539</v>
      </c>
      <c r="P54" s="434">
        <v>38</v>
      </c>
      <c r="Q54" s="435">
        <v>46030</v>
      </c>
      <c r="R54" s="205">
        <v>1163600000</v>
      </c>
      <c r="S54" s="205">
        <v>677</v>
      </c>
      <c r="T54" s="436">
        <v>46035</v>
      </c>
      <c r="U54" s="205">
        <v>24080000</v>
      </c>
      <c r="V54" s="56" t="s">
        <v>88</v>
      </c>
      <c r="W54" s="114">
        <v>57461777</v>
      </c>
      <c r="X54" s="161" t="s">
        <v>929</v>
      </c>
      <c r="Y54" s="439">
        <v>46035</v>
      </c>
      <c r="Z54" s="439">
        <v>46035</v>
      </c>
      <c r="AA54" s="436" t="s">
        <v>90</v>
      </c>
      <c r="AB54" s="436">
        <v>46203</v>
      </c>
      <c r="AC54" s="123">
        <f t="shared" si="0"/>
        <v>168</v>
      </c>
      <c r="AD54" s="114">
        <v>0</v>
      </c>
      <c r="AE54" s="114">
        <v>0</v>
      </c>
      <c r="AF54" s="114">
        <v>0</v>
      </c>
      <c r="AG54" s="437" t="s">
        <v>90</v>
      </c>
      <c r="AH54" s="117">
        <f t="shared" si="1"/>
        <v>0</v>
      </c>
      <c r="AI54" s="114">
        <v>0</v>
      </c>
      <c r="AJ54" s="114">
        <v>0</v>
      </c>
      <c r="AK54" s="436" t="s">
        <v>90</v>
      </c>
      <c r="AL54" s="438" t="s">
        <v>90</v>
      </c>
      <c r="AM54" s="56">
        <v>0</v>
      </c>
      <c r="AN54" s="438" t="s">
        <v>90</v>
      </c>
      <c r="AO54" s="438" t="s">
        <v>90</v>
      </c>
      <c r="AP54" s="438" t="s">
        <v>90</v>
      </c>
      <c r="AQ54" s="123">
        <f t="shared" si="2"/>
        <v>0</v>
      </c>
      <c r="AR54" s="453">
        <f>+L54+AE54-AJ54</f>
        <v>24080000</v>
      </c>
      <c r="AS54" s="56" t="s">
        <v>88</v>
      </c>
      <c r="AT54" s="205">
        <v>24080000</v>
      </c>
      <c r="AU54" s="56" t="s">
        <v>91</v>
      </c>
      <c r="AV54" s="56">
        <v>0</v>
      </c>
      <c r="AW54" s="51" t="s">
        <v>90</v>
      </c>
      <c r="AX54" s="454">
        <f t="shared" si="3"/>
        <v>19780000</v>
      </c>
      <c r="AY54" s="455">
        <v>4300000</v>
      </c>
      <c r="AZ54" s="112">
        <f t="shared" si="4"/>
        <v>0.8214285714285714</v>
      </c>
      <c r="BA54" s="159">
        <v>0.8214285714285714</v>
      </c>
      <c r="BB54" s="111" t="s">
        <v>90</v>
      </c>
      <c r="BC54" s="56" t="s">
        <v>92</v>
      </c>
      <c r="BD54" s="109" t="s">
        <v>1594</v>
      </c>
      <c r="BE54" s="51" t="s">
        <v>88</v>
      </c>
      <c r="BF54" s="51" t="s">
        <v>88</v>
      </c>
    </row>
    <row r="55" spans="2:58" s="201" customFormat="1" ht="12.75" x14ac:dyDescent="0.2">
      <c r="B55" s="56">
        <v>2026</v>
      </c>
      <c r="C55" s="51">
        <v>891780111</v>
      </c>
      <c r="D55" s="51" t="s">
        <v>79</v>
      </c>
      <c r="E55" s="161" t="s">
        <v>1593</v>
      </c>
      <c r="F55" s="109" t="s">
        <v>1592</v>
      </c>
      <c r="G55" s="420">
        <v>0</v>
      </c>
      <c r="H55" s="56" t="s">
        <v>82</v>
      </c>
      <c r="I55" s="51" t="s">
        <v>174</v>
      </c>
      <c r="J55" s="121" t="s">
        <v>84</v>
      </c>
      <c r="K55" s="161" t="s">
        <v>1591</v>
      </c>
      <c r="L55" s="205">
        <v>18480000</v>
      </c>
      <c r="M55" s="51" t="s">
        <v>86</v>
      </c>
      <c r="N55" s="161" t="s">
        <v>1590</v>
      </c>
      <c r="O55" s="114">
        <v>1082888442</v>
      </c>
      <c r="P55" s="434">
        <v>41</v>
      </c>
      <c r="Q55" s="435">
        <v>46030</v>
      </c>
      <c r="R55" s="205">
        <v>157200000</v>
      </c>
      <c r="S55" s="205">
        <v>755</v>
      </c>
      <c r="T55" s="436">
        <v>46036</v>
      </c>
      <c r="U55" s="205">
        <v>18480000</v>
      </c>
      <c r="V55" s="56" t="s">
        <v>88</v>
      </c>
      <c r="W55" s="114">
        <v>1082851808</v>
      </c>
      <c r="X55" s="161" t="s">
        <v>1213</v>
      </c>
      <c r="Y55" s="439">
        <v>46036</v>
      </c>
      <c r="Z55" s="439">
        <v>46036</v>
      </c>
      <c r="AA55" s="436" t="s">
        <v>90</v>
      </c>
      <c r="AB55" s="436">
        <v>46203</v>
      </c>
      <c r="AC55" s="123">
        <f t="shared" si="0"/>
        <v>167</v>
      </c>
      <c r="AD55" s="114">
        <v>0</v>
      </c>
      <c r="AE55" s="114">
        <v>0</v>
      </c>
      <c r="AF55" s="114">
        <v>0</v>
      </c>
      <c r="AG55" s="437" t="s">
        <v>90</v>
      </c>
      <c r="AH55" s="117">
        <f t="shared" si="1"/>
        <v>0</v>
      </c>
      <c r="AI55" s="114">
        <v>0</v>
      </c>
      <c r="AJ55" s="114">
        <v>0</v>
      </c>
      <c r="AK55" s="436" t="s">
        <v>90</v>
      </c>
      <c r="AL55" s="438" t="s">
        <v>90</v>
      </c>
      <c r="AM55" s="56">
        <v>0</v>
      </c>
      <c r="AN55" s="438" t="s">
        <v>90</v>
      </c>
      <c r="AO55" s="438" t="s">
        <v>90</v>
      </c>
      <c r="AP55" s="438" t="s">
        <v>90</v>
      </c>
      <c r="AQ55" s="123">
        <f t="shared" si="2"/>
        <v>0</v>
      </c>
      <c r="AR55" s="453">
        <f>+L55+AE55-AJ55</f>
        <v>18480000</v>
      </c>
      <c r="AS55" s="56" t="s">
        <v>88</v>
      </c>
      <c r="AT55" s="205">
        <v>18480000</v>
      </c>
      <c r="AU55" s="56" t="s">
        <v>91</v>
      </c>
      <c r="AV55" s="56">
        <v>0</v>
      </c>
      <c r="AW55" s="51" t="s">
        <v>90</v>
      </c>
      <c r="AX55" s="454">
        <f t="shared" si="3"/>
        <v>15180000</v>
      </c>
      <c r="AY55" s="455">
        <v>3300000</v>
      </c>
      <c r="AZ55" s="112">
        <f t="shared" si="4"/>
        <v>0.8214285714285714</v>
      </c>
      <c r="BA55" s="159">
        <v>0.8214285714285714</v>
      </c>
      <c r="BB55" s="111" t="s">
        <v>90</v>
      </c>
      <c r="BC55" s="56" t="s">
        <v>92</v>
      </c>
      <c r="BD55" s="109" t="s">
        <v>1589</v>
      </c>
      <c r="BE55" s="51" t="s">
        <v>88</v>
      </c>
      <c r="BF55" s="51" t="s">
        <v>88</v>
      </c>
    </row>
    <row r="56" spans="2:58" s="201" customFormat="1" ht="12.75" x14ac:dyDescent="0.2">
      <c r="B56" s="56">
        <v>2026</v>
      </c>
      <c r="C56" s="51">
        <v>891780111</v>
      </c>
      <c r="D56" s="51" t="s">
        <v>79</v>
      </c>
      <c r="E56" s="161" t="s">
        <v>1588</v>
      </c>
      <c r="F56" s="109" t="s">
        <v>1587</v>
      </c>
      <c r="G56" s="420">
        <v>0</v>
      </c>
      <c r="H56" s="56" t="s">
        <v>82</v>
      </c>
      <c r="I56" s="51" t="s">
        <v>174</v>
      </c>
      <c r="J56" s="121" t="s">
        <v>84</v>
      </c>
      <c r="K56" s="161" t="s">
        <v>1586</v>
      </c>
      <c r="L56" s="205">
        <v>21500000</v>
      </c>
      <c r="M56" s="51" t="s">
        <v>86</v>
      </c>
      <c r="N56" s="161" t="s">
        <v>1585</v>
      </c>
      <c r="O56" s="114">
        <v>57466061</v>
      </c>
      <c r="P56" s="434">
        <v>45</v>
      </c>
      <c r="Q56" s="435">
        <v>46030</v>
      </c>
      <c r="R56" s="205">
        <v>317700000</v>
      </c>
      <c r="S56" s="205">
        <v>756</v>
      </c>
      <c r="T56" s="436">
        <v>46036</v>
      </c>
      <c r="U56" s="205">
        <v>21500000</v>
      </c>
      <c r="V56" s="56" t="s">
        <v>88</v>
      </c>
      <c r="W56" s="114">
        <v>1082903415</v>
      </c>
      <c r="X56" s="161" t="s">
        <v>1058</v>
      </c>
      <c r="Y56" s="439">
        <v>46036</v>
      </c>
      <c r="Z56" s="439">
        <v>46054</v>
      </c>
      <c r="AA56" s="436" t="s">
        <v>90</v>
      </c>
      <c r="AB56" s="436">
        <v>46203</v>
      </c>
      <c r="AC56" s="123">
        <f t="shared" si="0"/>
        <v>149</v>
      </c>
      <c r="AD56" s="114">
        <v>0</v>
      </c>
      <c r="AE56" s="114">
        <v>0</v>
      </c>
      <c r="AF56" s="114">
        <v>0</v>
      </c>
      <c r="AG56" s="437" t="s">
        <v>90</v>
      </c>
      <c r="AH56" s="117">
        <f t="shared" si="1"/>
        <v>0</v>
      </c>
      <c r="AI56" s="114">
        <v>0</v>
      </c>
      <c r="AJ56" s="114">
        <v>0</v>
      </c>
      <c r="AK56" s="436" t="s">
        <v>90</v>
      </c>
      <c r="AL56" s="438" t="s">
        <v>90</v>
      </c>
      <c r="AM56" s="56">
        <v>0</v>
      </c>
      <c r="AN56" s="438" t="s">
        <v>90</v>
      </c>
      <c r="AO56" s="438" t="s">
        <v>90</v>
      </c>
      <c r="AP56" s="438" t="s">
        <v>90</v>
      </c>
      <c r="AQ56" s="123">
        <f t="shared" si="2"/>
        <v>0</v>
      </c>
      <c r="AR56" s="453">
        <f>+L56+AE56-AJ56</f>
        <v>21500000</v>
      </c>
      <c r="AS56" s="56" t="s">
        <v>88</v>
      </c>
      <c r="AT56" s="205">
        <v>21500000</v>
      </c>
      <c r="AU56" s="56" t="s">
        <v>91</v>
      </c>
      <c r="AV56" s="56">
        <v>0</v>
      </c>
      <c r="AW56" s="51" t="s">
        <v>90</v>
      </c>
      <c r="AX56" s="454">
        <f t="shared" si="3"/>
        <v>17200000</v>
      </c>
      <c r="AY56" s="455">
        <v>4300000</v>
      </c>
      <c r="AZ56" s="112">
        <f t="shared" si="4"/>
        <v>0.8</v>
      </c>
      <c r="BA56" s="159">
        <v>0.8</v>
      </c>
      <c r="BB56" s="111" t="s">
        <v>90</v>
      </c>
      <c r="BC56" s="56" t="s">
        <v>92</v>
      </c>
      <c r="BD56" s="109" t="s">
        <v>1584</v>
      </c>
      <c r="BE56" s="51" t="s">
        <v>88</v>
      </c>
      <c r="BF56" s="51" t="s">
        <v>88</v>
      </c>
    </row>
    <row r="57" spans="2:58" s="201" customFormat="1" ht="12.75" x14ac:dyDescent="0.2">
      <c r="B57" s="56">
        <v>2026</v>
      </c>
      <c r="C57" s="51">
        <v>891780111</v>
      </c>
      <c r="D57" s="51" t="s">
        <v>79</v>
      </c>
      <c r="E57" s="161" t="s">
        <v>1583</v>
      </c>
      <c r="F57" s="109" t="s">
        <v>1582</v>
      </c>
      <c r="G57" s="420">
        <v>0</v>
      </c>
      <c r="H57" s="56" t="s">
        <v>82</v>
      </c>
      <c r="I57" s="51" t="s">
        <v>174</v>
      </c>
      <c r="J57" s="121" t="s">
        <v>84</v>
      </c>
      <c r="K57" s="161" t="s">
        <v>1581</v>
      </c>
      <c r="L57" s="205">
        <v>17500000</v>
      </c>
      <c r="M57" s="51" t="s">
        <v>86</v>
      </c>
      <c r="N57" s="161" t="s">
        <v>1580</v>
      </c>
      <c r="O57" s="114">
        <v>1082479622</v>
      </c>
      <c r="P57" s="434">
        <v>45</v>
      </c>
      <c r="Q57" s="435">
        <v>46030</v>
      </c>
      <c r="R57" s="205">
        <v>317700000</v>
      </c>
      <c r="S57" s="205">
        <v>757</v>
      </c>
      <c r="T57" s="436">
        <v>46036</v>
      </c>
      <c r="U57" s="205">
        <v>17500000</v>
      </c>
      <c r="V57" s="56" t="s">
        <v>88</v>
      </c>
      <c r="W57" s="114">
        <v>1082903415</v>
      </c>
      <c r="X57" s="161" t="s">
        <v>1058</v>
      </c>
      <c r="Y57" s="439">
        <v>46036</v>
      </c>
      <c r="Z57" s="439">
        <v>46055</v>
      </c>
      <c r="AA57" s="436" t="s">
        <v>90</v>
      </c>
      <c r="AB57" s="436">
        <v>46203</v>
      </c>
      <c r="AC57" s="123">
        <f t="shared" si="0"/>
        <v>148</v>
      </c>
      <c r="AD57" s="114">
        <v>0</v>
      </c>
      <c r="AE57" s="114">
        <v>0</v>
      </c>
      <c r="AF57" s="114">
        <v>0</v>
      </c>
      <c r="AG57" s="437" t="s">
        <v>90</v>
      </c>
      <c r="AH57" s="117">
        <f t="shared" si="1"/>
        <v>0</v>
      </c>
      <c r="AI57" s="114">
        <v>0</v>
      </c>
      <c r="AJ57" s="114">
        <v>0</v>
      </c>
      <c r="AK57" s="436" t="s">
        <v>90</v>
      </c>
      <c r="AL57" s="438" t="s">
        <v>90</v>
      </c>
      <c r="AM57" s="56">
        <v>0</v>
      </c>
      <c r="AN57" s="438" t="s">
        <v>90</v>
      </c>
      <c r="AO57" s="438" t="s">
        <v>90</v>
      </c>
      <c r="AP57" s="438" t="s">
        <v>90</v>
      </c>
      <c r="AQ57" s="123">
        <f t="shared" si="2"/>
        <v>0</v>
      </c>
      <c r="AR57" s="453">
        <f>+L57+AE57-AJ57</f>
        <v>17500000</v>
      </c>
      <c r="AS57" s="56" t="s">
        <v>88</v>
      </c>
      <c r="AT57" s="205">
        <v>17500000</v>
      </c>
      <c r="AU57" s="56" t="s">
        <v>91</v>
      </c>
      <c r="AV57" s="56">
        <v>0</v>
      </c>
      <c r="AW57" s="51" t="s">
        <v>90</v>
      </c>
      <c r="AX57" s="454">
        <f t="shared" si="3"/>
        <v>14000000</v>
      </c>
      <c r="AY57" s="455">
        <v>3500000</v>
      </c>
      <c r="AZ57" s="112">
        <f t="shared" si="4"/>
        <v>0.8</v>
      </c>
      <c r="BA57" s="159">
        <v>0.8</v>
      </c>
      <c r="BB57" s="111" t="s">
        <v>90</v>
      </c>
      <c r="BC57" s="56" t="s">
        <v>92</v>
      </c>
      <c r="BD57" s="109" t="s">
        <v>1579</v>
      </c>
      <c r="BE57" s="51" t="s">
        <v>88</v>
      </c>
      <c r="BF57" s="51" t="s">
        <v>88</v>
      </c>
    </row>
    <row r="58" spans="2:58" s="201" customFormat="1" ht="12.75" x14ac:dyDescent="0.2">
      <c r="B58" s="56">
        <v>2026</v>
      </c>
      <c r="C58" s="51">
        <v>891780111</v>
      </c>
      <c r="D58" s="51" t="s">
        <v>79</v>
      </c>
      <c r="E58" s="161" t="s">
        <v>1578</v>
      </c>
      <c r="F58" s="109" t="s">
        <v>1577</v>
      </c>
      <c r="G58" s="420">
        <v>0</v>
      </c>
      <c r="H58" s="56" t="s">
        <v>82</v>
      </c>
      <c r="I58" s="51" t="s">
        <v>174</v>
      </c>
      <c r="J58" s="121" t="s">
        <v>84</v>
      </c>
      <c r="K58" s="161" t="s">
        <v>1576</v>
      </c>
      <c r="L58" s="205">
        <v>22960000</v>
      </c>
      <c r="M58" s="51" t="s">
        <v>86</v>
      </c>
      <c r="N58" s="161" t="s">
        <v>1575</v>
      </c>
      <c r="O58" s="114">
        <v>1083014490</v>
      </c>
      <c r="P58" s="434">
        <v>41</v>
      </c>
      <c r="Q58" s="435">
        <v>46030</v>
      </c>
      <c r="R58" s="205">
        <v>157200000</v>
      </c>
      <c r="S58" s="205">
        <v>750</v>
      </c>
      <c r="T58" s="436">
        <v>46036</v>
      </c>
      <c r="U58" s="205">
        <v>22960000</v>
      </c>
      <c r="V58" s="56" t="s">
        <v>88</v>
      </c>
      <c r="W58" s="114">
        <v>1082851808</v>
      </c>
      <c r="X58" s="161" t="s">
        <v>1213</v>
      </c>
      <c r="Y58" s="439">
        <v>46036</v>
      </c>
      <c r="Z58" s="439">
        <v>46036</v>
      </c>
      <c r="AA58" s="436" t="s">
        <v>90</v>
      </c>
      <c r="AB58" s="436">
        <v>46203</v>
      </c>
      <c r="AC58" s="123">
        <f t="shared" si="0"/>
        <v>167</v>
      </c>
      <c r="AD58" s="114">
        <v>0</v>
      </c>
      <c r="AE58" s="114">
        <v>0</v>
      </c>
      <c r="AF58" s="114">
        <v>0</v>
      </c>
      <c r="AG58" s="437" t="s">
        <v>90</v>
      </c>
      <c r="AH58" s="117">
        <f t="shared" si="1"/>
        <v>0</v>
      </c>
      <c r="AI58" s="114">
        <v>0</v>
      </c>
      <c r="AJ58" s="114">
        <v>0</v>
      </c>
      <c r="AK58" s="436" t="s">
        <v>90</v>
      </c>
      <c r="AL58" s="438" t="s">
        <v>90</v>
      </c>
      <c r="AM58" s="56">
        <v>0</v>
      </c>
      <c r="AN58" s="438" t="s">
        <v>90</v>
      </c>
      <c r="AO58" s="438" t="s">
        <v>90</v>
      </c>
      <c r="AP58" s="438" t="s">
        <v>90</v>
      </c>
      <c r="AQ58" s="123">
        <f t="shared" si="2"/>
        <v>0</v>
      </c>
      <c r="AR58" s="453">
        <f>+L58+AE58-AJ58</f>
        <v>22960000</v>
      </c>
      <c r="AS58" s="56" t="s">
        <v>88</v>
      </c>
      <c r="AT58" s="205">
        <v>22960000</v>
      </c>
      <c r="AU58" s="56" t="s">
        <v>91</v>
      </c>
      <c r="AV58" s="56">
        <v>0</v>
      </c>
      <c r="AW58" s="51" t="s">
        <v>90</v>
      </c>
      <c r="AX58" s="454">
        <f t="shared" si="3"/>
        <v>18860000</v>
      </c>
      <c r="AY58" s="455">
        <v>4100000</v>
      </c>
      <c r="AZ58" s="112">
        <f t="shared" si="4"/>
        <v>0.8214285714285714</v>
      </c>
      <c r="BA58" s="159">
        <v>0.8214285714285714</v>
      </c>
      <c r="BB58" s="111" t="s">
        <v>90</v>
      </c>
      <c r="BC58" s="56" t="s">
        <v>92</v>
      </c>
      <c r="BD58" s="109" t="s">
        <v>1574</v>
      </c>
      <c r="BE58" s="51" t="s">
        <v>88</v>
      </c>
      <c r="BF58" s="51" t="s">
        <v>88</v>
      </c>
    </row>
    <row r="59" spans="2:58" s="201" customFormat="1" ht="12.75" x14ac:dyDescent="0.2">
      <c r="B59" s="56">
        <v>2026</v>
      </c>
      <c r="C59" s="51">
        <v>891780111</v>
      </c>
      <c r="D59" s="51" t="s">
        <v>79</v>
      </c>
      <c r="E59" s="161" t="s">
        <v>1573</v>
      </c>
      <c r="F59" s="109" t="s">
        <v>1572</v>
      </c>
      <c r="G59" s="420">
        <v>0</v>
      </c>
      <c r="H59" s="56" t="s">
        <v>82</v>
      </c>
      <c r="I59" s="51" t="s">
        <v>174</v>
      </c>
      <c r="J59" s="121" t="s">
        <v>84</v>
      </c>
      <c r="K59" s="161" t="s">
        <v>1571</v>
      </c>
      <c r="L59" s="205">
        <v>20720000</v>
      </c>
      <c r="M59" s="51" t="s">
        <v>86</v>
      </c>
      <c r="N59" s="161" t="s">
        <v>1570</v>
      </c>
      <c r="O59" s="114">
        <v>1004461196</v>
      </c>
      <c r="P59" s="434">
        <v>41</v>
      </c>
      <c r="Q59" s="435">
        <v>46030</v>
      </c>
      <c r="R59" s="205">
        <v>157200000</v>
      </c>
      <c r="S59" s="205">
        <v>751</v>
      </c>
      <c r="T59" s="436">
        <v>46036</v>
      </c>
      <c r="U59" s="205">
        <v>20720000</v>
      </c>
      <c r="V59" s="56" t="s">
        <v>88</v>
      </c>
      <c r="W59" s="114">
        <v>1082851808</v>
      </c>
      <c r="X59" s="161" t="s">
        <v>1213</v>
      </c>
      <c r="Y59" s="439">
        <v>46036</v>
      </c>
      <c r="Z59" s="439">
        <v>46036</v>
      </c>
      <c r="AA59" s="436" t="s">
        <v>90</v>
      </c>
      <c r="AB59" s="436">
        <v>46203</v>
      </c>
      <c r="AC59" s="123">
        <f t="shared" si="0"/>
        <v>167</v>
      </c>
      <c r="AD59" s="114">
        <v>0</v>
      </c>
      <c r="AE59" s="114">
        <v>0</v>
      </c>
      <c r="AF59" s="114">
        <v>0</v>
      </c>
      <c r="AG59" s="437" t="s">
        <v>90</v>
      </c>
      <c r="AH59" s="117">
        <f t="shared" si="1"/>
        <v>0</v>
      </c>
      <c r="AI59" s="114">
        <v>0</v>
      </c>
      <c r="AJ59" s="114">
        <v>0</v>
      </c>
      <c r="AK59" s="436" t="s">
        <v>90</v>
      </c>
      <c r="AL59" s="438" t="s">
        <v>90</v>
      </c>
      <c r="AM59" s="56">
        <v>0</v>
      </c>
      <c r="AN59" s="438" t="s">
        <v>90</v>
      </c>
      <c r="AO59" s="438" t="s">
        <v>90</v>
      </c>
      <c r="AP59" s="438" t="s">
        <v>90</v>
      </c>
      <c r="AQ59" s="123">
        <f t="shared" si="2"/>
        <v>0</v>
      </c>
      <c r="AR59" s="453">
        <f>+L59+AE59-AJ59</f>
        <v>20720000</v>
      </c>
      <c r="AS59" s="56" t="s">
        <v>88</v>
      </c>
      <c r="AT59" s="205">
        <v>20720000</v>
      </c>
      <c r="AU59" s="56" t="s">
        <v>91</v>
      </c>
      <c r="AV59" s="56">
        <v>0</v>
      </c>
      <c r="AW59" s="51" t="s">
        <v>90</v>
      </c>
      <c r="AX59" s="454">
        <f t="shared" si="3"/>
        <v>17020000</v>
      </c>
      <c r="AY59" s="455">
        <v>3700000</v>
      </c>
      <c r="AZ59" s="112">
        <f t="shared" si="4"/>
        <v>0.8214285714285714</v>
      </c>
      <c r="BA59" s="159">
        <v>0.8214285714285714</v>
      </c>
      <c r="BB59" s="111" t="s">
        <v>90</v>
      </c>
      <c r="BC59" s="56" t="s">
        <v>92</v>
      </c>
      <c r="BD59" s="109" t="s">
        <v>1569</v>
      </c>
      <c r="BE59" s="51" t="s">
        <v>88</v>
      </c>
      <c r="BF59" s="51" t="s">
        <v>88</v>
      </c>
    </row>
    <row r="60" spans="2:58" s="201" customFormat="1" ht="12.75" x14ac:dyDescent="0.2">
      <c r="B60" s="56">
        <v>2026</v>
      </c>
      <c r="C60" s="51">
        <v>891780111</v>
      </c>
      <c r="D60" s="51" t="s">
        <v>79</v>
      </c>
      <c r="E60" s="161" t="s">
        <v>1568</v>
      </c>
      <c r="F60" s="109" t="s">
        <v>1567</v>
      </c>
      <c r="G60" s="420">
        <v>0</v>
      </c>
      <c r="H60" s="56" t="s">
        <v>82</v>
      </c>
      <c r="I60" s="51" t="s">
        <v>174</v>
      </c>
      <c r="J60" s="121" t="s">
        <v>84</v>
      </c>
      <c r="K60" s="161" t="s">
        <v>1566</v>
      </c>
      <c r="L60" s="205">
        <v>20720000</v>
      </c>
      <c r="M60" s="51" t="s">
        <v>86</v>
      </c>
      <c r="N60" s="161" t="s">
        <v>1565</v>
      </c>
      <c r="O60" s="114">
        <v>1020812117</v>
      </c>
      <c r="P60" s="434">
        <v>41</v>
      </c>
      <c r="Q60" s="435">
        <v>46030</v>
      </c>
      <c r="R60" s="205">
        <v>157200000</v>
      </c>
      <c r="S60" s="205">
        <v>752</v>
      </c>
      <c r="T60" s="436">
        <v>46036</v>
      </c>
      <c r="U60" s="205">
        <v>20720000</v>
      </c>
      <c r="V60" s="56" t="s">
        <v>88</v>
      </c>
      <c r="W60" s="114">
        <v>1082851808</v>
      </c>
      <c r="X60" s="161" t="s">
        <v>1213</v>
      </c>
      <c r="Y60" s="439">
        <v>46036</v>
      </c>
      <c r="Z60" s="439">
        <v>46036</v>
      </c>
      <c r="AA60" s="436" t="s">
        <v>90</v>
      </c>
      <c r="AB60" s="436">
        <v>46203</v>
      </c>
      <c r="AC60" s="123">
        <f t="shared" si="0"/>
        <v>167</v>
      </c>
      <c r="AD60" s="114">
        <v>0</v>
      </c>
      <c r="AE60" s="114">
        <v>0</v>
      </c>
      <c r="AF60" s="114">
        <v>0</v>
      </c>
      <c r="AG60" s="437" t="s">
        <v>90</v>
      </c>
      <c r="AH60" s="117">
        <f t="shared" si="1"/>
        <v>0</v>
      </c>
      <c r="AI60" s="114">
        <v>0</v>
      </c>
      <c r="AJ60" s="114">
        <v>0</v>
      </c>
      <c r="AK60" s="436" t="s">
        <v>90</v>
      </c>
      <c r="AL60" s="438" t="s">
        <v>90</v>
      </c>
      <c r="AM60" s="56">
        <v>0</v>
      </c>
      <c r="AN60" s="438" t="s">
        <v>90</v>
      </c>
      <c r="AO60" s="438" t="s">
        <v>90</v>
      </c>
      <c r="AP60" s="438" t="s">
        <v>90</v>
      </c>
      <c r="AQ60" s="123">
        <f t="shared" si="2"/>
        <v>0</v>
      </c>
      <c r="AR60" s="453">
        <f>+L60+AE60-AJ60</f>
        <v>20720000</v>
      </c>
      <c r="AS60" s="56" t="s">
        <v>88</v>
      </c>
      <c r="AT60" s="205">
        <v>20720000</v>
      </c>
      <c r="AU60" s="56" t="s">
        <v>91</v>
      </c>
      <c r="AV60" s="56">
        <v>0</v>
      </c>
      <c r="AW60" s="51" t="s">
        <v>90</v>
      </c>
      <c r="AX60" s="454">
        <f t="shared" si="3"/>
        <v>17020000</v>
      </c>
      <c r="AY60" s="455">
        <v>3700000</v>
      </c>
      <c r="AZ60" s="112">
        <f t="shared" si="4"/>
        <v>0.8214285714285714</v>
      </c>
      <c r="BA60" s="159">
        <v>0.8214285714285714</v>
      </c>
      <c r="BB60" s="111" t="s">
        <v>90</v>
      </c>
      <c r="BC60" s="56" t="s">
        <v>92</v>
      </c>
      <c r="BD60" s="109" t="s">
        <v>1564</v>
      </c>
      <c r="BE60" s="51" t="s">
        <v>88</v>
      </c>
      <c r="BF60" s="51" t="s">
        <v>88</v>
      </c>
    </row>
    <row r="61" spans="2:58" s="201" customFormat="1" ht="12.75" x14ac:dyDescent="0.2">
      <c r="B61" s="56">
        <v>2026</v>
      </c>
      <c r="C61" s="51">
        <v>891780111</v>
      </c>
      <c r="D61" s="51" t="s">
        <v>79</v>
      </c>
      <c r="E61" s="161" t="s">
        <v>1563</v>
      </c>
      <c r="F61" s="109" t="s">
        <v>1562</v>
      </c>
      <c r="G61" s="420">
        <v>0</v>
      </c>
      <c r="H61" s="56" t="s">
        <v>82</v>
      </c>
      <c r="I61" s="51" t="s">
        <v>174</v>
      </c>
      <c r="J61" s="121" t="s">
        <v>84</v>
      </c>
      <c r="K61" s="161" t="s">
        <v>1561</v>
      </c>
      <c r="L61" s="205">
        <v>21600000</v>
      </c>
      <c r="M61" s="51" t="s">
        <v>86</v>
      </c>
      <c r="N61" s="161" t="s">
        <v>1560</v>
      </c>
      <c r="O61" s="114">
        <v>1082887058</v>
      </c>
      <c r="P61" s="434">
        <v>42</v>
      </c>
      <c r="Q61" s="435">
        <v>46030</v>
      </c>
      <c r="R61" s="205">
        <v>748396431</v>
      </c>
      <c r="S61" s="205">
        <v>815</v>
      </c>
      <c r="T61" s="436">
        <v>46037</v>
      </c>
      <c r="U61" s="205">
        <v>21600000</v>
      </c>
      <c r="V61" s="56" t="s">
        <v>88</v>
      </c>
      <c r="W61" s="114">
        <v>85155551</v>
      </c>
      <c r="X61" s="161" t="s">
        <v>1152</v>
      </c>
      <c r="Y61" s="439">
        <v>46037</v>
      </c>
      <c r="Z61" s="439">
        <v>46041</v>
      </c>
      <c r="AA61" s="436" t="s">
        <v>90</v>
      </c>
      <c r="AB61" s="436">
        <v>46203</v>
      </c>
      <c r="AC61" s="123">
        <f t="shared" si="0"/>
        <v>162</v>
      </c>
      <c r="AD61" s="114">
        <v>0</v>
      </c>
      <c r="AE61" s="114">
        <v>0</v>
      </c>
      <c r="AF61" s="114">
        <v>0</v>
      </c>
      <c r="AG61" s="437" t="s">
        <v>90</v>
      </c>
      <c r="AH61" s="117">
        <f t="shared" si="1"/>
        <v>0</v>
      </c>
      <c r="AI61" s="114">
        <v>0</v>
      </c>
      <c r="AJ61" s="114">
        <v>0</v>
      </c>
      <c r="AK61" s="436" t="s">
        <v>90</v>
      </c>
      <c r="AL61" s="438" t="s">
        <v>90</v>
      </c>
      <c r="AM61" s="56">
        <v>0</v>
      </c>
      <c r="AN61" s="438" t="s">
        <v>90</v>
      </c>
      <c r="AO61" s="438" t="s">
        <v>90</v>
      </c>
      <c r="AP61" s="438" t="s">
        <v>90</v>
      </c>
      <c r="AQ61" s="123">
        <f t="shared" si="2"/>
        <v>0</v>
      </c>
      <c r="AR61" s="453">
        <f>+L61+AE61-AJ61</f>
        <v>21600000</v>
      </c>
      <c r="AS61" s="56" t="s">
        <v>88</v>
      </c>
      <c r="AT61" s="205">
        <v>21600000</v>
      </c>
      <c r="AU61" s="56" t="s">
        <v>91</v>
      </c>
      <c r="AV61" s="56">
        <v>0</v>
      </c>
      <c r="AW61" s="51" t="s">
        <v>90</v>
      </c>
      <c r="AX61" s="454">
        <f t="shared" si="3"/>
        <v>17600000</v>
      </c>
      <c r="AY61" s="455">
        <v>4000000</v>
      </c>
      <c r="AZ61" s="112">
        <f t="shared" si="4"/>
        <v>0.81481481481481477</v>
      </c>
      <c r="BA61" s="159">
        <v>0.81481481481481477</v>
      </c>
      <c r="BB61" s="111" t="s">
        <v>90</v>
      </c>
      <c r="BC61" s="56" t="s">
        <v>92</v>
      </c>
      <c r="BD61" s="109" t="s">
        <v>1559</v>
      </c>
      <c r="BE61" s="51" t="s">
        <v>88</v>
      </c>
      <c r="BF61" s="51" t="s">
        <v>88</v>
      </c>
    </row>
    <row r="62" spans="2:58" s="201" customFormat="1" ht="12.75" x14ac:dyDescent="0.2">
      <c r="B62" s="56">
        <v>2026</v>
      </c>
      <c r="C62" s="51">
        <v>891780111</v>
      </c>
      <c r="D62" s="51" t="s">
        <v>79</v>
      </c>
      <c r="E62" s="161" t="s">
        <v>1558</v>
      </c>
      <c r="F62" s="109" t="s">
        <v>1557</v>
      </c>
      <c r="G62" s="420">
        <v>0</v>
      </c>
      <c r="H62" s="56" t="s">
        <v>82</v>
      </c>
      <c r="I62" s="51" t="s">
        <v>174</v>
      </c>
      <c r="J62" s="121" t="s">
        <v>84</v>
      </c>
      <c r="K62" s="161" t="s">
        <v>1556</v>
      </c>
      <c r="L62" s="205">
        <v>21600000</v>
      </c>
      <c r="M62" s="51" t="s">
        <v>86</v>
      </c>
      <c r="N62" s="161" t="s">
        <v>1555</v>
      </c>
      <c r="O62" s="114">
        <v>1140863901</v>
      </c>
      <c r="P62" s="434">
        <v>42</v>
      </c>
      <c r="Q62" s="435">
        <v>46030</v>
      </c>
      <c r="R62" s="205">
        <v>748396431</v>
      </c>
      <c r="S62" s="205">
        <v>816</v>
      </c>
      <c r="T62" s="436">
        <v>46037</v>
      </c>
      <c r="U62" s="205">
        <v>21600000</v>
      </c>
      <c r="V62" s="56" t="s">
        <v>88</v>
      </c>
      <c r="W62" s="114">
        <v>85155551</v>
      </c>
      <c r="X62" s="161" t="s">
        <v>1152</v>
      </c>
      <c r="Y62" s="439">
        <v>46037</v>
      </c>
      <c r="Z62" s="439">
        <v>46041</v>
      </c>
      <c r="AA62" s="436" t="s">
        <v>90</v>
      </c>
      <c r="AB62" s="436">
        <v>46203</v>
      </c>
      <c r="AC62" s="123">
        <f t="shared" si="0"/>
        <v>162</v>
      </c>
      <c r="AD62" s="114">
        <v>0</v>
      </c>
      <c r="AE62" s="114">
        <v>0</v>
      </c>
      <c r="AF62" s="114">
        <v>0</v>
      </c>
      <c r="AG62" s="437" t="s">
        <v>90</v>
      </c>
      <c r="AH62" s="117">
        <f t="shared" si="1"/>
        <v>0</v>
      </c>
      <c r="AI62" s="114">
        <v>0</v>
      </c>
      <c r="AJ62" s="114">
        <v>0</v>
      </c>
      <c r="AK62" s="436" t="s">
        <v>90</v>
      </c>
      <c r="AL62" s="438" t="s">
        <v>90</v>
      </c>
      <c r="AM62" s="56">
        <v>0</v>
      </c>
      <c r="AN62" s="438" t="s">
        <v>90</v>
      </c>
      <c r="AO62" s="438" t="s">
        <v>90</v>
      </c>
      <c r="AP62" s="438" t="s">
        <v>90</v>
      </c>
      <c r="AQ62" s="123">
        <f t="shared" si="2"/>
        <v>0</v>
      </c>
      <c r="AR62" s="453">
        <f>+L62+AE62-AJ62</f>
        <v>21600000</v>
      </c>
      <c r="AS62" s="56" t="s">
        <v>88</v>
      </c>
      <c r="AT62" s="205">
        <v>21600000</v>
      </c>
      <c r="AU62" s="56" t="s">
        <v>91</v>
      </c>
      <c r="AV62" s="56">
        <v>0</v>
      </c>
      <c r="AW62" s="51" t="s">
        <v>90</v>
      </c>
      <c r="AX62" s="454">
        <f t="shared" si="3"/>
        <v>17600000</v>
      </c>
      <c r="AY62" s="455">
        <v>4000000</v>
      </c>
      <c r="AZ62" s="112">
        <f t="shared" si="4"/>
        <v>0.81481481481481477</v>
      </c>
      <c r="BA62" s="159">
        <v>0.81481481481481477</v>
      </c>
      <c r="BB62" s="111" t="s">
        <v>90</v>
      </c>
      <c r="BC62" s="56" t="s">
        <v>92</v>
      </c>
      <c r="BD62" s="109" t="s">
        <v>1554</v>
      </c>
      <c r="BE62" s="51" t="s">
        <v>88</v>
      </c>
      <c r="BF62" s="51" t="s">
        <v>88</v>
      </c>
    </row>
    <row r="63" spans="2:58" s="201" customFormat="1" ht="12.75" x14ac:dyDescent="0.2">
      <c r="B63" s="56">
        <v>2026</v>
      </c>
      <c r="C63" s="51">
        <v>891780111</v>
      </c>
      <c r="D63" s="51" t="s">
        <v>79</v>
      </c>
      <c r="E63" s="161" t="s">
        <v>1553</v>
      </c>
      <c r="F63" s="109" t="s">
        <v>1552</v>
      </c>
      <c r="G63" s="420">
        <v>0</v>
      </c>
      <c r="H63" s="56" t="s">
        <v>82</v>
      </c>
      <c r="I63" s="51" t="s">
        <v>174</v>
      </c>
      <c r="J63" s="121" t="s">
        <v>84</v>
      </c>
      <c r="K63" s="161" t="s">
        <v>1551</v>
      </c>
      <c r="L63" s="205">
        <v>21600000</v>
      </c>
      <c r="M63" s="51" t="s">
        <v>86</v>
      </c>
      <c r="N63" s="161" t="s">
        <v>1550</v>
      </c>
      <c r="O63" s="114">
        <v>12617352</v>
      </c>
      <c r="P63" s="434">
        <v>42</v>
      </c>
      <c r="Q63" s="435">
        <v>46030</v>
      </c>
      <c r="R63" s="205">
        <v>748396431</v>
      </c>
      <c r="S63" s="205">
        <v>817</v>
      </c>
      <c r="T63" s="436">
        <v>46037</v>
      </c>
      <c r="U63" s="205">
        <v>21600000</v>
      </c>
      <c r="V63" s="56" t="s">
        <v>88</v>
      </c>
      <c r="W63" s="114">
        <v>85155551</v>
      </c>
      <c r="X63" s="161" t="s">
        <v>1152</v>
      </c>
      <c r="Y63" s="439">
        <v>46037</v>
      </c>
      <c r="Z63" s="439">
        <v>46041</v>
      </c>
      <c r="AA63" s="436" t="s">
        <v>90</v>
      </c>
      <c r="AB63" s="436">
        <v>46203</v>
      </c>
      <c r="AC63" s="123">
        <f t="shared" si="0"/>
        <v>162</v>
      </c>
      <c r="AD63" s="114">
        <v>0</v>
      </c>
      <c r="AE63" s="114">
        <v>0</v>
      </c>
      <c r="AF63" s="114">
        <v>0</v>
      </c>
      <c r="AG63" s="437" t="s">
        <v>90</v>
      </c>
      <c r="AH63" s="117">
        <f t="shared" si="1"/>
        <v>0</v>
      </c>
      <c r="AI63" s="114">
        <v>0</v>
      </c>
      <c r="AJ63" s="114">
        <v>0</v>
      </c>
      <c r="AK63" s="436" t="s">
        <v>90</v>
      </c>
      <c r="AL63" s="438" t="s">
        <v>90</v>
      </c>
      <c r="AM63" s="56">
        <v>0</v>
      </c>
      <c r="AN63" s="438" t="s">
        <v>90</v>
      </c>
      <c r="AO63" s="438" t="s">
        <v>90</v>
      </c>
      <c r="AP63" s="438" t="s">
        <v>90</v>
      </c>
      <c r="AQ63" s="123">
        <f t="shared" si="2"/>
        <v>0</v>
      </c>
      <c r="AR63" s="453">
        <f>+L63+AE63-AJ63</f>
        <v>21600000</v>
      </c>
      <c r="AS63" s="56" t="s">
        <v>88</v>
      </c>
      <c r="AT63" s="205">
        <v>21600000</v>
      </c>
      <c r="AU63" s="56" t="s">
        <v>91</v>
      </c>
      <c r="AV63" s="56">
        <v>0</v>
      </c>
      <c r="AW63" s="51" t="s">
        <v>90</v>
      </c>
      <c r="AX63" s="454">
        <f t="shared" si="3"/>
        <v>17600000</v>
      </c>
      <c r="AY63" s="455">
        <v>4000000</v>
      </c>
      <c r="AZ63" s="112">
        <f t="shared" si="4"/>
        <v>0.81481481481481477</v>
      </c>
      <c r="BA63" s="159">
        <v>0.81481481481481477</v>
      </c>
      <c r="BB63" s="111" t="s">
        <v>90</v>
      </c>
      <c r="BC63" s="56" t="s">
        <v>92</v>
      </c>
      <c r="BD63" s="109" t="s">
        <v>1549</v>
      </c>
      <c r="BE63" s="51" t="s">
        <v>88</v>
      </c>
      <c r="BF63" s="51" t="s">
        <v>88</v>
      </c>
    </row>
    <row r="64" spans="2:58" s="201" customFormat="1" ht="12.75" x14ac:dyDescent="0.2">
      <c r="B64" s="56">
        <v>2026</v>
      </c>
      <c r="C64" s="51">
        <v>891780111</v>
      </c>
      <c r="D64" s="51" t="s">
        <v>79</v>
      </c>
      <c r="E64" s="161" t="s">
        <v>1548</v>
      </c>
      <c r="F64" s="109" t="s">
        <v>1547</v>
      </c>
      <c r="G64" s="420">
        <v>0</v>
      </c>
      <c r="H64" s="56" t="s">
        <v>82</v>
      </c>
      <c r="I64" s="51" t="s">
        <v>174</v>
      </c>
      <c r="J64" s="121" t="s">
        <v>84</v>
      </c>
      <c r="K64" s="161" t="s">
        <v>1546</v>
      </c>
      <c r="L64" s="205">
        <v>20520000</v>
      </c>
      <c r="M64" s="51" t="s">
        <v>86</v>
      </c>
      <c r="N64" s="161" t="s">
        <v>1545</v>
      </c>
      <c r="O64" s="114">
        <v>1082868615</v>
      </c>
      <c r="P64" s="434">
        <v>42</v>
      </c>
      <c r="Q64" s="435">
        <v>46030</v>
      </c>
      <c r="R64" s="205">
        <v>748396431</v>
      </c>
      <c r="S64" s="205">
        <v>818</v>
      </c>
      <c r="T64" s="436">
        <v>46037</v>
      </c>
      <c r="U64" s="205">
        <v>20520000</v>
      </c>
      <c r="V64" s="56" t="s">
        <v>88</v>
      </c>
      <c r="W64" s="114">
        <v>85155551</v>
      </c>
      <c r="X64" s="161" t="s">
        <v>1152</v>
      </c>
      <c r="Y64" s="439">
        <v>46037</v>
      </c>
      <c r="Z64" s="439">
        <v>46041</v>
      </c>
      <c r="AA64" s="436" t="s">
        <v>90</v>
      </c>
      <c r="AB64" s="436">
        <v>46203</v>
      </c>
      <c r="AC64" s="123">
        <f t="shared" si="0"/>
        <v>162</v>
      </c>
      <c r="AD64" s="114">
        <v>0</v>
      </c>
      <c r="AE64" s="114">
        <v>0</v>
      </c>
      <c r="AF64" s="114">
        <v>0</v>
      </c>
      <c r="AG64" s="437" t="s">
        <v>90</v>
      </c>
      <c r="AH64" s="117">
        <f t="shared" si="1"/>
        <v>0</v>
      </c>
      <c r="AI64" s="114">
        <v>0</v>
      </c>
      <c r="AJ64" s="114">
        <v>0</v>
      </c>
      <c r="AK64" s="436" t="s">
        <v>90</v>
      </c>
      <c r="AL64" s="438" t="s">
        <v>90</v>
      </c>
      <c r="AM64" s="56">
        <v>0</v>
      </c>
      <c r="AN64" s="438" t="s">
        <v>90</v>
      </c>
      <c r="AO64" s="438" t="s">
        <v>90</v>
      </c>
      <c r="AP64" s="438" t="s">
        <v>90</v>
      </c>
      <c r="AQ64" s="123">
        <f t="shared" si="2"/>
        <v>0</v>
      </c>
      <c r="AR64" s="453">
        <f>+L64+AE64-AJ64</f>
        <v>20520000</v>
      </c>
      <c r="AS64" s="56" t="s">
        <v>88</v>
      </c>
      <c r="AT64" s="205">
        <v>20520000</v>
      </c>
      <c r="AU64" s="56" t="s">
        <v>91</v>
      </c>
      <c r="AV64" s="56">
        <v>0</v>
      </c>
      <c r="AW64" s="51" t="s">
        <v>90</v>
      </c>
      <c r="AX64" s="454">
        <f t="shared" si="3"/>
        <v>16720000</v>
      </c>
      <c r="AY64" s="455">
        <v>3800000</v>
      </c>
      <c r="AZ64" s="112">
        <f t="shared" si="4"/>
        <v>0.81481481481481477</v>
      </c>
      <c r="BA64" s="159">
        <v>0.81481481481481477</v>
      </c>
      <c r="BB64" s="111" t="s">
        <v>90</v>
      </c>
      <c r="BC64" s="56" t="s">
        <v>92</v>
      </c>
      <c r="BD64" s="109" t="s">
        <v>1544</v>
      </c>
      <c r="BE64" s="51" t="s">
        <v>88</v>
      </c>
      <c r="BF64" s="51" t="s">
        <v>88</v>
      </c>
    </row>
    <row r="65" spans="2:58" s="201" customFormat="1" ht="12.75" x14ac:dyDescent="0.2">
      <c r="B65" s="56">
        <v>2026</v>
      </c>
      <c r="C65" s="51">
        <v>891780111</v>
      </c>
      <c r="D65" s="51" t="s">
        <v>79</v>
      </c>
      <c r="E65" s="161" t="s">
        <v>1543</v>
      </c>
      <c r="F65" s="109" t="s">
        <v>1542</v>
      </c>
      <c r="G65" s="420">
        <v>0</v>
      </c>
      <c r="H65" s="56" t="s">
        <v>82</v>
      </c>
      <c r="I65" s="51" t="s">
        <v>174</v>
      </c>
      <c r="J65" s="121" t="s">
        <v>84</v>
      </c>
      <c r="K65" s="161" t="s">
        <v>1541</v>
      </c>
      <c r="L65" s="205">
        <v>21600000</v>
      </c>
      <c r="M65" s="51" t="s">
        <v>86</v>
      </c>
      <c r="N65" s="161" t="s">
        <v>1540</v>
      </c>
      <c r="O65" s="114">
        <v>57445651</v>
      </c>
      <c r="P65" s="434">
        <v>42</v>
      </c>
      <c r="Q65" s="435">
        <v>46030</v>
      </c>
      <c r="R65" s="205">
        <v>748396431</v>
      </c>
      <c r="S65" s="205">
        <v>819</v>
      </c>
      <c r="T65" s="436">
        <v>46037</v>
      </c>
      <c r="U65" s="205">
        <v>21600000</v>
      </c>
      <c r="V65" s="56" t="s">
        <v>88</v>
      </c>
      <c r="W65" s="114">
        <v>85155551</v>
      </c>
      <c r="X65" s="161" t="s">
        <v>1152</v>
      </c>
      <c r="Y65" s="439">
        <v>46037</v>
      </c>
      <c r="Z65" s="439">
        <v>46041</v>
      </c>
      <c r="AA65" s="436" t="s">
        <v>90</v>
      </c>
      <c r="AB65" s="436">
        <v>46203</v>
      </c>
      <c r="AC65" s="123">
        <f t="shared" si="0"/>
        <v>162</v>
      </c>
      <c r="AD65" s="114">
        <v>0</v>
      </c>
      <c r="AE65" s="114">
        <v>0</v>
      </c>
      <c r="AF65" s="114">
        <v>0</v>
      </c>
      <c r="AG65" s="437" t="s">
        <v>90</v>
      </c>
      <c r="AH65" s="117">
        <f t="shared" si="1"/>
        <v>0</v>
      </c>
      <c r="AI65" s="114">
        <v>0</v>
      </c>
      <c r="AJ65" s="114">
        <v>0</v>
      </c>
      <c r="AK65" s="436" t="s">
        <v>90</v>
      </c>
      <c r="AL65" s="438" t="s">
        <v>90</v>
      </c>
      <c r="AM65" s="56">
        <v>0</v>
      </c>
      <c r="AN65" s="438" t="s">
        <v>90</v>
      </c>
      <c r="AO65" s="438" t="s">
        <v>90</v>
      </c>
      <c r="AP65" s="438" t="s">
        <v>90</v>
      </c>
      <c r="AQ65" s="123">
        <f t="shared" si="2"/>
        <v>0</v>
      </c>
      <c r="AR65" s="453">
        <f>+L65+AE65-AJ65</f>
        <v>21600000</v>
      </c>
      <c r="AS65" s="56" t="s">
        <v>88</v>
      </c>
      <c r="AT65" s="205">
        <v>21600000</v>
      </c>
      <c r="AU65" s="56" t="s">
        <v>91</v>
      </c>
      <c r="AV65" s="56">
        <v>0</v>
      </c>
      <c r="AW65" s="51" t="s">
        <v>90</v>
      </c>
      <c r="AX65" s="454">
        <f t="shared" si="3"/>
        <v>17600000</v>
      </c>
      <c r="AY65" s="455">
        <v>4000000</v>
      </c>
      <c r="AZ65" s="112">
        <f t="shared" si="4"/>
        <v>0.81481481481481477</v>
      </c>
      <c r="BA65" s="159">
        <v>0.81481481481481477</v>
      </c>
      <c r="BB65" s="111" t="s">
        <v>90</v>
      </c>
      <c r="BC65" s="56" t="s">
        <v>92</v>
      </c>
      <c r="BD65" s="109" t="s">
        <v>1539</v>
      </c>
      <c r="BE65" s="51" t="s">
        <v>88</v>
      </c>
      <c r="BF65" s="51" t="s">
        <v>88</v>
      </c>
    </row>
    <row r="66" spans="2:58" s="201" customFormat="1" ht="12.75" x14ac:dyDescent="0.2">
      <c r="B66" s="56">
        <v>2026</v>
      </c>
      <c r="C66" s="51">
        <v>891780111</v>
      </c>
      <c r="D66" s="51" t="s">
        <v>79</v>
      </c>
      <c r="E66" s="161" t="s">
        <v>1538</v>
      </c>
      <c r="F66" s="109" t="s">
        <v>1537</v>
      </c>
      <c r="G66" s="420">
        <v>0</v>
      </c>
      <c r="H66" s="56" t="s">
        <v>82</v>
      </c>
      <c r="I66" s="51" t="s">
        <v>174</v>
      </c>
      <c r="J66" s="121" t="s">
        <v>84</v>
      </c>
      <c r="K66" s="161" t="s">
        <v>1536</v>
      </c>
      <c r="L66" s="205">
        <v>25380000</v>
      </c>
      <c r="M66" s="51" t="s">
        <v>86</v>
      </c>
      <c r="N66" s="161" t="s">
        <v>1506</v>
      </c>
      <c r="O66" s="114">
        <v>1082925044</v>
      </c>
      <c r="P66" s="434">
        <v>42</v>
      </c>
      <c r="Q66" s="435">
        <v>46030</v>
      </c>
      <c r="R66" s="205">
        <v>748396431</v>
      </c>
      <c r="S66" s="205">
        <v>820</v>
      </c>
      <c r="T66" s="436">
        <v>46037</v>
      </c>
      <c r="U66" s="205">
        <v>25380000</v>
      </c>
      <c r="V66" s="56" t="s">
        <v>88</v>
      </c>
      <c r="W66" s="114">
        <v>85155551</v>
      </c>
      <c r="X66" s="161" t="s">
        <v>1152</v>
      </c>
      <c r="Y66" s="439">
        <v>46037</v>
      </c>
      <c r="Z66" s="439">
        <v>46041</v>
      </c>
      <c r="AA66" s="436" t="s">
        <v>90</v>
      </c>
      <c r="AB66" s="436">
        <v>46203</v>
      </c>
      <c r="AC66" s="123">
        <f t="shared" si="0"/>
        <v>162</v>
      </c>
      <c r="AD66" s="114">
        <v>0</v>
      </c>
      <c r="AE66" s="114">
        <v>0</v>
      </c>
      <c r="AF66" s="114">
        <v>0</v>
      </c>
      <c r="AG66" s="437" t="s">
        <v>90</v>
      </c>
      <c r="AH66" s="117">
        <f t="shared" si="1"/>
        <v>0</v>
      </c>
      <c r="AI66" s="114">
        <v>0</v>
      </c>
      <c r="AJ66" s="114">
        <v>0</v>
      </c>
      <c r="AK66" s="436" t="s">
        <v>90</v>
      </c>
      <c r="AL66" s="438" t="s">
        <v>90</v>
      </c>
      <c r="AM66" s="56">
        <v>0</v>
      </c>
      <c r="AN66" s="438" t="s">
        <v>90</v>
      </c>
      <c r="AO66" s="438" t="s">
        <v>90</v>
      </c>
      <c r="AP66" s="438" t="s">
        <v>90</v>
      </c>
      <c r="AQ66" s="123">
        <f t="shared" si="2"/>
        <v>0</v>
      </c>
      <c r="AR66" s="453">
        <f>+L66+AE66-AJ66</f>
        <v>25380000</v>
      </c>
      <c r="AS66" s="56" t="s">
        <v>88</v>
      </c>
      <c r="AT66" s="205">
        <v>25380000</v>
      </c>
      <c r="AU66" s="56" t="s">
        <v>91</v>
      </c>
      <c r="AV66" s="56">
        <v>0</v>
      </c>
      <c r="AW66" s="51" t="s">
        <v>90</v>
      </c>
      <c r="AX66" s="454">
        <f t="shared" si="3"/>
        <v>20680000</v>
      </c>
      <c r="AY66" s="455">
        <v>4700000</v>
      </c>
      <c r="AZ66" s="112">
        <f t="shared" si="4"/>
        <v>0.81481481481481477</v>
      </c>
      <c r="BA66" s="159">
        <v>0.81481481481481477</v>
      </c>
      <c r="BB66" s="111" t="s">
        <v>90</v>
      </c>
      <c r="BC66" s="56" t="s">
        <v>92</v>
      </c>
      <c r="BD66" s="109" t="s">
        <v>1535</v>
      </c>
      <c r="BE66" s="51" t="s">
        <v>88</v>
      </c>
      <c r="BF66" s="51" t="s">
        <v>88</v>
      </c>
    </row>
    <row r="67" spans="2:58" s="201" customFormat="1" ht="12.75" x14ac:dyDescent="0.2">
      <c r="B67" s="56">
        <v>2026</v>
      </c>
      <c r="C67" s="51">
        <v>891780111</v>
      </c>
      <c r="D67" s="51" t="s">
        <v>79</v>
      </c>
      <c r="E67" s="161" t="s">
        <v>1534</v>
      </c>
      <c r="F67" s="109" t="s">
        <v>1533</v>
      </c>
      <c r="G67" s="420">
        <v>0</v>
      </c>
      <c r="H67" s="56" t="s">
        <v>82</v>
      </c>
      <c r="I67" s="51" t="s">
        <v>174</v>
      </c>
      <c r="J67" s="121" t="s">
        <v>84</v>
      </c>
      <c r="K67" s="161" t="s">
        <v>1532</v>
      </c>
      <c r="L67" s="205">
        <v>21600000</v>
      </c>
      <c r="M67" s="51" t="s">
        <v>86</v>
      </c>
      <c r="N67" s="161" t="s">
        <v>1531</v>
      </c>
      <c r="O67" s="114">
        <v>1082936555</v>
      </c>
      <c r="P67" s="434">
        <v>42</v>
      </c>
      <c r="Q67" s="435">
        <v>46030</v>
      </c>
      <c r="R67" s="205">
        <v>748396431</v>
      </c>
      <c r="S67" s="205">
        <v>821</v>
      </c>
      <c r="T67" s="436">
        <v>46037</v>
      </c>
      <c r="U67" s="205">
        <v>21600000</v>
      </c>
      <c r="V67" s="56" t="s">
        <v>88</v>
      </c>
      <c r="W67" s="114">
        <v>85155551</v>
      </c>
      <c r="X67" s="161" t="s">
        <v>1152</v>
      </c>
      <c r="Y67" s="439">
        <v>46037</v>
      </c>
      <c r="Z67" s="439">
        <v>46041</v>
      </c>
      <c r="AA67" s="436" t="s">
        <v>90</v>
      </c>
      <c r="AB67" s="436">
        <v>46203</v>
      </c>
      <c r="AC67" s="123">
        <f t="shared" si="0"/>
        <v>162</v>
      </c>
      <c r="AD67" s="114">
        <v>0</v>
      </c>
      <c r="AE67" s="114">
        <v>0</v>
      </c>
      <c r="AF67" s="114">
        <v>0</v>
      </c>
      <c r="AG67" s="437" t="s">
        <v>90</v>
      </c>
      <c r="AH67" s="117">
        <f t="shared" si="1"/>
        <v>0</v>
      </c>
      <c r="AI67" s="114">
        <v>0</v>
      </c>
      <c r="AJ67" s="114">
        <v>0</v>
      </c>
      <c r="AK67" s="436" t="s">
        <v>90</v>
      </c>
      <c r="AL67" s="438" t="s">
        <v>90</v>
      </c>
      <c r="AM67" s="56">
        <v>0</v>
      </c>
      <c r="AN67" s="438" t="s">
        <v>90</v>
      </c>
      <c r="AO67" s="438" t="s">
        <v>90</v>
      </c>
      <c r="AP67" s="438" t="s">
        <v>90</v>
      </c>
      <c r="AQ67" s="123">
        <f t="shared" si="2"/>
        <v>0</v>
      </c>
      <c r="AR67" s="453">
        <f>+L67+AE67-AJ67</f>
        <v>21600000</v>
      </c>
      <c r="AS67" s="56" t="s">
        <v>88</v>
      </c>
      <c r="AT67" s="205">
        <v>21600000</v>
      </c>
      <c r="AU67" s="56" t="s">
        <v>91</v>
      </c>
      <c r="AV67" s="56">
        <v>0</v>
      </c>
      <c r="AW67" s="51" t="s">
        <v>90</v>
      </c>
      <c r="AX67" s="454">
        <f t="shared" si="3"/>
        <v>17600000</v>
      </c>
      <c r="AY67" s="455">
        <v>4000000</v>
      </c>
      <c r="AZ67" s="112">
        <f t="shared" si="4"/>
        <v>0.81481481481481477</v>
      </c>
      <c r="BA67" s="159">
        <v>0.81481481481481477</v>
      </c>
      <c r="BB67" s="111" t="s">
        <v>90</v>
      </c>
      <c r="BC67" s="56" t="s">
        <v>92</v>
      </c>
      <c r="BD67" s="109" t="s">
        <v>1530</v>
      </c>
      <c r="BE67" s="51" t="s">
        <v>88</v>
      </c>
      <c r="BF67" s="51" t="s">
        <v>88</v>
      </c>
    </row>
    <row r="68" spans="2:58" s="201" customFormat="1" ht="12.75" x14ac:dyDescent="0.2">
      <c r="B68" s="56">
        <v>2026</v>
      </c>
      <c r="C68" s="51">
        <v>891780111</v>
      </c>
      <c r="D68" s="51" t="s">
        <v>79</v>
      </c>
      <c r="E68" s="161" t="s">
        <v>1529</v>
      </c>
      <c r="F68" s="109" t="s">
        <v>1528</v>
      </c>
      <c r="G68" s="420">
        <v>0</v>
      </c>
      <c r="H68" s="56" t="s">
        <v>82</v>
      </c>
      <c r="I68" s="51" t="s">
        <v>174</v>
      </c>
      <c r="J68" s="121" t="s">
        <v>84</v>
      </c>
      <c r="K68" s="161" t="s">
        <v>1527</v>
      </c>
      <c r="L68" s="205">
        <v>21600000</v>
      </c>
      <c r="M68" s="51" t="s">
        <v>86</v>
      </c>
      <c r="N68" s="161" t="s">
        <v>1526</v>
      </c>
      <c r="O68" s="114">
        <v>1082958642</v>
      </c>
      <c r="P68" s="434">
        <v>42</v>
      </c>
      <c r="Q68" s="435">
        <v>46030</v>
      </c>
      <c r="R68" s="205">
        <v>748396431</v>
      </c>
      <c r="S68" s="205">
        <v>822</v>
      </c>
      <c r="T68" s="436">
        <v>46037</v>
      </c>
      <c r="U68" s="205">
        <v>21600000</v>
      </c>
      <c r="V68" s="56" t="s">
        <v>88</v>
      </c>
      <c r="W68" s="114">
        <v>85155551</v>
      </c>
      <c r="X68" s="161" t="s">
        <v>1152</v>
      </c>
      <c r="Y68" s="439">
        <v>46037</v>
      </c>
      <c r="Z68" s="439">
        <v>46041</v>
      </c>
      <c r="AA68" s="436" t="s">
        <v>90</v>
      </c>
      <c r="AB68" s="436">
        <v>46203</v>
      </c>
      <c r="AC68" s="123">
        <f t="shared" si="0"/>
        <v>162</v>
      </c>
      <c r="AD68" s="114">
        <v>0</v>
      </c>
      <c r="AE68" s="114">
        <v>0</v>
      </c>
      <c r="AF68" s="114">
        <v>0</v>
      </c>
      <c r="AG68" s="437" t="s">
        <v>90</v>
      </c>
      <c r="AH68" s="117">
        <f t="shared" si="1"/>
        <v>0</v>
      </c>
      <c r="AI68" s="114">
        <v>0</v>
      </c>
      <c r="AJ68" s="114">
        <v>0</v>
      </c>
      <c r="AK68" s="436" t="s">
        <v>90</v>
      </c>
      <c r="AL68" s="438" t="s">
        <v>90</v>
      </c>
      <c r="AM68" s="56">
        <v>0</v>
      </c>
      <c r="AN68" s="438" t="s">
        <v>90</v>
      </c>
      <c r="AO68" s="438" t="s">
        <v>90</v>
      </c>
      <c r="AP68" s="438" t="s">
        <v>90</v>
      </c>
      <c r="AQ68" s="123">
        <f t="shared" si="2"/>
        <v>0</v>
      </c>
      <c r="AR68" s="453">
        <f>+L68+AE68-AJ68</f>
        <v>21600000</v>
      </c>
      <c r="AS68" s="56" t="s">
        <v>88</v>
      </c>
      <c r="AT68" s="205">
        <v>21600000</v>
      </c>
      <c r="AU68" s="56" t="s">
        <v>91</v>
      </c>
      <c r="AV68" s="56">
        <v>0</v>
      </c>
      <c r="AW68" s="51" t="s">
        <v>90</v>
      </c>
      <c r="AX68" s="454">
        <f t="shared" si="3"/>
        <v>17600000</v>
      </c>
      <c r="AY68" s="454">
        <v>4000000</v>
      </c>
      <c r="AZ68" s="112">
        <f t="shared" si="4"/>
        <v>0.81481481481481477</v>
      </c>
      <c r="BA68" s="159">
        <v>0.81481481481481477</v>
      </c>
      <c r="BB68" s="111" t="s">
        <v>90</v>
      </c>
      <c r="BC68" s="56" t="s">
        <v>92</v>
      </c>
      <c r="BD68" s="109" t="s">
        <v>1525</v>
      </c>
      <c r="BE68" s="51" t="s">
        <v>88</v>
      </c>
      <c r="BF68" s="51" t="s">
        <v>88</v>
      </c>
    </row>
    <row r="69" spans="2:58" s="201" customFormat="1" ht="12.75" x14ac:dyDescent="0.2">
      <c r="B69" s="56">
        <v>2026</v>
      </c>
      <c r="C69" s="51">
        <v>891780111</v>
      </c>
      <c r="D69" s="51" t="s">
        <v>79</v>
      </c>
      <c r="E69" s="161" t="s">
        <v>1524</v>
      </c>
      <c r="F69" s="109" t="s">
        <v>1523</v>
      </c>
      <c r="G69" s="420">
        <v>0</v>
      </c>
      <c r="H69" s="56" t="s">
        <v>82</v>
      </c>
      <c r="I69" s="51" t="s">
        <v>174</v>
      </c>
      <c r="J69" s="121" t="s">
        <v>84</v>
      </c>
      <c r="K69" s="161" t="s">
        <v>1522</v>
      </c>
      <c r="L69" s="205">
        <v>20520000</v>
      </c>
      <c r="M69" s="51" t="s">
        <v>86</v>
      </c>
      <c r="N69" s="161" t="s">
        <v>1521</v>
      </c>
      <c r="O69" s="114">
        <v>1124006778</v>
      </c>
      <c r="P69" s="434">
        <v>42</v>
      </c>
      <c r="Q69" s="435">
        <v>46030</v>
      </c>
      <c r="R69" s="205">
        <v>748396431</v>
      </c>
      <c r="S69" s="205">
        <v>823</v>
      </c>
      <c r="T69" s="436">
        <v>46037</v>
      </c>
      <c r="U69" s="205">
        <v>20520000</v>
      </c>
      <c r="V69" s="56" t="s">
        <v>88</v>
      </c>
      <c r="W69" s="114">
        <v>85155551</v>
      </c>
      <c r="X69" s="161" t="s">
        <v>1152</v>
      </c>
      <c r="Y69" s="439">
        <v>46037</v>
      </c>
      <c r="Z69" s="439">
        <v>46041</v>
      </c>
      <c r="AA69" s="436" t="s">
        <v>90</v>
      </c>
      <c r="AB69" s="436">
        <v>46203</v>
      </c>
      <c r="AC69" s="123">
        <f t="shared" si="0"/>
        <v>162</v>
      </c>
      <c r="AD69" s="114">
        <v>0</v>
      </c>
      <c r="AE69" s="114">
        <v>0</v>
      </c>
      <c r="AF69" s="114">
        <v>0</v>
      </c>
      <c r="AG69" s="437" t="s">
        <v>90</v>
      </c>
      <c r="AH69" s="117">
        <f t="shared" si="1"/>
        <v>0</v>
      </c>
      <c r="AI69" s="114">
        <v>0</v>
      </c>
      <c r="AJ69" s="114">
        <v>0</v>
      </c>
      <c r="AK69" s="436" t="s">
        <v>90</v>
      </c>
      <c r="AL69" s="438" t="s">
        <v>90</v>
      </c>
      <c r="AM69" s="56">
        <v>0</v>
      </c>
      <c r="AN69" s="438" t="s">
        <v>90</v>
      </c>
      <c r="AO69" s="438" t="s">
        <v>90</v>
      </c>
      <c r="AP69" s="438" t="s">
        <v>90</v>
      </c>
      <c r="AQ69" s="123">
        <f t="shared" si="2"/>
        <v>0</v>
      </c>
      <c r="AR69" s="453">
        <f>+L69+AE69-AJ69</f>
        <v>20520000</v>
      </c>
      <c r="AS69" s="56" t="s">
        <v>88</v>
      </c>
      <c r="AT69" s="205">
        <v>20520000</v>
      </c>
      <c r="AU69" s="56" t="s">
        <v>91</v>
      </c>
      <c r="AV69" s="56">
        <v>0</v>
      </c>
      <c r="AW69" s="51" t="s">
        <v>90</v>
      </c>
      <c r="AX69" s="454">
        <f t="shared" si="3"/>
        <v>16720000</v>
      </c>
      <c r="AY69" s="454">
        <v>3800000</v>
      </c>
      <c r="AZ69" s="112">
        <f t="shared" si="4"/>
        <v>0.81481481481481477</v>
      </c>
      <c r="BA69" s="159">
        <v>0.81481481481481477</v>
      </c>
      <c r="BB69" s="111" t="s">
        <v>90</v>
      </c>
      <c r="BC69" s="56" t="s">
        <v>92</v>
      </c>
      <c r="BD69" s="109" t="s">
        <v>1520</v>
      </c>
      <c r="BE69" s="51" t="s">
        <v>88</v>
      </c>
      <c r="BF69" s="51" t="s">
        <v>88</v>
      </c>
    </row>
    <row r="70" spans="2:58" s="201" customFormat="1" ht="12.75" x14ac:dyDescent="0.2">
      <c r="B70" s="56">
        <v>2026</v>
      </c>
      <c r="C70" s="51">
        <v>891780111</v>
      </c>
      <c r="D70" s="51" t="s">
        <v>79</v>
      </c>
      <c r="E70" s="161" t="s">
        <v>1519</v>
      </c>
      <c r="F70" s="109" t="s">
        <v>1518</v>
      </c>
      <c r="G70" s="420">
        <v>0</v>
      </c>
      <c r="H70" s="56" t="s">
        <v>82</v>
      </c>
      <c r="I70" s="51" t="s">
        <v>174</v>
      </c>
      <c r="J70" s="121" t="s">
        <v>84</v>
      </c>
      <c r="K70" s="161" t="s">
        <v>1517</v>
      </c>
      <c r="L70" s="205">
        <v>23240000</v>
      </c>
      <c r="M70" s="51" t="s">
        <v>86</v>
      </c>
      <c r="N70" s="161" t="s">
        <v>1516</v>
      </c>
      <c r="O70" s="114">
        <v>1104429269</v>
      </c>
      <c r="P70" s="434">
        <v>40</v>
      </c>
      <c r="Q70" s="435">
        <v>46030</v>
      </c>
      <c r="R70" s="205">
        <v>166100000</v>
      </c>
      <c r="S70" s="205">
        <v>824</v>
      </c>
      <c r="T70" s="436">
        <v>46037</v>
      </c>
      <c r="U70" s="205">
        <v>23240000</v>
      </c>
      <c r="V70" s="56" t="s">
        <v>88</v>
      </c>
      <c r="W70" s="114">
        <v>52389076</v>
      </c>
      <c r="X70" s="161" t="s">
        <v>629</v>
      </c>
      <c r="Y70" s="439">
        <v>46037</v>
      </c>
      <c r="Z70" s="439">
        <v>46037</v>
      </c>
      <c r="AA70" s="436" t="s">
        <v>90</v>
      </c>
      <c r="AB70" s="436">
        <v>46203</v>
      </c>
      <c r="AC70" s="123">
        <f t="shared" si="0"/>
        <v>166</v>
      </c>
      <c r="AD70" s="114">
        <v>0</v>
      </c>
      <c r="AE70" s="114">
        <v>0</v>
      </c>
      <c r="AF70" s="114">
        <v>0</v>
      </c>
      <c r="AG70" s="437" t="s">
        <v>90</v>
      </c>
      <c r="AH70" s="117">
        <f t="shared" si="1"/>
        <v>0</v>
      </c>
      <c r="AI70" s="114">
        <v>0</v>
      </c>
      <c r="AJ70" s="114">
        <v>0</v>
      </c>
      <c r="AK70" s="436" t="s">
        <v>90</v>
      </c>
      <c r="AL70" s="438" t="s">
        <v>90</v>
      </c>
      <c r="AM70" s="56">
        <v>0</v>
      </c>
      <c r="AN70" s="438" t="s">
        <v>90</v>
      </c>
      <c r="AO70" s="438" t="s">
        <v>90</v>
      </c>
      <c r="AP70" s="438" t="s">
        <v>90</v>
      </c>
      <c r="AQ70" s="123">
        <f t="shared" si="2"/>
        <v>0</v>
      </c>
      <c r="AR70" s="453">
        <f>+L70+AE70-AJ70</f>
        <v>23240000</v>
      </c>
      <c r="AS70" s="56" t="s">
        <v>88</v>
      </c>
      <c r="AT70" s="205">
        <v>23240000</v>
      </c>
      <c r="AU70" s="56" t="s">
        <v>91</v>
      </c>
      <c r="AV70" s="56">
        <v>0</v>
      </c>
      <c r="AW70" s="51" t="s">
        <v>90</v>
      </c>
      <c r="AX70" s="454">
        <f t="shared" si="3"/>
        <v>19040000</v>
      </c>
      <c r="AY70" s="455">
        <v>4200000</v>
      </c>
      <c r="AZ70" s="112">
        <f t="shared" si="4"/>
        <v>0.81927710843373491</v>
      </c>
      <c r="BA70" s="159">
        <v>0.81927710843373491</v>
      </c>
      <c r="BB70" s="111" t="s">
        <v>90</v>
      </c>
      <c r="BC70" s="56" t="s">
        <v>92</v>
      </c>
      <c r="BD70" s="109" t="s">
        <v>1515</v>
      </c>
      <c r="BE70" s="51" t="s">
        <v>88</v>
      </c>
      <c r="BF70" s="51" t="s">
        <v>88</v>
      </c>
    </row>
    <row r="71" spans="2:58" s="201" customFormat="1" ht="12.75" x14ac:dyDescent="0.2">
      <c r="B71" s="56">
        <v>2026</v>
      </c>
      <c r="C71" s="51">
        <v>891780111</v>
      </c>
      <c r="D71" s="51" t="s">
        <v>79</v>
      </c>
      <c r="E71" s="161" t="s">
        <v>1514</v>
      </c>
      <c r="F71" s="109" t="s">
        <v>1513</v>
      </c>
      <c r="G71" s="420">
        <v>0</v>
      </c>
      <c r="H71" s="56" t="s">
        <v>82</v>
      </c>
      <c r="I71" s="51" t="s">
        <v>174</v>
      </c>
      <c r="J71" s="121" t="s">
        <v>84</v>
      </c>
      <c r="K71" s="161" t="s">
        <v>1512</v>
      </c>
      <c r="L71" s="205">
        <v>21026667</v>
      </c>
      <c r="M71" s="51" t="s">
        <v>86</v>
      </c>
      <c r="N71" s="161" t="s">
        <v>1511</v>
      </c>
      <c r="O71" s="114">
        <v>36453856</v>
      </c>
      <c r="P71" s="434">
        <v>40</v>
      </c>
      <c r="Q71" s="435">
        <v>46030</v>
      </c>
      <c r="R71" s="205">
        <v>166100000</v>
      </c>
      <c r="S71" s="205">
        <v>825</v>
      </c>
      <c r="T71" s="436">
        <v>46037</v>
      </c>
      <c r="U71" s="205">
        <v>21026667</v>
      </c>
      <c r="V71" s="56" t="s">
        <v>88</v>
      </c>
      <c r="W71" s="114">
        <v>52389076</v>
      </c>
      <c r="X71" s="161" t="s">
        <v>629</v>
      </c>
      <c r="Y71" s="439">
        <v>46037</v>
      </c>
      <c r="Z71" s="439">
        <v>46037</v>
      </c>
      <c r="AA71" s="436" t="s">
        <v>90</v>
      </c>
      <c r="AB71" s="436">
        <v>46203</v>
      </c>
      <c r="AC71" s="123">
        <f t="shared" si="0"/>
        <v>166</v>
      </c>
      <c r="AD71" s="114">
        <v>0</v>
      </c>
      <c r="AE71" s="114">
        <v>0</v>
      </c>
      <c r="AF71" s="114">
        <v>0</v>
      </c>
      <c r="AG71" s="437" t="s">
        <v>90</v>
      </c>
      <c r="AH71" s="117">
        <f t="shared" si="1"/>
        <v>0</v>
      </c>
      <c r="AI71" s="114">
        <v>0</v>
      </c>
      <c r="AJ71" s="114">
        <v>0</v>
      </c>
      <c r="AK71" s="436" t="s">
        <v>90</v>
      </c>
      <c r="AL71" s="438" t="s">
        <v>90</v>
      </c>
      <c r="AM71" s="56">
        <v>0</v>
      </c>
      <c r="AN71" s="438" t="s">
        <v>90</v>
      </c>
      <c r="AO71" s="438" t="s">
        <v>90</v>
      </c>
      <c r="AP71" s="438" t="s">
        <v>90</v>
      </c>
      <c r="AQ71" s="123">
        <f t="shared" si="2"/>
        <v>0</v>
      </c>
      <c r="AR71" s="453">
        <f>+L71+AE71-AJ71</f>
        <v>21026667</v>
      </c>
      <c r="AS71" s="56" t="s">
        <v>88</v>
      </c>
      <c r="AT71" s="205">
        <v>21026667</v>
      </c>
      <c r="AU71" s="56" t="s">
        <v>91</v>
      </c>
      <c r="AV71" s="56">
        <v>0</v>
      </c>
      <c r="AW71" s="51" t="s">
        <v>90</v>
      </c>
      <c r="AX71" s="454">
        <f t="shared" si="3"/>
        <v>17226667</v>
      </c>
      <c r="AY71" s="455">
        <v>3800000</v>
      </c>
      <c r="AZ71" s="112">
        <f t="shared" si="4"/>
        <v>0.81927711129871417</v>
      </c>
      <c r="BA71" s="159">
        <v>0.81927711129871417</v>
      </c>
      <c r="BB71" s="111" t="s">
        <v>90</v>
      </c>
      <c r="BC71" s="56" t="s">
        <v>92</v>
      </c>
      <c r="BD71" s="109" t="s">
        <v>1510</v>
      </c>
      <c r="BE71" s="51" t="s">
        <v>88</v>
      </c>
      <c r="BF71" s="51" t="s">
        <v>88</v>
      </c>
    </row>
    <row r="72" spans="2:58" s="201" customFormat="1" ht="12.75" x14ac:dyDescent="0.2">
      <c r="B72" s="56">
        <v>2026</v>
      </c>
      <c r="C72" s="51">
        <v>891780111</v>
      </c>
      <c r="D72" s="51" t="s">
        <v>79</v>
      </c>
      <c r="E72" s="161" t="s">
        <v>1509</v>
      </c>
      <c r="F72" s="109" t="s">
        <v>1508</v>
      </c>
      <c r="G72" s="420">
        <v>20243201010084</v>
      </c>
      <c r="H72" s="56" t="s">
        <v>82</v>
      </c>
      <c r="I72" s="51" t="s">
        <v>530</v>
      </c>
      <c r="J72" s="121" t="s">
        <v>84</v>
      </c>
      <c r="K72" s="161" t="s">
        <v>1507</v>
      </c>
      <c r="L72" s="205">
        <v>32537239</v>
      </c>
      <c r="M72" s="51" t="s">
        <v>86</v>
      </c>
      <c r="N72" s="161" t="s">
        <v>1506</v>
      </c>
      <c r="O72" s="114">
        <v>1082925044</v>
      </c>
      <c r="P72" s="434">
        <v>115</v>
      </c>
      <c r="Q72" s="435">
        <v>45996</v>
      </c>
      <c r="R72" s="205">
        <v>1382638080</v>
      </c>
      <c r="S72" s="205">
        <v>733</v>
      </c>
      <c r="T72" s="436">
        <v>46037</v>
      </c>
      <c r="U72" s="205">
        <v>32537239</v>
      </c>
      <c r="V72" s="56" t="s">
        <v>88</v>
      </c>
      <c r="W72" s="114">
        <v>85081920</v>
      </c>
      <c r="X72" s="161" t="s">
        <v>593</v>
      </c>
      <c r="Y72" s="439">
        <v>46037</v>
      </c>
      <c r="Z72" s="439">
        <v>46037</v>
      </c>
      <c r="AA72" s="436" t="s">
        <v>90</v>
      </c>
      <c r="AB72" s="436">
        <v>46234</v>
      </c>
      <c r="AC72" s="123">
        <f t="shared" ref="AC72:AC135" si="5">+IF(AA72="1800-01-01",AB72-Z72,AB72-AA72)</f>
        <v>197</v>
      </c>
      <c r="AD72" s="114">
        <v>0</v>
      </c>
      <c r="AE72" s="114">
        <v>0</v>
      </c>
      <c r="AF72" s="114">
        <v>0</v>
      </c>
      <c r="AG72" s="437" t="s">
        <v>90</v>
      </c>
      <c r="AH72" s="117">
        <f t="shared" ref="AH72:AH135" si="6">+IF(AG72="1800-01-01",0,AG72-AB72)</f>
        <v>0</v>
      </c>
      <c r="AI72" s="114">
        <v>0</v>
      </c>
      <c r="AJ72" s="114">
        <v>0</v>
      </c>
      <c r="AK72" s="436" t="s">
        <v>90</v>
      </c>
      <c r="AL72" s="438" t="s">
        <v>90</v>
      </c>
      <c r="AM72" s="56">
        <v>0</v>
      </c>
      <c r="AN72" s="438" t="s">
        <v>90</v>
      </c>
      <c r="AO72" s="438" t="s">
        <v>90</v>
      </c>
      <c r="AP72" s="438" t="s">
        <v>90</v>
      </c>
      <c r="AQ72" s="123">
        <f t="shared" ref="AQ72:AQ135" si="7">+IF(AN72="1800-01-01",0,AO72-AN72)</f>
        <v>0</v>
      </c>
      <c r="AR72" s="453">
        <f>+L72+AE72-AJ72</f>
        <v>32537239</v>
      </c>
      <c r="AS72" s="56" t="s">
        <v>526</v>
      </c>
      <c r="AT72" s="205">
        <v>0</v>
      </c>
      <c r="AU72" s="56" t="s">
        <v>91</v>
      </c>
      <c r="AV72" s="56">
        <v>0</v>
      </c>
      <c r="AW72" s="51" t="s">
        <v>90</v>
      </c>
      <c r="AX72" s="454">
        <f t="shared" ref="AX72:AX135" si="8">+AR72-AY72</f>
        <v>13944531</v>
      </c>
      <c r="AY72" s="454">
        <v>18592708</v>
      </c>
      <c r="AZ72" s="112">
        <f t="shared" ref="AZ72:AZ135" si="9">+IFERROR(AX72/AR72,"_")</f>
        <v>0.42857142857142855</v>
      </c>
      <c r="BA72" s="159">
        <v>0.42857142857142855</v>
      </c>
      <c r="BB72" s="111" t="s">
        <v>90</v>
      </c>
      <c r="BC72" s="56" t="s">
        <v>92</v>
      </c>
      <c r="BD72" s="109" t="s">
        <v>1505</v>
      </c>
      <c r="BE72" s="51" t="s">
        <v>88</v>
      </c>
      <c r="BF72" s="51" t="s">
        <v>88</v>
      </c>
    </row>
    <row r="73" spans="2:58" s="201" customFormat="1" ht="12.75" x14ac:dyDescent="0.2">
      <c r="B73" s="56">
        <v>2026</v>
      </c>
      <c r="C73" s="51">
        <v>891780111</v>
      </c>
      <c r="D73" s="51" t="s">
        <v>79</v>
      </c>
      <c r="E73" s="161" t="s">
        <v>1504</v>
      </c>
      <c r="F73" s="109" t="s">
        <v>1503</v>
      </c>
      <c r="G73" s="420">
        <v>20243201010084</v>
      </c>
      <c r="H73" s="56" t="s">
        <v>82</v>
      </c>
      <c r="I73" s="51" t="s">
        <v>530</v>
      </c>
      <c r="J73" s="121" t="s">
        <v>84</v>
      </c>
      <c r="K73" s="161" t="s">
        <v>963</v>
      </c>
      <c r="L73" s="205">
        <v>32537239</v>
      </c>
      <c r="M73" s="51" t="s">
        <v>86</v>
      </c>
      <c r="N73" s="161" t="s">
        <v>1502</v>
      </c>
      <c r="O73" s="114">
        <v>1010105584</v>
      </c>
      <c r="P73" s="434">
        <v>115</v>
      </c>
      <c r="Q73" s="435">
        <v>45996</v>
      </c>
      <c r="R73" s="205">
        <v>1382638080</v>
      </c>
      <c r="S73" s="205">
        <v>734</v>
      </c>
      <c r="T73" s="436">
        <v>46037</v>
      </c>
      <c r="U73" s="205">
        <v>32537239</v>
      </c>
      <c r="V73" s="56" t="s">
        <v>88</v>
      </c>
      <c r="W73" s="114">
        <v>85081920</v>
      </c>
      <c r="X73" s="161" t="s">
        <v>593</v>
      </c>
      <c r="Y73" s="439">
        <v>46037</v>
      </c>
      <c r="Z73" s="439">
        <v>46037</v>
      </c>
      <c r="AA73" s="436" t="s">
        <v>90</v>
      </c>
      <c r="AB73" s="436">
        <v>46234</v>
      </c>
      <c r="AC73" s="123">
        <f t="shared" si="5"/>
        <v>197</v>
      </c>
      <c r="AD73" s="114">
        <v>0</v>
      </c>
      <c r="AE73" s="114">
        <v>0</v>
      </c>
      <c r="AF73" s="114">
        <v>0</v>
      </c>
      <c r="AG73" s="437" t="s">
        <v>90</v>
      </c>
      <c r="AH73" s="117">
        <f t="shared" si="6"/>
        <v>0</v>
      </c>
      <c r="AI73" s="114">
        <v>0</v>
      </c>
      <c r="AJ73" s="114">
        <v>0</v>
      </c>
      <c r="AK73" s="436" t="s">
        <v>90</v>
      </c>
      <c r="AL73" s="438" t="s">
        <v>90</v>
      </c>
      <c r="AM73" s="56">
        <v>0</v>
      </c>
      <c r="AN73" s="438" t="s">
        <v>90</v>
      </c>
      <c r="AO73" s="438" t="s">
        <v>90</v>
      </c>
      <c r="AP73" s="438" t="s">
        <v>90</v>
      </c>
      <c r="AQ73" s="123">
        <f t="shared" si="7"/>
        <v>0</v>
      </c>
      <c r="AR73" s="453">
        <f>+L73+AE73-AJ73</f>
        <v>32537239</v>
      </c>
      <c r="AS73" s="56" t="s">
        <v>526</v>
      </c>
      <c r="AT73" s="205">
        <v>0</v>
      </c>
      <c r="AU73" s="56" t="s">
        <v>91</v>
      </c>
      <c r="AV73" s="56">
        <v>0</v>
      </c>
      <c r="AW73" s="51" t="s">
        <v>90</v>
      </c>
      <c r="AX73" s="454">
        <f t="shared" si="8"/>
        <v>18592708</v>
      </c>
      <c r="AY73" s="454">
        <v>13944531</v>
      </c>
      <c r="AZ73" s="112">
        <f t="shared" si="9"/>
        <v>0.5714285714285714</v>
      </c>
      <c r="BA73" s="159">
        <v>0.5714285714285714</v>
      </c>
      <c r="BB73" s="111" t="s">
        <v>90</v>
      </c>
      <c r="BC73" s="56" t="s">
        <v>92</v>
      </c>
      <c r="BD73" s="109" t="s">
        <v>1501</v>
      </c>
      <c r="BE73" s="51" t="s">
        <v>88</v>
      </c>
      <c r="BF73" s="51" t="s">
        <v>88</v>
      </c>
    </row>
    <row r="74" spans="2:58" s="201" customFormat="1" ht="12.75" x14ac:dyDescent="0.2">
      <c r="B74" s="56">
        <v>2026</v>
      </c>
      <c r="C74" s="51">
        <v>891780111</v>
      </c>
      <c r="D74" s="51" t="s">
        <v>79</v>
      </c>
      <c r="E74" s="161" t="s">
        <v>1500</v>
      </c>
      <c r="F74" s="109" t="s">
        <v>1499</v>
      </c>
      <c r="G74" s="420">
        <v>0</v>
      </c>
      <c r="H74" s="56" t="s">
        <v>82</v>
      </c>
      <c r="I74" s="51" t="s">
        <v>174</v>
      </c>
      <c r="J74" s="121" t="s">
        <v>84</v>
      </c>
      <c r="K74" s="161" t="s">
        <v>1498</v>
      </c>
      <c r="L74" s="205">
        <v>22960000</v>
      </c>
      <c r="M74" s="51" t="s">
        <v>86</v>
      </c>
      <c r="N74" s="161" t="s">
        <v>1497</v>
      </c>
      <c r="O74" s="114">
        <v>53107205</v>
      </c>
      <c r="P74" s="434">
        <v>41</v>
      </c>
      <c r="Q74" s="435">
        <v>46030</v>
      </c>
      <c r="R74" s="205">
        <v>157200000</v>
      </c>
      <c r="S74" s="205">
        <v>826</v>
      </c>
      <c r="T74" s="436">
        <v>46037</v>
      </c>
      <c r="U74" s="205">
        <v>22960000</v>
      </c>
      <c r="V74" s="56" t="s">
        <v>88</v>
      </c>
      <c r="W74" s="114">
        <v>1082851808</v>
      </c>
      <c r="X74" s="161" t="s">
        <v>1213</v>
      </c>
      <c r="Y74" s="439">
        <v>46037</v>
      </c>
      <c r="Z74" s="439">
        <v>46037</v>
      </c>
      <c r="AA74" s="436" t="s">
        <v>90</v>
      </c>
      <c r="AB74" s="436">
        <v>46203</v>
      </c>
      <c r="AC74" s="123">
        <f t="shared" si="5"/>
        <v>166</v>
      </c>
      <c r="AD74" s="114">
        <v>0</v>
      </c>
      <c r="AE74" s="114">
        <v>0</v>
      </c>
      <c r="AF74" s="114">
        <v>0</v>
      </c>
      <c r="AG74" s="437" t="s">
        <v>90</v>
      </c>
      <c r="AH74" s="117">
        <f t="shared" si="6"/>
        <v>0</v>
      </c>
      <c r="AI74" s="114">
        <v>0</v>
      </c>
      <c r="AJ74" s="114">
        <v>0</v>
      </c>
      <c r="AK74" s="436" t="s">
        <v>90</v>
      </c>
      <c r="AL74" s="438" t="s">
        <v>90</v>
      </c>
      <c r="AM74" s="56">
        <v>0</v>
      </c>
      <c r="AN74" s="438" t="s">
        <v>90</v>
      </c>
      <c r="AO74" s="438" t="s">
        <v>90</v>
      </c>
      <c r="AP74" s="438" t="s">
        <v>90</v>
      </c>
      <c r="AQ74" s="123">
        <f t="shared" si="7"/>
        <v>0</v>
      </c>
      <c r="AR74" s="453">
        <f>+L74+AE74-AJ74</f>
        <v>22960000</v>
      </c>
      <c r="AS74" s="56" t="s">
        <v>88</v>
      </c>
      <c r="AT74" s="205">
        <v>22960000</v>
      </c>
      <c r="AU74" s="56" t="s">
        <v>91</v>
      </c>
      <c r="AV74" s="56">
        <v>0</v>
      </c>
      <c r="AW74" s="51" t="s">
        <v>90</v>
      </c>
      <c r="AX74" s="454">
        <f t="shared" si="8"/>
        <v>18860000</v>
      </c>
      <c r="AY74" s="455">
        <v>4100000</v>
      </c>
      <c r="AZ74" s="112">
        <f t="shared" si="9"/>
        <v>0.8214285714285714</v>
      </c>
      <c r="BA74" s="159">
        <v>0.8214285714285714</v>
      </c>
      <c r="BB74" s="111" t="s">
        <v>90</v>
      </c>
      <c r="BC74" s="56" t="s">
        <v>92</v>
      </c>
      <c r="BD74" s="109" t="s">
        <v>1496</v>
      </c>
      <c r="BE74" s="51" t="s">
        <v>88</v>
      </c>
      <c r="BF74" s="51" t="s">
        <v>88</v>
      </c>
    </row>
    <row r="75" spans="2:58" s="201" customFormat="1" ht="12.75" x14ac:dyDescent="0.2">
      <c r="B75" s="56">
        <v>2026</v>
      </c>
      <c r="C75" s="51">
        <v>891780111</v>
      </c>
      <c r="D75" s="51" t="s">
        <v>79</v>
      </c>
      <c r="E75" s="161" t="s">
        <v>1495</v>
      </c>
      <c r="F75" s="109" t="s">
        <v>1494</v>
      </c>
      <c r="G75" s="420">
        <v>0</v>
      </c>
      <c r="H75" s="56" t="s">
        <v>82</v>
      </c>
      <c r="I75" s="51" t="s">
        <v>174</v>
      </c>
      <c r="J75" s="121" t="s">
        <v>84</v>
      </c>
      <c r="K75" s="161" t="s">
        <v>1493</v>
      </c>
      <c r="L75" s="205">
        <v>3500000</v>
      </c>
      <c r="M75" s="51" t="s">
        <v>86</v>
      </c>
      <c r="N75" s="161" t="s">
        <v>1492</v>
      </c>
      <c r="O75" s="114">
        <v>1143403843</v>
      </c>
      <c r="P75" s="434">
        <v>40</v>
      </c>
      <c r="Q75" s="435">
        <v>46030</v>
      </c>
      <c r="R75" s="205">
        <v>166100000</v>
      </c>
      <c r="S75" s="205">
        <v>827</v>
      </c>
      <c r="T75" s="436">
        <v>46037</v>
      </c>
      <c r="U75" s="205">
        <v>3500000</v>
      </c>
      <c r="V75" s="56" t="s">
        <v>88</v>
      </c>
      <c r="W75" s="114">
        <v>52389076</v>
      </c>
      <c r="X75" s="161" t="s">
        <v>629</v>
      </c>
      <c r="Y75" s="439">
        <v>46037</v>
      </c>
      <c r="Z75" s="439">
        <v>46037</v>
      </c>
      <c r="AA75" s="436" t="s">
        <v>90</v>
      </c>
      <c r="AB75" s="436">
        <v>46067</v>
      </c>
      <c r="AC75" s="123">
        <f t="shared" si="5"/>
        <v>30</v>
      </c>
      <c r="AD75" s="114">
        <v>0</v>
      </c>
      <c r="AE75" s="114">
        <v>0</v>
      </c>
      <c r="AF75" s="114">
        <v>0</v>
      </c>
      <c r="AG75" s="437" t="s">
        <v>90</v>
      </c>
      <c r="AH75" s="117">
        <f t="shared" si="6"/>
        <v>0</v>
      </c>
      <c r="AI75" s="114">
        <v>0</v>
      </c>
      <c r="AJ75" s="114">
        <v>0</v>
      </c>
      <c r="AK75" s="436" t="s">
        <v>90</v>
      </c>
      <c r="AL75" s="438" t="s">
        <v>90</v>
      </c>
      <c r="AM75" s="56">
        <v>0</v>
      </c>
      <c r="AN75" s="438" t="s">
        <v>90</v>
      </c>
      <c r="AO75" s="438" t="s">
        <v>90</v>
      </c>
      <c r="AP75" s="438" t="s">
        <v>90</v>
      </c>
      <c r="AQ75" s="123">
        <f t="shared" si="7"/>
        <v>0</v>
      </c>
      <c r="AR75" s="453">
        <f>+L75+AE75-AJ75</f>
        <v>3500000</v>
      </c>
      <c r="AS75" s="56" t="s">
        <v>88</v>
      </c>
      <c r="AT75" s="205">
        <v>3500000</v>
      </c>
      <c r="AU75" s="56" t="s">
        <v>91</v>
      </c>
      <c r="AV75" s="56">
        <v>0</v>
      </c>
      <c r="AW75" s="51" t="s">
        <v>90</v>
      </c>
      <c r="AX75" s="454">
        <f t="shared" si="8"/>
        <v>3500000</v>
      </c>
      <c r="AY75" s="455">
        <v>0</v>
      </c>
      <c r="AZ75" s="112">
        <f t="shared" si="9"/>
        <v>1</v>
      </c>
      <c r="BA75" s="159">
        <v>1</v>
      </c>
      <c r="BB75" s="111" t="s">
        <v>90</v>
      </c>
      <c r="BC75" s="56" t="s">
        <v>149</v>
      </c>
      <c r="BD75" s="109" t="s">
        <v>1491</v>
      </c>
      <c r="BE75" s="51" t="s">
        <v>88</v>
      </c>
      <c r="BF75" s="51" t="s">
        <v>88</v>
      </c>
    </row>
    <row r="76" spans="2:58" s="201" customFormat="1" ht="12.75" x14ac:dyDescent="0.2">
      <c r="B76" s="56">
        <v>2026</v>
      </c>
      <c r="C76" s="51">
        <v>891780111</v>
      </c>
      <c r="D76" s="51" t="s">
        <v>79</v>
      </c>
      <c r="E76" s="161" t="s">
        <v>1490</v>
      </c>
      <c r="F76" s="109" t="s">
        <v>1489</v>
      </c>
      <c r="G76" s="420">
        <v>0</v>
      </c>
      <c r="H76" s="56" t="s">
        <v>82</v>
      </c>
      <c r="I76" s="51" t="s">
        <v>174</v>
      </c>
      <c r="J76" s="121" t="s">
        <v>84</v>
      </c>
      <c r="K76" s="161" t="s">
        <v>1488</v>
      </c>
      <c r="L76" s="205">
        <v>22140000</v>
      </c>
      <c r="M76" s="51" t="s">
        <v>86</v>
      </c>
      <c r="N76" s="161" t="s">
        <v>1487</v>
      </c>
      <c r="O76" s="114">
        <v>1082979078</v>
      </c>
      <c r="P76" s="434">
        <v>43</v>
      </c>
      <c r="Q76" s="435">
        <v>46030</v>
      </c>
      <c r="R76" s="205">
        <v>600600000</v>
      </c>
      <c r="S76" s="205">
        <v>879</v>
      </c>
      <c r="T76" s="436">
        <v>46038</v>
      </c>
      <c r="U76" s="205">
        <v>22140000</v>
      </c>
      <c r="V76" s="56" t="s">
        <v>88</v>
      </c>
      <c r="W76" s="114">
        <v>1082884010</v>
      </c>
      <c r="X76" s="161" t="s">
        <v>604</v>
      </c>
      <c r="Y76" s="439">
        <v>46038</v>
      </c>
      <c r="Z76" s="439">
        <v>46041</v>
      </c>
      <c r="AA76" s="436" t="s">
        <v>90</v>
      </c>
      <c r="AB76" s="436">
        <v>46203</v>
      </c>
      <c r="AC76" s="123">
        <f t="shared" si="5"/>
        <v>162</v>
      </c>
      <c r="AD76" s="114">
        <v>0</v>
      </c>
      <c r="AE76" s="114">
        <v>0</v>
      </c>
      <c r="AF76" s="114">
        <v>0</v>
      </c>
      <c r="AG76" s="437" t="s">
        <v>90</v>
      </c>
      <c r="AH76" s="117">
        <f t="shared" si="6"/>
        <v>0</v>
      </c>
      <c r="AI76" s="114">
        <v>0</v>
      </c>
      <c r="AJ76" s="114">
        <v>0</v>
      </c>
      <c r="AK76" s="436" t="s">
        <v>90</v>
      </c>
      <c r="AL76" s="438" t="s">
        <v>90</v>
      </c>
      <c r="AM76" s="56">
        <v>0</v>
      </c>
      <c r="AN76" s="438" t="s">
        <v>90</v>
      </c>
      <c r="AO76" s="438" t="s">
        <v>90</v>
      </c>
      <c r="AP76" s="438" t="s">
        <v>90</v>
      </c>
      <c r="AQ76" s="123">
        <f t="shared" si="7"/>
        <v>0</v>
      </c>
      <c r="AR76" s="453">
        <f>+L76+AE76-AJ76</f>
        <v>22140000</v>
      </c>
      <c r="AS76" s="56" t="s">
        <v>88</v>
      </c>
      <c r="AT76" s="205">
        <v>22140000</v>
      </c>
      <c r="AU76" s="56" t="s">
        <v>91</v>
      </c>
      <c r="AV76" s="56">
        <v>0</v>
      </c>
      <c r="AW76" s="51" t="s">
        <v>90</v>
      </c>
      <c r="AX76" s="454">
        <f t="shared" si="8"/>
        <v>18040000</v>
      </c>
      <c r="AY76" s="455">
        <v>4100000</v>
      </c>
      <c r="AZ76" s="112">
        <f t="shared" si="9"/>
        <v>0.81481481481481477</v>
      </c>
      <c r="BA76" s="159">
        <v>0.81481481481481477</v>
      </c>
      <c r="BB76" s="111" t="s">
        <v>90</v>
      </c>
      <c r="BC76" s="56" t="s">
        <v>92</v>
      </c>
      <c r="BD76" s="109" t="s">
        <v>1486</v>
      </c>
      <c r="BE76" s="51" t="s">
        <v>88</v>
      </c>
      <c r="BF76" s="51" t="s">
        <v>88</v>
      </c>
    </row>
    <row r="77" spans="2:58" s="201" customFormat="1" ht="12.75" x14ac:dyDescent="0.2">
      <c r="B77" s="56">
        <v>2026</v>
      </c>
      <c r="C77" s="51">
        <v>891780111</v>
      </c>
      <c r="D77" s="51" t="s">
        <v>79</v>
      </c>
      <c r="E77" s="161" t="s">
        <v>1485</v>
      </c>
      <c r="F77" s="109" t="s">
        <v>1484</v>
      </c>
      <c r="G77" s="420">
        <v>0</v>
      </c>
      <c r="H77" s="56" t="s">
        <v>82</v>
      </c>
      <c r="I77" s="51" t="s">
        <v>174</v>
      </c>
      <c r="J77" s="121" t="s">
        <v>84</v>
      </c>
      <c r="K77" s="161" t="s">
        <v>1483</v>
      </c>
      <c r="L77" s="205">
        <v>22140000</v>
      </c>
      <c r="M77" s="51" t="s">
        <v>86</v>
      </c>
      <c r="N77" s="161" t="s">
        <v>1482</v>
      </c>
      <c r="O77" s="114">
        <v>1082950124</v>
      </c>
      <c r="P77" s="434">
        <v>43</v>
      </c>
      <c r="Q77" s="435">
        <v>46030</v>
      </c>
      <c r="R77" s="205">
        <v>600600000</v>
      </c>
      <c r="S77" s="205">
        <v>880</v>
      </c>
      <c r="T77" s="436">
        <v>46038</v>
      </c>
      <c r="U77" s="205">
        <v>22140000</v>
      </c>
      <c r="V77" s="56" t="s">
        <v>88</v>
      </c>
      <c r="W77" s="114">
        <v>1082884010</v>
      </c>
      <c r="X77" s="161" t="s">
        <v>604</v>
      </c>
      <c r="Y77" s="439">
        <v>46038</v>
      </c>
      <c r="Z77" s="439">
        <v>46041</v>
      </c>
      <c r="AA77" s="436" t="s">
        <v>90</v>
      </c>
      <c r="AB77" s="436">
        <v>46203</v>
      </c>
      <c r="AC77" s="123">
        <f t="shared" si="5"/>
        <v>162</v>
      </c>
      <c r="AD77" s="114">
        <v>0</v>
      </c>
      <c r="AE77" s="114">
        <v>0</v>
      </c>
      <c r="AF77" s="114">
        <v>0</v>
      </c>
      <c r="AG77" s="437" t="s">
        <v>90</v>
      </c>
      <c r="AH77" s="117">
        <f t="shared" si="6"/>
        <v>0</v>
      </c>
      <c r="AI77" s="114">
        <v>0</v>
      </c>
      <c r="AJ77" s="114">
        <v>0</v>
      </c>
      <c r="AK77" s="436" t="s">
        <v>90</v>
      </c>
      <c r="AL77" s="438" t="s">
        <v>90</v>
      </c>
      <c r="AM77" s="56">
        <v>0</v>
      </c>
      <c r="AN77" s="438" t="s">
        <v>90</v>
      </c>
      <c r="AO77" s="438" t="s">
        <v>90</v>
      </c>
      <c r="AP77" s="438" t="s">
        <v>90</v>
      </c>
      <c r="AQ77" s="123">
        <f t="shared" si="7"/>
        <v>0</v>
      </c>
      <c r="AR77" s="453">
        <f>+L77+AE77-AJ77</f>
        <v>22140000</v>
      </c>
      <c r="AS77" s="56" t="s">
        <v>88</v>
      </c>
      <c r="AT77" s="205">
        <v>22140000</v>
      </c>
      <c r="AU77" s="56" t="s">
        <v>91</v>
      </c>
      <c r="AV77" s="56">
        <v>0</v>
      </c>
      <c r="AW77" s="51" t="s">
        <v>90</v>
      </c>
      <c r="AX77" s="454">
        <f t="shared" si="8"/>
        <v>18040000</v>
      </c>
      <c r="AY77" s="455">
        <v>4100000</v>
      </c>
      <c r="AZ77" s="112">
        <f t="shared" si="9"/>
        <v>0.81481481481481477</v>
      </c>
      <c r="BA77" s="159">
        <v>0.81481481481481477</v>
      </c>
      <c r="BB77" s="111" t="s">
        <v>90</v>
      </c>
      <c r="BC77" s="56" t="s">
        <v>92</v>
      </c>
      <c r="BD77" s="109" t="s">
        <v>1481</v>
      </c>
      <c r="BE77" s="51" t="s">
        <v>88</v>
      </c>
      <c r="BF77" s="51" t="s">
        <v>88</v>
      </c>
    </row>
    <row r="78" spans="2:58" s="201" customFormat="1" ht="12.75" x14ac:dyDescent="0.2">
      <c r="B78" s="56">
        <v>2026</v>
      </c>
      <c r="C78" s="51">
        <v>891780111</v>
      </c>
      <c r="D78" s="51" t="s">
        <v>79</v>
      </c>
      <c r="E78" s="161" t="s">
        <v>1480</v>
      </c>
      <c r="F78" s="109" t="s">
        <v>1479</v>
      </c>
      <c r="G78" s="420">
        <v>0</v>
      </c>
      <c r="H78" s="56" t="s">
        <v>82</v>
      </c>
      <c r="I78" s="51" t="s">
        <v>174</v>
      </c>
      <c r="J78" s="121" t="s">
        <v>84</v>
      </c>
      <c r="K78" s="161" t="s">
        <v>1478</v>
      </c>
      <c r="L78" s="205">
        <v>22140000</v>
      </c>
      <c r="M78" s="51" t="s">
        <v>86</v>
      </c>
      <c r="N78" s="161" t="s">
        <v>1477</v>
      </c>
      <c r="O78" s="114">
        <v>1082890110</v>
      </c>
      <c r="P78" s="434">
        <v>43</v>
      </c>
      <c r="Q78" s="435">
        <v>46030</v>
      </c>
      <c r="R78" s="205">
        <v>600600000</v>
      </c>
      <c r="S78" s="205">
        <v>881</v>
      </c>
      <c r="T78" s="436">
        <v>46038</v>
      </c>
      <c r="U78" s="205">
        <v>22140000</v>
      </c>
      <c r="V78" s="56" t="s">
        <v>88</v>
      </c>
      <c r="W78" s="114">
        <v>1082884010</v>
      </c>
      <c r="X78" s="161" t="s">
        <v>604</v>
      </c>
      <c r="Y78" s="439">
        <v>46038</v>
      </c>
      <c r="Z78" s="439">
        <v>46055</v>
      </c>
      <c r="AA78" s="436" t="s">
        <v>90</v>
      </c>
      <c r="AB78" s="436">
        <v>46203</v>
      </c>
      <c r="AC78" s="123">
        <f t="shared" si="5"/>
        <v>148</v>
      </c>
      <c r="AD78" s="114">
        <v>0</v>
      </c>
      <c r="AE78" s="114">
        <v>0</v>
      </c>
      <c r="AF78" s="114">
        <v>0</v>
      </c>
      <c r="AG78" s="437" t="s">
        <v>90</v>
      </c>
      <c r="AH78" s="117">
        <f t="shared" si="6"/>
        <v>0</v>
      </c>
      <c r="AI78" s="114">
        <v>0</v>
      </c>
      <c r="AJ78" s="114">
        <v>0</v>
      </c>
      <c r="AK78" s="436" t="s">
        <v>90</v>
      </c>
      <c r="AL78" s="438" t="s">
        <v>90</v>
      </c>
      <c r="AM78" s="56">
        <v>0</v>
      </c>
      <c r="AN78" s="438" t="s">
        <v>90</v>
      </c>
      <c r="AO78" s="438" t="s">
        <v>90</v>
      </c>
      <c r="AP78" s="438" t="s">
        <v>90</v>
      </c>
      <c r="AQ78" s="123">
        <f t="shared" si="7"/>
        <v>0</v>
      </c>
      <c r="AR78" s="453">
        <f>+L78+AE78-AJ78</f>
        <v>22140000</v>
      </c>
      <c r="AS78" s="56" t="s">
        <v>88</v>
      </c>
      <c r="AT78" s="205">
        <v>22140000</v>
      </c>
      <c r="AU78" s="56" t="s">
        <v>91</v>
      </c>
      <c r="AV78" s="56">
        <v>0</v>
      </c>
      <c r="AW78" s="51" t="s">
        <v>90</v>
      </c>
      <c r="AX78" s="454">
        <f t="shared" si="8"/>
        <v>18040000</v>
      </c>
      <c r="AY78" s="455">
        <v>4100000</v>
      </c>
      <c r="AZ78" s="112">
        <f t="shared" si="9"/>
        <v>0.81481481481481477</v>
      </c>
      <c r="BA78" s="159">
        <v>0.81481481481481477</v>
      </c>
      <c r="BB78" s="111" t="s">
        <v>90</v>
      </c>
      <c r="BC78" s="56" t="s">
        <v>92</v>
      </c>
      <c r="BD78" s="109" t="s">
        <v>1476</v>
      </c>
      <c r="BE78" s="51" t="s">
        <v>88</v>
      </c>
      <c r="BF78" s="51" t="s">
        <v>88</v>
      </c>
    </row>
    <row r="79" spans="2:58" s="201" customFormat="1" ht="12.75" x14ac:dyDescent="0.2">
      <c r="B79" s="56">
        <v>2026</v>
      </c>
      <c r="C79" s="51">
        <v>891780111</v>
      </c>
      <c r="D79" s="51" t="s">
        <v>79</v>
      </c>
      <c r="E79" s="161" t="s">
        <v>1475</v>
      </c>
      <c r="F79" s="109" t="s">
        <v>1474</v>
      </c>
      <c r="G79" s="420">
        <v>0</v>
      </c>
      <c r="H79" s="56" t="s">
        <v>82</v>
      </c>
      <c r="I79" s="51" t="s">
        <v>174</v>
      </c>
      <c r="J79" s="121" t="s">
        <v>84</v>
      </c>
      <c r="K79" s="161" t="s">
        <v>1473</v>
      </c>
      <c r="L79" s="205">
        <v>25380000</v>
      </c>
      <c r="M79" s="51" t="s">
        <v>86</v>
      </c>
      <c r="N79" s="161" t="s">
        <v>1472</v>
      </c>
      <c r="O79" s="114">
        <v>84454392</v>
      </c>
      <c r="P79" s="434">
        <v>42</v>
      </c>
      <c r="Q79" s="435">
        <v>46030</v>
      </c>
      <c r="R79" s="205">
        <v>748396431</v>
      </c>
      <c r="S79" s="205">
        <v>882</v>
      </c>
      <c r="T79" s="436">
        <v>46038</v>
      </c>
      <c r="U79" s="205">
        <v>25380000</v>
      </c>
      <c r="V79" s="56" t="s">
        <v>88</v>
      </c>
      <c r="W79" s="114">
        <v>85155551</v>
      </c>
      <c r="X79" s="161" t="s">
        <v>1152</v>
      </c>
      <c r="Y79" s="439">
        <v>46038</v>
      </c>
      <c r="Z79" s="439">
        <v>46041</v>
      </c>
      <c r="AA79" s="436" t="s">
        <v>90</v>
      </c>
      <c r="AB79" s="436">
        <v>46203</v>
      </c>
      <c r="AC79" s="123">
        <f t="shared" si="5"/>
        <v>162</v>
      </c>
      <c r="AD79" s="114">
        <v>0</v>
      </c>
      <c r="AE79" s="114">
        <v>0</v>
      </c>
      <c r="AF79" s="114">
        <v>0</v>
      </c>
      <c r="AG79" s="437" t="s">
        <v>90</v>
      </c>
      <c r="AH79" s="117">
        <f t="shared" si="6"/>
        <v>0</v>
      </c>
      <c r="AI79" s="114">
        <v>0</v>
      </c>
      <c r="AJ79" s="114">
        <v>0</v>
      </c>
      <c r="AK79" s="436" t="s">
        <v>90</v>
      </c>
      <c r="AL79" s="438" t="s">
        <v>90</v>
      </c>
      <c r="AM79" s="56">
        <v>0</v>
      </c>
      <c r="AN79" s="438" t="s">
        <v>90</v>
      </c>
      <c r="AO79" s="438" t="s">
        <v>90</v>
      </c>
      <c r="AP79" s="438" t="s">
        <v>90</v>
      </c>
      <c r="AQ79" s="123">
        <f t="shared" si="7"/>
        <v>0</v>
      </c>
      <c r="AR79" s="453">
        <f>+L79+AE79-AJ79</f>
        <v>25380000</v>
      </c>
      <c r="AS79" s="56" t="s">
        <v>88</v>
      </c>
      <c r="AT79" s="205">
        <v>25380000</v>
      </c>
      <c r="AU79" s="56" t="s">
        <v>91</v>
      </c>
      <c r="AV79" s="56">
        <v>0</v>
      </c>
      <c r="AW79" s="51" t="s">
        <v>90</v>
      </c>
      <c r="AX79" s="454">
        <f t="shared" si="8"/>
        <v>20680000</v>
      </c>
      <c r="AY79" s="455">
        <v>4700000</v>
      </c>
      <c r="AZ79" s="112">
        <f t="shared" si="9"/>
        <v>0.81481481481481477</v>
      </c>
      <c r="BA79" s="159">
        <v>0.81481481481481477</v>
      </c>
      <c r="BB79" s="111" t="s">
        <v>90</v>
      </c>
      <c r="BC79" s="56" t="s">
        <v>92</v>
      </c>
      <c r="BD79" s="109" t="s">
        <v>1471</v>
      </c>
      <c r="BE79" s="51" t="s">
        <v>88</v>
      </c>
      <c r="BF79" s="51" t="s">
        <v>88</v>
      </c>
    </row>
    <row r="80" spans="2:58" s="201" customFormat="1" ht="12.75" x14ac:dyDescent="0.2">
      <c r="B80" s="56">
        <v>2026</v>
      </c>
      <c r="C80" s="51">
        <v>891780111</v>
      </c>
      <c r="D80" s="51" t="s">
        <v>79</v>
      </c>
      <c r="E80" s="161" t="s">
        <v>1470</v>
      </c>
      <c r="F80" s="109" t="s">
        <v>1469</v>
      </c>
      <c r="G80" s="420">
        <v>0</v>
      </c>
      <c r="H80" s="56" t="s">
        <v>82</v>
      </c>
      <c r="I80" s="51" t="s">
        <v>174</v>
      </c>
      <c r="J80" s="121" t="s">
        <v>84</v>
      </c>
      <c r="K80" s="161" t="s">
        <v>1468</v>
      </c>
      <c r="L80" s="205">
        <v>21600000</v>
      </c>
      <c r="M80" s="51" t="s">
        <v>86</v>
      </c>
      <c r="N80" s="161" t="s">
        <v>1467</v>
      </c>
      <c r="O80" s="114">
        <v>1143161098</v>
      </c>
      <c r="P80" s="434">
        <v>42</v>
      </c>
      <c r="Q80" s="435">
        <v>46030</v>
      </c>
      <c r="R80" s="205">
        <v>748396431</v>
      </c>
      <c r="S80" s="205">
        <v>883</v>
      </c>
      <c r="T80" s="436">
        <v>46038</v>
      </c>
      <c r="U80" s="205">
        <v>21600000</v>
      </c>
      <c r="V80" s="56" t="s">
        <v>88</v>
      </c>
      <c r="W80" s="114">
        <v>85155551</v>
      </c>
      <c r="X80" s="161" t="s">
        <v>1152</v>
      </c>
      <c r="Y80" s="439">
        <v>46038</v>
      </c>
      <c r="Z80" s="439">
        <v>46041</v>
      </c>
      <c r="AA80" s="436" t="s">
        <v>90</v>
      </c>
      <c r="AB80" s="436">
        <v>46203</v>
      </c>
      <c r="AC80" s="123">
        <f t="shared" si="5"/>
        <v>162</v>
      </c>
      <c r="AD80" s="114">
        <v>0</v>
      </c>
      <c r="AE80" s="114">
        <v>0</v>
      </c>
      <c r="AF80" s="114">
        <v>0</v>
      </c>
      <c r="AG80" s="437" t="s">
        <v>90</v>
      </c>
      <c r="AH80" s="117">
        <f t="shared" si="6"/>
        <v>0</v>
      </c>
      <c r="AI80" s="114">
        <v>0</v>
      </c>
      <c r="AJ80" s="114">
        <v>0</v>
      </c>
      <c r="AK80" s="436" t="s">
        <v>90</v>
      </c>
      <c r="AL80" s="438" t="s">
        <v>90</v>
      </c>
      <c r="AM80" s="56">
        <v>0</v>
      </c>
      <c r="AN80" s="438" t="s">
        <v>90</v>
      </c>
      <c r="AO80" s="438" t="s">
        <v>90</v>
      </c>
      <c r="AP80" s="438" t="s">
        <v>90</v>
      </c>
      <c r="AQ80" s="123">
        <f t="shared" si="7"/>
        <v>0</v>
      </c>
      <c r="AR80" s="453">
        <f>+L80+AE80-AJ80</f>
        <v>21600000</v>
      </c>
      <c r="AS80" s="56" t="s">
        <v>88</v>
      </c>
      <c r="AT80" s="205">
        <v>21600000</v>
      </c>
      <c r="AU80" s="56" t="s">
        <v>91</v>
      </c>
      <c r="AV80" s="56">
        <v>0</v>
      </c>
      <c r="AW80" s="51" t="s">
        <v>90</v>
      </c>
      <c r="AX80" s="454">
        <f t="shared" si="8"/>
        <v>17600000</v>
      </c>
      <c r="AY80" s="455">
        <v>4000000</v>
      </c>
      <c r="AZ80" s="112">
        <f t="shared" si="9"/>
        <v>0.81481481481481477</v>
      </c>
      <c r="BA80" s="159">
        <v>0.81481481481481477</v>
      </c>
      <c r="BB80" s="111" t="s">
        <v>90</v>
      </c>
      <c r="BC80" s="56" t="s">
        <v>92</v>
      </c>
      <c r="BD80" s="109" t="s">
        <v>1466</v>
      </c>
      <c r="BE80" s="51" t="s">
        <v>88</v>
      </c>
      <c r="BF80" s="51" t="s">
        <v>88</v>
      </c>
    </row>
    <row r="81" spans="2:58" s="201" customFormat="1" ht="12.75" x14ac:dyDescent="0.2">
      <c r="B81" s="56">
        <v>2026</v>
      </c>
      <c r="C81" s="51">
        <v>891780111</v>
      </c>
      <c r="D81" s="51" t="s">
        <v>79</v>
      </c>
      <c r="E81" s="161" t="s">
        <v>1465</v>
      </c>
      <c r="F81" s="109" t="s">
        <v>1464</v>
      </c>
      <c r="G81" s="420">
        <v>0</v>
      </c>
      <c r="H81" s="56" t="s">
        <v>82</v>
      </c>
      <c r="I81" s="51" t="s">
        <v>174</v>
      </c>
      <c r="J81" s="121" t="s">
        <v>84</v>
      </c>
      <c r="K81" s="161" t="s">
        <v>1463</v>
      </c>
      <c r="L81" s="205">
        <v>24300000</v>
      </c>
      <c r="M81" s="51" t="s">
        <v>86</v>
      </c>
      <c r="N81" s="161" t="s">
        <v>1462</v>
      </c>
      <c r="O81" s="114">
        <v>1084732648</v>
      </c>
      <c r="P81" s="434">
        <v>42</v>
      </c>
      <c r="Q81" s="435">
        <v>46030</v>
      </c>
      <c r="R81" s="205">
        <v>748396431</v>
      </c>
      <c r="S81" s="205">
        <v>884</v>
      </c>
      <c r="T81" s="436">
        <v>46038</v>
      </c>
      <c r="U81" s="205">
        <v>24300000</v>
      </c>
      <c r="V81" s="56" t="s">
        <v>88</v>
      </c>
      <c r="W81" s="114">
        <v>85155551</v>
      </c>
      <c r="X81" s="161" t="s">
        <v>1152</v>
      </c>
      <c r="Y81" s="439">
        <v>46038</v>
      </c>
      <c r="Z81" s="439">
        <v>46041</v>
      </c>
      <c r="AA81" s="436" t="s">
        <v>90</v>
      </c>
      <c r="AB81" s="436">
        <v>46203</v>
      </c>
      <c r="AC81" s="123">
        <f t="shared" si="5"/>
        <v>162</v>
      </c>
      <c r="AD81" s="114">
        <v>0</v>
      </c>
      <c r="AE81" s="114">
        <v>0</v>
      </c>
      <c r="AF81" s="114">
        <v>0</v>
      </c>
      <c r="AG81" s="437" t="s">
        <v>90</v>
      </c>
      <c r="AH81" s="117">
        <f t="shared" si="6"/>
        <v>0</v>
      </c>
      <c r="AI81" s="114">
        <v>0</v>
      </c>
      <c r="AJ81" s="114">
        <v>0</v>
      </c>
      <c r="AK81" s="436" t="s">
        <v>90</v>
      </c>
      <c r="AL81" s="438" t="s">
        <v>90</v>
      </c>
      <c r="AM81" s="56">
        <v>0</v>
      </c>
      <c r="AN81" s="438" t="s">
        <v>90</v>
      </c>
      <c r="AO81" s="438" t="s">
        <v>90</v>
      </c>
      <c r="AP81" s="438" t="s">
        <v>90</v>
      </c>
      <c r="AQ81" s="123">
        <f t="shared" si="7"/>
        <v>0</v>
      </c>
      <c r="AR81" s="453">
        <f>+L81+AE81-AJ81</f>
        <v>24300000</v>
      </c>
      <c r="AS81" s="56" t="s">
        <v>88</v>
      </c>
      <c r="AT81" s="205">
        <v>24300000</v>
      </c>
      <c r="AU81" s="56" t="s">
        <v>91</v>
      </c>
      <c r="AV81" s="56">
        <v>0</v>
      </c>
      <c r="AW81" s="51" t="s">
        <v>90</v>
      </c>
      <c r="AX81" s="454">
        <f t="shared" si="8"/>
        <v>19800000</v>
      </c>
      <c r="AY81" s="455">
        <v>4500000</v>
      </c>
      <c r="AZ81" s="112">
        <f t="shared" si="9"/>
        <v>0.81481481481481477</v>
      </c>
      <c r="BA81" s="159">
        <v>0.81481481481481477</v>
      </c>
      <c r="BB81" s="111" t="s">
        <v>90</v>
      </c>
      <c r="BC81" s="56" t="s">
        <v>92</v>
      </c>
      <c r="BD81" s="109" t="s">
        <v>1461</v>
      </c>
      <c r="BE81" s="51" t="s">
        <v>88</v>
      </c>
      <c r="BF81" s="51" t="s">
        <v>88</v>
      </c>
    </row>
    <row r="82" spans="2:58" s="201" customFormat="1" ht="12.75" x14ac:dyDescent="0.2">
      <c r="B82" s="56">
        <v>2026</v>
      </c>
      <c r="C82" s="51">
        <v>891780111</v>
      </c>
      <c r="D82" s="51" t="s">
        <v>79</v>
      </c>
      <c r="E82" s="161" t="s">
        <v>1460</v>
      </c>
      <c r="F82" s="109" t="s">
        <v>1459</v>
      </c>
      <c r="G82" s="420">
        <v>0</v>
      </c>
      <c r="H82" s="56" t="s">
        <v>82</v>
      </c>
      <c r="I82" s="51" t="s">
        <v>174</v>
      </c>
      <c r="J82" s="121" t="s">
        <v>84</v>
      </c>
      <c r="K82" s="161" t="s">
        <v>1458</v>
      </c>
      <c r="L82" s="205">
        <v>21600000</v>
      </c>
      <c r="M82" s="51" t="s">
        <v>86</v>
      </c>
      <c r="N82" s="161" t="s">
        <v>1457</v>
      </c>
      <c r="O82" s="114">
        <v>1082997057</v>
      </c>
      <c r="P82" s="434">
        <v>42</v>
      </c>
      <c r="Q82" s="435">
        <v>46030</v>
      </c>
      <c r="R82" s="205">
        <v>748396431</v>
      </c>
      <c r="S82" s="205">
        <v>885</v>
      </c>
      <c r="T82" s="436">
        <v>46038</v>
      </c>
      <c r="U82" s="205">
        <v>21600000</v>
      </c>
      <c r="V82" s="56" t="s">
        <v>88</v>
      </c>
      <c r="W82" s="114">
        <v>85155551</v>
      </c>
      <c r="X82" s="161" t="s">
        <v>1152</v>
      </c>
      <c r="Y82" s="439">
        <v>46038</v>
      </c>
      <c r="Z82" s="439">
        <v>46041</v>
      </c>
      <c r="AA82" s="436" t="s">
        <v>90</v>
      </c>
      <c r="AB82" s="436">
        <v>46203</v>
      </c>
      <c r="AC82" s="123">
        <f t="shared" si="5"/>
        <v>162</v>
      </c>
      <c r="AD82" s="114">
        <v>0</v>
      </c>
      <c r="AE82" s="114">
        <v>0</v>
      </c>
      <c r="AF82" s="114">
        <v>0</v>
      </c>
      <c r="AG82" s="437" t="s">
        <v>90</v>
      </c>
      <c r="AH82" s="117">
        <f t="shared" si="6"/>
        <v>0</v>
      </c>
      <c r="AI82" s="114">
        <v>0</v>
      </c>
      <c r="AJ82" s="114">
        <v>0</v>
      </c>
      <c r="AK82" s="436" t="s">
        <v>90</v>
      </c>
      <c r="AL82" s="438" t="s">
        <v>90</v>
      </c>
      <c r="AM82" s="56">
        <v>0</v>
      </c>
      <c r="AN82" s="438" t="s">
        <v>90</v>
      </c>
      <c r="AO82" s="438" t="s">
        <v>90</v>
      </c>
      <c r="AP82" s="438" t="s">
        <v>90</v>
      </c>
      <c r="AQ82" s="123">
        <f t="shared" si="7"/>
        <v>0</v>
      </c>
      <c r="AR82" s="453">
        <f>+L82+AE82-AJ82</f>
        <v>21600000</v>
      </c>
      <c r="AS82" s="56" t="s">
        <v>88</v>
      </c>
      <c r="AT82" s="205">
        <v>21600000</v>
      </c>
      <c r="AU82" s="56" t="s">
        <v>91</v>
      </c>
      <c r="AV82" s="56">
        <v>0</v>
      </c>
      <c r="AW82" s="51" t="s">
        <v>90</v>
      </c>
      <c r="AX82" s="454">
        <f t="shared" si="8"/>
        <v>17600000</v>
      </c>
      <c r="AY82" s="455">
        <v>4000000</v>
      </c>
      <c r="AZ82" s="112">
        <f t="shared" si="9"/>
        <v>0.81481481481481477</v>
      </c>
      <c r="BA82" s="159">
        <v>0.81481481481481477</v>
      </c>
      <c r="BB82" s="111" t="s">
        <v>90</v>
      </c>
      <c r="BC82" s="56" t="s">
        <v>92</v>
      </c>
      <c r="BD82" s="109" t="s">
        <v>1456</v>
      </c>
      <c r="BE82" s="51" t="s">
        <v>88</v>
      </c>
      <c r="BF82" s="51" t="s">
        <v>88</v>
      </c>
    </row>
    <row r="83" spans="2:58" s="201" customFormat="1" ht="12.75" x14ac:dyDescent="0.2">
      <c r="B83" s="56">
        <v>2026</v>
      </c>
      <c r="C83" s="51">
        <v>891780111</v>
      </c>
      <c r="D83" s="51" t="s">
        <v>79</v>
      </c>
      <c r="E83" s="161" t="s">
        <v>1455</v>
      </c>
      <c r="F83" s="109" t="s">
        <v>1454</v>
      </c>
      <c r="G83" s="420">
        <v>0</v>
      </c>
      <c r="H83" s="56" t="s">
        <v>82</v>
      </c>
      <c r="I83" s="51" t="s">
        <v>174</v>
      </c>
      <c r="J83" s="121" t="s">
        <v>84</v>
      </c>
      <c r="K83" s="161" t="s">
        <v>1453</v>
      </c>
      <c r="L83" s="205">
        <v>18900000</v>
      </c>
      <c r="M83" s="51" t="s">
        <v>86</v>
      </c>
      <c r="N83" s="161" t="s">
        <v>1452</v>
      </c>
      <c r="O83" s="114">
        <v>1082996295</v>
      </c>
      <c r="P83" s="434">
        <v>42</v>
      </c>
      <c r="Q83" s="435">
        <v>46030</v>
      </c>
      <c r="R83" s="205">
        <v>748396431</v>
      </c>
      <c r="S83" s="205">
        <v>886</v>
      </c>
      <c r="T83" s="436">
        <v>46038</v>
      </c>
      <c r="U83" s="205">
        <v>18900000</v>
      </c>
      <c r="V83" s="56" t="s">
        <v>88</v>
      </c>
      <c r="W83" s="114">
        <v>85155551</v>
      </c>
      <c r="X83" s="161" t="s">
        <v>1152</v>
      </c>
      <c r="Y83" s="439">
        <v>46038</v>
      </c>
      <c r="Z83" s="439">
        <v>46041</v>
      </c>
      <c r="AA83" s="436" t="s">
        <v>90</v>
      </c>
      <c r="AB83" s="436">
        <v>46203</v>
      </c>
      <c r="AC83" s="123">
        <f t="shared" si="5"/>
        <v>162</v>
      </c>
      <c r="AD83" s="114">
        <v>0</v>
      </c>
      <c r="AE83" s="114">
        <v>0</v>
      </c>
      <c r="AF83" s="114">
        <v>0</v>
      </c>
      <c r="AG83" s="437" t="s">
        <v>90</v>
      </c>
      <c r="AH83" s="117">
        <f t="shared" si="6"/>
        <v>0</v>
      </c>
      <c r="AI83" s="114">
        <v>0</v>
      </c>
      <c r="AJ83" s="114">
        <v>0</v>
      </c>
      <c r="AK83" s="436" t="s">
        <v>90</v>
      </c>
      <c r="AL83" s="438" t="s">
        <v>90</v>
      </c>
      <c r="AM83" s="56">
        <v>0</v>
      </c>
      <c r="AN83" s="438" t="s">
        <v>90</v>
      </c>
      <c r="AO83" s="438" t="s">
        <v>90</v>
      </c>
      <c r="AP83" s="438" t="s">
        <v>90</v>
      </c>
      <c r="AQ83" s="123">
        <f t="shared" si="7"/>
        <v>0</v>
      </c>
      <c r="AR83" s="453">
        <f>+L83+AE83-AJ83</f>
        <v>18900000</v>
      </c>
      <c r="AS83" s="56" t="s">
        <v>88</v>
      </c>
      <c r="AT83" s="205">
        <v>18900000</v>
      </c>
      <c r="AU83" s="56" t="s">
        <v>91</v>
      </c>
      <c r="AV83" s="56">
        <v>0</v>
      </c>
      <c r="AW83" s="51" t="s">
        <v>90</v>
      </c>
      <c r="AX83" s="454">
        <f t="shared" si="8"/>
        <v>15400000</v>
      </c>
      <c r="AY83" s="455">
        <v>3500000</v>
      </c>
      <c r="AZ83" s="112">
        <f t="shared" si="9"/>
        <v>0.81481481481481477</v>
      </c>
      <c r="BA83" s="159">
        <v>0.81481481481481477</v>
      </c>
      <c r="BB83" s="111" t="s">
        <v>90</v>
      </c>
      <c r="BC83" s="56" t="s">
        <v>92</v>
      </c>
      <c r="BD83" s="109" t="s">
        <v>1451</v>
      </c>
      <c r="BE83" s="51" t="s">
        <v>88</v>
      </c>
      <c r="BF83" s="51" t="s">
        <v>88</v>
      </c>
    </row>
    <row r="84" spans="2:58" s="201" customFormat="1" ht="12.75" x14ac:dyDescent="0.2">
      <c r="B84" s="56">
        <v>2026</v>
      </c>
      <c r="C84" s="51">
        <v>891780111</v>
      </c>
      <c r="D84" s="51" t="s">
        <v>79</v>
      </c>
      <c r="E84" s="161" t="s">
        <v>1450</v>
      </c>
      <c r="F84" s="109" t="s">
        <v>1449</v>
      </c>
      <c r="G84" s="420">
        <v>0</v>
      </c>
      <c r="H84" s="56" t="s">
        <v>82</v>
      </c>
      <c r="I84" s="51" t="s">
        <v>174</v>
      </c>
      <c r="J84" s="121" t="s">
        <v>84</v>
      </c>
      <c r="K84" s="161" t="s">
        <v>1448</v>
      </c>
      <c r="L84" s="205">
        <v>24150000</v>
      </c>
      <c r="M84" s="51" t="s">
        <v>86</v>
      </c>
      <c r="N84" s="161" t="s">
        <v>1447</v>
      </c>
      <c r="O84" s="114">
        <v>57299250</v>
      </c>
      <c r="P84" s="434">
        <v>44</v>
      </c>
      <c r="Q84" s="435">
        <v>46030</v>
      </c>
      <c r="R84" s="205">
        <v>400700000</v>
      </c>
      <c r="S84" s="205">
        <v>887</v>
      </c>
      <c r="T84" s="436">
        <v>46038</v>
      </c>
      <c r="U84" s="205">
        <v>24150000</v>
      </c>
      <c r="V84" s="56" t="s">
        <v>88</v>
      </c>
      <c r="W84" s="114">
        <v>63563343</v>
      </c>
      <c r="X84" s="161" t="s">
        <v>1338</v>
      </c>
      <c r="Y84" s="439">
        <v>46038</v>
      </c>
      <c r="Z84" s="439">
        <v>46041</v>
      </c>
      <c r="AA84" s="436" t="s">
        <v>90</v>
      </c>
      <c r="AB84" s="436">
        <v>46203</v>
      </c>
      <c r="AC84" s="123">
        <f t="shared" si="5"/>
        <v>162</v>
      </c>
      <c r="AD84" s="114">
        <v>0</v>
      </c>
      <c r="AE84" s="114">
        <v>0</v>
      </c>
      <c r="AF84" s="114">
        <v>0</v>
      </c>
      <c r="AG84" s="437" t="s">
        <v>90</v>
      </c>
      <c r="AH84" s="117">
        <f t="shared" si="6"/>
        <v>0</v>
      </c>
      <c r="AI84" s="114">
        <v>0</v>
      </c>
      <c r="AJ84" s="114">
        <v>0</v>
      </c>
      <c r="AK84" s="436" t="s">
        <v>90</v>
      </c>
      <c r="AL84" s="438" t="s">
        <v>90</v>
      </c>
      <c r="AM84" s="56">
        <v>0</v>
      </c>
      <c r="AN84" s="438" t="s">
        <v>90</v>
      </c>
      <c r="AO84" s="438" t="s">
        <v>90</v>
      </c>
      <c r="AP84" s="438" t="s">
        <v>90</v>
      </c>
      <c r="AQ84" s="123">
        <f t="shared" si="7"/>
        <v>0</v>
      </c>
      <c r="AR84" s="453">
        <f>+L84+AE84-AJ84</f>
        <v>24150000</v>
      </c>
      <c r="AS84" s="56" t="s">
        <v>88</v>
      </c>
      <c r="AT84" s="205">
        <v>24150000</v>
      </c>
      <c r="AU84" s="56" t="s">
        <v>91</v>
      </c>
      <c r="AV84" s="56">
        <v>0</v>
      </c>
      <c r="AW84" s="51" t="s">
        <v>90</v>
      </c>
      <c r="AX84" s="454">
        <f t="shared" si="8"/>
        <v>19650000</v>
      </c>
      <c r="AY84" s="455">
        <v>4500000</v>
      </c>
      <c r="AZ84" s="112">
        <f t="shared" si="9"/>
        <v>0.81366459627329191</v>
      </c>
      <c r="BA84" s="159">
        <v>0.81366459627329191</v>
      </c>
      <c r="BB84" s="111" t="s">
        <v>90</v>
      </c>
      <c r="BC84" s="56" t="s">
        <v>92</v>
      </c>
      <c r="BD84" s="109" t="s">
        <v>1446</v>
      </c>
      <c r="BE84" s="51" t="s">
        <v>88</v>
      </c>
      <c r="BF84" s="51" t="s">
        <v>88</v>
      </c>
    </row>
    <row r="85" spans="2:58" s="201" customFormat="1" ht="12.75" x14ac:dyDescent="0.2">
      <c r="B85" s="56">
        <v>2026</v>
      </c>
      <c r="C85" s="51">
        <v>891780111</v>
      </c>
      <c r="D85" s="51" t="s">
        <v>79</v>
      </c>
      <c r="E85" s="161" t="s">
        <v>1445</v>
      </c>
      <c r="F85" s="109" t="s">
        <v>1444</v>
      </c>
      <c r="G85" s="420">
        <v>0</v>
      </c>
      <c r="H85" s="56" t="s">
        <v>82</v>
      </c>
      <c r="I85" s="51" t="s">
        <v>174</v>
      </c>
      <c r="J85" s="121" t="s">
        <v>84</v>
      </c>
      <c r="K85" s="161" t="s">
        <v>1443</v>
      </c>
      <c r="L85" s="205">
        <v>21466666</v>
      </c>
      <c r="M85" s="51" t="s">
        <v>86</v>
      </c>
      <c r="N85" s="161" t="s">
        <v>1442</v>
      </c>
      <c r="O85" s="114">
        <v>84451570</v>
      </c>
      <c r="P85" s="434">
        <v>44</v>
      </c>
      <c r="Q85" s="435">
        <v>46030</v>
      </c>
      <c r="R85" s="205">
        <v>400700000</v>
      </c>
      <c r="S85" s="205">
        <v>888</v>
      </c>
      <c r="T85" s="436">
        <v>46038</v>
      </c>
      <c r="U85" s="205">
        <v>21466666</v>
      </c>
      <c r="V85" s="56" t="s">
        <v>88</v>
      </c>
      <c r="W85" s="114">
        <v>63563343</v>
      </c>
      <c r="X85" s="161" t="s">
        <v>1338</v>
      </c>
      <c r="Y85" s="439">
        <v>46038</v>
      </c>
      <c r="Z85" s="439">
        <v>46041</v>
      </c>
      <c r="AA85" s="436" t="s">
        <v>90</v>
      </c>
      <c r="AB85" s="436">
        <v>46203</v>
      </c>
      <c r="AC85" s="123">
        <f t="shared" si="5"/>
        <v>162</v>
      </c>
      <c r="AD85" s="114">
        <v>0</v>
      </c>
      <c r="AE85" s="114">
        <v>0</v>
      </c>
      <c r="AF85" s="114">
        <v>0</v>
      </c>
      <c r="AG85" s="437" t="s">
        <v>90</v>
      </c>
      <c r="AH85" s="117">
        <f t="shared" si="6"/>
        <v>0</v>
      </c>
      <c r="AI85" s="114">
        <v>0</v>
      </c>
      <c r="AJ85" s="114">
        <v>0</v>
      </c>
      <c r="AK85" s="436" t="s">
        <v>90</v>
      </c>
      <c r="AL85" s="438" t="s">
        <v>90</v>
      </c>
      <c r="AM85" s="56">
        <v>0</v>
      </c>
      <c r="AN85" s="438" t="s">
        <v>90</v>
      </c>
      <c r="AO85" s="438" t="s">
        <v>90</v>
      </c>
      <c r="AP85" s="438" t="s">
        <v>90</v>
      </c>
      <c r="AQ85" s="123">
        <f t="shared" si="7"/>
        <v>0</v>
      </c>
      <c r="AR85" s="453">
        <f>+L85+AE85-AJ85</f>
        <v>21466666</v>
      </c>
      <c r="AS85" s="56" t="s">
        <v>88</v>
      </c>
      <c r="AT85" s="205">
        <v>21466666</v>
      </c>
      <c r="AU85" s="56" t="s">
        <v>91</v>
      </c>
      <c r="AV85" s="56">
        <v>0</v>
      </c>
      <c r="AW85" s="51" t="s">
        <v>90</v>
      </c>
      <c r="AX85" s="454">
        <f t="shared" si="8"/>
        <v>17466666</v>
      </c>
      <c r="AY85" s="455">
        <v>4000000</v>
      </c>
      <c r="AZ85" s="112">
        <f t="shared" si="9"/>
        <v>0.81366459048647799</v>
      </c>
      <c r="BA85" s="159">
        <v>0.81366459048647799</v>
      </c>
      <c r="BB85" s="111" t="s">
        <v>90</v>
      </c>
      <c r="BC85" s="56" t="s">
        <v>92</v>
      </c>
      <c r="BD85" s="109" t="s">
        <v>1441</v>
      </c>
      <c r="BE85" s="51" t="s">
        <v>88</v>
      </c>
      <c r="BF85" s="51" t="s">
        <v>88</v>
      </c>
    </row>
    <row r="86" spans="2:58" s="201" customFormat="1" ht="12.75" x14ac:dyDescent="0.2">
      <c r="B86" s="56">
        <v>2026</v>
      </c>
      <c r="C86" s="51">
        <v>891780111</v>
      </c>
      <c r="D86" s="51" t="s">
        <v>79</v>
      </c>
      <c r="E86" s="161" t="s">
        <v>1440</v>
      </c>
      <c r="F86" s="109" t="s">
        <v>1439</v>
      </c>
      <c r="G86" s="420">
        <v>0</v>
      </c>
      <c r="H86" s="56" t="s">
        <v>82</v>
      </c>
      <c r="I86" s="51" t="s">
        <v>174</v>
      </c>
      <c r="J86" s="121" t="s">
        <v>84</v>
      </c>
      <c r="K86" s="161" t="s">
        <v>1438</v>
      </c>
      <c r="L86" s="205">
        <v>21466666</v>
      </c>
      <c r="M86" s="51" t="s">
        <v>86</v>
      </c>
      <c r="N86" s="161" t="s">
        <v>1437</v>
      </c>
      <c r="O86" s="114">
        <v>1082989734</v>
      </c>
      <c r="P86" s="434">
        <v>44</v>
      </c>
      <c r="Q86" s="435">
        <v>46030</v>
      </c>
      <c r="R86" s="205">
        <v>400700000</v>
      </c>
      <c r="S86" s="205">
        <v>889</v>
      </c>
      <c r="T86" s="436">
        <v>46038</v>
      </c>
      <c r="U86" s="205">
        <v>21466666</v>
      </c>
      <c r="V86" s="56" t="s">
        <v>88</v>
      </c>
      <c r="W86" s="114">
        <v>63563343</v>
      </c>
      <c r="X86" s="161" t="s">
        <v>1338</v>
      </c>
      <c r="Y86" s="439">
        <v>46038</v>
      </c>
      <c r="Z86" s="439">
        <v>46041</v>
      </c>
      <c r="AA86" s="436" t="s">
        <v>90</v>
      </c>
      <c r="AB86" s="436">
        <v>46203</v>
      </c>
      <c r="AC86" s="123">
        <f t="shared" si="5"/>
        <v>162</v>
      </c>
      <c r="AD86" s="114">
        <v>0</v>
      </c>
      <c r="AE86" s="114">
        <v>0</v>
      </c>
      <c r="AF86" s="114">
        <v>0</v>
      </c>
      <c r="AG86" s="437" t="s">
        <v>90</v>
      </c>
      <c r="AH86" s="117">
        <f t="shared" si="6"/>
        <v>0</v>
      </c>
      <c r="AI86" s="114">
        <v>0</v>
      </c>
      <c r="AJ86" s="114">
        <v>0</v>
      </c>
      <c r="AK86" s="436" t="s">
        <v>90</v>
      </c>
      <c r="AL86" s="438" t="s">
        <v>90</v>
      </c>
      <c r="AM86" s="56">
        <v>0</v>
      </c>
      <c r="AN86" s="438" t="s">
        <v>90</v>
      </c>
      <c r="AO86" s="438" t="s">
        <v>90</v>
      </c>
      <c r="AP86" s="438" t="s">
        <v>90</v>
      </c>
      <c r="AQ86" s="123">
        <f t="shared" si="7"/>
        <v>0</v>
      </c>
      <c r="AR86" s="453">
        <f>+L86+AE86-AJ86</f>
        <v>21466666</v>
      </c>
      <c r="AS86" s="56" t="s">
        <v>88</v>
      </c>
      <c r="AT86" s="205">
        <v>21466666</v>
      </c>
      <c r="AU86" s="56" t="s">
        <v>91</v>
      </c>
      <c r="AV86" s="56">
        <v>0</v>
      </c>
      <c r="AW86" s="51" t="s">
        <v>90</v>
      </c>
      <c r="AX86" s="454">
        <f t="shared" si="8"/>
        <v>17466666</v>
      </c>
      <c r="AY86" s="455">
        <v>4000000</v>
      </c>
      <c r="AZ86" s="112">
        <f t="shared" si="9"/>
        <v>0.81366459048647799</v>
      </c>
      <c r="BA86" s="159">
        <v>0.81366459048647799</v>
      </c>
      <c r="BB86" s="111" t="s">
        <v>90</v>
      </c>
      <c r="BC86" s="56" t="s">
        <v>92</v>
      </c>
      <c r="BD86" s="109" t="s">
        <v>1436</v>
      </c>
      <c r="BE86" s="51" t="s">
        <v>88</v>
      </c>
      <c r="BF86" s="51" t="s">
        <v>88</v>
      </c>
    </row>
    <row r="87" spans="2:58" s="201" customFormat="1" ht="12.75" x14ac:dyDescent="0.2">
      <c r="B87" s="56">
        <v>2026</v>
      </c>
      <c r="C87" s="51">
        <v>891780111</v>
      </c>
      <c r="D87" s="51" t="s">
        <v>79</v>
      </c>
      <c r="E87" s="161" t="s">
        <v>1435</v>
      </c>
      <c r="F87" s="109" t="s">
        <v>1434</v>
      </c>
      <c r="G87" s="420">
        <v>0</v>
      </c>
      <c r="H87" s="56" t="s">
        <v>82</v>
      </c>
      <c r="I87" s="51" t="s">
        <v>174</v>
      </c>
      <c r="J87" s="121" t="s">
        <v>84</v>
      </c>
      <c r="K87" s="161" t="s">
        <v>1433</v>
      </c>
      <c r="L87" s="205">
        <v>21466666</v>
      </c>
      <c r="M87" s="51" t="s">
        <v>86</v>
      </c>
      <c r="N87" s="161" t="s">
        <v>1432</v>
      </c>
      <c r="O87" s="114">
        <v>1082958955</v>
      </c>
      <c r="P87" s="434">
        <v>44</v>
      </c>
      <c r="Q87" s="435">
        <v>46030</v>
      </c>
      <c r="R87" s="205">
        <v>400700000</v>
      </c>
      <c r="S87" s="205">
        <v>890</v>
      </c>
      <c r="T87" s="436">
        <v>46038</v>
      </c>
      <c r="U87" s="205">
        <v>21466666</v>
      </c>
      <c r="V87" s="56" t="s">
        <v>88</v>
      </c>
      <c r="W87" s="114">
        <v>63563343</v>
      </c>
      <c r="X87" s="161" t="s">
        <v>1338</v>
      </c>
      <c r="Y87" s="439">
        <v>46038</v>
      </c>
      <c r="Z87" s="439">
        <v>46041</v>
      </c>
      <c r="AA87" s="436" t="s">
        <v>90</v>
      </c>
      <c r="AB87" s="436">
        <v>46203</v>
      </c>
      <c r="AC87" s="123">
        <f t="shared" si="5"/>
        <v>162</v>
      </c>
      <c r="AD87" s="114">
        <v>0</v>
      </c>
      <c r="AE87" s="114">
        <v>0</v>
      </c>
      <c r="AF87" s="114">
        <v>0</v>
      </c>
      <c r="AG87" s="437" t="s">
        <v>90</v>
      </c>
      <c r="AH87" s="117">
        <f t="shared" si="6"/>
        <v>0</v>
      </c>
      <c r="AI87" s="114">
        <v>0</v>
      </c>
      <c r="AJ87" s="114">
        <v>0</v>
      </c>
      <c r="AK87" s="436" t="s">
        <v>90</v>
      </c>
      <c r="AL87" s="438" t="s">
        <v>90</v>
      </c>
      <c r="AM87" s="56">
        <v>0</v>
      </c>
      <c r="AN87" s="438" t="s">
        <v>90</v>
      </c>
      <c r="AO87" s="438" t="s">
        <v>90</v>
      </c>
      <c r="AP87" s="438" t="s">
        <v>90</v>
      </c>
      <c r="AQ87" s="123">
        <f t="shared" si="7"/>
        <v>0</v>
      </c>
      <c r="AR87" s="453">
        <f>+L87+AE87-AJ87</f>
        <v>21466666</v>
      </c>
      <c r="AS87" s="56" t="s">
        <v>88</v>
      </c>
      <c r="AT87" s="205">
        <v>21466666</v>
      </c>
      <c r="AU87" s="56" t="s">
        <v>91</v>
      </c>
      <c r="AV87" s="56">
        <v>0</v>
      </c>
      <c r="AW87" s="51" t="s">
        <v>90</v>
      </c>
      <c r="AX87" s="454">
        <f t="shared" si="8"/>
        <v>17466666</v>
      </c>
      <c r="AY87" s="455">
        <v>4000000</v>
      </c>
      <c r="AZ87" s="112">
        <f t="shared" si="9"/>
        <v>0.81366459048647799</v>
      </c>
      <c r="BA87" s="159">
        <v>0.81366459048647799</v>
      </c>
      <c r="BB87" s="111" t="s">
        <v>90</v>
      </c>
      <c r="BC87" s="56" t="s">
        <v>92</v>
      </c>
      <c r="BD87" s="109" t="s">
        <v>1431</v>
      </c>
      <c r="BE87" s="51" t="s">
        <v>88</v>
      </c>
      <c r="BF87" s="51" t="s">
        <v>88</v>
      </c>
    </row>
    <row r="88" spans="2:58" s="201" customFormat="1" ht="12.75" x14ac:dyDescent="0.2">
      <c r="B88" s="56">
        <v>2026</v>
      </c>
      <c r="C88" s="51">
        <v>891780111</v>
      </c>
      <c r="D88" s="51" t="s">
        <v>79</v>
      </c>
      <c r="E88" s="161" t="s">
        <v>1430</v>
      </c>
      <c r="F88" s="109" t="s">
        <v>1429</v>
      </c>
      <c r="G88" s="420">
        <v>0</v>
      </c>
      <c r="H88" s="56" t="s">
        <v>82</v>
      </c>
      <c r="I88" s="51" t="s">
        <v>174</v>
      </c>
      <c r="J88" s="121" t="s">
        <v>84</v>
      </c>
      <c r="K88" s="161" t="s">
        <v>1428</v>
      </c>
      <c r="L88" s="205">
        <v>18993333</v>
      </c>
      <c r="M88" s="51" t="s">
        <v>86</v>
      </c>
      <c r="N88" s="161" t="s">
        <v>1427</v>
      </c>
      <c r="O88" s="114">
        <v>1129504010</v>
      </c>
      <c r="P88" s="434">
        <v>44</v>
      </c>
      <c r="Q88" s="435">
        <v>46030</v>
      </c>
      <c r="R88" s="205">
        <v>400700000</v>
      </c>
      <c r="S88" s="205">
        <v>891</v>
      </c>
      <c r="T88" s="436">
        <v>46038</v>
      </c>
      <c r="U88" s="205">
        <v>18993333</v>
      </c>
      <c r="V88" s="56" t="s">
        <v>88</v>
      </c>
      <c r="W88" s="114">
        <v>63563343</v>
      </c>
      <c r="X88" s="161" t="s">
        <v>1338</v>
      </c>
      <c r="Y88" s="439">
        <v>46038</v>
      </c>
      <c r="Z88" s="439">
        <v>46048</v>
      </c>
      <c r="AA88" s="436" t="s">
        <v>90</v>
      </c>
      <c r="AB88" s="436">
        <v>46203</v>
      </c>
      <c r="AC88" s="123">
        <f t="shared" si="5"/>
        <v>155</v>
      </c>
      <c r="AD88" s="114">
        <v>0</v>
      </c>
      <c r="AE88" s="114">
        <v>0</v>
      </c>
      <c r="AF88" s="114">
        <v>0</v>
      </c>
      <c r="AG88" s="437" t="s">
        <v>90</v>
      </c>
      <c r="AH88" s="117">
        <f t="shared" si="6"/>
        <v>0</v>
      </c>
      <c r="AI88" s="114">
        <v>0</v>
      </c>
      <c r="AJ88" s="114">
        <v>0</v>
      </c>
      <c r="AK88" s="436" t="s">
        <v>90</v>
      </c>
      <c r="AL88" s="438" t="s">
        <v>90</v>
      </c>
      <c r="AM88" s="56">
        <v>0</v>
      </c>
      <c r="AN88" s="438" t="s">
        <v>90</v>
      </c>
      <c r="AO88" s="438" t="s">
        <v>90</v>
      </c>
      <c r="AP88" s="438" t="s">
        <v>90</v>
      </c>
      <c r="AQ88" s="123">
        <f t="shared" si="7"/>
        <v>0</v>
      </c>
      <c r="AR88" s="453">
        <f>+L88+AE88-AJ88</f>
        <v>18993333</v>
      </c>
      <c r="AS88" s="56" t="s">
        <v>88</v>
      </c>
      <c r="AT88" s="205">
        <v>18993333</v>
      </c>
      <c r="AU88" s="56" t="s">
        <v>91</v>
      </c>
      <c r="AV88" s="56">
        <v>0</v>
      </c>
      <c r="AW88" s="51" t="s">
        <v>90</v>
      </c>
      <c r="AX88" s="454">
        <f t="shared" si="8"/>
        <v>15293333</v>
      </c>
      <c r="AY88" s="455">
        <v>3700000</v>
      </c>
      <c r="AZ88" s="112">
        <f t="shared" si="9"/>
        <v>0.80519480177597058</v>
      </c>
      <c r="BA88" s="159">
        <v>0.80519480177597058</v>
      </c>
      <c r="BB88" s="111" t="s">
        <v>90</v>
      </c>
      <c r="BC88" s="56" t="s">
        <v>92</v>
      </c>
      <c r="BD88" s="109" t="s">
        <v>1426</v>
      </c>
      <c r="BE88" s="51" t="s">
        <v>88</v>
      </c>
      <c r="BF88" s="51" t="s">
        <v>88</v>
      </c>
    </row>
    <row r="89" spans="2:58" s="201" customFormat="1" ht="12.75" x14ac:dyDescent="0.2">
      <c r="B89" s="56">
        <v>2026</v>
      </c>
      <c r="C89" s="51">
        <v>891780111</v>
      </c>
      <c r="D89" s="51" t="s">
        <v>79</v>
      </c>
      <c r="E89" s="161" t="s">
        <v>1425</v>
      </c>
      <c r="F89" s="109" t="s">
        <v>1424</v>
      </c>
      <c r="G89" s="420">
        <v>0</v>
      </c>
      <c r="H89" s="56" t="s">
        <v>82</v>
      </c>
      <c r="I89" s="51" t="s">
        <v>174</v>
      </c>
      <c r="J89" s="121" t="s">
        <v>84</v>
      </c>
      <c r="K89" s="161" t="s">
        <v>1423</v>
      </c>
      <c r="L89" s="205">
        <v>23220000</v>
      </c>
      <c r="M89" s="51" t="s">
        <v>86</v>
      </c>
      <c r="N89" s="161" t="s">
        <v>1422</v>
      </c>
      <c r="O89" s="114">
        <v>1082957323</v>
      </c>
      <c r="P89" s="434">
        <v>43</v>
      </c>
      <c r="Q89" s="435">
        <v>46030</v>
      </c>
      <c r="R89" s="205">
        <v>600600000</v>
      </c>
      <c r="S89" s="205">
        <v>892</v>
      </c>
      <c r="T89" s="436">
        <v>46038</v>
      </c>
      <c r="U89" s="205">
        <v>23220000</v>
      </c>
      <c r="V89" s="56" t="s">
        <v>88</v>
      </c>
      <c r="W89" s="114">
        <v>1082884010</v>
      </c>
      <c r="X89" s="161" t="s">
        <v>604</v>
      </c>
      <c r="Y89" s="439">
        <v>46038</v>
      </c>
      <c r="Z89" s="439">
        <v>46041</v>
      </c>
      <c r="AA89" s="436" t="s">
        <v>90</v>
      </c>
      <c r="AB89" s="436">
        <v>46203</v>
      </c>
      <c r="AC89" s="123">
        <f t="shared" si="5"/>
        <v>162</v>
      </c>
      <c r="AD89" s="114">
        <v>0</v>
      </c>
      <c r="AE89" s="114">
        <v>0</v>
      </c>
      <c r="AF89" s="114">
        <v>0</v>
      </c>
      <c r="AG89" s="437" t="s">
        <v>90</v>
      </c>
      <c r="AH89" s="117">
        <f t="shared" si="6"/>
        <v>0</v>
      </c>
      <c r="AI89" s="114">
        <v>0</v>
      </c>
      <c r="AJ89" s="114">
        <v>0</v>
      </c>
      <c r="AK89" s="436" t="s">
        <v>90</v>
      </c>
      <c r="AL89" s="438" t="s">
        <v>90</v>
      </c>
      <c r="AM89" s="56">
        <v>0</v>
      </c>
      <c r="AN89" s="438" t="s">
        <v>90</v>
      </c>
      <c r="AO89" s="438" t="s">
        <v>90</v>
      </c>
      <c r="AP89" s="438" t="s">
        <v>90</v>
      </c>
      <c r="AQ89" s="123">
        <f t="shared" si="7"/>
        <v>0</v>
      </c>
      <c r="AR89" s="453">
        <f>+L89+AE89-AJ89</f>
        <v>23220000</v>
      </c>
      <c r="AS89" s="56" t="s">
        <v>88</v>
      </c>
      <c r="AT89" s="205">
        <v>23220000</v>
      </c>
      <c r="AU89" s="56" t="s">
        <v>91</v>
      </c>
      <c r="AV89" s="56">
        <v>0</v>
      </c>
      <c r="AW89" s="51" t="s">
        <v>90</v>
      </c>
      <c r="AX89" s="454">
        <f t="shared" si="8"/>
        <v>18920000</v>
      </c>
      <c r="AY89" s="455">
        <v>4300000</v>
      </c>
      <c r="AZ89" s="112">
        <f t="shared" si="9"/>
        <v>0.81481481481481477</v>
      </c>
      <c r="BA89" s="159">
        <v>0.81481481481481477</v>
      </c>
      <c r="BB89" s="111" t="s">
        <v>90</v>
      </c>
      <c r="BC89" s="56" t="s">
        <v>92</v>
      </c>
      <c r="BD89" s="109" t="s">
        <v>1421</v>
      </c>
      <c r="BE89" s="51" t="s">
        <v>88</v>
      </c>
      <c r="BF89" s="51" t="s">
        <v>88</v>
      </c>
    </row>
    <row r="90" spans="2:58" s="201" customFormat="1" ht="12.75" x14ac:dyDescent="0.2">
      <c r="B90" s="56">
        <v>2026</v>
      </c>
      <c r="C90" s="51">
        <v>891780111</v>
      </c>
      <c r="D90" s="51" t="s">
        <v>79</v>
      </c>
      <c r="E90" s="161" t="s">
        <v>1420</v>
      </c>
      <c r="F90" s="109" t="s">
        <v>1419</v>
      </c>
      <c r="G90" s="420">
        <v>0</v>
      </c>
      <c r="H90" s="56" t="s">
        <v>82</v>
      </c>
      <c r="I90" s="51" t="s">
        <v>174</v>
      </c>
      <c r="J90" s="121" t="s">
        <v>84</v>
      </c>
      <c r="K90" s="161" t="s">
        <v>1418</v>
      </c>
      <c r="L90" s="205">
        <v>22140000</v>
      </c>
      <c r="M90" s="51" t="s">
        <v>86</v>
      </c>
      <c r="N90" s="161" t="s">
        <v>1417</v>
      </c>
      <c r="O90" s="114">
        <v>1082992789</v>
      </c>
      <c r="P90" s="434">
        <v>43</v>
      </c>
      <c r="Q90" s="435">
        <v>46030</v>
      </c>
      <c r="R90" s="205">
        <v>600600000</v>
      </c>
      <c r="S90" s="205">
        <v>893</v>
      </c>
      <c r="T90" s="436">
        <v>46038</v>
      </c>
      <c r="U90" s="205">
        <v>22140000</v>
      </c>
      <c r="V90" s="56" t="s">
        <v>88</v>
      </c>
      <c r="W90" s="114">
        <v>1082884010</v>
      </c>
      <c r="X90" s="161" t="s">
        <v>604</v>
      </c>
      <c r="Y90" s="439">
        <v>46038</v>
      </c>
      <c r="Z90" s="439">
        <v>46041</v>
      </c>
      <c r="AA90" s="436" t="s">
        <v>90</v>
      </c>
      <c r="AB90" s="436">
        <v>46203</v>
      </c>
      <c r="AC90" s="123">
        <f t="shared" si="5"/>
        <v>162</v>
      </c>
      <c r="AD90" s="114">
        <v>0</v>
      </c>
      <c r="AE90" s="114">
        <v>0</v>
      </c>
      <c r="AF90" s="114">
        <v>0</v>
      </c>
      <c r="AG90" s="437" t="s">
        <v>90</v>
      </c>
      <c r="AH90" s="117">
        <f t="shared" si="6"/>
        <v>0</v>
      </c>
      <c r="AI90" s="114">
        <v>0</v>
      </c>
      <c r="AJ90" s="114">
        <v>0</v>
      </c>
      <c r="AK90" s="436" t="s">
        <v>90</v>
      </c>
      <c r="AL90" s="438" t="s">
        <v>90</v>
      </c>
      <c r="AM90" s="56">
        <v>0</v>
      </c>
      <c r="AN90" s="438" t="s">
        <v>90</v>
      </c>
      <c r="AO90" s="438" t="s">
        <v>90</v>
      </c>
      <c r="AP90" s="438" t="s">
        <v>90</v>
      </c>
      <c r="AQ90" s="123">
        <f t="shared" si="7"/>
        <v>0</v>
      </c>
      <c r="AR90" s="453">
        <f>+L90+AE90-AJ90</f>
        <v>22140000</v>
      </c>
      <c r="AS90" s="56" t="s">
        <v>88</v>
      </c>
      <c r="AT90" s="205">
        <v>22140000</v>
      </c>
      <c r="AU90" s="56" t="s">
        <v>91</v>
      </c>
      <c r="AV90" s="56">
        <v>0</v>
      </c>
      <c r="AW90" s="51" t="s">
        <v>90</v>
      </c>
      <c r="AX90" s="454">
        <f t="shared" si="8"/>
        <v>18040000</v>
      </c>
      <c r="AY90" s="455">
        <v>4100000</v>
      </c>
      <c r="AZ90" s="112">
        <f t="shared" si="9"/>
        <v>0.81481481481481477</v>
      </c>
      <c r="BA90" s="159">
        <v>0.81481481481481477</v>
      </c>
      <c r="BB90" s="111" t="s">
        <v>90</v>
      </c>
      <c r="BC90" s="56" t="s">
        <v>92</v>
      </c>
      <c r="BD90" s="109" t="s">
        <v>1416</v>
      </c>
      <c r="BE90" s="51" t="s">
        <v>88</v>
      </c>
      <c r="BF90" s="51" t="s">
        <v>88</v>
      </c>
    </row>
    <row r="91" spans="2:58" s="201" customFormat="1" ht="12.75" x14ac:dyDescent="0.2">
      <c r="B91" s="56">
        <v>2026</v>
      </c>
      <c r="C91" s="51">
        <v>891780111</v>
      </c>
      <c r="D91" s="51" t="s">
        <v>79</v>
      </c>
      <c r="E91" s="161" t="s">
        <v>1415</v>
      </c>
      <c r="F91" s="109" t="s">
        <v>1414</v>
      </c>
      <c r="G91" s="420">
        <v>0</v>
      </c>
      <c r="H91" s="56" t="s">
        <v>82</v>
      </c>
      <c r="I91" s="51" t="s">
        <v>174</v>
      </c>
      <c r="J91" s="121" t="s">
        <v>84</v>
      </c>
      <c r="K91" s="161" t="s">
        <v>1413</v>
      </c>
      <c r="L91" s="205">
        <v>31920000</v>
      </c>
      <c r="M91" s="51" t="s">
        <v>86</v>
      </c>
      <c r="N91" s="161" t="s">
        <v>1412</v>
      </c>
      <c r="O91" s="114">
        <v>85155278</v>
      </c>
      <c r="P91" s="434">
        <v>43</v>
      </c>
      <c r="Q91" s="435">
        <v>46030</v>
      </c>
      <c r="R91" s="205">
        <v>600600000</v>
      </c>
      <c r="S91" s="205">
        <v>894</v>
      </c>
      <c r="T91" s="436">
        <v>46038</v>
      </c>
      <c r="U91" s="205">
        <v>31920000</v>
      </c>
      <c r="V91" s="56" t="s">
        <v>88</v>
      </c>
      <c r="W91" s="114">
        <v>1082884010</v>
      </c>
      <c r="X91" s="161" t="s">
        <v>604</v>
      </c>
      <c r="Y91" s="439">
        <v>46038</v>
      </c>
      <c r="Z91" s="439">
        <v>46041</v>
      </c>
      <c r="AA91" s="436" t="s">
        <v>90</v>
      </c>
      <c r="AB91" s="436">
        <v>46203</v>
      </c>
      <c r="AC91" s="123">
        <f t="shared" si="5"/>
        <v>162</v>
      </c>
      <c r="AD91" s="114">
        <v>0</v>
      </c>
      <c r="AE91" s="114">
        <v>0</v>
      </c>
      <c r="AF91" s="114">
        <v>0</v>
      </c>
      <c r="AG91" s="437" t="s">
        <v>90</v>
      </c>
      <c r="AH91" s="117">
        <f t="shared" si="6"/>
        <v>0</v>
      </c>
      <c r="AI91" s="114">
        <v>0</v>
      </c>
      <c r="AJ91" s="114">
        <v>0</v>
      </c>
      <c r="AK91" s="436" t="s">
        <v>90</v>
      </c>
      <c r="AL91" s="438" t="s">
        <v>90</v>
      </c>
      <c r="AM91" s="56">
        <v>0</v>
      </c>
      <c r="AN91" s="438" t="s">
        <v>90</v>
      </c>
      <c r="AO91" s="438" t="s">
        <v>90</v>
      </c>
      <c r="AP91" s="438" t="s">
        <v>90</v>
      </c>
      <c r="AQ91" s="123">
        <f t="shared" si="7"/>
        <v>0</v>
      </c>
      <c r="AR91" s="453">
        <f>+L91+AE91-AJ91</f>
        <v>31920000</v>
      </c>
      <c r="AS91" s="56" t="s">
        <v>88</v>
      </c>
      <c r="AT91" s="205">
        <v>31920000</v>
      </c>
      <c r="AU91" s="56" t="s">
        <v>91</v>
      </c>
      <c r="AV91" s="56">
        <v>0</v>
      </c>
      <c r="AW91" s="51" t="s">
        <v>90</v>
      </c>
      <c r="AX91" s="454">
        <f t="shared" si="8"/>
        <v>26008888</v>
      </c>
      <c r="AY91" s="455">
        <v>5911112</v>
      </c>
      <c r="AZ91" s="112">
        <f t="shared" si="9"/>
        <v>0.81481478696741849</v>
      </c>
      <c r="BA91" s="159">
        <v>0.81481478696741849</v>
      </c>
      <c r="BB91" s="111" t="s">
        <v>90</v>
      </c>
      <c r="BC91" s="56" t="s">
        <v>92</v>
      </c>
      <c r="BD91" s="109" t="s">
        <v>1411</v>
      </c>
      <c r="BE91" s="51" t="s">
        <v>88</v>
      </c>
      <c r="BF91" s="51" t="s">
        <v>88</v>
      </c>
    </row>
    <row r="92" spans="2:58" s="201" customFormat="1" ht="12.75" x14ac:dyDescent="0.2">
      <c r="B92" s="56">
        <v>2026</v>
      </c>
      <c r="C92" s="51">
        <v>891780111</v>
      </c>
      <c r="D92" s="51" t="s">
        <v>79</v>
      </c>
      <c r="E92" s="161" t="s">
        <v>1410</v>
      </c>
      <c r="F92" s="109" t="s">
        <v>1409</v>
      </c>
      <c r="G92" s="420">
        <v>0</v>
      </c>
      <c r="H92" s="56" t="s">
        <v>82</v>
      </c>
      <c r="I92" s="51" t="s">
        <v>174</v>
      </c>
      <c r="J92" s="121" t="s">
        <v>84</v>
      </c>
      <c r="K92" s="161" t="s">
        <v>1408</v>
      </c>
      <c r="L92" s="205">
        <v>23220000</v>
      </c>
      <c r="M92" s="51" t="s">
        <v>86</v>
      </c>
      <c r="N92" s="161" t="s">
        <v>1407</v>
      </c>
      <c r="O92" s="114">
        <v>1047476135</v>
      </c>
      <c r="P92" s="434">
        <v>43</v>
      </c>
      <c r="Q92" s="435">
        <v>46030</v>
      </c>
      <c r="R92" s="205">
        <v>600600000</v>
      </c>
      <c r="S92" s="205">
        <v>895</v>
      </c>
      <c r="T92" s="436">
        <v>46038</v>
      </c>
      <c r="U92" s="205">
        <v>23220000</v>
      </c>
      <c r="V92" s="56" t="s">
        <v>88</v>
      </c>
      <c r="W92" s="114">
        <v>1082884010</v>
      </c>
      <c r="X92" s="161" t="s">
        <v>604</v>
      </c>
      <c r="Y92" s="439">
        <v>46038</v>
      </c>
      <c r="Z92" s="439">
        <v>46041</v>
      </c>
      <c r="AA92" s="436" t="s">
        <v>90</v>
      </c>
      <c r="AB92" s="436">
        <v>46203</v>
      </c>
      <c r="AC92" s="123">
        <f t="shared" si="5"/>
        <v>162</v>
      </c>
      <c r="AD92" s="114">
        <v>0</v>
      </c>
      <c r="AE92" s="114">
        <v>0</v>
      </c>
      <c r="AF92" s="114">
        <v>0</v>
      </c>
      <c r="AG92" s="437" t="s">
        <v>90</v>
      </c>
      <c r="AH92" s="117">
        <f t="shared" si="6"/>
        <v>0</v>
      </c>
      <c r="AI92" s="114">
        <v>0</v>
      </c>
      <c r="AJ92" s="114">
        <v>0</v>
      </c>
      <c r="AK92" s="436" t="s">
        <v>90</v>
      </c>
      <c r="AL92" s="438" t="s">
        <v>90</v>
      </c>
      <c r="AM92" s="56">
        <v>0</v>
      </c>
      <c r="AN92" s="438" t="s">
        <v>90</v>
      </c>
      <c r="AO92" s="438" t="s">
        <v>90</v>
      </c>
      <c r="AP92" s="438" t="s">
        <v>90</v>
      </c>
      <c r="AQ92" s="123">
        <f t="shared" si="7"/>
        <v>0</v>
      </c>
      <c r="AR92" s="453">
        <f>+L92+AE92-AJ92</f>
        <v>23220000</v>
      </c>
      <c r="AS92" s="56" t="s">
        <v>88</v>
      </c>
      <c r="AT92" s="205">
        <v>23220000</v>
      </c>
      <c r="AU92" s="56" t="s">
        <v>91</v>
      </c>
      <c r="AV92" s="56">
        <v>0</v>
      </c>
      <c r="AW92" s="51" t="s">
        <v>90</v>
      </c>
      <c r="AX92" s="454">
        <f t="shared" si="8"/>
        <v>18920000</v>
      </c>
      <c r="AY92" s="455">
        <v>4300000</v>
      </c>
      <c r="AZ92" s="112">
        <f t="shared" si="9"/>
        <v>0.81481481481481477</v>
      </c>
      <c r="BA92" s="159">
        <v>0.81481481481481477</v>
      </c>
      <c r="BB92" s="111" t="s">
        <v>90</v>
      </c>
      <c r="BC92" s="56" t="s">
        <v>92</v>
      </c>
      <c r="BD92" s="109" t="s">
        <v>1406</v>
      </c>
      <c r="BE92" s="51" t="s">
        <v>88</v>
      </c>
      <c r="BF92" s="51" t="s">
        <v>88</v>
      </c>
    </row>
    <row r="93" spans="2:58" s="201" customFormat="1" ht="12.75" x14ac:dyDescent="0.2">
      <c r="B93" s="56">
        <v>2026</v>
      </c>
      <c r="C93" s="51">
        <v>891780111</v>
      </c>
      <c r="D93" s="51" t="s">
        <v>79</v>
      </c>
      <c r="E93" s="161" t="s">
        <v>1405</v>
      </c>
      <c r="F93" s="109" t="s">
        <v>1404</v>
      </c>
      <c r="G93" s="420">
        <v>0</v>
      </c>
      <c r="H93" s="56" t="s">
        <v>82</v>
      </c>
      <c r="I93" s="51" t="s">
        <v>174</v>
      </c>
      <c r="J93" s="121" t="s">
        <v>84</v>
      </c>
      <c r="K93" s="161" t="s">
        <v>1403</v>
      </c>
      <c r="L93" s="205">
        <v>22140000</v>
      </c>
      <c r="M93" s="51" t="s">
        <v>86</v>
      </c>
      <c r="N93" s="161" t="s">
        <v>1402</v>
      </c>
      <c r="O93" s="114">
        <v>1082992358</v>
      </c>
      <c r="P93" s="440">
        <v>43</v>
      </c>
      <c r="Q93" s="441">
        <v>46030</v>
      </c>
      <c r="R93" s="205">
        <v>600600000</v>
      </c>
      <c r="S93" s="205">
        <v>896</v>
      </c>
      <c r="T93" s="436">
        <v>46038</v>
      </c>
      <c r="U93" s="205">
        <v>22140000</v>
      </c>
      <c r="V93" s="56" t="s">
        <v>88</v>
      </c>
      <c r="W93" s="114">
        <v>1082884010</v>
      </c>
      <c r="X93" s="161" t="s">
        <v>604</v>
      </c>
      <c r="Y93" s="439">
        <v>46038</v>
      </c>
      <c r="Z93" s="439">
        <v>46041</v>
      </c>
      <c r="AA93" s="436" t="s">
        <v>90</v>
      </c>
      <c r="AB93" s="436">
        <v>46203</v>
      </c>
      <c r="AC93" s="123">
        <f t="shared" si="5"/>
        <v>162</v>
      </c>
      <c r="AD93" s="114">
        <v>0</v>
      </c>
      <c r="AE93" s="114">
        <v>0</v>
      </c>
      <c r="AF93" s="114">
        <v>0</v>
      </c>
      <c r="AG93" s="437" t="s">
        <v>90</v>
      </c>
      <c r="AH93" s="117">
        <f t="shared" si="6"/>
        <v>0</v>
      </c>
      <c r="AI93" s="114">
        <v>0</v>
      </c>
      <c r="AJ93" s="114">
        <v>0</v>
      </c>
      <c r="AK93" s="436" t="s">
        <v>90</v>
      </c>
      <c r="AL93" s="438" t="s">
        <v>90</v>
      </c>
      <c r="AM93" s="56">
        <v>0</v>
      </c>
      <c r="AN93" s="438" t="s">
        <v>90</v>
      </c>
      <c r="AO93" s="438" t="s">
        <v>90</v>
      </c>
      <c r="AP93" s="438" t="s">
        <v>90</v>
      </c>
      <c r="AQ93" s="123">
        <f t="shared" si="7"/>
        <v>0</v>
      </c>
      <c r="AR93" s="453">
        <f>+L93+AE93-AJ93</f>
        <v>22140000</v>
      </c>
      <c r="AS93" s="56" t="s">
        <v>88</v>
      </c>
      <c r="AT93" s="205">
        <v>22140000</v>
      </c>
      <c r="AU93" s="56" t="s">
        <v>91</v>
      </c>
      <c r="AV93" s="56">
        <v>0</v>
      </c>
      <c r="AW93" s="51" t="s">
        <v>90</v>
      </c>
      <c r="AX93" s="454">
        <f t="shared" si="8"/>
        <v>18040000</v>
      </c>
      <c r="AY93" s="454">
        <v>4100000</v>
      </c>
      <c r="AZ93" s="112">
        <f t="shared" si="9"/>
        <v>0.81481481481481477</v>
      </c>
      <c r="BA93" s="159">
        <v>0.81481481481481477</v>
      </c>
      <c r="BB93" s="111" t="s">
        <v>90</v>
      </c>
      <c r="BC93" s="56" t="s">
        <v>92</v>
      </c>
      <c r="BD93" s="109" t="s">
        <v>1401</v>
      </c>
      <c r="BE93" s="51" t="s">
        <v>88</v>
      </c>
      <c r="BF93" s="51" t="s">
        <v>88</v>
      </c>
    </row>
    <row r="94" spans="2:58" s="201" customFormat="1" ht="12.75" x14ac:dyDescent="0.2">
      <c r="B94" s="56">
        <v>2026</v>
      </c>
      <c r="C94" s="51">
        <v>891780111</v>
      </c>
      <c r="D94" s="51" t="s">
        <v>79</v>
      </c>
      <c r="E94" s="161" t="s">
        <v>1400</v>
      </c>
      <c r="F94" s="109" t="s">
        <v>1399</v>
      </c>
      <c r="G94" s="420">
        <v>0</v>
      </c>
      <c r="H94" s="56" t="s">
        <v>82</v>
      </c>
      <c r="I94" s="51" t="s">
        <v>174</v>
      </c>
      <c r="J94" s="121" t="s">
        <v>84</v>
      </c>
      <c r="K94" s="161" t="s">
        <v>1398</v>
      </c>
      <c r="L94" s="205">
        <v>21600000</v>
      </c>
      <c r="M94" s="51" t="s">
        <v>86</v>
      </c>
      <c r="N94" s="161" t="s">
        <v>1397</v>
      </c>
      <c r="O94" s="114">
        <v>1045710831</v>
      </c>
      <c r="P94" s="434">
        <v>42</v>
      </c>
      <c r="Q94" s="435">
        <v>46030</v>
      </c>
      <c r="R94" s="205">
        <v>748396431</v>
      </c>
      <c r="S94" s="205">
        <v>897</v>
      </c>
      <c r="T94" s="436">
        <v>46038</v>
      </c>
      <c r="U94" s="205">
        <v>21600000</v>
      </c>
      <c r="V94" s="56" t="s">
        <v>88</v>
      </c>
      <c r="W94" s="114">
        <v>85155551</v>
      </c>
      <c r="X94" s="161" t="s">
        <v>1152</v>
      </c>
      <c r="Y94" s="439">
        <v>46038</v>
      </c>
      <c r="Z94" s="439">
        <v>46041</v>
      </c>
      <c r="AA94" s="436" t="s">
        <v>90</v>
      </c>
      <c r="AB94" s="436">
        <v>46203</v>
      </c>
      <c r="AC94" s="123">
        <f t="shared" si="5"/>
        <v>162</v>
      </c>
      <c r="AD94" s="114">
        <v>0</v>
      </c>
      <c r="AE94" s="114">
        <v>0</v>
      </c>
      <c r="AF94" s="114">
        <v>0</v>
      </c>
      <c r="AG94" s="437" t="s">
        <v>90</v>
      </c>
      <c r="AH94" s="117">
        <f t="shared" si="6"/>
        <v>0</v>
      </c>
      <c r="AI94" s="114">
        <v>0</v>
      </c>
      <c r="AJ94" s="114">
        <v>0</v>
      </c>
      <c r="AK94" s="436" t="s">
        <v>90</v>
      </c>
      <c r="AL94" s="438" t="s">
        <v>90</v>
      </c>
      <c r="AM94" s="56">
        <v>0</v>
      </c>
      <c r="AN94" s="438" t="s">
        <v>90</v>
      </c>
      <c r="AO94" s="438" t="s">
        <v>90</v>
      </c>
      <c r="AP94" s="438" t="s">
        <v>90</v>
      </c>
      <c r="AQ94" s="123">
        <f t="shared" si="7"/>
        <v>0</v>
      </c>
      <c r="AR94" s="453">
        <f>+L94+AE94-AJ94</f>
        <v>21600000</v>
      </c>
      <c r="AS94" s="56" t="s">
        <v>88</v>
      </c>
      <c r="AT94" s="205">
        <v>21600000</v>
      </c>
      <c r="AU94" s="56" t="s">
        <v>91</v>
      </c>
      <c r="AV94" s="56">
        <v>0</v>
      </c>
      <c r="AW94" s="51" t="s">
        <v>90</v>
      </c>
      <c r="AX94" s="454">
        <f t="shared" si="8"/>
        <v>17600000</v>
      </c>
      <c r="AY94" s="455">
        <v>4000000</v>
      </c>
      <c r="AZ94" s="112">
        <f t="shared" si="9"/>
        <v>0.81481481481481477</v>
      </c>
      <c r="BA94" s="159">
        <v>0.81481481481481477</v>
      </c>
      <c r="BB94" s="111" t="s">
        <v>90</v>
      </c>
      <c r="BC94" s="56" t="s">
        <v>92</v>
      </c>
      <c r="BD94" s="109" t="s">
        <v>1396</v>
      </c>
      <c r="BE94" s="51" t="s">
        <v>88</v>
      </c>
      <c r="BF94" s="51" t="s">
        <v>88</v>
      </c>
    </row>
    <row r="95" spans="2:58" s="201" customFormat="1" ht="12.75" x14ac:dyDescent="0.2">
      <c r="B95" s="56">
        <v>2026</v>
      </c>
      <c r="C95" s="51">
        <v>891780111</v>
      </c>
      <c r="D95" s="51" t="s">
        <v>79</v>
      </c>
      <c r="E95" s="161" t="s">
        <v>1395</v>
      </c>
      <c r="F95" s="109" t="s">
        <v>1394</v>
      </c>
      <c r="G95" s="420">
        <v>0</v>
      </c>
      <c r="H95" s="56" t="s">
        <v>82</v>
      </c>
      <c r="I95" s="51" t="s">
        <v>174</v>
      </c>
      <c r="J95" s="121" t="s">
        <v>84</v>
      </c>
      <c r="K95" s="161" t="s">
        <v>1393</v>
      </c>
      <c r="L95" s="205">
        <v>18900000</v>
      </c>
      <c r="M95" s="51" t="s">
        <v>86</v>
      </c>
      <c r="N95" s="161" t="s">
        <v>1392</v>
      </c>
      <c r="O95" s="114">
        <v>1004364652</v>
      </c>
      <c r="P95" s="434">
        <v>42</v>
      </c>
      <c r="Q95" s="435">
        <v>46030</v>
      </c>
      <c r="R95" s="205">
        <v>748396431</v>
      </c>
      <c r="S95" s="205">
        <v>898</v>
      </c>
      <c r="T95" s="436">
        <v>46038</v>
      </c>
      <c r="U95" s="205">
        <v>18900000</v>
      </c>
      <c r="V95" s="56" t="s">
        <v>88</v>
      </c>
      <c r="W95" s="114">
        <v>85155551</v>
      </c>
      <c r="X95" s="161" t="s">
        <v>1152</v>
      </c>
      <c r="Y95" s="439">
        <v>46038</v>
      </c>
      <c r="Z95" s="439">
        <v>46041</v>
      </c>
      <c r="AA95" s="436" t="s">
        <v>90</v>
      </c>
      <c r="AB95" s="436">
        <v>46203</v>
      </c>
      <c r="AC95" s="123">
        <f t="shared" si="5"/>
        <v>162</v>
      </c>
      <c r="AD95" s="114">
        <v>0</v>
      </c>
      <c r="AE95" s="114">
        <v>0</v>
      </c>
      <c r="AF95" s="114">
        <v>0</v>
      </c>
      <c r="AG95" s="437" t="s">
        <v>90</v>
      </c>
      <c r="AH95" s="117">
        <f t="shared" si="6"/>
        <v>0</v>
      </c>
      <c r="AI95" s="114">
        <v>0</v>
      </c>
      <c r="AJ95" s="114">
        <v>0</v>
      </c>
      <c r="AK95" s="436" t="s">
        <v>90</v>
      </c>
      <c r="AL95" s="438" t="s">
        <v>90</v>
      </c>
      <c r="AM95" s="56">
        <v>0</v>
      </c>
      <c r="AN95" s="438" t="s">
        <v>90</v>
      </c>
      <c r="AO95" s="438" t="s">
        <v>90</v>
      </c>
      <c r="AP95" s="438" t="s">
        <v>90</v>
      </c>
      <c r="AQ95" s="123">
        <f t="shared" si="7"/>
        <v>0</v>
      </c>
      <c r="AR95" s="453">
        <f>+L95+AE95-AJ95</f>
        <v>18900000</v>
      </c>
      <c r="AS95" s="56" t="s">
        <v>88</v>
      </c>
      <c r="AT95" s="205">
        <v>18900000</v>
      </c>
      <c r="AU95" s="56" t="s">
        <v>91</v>
      </c>
      <c r="AV95" s="56">
        <v>0</v>
      </c>
      <c r="AW95" s="51" t="s">
        <v>90</v>
      </c>
      <c r="AX95" s="454">
        <f t="shared" si="8"/>
        <v>15400000</v>
      </c>
      <c r="AY95" s="455">
        <v>3500000</v>
      </c>
      <c r="AZ95" s="112">
        <f t="shared" si="9"/>
        <v>0.81481481481481477</v>
      </c>
      <c r="BA95" s="159">
        <v>0.81481481481481477</v>
      </c>
      <c r="BB95" s="111" t="s">
        <v>90</v>
      </c>
      <c r="BC95" s="56" t="s">
        <v>92</v>
      </c>
      <c r="BD95" s="109" t="s">
        <v>1391</v>
      </c>
      <c r="BE95" s="51" t="s">
        <v>88</v>
      </c>
      <c r="BF95" s="51" t="s">
        <v>88</v>
      </c>
    </row>
    <row r="96" spans="2:58" s="201" customFormat="1" ht="12.75" x14ac:dyDescent="0.2">
      <c r="B96" s="56">
        <v>2026</v>
      </c>
      <c r="C96" s="51">
        <v>891780111</v>
      </c>
      <c r="D96" s="51" t="s">
        <v>79</v>
      </c>
      <c r="E96" s="161" t="s">
        <v>1390</v>
      </c>
      <c r="F96" s="109" t="s">
        <v>1389</v>
      </c>
      <c r="G96" s="420">
        <v>0</v>
      </c>
      <c r="H96" s="56" t="s">
        <v>82</v>
      </c>
      <c r="I96" s="51" t="s">
        <v>174</v>
      </c>
      <c r="J96" s="121" t="s">
        <v>84</v>
      </c>
      <c r="K96" s="161" t="s">
        <v>1388</v>
      </c>
      <c r="L96" s="205">
        <v>32000000</v>
      </c>
      <c r="M96" s="51" t="s">
        <v>86</v>
      </c>
      <c r="N96" s="161" t="s">
        <v>1387</v>
      </c>
      <c r="O96" s="114">
        <v>3753843</v>
      </c>
      <c r="P96" s="434">
        <v>46</v>
      </c>
      <c r="Q96" s="435">
        <v>46030</v>
      </c>
      <c r="R96" s="205">
        <v>211600000</v>
      </c>
      <c r="S96" s="205">
        <v>900</v>
      </c>
      <c r="T96" s="436">
        <v>46038</v>
      </c>
      <c r="U96" s="205">
        <v>32000000</v>
      </c>
      <c r="V96" s="56" t="s">
        <v>88</v>
      </c>
      <c r="W96" s="114">
        <v>36669284</v>
      </c>
      <c r="X96" s="161" t="s">
        <v>1041</v>
      </c>
      <c r="Y96" s="439">
        <v>46038</v>
      </c>
      <c r="Z96" s="439">
        <v>46043</v>
      </c>
      <c r="AA96" s="436" t="s">
        <v>90</v>
      </c>
      <c r="AB96" s="436">
        <v>46203</v>
      </c>
      <c r="AC96" s="123">
        <f t="shared" si="5"/>
        <v>160</v>
      </c>
      <c r="AD96" s="114">
        <v>0</v>
      </c>
      <c r="AE96" s="114">
        <v>0</v>
      </c>
      <c r="AF96" s="114">
        <v>0</v>
      </c>
      <c r="AG96" s="437" t="s">
        <v>90</v>
      </c>
      <c r="AH96" s="117">
        <f t="shared" si="6"/>
        <v>0</v>
      </c>
      <c r="AI96" s="114">
        <v>0</v>
      </c>
      <c r="AJ96" s="114">
        <v>0</v>
      </c>
      <c r="AK96" s="436" t="s">
        <v>90</v>
      </c>
      <c r="AL96" s="438" t="s">
        <v>90</v>
      </c>
      <c r="AM96" s="56">
        <v>0</v>
      </c>
      <c r="AN96" s="438" t="s">
        <v>90</v>
      </c>
      <c r="AO96" s="438" t="s">
        <v>90</v>
      </c>
      <c r="AP96" s="438" t="s">
        <v>90</v>
      </c>
      <c r="AQ96" s="123">
        <f t="shared" si="7"/>
        <v>0</v>
      </c>
      <c r="AR96" s="453">
        <f>+L96+AE96-AJ96</f>
        <v>32000000</v>
      </c>
      <c r="AS96" s="56" t="s">
        <v>88</v>
      </c>
      <c r="AT96" s="205">
        <v>32000000</v>
      </c>
      <c r="AU96" s="56" t="s">
        <v>91</v>
      </c>
      <c r="AV96" s="56">
        <v>0</v>
      </c>
      <c r="AW96" s="51" t="s">
        <v>90</v>
      </c>
      <c r="AX96" s="454">
        <f t="shared" si="8"/>
        <v>26000000</v>
      </c>
      <c r="AY96" s="455">
        <v>6000000</v>
      </c>
      <c r="AZ96" s="112">
        <f t="shared" si="9"/>
        <v>0.8125</v>
      </c>
      <c r="BA96" s="159">
        <v>0.8125</v>
      </c>
      <c r="BB96" s="111" t="s">
        <v>90</v>
      </c>
      <c r="BC96" s="56" t="s">
        <v>92</v>
      </c>
      <c r="BD96" s="109" t="s">
        <v>1386</v>
      </c>
      <c r="BE96" s="51" t="s">
        <v>88</v>
      </c>
      <c r="BF96" s="51" t="s">
        <v>88</v>
      </c>
    </row>
    <row r="97" spans="2:58" s="201" customFormat="1" ht="12.75" x14ac:dyDescent="0.2">
      <c r="B97" s="56">
        <v>2026</v>
      </c>
      <c r="C97" s="51">
        <v>891780111</v>
      </c>
      <c r="D97" s="51" t="s">
        <v>79</v>
      </c>
      <c r="E97" s="161" t="s">
        <v>1385</v>
      </c>
      <c r="F97" s="109" t="s">
        <v>1384</v>
      </c>
      <c r="G97" s="420">
        <v>0</v>
      </c>
      <c r="H97" s="56" t="s">
        <v>82</v>
      </c>
      <c r="I97" s="51" t="s">
        <v>174</v>
      </c>
      <c r="J97" s="121" t="s">
        <v>84</v>
      </c>
      <c r="K97" s="161" t="s">
        <v>1383</v>
      </c>
      <c r="L97" s="205">
        <v>14132900</v>
      </c>
      <c r="M97" s="51" t="s">
        <v>86</v>
      </c>
      <c r="N97" s="161" t="s">
        <v>1382</v>
      </c>
      <c r="O97" s="114">
        <v>8508441</v>
      </c>
      <c r="P97" s="434">
        <v>46</v>
      </c>
      <c r="Q97" s="435">
        <v>46030</v>
      </c>
      <c r="R97" s="205">
        <v>211600000</v>
      </c>
      <c r="S97" s="205">
        <v>901</v>
      </c>
      <c r="T97" s="436">
        <v>46038</v>
      </c>
      <c r="U97" s="205">
        <v>14132900</v>
      </c>
      <c r="V97" s="56" t="s">
        <v>88</v>
      </c>
      <c r="W97" s="114">
        <v>36669284</v>
      </c>
      <c r="X97" s="161" t="s">
        <v>1041</v>
      </c>
      <c r="Y97" s="439">
        <v>46038</v>
      </c>
      <c r="Z97" s="439">
        <v>46062</v>
      </c>
      <c r="AA97" s="436" t="s">
        <v>90</v>
      </c>
      <c r="AB97" s="436">
        <v>46203</v>
      </c>
      <c r="AC97" s="123">
        <f t="shared" si="5"/>
        <v>141</v>
      </c>
      <c r="AD97" s="114">
        <v>0</v>
      </c>
      <c r="AE97" s="114">
        <v>0</v>
      </c>
      <c r="AF97" s="114">
        <v>0</v>
      </c>
      <c r="AG97" s="437" t="s">
        <v>90</v>
      </c>
      <c r="AH97" s="117">
        <f t="shared" si="6"/>
        <v>0</v>
      </c>
      <c r="AI97" s="114">
        <v>0</v>
      </c>
      <c r="AJ97" s="114">
        <v>0</v>
      </c>
      <c r="AK97" s="436" t="s">
        <v>90</v>
      </c>
      <c r="AL97" s="438" t="s">
        <v>90</v>
      </c>
      <c r="AM97" s="56">
        <v>0</v>
      </c>
      <c r="AN97" s="438" t="s">
        <v>90</v>
      </c>
      <c r="AO97" s="438" t="s">
        <v>90</v>
      </c>
      <c r="AP97" s="438" t="s">
        <v>90</v>
      </c>
      <c r="AQ97" s="123">
        <f t="shared" si="7"/>
        <v>0</v>
      </c>
      <c r="AR97" s="453">
        <f>+L97+AE97-AJ97</f>
        <v>14132900</v>
      </c>
      <c r="AS97" s="56" t="s">
        <v>88</v>
      </c>
      <c r="AT97" s="205">
        <v>14132900</v>
      </c>
      <c r="AU97" s="56" t="s">
        <v>91</v>
      </c>
      <c r="AV97" s="56">
        <v>0</v>
      </c>
      <c r="AW97" s="51" t="s">
        <v>90</v>
      </c>
      <c r="AX97" s="454">
        <f t="shared" si="8"/>
        <v>8118900</v>
      </c>
      <c r="AY97" s="454">
        <v>6014000</v>
      </c>
      <c r="AZ97" s="112">
        <f t="shared" si="9"/>
        <v>0.57446808510638303</v>
      </c>
      <c r="BA97" s="159">
        <v>0.57446808510638303</v>
      </c>
      <c r="BB97" s="111" t="s">
        <v>90</v>
      </c>
      <c r="BC97" s="56" t="s">
        <v>92</v>
      </c>
      <c r="BD97" s="109" t="s">
        <v>1381</v>
      </c>
      <c r="BE97" s="51" t="s">
        <v>88</v>
      </c>
      <c r="BF97" s="51" t="s">
        <v>88</v>
      </c>
    </row>
    <row r="98" spans="2:58" s="201" customFormat="1" ht="12.75" x14ac:dyDescent="0.2">
      <c r="B98" s="56">
        <v>2026</v>
      </c>
      <c r="C98" s="51">
        <v>891780111</v>
      </c>
      <c r="D98" s="51" t="s">
        <v>79</v>
      </c>
      <c r="E98" s="161" t="s">
        <v>1380</v>
      </c>
      <c r="F98" s="109" t="s">
        <v>1379</v>
      </c>
      <c r="G98" s="420">
        <v>0</v>
      </c>
      <c r="H98" s="56" t="s">
        <v>82</v>
      </c>
      <c r="I98" s="51" t="s">
        <v>174</v>
      </c>
      <c r="J98" s="121" t="s">
        <v>84</v>
      </c>
      <c r="K98" s="161" t="s">
        <v>1378</v>
      </c>
      <c r="L98" s="205">
        <v>20266667</v>
      </c>
      <c r="M98" s="51" t="s">
        <v>86</v>
      </c>
      <c r="N98" s="161" t="s">
        <v>1377</v>
      </c>
      <c r="O98" s="114">
        <v>1082916114</v>
      </c>
      <c r="P98" s="434">
        <v>46</v>
      </c>
      <c r="Q98" s="435">
        <v>46030</v>
      </c>
      <c r="R98" s="205">
        <v>211600000</v>
      </c>
      <c r="S98" s="205">
        <v>903</v>
      </c>
      <c r="T98" s="436">
        <v>46038</v>
      </c>
      <c r="U98" s="205">
        <v>20266667</v>
      </c>
      <c r="V98" s="56" t="s">
        <v>88</v>
      </c>
      <c r="W98" s="114">
        <v>36669284</v>
      </c>
      <c r="X98" s="161" t="s">
        <v>1041</v>
      </c>
      <c r="Y98" s="439">
        <v>46038</v>
      </c>
      <c r="Z98" s="439">
        <v>46043</v>
      </c>
      <c r="AA98" s="436" t="s">
        <v>90</v>
      </c>
      <c r="AB98" s="436">
        <v>46203</v>
      </c>
      <c r="AC98" s="123">
        <f t="shared" si="5"/>
        <v>160</v>
      </c>
      <c r="AD98" s="114">
        <v>0</v>
      </c>
      <c r="AE98" s="114">
        <v>0</v>
      </c>
      <c r="AF98" s="114">
        <v>0</v>
      </c>
      <c r="AG98" s="437" t="s">
        <v>90</v>
      </c>
      <c r="AH98" s="117">
        <f t="shared" si="6"/>
        <v>0</v>
      </c>
      <c r="AI98" s="114">
        <v>0</v>
      </c>
      <c r="AJ98" s="114">
        <v>0</v>
      </c>
      <c r="AK98" s="436" t="s">
        <v>90</v>
      </c>
      <c r="AL98" s="438" t="s">
        <v>90</v>
      </c>
      <c r="AM98" s="56">
        <v>0</v>
      </c>
      <c r="AN98" s="438" t="s">
        <v>90</v>
      </c>
      <c r="AO98" s="438" t="s">
        <v>90</v>
      </c>
      <c r="AP98" s="438" t="s">
        <v>90</v>
      </c>
      <c r="AQ98" s="123">
        <f t="shared" si="7"/>
        <v>0</v>
      </c>
      <c r="AR98" s="453">
        <f>+L98+AE98-AJ98</f>
        <v>20266667</v>
      </c>
      <c r="AS98" s="56" t="s">
        <v>88</v>
      </c>
      <c r="AT98" s="205">
        <v>20266667</v>
      </c>
      <c r="AU98" s="56" t="s">
        <v>91</v>
      </c>
      <c r="AV98" s="56">
        <v>0</v>
      </c>
      <c r="AW98" s="51" t="s">
        <v>90</v>
      </c>
      <c r="AX98" s="454">
        <f t="shared" si="8"/>
        <v>16466667</v>
      </c>
      <c r="AY98" s="454">
        <v>3800000</v>
      </c>
      <c r="AZ98" s="112">
        <f t="shared" si="9"/>
        <v>0.81250000308388148</v>
      </c>
      <c r="BA98" s="159">
        <v>0.81250000308388148</v>
      </c>
      <c r="BB98" s="111" t="s">
        <v>90</v>
      </c>
      <c r="BC98" s="56" t="s">
        <v>92</v>
      </c>
      <c r="BD98" s="109" t="s">
        <v>1376</v>
      </c>
      <c r="BE98" s="51" t="s">
        <v>88</v>
      </c>
      <c r="BF98" s="51" t="s">
        <v>88</v>
      </c>
    </row>
    <row r="99" spans="2:58" s="201" customFormat="1" ht="12.75" x14ac:dyDescent="0.2">
      <c r="B99" s="56">
        <v>2026</v>
      </c>
      <c r="C99" s="51">
        <v>891780111</v>
      </c>
      <c r="D99" s="51" t="s">
        <v>79</v>
      </c>
      <c r="E99" s="161" t="s">
        <v>1375</v>
      </c>
      <c r="F99" s="109" t="s">
        <v>1374</v>
      </c>
      <c r="G99" s="420">
        <v>0</v>
      </c>
      <c r="H99" s="56" t="s">
        <v>82</v>
      </c>
      <c r="I99" s="51" t="s">
        <v>174</v>
      </c>
      <c r="J99" s="121" t="s">
        <v>84</v>
      </c>
      <c r="K99" s="161" t="s">
        <v>1373</v>
      </c>
      <c r="L99" s="205">
        <v>20266667</v>
      </c>
      <c r="M99" s="51" t="s">
        <v>86</v>
      </c>
      <c r="N99" s="161" t="s">
        <v>1372</v>
      </c>
      <c r="O99" s="114">
        <v>1082922651</v>
      </c>
      <c r="P99" s="434">
        <v>46</v>
      </c>
      <c r="Q99" s="435">
        <v>46030</v>
      </c>
      <c r="R99" s="205">
        <v>211600000</v>
      </c>
      <c r="S99" s="205">
        <v>902</v>
      </c>
      <c r="T99" s="436">
        <v>46038</v>
      </c>
      <c r="U99" s="205">
        <v>20266667</v>
      </c>
      <c r="V99" s="56" t="s">
        <v>88</v>
      </c>
      <c r="W99" s="114">
        <v>36669284</v>
      </c>
      <c r="X99" s="161" t="s">
        <v>1041</v>
      </c>
      <c r="Y99" s="439">
        <v>46038</v>
      </c>
      <c r="Z99" s="439">
        <v>46043</v>
      </c>
      <c r="AA99" s="436" t="s">
        <v>90</v>
      </c>
      <c r="AB99" s="436">
        <v>46203</v>
      </c>
      <c r="AC99" s="123">
        <f t="shared" si="5"/>
        <v>160</v>
      </c>
      <c r="AD99" s="114">
        <v>0</v>
      </c>
      <c r="AE99" s="114">
        <v>0</v>
      </c>
      <c r="AF99" s="114">
        <v>0</v>
      </c>
      <c r="AG99" s="437" t="s">
        <v>90</v>
      </c>
      <c r="AH99" s="117">
        <f t="shared" si="6"/>
        <v>0</v>
      </c>
      <c r="AI99" s="114">
        <v>0</v>
      </c>
      <c r="AJ99" s="114">
        <v>0</v>
      </c>
      <c r="AK99" s="436" t="s">
        <v>90</v>
      </c>
      <c r="AL99" s="438" t="s">
        <v>90</v>
      </c>
      <c r="AM99" s="56">
        <v>0</v>
      </c>
      <c r="AN99" s="438" t="s">
        <v>90</v>
      </c>
      <c r="AO99" s="438" t="s">
        <v>90</v>
      </c>
      <c r="AP99" s="438" t="s">
        <v>90</v>
      </c>
      <c r="AQ99" s="123">
        <f t="shared" si="7"/>
        <v>0</v>
      </c>
      <c r="AR99" s="453">
        <f>+L99+AE99-AJ99</f>
        <v>20266667</v>
      </c>
      <c r="AS99" s="56" t="s">
        <v>88</v>
      </c>
      <c r="AT99" s="205">
        <v>20266667</v>
      </c>
      <c r="AU99" s="56" t="s">
        <v>91</v>
      </c>
      <c r="AV99" s="56">
        <v>0</v>
      </c>
      <c r="AW99" s="51" t="s">
        <v>90</v>
      </c>
      <c r="AX99" s="454">
        <f t="shared" si="8"/>
        <v>16466667</v>
      </c>
      <c r="AY99" s="455">
        <v>3800000</v>
      </c>
      <c r="AZ99" s="112">
        <f t="shared" si="9"/>
        <v>0.81250000308388148</v>
      </c>
      <c r="BA99" s="159">
        <v>0.81250000308388148</v>
      </c>
      <c r="BB99" s="111" t="s">
        <v>90</v>
      </c>
      <c r="BC99" s="56" t="s">
        <v>92</v>
      </c>
      <c r="BD99" s="109" t="s">
        <v>1371</v>
      </c>
      <c r="BE99" s="51" t="s">
        <v>88</v>
      </c>
      <c r="BF99" s="51" t="s">
        <v>88</v>
      </c>
    </row>
    <row r="100" spans="2:58" s="201" customFormat="1" ht="12.75" x14ac:dyDescent="0.2">
      <c r="B100" s="56">
        <v>2026</v>
      </c>
      <c r="C100" s="51">
        <v>891780111</v>
      </c>
      <c r="D100" s="51" t="s">
        <v>79</v>
      </c>
      <c r="E100" s="161" t="s">
        <v>1370</v>
      </c>
      <c r="F100" s="109" t="s">
        <v>1369</v>
      </c>
      <c r="G100" s="420">
        <v>0</v>
      </c>
      <c r="H100" s="56" t="s">
        <v>82</v>
      </c>
      <c r="I100" s="51" t="s">
        <v>174</v>
      </c>
      <c r="J100" s="121" t="s">
        <v>84</v>
      </c>
      <c r="K100" s="161" t="s">
        <v>1329</v>
      </c>
      <c r="L100" s="205">
        <v>23220000</v>
      </c>
      <c r="M100" s="51" t="s">
        <v>86</v>
      </c>
      <c r="N100" s="161" t="s">
        <v>887</v>
      </c>
      <c r="O100" s="114">
        <v>1053001646</v>
      </c>
      <c r="P100" s="434">
        <v>45</v>
      </c>
      <c r="Q100" s="435">
        <v>46030</v>
      </c>
      <c r="R100" s="205">
        <v>317700000</v>
      </c>
      <c r="S100" s="205">
        <v>906</v>
      </c>
      <c r="T100" s="436">
        <v>46038</v>
      </c>
      <c r="U100" s="205">
        <v>23220000</v>
      </c>
      <c r="V100" s="56" t="s">
        <v>88</v>
      </c>
      <c r="W100" s="114">
        <v>1082903415</v>
      </c>
      <c r="X100" s="161" t="s">
        <v>1058</v>
      </c>
      <c r="Y100" s="439">
        <v>46038</v>
      </c>
      <c r="Z100" s="439">
        <v>46041</v>
      </c>
      <c r="AA100" s="436" t="s">
        <v>90</v>
      </c>
      <c r="AB100" s="436">
        <v>46203</v>
      </c>
      <c r="AC100" s="123">
        <f t="shared" si="5"/>
        <v>162</v>
      </c>
      <c r="AD100" s="114">
        <v>0</v>
      </c>
      <c r="AE100" s="114">
        <v>0</v>
      </c>
      <c r="AF100" s="114">
        <v>0</v>
      </c>
      <c r="AG100" s="437" t="s">
        <v>90</v>
      </c>
      <c r="AH100" s="117">
        <f t="shared" si="6"/>
        <v>0</v>
      </c>
      <c r="AI100" s="114">
        <v>0</v>
      </c>
      <c r="AJ100" s="114">
        <v>0</v>
      </c>
      <c r="AK100" s="436" t="s">
        <v>90</v>
      </c>
      <c r="AL100" s="438" t="s">
        <v>90</v>
      </c>
      <c r="AM100" s="56">
        <v>0</v>
      </c>
      <c r="AN100" s="438" t="s">
        <v>90</v>
      </c>
      <c r="AO100" s="438" t="s">
        <v>90</v>
      </c>
      <c r="AP100" s="438" t="s">
        <v>90</v>
      </c>
      <c r="AQ100" s="123">
        <f t="shared" si="7"/>
        <v>0</v>
      </c>
      <c r="AR100" s="453">
        <f>+L100+AE100-AJ100</f>
        <v>23220000</v>
      </c>
      <c r="AS100" s="56" t="s">
        <v>88</v>
      </c>
      <c r="AT100" s="205">
        <v>23220000</v>
      </c>
      <c r="AU100" s="56" t="s">
        <v>91</v>
      </c>
      <c r="AV100" s="56">
        <v>0</v>
      </c>
      <c r="AW100" s="51" t="s">
        <v>90</v>
      </c>
      <c r="AX100" s="454">
        <f t="shared" si="8"/>
        <v>18920000</v>
      </c>
      <c r="AY100" s="455">
        <v>4300000</v>
      </c>
      <c r="AZ100" s="112">
        <f t="shared" si="9"/>
        <v>0.81481481481481477</v>
      </c>
      <c r="BA100" s="159">
        <v>0.81481481481481477</v>
      </c>
      <c r="BB100" s="111" t="s">
        <v>90</v>
      </c>
      <c r="BC100" s="56" t="s">
        <v>92</v>
      </c>
      <c r="BD100" s="109" t="s">
        <v>1368</v>
      </c>
      <c r="BE100" s="51" t="s">
        <v>88</v>
      </c>
      <c r="BF100" s="51" t="s">
        <v>88</v>
      </c>
    </row>
    <row r="101" spans="2:58" s="201" customFormat="1" ht="12.75" x14ac:dyDescent="0.2">
      <c r="B101" s="56">
        <v>2026</v>
      </c>
      <c r="C101" s="51">
        <v>891780111</v>
      </c>
      <c r="D101" s="51" t="s">
        <v>79</v>
      </c>
      <c r="E101" s="161" t="s">
        <v>1367</v>
      </c>
      <c r="F101" s="109" t="s">
        <v>1366</v>
      </c>
      <c r="G101" s="420">
        <v>0</v>
      </c>
      <c r="H101" s="56" t="s">
        <v>82</v>
      </c>
      <c r="I101" s="51" t="s">
        <v>174</v>
      </c>
      <c r="J101" s="121" t="s">
        <v>84</v>
      </c>
      <c r="K101" s="161" t="s">
        <v>1365</v>
      </c>
      <c r="L101" s="205">
        <v>23613333</v>
      </c>
      <c r="M101" s="51" t="s">
        <v>86</v>
      </c>
      <c r="N101" s="161" t="s">
        <v>1364</v>
      </c>
      <c r="O101" s="114">
        <v>85152793</v>
      </c>
      <c r="P101" s="434">
        <v>45</v>
      </c>
      <c r="Q101" s="435">
        <v>46030</v>
      </c>
      <c r="R101" s="205">
        <v>317700000</v>
      </c>
      <c r="S101" s="205">
        <v>907</v>
      </c>
      <c r="T101" s="436">
        <v>46038</v>
      </c>
      <c r="U101" s="205">
        <v>23613333</v>
      </c>
      <c r="V101" s="56" t="s">
        <v>88</v>
      </c>
      <c r="W101" s="114">
        <v>1082903415</v>
      </c>
      <c r="X101" s="161" t="s">
        <v>1058</v>
      </c>
      <c r="Y101" s="439">
        <v>46038</v>
      </c>
      <c r="Z101" s="439">
        <v>46049</v>
      </c>
      <c r="AA101" s="436" t="s">
        <v>90</v>
      </c>
      <c r="AB101" s="436">
        <v>46203</v>
      </c>
      <c r="AC101" s="123">
        <f t="shared" si="5"/>
        <v>154</v>
      </c>
      <c r="AD101" s="114">
        <v>0</v>
      </c>
      <c r="AE101" s="114">
        <v>0</v>
      </c>
      <c r="AF101" s="114">
        <v>0</v>
      </c>
      <c r="AG101" s="437" t="s">
        <v>90</v>
      </c>
      <c r="AH101" s="117">
        <f t="shared" si="6"/>
        <v>0</v>
      </c>
      <c r="AI101" s="114">
        <v>0</v>
      </c>
      <c r="AJ101" s="114">
        <v>0</v>
      </c>
      <c r="AK101" s="436" t="s">
        <v>90</v>
      </c>
      <c r="AL101" s="438" t="s">
        <v>90</v>
      </c>
      <c r="AM101" s="56">
        <v>0</v>
      </c>
      <c r="AN101" s="438" t="s">
        <v>90</v>
      </c>
      <c r="AO101" s="438" t="s">
        <v>90</v>
      </c>
      <c r="AP101" s="438" t="s">
        <v>90</v>
      </c>
      <c r="AQ101" s="123">
        <f t="shared" si="7"/>
        <v>0</v>
      </c>
      <c r="AR101" s="453">
        <f>+L101+AE101-AJ101</f>
        <v>23613333</v>
      </c>
      <c r="AS101" s="56" t="s">
        <v>88</v>
      </c>
      <c r="AT101" s="205">
        <v>23613333</v>
      </c>
      <c r="AU101" s="56" t="s">
        <v>91</v>
      </c>
      <c r="AV101" s="56">
        <v>0</v>
      </c>
      <c r="AW101" s="51" t="s">
        <v>90</v>
      </c>
      <c r="AX101" s="454">
        <f t="shared" si="8"/>
        <v>19013333</v>
      </c>
      <c r="AY101" s="455">
        <v>4600000</v>
      </c>
      <c r="AZ101" s="112">
        <f t="shared" si="9"/>
        <v>0.80519480244487296</v>
      </c>
      <c r="BA101" s="159">
        <v>0.80519480244487296</v>
      </c>
      <c r="BB101" s="111" t="s">
        <v>90</v>
      </c>
      <c r="BC101" s="56" t="s">
        <v>92</v>
      </c>
      <c r="BD101" s="109" t="s">
        <v>1363</v>
      </c>
      <c r="BE101" s="51" t="s">
        <v>88</v>
      </c>
      <c r="BF101" s="51" t="s">
        <v>88</v>
      </c>
    </row>
    <row r="102" spans="2:58" s="201" customFormat="1" ht="12.75" x14ac:dyDescent="0.2">
      <c r="B102" s="56">
        <v>2026</v>
      </c>
      <c r="C102" s="51">
        <v>891780111</v>
      </c>
      <c r="D102" s="51" t="s">
        <v>79</v>
      </c>
      <c r="E102" s="161" t="s">
        <v>1362</v>
      </c>
      <c r="F102" s="109" t="s">
        <v>1361</v>
      </c>
      <c r="G102" s="420">
        <v>0</v>
      </c>
      <c r="H102" s="56" t="s">
        <v>82</v>
      </c>
      <c r="I102" s="51" t="s">
        <v>174</v>
      </c>
      <c r="J102" s="121" t="s">
        <v>84</v>
      </c>
      <c r="K102" s="161" t="s">
        <v>1360</v>
      </c>
      <c r="L102" s="205">
        <v>24840000</v>
      </c>
      <c r="M102" s="51" t="s">
        <v>86</v>
      </c>
      <c r="N102" s="161" t="s">
        <v>1359</v>
      </c>
      <c r="O102" s="114">
        <v>1082982258</v>
      </c>
      <c r="P102" s="434">
        <v>42</v>
      </c>
      <c r="Q102" s="435">
        <v>46030</v>
      </c>
      <c r="R102" s="205">
        <v>748396431</v>
      </c>
      <c r="S102" s="205">
        <v>908</v>
      </c>
      <c r="T102" s="436">
        <v>46038</v>
      </c>
      <c r="U102" s="205">
        <v>24840000</v>
      </c>
      <c r="V102" s="56" t="s">
        <v>88</v>
      </c>
      <c r="W102" s="114">
        <v>85155551</v>
      </c>
      <c r="X102" s="161" t="s">
        <v>1152</v>
      </c>
      <c r="Y102" s="439">
        <v>46038</v>
      </c>
      <c r="Z102" s="439">
        <v>46041</v>
      </c>
      <c r="AA102" s="436" t="s">
        <v>90</v>
      </c>
      <c r="AB102" s="436">
        <v>46203</v>
      </c>
      <c r="AC102" s="123">
        <f t="shared" si="5"/>
        <v>162</v>
      </c>
      <c r="AD102" s="114">
        <v>0</v>
      </c>
      <c r="AE102" s="114">
        <v>0</v>
      </c>
      <c r="AF102" s="114">
        <v>0</v>
      </c>
      <c r="AG102" s="437" t="s">
        <v>90</v>
      </c>
      <c r="AH102" s="117">
        <f t="shared" si="6"/>
        <v>0</v>
      </c>
      <c r="AI102" s="114">
        <v>0</v>
      </c>
      <c r="AJ102" s="114">
        <v>0</v>
      </c>
      <c r="AK102" s="436" t="s">
        <v>90</v>
      </c>
      <c r="AL102" s="438" t="s">
        <v>90</v>
      </c>
      <c r="AM102" s="56">
        <v>0</v>
      </c>
      <c r="AN102" s="438" t="s">
        <v>90</v>
      </c>
      <c r="AO102" s="438" t="s">
        <v>90</v>
      </c>
      <c r="AP102" s="438" t="s">
        <v>90</v>
      </c>
      <c r="AQ102" s="123">
        <f t="shared" si="7"/>
        <v>0</v>
      </c>
      <c r="AR102" s="453">
        <f>+L102+AE102-AJ102</f>
        <v>24840000</v>
      </c>
      <c r="AS102" s="56" t="s">
        <v>88</v>
      </c>
      <c r="AT102" s="205">
        <v>24840000</v>
      </c>
      <c r="AU102" s="56" t="s">
        <v>91</v>
      </c>
      <c r="AV102" s="56">
        <v>0</v>
      </c>
      <c r="AW102" s="51" t="s">
        <v>90</v>
      </c>
      <c r="AX102" s="454">
        <f t="shared" si="8"/>
        <v>20240000</v>
      </c>
      <c r="AY102" s="455">
        <v>4600000</v>
      </c>
      <c r="AZ102" s="112">
        <f t="shared" si="9"/>
        <v>0.81481481481481477</v>
      </c>
      <c r="BA102" s="159">
        <v>0.81481481481481477</v>
      </c>
      <c r="BB102" s="111" t="s">
        <v>90</v>
      </c>
      <c r="BC102" s="56" t="s">
        <v>92</v>
      </c>
      <c r="BD102" s="109" t="s">
        <v>1358</v>
      </c>
      <c r="BE102" s="51" t="s">
        <v>88</v>
      </c>
      <c r="BF102" s="51" t="s">
        <v>88</v>
      </c>
    </row>
    <row r="103" spans="2:58" s="201" customFormat="1" ht="12.75" x14ac:dyDescent="0.2">
      <c r="B103" s="56">
        <v>2026</v>
      </c>
      <c r="C103" s="51">
        <v>891780111</v>
      </c>
      <c r="D103" s="51" t="s">
        <v>79</v>
      </c>
      <c r="E103" s="161" t="s">
        <v>1357</v>
      </c>
      <c r="F103" s="109" t="s">
        <v>1356</v>
      </c>
      <c r="G103" s="420">
        <v>0</v>
      </c>
      <c r="H103" s="56" t="s">
        <v>82</v>
      </c>
      <c r="I103" s="51" t="s">
        <v>174</v>
      </c>
      <c r="J103" s="121" t="s">
        <v>84</v>
      </c>
      <c r="K103" s="161" t="s">
        <v>1355</v>
      </c>
      <c r="L103" s="205">
        <v>13346667</v>
      </c>
      <c r="M103" s="51" t="s">
        <v>86</v>
      </c>
      <c r="N103" s="161" t="s">
        <v>1354</v>
      </c>
      <c r="O103" s="114">
        <v>1083020320</v>
      </c>
      <c r="P103" s="434">
        <v>44</v>
      </c>
      <c r="Q103" s="435">
        <v>46030</v>
      </c>
      <c r="R103" s="205">
        <v>400700000</v>
      </c>
      <c r="S103" s="205">
        <v>909</v>
      </c>
      <c r="T103" s="436">
        <v>46038</v>
      </c>
      <c r="U103" s="205">
        <v>13346667</v>
      </c>
      <c r="V103" s="56" t="s">
        <v>88</v>
      </c>
      <c r="W103" s="114">
        <v>63563343</v>
      </c>
      <c r="X103" s="161" t="s">
        <v>1338</v>
      </c>
      <c r="Y103" s="439">
        <v>46038</v>
      </c>
      <c r="Z103" s="439">
        <v>46048</v>
      </c>
      <c r="AA103" s="436" t="s">
        <v>90</v>
      </c>
      <c r="AB103" s="436">
        <v>46203</v>
      </c>
      <c r="AC103" s="123">
        <f t="shared" si="5"/>
        <v>155</v>
      </c>
      <c r="AD103" s="114">
        <v>0</v>
      </c>
      <c r="AE103" s="114">
        <v>0</v>
      </c>
      <c r="AF103" s="114">
        <v>0</v>
      </c>
      <c r="AG103" s="437" t="s">
        <v>90</v>
      </c>
      <c r="AH103" s="117">
        <f t="shared" si="6"/>
        <v>0</v>
      </c>
      <c r="AI103" s="114">
        <v>0</v>
      </c>
      <c r="AJ103" s="114">
        <v>0</v>
      </c>
      <c r="AK103" s="436" t="s">
        <v>90</v>
      </c>
      <c r="AL103" s="438" t="s">
        <v>90</v>
      </c>
      <c r="AM103" s="56">
        <v>0</v>
      </c>
      <c r="AN103" s="438" t="s">
        <v>90</v>
      </c>
      <c r="AO103" s="438" t="s">
        <v>90</v>
      </c>
      <c r="AP103" s="438" t="s">
        <v>90</v>
      </c>
      <c r="AQ103" s="123">
        <f t="shared" si="7"/>
        <v>0</v>
      </c>
      <c r="AR103" s="453">
        <f>+L103+AE103-AJ103</f>
        <v>13346667</v>
      </c>
      <c r="AS103" s="56" t="s">
        <v>88</v>
      </c>
      <c r="AT103" s="205">
        <v>13346667</v>
      </c>
      <c r="AU103" s="56" t="s">
        <v>91</v>
      </c>
      <c r="AV103" s="56">
        <v>0</v>
      </c>
      <c r="AW103" s="51" t="s">
        <v>90</v>
      </c>
      <c r="AX103" s="454">
        <f t="shared" si="8"/>
        <v>10746667</v>
      </c>
      <c r="AY103" s="455">
        <v>2600000</v>
      </c>
      <c r="AZ103" s="112">
        <f t="shared" si="9"/>
        <v>0.80519481006006965</v>
      </c>
      <c r="BA103" s="159">
        <v>0.80519481006006965</v>
      </c>
      <c r="BB103" s="111" t="s">
        <v>90</v>
      </c>
      <c r="BC103" s="56" t="s">
        <v>92</v>
      </c>
      <c r="BD103" s="109" t="s">
        <v>1353</v>
      </c>
      <c r="BE103" s="51" t="s">
        <v>88</v>
      </c>
      <c r="BF103" s="51" t="s">
        <v>88</v>
      </c>
    </row>
    <row r="104" spans="2:58" s="201" customFormat="1" ht="12.75" x14ac:dyDescent="0.2">
      <c r="B104" s="56">
        <v>2026</v>
      </c>
      <c r="C104" s="51">
        <v>891780111</v>
      </c>
      <c r="D104" s="51" t="s">
        <v>79</v>
      </c>
      <c r="E104" s="161" t="s">
        <v>1352</v>
      </c>
      <c r="F104" s="109" t="s">
        <v>1351</v>
      </c>
      <c r="G104" s="420">
        <v>0</v>
      </c>
      <c r="H104" s="56" t="s">
        <v>82</v>
      </c>
      <c r="I104" s="51" t="s">
        <v>174</v>
      </c>
      <c r="J104" s="121" t="s">
        <v>84</v>
      </c>
      <c r="K104" s="161" t="s">
        <v>1350</v>
      </c>
      <c r="L104" s="205">
        <v>18993333</v>
      </c>
      <c r="M104" s="51" t="s">
        <v>86</v>
      </c>
      <c r="N104" s="161" t="s">
        <v>1349</v>
      </c>
      <c r="O104" s="114">
        <v>84453406</v>
      </c>
      <c r="P104" s="434">
        <v>44</v>
      </c>
      <c r="Q104" s="435">
        <v>46030</v>
      </c>
      <c r="R104" s="205">
        <v>400700000</v>
      </c>
      <c r="S104" s="205">
        <v>910</v>
      </c>
      <c r="T104" s="436">
        <v>46038</v>
      </c>
      <c r="U104" s="205">
        <v>18993333</v>
      </c>
      <c r="V104" s="56" t="s">
        <v>88</v>
      </c>
      <c r="W104" s="114">
        <v>63563343</v>
      </c>
      <c r="X104" s="161" t="s">
        <v>1338</v>
      </c>
      <c r="Y104" s="439">
        <v>46038</v>
      </c>
      <c r="Z104" s="439">
        <v>46048</v>
      </c>
      <c r="AA104" s="436" t="s">
        <v>90</v>
      </c>
      <c r="AB104" s="436">
        <v>46203</v>
      </c>
      <c r="AC104" s="123">
        <f t="shared" si="5"/>
        <v>155</v>
      </c>
      <c r="AD104" s="114">
        <v>0</v>
      </c>
      <c r="AE104" s="114">
        <v>0</v>
      </c>
      <c r="AF104" s="114">
        <v>0</v>
      </c>
      <c r="AG104" s="437" t="s">
        <v>90</v>
      </c>
      <c r="AH104" s="117">
        <f t="shared" si="6"/>
        <v>0</v>
      </c>
      <c r="AI104" s="114">
        <v>0</v>
      </c>
      <c r="AJ104" s="114">
        <v>0</v>
      </c>
      <c r="AK104" s="436" t="s">
        <v>90</v>
      </c>
      <c r="AL104" s="438" t="s">
        <v>90</v>
      </c>
      <c r="AM104" s="56">
        <v>0</v>
      </c>
      <c r="AN104" s="438" t="s">
        <v>90</v>
      </c>
      <c r="AO104" s="438" t="s">
        <v>90</v>
      </c>
      <c r="AP104" s="438" t="s">
        <v>90</v>
      </c>
      <c r="AQ104" s="123">
        <f t="shared" si="7"/>
        <v>0</v>
      </c>
      <c r="AR104" s="453">
        <f>+L104+AE104-AJ104</f>
        <v>18993333</v>
      </c>
      <c r="AS104" s="56" t="s">
        <v>88</v>
      </c>
      <c r="AT104" s="205">
        <v>18993333</v>
      </c>
      <c r="AU104" s="56" t="s">
        <v>91</v>
      </c>
      <c r="AV104" s="56">
        <v>0</v>
      </c>
      <c r="AW104" s="51" t="s">
        <v>90</v>
      </c>
      <c r="AX104" s="454">
        <f t="shared" si="8"/>
        <v>15293333</v>
      </c>
      <c r="AY104" s="455">
        <v>3700000</v>
      </c>
      <c r="AZ104" s="112">
        <f t="shared" si="9"/>
        <v>0.80519480177597058</v>
      </c>
      <c r="BA104" s="159">
        <v>0.80519480177597058</v>
      </c>
      <c r="BB104" s="111" t="s">
        <v>90</v>
      </c>
      <c r="BC104" s="56" t="s">
        <v>92</v>
      </c>
      <c r="BD104" s="109" t="s">
        <v>1348</v>
      </c>
      <c r="BE104" s="51" t="s">
        <v>88</v>
      </c>
      <c r="BF104" s="51" t="s">
        <v>88</v>
      </c>
    </row>
    <row r="105" spans="2:58" s="201" customFormat="1" ht="12.75" x14ac:dyDescent="0.2">
      <c r="B105" s="56">
        <v>2026</v>
      </c>
      <c r="C105" s="51">
        <v>891780111</v>
      </c>
      <c r="D105" s="51" t="s">
        <v>79</v>
      </c>
      <c r="E105" s="161" t="s">
        <v>1347</v>
      </c>
      <c r="F105" s="109" t="s">
        <v>1346</v>
      </c>
      <c r="G105" s="420">
        <v>0</v>
      </c>
      <c r="H105" s="56" t="s">
        <v>82</v>
      </c>
      <c r="I105" s="51" t="s">
        <v>174</v>
      </c>
      <c r="J105" s="121" t="s">
        <v>84</v>
      </c>
      <c r="K105" s="161" t="s">
        <v>1345</v>
      </c>
      <c r="L105" s="205">
        <v>18993333</v>
      </c>
      <c r="M105" s="51" t="s">
        <v>86</v>
      </c>
      <c r="N105" s="161" t="s">
        <v>1344</v>
      </c>
      <c r="O105" s="114">
        <v>1082907569</v>
      </c>
      <c r="P105" s="434">
        <v>44</v>
      </c>
      <c r="Q105" s="435">
        <v>46030</v>
      </c>
      <c r="R105" s="205">
        <v>400700000</v>
      </c>
      <c r="S105" s="205">
        <v>911</v>
      </c>
      <c r="T105" s="436">
        <v>46038</v>
      </c>
      <c r="U105" s="205">
        <v>18993333</v>
      </c>
      <c r="V105" s="56" t="s">
        <v>88</v>
      </c>
      <c r="W105" s="114">
        <v>63563343</v>
      </c>
      <c r="X105" s="161" t="s">
        <v>565</v>
      </c>
      <c r="Y105" s="439">
        <v>46038</v>
      </c>
      <c r="Z105" s="439">
        <v>46048</v>
      </c>
      <c r="AA105" s="436" t="s">
        <v>90</v>
      </c>
      <c r="AB105" s="436">
        <v>46203</v>
      </c>
      <c r="AC105" s="123">
        <f t="shared" si="5"/>
        <v>155</v>
      </c>
      <c r="AD105" s="114">
        <v>0</v>
      </c>
      <c r="AE105" s="114">
        <v>0</v>
      </c>
      <c r="AF105" s="114">
        <v>0</v>
      </c>
      <c r="AG105" s="437" t="s">
        <v>90</v>
      </c>
      <c r="AH105" s="117">
        <f t="shared" si="6"/>
        <v>0</v>
      </c>
      <c r="AI105" s="114">
        <v>0</v>
      </c>
      <c r="AJ105" s="114">
        <v>0</v>
      </c>
      <c r="AK105" s="436" t="s">
        <v>90</v>
      </c>
      <c r="AL105" s="438" t="s">
        <v>90</v>
      </c>
      <c r="AM105" s="56">
        <v>0</v>
      </c>
      <c r="AN105" s="438" t="s">
        <v>90</v>
      </c>
      <c r="AO105" s="438" t="s">
        <v>90</v>
      </c>
      <c r="AP105" s="438" t="s">
        <v>90</v>
      </c>
      <c r="AQ105" s="123">
        <f t="shared" si="7"/>
        <v>0</v>
      </c>
      <c r="AR105" s="453">
        <f>+L105+AE105-AJ105</f>
        <v>18993333</v>
      </c>
      <c r="AS105" s="56" t="s">
        <v>88</v>
      </c>
      <c r="AT105" s="205">
        <v>18993333</v>
      </c>
      <c r="AU105" s="56" t="s">
        <v>91</v>
      </c>
      <c r="AV105" s="56">
        <v>0</v>
      </c>
      <c r="AW105" s="51" t="s">
        <v>90</v>
      </c>
      <c r="AX105" s="454">
        <f t="shared" si="8"/>
        <v>15293333</v>
      </c>
      <c r="AY105" s="455">
        <v>3700000</v>
      </c>
      <c r="AZ105" s="112">
        <f t="shared" si="9"/>
        <v>0.80519480177597058</v>
      </c>
      <c r="BA105" s="159">
        <v>0.80519480177597058</v>
      </c>
      <c r="BB105" s="111" t="s">
        <v>90</v>
      </c>
      <c r="BC105" s="56" t="s">
        <v>92</v>
      </c>
      <c r="BD105" s="109" t="s">
        <v>1343</v>
      </c>
      <c r="BE105" s="51" t="s">
        <v>88</v>
      </c>
      <c r="BF105" s="51" t="s">
        <v>88</v>
      </c>
    </row>
    <row r="106" spans="2:58" s="201" customFormat="1" ht="12.75" x14ac:dyDescent="0.2">
      <c r="B106" s="56">
        <v>2026</v>
      </c>
      <c r="C106" s="51">
        <v>891780111</v>
      </c>
      <c r="D106" s="51" t="s">
        <v>79</v>
      </c>
      <c r="E106" s="161" t="s">
        <v>1342</v>
      </c>
      <c r="F106" s="109" t="s">
        <v>1341</v>
      </c>
      <c r="G106" s="420">
        <v>0</v>
      </c>
      <c r="H106" s="56" t="s">
        <v>82</v>
      </c>
      <c r="I106" s="51" t="s">
        <v>174</v>
      </c>
      <c r="J106" s="121" t="s">
        <v>84</v>
      </c>
      <c r="K106" s="161" t="s">
        <v>1340</v>
      </c>
      <c r="L106" s="205">
        <v>22073333</v>
      </c>
      <c r="M106" s="51" t="s">
        <v>86</v>
      </c>
      <c r="N106" s="161" t="s">
        <v>1339</v>
      </c>
      <c r="O106" s="114">
        <v>1140866481</v>
      </c>
      <c r="P106" s="434">
        <v>44</v>
      </c>
      <c r="Q106" s="435">
        <v>46030</v>
      </c>
      <c r="R106" s="205">
        <v>400700000</v>
      </c>
      <c r="S106" s="205">
        <v>912</v>
      </c>
      <c r="T106" s="436">
        <v>46038</v>
      </c>
      <c r="U106" s="205">
        <v>22073333</v>
      </c>
      <c r="V106" s="56" t="s">
        <v>88</v>
      </c>
      <c r="W106" s="114">
        <v>63563343</v>
      </c>
      <c r="X106" s="161" t="s">
        <v>1338</v>
      </c>
      <c r="Y106" s="439">
        <v>46038</v>
      </c>
      <c r="Z106" s="439">
        <v>46048</v>
      </c>
      <c r="AA106" s="436" t="s">
        <v>90</v>
      </c>
      <c r="AB106" s="436">
        <v>46203</v>
      </c>
      <c r="AC106" s="123">
        <f t="shared" si="5"/>
        <v>155</v>
      </c>
      <c r="AD106" s="114">
        <v>0</v>
      </c>
      <c r="AE106" s="114">
        <v>0</v>
      </c>
      <c r="AF106" s="114">
        <v>0</v>
      </c>
      <c r="AG106" s="437" t="s">
        <v>90</v>
      </c>
      <c r="AH106" s="117">
        <f t="shared" si="6"/>
        <v>0</v>
      </c>
      <c r="AI106" s="114">
        <v>0</v>
      </c>
      <c r="AJ106" s="114">
        <v>0</v>
      </c>
      <c r="AK106" s="436" t="s">
        <v>90</v>
      </c>
      <c r="AL106" s="438" t="s">
        <v>90</v>
      </c>
      <c r="AM106" s="56">
        <v>0</v>
      </c>
      <c r="AN106" s="438" t="s">
        <v>90</v>
      </c>
      <c r="AO106" s="438" t="s">
        <v>90</v>
      </c>
      <c r="AP106" s="438" t="s">
        <v>90</v>
      </c>
      <c r="AQ106" s="123">
        <f t="shared" si="7"/>
        <v>0</v>
      </c>
      <c r="AR106" s="453">
        <f>+L106+AE106-AJ106</f>
        <v>22073333</v>
      </c>
      <c r="AS106" s="56" t="s">
        <v>88</v>
      </c>
      <c r="AT106" s="205">
        <v>22073333</v>
      </c>
      <c r="AU106" s="56" t="s">
        <v>91</v>
      </c>
      <c r="AV106" s="56">
        <v>0</v>
      </c>
      <c r="AW106" s="51" t="s">
        <v>90</v>
      </c>
      <c r="AX106" s="454">
        <f t="shared" si="8"/>
        <v>17773333</v>
      </c>
      <c r="AY106" s="455">
        <v>4300000</v>
      </c>
      <c r="AZ106" s="112">
        <f t="shared" si="9"/>
        <v>0.80519480225301721</v>
      </c>
      <c r="BA106" s="159">
        <v>0.80519480225301721</v>
      </c>
      <c r="BB106" s="111" t="s">
        <v>90</v>
      </c>
      <c r="BC106" s="56" t="s">
        <v>92</v>
      </c>
      <c r="BD106" s="109" t="s">
        <v>1337</v>
      </c>
      <c r="BE106" s="51" t="s">
        <v>88</v>
      </c>
      <c r="BF106" s="51" t="s">
        <v>88</v>
      </c>
    </row>
    <row r="107" spans="2:58" s="201" customFormat="1" ht="12.75" x14ac:dyDescent="0.2">
      <c r="B107" s="56">
        <v>2026</v>
      </c>
      <c r="C107" s="51">
        <v>891780111</v>
      </c>
      <c r="D107" s="51" t="s">
        <v>79</v>
      </c>
      <c r="E107" s="161" t="s">
        <v>1336</v>
      </c>
      <c r="F107" s="109" t="s">
        <v>1335</v>
      </c>
      <c r="G107" s="420">
        <v>0</v>
      </c>
      <c r="H107" s="56" t="s">
        <v>82</v>
      </c>
      <c r="I107" s="51" t="s">
        <v>174</v>
      </c>
      <c r="J107" s="121" t="s">
        <v>84</v>
      </c>
      <c r="K107" s="161" t="s">
        <v>1334</v>
      </c>
      <c r="L107" s="205">
        <v>22823333</v>
      </c>
      <c r="M107" s="51" t="s">
        <v>86</v>
      </c>
      <c r="N107" s="161" t="s">
        <v>1333</v>
      </c>
      <c r="O107" s="114">
        <v>57463378</v>
      </c>
      <c r="P107" s="434">
        <v>47</v>
      </c>
      <c r="Q107" s="435">
        <v>46030</v>
      </c>
      <c r="R107" s="205">
        <v>253000000</v>
      </c>
      <c r="S107" s="205">
        <v>1001</v>
      </c>
      <c r="T107" s="436">
        <v>46041</v>
      </c>
      <c r="U107" s="205">
        <v>22823333</v>
      </c>
      <c r="V107" s="56" t="s">
        <v>88</v>
      </c>
      <c r="W107" s="114">
        <v>77105457</v>
      </c>
      <c r="X107" s="161" t="s">
        <v>1287</v>
      </c>
      <c r="Y107" s="439">
        <v>46041</v>
      </c>
      <c r="Z107" s="439">
        <v>46055</v>
      </c>
      <c r="AA107" s="436" t="s">
        <v>90</v>
      </c>
      <c r="AB107" s="436">
        <v>46220</v>
      </c>
      <c r="AC107" s="123">
        <f t="shared" si="5"/>
        <v>165</v>
      </c>
      <c r="AD107" s="114">
        <v>0</v>
      </c>
      <c r="AE107" s="114">
        <v>0</v>
      </c>
      <c r="AF107" s="114">
        <v>0</v>
      </c>
      <c r="AG107" s="437" t="s">
        <v>90</v>
      </c>
      <c r="AH107" s="117">
        <f t="shared" si="6"/>
        <v>0</v>
      </c>
      <c r="AI107" s="114">
        <v>0</v>
      </c>
      <c r="AJ107" s="114">
        <v>0</v>
      </c>
      <c r="AK107" s="436" t="s">
        <v>90</v>
      </c>
      <c r="AL107" s="438" t="s">
        <v>90</v>
      </c>
      <c r="AM107" s="56">
        <v>0</v>
      </c>
      <c r="AN107" s="438" t="s">
        <v>90</v>
      </c>
      <c r="AO107" s="438" t="s">
        <v>90</v>
      </c>
      <c r="AP107" s="438" t="s">
        <v>90</v>
      </c>
      <c r="AQ107" s="123">
        <f t="shared" si="7"/>
        <v>0</v>
      </c>
      <c r="AR107" s="453">
        <f>+L107+AE107-AJ107</f>
        <v>22823333</v>
      </c>
      <c r="AS107" s="56" t="s">
        <v>88</v>
      </c>
      <c r="AT107" s="205">
        <v>22823333</v>
      </c>
      <c r="AU107" s="56" t="s">
        <v>91</v>
      </c>
      <c r="AV107" s="56">
        <v>0</v>
      </c>
      <c r="AW107" s="51" t="s">
        <v>90</v>
      </c>
      <c r="AX107" s="454">
        <f t="shared" si="8"/>
        <v>16400000</v>
      </c>
      <c r="AY107" s="455">
        <v>6423333</v>
      </c>
      <c r="AZ107" s="112">
        <f t="shared" si="9"/>
        <v>0.71856288474606234</v>
      </c>
      <c r="BA107" s="159">
        <v>0.71856288474606234</v>
      </c>
      <c r="BB107" s="111" t="s">
        <v>90</v>
      </c>
      <c r="BC107" s="56" t="s">
        <v>92</v>
      </c>
      <c r="BD107" s="109" t="s">
        <v>1332</v>
      </c>
      <c r="BE107" s="51" t="s">
        <v>88</v>
      </c>
      <c r="BF107" s="51" t="s">
        <v>88</v>
      </c>
    </row>
    <row r="108" spans="2:58" s="201" customFormat="1" ht="12.75" x14ac:dyDescent="0.2">
      <c r="B108" s="56">
        <v>2026</v>
      </c>
      <c r="C108" s="51">
        <v>891780111</v>
      </c>
      <c r="D108" s="51" t="s">
        <v>79</v>
      </c>
      <c r="E108" s="161" t="s">
        <v>1331</v>
      </c>
      <c r="F108" s="109" t="s">
        <v>1330</v>
      </c>
      <c r="G108" s="420">
        <v>0</v>
      </c>
      <c r="H108" s="56" t="s">
        <v>82</v>
      </c>
      <c r="I108" s="51" t="s">
        <v>174</v>
      </c>
      <c r="J108" s="121" t="s">
        <v>84</v>
      </c>
      <c r="K108" s="161" t="s">
        <v>1329</v>
      </c>
      <c r="L108" s="205">
        <v>20533333</v>
      </c>
      <c r="M108" s="51" t="s">
        <v>86</v>
      </c>
      <c r="N108" s="161" t="s">
        <v>1328</v>
      </c>
      <c r="O108" s="114">
        <v>1083022620</v>
      </c>
      <c r="P108" s="434">
        <v>45</v>
      </c>
      <c r="Q108" s="435">
        <v>46030</v>
      </c>
      <c r="R108" s="205">
        <v>317700000</v>
      </c>
      <c r="S108" s="205">
        <v>1010</v>
      </c>
      <c r="T108" s="436">
        <v>46041</v>
      </c>
      <c r="U108" s="205">
        <v>20533333</v>
      </c>
      <c r="V108" s="56" t="s">
        <v>88</v>
      </c>
      <c r="W108" s="114">
        <v>1082903415</v>
      </c>
      <c r="X108" s="161" t="s">
        <v>1058</v>
      </c>
      <c r="Y108" s="439">
        <v>46041</v>
      </c>
      <c r="Z108" s="439">
        <v>46049</v>
      </c>
      <c r="AA108" s="436" t="s">
        <v>90</v>
      </c>
      <c r="AB108" s="436">
        <v>46203</v>
      </c>
      <c r="AC108" s="123">
        <f t="shared" si="5"/>
        <v>154</v>
      </c>
      <c r="AD108" s="114">
        <v>0</v>
      </c>
      <c r="AE108" s="114">
        <v>0</v>
      </c>
      <c r="AF108" s="114">
        <v>0</v>
      </c>
      <c r="AG108" s="437" t="s">
        <v>90</v>
      </c>
      <c r="AH108" s="117">
        <f t="shared" si="6"/>
        <v>0</v>
      </c>
      <c r="AI108" s="114">
        <v>0</v>
      </c>
      <c r="AJ108" s="114">
        <v>0</v>
      </c>
      <c r="AK108" s="436" t="s">
        <v>90</v>
      </c>
      <c r="AL108" s="438" t="s">
        <v>90</v>
      </c>
      <c r="AM108" s="56">
        <v>0</v>
      </c>
      <c r="AN108" s="438" t="s">
        <v>90</v>
      </c>
      <c r="AO108" s="438" t="s">
        <v>90</v>
      </c>
      <c r="AP108" s="438" t="s">
        <v>90</v>
      </c>
      <c r="AQ108" s="123">
        <f t="shared" si="7"/>
        <v>0</v>
      </c>
      <c r="AR108" s="453">
        <f>+L108+AE108-AJ108</f>
        <v>20533333</v>
      </c>
      <c r="AS108" s="56" t="s">
        <v>88</v>
      </c>
      <c r="AT108" s="205">
        <v>20533333</v>
      </c>
      <c r="AU108" s="56" t="s">
        <v>91</v>
      </c>
      <c r="AV108" s="56">
        <v>0</v>
      </c>
      <c r="AW108" s="51" t="s">
        <v>90</v>
      </c>
      <c r="AX108" s="454">
        <f t="shared" si="8"/>
        <v>16566666</v>
      </c>
      <c r="AY108" s="455">
        <v>3966667</v>
      </c>
      <c r="AZ108" s="112">
        <f t="shared" si="9"/>
        <v>0.80681816244834681</v>
      </c>
      <c r="BA108" s="159">
        <v>0.80681816244834681</v>
      </c>
      <c r="BB108" s="111" t="s">
        <v>90</v>
      </c>
      <c r="BC108" s="56" t="s">
        <v>92</v>
      </c>
      <c r="BD108" s="109" t="s">
        <v>1327</v>
      </c>
      <c r="BE108" s="51" t="s">
        <v>88</v>
      </c>
      <c r="BF108" s="51" t="s">
        <v>88</v>
      </c>
    </row>
    <row r="109" spans="2:58" s="201" customFormat="1" ht="12.75" x14ac:dyDescent="0.2">
      <c r="B109" s="56">
        <v>2026</v>
      </c>
      <c r="C109" s="51">
        <v>891780111</v>
      </c>
      <c r="D109" s="51" t="s">
        <v>79</v>
      </c>
      <c r="E109" s="161" t="s">
        <v>1326</v>
      </c>
      <c r="F109" s="109" t="s">
        <v>1325</v>
      </c>
      <c r="G109" s="420">
        <v>0</v>
      </c>
      <c r="H109" s="56" t="s">
        <v>82</v>
      </c>
      <c r="I109" s="51" t="s">
        <v>174</v>
      </c>
      <c r="J109" s="121" t="s">
        <v>84</v>
      </c>
      <c r="K109" s="161" t="s">
        <v>1324</v>
      </c>
      <c r="L109" s="205">
        <v>22073333</v>
      </c>
      <c r="M109" s="51" t="s">
        <v>86</v>
      </c>
      <c r="N109" s="161" t="s">
        <v>1323</v>
      </c>
      <c r="O109" s="114">
        <v>1140849992</v>
      </c>
      <c r="P109" s="434">
        <v>45</v>
      </c>
      <c r="Q109" s="435">
        <v>46030</v>
      </c>
      <c r="R109" s="205">
        <v>317700000</v>
      </c>
      <c r="S109" s="205">
        <v>1011</v>
      </c>
      <c r="T109" s="436">
        <v>46041</v>
      </c>
      <c r="U109" s="205">
        <v>22073333</v>
      </c>
      <c r="V109" s="56" t="s">
        <v>88</v>
      </c>
      <c r="W109" s="114">
        <v>1082903415</v>
      </c>
      <c r="X109" s="161" t="s">
        <v>1058</v>
      </c>
      <c r="Y109" s="439">
        <v>46041</v>
      </c>
      <c r="Z109" s="439">
        <v>46049</v>
      </c>
      <c r="AA109" s="436" t="s">
        <v>90</v>
      </c>
      <c r="AB109" s="436">
        <v>46203</v>
      </c>
      <c r="AC109" s="123">
        <f t="shared" si="5"/>
        <v>154</v>
      </c>
      <c r="AD109" s="114">
        <v>0</v>
      </c>
      <c r="AE109" s="114">
        <v>0</v>
      </c>
      <c r="AF109" s="114">
        <v>0</v>
      </c>
      <c r="AG109" s="437" t="s">
        <v>90</v>
      </c>
      <c r="AH109" s="117">
        <f t="shared" si="6"/>
        <v>0</v>
      </c>
      <c r="AI109" s="114">
        <v>0</v>
      </c>
      <c r="AJ109" s="114">
        <v>0</v>
      </c>
      <c r="AK109" s="436" t="s">
        <v>90</v>
      </c>
      <c r="AL109" s="438" t="s">
        <v>90</v>
      </c>
      <c r="AM109" s="56">
        <v>0</v>
      </c>
      <c r="AN109" s="438" t="s">
        <v>90</v>
      </c>
      <c r="AO109" s="438" t="s">
        <v>90</v>
      </c>
      <c r="AP109" s="438" t="s">
        <v>90</v>
      </c>
      <c r="AQ109" s="123">
        <f t="shared" si="7"/>
        <v>0</v>
      </c>
      <c r="AR109" s="453">
        <f>+L109+AE109-AJ109</f>
        <v>22073333</v>
      </c>
      <c r="AS109" s="56" t="s">
        <v>88</v>
      </c>
      <c r="AT109" s="205">
        <v>22073333</v>
      </c>
      <c r="AU109" s="56" t="s">
        <v>91</v>
      </c>
      <c r="AV109" s="56">
        <v>0</v>
      </c>
      <c r="AW109" s="51" t="s">
        <v>90</v>
      </c>
      <c r="AX109" s="454">
        <f t="shared" si="8"/>
        <v>17773333</v>
      </c>
      <c r="AY109" s="455">
        <v>4300000</v>
      </c>
      <c r="AZ109" s="112">
        <f t="shared" si="9"/>
        <v>0.80519480225301721</v>
      </c>
      <c r="BA109" s="159">
        <v>0.80519480225301721</v>
      </c>
      <c r="BB109" s="111" t="s">
        <v>90</v>
      </c>
      <c r="BC109" s="56" t="s">
        <v>92</v>
      </c>
      <c r="BD109" s="109" t="s">
        <v>1322</v>
      </c>
      <c r="BE109" s="51" t="s">
        <v>88</v>
      </c>
      <c r="BF109" s="51" t="s">
        <v>88</v>
      </c>
    </row>
    <row r="110" spans="2:58" s="201" customFormat="1" ht="12.75" x14ac:dyDescent="0.2">
      <c r="B110" s="56">
        <v>2026</v>
      </c>
      <c r="C110" s="51">
        <v>891780111</v>
      </c>
      <c r="D110" s="51" t="s">
        <v>79</v>
      </c>
      <c r="E110" s="161" t="s">
        <v>1321</v>
      </c>
      <c r="F110" s="109" t="s">
        <v>1320</v>
      </c>
      <c r="G110" s="420">
        <v>0</v>
      </c>
      <c r="H110" s="56" t="s">
        <v>82</v>
      </c>
      <c r="I110" s="51" t="s">
        <v>174</v>
      </c>
      <c r="J110" s="121" t="s">
        <v>84</v>
      </c>
      <c r="K110" s="161" t="s">
        <v>1319</v>
      </c>
      <c r="L110" s="205">
        <v>21500000</v>
      </c>
      <c r="M110" s="51" t="s">
        <v>86</v>
      </c>
      <c r="N110" s="161" t="s">
        <v>1318</v>
      </c>
      <c r="O110" s="114">
        <v>1082875128</v>
      </c>
      <c r="P110" s="434">
        <v>45</v>
      </c>
      <c r="Q110" s="435">
        <v>46030</v>
      </c>
      <c r="R110" s="205">
        <v>317700000</v>
      </c>
      <c r="S110" s="205">
        <v>1012</v>
      </c>
      <c r="T110" s="436">
        <v>46041</v>
      </c>
      <c r="U110" s="205">
        <v>21500000</v>
      </c>
      <c r="V110" s="56" t="s">
        <v>88</v>
      </c>
      <c r="W110" s="114">
        <v>1082903415</v>
      </c>
      <c r="X110" s="161" t="s">
        <v>1058</v>
      </c>
      <c r="Y110" s="439">
        <v>46041</v>
      </c>
      <c r="Z110" s="439">
        <v>46055</v>
      </c>
      <c r="AA110" s="436" t="s">
        <v>90</v>
      </c>
      <c r="AB110" s="436">
        <v>46203</v>
      </c>
      <c r="AC110" s="123">
        <f t="shared" si="5"/>
        <v>148</v>
      </c>
      <c r="AD110" s="114">
        <v>0</v>
      </c>
      <c r="AE110" s="114">
        <v>0</v>
      </c>
      <c r="AF110" s="114">
        <v>0</v>
      </c>
      <c r="AG110" s="437" t="s">
        <v>90</v>
      </c>
      <c r="AH110" s="117">
        <f t="shared" si="6"/>
        <v>0</v>
      </c>
      <c r="AI110" s="114">
        <v>0</v>
      </c>
      <c r="AJ110" s="114">
        <v>0</v>
      </c>
      <c r="AK110" s="436" t="s">
        <v>90</v>
      </c>
      <c r="AL110" s="438" t="s">
        <v>90</v>
      </c>
      <c r="AM110" s="56">
        <v>0</v>
      </c>
      <c r="AN110" s="438" t="s">
        <v>90</v>
      </c>
      <c r="AO110" s="438" t="s">
        <v>90</v>
      </c>
      <c r="AP110" s="438" t="s">
        <v>90</v>
      </c>
      <c r="AQ110" s="123">
        <f t="shared" si="7"/>
        <v>0</v>
      </c>
      <c r="AR110" s="453">
        <f>+L110+AE110-AJ110</f>
        <v>21500000</v>
      </c>
      <c r="AS110" s="56" t="s">
        <v>88</v>
      </c>
      <c r="AT110" s="205">
        <v>21500000</v>
      </c>
      <c r="AU110" s="56" t="s">
        <v>91</v>
      </c>
      <c r="AV110" s="56">
        <v>0</v>
      </c>
      <c r="AW110" s="51" t="s">
        <v>90</v>
      </c>
      <c r="AX110" s="454">
        <f t="shared" si="8"/>
        <v>17200000</v>
      </c>
      <c r="AY110" s="455">
        <v>4300000</v>
      </c>
      <c r="AZ110" s="112">
        <f t="shared" si="9"/>
        <v>0.8</v>
      </c>
      <c r="BA110" s="159">
        <v>0.8</v>
      </c>
      <c r="BB110" s="111" t="s">
        <v>90</v>
      </c>
      <c r="BC110" s="56" t="s">
        <v>92</v>
      </c>
      <c r="BD110" s="109" t="s">
        <v>1317</v>
      </c>
      <c r="BE110" s="51" t="s">
        <v>88</v>
      </c>
      <c r="BF110" s="51" t="s">
        <v>88</v>
      </c>
    </row>
    <row r="111" spans="2:58" s="201" customFormat="1" ht="12.75" x14ac:dyDescent="0.2">
      <c r="B111" s="56">
        <v>2026</v>
      </c>
      <c r="C111" s="51">
        <v>891780111</v>
      </c>
      <c r="D111" s="51" t="s">
        <v>79</v>
      </c>
      <c r="E111" s="161" t="s">
        <v>1316</v>
      </c>
      <c r="F111" s="109" t="s">
        <v>1315</v>
      </c>
      <c r="G111" s="420">
        <v>20243201010084</v>
      </c>
      <c r="H111" s="56" t="s">
        <v>82</v>
      </c>
      <c r="I111" s="51" t="s">
        <v>530</v>
      </c>
      <c r="J111" s="121" t="s">
        <v>84</v>
      </c>
      <c r="K111" s="161" t="s">
        <v>1314</v>
      </c>
      <c r="L111" s="205">
        <v>61979927.479999997</v>
      </c>
      <c r="M111" s="51" t="s">
        <v>86</v>
      </c>
      <c r="N111" s="161" t="s">
        <v>1313</v>
      </c>
      <c r="O111" s="114">
        <v>1082997800</v>
      </c>
      <c r="P111" s="440">
        <v>113</v>
      </c>
      <c r="Q111" s="441">
        <v>45996</v>
      </c>
      <c r="R111" s="205">
        <v>2718012599</v>
      </c>
      <c r="S111" s="205">
        <v>735</v>
      </c>
      <c r="T111" s="436">
        <v>46041</v>
      </c>
      <c r="U111" s="205">
        <v>61979927.479999997</v>
      </c>
      <c r="V111" s="56" t="s">
        <v>88</v>
      </c>
      <c r="W111" s="114">
        <v>85081920</v>
      </c>
      <c r="X111" s="161" t="s">
        <v>593</v>
      </c>
      <c r="Y111" s="439">
        <v>46041</v>
      </c>
      <c r="Z111" s="439">
        <v>46042</v>
      </c>
      <c r="AA111" s="436" t="s">
        <v>90</v>
      </c>
      <c r="AB111" s="436">
        <v>46218</v>
      </c>
      <c r="AC111" s="123">
        <f t="shared" si="5"/>
        <v>176</v>
      </c>
      <c r="AD111" s="114">
        <v>0</v>
      </c>
      <c r="AE111" s="114">
        <v>0</v>
      </c>
      <c r="AF111" s="114">
        <v>0</v>
      </c>
      <c r="AG111" s="437" t="s">
        <v>90</v>
      </c>
      <c r="AH111" s="117">
        <f t="shared" si="6"/>
        <v>0</v>
      </c>
      <c r="AI111" s="114">
        <v>0</v>
      </c>
      <c r="AJ111" s="114">
        <v>0</v>
      </c>
      <c r="AK111" s="436" t="s">
        <v>90</v>
      </c>
      <c r="AL111" s="438" t="s">
        <v>90</v>
      </c>
      <c r="AM111" s="56">
        <v>0</v>
      </c>
      <c r="AN111" s="438" t="s">
        <v>90</v>
      </c>
      <c r="AO111" s="438" t="s">
        <v>90</v>
      </c>
      <c r="AP111" s="438" t="s">
        <v>90</v>
      </c>
      <c r="AQ111" s="123">
        <f t="shared" si="7"/>
        <v>0</v>
      </c>
      <c r="AR111" s="453">
        <f>+L111+AE111-AJ111</f>
        <v>61979927.479999997</v>
      </c>
      <c r="AS111" s="56" t="s">
        <v>526</v>
      </c>
      <c r="AT111" s="205">
        <v>0</v>
      </c>
      <c r="AU111" s="56" t="s">
        <v>91</v>
      </c>
      <c r="AV111" s="56">
        <v>0</v>
      </c>
      <c r="AW111" s="51" t="s">
        <v>90</v>
      </c>
      <c r="AX111" s="454">
        <f t="shared" si="8"/>
        <v>30989960.999999996</v>
      </c>
      <c r="AY111" s="454">
        <v>30989966.48</v>
      </c>
      <c r="AZ111" s="112">
        <f t="shared" si="9"/>
        <v>0.49999995579213929</v>
      </c>
      <c r="BA111" s="159">
        <v>0.49999995579213929</v>
      </c>
      <c r="BB111" s="111" t="s">
        <v>90</v>
      </c>
      <c r="BC111" s="56" t="s">
        <v>92</v>
      </c>
      <c r="BD111" s="109" t="s">
        <v>1312</v>
      </c>
      <c r="BE111" s="51" t="s">
        <v>88</v>
      </c>
      <c r="BF111" s="51" t="s">
        <v>88</v>
      </c>
    </row>
    <row r="112" spans="2:58" s="201" customFormat="1" ht="12.75" x14ac:dyDescent="0.2">
      <c r="B112" s="56">
        <v>2026</v>
      </c>
      <c r="C112" s="51">
        <v>891780111</v>
      </c>
      <c r="D112" s="51" t="s">
        <v>79</v>
      </c>
      <c r="E112" s="161" t="s">
        <v>1311</v>
      </c>
      <c r="F112" s="109" t="s">
        <v>1310</v>
      </c>
      <c r="G112" s="420">
        <v>20243201010084</v>
      </c>
      <c r="H112" s="56" t="s">
        <v>82</v>
      </c>
      <c r="I112" s="51" t="s">
        <v>530</v>
      </c>
      <c r="J112" s="121" t="s">
        <v>84</v>
      </c>
      <c r="K112" s="161" t="s">
        <v>1309</v>
      </c>
      <c r="L112" s="205">
        <v>33286032</v>
      </c>
      <c r="M112" s="51" t="s">
        <v>86</v>
      </c>
      <c r="N112" s="161" t="s">
        <v>1308</v>
      </c>
      <c r="O112" s="114">
        <v>1082984449</v>
      </c>
      <c r="P112" s="440">
        <v>113</v>
      </c>
      <c r="Q112" s="441">
        <v>45996</v>
      </c>
      <c r="R112" s="205">
        <v>2718012599</v>
      </c>
      <c r="S112" s="205">
        <v>736</v>
      </c>
      <c r="T112" s="436">
        <v>46041</v>
      </c>
      <c r="U112" s="205">
        <v>33286032</v>
      </c>
      <c r="V112" s="56" t="s">
        <v>88</v>
      </c>
      <c r="W112" s="114">
        <v>85081920</v>
      </c>
      <c r="X112" s="161" t="s">
        <v>593</v>
      </c>
      <c r="Y112" s="439">
        <v>46041</v>
      </c>
      <c r="Z112" s="439">
        <v>46042</v>
      </c>
      <c r="AA112" s="436" t="s">
        <v>90</v>
      </c>
      <c r="AB112" s="436">
        <v>46218</v>
      </c>
      <c r="AC112" s="123">
        <f t="shared" si="5"/>
        <v>176</v>
      </c>
      <c r="AD112" s="114">
        <v>0</v>
      </c>
      <c r="AE112" s="114">
        <v>0</v>
      </c>
      <c r="AF112" s="114">
        <v>0</v>
      </c>
      <c r="AG112" s="437" t="s">
        <v>90</v>
      </c>
      <c r="AH112" s="117">
        <f t="shared" si="6"/>
        <v>0</v>
      </c>
      <c r="AI112" s="114">
        <v>0</v>
      </c>
      <c r="AJ112" s="114">
        <v>0</v>
      </c>
      <c r="AK112" s="436" t="s">
        <v>90</v>
      </c>
      <c r="AL112" s="438" t="s">
        <v>90</v>
      </c>
      <c r="AM112" s="56">
        <v>0</v>
      </c>
      <c r="AN112" s="438" t="s">
        <v>90</v>
      </c>
      <c r="AO112" s="438" t="s">
        <v>90</v>
      </c>
      <c r="AP112" s="438" t="s">
        <v>90</v>
      </c>
      <c r="AQ112" s="123">
        <f t="shared" si="7"/>
        <v>0</v>
      </c>
      <c r="AR112" s="453">
        <f>+L112+AE112-AJ112</f>
        <v>33286032</v>
      </c>
      <c r="AS112" s="56" t="s">
        <v>526</v>
      </c>
      <c r="AT112" s="205">
        <v>0</v>
      </c>
      <c r="AU112" s="56" t="s">
        <v>91</v>
      </c>
      <c r="AV112" s="56">
        <v>0</v>
      </c>
      <c r="AW112" s="51" t="s">
        <v>90</v>
      </c>
      <c r="AX112" s="454">
        <f t="shared" si="8"/>
        <v>16643016</v>
      </c>
      <c r="AY112" s="454">
        <v>16643016</v>
      </c>
      <c r="AZ112" s="112">
        <f t="shared" si="9"/>
        <v>0.5</v>
      </c>
      <c r="BA112" s="159">
        <v>0.5</v>
      </c>
      <c r="BB112" s="111" t="s">
        <v>90</v>
      </c>
      <c r="BC112" s="56" t="s">
        <v>92</v>
      </c>
      <c r="BD112" s="109" t="s">
        <v>1307</v>
      </c>
      <c r="BE112" s="51" t="s">
        <v>88</v>
      </c>
      <c r="BF112" s="51" t="s">
        <v>88</v>
      </c>
    </row>
    <row r="113" spans="2:58" s="201" customFormat="1" ht="12.75" x14ac:dyDescent="0.2">
      <c r="B113" s="56">
        <v>2026</v>
      </c>
      <c r="C113" s="51">
        <v>891780111</v>
      </c>
      <c r="D113" s="51" t="s">
        <v>79</v>
      </c>
      <c r="E113" s="161" t="s">
        <v>1306</v>
      </c>
      <c r="F113" s="109" t="s">
        <v>1305</v>
      </c>
      <c r="G113" s="420">
        <v>0</v>
      </c>
      <c r="H113" s="56" t="s">
        <v>82</v>
      </c>
      <c r="I113" s="51" t="s">
        <v>174</v>
      </c>
      <c r="J113" s="121" t="s">
        <v>84</v>
      </c>
      <c r="K113" s="161" t="s">
        <v>1304</v>
      </c>
      <c r="L113" s="205">
        <v>22140000</v>
      </c>
      <c r="M113" s="51" t="s">
        <v>86</v>
      </c>
      <c r="N113" s="161" t="s">
        <v>1303</v>
      </c>
      <c r="O113" s="114">
        <v>79542567</v>
      </c>
      <c r="P113" s="434">
        <v>43</v>
      </c>
      <c r="Q113" s="435">
        <v>46030</v>
      </c>
      <c r="R113" s="205">
        <v>600600000</v>
      </c>
      <c r="S113" s="205">
        <v>1013</v>
      </c>
      <c r="T113" s="436">
        <v>46041</v>
      </c>
      <c r="U113" s="205">
        <v>22140000</v>
      </c>
      <c r="V113" s="56" t="s">
        <v>88</v>
      </c>
      <c r="W113" s="114">
        <v>1082884010</v>
      </c>
      <c r="X113" s="161" t="s">
        <v>604</v>
      </c>
      <c r="Y113" s="439">
        <v>46041</v>
      </c>
      <c r="Z113" s="439">
        <v>46041</v>
      </c>
      <c r="AA113" s="436" t="s">
        <v>90</v>
      </c>
      <c r="AB113" s="436">
        <v>46203</v>
      </c>
      <c r="AC113" s="123">
        <f t="shared" si="5"/>
        <v>162</v>
      </c>
      <c r="AD113" s="114">
        <v>0</v>
      </c>
      <c r="AE113" s="114">
        <v>0</v>
      </c>
      <c r="AF113" s="114">
        <v>0</v>
      </c>
      <c r="AG113" s="437" t="s">
        <v>90</v>
      </c>
      <c r="AH113" s="117">
        <f t="shared" si="6"/>
        <v>0</v>
      </c>
      <c r="AI113" s="114">
        <v>0</v>
      </c>
      <c r="AJ113" s="114">
        <v>0</v>
      </c>
      <c r="AK113" s="436" t="s">
        <v>90</v>
      </c>
      <c r="AL113" s="438" t="s">
        <v>90</v>
      </c>
      <c r="AM113" s="56">
        <v>0</v>
      </c>
      <c r="AN113" s="438" t="s">
        <v>90</v>
      </c>
      <c r="AO113" s="438" t="s">
        <v>90</v>
      </c>
      <c r="AP113" s="438" t="s">
        <v>90</v>
      </c>
      <c r="AQ113" s="123">
        <f t="shared" si="7"/>
        <v>0</v>
      </c>
      <c r="AR113" s="453">
        <f>+L113+AE113-AJ113</f>
        <v>22140000</v>
      </c>
      <c r="AS113" s="56" t="s">
        <v>88</v>
      </c>
      <c r="AT113" s="205">
        <v>22140000</v>
      </c>
      <c r="AU113" s="56" t="s">
        <v>91</v>
      </c>
      <c r="AV113" s="56">
        <v>0</v>
      </c>
      <c r="AW113" s="51" t="s">
        <v>90</v>
      </c>
      <c r="AX113" s="454">
        <f t="shared" si="8"/>
        <v>9840000</v>
      </c>
      <c r="AY113" s="455">
        <v>12300000</v>
      </c>
      <c r="AZ113" s="112">
        <f t="shared" si="9"/>
        <v>0.44444444444444442</v>
      </c>
      <c r="BA113" s="159">
        <v>0.44444444444444442</v>
      </c>
      <c r="BB113" s="111" t="s">
        <v>90</v>
      </c>
      <c r="BC113" s="56" t="s">
        <v>92</v>
      </c>
      <c r="BD113" s="109" t="s">
        <v>1302</v>
      </c>
      <c r="BE113" s="51" t="s">
        <v>88</v>
      </c>
      <c r="BF113" s="51" t="s">
        <v>88</v>
      </c>
    </row>
    <row r="114" spans="2:58" s="201" customFormat="1" ht="12.75" x14ac:dyDescent="0.2">
      <c r="B114" s="56">
        <v>2026</v>
      </c>
      <c r="C114" s="51">
        <v>891780111</v>
      </c>
      <c r="D114" s="51" t="s">
        <v>79</v>
      </c>
      <c r="E114" s="161" t="s">
        <v>1301</v>
      </c>
      <c r="F114" s="109" t="s">
        <v>1300</v>
      </c>
      <c r="G114" s="420">
        <v>0</v>
      </c>
      <c r="H114" s="56" t="s">
        <v>82</v>
      </c>
      <c r="I114" s="51" t="s">
        <v>174</v>
      </c>
      <c r="J114" s="121" t="s">
        <v>84</v>
      </c>
      <c r="K114" s="161" t="s">
        <v>1299</v>
      </c>
      <c r="L114" s="205">
        <v>22823333</v>
      </c>
      <c r="M114" s="51" t="s">
        <v>86</v>
      </c>
      <c r="N114" s="161" t="s">
        <v>1298</v>
      </c>
      <c r="O114" s="114">
        <v>1083467782</v>
      </c>
      <c r="P114" s="434">
        <v>47</v>
      </c>
      <c r="Q114" s="435">
        <v>46030</v>
      </c>
      <c r="R114" s="205">
        <v>253000000</v>
      </c>
      <c r="S114" s="205">
        <v>1169</v>
      </c>
      <c r="T114" s="436">
        <v>46042</v>
      </c>
      <c r="U114" s="205">
        <v>22823333</v>
      </c>
      <c r="V114" s="56" t="s">
        <v>88</v>
      </c>
      <c r="W114" s="114">
        <v>77105457</v>
      </c>
      <c r="X114" s="161" t="s">
        <v>1287</v>
      </c>
      <c r="Y114" s="439">
        <v>46042</v>
      </c>
      <c r="Z114" s="439">
        <v>46055</v>
      </c>
      <c r="AA114" s="436" t="s">
        <v>90</v>
      </c>
      <c r="AB114" s="436">
        <v>46220</v>
      </c>
      <c r="AC114" s="123">
        <f t="shared" si="5"/>
        <v>165</v>
      </c>
      <c r="AD114" s="114">
        <v>0</v>
      </c>
      <c r="AE114" s="114">
        <v>0</v>
      </c>
      <c r="AF114" s="114">
        <v>0</v>
      </c>
      <c r="AG114" s="437" t="s">
        <v>90</v>
      </c>
      <c r="AH114" s="117">
        <f t="shared" si="6"/>
        <v>0</v>
      </c>
      <c r="AI114" s="114">
        <v>0</v>
      </c>
      <c r="AJ114" s="114">
        <v>0</v>
      </c>
      <c r="AK114" s="436" t="s">
        <v>90</v>
      </c>
      <c r="AL114" s="438" t="s">
        <v>90</v>
      </c>
      <c r="AM114" s="56">
        <v>0</v>
      </c>
      <c r="AN114" s="438" t="s">
        <v>90</v>
      </c>
      <c r="AO114" s="438" t="s">
        <v>90</v>
      </c>
      <c r="AP114" s="438" t="s">
        <v>90</v>
      </c>
      <c r="AQ114" s="123">
        <f t="shared" si="7"/>
        <v>0</v>
      </c>
      <c r="AR114" s="453">
        <f>+L114+AE114-AJ114</f>
        <v>22823333</v>
      </c>
      <c r="AS114" s="56" t="s">
        <v>88</v>
      </c>
      <c r="AT114" s="205">
        <v>22823333</v>
      </c>
      <c r="AU114" s="56" t="s">
        <v>91</v>
      </c>
      <c r="AV114" s="56">
        <v>0</v>
      </c>
      <c r="AW114" s="51" t="s">
        <v>90</v>
      </c>
      <c r="AX114" s="454">
        <f t="shared" si="8"/>
        <v>16400000</v>
      </c>
      <c r="AY114" s="455">
        <v>6423333</v>
      </c>
      <c r="AZ114" s="112">
        <f t="shared" si="9"/>
        <v>0.71856288474606234</v>
      </c>
      <c r="BA114" s="159">
        <v>0.71856288474606234</v>
      </c>
      <c r="BB114" s="111" t="s">
        <v>90</v>
      </c>
      <c r="BC114" s="56" t="s">
        <v>92</v>
      </c>
      <c r="BD114" s="109" t="s">
        <v>1297</v>
      </c>
      <c r="BE114" s="51" t="s">
        <v>88</v>
      </c>
      <c r="BF114" s="51" t="s">
        <v>88</v>
      </c>
    </row>
    <row r="115" spans="2:58" s="201" customFormat="1" ht="12.75" x14ac:dyDescent="0.2">
      <c r="B115" s="56">
        <v>2026</v>
      </c>
      <c r="C115" s="51">
        <v>891780111</v>
      </c>
      <c r="D115" s="51" t="s">
        <v>79</v>
      </c>
      <c r="E115" s="161" t="s">
        <v>1296</v>
      </c>
      <c r="F115" s="109" t="s">
        <v>1295</v>
      </c>
      <c r="G115" s="420">
        <v>0</v>
      </c>
      <c r="H115" s="56" t="s">
        <v>82</v>
      </c>
      <c r="I115" s="51" t="s">
        <v>174</v>
      </c>
      <c r="J115" s="121" t="s">
        <v>84</v>
      </c>
      <c r="K115" s="161" t="s">
        <v>1294</v>
      </c>
      <c r="L115" s="205">
        <v>22823333</v>
      </c>
      <c r="M115" s="51" t="s">
        <v>86</v>
      </c>
      <c r="N115" s="161" t="s">
        <v>1293</v>
      </c>
      <c r="O115" s="114">
        <v>1082984823</v>
      </c>
      <c r="P115" s="434">
        <v>47</v>
      </c>
      <c r="Q115" s="435">
        <v>46030</v>
      </c>
      <c r="R115" s="205">
        <v>253000000</v>
      </c>
      <c r="S115" s="205">
        <v>1170</v>
      </c>
      <c r="T115" s="436">
        <v>46042</v>
      </c>
      <c r="U115" s="205">
        <v>22823333</v>
      </c>
      <c r="V115" s="56" t="s">
        <v>88</v>
      </c>
      <c r="W115" s="114">
        <v>77105457</v>
      </c>
      <c r="X115" s="161" t="s">
        <v>1287</v>
      </c>
      <c r="Y115" s="439">
        <v>46042</v>
      </c>
      <c r="Z115" s="439">
        <v>46055</v>
      </c>
      <c r="AA115" s="436" t="s">
        <v>90</v>
      </c>
      <c r="AB115" s="436">
        <v>46220</v>
      </c>
      <c r="AC115" s="123">
        <f t="shared" si="5"/>
        <v>165</v>
      </c>
      <c r="AD115" s="114">
        <v>0</v>
      </c>
      <c r="AE115" s="114">
        <v>0</v>
      </c>
      <c r="AF115" s="114">
        <v>0</v>
      </c>
      <c r="AG115" s="437" t="s">
        <v>90</v>
      </c>
      <c r="AH115" s="117">
        <f t="shared" si="6"/>
        <v>0</v>
      </c>
      <c r="AI115" s="114">
        <v>0</v>
      </c>
      <c r="AJ115" s="114">
        <v>0</v>
      </c>
      <c r="AK115" s="436" t="s">
        <v>90</v>
      </c>
      <c r="AL115" s="438" t="s">
        <v>90</v>
      </c>
      <c r="AM115" s="56">
        <v>0</v>
      </c>
      <c r="AN115" s="438" t="s">
        <v>90</v>
      </c>
      <c r="AO115" s="438" t="s">
        <v>90</v>
      </c>
      <c r="AP115" s="438" t="s">
        <v>90</v>
      </c>
      <c r="AQ115" s="123">
        <f t="shared" si="7"/>
        <v>0</v>
      </c>
      <c r="AR115" s="453">
        <f>+L115+AE115-AJ115</f>
        <v>22823333</v>
      </c>
      <c r="AS115" s="56" t="s">
        <v>88</v>
      </c>
      <c r="AT115" s="205">
        <v>22823333</v>
      </c>
      <c r="AU115" s="56" t="s">
        <v>91</v>
      </c>
      <c r="AV115" s="56">
        <v>0</v>
      </c>
      <c r="AW115" s="51" t="s">
        <v>90</v>
      </c>
      <c r="AX115" s="454">
        <f t="shared" si="8"/>
        <v>16400000</v>
      </c>
      <c r="AY115" s="455">
        <v>6423333</v>
      </c>
      <c r="AZ115" s="112">
        <f t="shared" si="9"/>
        <v>0.71856288474606234</v>
      </c>
      <c r="BA115" s="159">
        <v>0.71856288474606234</v>
      </c>
      <c r="BB115" s="111" t="s">
        <v>90</v>
      </c>
      <c r="BC115" s="56" t="s">
        <v>92</v>
      </c>
      <c r="BD115" s="109" t="s">
        <v>1292</v>
      </c>
      <c r="BE115" s="51" t="s">
        <v>88</v>
      </c>
      <c r="BF115" s="51" t="s">
        <v>88</v>
      </c>
    </row>
    <row r="116" spans="2:58" s="201" customFormat="1" ht="12.75" x14ac:dyDescent="0.2">
      <c r="B116" s="56">
        <v>2026</v>
      </c>
      <c r="C116" s="51">
        <v>891780111</v>
      </c>
      <c r="D116" s="51" t="s">
        <v>79</v>
      </c>
      <c r="E116" s="161" t="s">
        <v>1291</v>
      </c>
      <c r="F116" s="109" t="s">
        <v>1290</v>
      </c>
      <c r="G116" s="420">
        <v>0</v>
      </c>
      <c r="H116" s="56" t="s">
        <v>82</v>
      </c>
      <c r="I116" s="51" t="s">
        <v>174</v>
      </c>
      <c r="J116" s="121" t="s">
        <v>84</v>
      </c>
      <c r="K116" s="161" t="s">
        <v>1289</v>
      </c>
      <c r="L116" s="205">
        <v>22823333</v>
      </c>
      <c r="M116" s="51" t="s">
        <v>86</v>
      </c>
      <c r="N116" s="161" t="s">
        <v>1288</v>
      </c>
      <c r="O116" s="114">
        <v>1082982365</v>
      </c>
      <c r="P116" s="434">
        <v>47</v>
      </c>
      <c r="Q116" s="435">
        <v>46030</v>
      </c>
      <c r="R116" s="205">
        <v>253000000</v>
      </c>
      <c r="S116" s="205">
        <v>1175</v>
      </c>
      <c r="T116" s="436">
        <v>46042</v>
      </c>
      <c r="U116" s="205">
        <v>22823333</v>
      </c>
      <c r="V116" s="56" t="s">
        <v>88</v>
      </c>
      <c r="W116" s="114">
        <v>77105457</v>
      </c>
      <c r="X116" s="161" t="s">
        <v>1287</v>
      </c>
      <c r="Y116" s="439">
        <v>46042</v>
      </c>
      <c r="Z116" s="439">
        <v>46055</v>
      </c>
      <c r="AA116" s="436" t="s">
        <v>90</v>
      </c>
      <c r="AB116" s="436">
        <v>46220</v>
      </c>
      <c r="AC116" s="123">
        <f t="shared" si="5"/>
        <v>165</v>
      </c>
      <c r="AD116" s="114">
        <v>0</v>
      </c>
      <c r="AE116" s="114">
        <v>0</v>
      </c>
      <c r="AF116" s="114">
        <v>0</v>
      </c>
      <c r="AG116" s="437" t="s">
        <v>90</v>
      </c>
      <c r="AH116" s="117">
        <f t="shared" si="6"/>
        <v>0</v>
      </c>
      <c r="AI116" s="114">
        <v>0</v>
      </c>
      <c r="AJ116" s="114">
        <v>0</v>
      </c>
      <c r="AK116" s="436" t="s">
        <v>90</v>
      </c>
      <c r="AL116" s="438" t="s">
        <v>90</v>
      </c>
      <c r="AM116" s="56">
        <v>0</v>
      </c>
      <c r="AN116" s="438" t="s">
        <v>90</v>
      </c>
      <c r="AO116" s="438" t="s">
        <v>90</v>
      </c>
      <c r="AP116" s="438" t="s">
        <v>90</v>
      </c>
      <c r="AQ116" s="123">
        <f t="shared" si="7"/>
        <v>0</v>
      </c>
      <c r="AR116" s="453">
        <f>+L116+AE116-AJ116</f>
        <v>22823333</v>
      </c>
      <c r="AS116" s="56" t="s">
        <v>88</v>
      </c>
      <c r="AT116" s="205">
        <v>22823333</v>
      </c>
      <c r="AU116" s="56" t="s">
        <v>91</v>
      </c>
      <c r="AV116" s="56">
        <v>0</v>
      </c>
      <c r="AW116" s="51" t="s">
        <v>90</v>
      </c>
      <c r="AX116" s="454">
        <f t="shared" si="8"/>
        <v>16400000</v>
      </c>
      <c r="AY116" s="455">
        <v>6423333</v>
      </c>
      <c r="AZ116" s="112">
        <f t="shared" si="9"/>
        <v>0.71856288474606234</v>
      </c>
      <c r="BA116" s="159">
        <v>0.71856288474606234</v>
      </c>
      <c r="BB116" s="111" t="s">
        <v>90</v>
      </c>
      <c r="BC116" s="56" t="s">
        <v>92</v>
      </c>
      <c r="BD116" s="109" t="s">
        <v>1286</v>
      </c>
      <c r="BE116" s="51" t="s">
        <v>88</v>
      </c>
      <c r="BF116" s="51" t="s">
        <v>88</v>
      </c>
    </row>
    <row r="117" spans="2:58" s="201" customFormat="1" ht="12.75" x14ac:dyDescent="0.2">
      <c r="B117" s="56">
        <v>2026</v>
      </c>
      <c r="C117" s="51">
        <v>891780111</v>
      </c>
      <c r="D117" s="51" t="s">
        <v>79</v>
      </c>
      <c r="E117" s="161" t="s">
        <v>1285</v>
      </c>
      <c r="F117" s="109" t="s">
        <v>1284</v>
      </c>
      <c r="G117" s="420">
        <v>0</v>
      </c>
      <c r="H117" s="56" t="s">
        <v>82</v>
      </c>
      <c r="I117" s="51" t="s">
        <v>174</v>
      </c>
      <c r="J117" s="121" t="s">
        <v>84</v>
      </c>
      <c r="K117" s="161" t="s">
        <v>1283</v>
      </c>
      <c r="L117" s="205">
        <v>4000000</v>
      </c>
      <c r="M117" s="51" t="s">
        <v>86</v>
      </c>
      <c r="N117" s="161" t="s">
        <v>1282</v>
      </c>
      <c r="O117" s="114">
        <v>1083018887</v>
      </c>
      <c r="P117" s="434">
        <v>41</v>
      </c>
      <c r="Q117" s="435">
        <v>46030</v>
      </c>
      <c r="R117" s="205">
        <v>157200000</v>
      </c>
      <c r="S117" s="205">
        <v>1368</v>
      </c>
      <c r="T117" s="436">
        <v>46043</v>
      </c>
      <c r="U117" s="205">
        <v>4000000</v>
      </c>
      <c r="V117" s="56" t="s">
        <v>88</v>
      </c>
      <c r="W117" s="114">
        <v>1082851808</v>
      </c>
      <c r="X117" s="161" t="s">
        <v>1213</v>
      </c>
      <c r="Y117" s="439">
        <v>46043</v>
      </c>
      <c r="Z117" s="439">
        <v>46043</v>
      </c>
      <c r="AA117" s="436" t="s">
        <v>90</v>
      </c>
      <c r="AB117" s="436">
        <v>46101</v>
      </c>
      <c r="AC117" s="123">
        <f t="shared" si="5"/>
        <v>58</v>
      </c>
      <c r="AD117" s="114">
        <v>0</v>
      </c>
      <c r="AE117" s="114">
        <v>0</v>
      </c>
      <c r="AF117" s="114">
        <v>0</v>
      </c>
      <c r="AG117" s="437" t="s">
        <v>90</v>
      </c>
      <c r="AH117" s="117">
        <f t="shared" si="6"/>
        <v>0</v>
      </c>
      <c r="AI117" s="114">
        <v>0</v>
      </c>
      <c r="AJ117" s="114">
        <v>0</v>
      </c>
      <c r="AK117" s="436" t="s">
        <v>90</v>
      </c>
      <c r="AL117" s="438" t="s">
        <v>90</v>
      </c>
      <c r="AM117" s="56">
        <v>0</v>
      </c>
      <c r="AN117" s="438" t="s">
        <v>90</v>
      </c>
      <c r="AO117" s="438" t="s">
        <v>90</v>
      </c>
      <c r="AP117" s="438" t="s">
        <v>90</v>
      </c>
      <c r="AQ117" s="123">
        <f t="shared" si="7"/>
        <v>0</v>
      </c>
      <c r="AR117" s="453">
        <f>+L117+AE117-AJ117</f>
        <v>4000000</v>
      </c>
      <c r="AS117" s="56" t="s">
        <v>88</v>
      </c>
      <c r="AT117" s="205">
        <v>4000000</v>
      </c>
      <c r="AU117" s="56" t="s">
        <v>91</v>
      </c>
      <c r="AV117" s="56">
        <v>0</v>
      </c>
      <c r="AW117" s="51" t="s">
        <v>90</v>
      </c>
      <c r="AX117" s="454">
        <f t="shared" si="8"/>
        <v>4000000</v>
      </c>
      <c r="AY117" s="455">
        <v>0</v>
      </c>
      <c r="AZ117" s="112">
        <f t="shared" si="9"/>
        <v>1</v>
      </c>
      <c r="BA117" s="159">
        <v>1</v>
      </c>
      <c r="BB117" s="111" t="s">
        <v>90</v>
      </c>
      <c r="BC117" s="56" t="s">
        <v>149</v>
      </c>
      <c r="BD117" s="109" t="s">
        <v>1281</v>
      </c>
      <c r="BE117" s="51" t="s">
        <v>88</v>
      </c>
      <c r="BF117" s="51" t="s">
        <v>88</v>
      </c>
    </row>
    <row r="118" spans="2:58" s="201" customFormat="1" ht="12.75" x14ac:dyDescent="0.2">
      <c r="B118" s="56">
        <v>2026</v>
      </c>
      <c r="C118" s="51">
        <v>891780111</v>
      </c>
      <c r="D118" s="51" t="s">
        <v>79</v>
      </c>
      <c r="E118" s="161" t="s">
        <v>1280</v>
      </c>
      <c r="F118" s="109" t="s">
        <v>1279</v>
      </c>
      <c r="G118" s="420">
        <v>0</v>
      </c>
      <c r="H118" s="56" t="s">
        <v>82</v>
      </c>
      <c r="I118" s="51" t="s">
        <v>174</v>
      </c>
      <c r="J118" s="121" t="s">
        <v>84</v>
      </c>
      <c r="K118" s="161" t="s">
        <v>1278</v>
      </c>
      <c r="L118" s="205">
        <v>19500000</v>
      </c>
      <c r="M118" s="51" t="s">
        <v>86</v>
      </c>
      <c r="N118" s="161" t="s">
        <v>1277</v>
      </c>
      <c r="O118" s="114">
        <v>1082992606</v>
      </c>
      <c r="P118" s="434">
        <v>38</v>
      </c>
      <c r="Q118" s="435">
        <v>46030</v>
      </c>
      <c r="R118" s="205">
        <v>1163600000</v>
      </c>
      <c r="S118" s="205">
        <v>1369</v>
      </c>
      <c r="T118" s="436">
        <v>46043</v>
      </c>
      <c r="U118" s="205">
        <v>19500000</v>
      </c>
      <c r="V118" s="56" t="s">
        <v>88</v>
      </c>
      <c r="W118" s="114">
        <v>1082884010</v>
      </c>
      <c r="X118" s="161" t="s">
        <v>604</v>
      </c>
      <c r="Y118" s="439">
        <v>46043</v>
      </c>
      <c r="Z118" s="439">
        <v>46055</v>
      </c>
      <c r="AA118" s="436" t="s">
        <v>90</v>
      </c>
      <c r="AB118" s="436">
        <v>46203</v>
      </c>
      <c r="AC118" s="123">
        <f t="shared" si="5"/>
        <v>148</v>
      </c>
      <c r="AD118" s="114">
        <v>0</v>
      </c>
      <c r="AE118" s="114">
        <v>0</v>
      </c>
      <c r="AF118" s="114">
        <v>0</v>
      </c>
      <c r="AG118" s="437" t="s">
        <v>90</v>
      </c>
      <c r="AH118" s="117">
        <f t="shared" si="6"/>
        <v>0</v>
      </c>
      <c r="AI118" s="114">
        <v>0</v>
      </c>
      <c r="AJ118" s="114">
        <v>0</v>
      </c>
      <c r="AK118" s="436" t="s">
        <v>90</v>
      </c>
      <c r="AL118" s="438" t="s">
        <v>90</v>
      </c>
      <c r="AM118" s="56">
        <v>0</v>
      </c>
      <c r="AN118" s="438" t="s">
        <v>90</v>
      </c>
      <c r="AO118" s="438" t="s">
        <v>90</v>
      </c>
      <c r="AP118" s="438" t="s">
        <v>90</v>
      </c>
      <c r="AQ118" s="123">
        <f t="shared" si="7"/>
        <v>0</v>
      </c>
      <c r="AR118" s="453">
        <f>+L118+AE118-AJ118</f>
        <v>19500000</v>
      </c>
      <c r="AS118" s="56" t="s">
        <v>88</v>
      </c>
      <c r="AT118" s="205">
        <v>19500000</v>
      </c>
      <c r="AU118" s="56" t="s">
        <v>91</v>
      </c>
      <c r="AV118" s="56">
        <v>0</v>
      </c>
      <c r="AW118" s="51" t="s">
        <v>90</v>
      </c>
      <c r="AX118" s="454">
        <f t="shared" si="8"/>
        <v>15600000</v>
      </c>
      <c r="AY118" s="455">
        <v>3900000</v>
      </c>
      <c r="AZ118" s="112">
        <f t="shared" si="9"/>
        <v>0.8</v>
      </c>
      <c r="BA118" s="159">
        <v>0.8</v>
      </c>
      <c r="BB118" s="111" t="s">
        <v>90</v>
      </c>
      <c r="BC118" s="56" t="s">
        <v>92</v>
      </c>
      <c r="BD118" s="109" t="s">
        <v>1276</v>
      </c>
      <c r="BE118" s="51" t="s">
        <v>88</v>
      </c>
      <c r="BF118" s="51" t="s">
        <v>88</v>
      </c>
    </row>
    <row r="119" spans="2:58" s="201" customFormat="1" ht="12.75" x14ac:dyDescent="0.2">
      <c r="B119" s="56">
        <v>2026</v>
      </c>
      <c r="C119" s="51">
        <v>891780111</v>
      </c>
      <c r="D119" s="51" t="s">
        <v>79</v>
      </c>
      <c r="E119" s="161" t="s">
        <v>1275</v>
      </c>
      <c r="F119" s="109" t="s">
        <v>1274</v>
      </c>
      <c r="G119" s="420">
        <v>20243201010084</v>
      </c>
      <c r="H119" s="56" t="s">
        <v>82</v>
      </c>
      <c r="I119" s="51" t="s">
        <v>530</v>
      </c>
      <c r="J119" s="121" t="s">
        <v>84</v>
      </c>
      <c r="K119" s="161" t="s">
        <v>1273</v>
      </c>
      <c r="L119" s="205">
        <v>55823453</v>
      </c>
      <c r="M119" s="51" t="s">
        <v>86</v>
      </c>
      <c r="N119" s="161" t="s">
        <v>1272</v>
      </c>
      <c r="O119" s="114">
        <v>1082994378</v>
      </c>
      <c r="P119" s="434">
        <v>112</v>
      </c>
      <c r="Q119" s="435">
        <v>45996</v>
      </c>
      <c r="R119" s="205">
        <v>1995579480</v>
      </c>
      <c r="S119" s="205">
        <v>737</v>
      </c>
      <c r="T119" s="436">
        <v>46043</v>
      </c>
      <c r="U119" s="205">
        <v>55823453</v>
      </c>
      <c r="V119" s="56" t="s">
        <v>88</v>
      </c>
      <c r="W119" s="114">
        <v>85081920</v>
      </c>
      <c r="X119" s="161" t="s">
        <v>593</v>
      </c>
      <c r="Y119" s="439">
        <v>46043</v>
      </c>
      <c r="Z119" s="439">
        <v>46043</v>
      </c>
      <c r="AA119" s="436" t="s">
        <v>90</v>
      </c>
      <c r="AB119" s="436">
        <v>46218</v>
      </c>
      <c r="AC119" s="123">
        <f t="shared" si="5"/>
        <v>175</v>
      </c>
      <c r="AD119" s="114">
        <v>0</v>
      </c>
      <c r="AE119" s="114">
        <v>0</v>
      </c>
      <c r="AF119" s="114">
        <v>0</v>
      </c>
      <c r="AG119" s="437" t="s">
        <v>90</v>
      </c>
      <c r="AH119" s="117">
        <f t="shared" si="6"/>
        <v>0</v>
      </c>
      <c r="AI119" s="114">
        <v>0</v>
      </c>
      <c r="AJ119" s="114">
        <v>0</v>
      </c>
      <c r="AK119" s="436" t="s">
        <v>90</v>
      </c>
      <c r="AL119" s="438" t="s">
        <v>90</v>
      </c>
      <c r="AM119" s="56">
        <v>0</v>
      </c>
      <c r="AN119" s="438" t="s">
        <v>90</v>
      </c>
      <c r="AO119" s="438" t="s">
        <v>90</v>
      </c>
      <c r="AP119" s="438" t="s">
        <v>90</v>
      </c>
      <c r="AQ119" s="123">
        <f t="shared" si="7"/>
        <v>0</v>
      </c>
      <c r="AR119" s="453">
        <f>+L119+AE119-AJ119</f>
        <v>55823453</v>
      </c>
      <c r="AS119" s="56" t="s">
        <v>526</v>
      </c>
      <c r="AT119" s="205">
        <v>0</v>
      </c>
      <c r="AU119" s="56" t="s">
        <v>91</v>
      </c>
      <c r="AV119" s="56">
        <v>0</v>
      </c>
      <c r="AW119" s="51" t="s">
        <v>90</v>
      </c>
      <c r="AX119" s="454">
        <f t="shared" si="8"/>
        <v>23924337</v>
      </c>
      <c r="AY119" s="454">
        <v>31899116</v>
      </c>
      <c r="AZ119" s="112">
        <f t="shared" si="9"/>
        <v>0.42857142857142855</v>
      </c>
      <c r="BA119" s="159">
        <v>0.42857142857142855</v>
      </c>
      <c r="BB119" s="111" t="s">
        <v>90</v>
      </c>
      <c r="BC119" s="56" t="s">
        <v>92</v>
      </c>
      <c r="BD119" s="109" t="s">
        <v>1271</v>
      </c>
      <c r="BE119" s="51" t="s">
        <v>88</v>
      </c>
      <c r="BF119" s="51" t="s">
        <v>88</v>
      </c>
    </row>
    <row r="120" spans="2:58" s="201" customFormat="1" ht="12.75" x14ac:dyDescent="0.2">
      <c r="B120" s="56">
        <v>2026</v>
      </c>
      <c r="C120" s="51">
        <v>891780111</v>
      </c>
      <c r="D120" s="51" t="s">
        <v>79</v>
      </c>
      <c r="E120" s="161" t="s">
        <v>1270</v>
      </c>
      <c r="F120" s="109" t="s">
        <v>1269</v>
      </c>
      <c r="G120" s="420">
        <v>20243201010084</v>
      </c>
      <c r="H120" s="56" t="s">
        <v>82</v>
      </c>
      <c r="I120" s="51" t="s">
        <v>530</v>
      </c>
      <c r="J120" s="121" t="s">
        <v>84</v>
      </c>
      <c r="K120" s="161" t="s">
        <v>1268</v>
      </c>
      <c r="L120" s="205">
        <v>51129947</v>
      </c>
      <c r="M120" s="51" t="s">
        <v>86</v>
      </c>
      <c r="N120" s="161" t="s">
        <v>1020</v>
      </c>
      <c r="O120" s="114">
        <v>1082254408</v>
      </c>
      <c r="P120" s="434">
        <v>115</v>
      </c>
      <c r="Q120" s="435">
        <v>45996</v>
      </c>
      <c r="R120" s="205">
        <v>1382638080</v>
      </c>
      <c r="S120" s="205">
        <v>739</v>
      </c>
      <c r="T120" s="436">
        <v>46044</v>
      </c>
      <c r="U120" s="205">
        <v>51129947</v>
      </c>
      <c r="V120" s="56" t="s">
        <v>88</v>
      </c>
      <c r="W120" s="114">
        <v>85081920</v>
      </c>
      <c r="X120" s="161" t="s">
        <v>593</v>
      </c>
      <c r="Y120" s="439">
        <v>46043</v>
      </c>
      <c r="Z120" s="439">
        <v>46055</v>
      </c>
      <c r="AA120" s="436" t="s">
        <v>90</v>
      </c>
      <c r="AB120" s="436">
        <v>46386</v>
      </c>
      <c r="AC120" s="123">
        <f t="shared" si="5"/>
        <v>331</v>
      </c>
      <c r="AD120" s="114">
        <v>0</v>
      </c>
      <c r="AE120" s="114">
        <v>0</v>
      </c>
      <c r="AF120" s="114">
        <v>0</v>
      </c>
      <c r="AG120" s="437" t="s">
        <v>90</v>
      </c>
      <c r="AH120" s="117">
        <f t="shared" si="6"/>
        <v>0</v>
      </c>
      <c r="AI120" s="114">
        <v>0</v>
      </c>
      <c r="AJ120" s="114">
        <v>0</v>
      </c>
      <c r="AK120" s="436" t="s">
        <v>90</v>
      </c>
      <c r="AL120" s="438" t="s">
        <v>90</v>
      </c>
      <c r="AM120" s="56">
        <v>0</v>
      </c>
      <c r="AN120" s="438" t="s">
        <v>90</v>
      </c>
      <c r="AO120" s="438" t="s">
        <v>90</v>
      </c>
      <c r="AP120" s="438" t="s">
        <v>90</v>
      </c>
      <c r="AQ120" s="123">
        <f t="shared" si="7"/>
        <v>0</v>
      </c>
      <c r="AR120" s="453">
        <f>+L120+AE120-AJ120</f>
        <v>51129947</v>
      </c>
      <c r="AS120" s="56" t="s">
        <v>526</v>
      </c>
      <c r="AT120" s="205">
        <v>0</v>
      </c>
      <c r="AU120" s="56" t="s">
        <v>91</v>
      </c>
      <c r="AV120" s="56">
        <v>0</v>
      </c>
      <c r="AW120" s="51" t="s">
        <v>90</v>
      </c>
      <c r="AX120" s="454">
        <f t="shared" si="8"/>
        <v>9296354</v>
      </c>
      <c r="AY120" s="454">
        <v>41833593</v>
      </c>
      <c r="AZ120" s="112">
        <f t="shared" si="9"/>
        <v>0.18181818181818182</v>
      </c>
      <c r="BA120" s="159">
        <v>0.18181818181818182</v>
      </c>
      <c r="BB120" s="111" t="s">
        <v>90</v>
      </c>
      <c r="BC120" s="56" t="s">
        <v>92</v>
      </c>
      <c r="BD120" s="109" t="s">
        <v>1267</v>
      </c>
      <c r="BE120" s="51" t="s">
        <v>88</v>
      </c>
      <c r="BF120" s="51" t="s">
        <v>88</v>
      </c>
    </row>
    <row r="121" spans="2:58" s="201" customFormat="1" ht="12.75" x14ac:dyDescent="0.2">
      <c r="B121" s="56">
        <v>2026</v>
      </c>
      <c r="C121" s="51">
        <v>891780111</v>
      </c>
      <c r="D121" s="51" t="s">
        <v>79</v>
      </c>
      <c r="E121" s="161" t="s">
        <v>1266</v>
      </c>
      <c r="F121" s="109" t="s">
        <v>1265</v>
      </c>
      <c r="G121" s="420">
        <v>20243201010084</v>
      </c>
      <c r="H121" s="56" t="s">
        <v>82</v>
      </c>
      <c r="I121" s="51" t="s">
        <v>530</v>
      </c>
      <c r="J121" s="121" t="s">
        <v>84</v>
      </c>
      <c r="K121" s="161" t="s">
        <v>1264</v>
      </c>
      <c r="L121" s="205">
        <v>47848671</v>
      </c>
      <c r="M121" s="51" t="s">
        <v>86</v>
      </c>
      <c r="N121" s="161" t="s">
        <v>1263</v>
      </c>
      <c r="O121" s="114">
        <v>52353590</v>
      </c>
      <c r="P121" s="434">
        <v>111</v>
      </c>
      <c r="Q121" s="435">
        <v>45996</v>
      </c>
      <c r="R121" s="205">
        <v>2690717515</v>
      </c>
      <c r="S121" s="205">
        <v>740</v>
      </c>
      <c r="T121" s="436">
        <v>46044</v>
      </c>
      <c r="U121" s="205">
        <v>47848671</v>
      </c>
      <c r="V121" s="56" t="s">
        <v>88</v>
      </c>
      <c r="W121" s="114">
        <v>85081920</v>
      </c>
      <c r="X121" s="161" t="s">
        <v>593</v>
      </c>
      <c r="Y121" s="439">
        <v>46043</v>
      </c>
      <c r="Z121" s="439">
        <v>46044</v>
      </c>
      <c r="AA121" s="436" t="s">
        <v>90</v>
      </c>
      <c r="AB121" s="436">
        <v>46234</v>
      </c>
      <c r="AC121" s="123">
        <f t="shared" si="5"/>
        <v>190</v>
      </c>
      <c r="AD121" s="114">
        <v>0</v>
      </c>
      <c r="AE121" s="114">
        <v>0</v>
      </c>
      <c r="AF121" s="114">
        <v>0</v>
      </c>
      <c r="AG121" s="437" t="s">
        <v>90</v>
      </c>
      <c r="AH121" s="117">
        <f t="shared" si="6"/>
        <v>0</v>
      </c>
      <c r="AI121" s="114">
        <v>0</v>
      </c>
      <c r="AJ121" s="114">
        <v>0</v>
      </c>
      <c r="AK121" s="436" t="s">
        <v>90</v>
      </c>
      <c r="AL121" s="438" t="s">
        <v>90</v>
      </c>
      <c r="AM121" s="56">
        <v>0</v>
      </c>
      <c r="AN121" s="438" t="s">
        <v>90</v>
      </c>
      <c r="AO121" s="438" t="s">
        <v>90</v>
      </c>
      <c r="AP121" s="438" t="s">
        <v>90</v>
      </c>
      <c r="AQ121" s="123">
        <f t="shared" si="7"/>
        <v>0</v>
      </c>
      <c r="AR121" s="453">
        <f>+L121+AE121-AJ121</f>
        <v>47848671</v>
      </c>
      <c r="AS121" s="56" t="s">
        <v>526</v>
      </c>
      <c r="AT121" s="205">
        <v>0</v>
      </c>
      <c r="AU121" s="56" t="s">
        <v>91</v>
      </c>
      <c r="AV121" s="56">
        <v>0</v>
      </c>
      <c r="AW121" s="51" t="s">
        <v>90</v>
      </c>
      <c r="AX121" s="454">
        <f t="shared" si="8"/>
        <v>23924337</v>
      </c>
      <c r="AY121" s="454">
        <v>23924334</v>
      </c>
      <c r="AZ121" s="112">
        <f t="shared" si="9"/>
        <v>0.50000003134883308</v>
      </c>
      <c r="BA121" s="159">
        <v>0.50000003134883308</v>
      </c>
      <c r="BB121" s="111" t="s">
        <v>90</v>
      </c>
      <c r="BC121" s="56" t="s">
        <v>92</v>
      </c>
      <c r="BD121" s="109" t="s">
        <v>1262</v>
      </c>
      <c r="BE121" s="51" t="s">
        <v>88</v>
      </c>
      <c r="BF121" s="51" t="s">
        <v>88</v>
      </c>
    </row>
    <row r="122" spans="2:58" s="201" customFormat="1" ht="12.75" x14ac:dyDescent="0.2">
      <c r="B122" s="56">
        <v>2026</v>
      </c>
      <c r="C122" s="51">
        <v>891780111</v>
      </c>
      <c r="D122" s="51" t="s">
        <v>79</v>
      </c>
      <c r="E122" s="161" t="s">
        <v>1261</v>
      </c>
      <c r="F122" s="109" t="s">
        <v>1260</v>
      </c>
      <c r="G122" s="420">
        <v>20243201010084</v>
      </c>
      <c r="H122" s="56" t="s">
        <v>82</v>
      </c>
      <c r="I122" s="51" t="s">
        <v>530</v>
      </c>
      <c r="J122" s="121" t="s">
        <v>84</v>
      </c>
      <c r="K122" s="161" t="s">
        <v>1259</v>
      </c>
      <c r="L122" s="205">
        <v>34089850</v>
      </c>
      <c r="M122" s="51" t="s">
        <v>86</v>
      </c>
      <c r="N122" s="161" t="s">
        <v>1258</v>
      </c>
      <c r="O122" s="114">
        <v>1083435203</v>
      </c>
      <c r="P122" s="434">
        <v>111</v>
      </c>
      <c r="Q122" s="435">
        <v>45996</v>
      </c>
      <c r="R122" s="205">
        <v>2690717515</v>
      </c>
      <c r="S122" s="205">
        <v>741</v>
      </c>
      <c r="T122" s="436">
        <v>46044</v>
      </c>
      <c r="U122" s="205">
        <v>34089850</v>
      </c>
      <c r="V122" s="56" t="s">
        <v>88</v>
      </c>
      <c r="W122" s="114">
        <v>85081920</v>
      </c>
      <c r="X122" s="161" t="s">
        <v>593</v>
      </c>
      <c r="Y122" s="439">
        <v>46043</v>
      </c>
      <c r="Z122" s="439">
        <v>46044</v>
      </c>
      <c r="AA122" s="436" t="s">
        <v>90</v>
      </c>
      <c r="AB122" s="436">
        <v>46234</v>
      </c>
      <c r="AC122" s="123">
        <f t="shared" si="5"/>
        <v>190</v>
      </c>
      <c r="AD122" s="114">
        <v>0</v>
      </c>
      <c r="AE122" s="114">
        <v>0</v>
      </c>
      <c r="AF122" s="114">
        <v>0</v>
      </c>
      <c r="AG122" s="437" t="s">
        <v>90</v>
      </c>
      <c r="AH122" s="117">
        <f t="shared" si="6"/>
        <v>0</v>
      </c>
      <c r="AI122" s="114">
        <v>0</v>
      </c>
      <c r="AJ122" s="114">
        <v>0</v>
      </c>
      <c r="AK122" s="436" t="s">
        <v>90</v>
      </c>
      <c r="AL122" s="438" t="s">
        <v>90</v>
      </c>
      <c r="AM122" s="56">
        <v>0</v>
      </c>
      <c r="AN122" s="438" t="s">
        <v>90</v>
      </c>
      <c r="AO122" s="438" t="s">
        <v>90</v>
      </c>
      <c r="AP122" s="438" t="s">
        <v>90</v>
      </c>
      <c r="AQ122" s="123">
        <f t="shared" si="7"/>
        <v>0</v>
      </c>
      <c r="AR122" s="453">
        <f>+L122+AE122-AJ122</f>
        <v>34089850</v>
      </c>
      <c r="AS122" s="56" t="s">
        <v>526</v>
      </c>
      <c r="AT122" s="205">
        <v>0</v>
      </c>
      <c r="AU122" s="56" t="s">
        <v>91</v>
      </c>
      <c r="AV122" s="56">
        <v>0</v>
      </c>
      <c r="AW122" s="51" t="s">
        <v>90</v>
      </c>
      <c r="AX122" s="454">
        <f t="shared" si="8"/>
        <v>17044924</v>
      </c>
      <c r="AY122" s="454">
        <v>17044926</v>
      </c>
      <c r="AZ122" s="112">
        <f t="shared" si="9"/>
        <v>0.49999997066575536</v>
      </c>
      <c r="BA122" s="159">
        <v>0.49999997066575536</v>
      </c>
      <c r="BB122" s="111" t="s">
        <v>90</v>
      </c>
      <c r="BC122" s="56" t="s">
        <v>92</v>
      </c>
      <c r="BD122" s="109" t="s">
        <v>1257</v>
      </c>
      <c r="BE122" s="51" t="s">
        <v>88</v>
      </c>
      <c r="BF122" s="51" t="s">
        <v>88</v>
      </c>
    </row>
    <row r="123" spans="2:58" s="201" customFormat="1" ht="12.75" x14ac:dyDescent="0.2">
      <c r="B123" s="56">
        <v>2026</v>
      </c>
      <c r="C123" s="51">
        <v>891780111</v>
      </c>
      <c r="D123" s="51" t="s">
        <v>79</v>
      </c>
      <c r="E123" s="161" t="s">
        <v>1256</v>
      </c>
      <c r="F123" s="109" t="s">
        <v>1255</v>
      </c>
      <c r="G123" s="420">
        <v>20243201010084</v>
      </c>
      <c r="H123" s="56" t="s">
        <v>82</v>
      </c>
      <c r="I123" s="51" t="s">
        <v>530</v>
      </c>
      <c r="J123" s="121" t="s">
        <v>84</v>
      </c>
      <c r="K123" s="161" t="s">
        <v>1254</v>
      </c>
      <c r="L123" s="205">
        <v>33286032</v>
      </c>
      <c r="M123" s="51" t="s">
        <v>86</v>
      </c>
      <c r="N123" s="161" t="s">
        <v>1253</v>
      </c>
      <c r="O123" s="114">
        <v>1004354533</v>
      </c>
      <c r="P123" s="434">
        <v>111</v>
      </c>
      <c r="Q123" s="435">
        <v>45996</v>
      </c>
      <c r="R123" s="205">
        <v>2690717515</v>
      </c>
      <c r="S123" s="205">
        <v>742</v>
      </c>
      <c r="T123" s="436">
        <v>46044</v>
      </c>
      <c r="U123" s="205">
        <v>33286032</v>
      </c>
      <c r="V123" s="56" t="s">
        <v>88</v>
      </c>
      <c r="W123" s="114">
        <v>85081920</v>
      </c>
      <c r="X123" s="161" t="s">
        <v>593</v>
      </c>
      <c r="Y123" s="439">
        <v>46043</v>
      </c>
      <c r="Z123" s="439">
        <v>46044</v>
      </c>
      <c r="AA123" s="436" t="s">
        <v>90</v>
      </c>
      <c r="AB123" s="436">
        <v>46234</v>
      </c>
      <c r="AC123" s="123">
        <f t="shared" si="5"/>
        <v>190</v>
      </c>
      <c r="AD123" s="114">
        <v>0</v>
      </c>
      <c r="AE123" s="114">
        <v>0</v>
      </c>
      <c r="AF123" s="114">
        <v>0</v>
      </c>
      <c r="AG123" s="437" t="s">
        <v>90</v>
      </c>
      <c r="AH123" s="117">
        <f t="shared" si="6"/>
        <v>0</v>
      </c>
      <c r="AI123" s="114">
        <v>0</v>
      </c>
      <c r="AJ123" s="114">
        <v>0</v>
      </c>
      <c r="AK123" s="436" t="s">
        <v>90</v>
      </c>
      <c r="AL123" s="438" t="s">
        <v>90</v>
      </c>
      <c r="AM123" s="56">
        <v>0</v>
      </c>
      <c r="AN123" s="438" t="s">
        <v>90</v>
      </c>
      <c r="AO123" s="438" t="s">
        <v>90</v>
      </c>
      <c r="AP123" s="438" t="s">
        <v>90</v>
      </c>
      <c r="AQ123" s="123">
        <f t="shared" si="7"/>
        <v>0</v>
      </c>
      <c r="AR123" s="453">
        <f>+L123+AE123-AJ123</f>
        <v>33286032</v>
      </c>
      <c r="AS123" s="56" t="s">
        <v>526</v>
      </c>
      <c r="AT123" s="205">
        <v>0</v>
      </c>
      <c r="AU123" s="56" t="s">
        <v>91</v>
      </c>
      <c r="AV123" s="56">
        <v>0</v>
      </c>
      <c r="AW123" s="51" t="s">
        <v>90</v>
      </c>
      <c r="AX123" s="454">
        <f t="shared" si="8"/>
        <v>16643016</v>
      </c>
      <c r="AY123" s="454">
        <v>16643016</v>
      </c>
      <c r="AZ123" s="112">
        <f t="shared" si="9"/>
        <v>0.5</v>
      </c>
      <c r="BA123" s="159">
        <v>0.5</v>
      </c>
      <c r="BB123" s="111" t="s">
        <v>90</v>
      </c>
      <c r="BC123" s="56" t="s">
        <v>92</v>
      </c>
      <c r="BD123" s="109" t="s">
        <v>1252</v>
      </c>
      <c r="BE123" s="51" t="s">
        <v>88</v>
      </c>
      <c r="BF123" s="51" t="s">
        <v>88</v>
      </c>
    </row>
    <row r="124" spans="2:58" s="201" customFormat="1" ht="12.75" x14ac:dyDescent="0.2">
      <c r="B124" s="56">
        <v>2026</v>
      </c>
      <c r="C124" s="51">
        <v>891780111</v>
      </c>
      <c r="D124" s="51" t="s">
        <v>79</v>
      </c>
      <c r="E124" s="161" t="s">
        <v>1251</v>
      </c>
      <c r="F124" s="109" t="s">
        <v>1250</v>
      </c>
      <c r="G124" s="420">
        <v>20243201010084</v>
      </c>
      <c r="H124" s="56" t="s">
        <v>82</v>
      </c>
      <c r="I124" s="51" t="s">
        <v>530</v>
      </c>
      <c r="J124" s="121" t="s">
        <v>84</v>
      </c>
      <c r="K124" s="161" t="s">
        <v>1249</v>
      </c>
      <c r="L124" s="205">
        <v>33286032</v>
      </c>
      <c r="M124" s="51" t="s">
        <v>86</v>
      </c>
      <c r="N124" s="161" t="s">
        <v>1248</v>
      </c>
      <c r="O124" s="114">
        <v>1083010278</v>
      </c>
      <c r="P124" s="434">
        <v>111</v>
      </c>
      <c r="Q124" s="435">
        <v>45996</v>
      </c>
      <c r="R124" s="205">
        <v>2690717515</v>
      </c>
      <c r="S124" s="205">
        <v>745</v>
      </c>
      <c r="T124" s="436">
        <v>46045</v>
      </c>
      <c r="U124" s="205">
        <v>33286032</v>
      </c>
      <c r="V124" s="56" t="s">
        <v>88</v>
      </c>
      <c r="W124" s="114">
        <v>85081920</v>
      </c>
      <c r="X124" s="161" t="s">
        <v>593</v>
      </c>
      <c r="Y124" s="439">
        <v>46043</v>
      </c>
      <c r="Z124" s="439">
        <v>46045</v>
      </c>
      <c r="AA124" s="436" t="s">
        <v>90</v>
      </c>
      <c r="AB124" s="436">
        <v>46234</v>
      </c>
      <c r="AC124" s="123">
        <f t="shared" si="5"/>
        <v>189</v>
      </c>
      <c r="AD124" s="114">
        <v>0</v>
      </c>
      <c r="AE124" s="114">
        <v>0</v>
      </c>
      <c r="AF124" s="114">
        <v>0</v>
      </c>
      <c r="AG124" s="437" t="s">
        <v>90</v>
      </c>
      <c r="AH124" s="117">
        <f t="shared" si="6"/>
        <v>0</v>
      </c>
      <c r="AI124" s="114">
        <v>0</v>
      </c>
      <c r="AJ124" s="114">
        <v>0</v>
      </c>
      <c r="AK124" s="436" t="s">
        <v>90</v>
      </c>
      <c r="AL124" s="438" t="s">
        <v>90</v>
      </c>
      <c r="AM124" s="56">
        <v>0</v>
      </c>
      <c r="AN124" s="438" t="s">
        <v>90</v>
      </c>
      <c r="AO124" s="438" t="s">
        <v>90</v>
      </c>
      <c r="AP124" s="438" t="s">
        <v>90</v>
      </c>
      <c r="AQ124" s="123">
        <f t="shared" si="7"/>
        <v>0</v>
      </c>
      <c r="AR124" s="453">
        <f>+L124+AE124-AJ124</f>
        <v>33286032</v>
      </c>
      <c r="AS124" s="56" t="s">
        <v>526</v>
      </c>
      <c r="AT124" s="205">
        <v>0</v>
      </c>
      <c r="AU124" s="56" t="s">
        <v>91</v>
      </c>
      <c r="AV124" s="56">
        <v>0</v>
      </c>
      <c r="AW124" s="51" t="s">
        <v>90</v>
      </c>
      <c r="AX124" s="454">
        <f t="shared" si="8"/>
        <v>16643016</v>
      </c>
      <c r="AY124" s="454">
        <v>16643016</v>
      </c>
      <c r="AZ124" s="112">
        <f t="shared" si="9"/>
        <v>0.5</v>
      </c>
      <c r="BA124" s="159">
        <v>0.5</v>
      </c>
      <c r="BB124" s="111" t="s">
        <v>90</v>
      </c>
      <c r="BC124" s="56" t="s">
        <v>92</v>
      </c>
      <c r="BD124" s="109" t="s">
        <v>1247</v>
      </c>
      <c r="BE124" s="51" t="s">
        <v>88</v>
      </c>
      <c r="BF124" s="51" t="s">
        <v>88</v>
      </c>
    </row>
    <row r="125" spans="2:58" s="201" customFormat="1" ht="12.75" x14ac:dyDescent="0.2">
      <c r="B125" s="56">
        <v>2026</v>
      </c>
      <c r="C125" s="51">
        <v>891780111</v>
      </c>
      <c r="D125" s="51" t="s">
        <v>79</v>
      </c>
      <c r="E125" s="161" t="s">
        <v>1246</v>
      </c>
      <c r="F125" s="109" t="s">
        <v>1245</v>
      </c>
      <c r="G125" s="420">
        <v>20243201010084</v>
      </c>
      <c r="H125" s="56" t="s">
        <v>82</v>
      </c>
      <c r="I125" s="51" t="s">
        <v>530</v>
      </c>
      <c r="J125" s="121" t="s">
        <v>84</v>
      </c>
      <c r="K125" s="161" t="s">
        <v>1244</v>
      </c>
      <c r="L125" s="205">
        <v>47848671</v>
      </c>
      <c r="M125" s="51" t="s">
        <v>86</v>
      </c>
      <c r="N125" s="161" t="s">
        <v>1243</v>
      </c>
      <c r="O125" s="114">
        <v>85474247</v>
      </c>
      <c r="P125" s="434">
        <v>111</v>
      </c>
      <c r="Q125" s="435">
        <v>45996</v>
      </c>
      <c r="R125" s="205">
        <v>2690717515</v>
      </c>
      <c r="S125" s="205">
        <v>746</v>
      </c>
      <c r="T125" s="436">
        <v>46045</v>
      </c>
      <c r="U125" s="205">
        <v>47848671</v>
      </c>
      <c r="V125" s="56" t="s">
        <v>88</v>
      </c>
      <c r="W125" s="114">
        <v>85081920</v>
      </c>
      <c r="X125" s="161" t="s">
        <v>593</v>
      </c>
      <c r="Y125" s="439">
        <v>46043</v>
      </c>
      <c r="Z125" s="439">
        <v>46045</v>
      </c>
      <c r="AA125" s="436" t="s">
        <v>90</v>
      </c>
      <c r="AB125" s="436">
        <v>46234</v>
      </c>
      <c r="AC125" s="123">
        <f t="shared" si="5"/>
        <v>189</v>
      </c>
      <c r="AD125" s="114">
        <v>0</v>
      </c>
      <c r="AE125" s="114">
        <v>0</v>
      </c>
      <c r="AF125" s="114">
        <v>0</v>
      </c>
      <c r="AG125" s="437" t="s">
        <v>90</v>
      </c>
      <c r="AH125" s="117">
        <f t="shared" si="6"/>
        <v>0</v>
      </c>
      <c r="AI125" s="114">
        <v>0</v>
      </c>
      <c r="AJ125" s="114">
        <v>0</v>
      </c>
      <c r="AK125" s="436" t="s">
        <v>90</v>
      </c>
      <c r="AL125" s="438" t="s">
        <v>90</v>
      </c>
      <c r="AM125" s="56">
        <v>0</v>
      </c>
      <c r="AN125" s="438" t="s">
        <v>90</v>
      </c>
      <c r="AO125" s="438" t="s">
        <v>90</v>
      </c>
      <c r="AP125" s="438" t="s">
        <v>90</v>
      </c>
      <c r="AQ125" s="123">
        <f t="shared" si="7"/>
        <v>0</v>
      </c>
      <c r="AR125" s="453">
        <f>+L125+AE125-AJ125</f>
        <v>47848671</v>
      </c>
      <c r="AS125" s="56" t="s">
        <v>526</v>
      </c>
      <c r="AT125" s="205">
        <v>0</v>
      </c>
      <c r="AU125" s="56" t="s">
        <v>91</v>
      </c>
      <c r="AV125" s="56">
        <v>0</v>
      </c>
      <c r="AW125" s="51" t="s">
        <v>90</v>
      </c>
      <c r="AX125" s="454">
        <f t="shared" si="8"/>
        <v>23924337</v>
      </c>
      <c r="AY125" s="454">
        <v>23924334</v>
      </c>
      <c r="AZ125" s="112">
        <f t="shared" si="9"/>
        <v>0.50000003134883308</v>
      </c>
      <c r="BA125" s="159">
        <v>0.50000003134883308</v>
      </c>
      <c r="BB125" s="111" t="s">
        <v>90</v>
      </c>
      <c r="BC125" s="56" t="s">
        <v>92</v>
      </c>
      <c r="BD125" s="109" t="s">
        <v>1242</v>
      </c>
      <c r="BE125" s="51" t="s">
        <v>88</v>
      </c>
      <c r="BF125" s="51" t="s">
        <v>88</v>
      </c>
    </row>
    <row r="126" spans="2:58" s="201" customFormat="1" ht="12.75" x14ac:dyDescent="0.2">
      <c r="B126" s="56">
        <v>2026</v>
      </c>
      <c r="C126" s="51">
        <v>891780111</v>
      </c>
      <c r="D126" s="51" t="s">
        <v>79</v>
      </c>
      <c r="E126" s="161" t="s">
        <v>1241</v>
      </c>
      <c r="F126" s="109" t="s">
        <v>1240</v>
      </c>
      <c r="G126" s="420">
        <v>20243201010084</v>
      </c>
      <c r="H126" s="56" t="s">
        <v>82</v>
      </c>
      <c r="I126" s="51" t="s">
        <v>530</v>
      </c>
      <c r="J126" s="121" t="s">
        <v>84</v>
      </c>
      <c r="K126" s="161" t="s">
        <v>1239</v>
      </c>
      <c r="L126" s="205">
        <v>19349682</v>
      </c>
      <c r="M126" s="51" t="s">
        <v>86</v>
      </c>
      <c r="N126" s="161" t="s">
        <v>1238</v>
      </c>
      <c r="O126" s="114">
        <v>1083030269</v>
      </c>
      <c r="P126" s="434">
        <v>112</v>
      </c>
      <c r="Q126" s="435">
        <v>45996</v>
      </c>
      <c r="R126" s="205">
        <v>1995579480</v>
      </c>
      <c r="S126" s="205">
        <v>738</v>
      </c>
      <c r="T126" s="436">
        <v>46044</v>
      </c>
      <c r="U126" s="205">
        <v>19349682</v>
      </c>
      <c r="V126" s="56" t="s">
        <v>88</v>
      </c>
      <c r="W126" s="114">
        <v>85081920</v>
      </c>
      <c r="X126" s="161" t="s">
        <v>593</v>
      </c>
      <c r="Y126" s="439">
        <v>46043</v>
      </c>
      <c r="Z126" s="439">
        <v>46044</v>
      </c>
      <c r="AA126" s="436" t="s">
        <v>90</v>
      </c>
      <c r="AB126" s="436">
        <v>46234</v>
      </c>
      <c r="AC126" s="123">
        <f t="shared" si="5"/>
        <v>190</v>
      </c>
      <c r="AD126" s="114">
        <v>0</v>
      </c>
      <c r="AE126" s="114">
        <v>0</v>
      </c>
      <c r="AF126" s="114">
        <v>0</v>
      </c>
      <c r="AG126" s="437" t="s">
        <v>90</v>
      </c>
      <c r="AH126" s="117">
        <f t="shared" si="6"/>
        <v>0</v>
      </c>
      <c r="AI126" s="114">
        <v>0</v>
      </c>
      <c r="AJ126" s="114">
        <v>0</v>
      </c>
      <c r="AK126" s="436" t="s">
        <v>90</v>
      </c>
      <c r="AL126" s="438" t="s">
        <v>90</v>
      </c>
      <c r="AM126" s="56">
        <v>0</v>
      </c>
      <c r="AN126" s="438" t="s">
        <v>90</v>
      </c>
      <c r="AO126" s="438" t="s">
        <v>90</v>
      </c>
      <c r="AP126" s="438" t="s">
        <v>90</v>
      </c>
      <c r="AQ126" s="123">
        <f t="shared" si="7"/>
        <v>0</v>
      </c>
      <c r="AR126" s="453">
        <f>+L126+AE126-AJ126</f>
        <v>19349682</v>
      </c>
      <c r="AS126" s="56" t="s">
        <v>526</v>
      </c>
      <c r="AT126" s="205">
        <v>0</v>
      </c>
      <c r="AU126" s="56" t="s">
        <v>91</v>
      </c>
      <c r="AV126" s="56">
        <v>0</v>
      </c>
      <c r="AW126" s="51" t="s">
        <v>90</v>
      </c>
      <c r="AX126" s="454">
        <f t="shared" si="8"/>
        <v>9674841</v>
      </c>
      <c r="AY126" s="454">
        <v>9674841</v>
      </c>
      <c r="AZ126" s="112">
        <f t="shared" si="9"/>
        <v>0.5</v>
      </c>
      <c r="BA126" s="159">
        <v>0.5</v>
      </c>
      <c r="BB126" s="111" t="s">
        <v>90</v>
      </c>
      <c r="BC126" s="56" t="s">
        <v>92</v>
      </c>
      <c r="BD126" s="109" t="s">
        <v>1237</v>
      </c>
      <c r="BE126" s="51" t="s">
        <v>88</v>
      </c>
      <c r="BF126" s="51" t="s">
        <v>88</v>
      </c>
    </row>
    <row r="127" spans="2:58" s="201" customFormat="1" ht="12.75" x14ac:dyDescent="0.2">
      <c r="B127" s="56">
        <v>2026</v>
      </c>
      <c r="C127" s="51">
        <v>891780111</v>
      </c>
      <c r="D127" s="51" t="s">
        <v>79</v>
      </c>
      <c r="E127" s="161" t="s">
        <v>1236</v>
      </c>
      <c r="F127" s="109" t="s">
        <v>1235</v>
      </c>
      <c r="G127" s="420">
        <v>0</v>
      </c>
      <c r="H127" s="56" t="s">
        <v>82</v>
      </c>
      <c r="I127" s="51" t="s">
        <v>174</v>
      </c>
      <c r="J127" s="121" t="s">
        <v>84</v>
      </c>
      <c r="K127" s="161" t="s">
        <v>1234</v>
      </c>
      <c r="L127" s="205">
        <v>3500000</v>
      </c>
      <c r="M127" s="51" t="s">
        <v>86</v>
      </c>
      <c r="N127" s="161" t="s">
        <v>1178</v>
      </c>
      <c r="O127" s="114">
        <v>1001999716</v>
      </c>
      <c r="P127" s="434">
        <v>259</v>
      </c>
      <c r="Q127" s="435">
        <v>46042</v>
      </c>
      <c r="R127" s="205">
        <v>40341500</v>
      </c>
      <c r="S127" s="205">
        <v>1370</v>
      </c>
      <c r="T127" s="436">
        <v>46043</v>
      </c>
      <c r="U127" s="205">
        <v>3500000</v>
      </c>
      <c r="V127" s="56" t="s">
        <v>88</v>
      </c>
      <c r="W127" s="114">
        <v>79738530</v>
      </c>
      <c r="X127" s="161" t="s">
        <v>1095</v>
      </c>
      <c r="Y127" s="439">
        <v>46043</v>
      </c>
      <c r="Z127" s="439">
        <v>46043</v>
      </c>
      <c r="AA127" s="436" t="s">
        <v>90</v>
      </c>
      <c r="AB127" s="436">
        <v>46066</v>
      </c>
      <c r="AC127" s="123">
        <f t="shared" si="5"/>
        <v>23</v>
      </c>
      <c r="AD127" s="114">
        <v>0</v>
      </c>
      <c r="AE127" s="114">
        <v>0</v>
      </c>
      <c r="AF127" s="114">
        <v>0</v>
      </c>
      <c r="AG127" s="437" t="s">
        <v>90</v>
      </c>
      <c r="AH127" s="117">
        <f t="shared" si="6"/>
        <v>0</v>
      </c>
      <c r="AI127" s="114">
        <v>0</v>
      </c>
      <c r="AJ127" s="114">
        <v>0</v>
      </c>
      <c r="AK127" s="436" t="s">
        <v>90</v>
      </c>
      <c r="AL127" s="438" t="s">
        <v>90</v>
      </c>
      <c r="AM127" s="56">
        <v>0</v>
      </c>
      <c r="AN127" s="438" t="s">
        <v>90</v>
      </c>
      <c r="AO127" s="438" t="s">
        <v>90</v>
      </c>
      <c r="AP127" s="438" t="s">
        <v>90</v>
      </c>
      <c r="AQ127" s="123">
        <f t="shared" si="7"/>
        <v>0</v>
      </c>
      <c r="AR127" s="453">
        <f>+L127+AE127-AJ127</f>
        <v>3500000</v>
      </c>
      <c r="AS127" s="56" t="s">
        <v>88</v>
      </c>
      <c r="AT127" s="205">
        <v>3500000</v>
      </c>
      <c r="AU127" s="56" t="s">
        <v>91</v>
      </c>
      <c r="AV127" s="56">
        <v>0</v>
      </c>
      <c r="AW127" s="51" t="s">
        <v>90</v>
      </c>
      <c r="AX127" s="454">
        <f t="shared" si="8"/>
        <v>3500000</v>
      </c>
      <c r="AY127" s="455">
        <v>0</v>
      </c>
      <c r="AZ127" s="112">
        <f t="shared" si="9"/>
        <v>1</v>
      </c>
      <c r="BA127" s="159">
        <v>1</v>
      </c>
      <c r="BB127" s="111" t="s">
        <v>90</v>
      </c>
      <c r="BC127" s="56" t="s">
        <v>149</v>
      </c>
      <c r="BD127" s="109" t="s">
        <v>1233</v>
      </c>
      <c r="BE127" s="51" t="s">
        <v>88</v>
      </c>
      <c r="BF127" s="51" t="s">
        <v>88</v>
      </c>
    </row>
    <row r="128" spans="2:58" s="201" customFormat="1" ht="12.75" x14ac:dyDescent="0.2">
      <c r="B128" s="56">
        <v>2026</v>
      </c>
      <c r="C128" s="51">
        <v>891780111</v>
      </c>
      <c r="D128" s="51" t="s">
        <v>79</v>
      </c>
      <c r="E128" s="161" t="s">
        <v>1232</v>
      </c>
      <c r="F128" s="109" t="s">
        <v>1231</v>
      </c>
      <c r="G128" s="420">
        <v>0</v>
      </c>
      <c r="H128" s="56" t="s">
        <v>82</v>
      </c>
      <c r="I128" s="51" t="s">
        <v>174</v>
      </c>
      <c r="J128" s="121" t="s">
        <v>84</v>
      </c>
      <c r="K128" s="161" t="s">
        <v>1230</v>
      </c>
      <c r="L128" s="205">
        <v>4500000</v>
      </c>
      <c r="M128" s="51" t="s">
        <v>86</v>
      </c>
      <c r="N128" s="161" t="s">
        <v>1229</v>
      </c>
      <c r="O128" s="114">
        <v>1079939348</v>
      </c>
      <c r="P128" s="434">
        <v>259</v>
      </c>
      <c r="Q128" s="435">
        <v>46042</v>
      </c>
      <c r="R128" s="205">
        <v>40341500</v>
      </c>
      <c r="S128" s="205">
        <v>1371</v>
      </c>
      <c r="T128" s="436">
        <v>46043</v>
      </c>
      <c r="U128" s="205">
        <v>4500000</v>
      </c>
      <c r="V128" s="56" t="s">
        <v>88</v>
      </c>
      <c r="W128" s="114">
        <v>79738530</v>
      </c>
      <c r="X128" s="161" t="s">
        <v>1095</v>
      </c>
      <c r="Y128" s="439">
        <v>46043</v>
      </c>
      <c r="Z128" s="439">
        <v>46043</v>
      </c>
      <c r="AA128" s="436" t="s">
        <v>90</v>
      </c>
      <c r="AB128" s="436">
        <v>46066</v>
      </c>
      <c r="AC128" s="123">
        <f t="shared" si="5"/>
        <v>23</v>
      </c>
      <c r="AD128" s="114">
        <v>0</v>
      </c>
      <c r="AE128" s="114">
        <v>0</v>
      </c>
      <c r="AF128" s="114">
        <v>0</v>
      </c>
      <c r="AG128" s="437" t="s">
        <v>90</v>
      </c>
      <c r="AH128" s="117">
        <f t="shared" si="6"/>
        <v>0</v>
      </c>
      <c r="AI128" s="114">
        <v>0</v>
      </c>
      <c r="AJ128" s="114">
        <v>0</v>
      </c>
      <c r="AK128" s="436" t="s">
        <v>90</v>
      </c>
      <c r="AL128" s="438" t="s">
        <v>90</v>
      </c>
      <c r="AM128" s="56">
        <v>0</v>
      </c>
      <c r="AN128" s="438" t="s">
        <v>90</v>
      </c>
      <c r="AO128" s="438" t="s">
        <v>90</v>
      </c>
      <c r="AP128" s="438" t="s">
        <v>90</v>
      </c>
      <c r="AQ128" s="123">
        <f t="shared" si="7"/>
        <v>0</v>
      </c>
      <c r="AR128" s="453">
        <f>+L128+AE128-AJ128</f>
        <v>4500000</v>
      </c>
      <c r="AS128" s="56" t="s">
        <v>88</v>
      </c>
      <c r="AT128" s="205">
        <v>4500000</v>
      </c>
      <c r="AU128" s="56" t="s">
        <v>91</v>
      </c>
      <c r="AV128" s="56">
        <v>0</v>
      </c>
      <c r="AW128" s="51" t="s">
        <v>90</v>
      </c>
      <c r="AX128" s="454">
        <f t="shared" si="8"/>
        <v>4500000</v>
      </c>
      <c r="AY128" s="455">
        <v>0</v>
      </c>
      <c r="AZ128" s="112">
        <f t="shared" si="9"/>
        <v>1</v>
      </c>
      <c r="BA128" s="159">
        <v>1</v>
      </c>
      <c r="BB128" s="111" t="s">
        <v>90</v>
      </c>
      <c r="BC128" s="56" t="s">
        <v>149</v>
      </c>
      <c r="BD128" s="109" t="s">
        <v>1228</v>
      </c>
      <c r="BE128" s="51" t="s">
        <v>88</v>
      </c>
      <c r="BF128" s="51" t="s">
        <v>88</v>
      </c>
    </row>
    <row r="129" spans="2:58" s="201" customFormat="1" ht="12.75" x14ac:dyDescent="0.2">
      <c r="B129" s="56">
        <v>2026</v>
      </c>
      <c r="C129" s="51">
        <v>891780111</v>
      </c>
      <c r="D129" s="51" t="s">
        <v>79</v>
      </c>
      <c r="E129" s="161" t="s">
        <v>1227</v>
      </c>
      <c r="F129" s="109" t="s">
        <v>1226</v>
      </c>
      <c r="G129" s="420">
        <v>20243201010084</v>
      </c>
      <c r="H129" s="56" t="s">
        <v>82</v>
      </c>
      <c r="I129" s="51" t="s">
        <v>530</v>
      </c>
      <c r="J129" s="121" t="s">
        <v>84</v>
      </c>
      <c r="K129" s="161" t="s">
        <v>1225</v>
      </c>
      <c r="L129" s="205">
        <v>65370676</v>
      </c>
      <c r="M129" s="51" t="s">
        <v>86</v>
      </c>
      <c r="N129" s="161" t="s">
        <v>1224</v>
      </c>
      <c r="O129" s="114">
        <v>1018441623</v>
      </c>
      <c r="P129" s="434">
        <v>111</v>
      </c>
      <c r="Q129" s="435">
        <v>45996</v>
      </c>
      <c r="R129" s="205">
        <v>2690717515</v>
      </c>
      <c r="S129" s="205">
        <v>747</v>
      </c>
      <c r="T129" s="436">
        <v>46045</v>
      </c>
      <c r="U129" s="205">
        <v>65370676</v>
      </c>
      <c r="V129" s="56" t="s">
        <v>88</v>
      </c>
      <c r="W129" s="114">
        <v>85081920</v>
      </c>
      <c r="X129" s="161" t="s">
        <v>593</v>
      </c>
      <c r="Y129" s="439">
        <v>46043</v>
      </c>
      <c r="Z129" s="439">
        <v>46045</v>
      </c>
      <c r="AA129" s="436" t="s">
        <v>90</v>
      </c>
      <c r="AB129" s="436">
        <v>46218</v>
      </c>
      <c r="AC129" s="123">
        <f t="shared" si="5"/>
        <v>173</v>
      </c>
      <c r="AD129" s="114">
        <v>0</v>
      </c>
      <c r="AE129" s="114">
        <v>0</v>
      </c>
      <c r="AF129" s="114">
        <v>0</v>
      </c>
      <c r="AG129" s="437" t="s">
        <v>90</v>
      </c>
      <c r="AH129" s="117">
        <f t="shared" si="6"/>
        <v>0</v>
      </c>
      <c r="AI129" s="114">
        <v>0</v>
      </c>
      <c r="AJ129" s="114">
        <v>0</v>
      </c>
      <c r="AK129" s="436" t="s">
        <v>90</v>
      </c>
      <c r="AL129" s="438" t="s">
        <v>90</v>
      </c>
      <c r="AM129" s="56">
        <v>0</v>
      </c>
      <c r="AN129" s="438" t="s">
        <v>90</v>
      </c>
      <c r="AO129" s="438" t="s">
        <v>90</v>
      </c>
      <c r="AP129" s="438" t="s">
        <v>90</v>
      </c>
      <c r="AQ129" s="123">
        <f t="shared" si="7"/>
        <v>0</v>
      </c>
      <c r="AR129" s="453">
        <f>+L129+AE129-AJ129</f>
        <v>65370676</v>
      </c>
      <c r="AS129" s="56" t="s">
        <v>526</v>
      </c>
      <c r="AT129" s="205">
        <v>0</v>
      </c>
      <c r="AU129" s="56" t="s">
        <v>91</v>
      </c>
      <c r="AV129" s="56">
        <v>0</v>
      </c>
      <c r="AW129" s="51" t="s">
        <v>90</v>
      </c>
      <c r="AX129" s="454">
        <f t="shared" si="8"/>
        <v>37354672</v>
      </c>
      <c r="AY129" s="454">
        <v>28016004</v>
      </c>
      <c r="AZ129" s="112">
        <f t="shared" si="9"/>
        <v>0.5714285714285714</v>
      </c>
      <c r="BA129" s="159">
        <v>0.5714285714285714</v>
      </c>
      <c r="BB129" s="111" t="s">
        <v>90</v>
      </c>
      <c r="BC129" s="56" t="s">
        <v>92</v>
      </c>
      <c r="BD129" s="109" t="s">
        <v>1223</v>
      </c>
      <c r="BE129" s="51" t="s">
        <v>88</v>
      </c>
      <c r="BF129" s="51" t="s">
        <v>88</v>
      </c>
    </row>
    <row r="130" spans="2:58" s="201" customFormat="1" ht="12.75" x14ac:dyDescent="0.2">
      <c r="B130" s="56">
        <v>2026</v>
      </c>
      <c r="C130" s="51">
        <v>891780111</v>
      </c>
      <c r="D130" s="51" t="s">
        <v>79</v>
      </c>
      <c r="E130" s="161" t="s">
        <v>1222</v>
      </c>
      <c r="F130" s="109" t="s">
        <v>1221</v>
      </c>
      <c r="G130" s="420">
        <v>20243201010084</v>
      </c>
      <c r="H130" s="56" t="s">
        <v>82</v>
      </c>
      <c r="I130" s="51" t="s">
        <v>530</v>
      </c>
      <c r="J130" s="121" t="s">
        <v>84</v>
      </c>
      <c r="K130" s="161" t="s">
        <v>1220</v>
      </c>
      <c r="L130" s="205">
        <v>27889062</v>
      </c>
      <c r="M130" s="51" t="s">
        <v>86</v>
      </c>
      <c r="N130" s="161" t="s">
        <v>1219</v>
      </c>
      <c r="O130" s="114">
        <v>1084788615</v>
      </c>
      <c r="P130" s="434">
        <v>115</v>
      </c>
      <c r="Q130" s="435">
        <v>45996</v>
      </c>
      <c r="R130" s="205">
        <v>1382638080</v>
      </c>
      <c r="S130" s="205">
        <v>743</v>
      </c>
      <c r="T130" s="436">
        <v>46044</v>
      </c>
      <c r="U130" s="205">
        <v>27889062</v>
      </c>
      <c r="V130" s="56" t="s">
        <v>88</v>
      </c>
      <c r="W130" s="114">
        <v>85081920</v>
      </c>
      <c r="X130" s="161" t="s">
        <v>593</v>
      </c>
      <c r="Y130" s="439">
        <v>46044</v>
      </c>
      <c r="Z130" s="439">
        <v>46055</v>
      </c>
      <c r="AA130" s="436" t="s">
        <v>90</v>
      </c>
      <c r="AB130" s="436">
        <v>46234</v>
      </c>
      <c r="AC130" s="123">
        <f t="shared" si="5"/>
        <v>179</v>
      </c>
      <c r="AD130" s="114">
        <v>0</v>
      </c>
      <c r="AE130" s="114">
        <v>0</v>
      </c>
      <c r="AF130" s="114">
        <v>0</v>
      </c>
      <c r="AG130" s="437" t="s">
        <v>90</v>
      </c>
      <c r="AH130" s="117">
        <f t="shared" si="6"/>
        <v>0</v>
      </c>
      <c r="AI130" s="114">
        <v>0</v>
      </c>
      <c r="AJ130" s="114">
        <v>0</v>
      </c>
      <c r="AK130" s="436" t="s">
        <v>90</v>
      </c>
      <c r="AL130" s="438" t="s">
        <v>90</v>
      </c>
      <c r="AM130" s="56">
        <v>0</v>
      </c>
      <c r="AN130" s="438" t="s">
        <v>90</v>
      </c>
      <c r="AO130" s="438" t="s">
        <v>90</v>
      </c>
      <c r="AP130" s="438" t="s">
        <v>90</v>
      </c>
      <c r="AQ130" s="123">
        <f t="shared" si="7"/>
        <v>0</v>
      </c>
      <c r="AR130" s="453">
        <f>+L130+AE130-AJ130</f>
        <v>27889062</v>
      </c>
      <c r="AS130" s="56" t="s">
        <v>526</v>
      </c>
      <c r="AT130" s="205">
        <v>0</v>
      </c>
      <c r="AU130" s="56" t="s">
        <v>91</v>
      </c>
      <c r="AV130" s="56">
        <v>0</v>
      </c>
      <c r="AW130" s="51" t="s">
        <v>90</v>
      </c>
      <c r="AX130" s="454">
        <f t="shared" si="8"/>
        <v>18592708</v>
      </c>
      <c r="AY130" s="454">
        <v>9296354</v>
      </c>
      <c r="AZ130" s="112">
        <f t="shared" si="9"/>
        <v>0.66666666666666663</v>
      </c>
      <c r="BA130" s="159">
        <v>0.66666666666666663</v>
      </c>
      <c r="BB130" s="111" t="s">
        <v>90</v>
      </c>
      <c r="BC130" s="56" t="s">
        <v>92</v>
      </c>
      <c r="BD130" s="109" t="s">
        <v>1218</v>
      </c>
      <c r="BE130" s="51" t="s">
        <v>88</v>
      </c>
      <c r="BF130" s="51" t="s">
        <v>88</v>
      </c>
    </row>
    <row r="131" spans="2:58" s="201" customFormat="1" ht="12.75" x14ac:dyDescent="0.2">
      <c r="B131" s="56">
        <v>2026</v>
      </c>
      <c r="C131" s="51">
        <v>891780111</v>
      </c>
      <c r="D131" s="51" t="s">
        <v>79</v>
      </c>
      <c r="E131" s="161" t="s">
        <v>1217</v>
      </c>
      <c r="F131" s="109" t="s">
        <v>1216</v>
      </c>
      <c r="G131" s="420">
        <v>0</v>
      </c>
      <c r="H131" s="56" t="s">
        <v>82</v>
      </c>
      <c r="I131" s="51" t="s">
        <v>174</v>
      </c>
      <c r="J131" s="121" t="s">
        <v>84</v>
      </c>
      <c r="K131" s="161" t="s">
        <v>1215</v>
      </c>
      <c r="L131" s="205">
        <v>17380000</v>
      </c>
      <c r="M131" s="51" t="s">
        <v>86</v>
      </c>
      <c r="N131" s="161" t="s">
        <v>1214</v>
      </c>
      <c r="O131" s="114">
        <v>1082989599</v>
      </c>
      <c r="P131" s="434">
        <v>41</v>
      </c>
      <c r="Q131" s="435">
        <v>46030</v>
      </c>
      <c r="R131" s="205">
        <v>157200000</v>
      </c>
      <c r="S131" s="205">
        <v>1821</v>
      </c>
      <c r="T131" s="436">
        <v>46045</v>
      </c>
      <c r="U131" s="205">
        <v>17380000</v>
      </c>
      <c r="V131" s="56" t="s">
        <v>88</v>
      </c>
      <c r="W131" s="114">
        <v>1082851808</v>
      </c>
      <c r="X131" s="161" t="s">
        <v>1213</v>
      </c>
      <c r="Y131" s="439">
        <v>46045</v>
      </c>
      <c r="Z131" s="439">
        <v>46045</v>
      </c>
      <c r="AA131" s="436" t="s">
        <v>90</v>
      </c>
      <c r="AB131" s="436">
        <v>46203</v>
      </c>
      <c r="AC131" s="123">
        <f t="shared" si="5"/>
        <v>158</v>
      </c>
      <c r="AD131" s="114">
        <v>0</v>
      </c>
      <c r="AE131" s="114">
        <v>0</v>
      </c>
      <c r="AF131" s="114">
        <v>0</v>
      </c>
      <c r="AG131" s="437" t="s">
        <v>90</v>
      </c>
      <c r="AH131" s="117">
        <f t="shared" si="6"/>
        <v>0</v>
      </c>
      <c r="AI131" s="114">
        <v>0</v>
      </c>
      <c r="AJ131" s="114">
        <v>0</v>
      </c>
      <c r="AK131" s="436" t="s">
        <v>90</v>
      </c>
      <c r="AL131" s="438" t="s">
        <v>90</v>
      </c>
      <c r="AM131" s="56">
        <v>0</v>
      </c>
      <c r="AN131" s="438" t="s">
        <v>90</v>
      </c>
      <c r="AO131" s="438" t="s">
        <v>90</v>
      </c>
      <c r="AP131" s="438" t="s">
        <v>90</v>
      </c>
      <c r="AQ131" s="123">
        <f t="shared" si="7"/>
        <v>0</v>
      </c>
      <c r="AR131" s="453">
        <f>+L131+AE131-AJ131</f>
        <v>17380000</v>
      </c>
      <c r="AS131" s="56" t="s">
        <v>88</v>
      </c>
      <c r="AT131" s="205">
        <v>17380000</v>
      </c>
      <c r="AU131" s="56" t="s">
        <v>91</v>
      </c>
      <c r="AV131" s="56">
        <v>0</v>
      </c>
      <c r="AW131" s="51" t="s">
        <v>90</v>
      </c>
      <c r="AX131" s="454">
        <f t="shared" si="8"/>
        <v>14080000</v>
      </c>
      <c r="AY131" s="455">
        <v>3300000</v>
      </c>
      <c r="AZ131" s="112">
        <f t="shared" si="9"/>
        <v>0.810126582278481</v>
      </c>
      <c r="BA131" s="159">
        <v>0.810126582278481</v>
      </c>
      <c r="BB131" s="111" t="s">
        <v>90</v>
      </c>
      <c r="BC131" s="56" t="s">
        <v>92</v>
      </c>
      <c r="BD131" s="109" t="s">
        <v>1212</v>
      </c>
      <c r="BE131" s="51" t="s">
        <v>88</v>
      </c>
      <c r="BF131" s="51" t="s">
        <v>88</v>
      </c>
    </row>
    <row r="132" spans="2:58" s="201" customFormat="1" ht="12.75" x14ac:dyDescent="0.2">
      <c r="B132" s="56">
        <v>2026</v>
      </c>
      <c r="C132" s="51">
        <v>891780111</v>
      </c>
      <c r="D132" s="51" t="s">
        <v>79</v>
      </c>
      <c r="E132" s="161" t="s">
        <v>1211</v>
      </c>
      <c r="F132" s="109" t="s">
        <v>1210</v>
      </c>
      <c r="G132" s="420">
        <v>0</v>
      </c>
      <c r="H132" s="56" t="s">
        <v>82</v>
      </c>
      <c r="I132" s="51" t="s">
        <v>174</v>
      </c>
      <c r="J132" s="121" t="s">
        <v>84</v>
      </c>
      <c r="K132" s="161" t="s">
        <v>1209</v>
      </c>
      <c r="L132" s="205">
        <v>19500000</v>
      </c>
      <c r="M132" s="51" t="s">
        <v>86</v>
      </c>
      <c r="N132" s="161" t="s">
        <v>1208</v>
      </c>
      <c r="O132" s="114">
        <v>73209149</v>
      </c>
      <c r="P132" s="434">
        <v>43</v>
      </c>
      <c r="Q132" s="435">
        <v>46030</v>
      </c>
      <c r="R132" s="205">
        <v>600600000</v>
      </c>
      <c r="S132" s="205">
        <v>1822</v>
      </c>
      <c r="T132" s="436">
        <v>46045</v>
      </c>
      <c r="U132" s="205">
        <v>19500000</v>
      </c>
      <c r="V132" s="56" t="s">
        <v>88</v>
      </c>
      <c r="W132" s="114">
        <v>1082884010</v>
      </c>
      <c r="X132" s="161" t="s">
        <v>604</v>
      </c>
      <c r="Y132" s="439">
        <v>46045</v>
      </c>
      <c r="Z132" s="439">
        <v>46055</v>
      </c>
      <c r="AA132" s="436" t="s">
        <v>90</v>
      </c>
      <c r="AB132" s="436">
        <v>46203</v>
      </c>
      <c r="AC132" s="123">
        <f t="shared" si="5"/>
        <v>148</v>
      </c>
      <c r="AD132" s="114">
        <v>0</v>
      </c>
      <c r="AE132" s="114">
        <v>0</v>
      </c>
      <c r="AF132" s="114">
        <v>0</v>
      </c>
      <c r="AG132" s="437" t="s">
        <v>90</v>
      </c>
      <c r="AH132" s="117">
        <f t="shared" si="6"/>
        <v>0</v>
      </c>
      <c r="AI132" s="114">
        <v>0</v>
      </c>
      <c r="AJ132" s="114">
        <v>0</v>
      </c>
      <c r="AK132" s="436" t="s">
        <v>90</v>
      </c>
      <c r="AL132" s="438" t="s">
        <v>90</v>
      </c>
      <c r="AM132" s="56">
        <v>0</v>
      </c>
      <c r="AN132" s="438" t="s">
        <v>90</v>
      </c>
      <c r="AO132" s="438" t="s">
        <v>90</v>
      </c>
      <c r="AP132" s="438" t="s">
        <v>90</v>
      </c>
      <c r="AQ132" s="123">
        <f t="shared" si="7"/>
        <v>0</v>
      </c>
      <c r="AR132" s="453">
        <f>+L132+AE132-AJ132</f>
        <v>19500000</v>
      </c>
      <c r="AS132" s="56" t="s">
        <v>88</v>
      </c>
      <c r="AT132" s="205">
        <v>19500000</v>
      </c>
      <c r="AU132" s="56" t="s">
        <v>91</v>
      </c>
      <c r="AV132" s="56">
        <v>0</v>
      </c>
      <c r="AW132" s="51" t="s">
        <v>90</v>
      </c>
      <c r="AX132" s="454">
        <f t="shared" si="8"/>
        <v>15600000</v>
      </c>
      <c r="AY132" s="455">
        <v>3900000</v>
      </c>
      <c r="AZ132" s="112">
        <f t="shared" si="9"/>
        <v>0.8</v>
      </c>
      <c r="BA132" s="159">
        <v>0.8</v>
      </c>
      <c r="BB132" s="111" t="s">
        <v>90</v>
      </c>
      <c r="BC132" s="56" t="s">
        <v>92</v>
      </c>
      <c r="BD132" s="109" t="s">
        <v>1207</v>
      </c>
      <c r="BE132" s="51" t="s">
        <v>88</v>
      </c>
      <c r="BF132" s="51" t="s">
        <v>88</v>
      </c>
    </row>
    <row r="133" spans="2:58" s="201" customFormat="1" ht="12.75" x14ac:dyDescent="0.2">
      <c r="B133" s="56">
        <v>2026</v>
      </c>
      <c r="C133" s="51">
        <v>891780111</v>
      </c>
      <c r="D133" s="51" t="s">
        <v>79</v>
      </c>
      <c r="E133" s="161" t="s">
        <v>1206</v>
      </c>
      <c r="F133" s="109" t="s">
        <v>1205</v>
      </c>
      <c r="G133" s="420">
        <v>20243201010084</v>
      </c>
      <c r="H133" s="56" t="s">
        <v>82</v>
      </c>
      <c r="I133" s="51" t="s">
        <v>530</v>
      </c>
      <c r="J133" s="121" t="s">
        <v>84</v>
      </c>
      <c r="K133" s="161" t="s">
        <v>1204</v>
      </c>
      <c r="L133" s="205">
        <v>47848671</v>
      </c>
      <c r="M133" s="51" t="s">
        <v>86</v>
      </c>
      <c r="N133" s="161" t="s">
        <v>1203</v>
      </c>
      <c r="O133" s="114">
        <v>1064999555</v>
      </c>
      <c r="P133" s="434">
        <v>111</v>
      </c>
      <c r="Q133" s="435">
        <v>45996</v>
      </c>
      <c r="R133" s="205">
        <v>2690717515</v>
      </c>
      <c r="S133" s="205">
        <v>756</v>
      </c>
      <c r="T133" s="436">
        <v>46048</v>
      </c>
      <c r="U133" s="205">
        <v>47848671</v>
      </c>
      <c r="V133" s="56" t="s">
        <v>88</v>
      </c>
      <c r="W133" s="114">
        <v>85081920</v>
      </c>
      <c r="X133" s="161" t="s">
        <v>593</v>
      </c>
      <c r="Y133" s="439">
        <v>46045</v>
      </c>
      <c r="Z133" s="439">
        <v>46048</v>
      </c>
      <c r="AA133" s="436" t="s">
        <v>90</v>
      </c>
      <c r="AB133" s="436">
        <v>46234</v>
      </c>
      <c r="AC133" s="123">
        <f t="shared" si="5"/>
        <v>186</v>
      </c>
      <c r="AD133" s="114">
        <v>0</v>
      </c>
      <c r="AE133" s="114">
        <v>0</v>
      </c>
      <c r="AF133" s="114">
        <v>0</v>
      </c>
      <c r="AG133" s="437" t="s">
        <v>90</v>
      </c>
      <c r="AH133" s="117">
        <f t="shared" si="6"/>
        <v>0</v>
      </c>
      <c r="AI133" s="114">
        <v>0</v>
      </c>
      <c r="AJ133" s="114">
        <v>0</v>
      </c>
      <c r="AK133" s="436" t="s">
        <v>90</v>
      </c>
      <c r="AL133" s="438" t="s">
        <v>90</v>
      </c>
      <c r="AM133" s="56">
        <v>0</v>
      </c>
      <c r="AN133" s="438" t="s">
        <v>90</v>
      </c>
      <c r="AO133" s="438" t="s">
        <v>90</v>
      </c>
      <c r="AP133" s="438" t="s">
        <v>90</v>
      </c>
      <c r="AQ133" s="123">
        <f t="shared" si="7"/>
        <v>0</v>
      </c>
      <c r="AR133" s="453">
        <f>+L133+AE133-AJ133</f>
        <v>47848671</v>
      </c>
      <c r="AS133" s="56" t="s">
        <v>526</v>
      </c>
      <c r="AT133" s="205">
        <v>0</v>
      </c>
      <c r="AU133" s="56" t="s">
        <v>91</v>
      </c>
      <c r="AV133" s="56">
        <v>0</v>
      </c>
      <c r="AW133" s="51" t="s">
        <v>90</v>
      </c>
      <c r="AX133" s="454">
        <f t="shared" si="8"/>
        <v>23924337</v>
      </c>
      <c r="AY133" s="454">
        <v>23924334</v>
      </c>
      <c r="AZ133" s="112">
        <f t="shared" si="9"/>
        <v>0.50000003134883308</v>
      </c>
      <c r="BA133" s="159">
        <v>0.50000003134883308</v>
      </c>
      <c r="BB133" s="111" t="s">
        <v>90</v>
      </c>
      <c r="BC133" s="56" t="s">
        <v>92</v>
      </c>
      <c r="BD133" s="109" t="s">
        <v>1202</v>
      </c>
      <c r="BE133" s="51" t="s">
        <v>88</v>
      </c>
      <c r="BF133" s="51" t="s">
        <v>88</v>
      </c>
    </row>
    <row r="134" spans="2:58" s="201" customFormat="1" ht="12.75" x14ac:dyDescent="0.2">
      <c r="B134" s="56">
        <v>2026</v>
      </c>
      <c r="C134" s="51">
        <v>891780111</v>
      </c>
      <c r="D134" s="51" t="s">
        <v>79</v>
      </c>
      <c r="E134" s="161" t="s">
        <v>1201</v>
      </c>
      <c r="F134" s="109" t="s">
        <v>1200</v>
      </c>
      <c r="G134" s="420">
        <v>0</v>
      </c>
      <c r="H134" s="56" t="s">
        <v>82</v>
      </c>
      <c r="I134" s="51" t="s">
        <v>174</v>
      </c>
      <c r="J134" s="121" t="s">
        <v>84</v>
      </c>
      <c r="K134" s="161" t="s">
        <v>1199</v>
      </c>
      <c r="L134" s="205">
        <v>9997000</v>
      </c>
      <c r="M134" s="51" t="s">
        <v>86</v>
      </c>
      <c r="N134" s="161" t="s">
        <v>1198</v>
      </c>
      <c r="O134" s="114">
        <v>1010191398</v>
      </c>
      <c r="P134" s="434">
        <v>83</v>
      </c>
      <c r="Q134" s="435">
        <v>46036</v>
      </c>
      <c r="R134" s="205">
        <v>50000000</v>
      </c>
      <c r="S134" s="205">
        <v>1825</v>
      </c>
      <c r="T134" s="436">
        <v>46045</v>
      </c>
      <c r="U134" s="205">
        <v>9997000</v>
      </c>
      <c r="V134" s="56" t="s">
        <v>88</v>
      </c>
      <c r="W134" s="114">
        <v>85155551</v>
      </c>
      <c r="X134" s="161" t="s">
        <v>1152</v>
      </c>
      <c r="Y134" s="439">
        <v>46045</v>
      </c>
      <c r="Z134" s="439">
        <v>46055</v>
      </c>
      <c r="AA134" s="436" t="s">
        <v>90</v>
      </c>
      <c r="AB134" s="436">
        <v>46111</v>
      </c>
      <c r="AC134" s="123">
        <f t="shared" si="5"/>
        <v>56</v>
      </c>
      <c r="AD134" s="114">
        <v>0</v>
      </c>
      <c r="AE134" s="114">
        <v>0</v>
      </c>
      <c r="AF134" s="114">
        <v>0</v>
      </c>
      <c r="AG134" s="437" t="s">
        <v>90</v>
      </c>
      <c r="AH134" s="117">
        <f t="shared" si="6"/>
        <v>0</v>
      </c>
      <c r="AI134" s="114">
        <v>0</v>
      </c>
      <c r="AJ134" s="114">
        <v>0</v>
      </c>
      <c r="AK134" s="436" t="s">
        <v>90</v>
      </c>
      <c r="AL134" s="438" t="s">
        <v>90</v>
      </c>
      <c r="AM134" s="56">
        <v>0</v>
      </c>
      <c r="AN134" s="438" t="s">
        <v>90</v>
      </c>
      <c r="AO134" s="438" t="s">
        <v>90</v>
      </c>
      <c r="AP134" s="438" t="s">
        <v>90</v>
      </c>
      <c r="AQ134" s="123">
        <f t="shared" si="7"/>
        <v>0</v>
      </c>
      <c r="AR134" s="453">
        <f>+L134+AE134-AJ134</f>
        <v>9997000</v>
      </c>
      <c r="AS134" s="56" t="s">
        <v>88</v>
      </c>
      <c r="AT134" s="205">
        <v>9997000</v>
      </c>
      <c r="AU134" s="56" t="s">
        <v>91</v>
      </c>
      <c r="AV134" s="56">
        <v>0</v>
      </c>
      <c r="AW134" s="51" t="s">
        <v>90</v>
      </c>
      <c r="AX134" s="454">
        <f t="shared" si="8"/>
        <v>4440935</v>
      </c>
      <c r="AY134" s="455">
        <v>5556065</v>
      </c>
      <c r="AZ134" s="112">
        <f t="shared" si="9"/>
        <v>0.44422676803040911</v>
      </c>
      <c r="BA134" s="159">
        <v>0.44422676803040911</v>
      </c>
      <c r="BB134" s="111" t="s">
        <v>90</v>
      </c>
      <c r="BC134" s="56" t="s">
        <v>149</v>
      </c>
      <c r="BD134" s="109" t="s">
        <v>1197</v>
      </c>
      <c r="BE134" s="51" t="s">
        <v>88</v>
      </c>
      <c r="BF134" s="51" t="s">
        <v>88</v>
      </c>
    </row>
    <row r="135" spans="2:58" s="201" customFormat="1" ht="12.75" x14ac:dyDescent="0.2">
      <c r="B135" s="56">
        <v>2026</v>
      </c>
      <c r="C135" s="51">
        <v>891780111</v>
      </c>
      <c r="D135" s="51" t="s">
        <v>79</v>
      </c>
      <c r="E135" s="161" t="s">
        <v>1196</v>
      </c>
      <c r="F135" s="109" t="s">
        <v>1195</v>
      </c>
      <c r="G135" s="420">
        <v>0</v>
      </c>
      <c r="H135" s="56" t="s">
        <v>82</v>
      </c>
      <c r="I135" s="51" t="s">
        <v>174</v>
      </c>
      <c r="J135" s="121" t="s">
        <v>84</v>
      </c>
      <c r="K135" s="161" t="s">
        <v>1194</v>
      </c>
      <c r="L135" s="205">
        <v>18993333</v>
      </c>
      <c r="M135" s="51" t="s">
        <v>86</v>
      </c>
      <c r="N135" s="161" t="s">
        <v>1193</v>
      </c>
      <c r="O135" s="114">
        <v>1083019268</v>
      </c>
      <c r="P135" s="434">
        <v>44</v>
      </c>
      <c r="Q135" s="435">
        <v>46030</v>
      </c>
      <c r="R135" s="205">
        <v>400700000</v>
      </c>
      <c r="S135" s="205">
        <v>1850</v>
      </c>
      <c r="T135" s="436">
        <v>46045</v>
      </c>
      <c r="U135" s="205">
        <v>18993333</v>
      </c>
      <c r="V135" s="56" t="s">
        <v>88</v>
      </c>
      <c r="W135" s="114">
        <v>63563343</v>
      </c>
      <c r="X135" s="161" t="s">
        <v>565</v>
      </c>
      <c r="Y135" s="439">
        <v>46045</v>
      </c>
      <c r="Z135" s="439">
        <v>46048</v>
      </c>
      <c r="AA135" s="436" t="s">
        <v>90</v>
      </c>
      <c r="AB135" s="436">
        <v>46203</v>
      </c>
      <c r="AC135" s="123">
        <f t="shared" si="5"/>
        <v>155</v>
      </c>
      <c r="AD135" s="114">
        <v>0</v>
      </c>
      <c r="AE135" s="114">
        <v>0</v>
      </c>
      <c r="AF135" s="114">
        <v>0</v>
      </c>
      <c r="AG135" s="437" t="s">
        <v>90</v>
      </c>
      <c r="AH135" s="117">
        <f t="shared" si="6"/>
        <v>0</v>
      </c>
      <c r="AI135" s="114">
        <v>0</v>
      </c>
      <c r="AJ135" s="114">
        <v>0</v>
      </c>
      <c r="AK135" s="436" t="s">
        <v>90</v>
      </c>
      <c r="AL135" s="438" t="s">
        <v>90</v>
      </c>
      <c r="AM135" s="56">
        <v>0</v>
      </c>
      <c r="AN135" s="438" t="s">
        <v>90</v>
      </c>
      <c r="AO135" s="438" t="s">
        <v>90</v>
      </c>
      <c r="AP135" s="438" t="s">
        <v>90</v>
      </c>
      <c r="AQ135" s="123">
        <f t="shared" si="7"/>
        <v>0</v>
      </c>
      <c r="AR135" s="453">
        <f>+L135+AE135-AJ135</f>
        <v>18993333</v>
      </c>
      <c r="AS135" s="56" t="s">
        <v>88</v>
      </c>
      <c r="AT135" s="205">
        <v>18993333</v>
      </c>
      <c r="AU135" s="56" t="s">
        <v>91</v>
      </c>
      <c r="AV135" s="56">
        <v>0</v>
      </c>
      <c r="AW135" s="51" t="s">
        <v>90</v>
      </c>
      <c r="AX135" s="454">
        <f t="shared" si="8"/>
        <v>15293333</v>
      </c>
      <c r="AY135" s="455">
        <v>3700000</v>
      </c>
      <c r="AZ135" s="112">
        <f t="shared" si="9"/>
        <v>0.80519480177597058</v>
      </c>
      <c r="BA135" s="159">
        <v>0.80519480177597058</v>
      </c>
      <c r="BB135" s="111" t="s">
        <v>90</v>
      </c>
      <c r="BC135" s="56" t="s">
        <v>92</v>
      </c>
      <c r="BD135" s="109" t="s">
        <v>1192</v>
      </c>
      <c r="BE135" s="51" t="s">
        <v>88</v>
      </c>
      <c r="BF135" s="51" t="s">
        <v>88</v>
      </c>
    </row>
    <row r="136" spans="2:58" s="201" customFormat="1" ht="12.75" x14ac:dyDescent="0.2">
      <c r="B136" s="56">
        <v>2026</v>
      </c>
      <c r="C136" s="51">
        <v>891780111</v>
      </c>
      <c r="D136" s="51" t="s">
        <v>79</v>
      </c>
      <c r="E136" s="161" t="s">
        <v>1191</v>
      </c>
      <c r="F136" s="109" t="s">
        <v>1190</v>
      </c>
      <c r="G136" s="420">
        <v>20243201010084</v>
      </c>
      <c r="H136" s="56" t="s">
        <v>82</v>
      </c>
      <c r="I136" s="51" t="s">
        <v>530</v>
      </c>
      <c r="J136" s="121" t="s">
        <v>84</v>
      </c>
      <c r="K136" s="161" t="s">
        <v>1189</v>
      </c>
      <c r="L136" s="205">
        <v>49576986</v>
      </c>
      <c r="M136" s="51" t="s">
        <v>86</v>
      </c>
      <c r="N136" s="161" t="s">
        <v>1188</v>
      </c>
      <c r="O136" s="114">
        <v>52909815</v>
      </c>
      <c r="P136" s="434">
        <v>113</v>
      </c>
      <c r="Q136" s="435">
        <v>45996</v>
      </c>
      <c r="R136" s="205">
        <v>2718012599</v>
      </c>
      <c r="S136" s="205">
        <v>757</v>
      </c>
      <c r="T136" s="436">
        <v>46048</v>
      </c>
      <c r="U136" s="205">
        <v>49576986</v>
      </c>
      <c r="V136" s="56" t="s">
        <v>88</v>
      </c>
      <c r="W136" s="114">
        <v>85081920</v>
      </c>
      <c r="X136" s="161" t="s">
        <v>593</v>
      </c>
      <c r="Y136" s="439">
        <v>46045</v>
      </c>
      <c r="Z136" s="439">
        <v>46048</v>
      </c>
      <c r="AA136" s="436" t="s">
        <v>90</v>
      </c>
      <c r="AB136" s="436">
        <v>46234</v>
      </c>
      <c r="AC136" s="123">
        <f t="shared" ref="AC136:AC199" si="10">+IF(AA136="1800-01-01",AB136-Z136,AB136-AA136)</f>
        <v>186</v>
      </c>
      <c r="AD136" s="114">
        <v>0</v>
      </c>
      <c r="AE136" s="114">
        <v>0</v>
      </c>
      <c r="AF136" s="114">
        <v>0</v>
      </c>
      <c r="AG136" s="437" t="s">
        <v>90</v>
      </c>
      <c r="AH136" s="117">
        <f t="shared" ref="AH136:AH199" si="11">+IF(AG136="1800-01-01",0,AG136-AB136)</f>
        <v>0</v>
      </c>
      <c r="AI136" s="114">
        <v>0</v>
      </c>
      <c r="AJ136" s="114">
        <v>0</v>
      </c>
      <c r="AK136" s="436" t="s">
        <v>90</v>
      </c>
      <c r="AL136" s="438" t="s">
        <v>90</v>
      </c>
      <c r="AM136" s="56">
        <v>0</v>
      </c>
      <c r="AN136" s="438" t="s">
        <v>90</v>
      </c>
      <c r="AO136" s="438" t="s">
        <v>90</v>
      </c>
      <c r="AP136" s="438" t="s">
        <v>90</v>
      </c>
      <c r="AQ136" s="123">
        <f t="shared" ref="AQ136:AQ199" si="12">+IF(AN136="1800-01-01",0,AO136-AN136)</f>
        <v>0</v>
      </c>
      <c r="AR136" s="453">
        <f>+L136+AE136-AJ136</f>
        <v>49576986</v>
      </c>
      <c r="AS136" s="56" t="s">
        <v>526</v>
      </c>
      <c r="AT136" s="205">
        <v>0</v>
      </c>
      <c r="AU136" s="56" t="s">
        <v>91</v>
      </c>
      <c r="AV136" s="56">
        <v>0</v>
      </c>
      <c r="AW136" s="51" t="s">
        <v>90</v>
      </c>
      <c r="AX136" s="454">
        <f t="shared" ref="AX136:AX199" si="13">+AR136-AY136</f>
        <v>24788493</v>
      </c>
      <c r="AY136" s="454">
        <v>24788493</v>
      </c>
      <c r="AZ136" s="112">
        <f t="shared" ref="AZ136:AZ199" si="14">+IFERROR(AX136/AR136,"_")</f>
        <v>0.5</v>
      </c>
      <c r="BA136" s="159">
        <v>0.5</v>
      </c>
      <c r="BB136" s="111" t="s">
        <v>90</v>
      </c>
      <c r="BC136" s="56" t="s">
        <v>92</v>
      </c>
      <c r="BD136" s="109" t="s">
        <v>1187</v>
      </c>
      <c r="BE136" s="51" t="s">
        <v>88</v>
      </c>
      <c r="BF136" s="51" t="s">
        <v>88</v>
      </c>
    </row>
    <row r="137" spans="2:58" s="201" customFormat="1" ht="12.75" x14ac:dyDescent="0.2">
      <c r="B137" s="56">
        <v>2026</v>
      </c>
      <c r="C137" s="51">
        <v>891780111</v>
      </c>
      <c r="D137" s="51" t="s">
        <v>79</v>
      </c>
      <c r="E137" s="161" t="s">
        <v>1186</v>
      </c>
      <c r="F137" s="109" t="s">
        <v>1185</v>
      </c>
      <c r="G137" s="420">
        <v>20243201010084</v>
      </c>
      <c r="H137" s="56" t="s">
        <v>82</v>
      </c>
      <c r="I137" s="51" t="s">
        <v>530</v>
      </c>
      <c r="J137" s="121" t="s">
        <v>84</v>
      </c>
      <c r="K137" s="161" t="s">
        <v>1184</v>
      </c>
      <c r="L137" s="205">
        <v>49576986</v>
      </c>
      <c r="M137" s="51" t="s">
        <v>86</v>
      </c>
      <c r="N137" s="161" t="s">
        <v>1183</v>
      </c>
      <c r="O137" s="114">
        <v>1103101439</v>
      </c>
      <c r="P137" s="434">
        <v>113</v>
      </c>
      <c r="Q137" s="435">
        <v>45996</v>
      </c>
      <c r="R137" s="205">
        <v>2718012599</v>
      </c>
      <c r="S137" s="205">
        <v>758</v>
      </c>
      <c r="T137" s="436">
        <v>46048</v>
      </c>
      <c r="U137" s="205">
        <v>49576986</v>
      </c>
      <c r="V137" s="56" t="s">
        <v>88</v>
      </c>
      <c r="W137" s="114">
        <v>85081920</v>
      </c>
      <c r="X137" s="161" t="s">
        <v>593</v>
      </c>
      <c r="Y137" s="439">
        <v>46045</v>
      </c>
      <c r="Z137" s="439">
        <v>46048</v>
      </c>
      <c r="AA137" s="436" t="s">
        <v>90</v>
      </c>
      <c r="AB137" s="436">
        <v>46234</v>
      </c>
      <c r="AC137" s="123">
        <f t="shared" si="10"/>
        <v>186</v>
      </c>
      <c r="AD137" s="114">
        <v>0</v>
      </c>
      <c r="AE137" s="114">
        <v>0</v>
      </c>
      <c r="AF137" s="114">
        <v>0</v>
      </c>
      <c r="AG137" s="437" t="s">
        <v>90</v>
      </c>
      <c r="AH137" s="117">
        <f t="shared" si="11"/>
        <v>0</v>
      </c>
      <c r="AI137" s="114">
        <v>0</v>
      </c>
      <c r="AJ137" s="114">
        <v>0</v>
      </c>
      <c r="AK137" s="436" t="s">
        <v>90</v>
      </c>
      <c r="AL137" s="438" t="s">
        <v>90</v>
      </c>
      <c r="AM137" s="56">
        <v>0</v>
      </c>
      <c r="AN137" s="438" t="s">
        <v>90</v>
      </c>
      <c r="AO137" s="438" t="s">
        <v>90</v>
      </c>
      <c r="AP137" s="438" t="s">
        <v>90</v>
      </c>
      <c r="AQ137" s="123">
        <f t="shared" si="12"/>
        <v>0</v>
      </c>
      <c r="AR137" s="453">
        <f>+L137+AE137-AJ137</f>
        <v>49576986</v>
      </c>
      <c r="AS137" s="56" t="s">
        <v>526</v>
      </c>
      <c r="AT137" s="205">
        <v>0</v>
      </c>
      <c r="AU137" s="56" t="s">
        <v>91</v>
      </c>
      <c r="AV137" s="56">
        <v>0</v>
      </c>
      <c r="AW137" s="51" t="s">
        <v>90</v>
      </c>
      <c r="AX137" s="454">
        <f t="shared" si="13"/>
        <v>24788493</v>
      </c>
      <c r="AY137" s="454">
        <v>24788493</v>
      </c>
      <c r="AZ137" s="112">
        <f t="shared" si="14"/>
        <v>0.5</v>
      </c>
      <c r="BA137" s="159">
        <v>0.5</v>
      </c>
      <c r="BB137" s="111" t="s">
        <v>90</v>
      </c>
      <c r="BC137" s="56" t="s">
        <v>92</v>
      </c>
      <c r="BD137" s="109" t="s">
        <v>1182</v>
      </c>
      <c r="BE137" s="51" t="s">
        <v>88</v>
      </c>
      <c r="BF137" s="51" t="s">
        <v>88</v>
      </c>
    </row>
    <row r="138" spans="2:58" s="201" customFormat="1" ht="12.75" x14ac:dyDescent="0.2">
      <c r="B138" s="56">
        <v>2026</v>
      </c>
      <c r="C138" s="51">
        <v>891780111</v>
      </c>
      <c r="D138" s="51" t="s">
        <v>79</v>
      </c>
      <c r="E138" s="161" t="s">
        <v>1181</v>
      </c>
      <c r="F138" s="109" t="s">
        <v>1180</v>
      </c>
      <c r="G138" s="420">
        <v>0</v>
      </c>
      <c r="H138" s="56" t="s">
        <v>82</v>
      </c>
      <c r="I138" s="51" t="s">
        <v>174</v>
      </c>
      <c r="J138" s="121" t="s">
        <v>84</v>
      </c>
      <c r="K138" s="161" t="s">
        <v>1179</v>
      </c>
      <c r="L138" s="205">
        <v>12250000</v>
      </c>
      <c r="M138" s="51" t="s">
        <v>86</v>
      </c>
      <c r="N138" s="161" t="s">
        <v>1178</v>
      </c>
      <c r="O138" s="114">
        <v>1001999716</v>
      </c>
      <c r="P138" s="434">
        <v>39</v>
      </c>
      <c r="Q138" s="435">
        <v>46030</v>
      </c>
      <c r="R138" s="205">
        <v>547200000</v>
      </c>
      <c r="S138" s="205">
        <v>1858</v>
      </c>
      <c r="T138" s="436">
        <v>46045</v>
      </c>
      <c r="U138" s="205">
        <v>12250000</v>
      </c>
      <c r="V138" s="56" t="s">
        <v>88</v>
      </c>
      <c r="W138" s="114">
        <v>79738530</v>
      </c>
      <c r="X138" s="161" t="s">
        <v>1095</v>
      </c>
      <c r="Y138" s="439">
        <v>46045</v>
      </c>
      <c r="Z138" s="439">
        <v>46069</v>
      </c>
      <c r="AA138" s="436" t="s">
        <v>90</v>
      </c>
      <c r="AB138" s="436">
        <v>46173</v>
      </c>
      <c r="AC138" s="123">
        <f t="shared" si="10"/>
        <v>104</v>
      </c>
      <c r="AD138" s="114">
        <v>1</v>
      </c>
      <c r="AE138" s="114">
        <v>3500000</v>
      </c>
      <c r="AF138" s="114">
        <v>1</v>
      </c>
      <c r="AG138" s="437">
        <v>46203</v>
      </c>
      <c r="AH138" s="117">
        <f t="shared" si="11"/>
        <v>30</v>
      </c>
      <c r="AI138" s="114">
        <v>0</v>
      </c>
      <c r="AJ138" s="114">
        <v>0</v>
      </c>
      <c r="AK138" s="436" t="s">
        <v>90</v>
      </c>
      <c r="AL138" s="438" t="s">
        <v>90</v>
      </c>
      <c r="AM138" s="56">
        <v>0</v>
      </c>
      <c r="AN138" s="438" t="s">
        <v>90</v>
      </c>
      <c r="AO138" s="438" t="s">
        <v>90</v>
      </c>
      <c r="AP138" s="438" t="s">
        <v>90</v>
      </c>
      <c r="AQ138" s="123">
        <f t="shared" si="12"/>
        <v>0</v>
      </c>
      <c r="AR138" s="453">
        <f>+L138+AE138-AJ138</f>
        <v>15750000</v>
      </c>
      <c r="AS138" s="56" t="s">
        <v>88</v>
      </c>
      <c r="AT138" s="205">
        <v>15750000</v>
      </c>
      <c r="AU138" s="56" t="s">
        <v>91</v>
      </c>
      <c r="AV138" s="56">
        <v>0</v>
      </c>
      <c r="AW138" s="51" t="s">
        <v>90</v>
      </c>
      <c r="AX138" s="454">
        <f t="shared" si="13"/>
        <v>12250000</v>
      </c>
      <c r="AY138" s="455">
        <v>3500000</v>
      </c>
      <c r="AZ138" s="112">
        <f t="shared" si="14"/>
        <v>0.77777777777777779</v>
      </c>
      <c r="BA138" s="159">
        <v>0.77777777777777779</v>
      </c>
      <c r="BB138" s="111" t="s">
        <v>90</v>
      </c>
      <c r="BC138" s="56" t="s">
        <v>92</v>
      </c>
      <c r="BD138" s="109" t="s">
        <v>1177</v>
      </c>
      <c r="BE138" s="51" t="s">
        <v>88</v>
      </c>
      <c r="BF138" s="51" t="s">
        <v>88</v>
      </c>
    </row>
    <row r="139" spans="2:58" s="201" customFormat="1" ht="12.75" x14ac:dyDescent="0.2">
      <c r="B139" s="56">
        <v>2026</v>
      </c>
      <c r="C139" s="51">
        <v>891780111</v>
      </c>
      <c r="D139" s="51" t="s">
        <v>79</v>
      </c>
      <c r="E139" s="161" t="s">
        <v>1176</v>
      </c>
      <c r="F139" s="109" t="s">
        <v>1175</v>
      </c>
      <c r="G139" s="420">
        <v>20243201010084</v>
      </c>
      <c r="H139" s="56" t="s">
        <v>82</v>
      </c>
      <c r="I139" s="51" t="s">
        <v>530</v>
      </c>
      <c r="J139" s="121" t="s">
        <v>84</v>
      </c>
      <c r="K139" s="161" t="s">
        <v>1174</v>
      </c>
      <c r="L139" s="205">
        <v>49576986</v>
      </c>
      <c r="M139" s="51" t="s">
        <v>86</v>
      </c>
      <c r="N139" s="161" t="s">
        <v>1173</v>
      </c>
      <c r="O139" s="114">
        <v>1098606913</v>
      </c>
      <c r="P139" s="434">
        <v>113</v>
      </c>
      <c r="Q139" s="435">
        <v>45996</v>
      </c>
      <c r="R139" s="205">
        <v>2718012599</v>
      </c>
      <c r="S139" s="205">
        <v>759</v>
      </c>
      <c r="T139" s="436">
        <v>46048</v>
      </c>
      <c r="U139" s="205">
        <v>49576986</v>
      </c>
      <c r="V139" s="56" t="s">
        <v>88</v>
      </c>
      <c r="W139" s="114">
        <v>1082903415</v>
      </c>
      <c r="X139" s="161" t="s">
        <v>1058</v>
      </c>
      <c r="Y139" s="439">
        <v>46048</v>
      </c>
      <c r="Z139" s="439">
        <v>46048</v>
      </c>
      <c r="AA139" s="436" t="s">
        <v>90</v>
      </c>
      <c r="AB139" s="436">
        <v>46234</v>
      </c>
      <c r="AC139" s="123">
        <f t="shared" si="10"/>
        <v>186</v>
      </c>
      <c r="AD139" s="114">
        <v>0</v>
      </c>
      <c r="AE139" s="114">
        <v>0</v>
      </c>
      <c r="AF139" s="114">
        <v>0</v>
      </c>
      <c r="AG139" s="437" t="s">
        <v>90</v>
      </c>
      <c r="AH139" s="117">
        <f t="shared" si="11"/>
        <v>0</v>
      </c>
      <c r="AI139" s="114">
        <v>0</v>
      </c>
      <c r="AJ139" s="114">
        <v>0</v>
      </c>
      <c r="AK139" s="436" t="s">
        <v>90</v>
      </c>
      <c r="AL139" s="438" t="s">
        <v>90</v>
      </c>
      <c r="AM139" s="56">
        <v>0</v>
      </c>
      <c r="AN139" s="438" t="s">
        <v>90</v>
      </c>
      <c r="AO139" s="438" t="s">
        <v>90</v>
      </c>
      <c r="AP139" s="438" t="s">
        <v>90</v>
      </c>
      <c r="AQ139" s="123">
        <f t="shared" si="12"/>
        <v>0</v>
      </c>
      <c r="AR139" s="453">
        <f>+L139+AE139-AJ139</f>
        <v>49576986</v>
      </c>
      <c r="AS139" s="56" t="s">
        <v>526</v>
      </c>
      <c r="AT139" s="205">
        <v>0</v>
      </c>
      <c r="AU139" s="56" t="s">
        <v>91</v>
      </c>
      <c r="AV139" s="56">
        <v>0</v>
      </c>
      <c r="AW139" s="51" t="s">
        <v>90</v>
      </c>
      <c r="AX139" s="454">
        <f t="shared" si="13"/>
        <v>24788493</v>
      </c>
      <c r="AY139" s="455">
        <v>24788493</v>
      </c>
      <c r="AZ139" s="112">
        <f t="shared" si="14"/>
        <v>0.5</v>
      </c>
      <c r="BA139" s="159">
        <v>0.5</v>
      </c>
      <c r="BB139" s="111" t="s">
        <v>90</v>
      </c>
      <c r="BC139" s="56" t="s">
        <v>92</v>
      </c>
      <c r="BD139" s="109" t="s">
        <v>1172</v>
      </c>
      <c r="BE139" s="51" t="s">
        <v>88</v>
      </c>
      <c r="BF139" s="51" t="s">
        <v>88</v>
      </c>
    </row>
    <row r="140" spans="2:58" s="201" customFormat="1" ht="12.75" x14ac:dyDescent="0.2">
      <c r="B140" s="56">
        <v>2026</v>
      </c>
      <c r="C140" s="51">
        <v>891780111</v>
      </c>
      <c r="D140" s="51" t="s">
        <v>79</v>
      </c>
      <c r="E140" s="161" t="s">
        <v>1171</v>
      </c>
      <c r="F140" s="109" t="s">
        <v>1170</v>
      </c>
      <c r="G140" s="420">
        <v>20243201010084</v>
      </c>
      <c r="H140" s="56" t="s">
        <v>82</v>
      </c>
      <c r="I140" s="51" t="s">
        <v>530</v>
      </c>
      <c r="J140" s="121" t="s">
        <v>84</v>
      </c>
      <c r="K140" s="161" t="s">
        <v>1169</v>
      </c>
      <c r="L140" s="205">
        <v>33286032</v>
      </c>
      <c r="M140" s="51" t="s">
        <v>86</v>
      </c>
      <c r="N140" s="161" t="s">
        <v>1168</v>
      </c>
      <c r="O140" s="114">
        <v>1083023702</v>
      </c>
      <c r="P140" s="434">
        <v>113</v>
      </c>
      <c r="Q140" s="435">
        <v>45996</v>
      </c>
      <c r="R140" s="205">
        <v>2718012599</v>
      </c>
      <c r="S140" s="205">
        <v>760</v>
      </c>
      <c r="T140" s="436">
        <v>46048</v>
      </c>
      <c r="U140" s="205">
        <v>33286032</v>
      </c>
      <c r="V140" s="56" t="s">
        <v>88</v>
      </c>
      <c r="W140" s="114">
        <v>1082903415</v>
      </c>
      <c r="X140" s="161" t="s">
        <v>1058</v>
      </c>
      <c r="Y140" s="439">
        <v>46048</v>
      </c>
      <c r="Z140" s="439">
        <v>46048</v>
      </c>
      <c r="AA140" s="436" t="s">
        <v>90</v>
      </c>
      <c r="AB140" s="436">
        <v>46234</v>
      </c>
      <c r="AC140" s="123">
        <f t="shared" si="10"/>
        <v>186</v>
      </c>
      <c r="AD140" s="114">
        <v>0</v>
      </c>
      <c r="AE140" s="114">
        <v>0</v>
      </c>
      <c r="AF140" s="114">
        <v>0</v>
      </c>
      <c r="AG140" s="437" t="s">
        <v>90</v>
      </c>
      <c r="AH140" s="117">
        <f t="shared" si="11"/>
        <v>0</v>
      </c>
      <c r="AI140" s="114">
        <v>0</v>
      </c>
      <c r="AJ140" s="114">
        <v>0</v>
      </c>
      <c r="AK140" s="436" t="s">
        <v>90</v>
      </c>
      <c r="AL140" s="438" t="s">
        <v>90</v>
      </c>
      <c r="AM140" s="56">
        <v>0</v>
      </c>
      <c r="AN140" s="438" t="s">
        <v>90</v>
      </c>
      <c r="AO140" s="438" t="s">
        <v>90</v>
      </c>
      <c r="AP140" s="438" t="s">
        <v>90</v>
      </c>
      <c r="AQ140" s="123">
        <f t="shared" si="12"/>
        <v>0</v>
      </c>
      <c r="AR140" s="453">
        <f>+L140+AE140-AJ140</f>
        <v>33286032</v>
      </c>
      <c r="AS140" s="56" t="s">
        <v>526</v>
      </c>
      <c r="AT140" s="205">
        <v>0</v>
      </c>
      <c r="AU140" s="56" t="s">
        <v>91</v>
      </c>
      <c r="AV140" s="56">
        <v>0</v>
      </c>
      <c r="AW140" s="51" t="s">
        <v>90</v>
      </c>
      <c r="AX140" s="454">
        <f t="shared" si="13"/>
        <v>16643016</v>
      </c>
      <c r="AY140" s="455">
        <v>16643016</v>
      </c>
      <c r="AZ140" s="112">
        <f t="shared" si="14"/>
        <v>0.5</v>
      </c>
      <c r="BA140" s="159">
        <v>0.5</v>
      </c>
      <c r="BB140" s="111" t="s">
        <v>90</v>
      </c>
      <c r="BC140" s="56" t="s">
        <v>92</v>
      </c>
      <c r="BD140" s="109" t="s">
        <v>1167</v>
      </c>
      <c r="BE140" s="51" t="s">
        <v>88</v>
      </c>
      <c r="BF140" s="51" t="s">
        <v>88</v>
      </c>
    </row>
    <row r="141" spans="2:58" s="201" customFormat="1" ht="12.75" x14ac:dyDescent="0.2">
      <c r="B141" s="56">
        <v>2026</v>
      </c>
      <c r="C141" s="51">
        <v>891780111</v>
      </c>
      <c r="D141" s="51" t="s">
        <v>79</v>
      </c>
      <c r="E141" s="161" t="s">
        <v>1166</v>
      </c>
      <c r="F141" s="109" t="s">
        <v>1165</v>
      </c>
      <c r="G141" s="420">
        <v>20243201010084</v>
      </c>
      <c r="H141" s="56" t="s">
        <v>82</v>
      </c>
      <c r="I141" s="51" t="s">
        <v>530</v>
      </c>
      <c r="J141" s="121" t="s">
        <v>84</v>
      </c>
      <c r="K141" s="161" t="s">
        <v>1164</v>
      </c>
      <c r="L141" s="205">
        <v>33286032</v>
      </c>
      <c r="M141" s="51" t="s">
        <v>86</v>
      </c>
      <c r="N141" s="161" t="s">
        <v>1163</v>
      </c>
      <c r="O141" s="114">
        <v>85476242</v>
      </c>
      <c r="P141" s="434">
        <v>113</v>
      </c>
      <c r="Q141" s="435">
        <v>45996</v>
      </c>
      <c r="R141" s="205">
        <v>2718012599</v>
      </c>
      <c r="S141" s="205">
        <v>761</v>
      </c>
      <c r="T141" s="436">
        <v>46048</v>
      </c>
      <c r="U141" s="205">
        <v>33286032</v>
      </c>
      <c r="V141" s="56" t="s">
        <v>88</v>
      </c>
      <c r="W141" s="114">
        <v>1082903415</v>
      </c>
      <c r="X141" s="161" t="s">
        <v>1058</v>
      </c>
      <c r="Y141" s="439">
        <v>46048</v>
      </c>
      <c r="Z141" s="439">
        <v>46048</v>
      </c>
      <c r="AA141" s="436" t="s">
        <v>90</v>
      </c>
      <c r="AB141" s="436">
        <v>46234</v>
      </c>
      <c r="AC141" s="123">
        <f t="shared" si="10"/>
        <v>186</v>
      </c>
      <c r="AD141" s="114">
        <v>0</v>
      </c>
      <c r="AE141" s="114">
        <v>0</v>
      </c>
      <c r="AF141" s="114">
        <v>0</v>
      </c>
      <c r="AG141" s="437" t="s">
        <v>90</v>
      </c>
      <c r="AH141" s="117">
        <f t="shared" si="11"/>
        <v>0</v>
      </c>
      <c r="AI141" s="114">
        <v>0</v>
      </c>
      <c r="AJ141" s="114">
        <v>0</v>
      </c>
      <c r="AK141" s="436" t="s">
        <v>90</v>
      </c>
      <c r="AL141" s="438" t="s">
        <v>90</v>
      </c>
      <c r="AM141" s="56">
        <v>0</v>
      </c>
      <c r="AN141" s="438" t="s">
        <v>90</v>
      </c>
      <c r="AO141" s="438" t="s">
        <v>90</v>
      </c>
      <c r="AP141" s="438" t="s">
        <v>90</v>
      </c>
      <c r="AQ141" s="123">
        <f t="shared" si="12"/>
        <v>0</v>
      </c>
      <c r="AR141" s="453">
        <f>+L141+AE141-AJ141</f>
        <v>33286032</v>
      </c>
      <c r="AS141" s="56" t="s">
        <v>526</v>
      </c>
      <c r="AT141" s="205">
        <v>0</v>
      </c>
      <c r="AU141" s="56" t="s">
        <v>91</v>
      </c>
      <c r="AV141" s="56">
        <v>0</v>
      </c>
      <c r="AW141" s="51" t="s">
        <v>90</v>
      </c>
      <c r="AX141" s="454">
        <f t="shared" si="13"/>
        <v>16643016</v>
      </c>
      <c r="AY141" s="455">
        <v>16643016</v>
      </c>
      <c r="AZ141" s="112">
        <f t="shared" si="14"/>
        <v>0.5</v>
      </c>
      <c r="BA141" s="159">
        <v>0.5</v>
      </c>
      <c r="BB141" s="111" t="s">
        <v>90</v>
      </c>
      <c r="BC141" s="56" t="s">
        <v>92</v>
      </c>
      <c r="BD141" s="109" t="s">
        <v>1162</v>
      </c>
      <c r="BE141" s="51" t="s">
        <v>88</v>
      </c>
      <c r="BF141" s="51" t="s">
        <v>88</v>
      </c>
    </row>
    <row r="142" spans="2:58" s="201" customFormat="1" ht="12.75" x14ac:dyDescent="0.2">
      <c r="B142" s="56">
        <v>2026</v>
      </c>
      <c r="C142" s="51">
        <v>891780111</v>
      </c>
      <c r="D142" s="51" t="s">
        <v>79</v>
      </c>
      <c r="E142" s="161" t="s">
        <v>1161</v>
      </c>
      <c r="F142" s="109" t="s">
        <v>1160</v>
      </c>
      <c r="G142" s="420">
        <v>0</v>
      </c>
      <c r="H142" s="56" t="s">
        <v>82</v>
      </c>
      <c r="I142" s="51" t="s">
        <v>174</v>
      </c>
      <c r="J142" s="121" t="s">
        <v>84</v>
      </c>
      <c r="K142" s="161" t="s">
        <v>1159</v>
      </c>
      <c r="L142" s="205">
        <v>9000000</v>
      </c>
      <c r="M142" s="51" t="s">
        <v>86</v>
      </c>
      <c r="N142" s="161" t="s">
        <v>1158</v>
      </c>
      <c r="O142" s="114">
        <v>1007350142</v>
      </c>
      <c r="P142" s="434">
        <v>40</v>
      </c>
      <c r="Q142" s="435">
        <v>46030</v>
      </c>
      <c r="R142" s="205">
        <v>166100000</v>
      </c>
      <c r="S142" s="205">
        <v>2316</v>
      </c>
      <c r="T142" s="436">
        <v>46048</v>
      </c>
      <c r="U142" s="205">
        <v>9000000</v>
      </c>
      <c r="V142" s="56" t="s">
        <v>88</v>
      </c>
      <c r="W142" s="114">
        <v>52389076</v>
      </c>
      <c r="X142" s="161" t="s">
        <v>629</v>
      </c>
      <c r="Y142" s="439">
        <v>46048</v>
      </c>
      <c r="Z142" s="439">
        <v>46069</v>
      </c>
      <c r="AA142" s="436" t="s">
        <v>90</v>
      </c>
      <c r="AB142" s="436">
        <v>46157</v>
      </c>
      <c r="AC142" s="123">
        <f t="shared" si="10"/>
        <v>88</v>
      </c>
      <c r="AD142" s="114">
        <v>0</v>
      </c>
      <c r="AE142" s="114">
        <v>0</v>
      </c>
      <c r="AF142" s="114">
        <v>0</v>
      </c>
      <c r="AG142" s="437" t="s">
        <v>90</v>
      </c>
      <c r="AH142" s="117">
        <f t="shared" si="11"/>
        <v>0</v>
      </c>
      <c r="AI142" s="114">
        <v>0</v>
      </c>
      <c r="AJ142" s="114">
        <v>0</v>
      </c>
      <c r="AK142" s="436" t="s">
        <v>90</v>
      </c>
      <c r="AL142" s="438" t="s">
        <v>90</v>
      </c>
      <c r="AM142" s="56">
        <v>0</v>
      </c>
      <c r="AN142" s="438" t="s">
        <v>90</v>
      </c>
      <c r="AO142" s="438" t="s">
        <v>90</v>
      </c>
      <c r="AP142" s="438" t="s">
        <v>90</v>
      </c>
      <c r="AQ142" s="123">
        <f t="shared" si="12"/>
        <v>0</v>
      </c>
      <c r="AR142" s="453">
        <f>+L142+AE142-AJ142</f>
        <v>9000000</v>
      </c>
      <c r="AS142" s="56" t="s">
        <v>88</v>
      </c>
      <c r="AT142" s="205">
        <v>9000000</v>
      </c>
      <c r="AU142" s="56" t="s">
        <v>91</v>
      </c>
      <c r="AV142" s="56">
        <v>0</v>
      </c>
      <c r="AW142" s="51" t="s">
        <v>90</v>
      </c>
      <c r="AX142" s="454">
        <f t="shared" si="13"/>
        <v>9000000</v>
      </c>
      <c r="AY142" s="455">
        <v>0</v>
      </c>
      <c r="AZ142" s="112">
        <f t="shared" si="14"/>
        <v>1</v>
      </c>
      <c r="BA142" s="159">
        <v>1</v>
      </c>
      <c r="BB142" s="111" t="s">
        <v>90</v>
      </c>
      <c r="BC142" s="56" t="s">
        <v>149</v>
      </c>
      <c r="BD142" s="109" t="s">
        <v>1157</v>
      </c>
      <c r="BE142" s="51" t="s">
        <v>88</v>
      </c>
      <c r="BF142" s="51" t="s">
        <v>88</v>
      </c>
    </row>
    <row r="143" spans="2:58" s="201" customFormat="1" ht="12.75" x14ac:dyDescent="0.2">
      <c r="B143" s="56">
        <v>2026</v>
      </c>
      <c r="C143" s="51">
        <v>891780111</v>
      </c>
      <c r="D143" s="51" t="s">
        <v>79</v>
      </c>
      <c r="E143" s="161" t="s">
        <v>1156</v>
      </c>
      <c r="F143" s="109" t="s">
        <v>1155</v>
      </c>
      <c r="G143" s="420">
        <v>0</v>
      </c>
      <c r="H143" s="56" t="s">
        <v>82</v>
      </c>
      <c r="I143" s="51" t="s">
        <v>174</v>
      </c>
      <c r="J143" s="121" t="s">
        <v>84</v>
      </c>
      <c r="K143" s="161" t="s">
        <v>1154</v>
      </c>
      <c r="L143" s="205">
        <v>9997000</v>
      </c>
      <c r="M143" s="51" t="s">
        <v>86</v>
      </c>
      <c r="N143" s="161" t="s">
        <v>1153</v>
      </c>
      <c r="O143" s="114">
        <v>1036619583</v>
      </c>
      <c r="P143" s="434">
        <v>83</v>
      </c>
      <c r="Q143" s="435">
        <v>46036</v>
      </c>
      <c r="R143" s="205">
        <v>50000000</v>
      </c>
      <c r="S143" s="205">
        <v>2324</v>
      </c>
      <c r="T143" s="436">
        <v>46048</v>
      </c>
      <c r="U143" s="205">
        <v>9997000</v>
      </c>
      <c r="V143" s="56" t="s">
        <v>88</v>
      </c>
      <c r="W143" s="114">
        <v>85155551</v>
      </c>
      <c r="X143" s="161" t="s">
        <v>1152</v>
      </c>
      <c r="Y143" s="439">
        <v>46048</v>
      </c>
      <c r="Z143" s="439">
        <v>46055</v>
      </c>
      <c r="AA143" s="436" t="s">
        <v>90</v>
      </c>
      <c r="AB143" s="436">
        <v>46111</v>
      </c>
      <c r="AC143" s="123">
        <f t="shared" si="10"/>
        <v>56</v>
      </c>
      <c r="AD143" s="114">
        <v>0</v>
      </c>
      <c r="AE143" s="114">
        <v>0</v>
      </c>
      <c r="AF143" s="114">
        <v>0</v>
      </c>
      <c r="AG143" s="437" t="s">
        <v>90</v>
      </c>
      <c r="AH143" s="117">
        <f t="shared" si="11"/>
        <v>0</v>
      </c>
      <c r="AI143" s="114">
        <v>0</v>
      </c>
      <c r="AJ143" s="114">
        <v>0</v>
      </c>
      <c r="AK143" s="436" t="s">
        <v>90</v>
      </c>
      <c r="AL143" s="438" t="s">
        <v>90</v>
      </c>
      <c r="AM143" s="56">
        <v>0</v>
      </c>
      <c r="AN143" s="438" t="s">
        <v>90</v>
      </c>
      <c r="AO143" s="438" t="s">
        <v>90</v>
      </c>
      <c r="AP143" s="438" t="s">
        <v>90</v>
      </c>
      <c r="AQ143" s="123">
        <f t="shared" si="12"/>
        <v>0</v>
      </c>
      <c r="AR143" s="453">
        <f>+L143+AE143-AJ143</f>
        <v>9997000</v>
      </c>
      <c r="AS143" s="56" t="s">
        <v>88</v>
      </c>
      <c r="AT143" s="205">
        <v>9997000</v>
      </c>
      <c r="AU143" s="56" t="s">
        <v>91</v>
      </c>
      <c r="AV143" s="56">
        <v>0</v>
      </c>
      <c r="AW143" s="51" t="s">
        <v>90</v>
      </c>
      <c r="AX143" s="454">
        <f t="shared" si="13"/>
        <v>5320640</v>
      </c>
      <c r="AY143" s="455">
        <v>4676360</v>
      </c>
      <c r="AZ143" s="112">
        <f t="shared" si="14"/>
        <v>0.53222366710013003</v>
      </c>
      <c r="BA143" s="159">
        <v>0.53222366710013003</v>
      </c>
      <c r="BB143" s="111" t="s">
        <v>90</v>
      </c>
      <c r="BC143" s="56" t="s">
        <v>149</v>
      </c>
      <c r="BD143" s="109" t="s">
        <v>1151</v>
      </c>
      <c r="BE143" s="51" t="s">
        <v>88</v>
      </c>
      <c r="BF143" s="51" t="s">
        <v>88</v>
      </c>
    </row>
    <row r="144" spans="2:58" s="201" customFormat="1" ht="12.75" x14ac:dyDescent="0.2">
      <c r="B144" s="56">
        <v>2026</v>
      </c>
      <c r="C144" s="51">
        <v>891780111</v>
      </c>
      <c r="D144" s="51" t="s">
        <v>79</v>
      </c>
      <c r="E144" s="161" t="s">
        <v>1150</v>
      </c>
      <c r="F144" s="109" t="s">
        <v>1149</v>
      </c>
      <c r="G144" s="420">
        <v>0</v>
      </c>
      <c r="H144" s="56" t="s">
        <v>82</v>
      </c>
      <c r="I144" s="51" t="s">
        <v>174</v>
      </c>
      <c r="J144" s="121" t="s">
        <v>84</v>
      </c>
      <c r="K144" s="161" t="s">
        <v>1148</v>
      </c>
      <c r="L144" s="205">
        <v>12900000</v>
      </c>
      <c r="M144" s="51" t="s">
        <v>86</v>
      </c>
      <c r="N144" s="161" t="s">
        <v>1147</v>
      </c>
      <c r="O144" s="114">
        <v>1082966865</v>
      </c>
      <c r="P144" s="434">
        <v>402</v>
      </c>
      <c r="Q144" s="435">
        <v>46048</v>
      </c>
      <c r="R144" s="205">
        <v>296456300</v>
      </c>
      <c r="S144" s="205">
        <v>2341</v>
      </c>
      <c r="T144" s="436">
        <v>46048</v>
      </c>
      <c r="U144" s="205">
        <v>12900000</v>
      </c>
      <c r="V144" s="56" t="s">
        <v>88</v>
      </c>
      <c r="W144" s="114">
        <v>57461852</v>
      </c>
      <c r="X144" s="161" t="s">
        <v>761</v>
      </c>
      <c r="Y144" s="439">
        <v>46048</v>
      </c>
      <c r="Z144" s="439">
        <v>46055</v>
      </c>
      <c r="AA144" s="436" t="s">
        <v>90</v>
      </c>
      <c r="AB144" s="436">
        <v>46127</v>
      </c>
      <c r="AC144" s="123">
        <f t="shared" si="10"/>
        <v>72</v>
      </c>
      <c r="AD144" s="114">
        <v>1</v>
      </c>
      <c r="AE144" s="114">
        <v>4300000</v>
      </c>
      <c r="AF144" s="114">
        <v>1</v>
      </c>
      <c r="AG144" s="437">
        <v>46157</v>
      </c>
      <c r="AH144" s="117">
        <f t="shared" si="11"/>
        <v>30</v>
      </c>
      <c r="AI144" s="114">
        <v>0</v>
      </c>
      <c r="AJ144" s="114">
        <v>0</v>
      </c>
      <c r="AK144" s="436" t="s">
        <v>90</v>
      </c>
      <c r="AL144" s="438" t="s">
        <v>90</v>
      </c>
      <c r="AM144" s="56">
        <v>0</v>
      </c>
      <c r="AN144" s="438" t="s">
        <v>90</v>
      </c>
      <c r="AO144" s="438" t="s">
        <v>90</v>
      </c>
      <c r="AP144" s="438" t="s">
        <v>90</v>
      </c>
      <c r="AQ144" s="123">
        <f t="shared" si="12"/>
        <v>0</v>
      </c>
      <c r="AR144" s="453">
        <f>+L144+AE144-AJ144</f>
        <v>17200000</v>
      </c>
      <c r="AS144" s="56" t="s">
        <v>571</v>
      </c>
      <c r="AT144" s="205">
        <v>0</v>
      </c>
      <c r="AU144" s="56" t="s">
        <v>91</v>
      </c>
      <c r="AV144" s="56">
        <v>0</v>
      </c>
      <c r="AW144" s="51" t="s">
        <v>90</v>
      </c>
      <c r="AX144" s="454">
        <f t="shared" si="13"/>
        <v>12900000</v>
      </c>
      <c r="AY144" s="455">
        <v>4300000</v>
      </c>
      <c r="AZ144" s="112">
        <f t="shared" si="14"/>
        <v>0.75</v>
      </c>
      <c r="BA144" s="159">
        <v>0.75</v>
      </c>
      <c r="BB144" s="111" t="s">
        <v>90</v>
      </c>
      <c r="BC144" s="56" t="s">
        <v>149</v>
      </c>
      <c r="BD144" s="109" t="s">
        <v>1146</v>
      </c>
      <c r="BE144" s="51" t="s">
        <v>88</v>
      </c>
      <c r="BF144" s="51" t="s">
        <v>88</v>
      </c>
    </row>
    <row r="145" spans="2:58" s="201" customFormat="1" ht="12.75" x14ac:dyDescent="0.2">
      <c r="B145" s="56">
        <v>2026</v>
      </c>
      <c r="C145" s="51">
        <v>891780111</v>
      </c>
      <c r="D145" s="51" t="s">
        <v>79</v>
      </c>
      <c r="E145" s="161" t="s">
        <v>1145</v>
      </c>
      <c r="F145" s="109" t="s">
        <v>1144</v>
      </c>
      <c r="G145" s="420">
        <v>0</v>
      </c>
      <c r="H145" s="56" t="s">
        <v>82</v>
      </c>
      <c r="I145" s="51" t="s">
        <v>174</v>
      </c>
      <c r="J145" s="121" t="s">
        <v>84</v>
      </c>
      <c r="K145" s="161" t="s">
        <v>1143</v>
      </c>
      <c r="L145" s="205">
        <v>48000000</v>
      </c>
      <c r="M145" s="51" t="s">
        <v>86</v>
      </c>
      <c r="N145" s="161" t="s">
        <v>1142</v>
      </c>
      <c r="O145" s="114">
        <v>1056688337</v>
      </c>
      <c r="P145" s="434">
        <v>358</v>
      </c>
      <c r="Q145" s="435">
        <v>46045</v>
      </c>
      <c r="R145" s="205">
        <v>167620718</v>
      </c>
      <c r="S145" s="205">
        <v>2344</v>
      </c>
      <c r="T145" s="436">
        <v>46048</v>
      </c>
      <c r="U145" s="205">
        <v>48000000</v>
      </c>
      <c r="V145" s="56" t="s">
        <v>88</v>
      </c>
      <c r="W145" s="114">
        <v>79738530</v>
      </c>
      <c r="X145" s="161" t="s">
        <v>1095</v>
      </c>
      <c r="Y145" s="439">
        <v>46048</v>
      </c>
      <c r="Z145" s="439">
        <v>46066</v>
      </c>
      <c r="AA145" s="436" t="s">
        <v>90</v>
      </c>
      <c r="AB145" s="436">
        <v>46295</v>
      </c>
      <c r="AC145" s="123">
        <f t="shared" si="10"/>
        <v>229</v>
      </c>
      <c r="AD145" s="114">
        <v>0</v>
      </c>
      <c r="AE145" s="114">
        <v>0</v>
      </c>
      <c r="AF145" s="114">
        <v>0</v>
      </c>
      <c r="AG145" s="437" t="s">
        <v>90</v>
      </c>
      <c r="AH145" s="117">
        <f t="shared" si="11"/>
        <v>0</v>
      </c>
      <c r="AI145" s="114">
        <v>0</v>
      </c>
      <c r="AJ145" s="114">
        <v>0</v>
      </c>
      <c r="AK145" s="436" t="s">
        <v>90</v>
      </c>
      <c r="AL145" s="438" t="s">
        <v>90</v>
      </c>
      <c r="AM145" s="56">
        <v>0</v>
      </c>
      <c r="AN145" s="438" t="s">
        <v>90</v>
      </c>
      <c r="AO145" s="438" t="s">
        <v>90</v>
      </c>
      <c r="AP145" s="438" t="s">
        <v>90</v>
      </c>
      <c r="AQ145" s="123">
        <f t="shared" si="12"/>
        <v>0</v>
      </c>
      <c r="AR145" s="453">
        <f>+L145+AE145-AJ145</f>
        <v>48000000</v>
      </c>
      <c r="AS145" s="56" t="s">
        <v>571</v>
      </c>
      <c r="AT145" s="205">
        <v>0</v>
      </c>
      <c r="AU145" s="56" t="s">
        <v>91</v>
      </c>
      <c r="AV145" s="56">
        <v>0</v>
      </c>
      <c r="AW145" s="51" t="s">
        <v>90</v>
      </c>
      <c r="AX145" s="454">
        <f t="shared" si="13"/>
        <v>18000000</v>
      </c>
      <c r="AY145" s="455">
        <v>30000000</v>
      </c>
      <c r="AZ145" s="112">
        <f t="shared" si="14"/>
        <v>0.375</v>
      </c>
      <c r="BA145" s="159">
        <v>0.375</v>
      </c>
      <c r="BB145" s="111" t="s">
        <v>90</v>
      </c>
      <c r="BC145" s="56" t="s">
        <v>92</v>
      </c>
      <c r="BD145" s="109" t="s">
        <v>1141</v>
      </c>
      <c r="BE145" s="51" t="s">
        <v>88</v>
      </c>
      <c r="BF145" s="51" t="s">
        <v>88</v>
      </c>
    </row>
    <row r="146" spans="2:58" s="201" customFormat="1" ht="12.75" x14ac:dyDescent="0.2">
      <c r="B146" s="56">
        <v>2026</v>
      </c>
      <c r="C146" s="51">
        <v>891780111</v>
      </c>
      <c r="D146" s="51" t="s">
        <v>79</v>
      </c>
      <c r="E146" s="161" t="s">
        <v>1140</v>
      </c>
      <c r="F146" s="109" t="s">
        <v>1139</v>
      </c>
      <c r="G146" s="420">
        <v>0</v>
      </c>
      <c r="H146" s="56" t="s">
        <v>82</v>
      </c>
      <c r="I146" s="51" t="s">
        <v>174</v>
      </c>
      <c r="J146" s="121" t="s">
        <v>84</v>
      </c>
      <c r="K146" s="161" t="s">
        <v>1138</v>
      </c>
      <c r="L146" s="205">
        <v>8000000</v>
      </c>
      <c r="M146" s="51" t="s">
        <v>86</v>
      </c>
      <c r="N146" s="161" t="s">
        <v>1137</v>
      </c>
      <c r="O146" s="114">
        <v>1077852019</v>
      </c>
      <c r="P146" s="434">
        <v>398</v>
      </c>
      <c r="Q146" s="435">
        <v>46048</v>
      </c>
      <c r="R146" s="205">
        <v>49860000</v>
      </c>
      <c r="S146" s="205">
        <v>3076</v>
      </c>
      <c r="T146" s="436">
        <v>46049</v>
      </c>
      <c r="U146" s="205">
        <v>8000000</v>
      </c>
      <c r="V146" s="56" t="s">
        <v>88</v>
      </c>
      <c r="W146" s="114">
        <v>52389076</v>
      </c>
      <c r="X146" s="161" t="s">
        <v>629</v>
      </c>
      <c r="Y146" s="439">
        <v>46049</v>
      </c>
      <c r="Z146" s="439">
        <v>46082</v>
      </c>
      <c r="AA146" s="436" t="s">
        <v>90</v>
      </c>
      <c r="AB146" s="436">
        <v>46142</v>
      </c>
      <c r="AC146" s="123">
        <f t="shared" si="10"/>
        <v>60</v>
      </c>
      <c r="AD146" s="114">
        <v>0</v>
      </c>
      <c r="AE146" s="114">
        <v>0</v>
      </c>
      <c r="AF146" s="114">
        <v>0</v>
      </c>
      <c r="AG146" s="437" t="s">
        <v>90</v>
      </c>
      <c r="AH146" s="117">
        <f t="shared" si="11"/>
        <v>0</v>
      </c>
      <c r="AI146" s="114">
        <v>0</v>
      </c>
      <c r="AJ146" s="114">
        <v>0</v>
      </c>
      <c r="AK146" s="436" t="s">
        <v>90</v>
      </c>
      <c r="AL146" s="438" t="s">
        <v>90</v>
      </c>
      <c r="AM146" s="56">
        <v>0</v>
      </c>
      <c r="AN146" s="438" t="s">
        <v>90</v>
      </c>
      <c r="AO146" s="438" t="s">
        <v>90</v>
      </c>
      <c r="AP146" s="438" t="s">
        <v>90</v>
      </c>
      <c r="AQ146" s="123">
        <f t="shared" si="12"/>
        <v>0</v>
      </c>
      <c r="AR146" s="453">
        <f>+L146+AE146-AJ146</f>
        <v>8000000</v>
      </c>
      <c r="AS146" s="56" t="s">
        <v>571</v>
      </c>
      <c r="AT146" s="205">
        <v>0</v>
      </c>
      <c r="AU146" s="56" t="s">
        <v>91</v>
      </c>
      <c r="AV146" s="56">
        <v>0</v>
      </c>
      <c r="AW146" s="51" t="s">
        <v>90</v>
      </c>
      <c r="AX146" s="454">
        <f t="shared" si="13"/>
        <v>8000000</v>
      </c>
      <c r="AY146" s="455">
        <v>0</v>
      </c>
      <c r="AZ146" s="112">
        <f t="shared" si="14"/>
        <v>1</v>
      </c>
      <c r="BA146" s="159">
        <v>1</v>
      </c>
      <c r="BB146" s="111" t="s">
        <v>90</v>
      </c>
      <c r="BC146" s="56" t="s">
        <v>149</v>
      </c>
      <c r="BD146" s="109" t="s">
        <v>1136</v>
      </c>
      <c r="BE146" s="51" t="s">
        <v>88</v>
      </c>
      <c r="BF146" s="51" t="s">
        <v>88</v>
      </c>
    </row>
    <row r="147" spans="2:58" s="201" customFormat="1" ht="12.75" x14ac:dyDescent="0.2">
      <c r="B147" s="56">
        <v>2026</v>
      </c>
      <c r="C147" s="51">
        <v>891780111</v>
      </c>
      <c r="D147" s="51" t="s">
        <v>79</v>
      </c>
      <c r="E147" s="161" t="s">
        <v>1135</v>
      </c>
      <c r="F147" s="109" t="s">
        <v>1134</v>
      </c>
      <c r="G147" s="420">
        <v>0</v>
      </c>
      <c r="H147" s="56" t="s">
        <v>82</v>
      </c>
      <c r="I147" s="51" t="s">
        <v>174</v>
      </c>
      <c r="J147" s="121" t="s">
        <v>84</v>
      </c>
      <c r="K147" s="161" t="s">
        <v>1133</v>
      </c>
      <c r="L147" s="205">
        <v>16000000</v>
      </c>
      <c r="M147" s="51" t="s">
        <v>86</v>
      </c>
      <c r="N147" s="161" t="s">
        <v>1132</v>
      </c>
      <c r="O147" s="114">
        <v>1004369361</v>
      </c>
      <c r="P147" s="434">
        <v>400</v>
      </c>
      <c r="Q147" s="435">
        <v>46048</v>
      </c>
      <c r="R147" s="205">
        <v>80000000</v>
      </c>
      <c r="S147" s="205">
        <v>3077</v>
      </c>
      <c r="T147" s="436">
        <v>46049</v>
      </c>
      <c r="U147" s="205">
        <v>16000000</v>
      </c>
      <c r="V147" s="56" t="s">
        <v>88</v>
      </c>
      <c r="W147" s="114">
        <v>72220242</v>
      </c>
      <c r="X147" s="161" t="s">
        <v>617</v>
      </c>
      <c r="Y147" s="439">
        <v>46049</v>
      </c>
      <c r="Z147" s="439">
        <v>46055</v>
      </c>
      <c r="AA147" s="436" t="s">
        <v>90</v>
      </c>
      <c r="AB147" s="436">
        <v>46173</v>
      </c>
      <c r="AC147" s="123">
        <f t="shared" si="10"/>
        <v>118</v>
      </c>
      <c r="AD147" s="114">
        <v>0</v>
      </c>
      <c r="AE147" s="114">
        <v>0</v>
      </c>
      <c r="AF147" s="114">
        <v>0</v>
      </c>
      <c r="AG147" s="437" t="s">
        <v>90</v>
      </c>
      <c r="AH147" s="117">
        <f t="shared" si="11"/>
        <v>0</v>
      </c>
      <c r="AI147" s="114">
        <v>0</v>
      </c>
      <c r="AJ147" s="114">
        <v>0</v>
      </c>
      <c r="AK147" s="436" t="s">
        <v>90</v>
      </c>
      <c r="AL147" s="438" t="s">
        <v>90</v>
      </c>
      <c r="AM147" s="56">
        <v>0</v>
      </c>
      <c r="AN147" s="438" t="s">
        <v>90</v>
      </c>
      <c r="AO147" s="438" t="s">
        <v>90</v>
      </c>
      <c r="AP147" s="438" t="s">
        <v>90</v>
      </c>
      <c r="AQ147" s="123">
        <f t="shared" si="12"/>
        <v>0</v>
      </c>
      <c r="AR147" s="453">
        <f>+L147+AE147-AJ147</f>
        <v>16000000</v>
      </c>
      <c r="AS147" s="56" t="s">
        <v>571</v>
      </c>
      <c r="AT147" s="205">
        <v>0</v>
      </c>
      <c r="AU147" s="56" t="s">
        <v>91</v>
      </c>
      <c r="AV147" s="56">
        <v>0</v>
      </c>
      <c r="AW147" s="51" t="s">
        <v>90</v>
      </c>
      <c r="AX147" s="454">
        <f t="shared" si="13"/>
        <v>8000000</v>
      </c>
      <c r="AY147" s="455">
        <v>8000000</v>
      </c>
      <c r="AZ147" s="112">
        <f t="shared" si="14"/>
        <v>0.5</v>
      </c>
      <c r="BA147" s="159">
        <v>0.5</v>
      </c>
      <c r="BB147" s="111" t="s">
        <v>90</v>
      </c>
      <c r="BC147" s="56" t="s">
        <v>149</v>
      </c>
      <c r="BD147" s="109" t="s">
        <v>1131</v>
      </c>
      <c r="BE147" s="51" t="s">
        <v>88</v>
      </c>
      <c r="BF147" s="51" t="s">
        <v>88</v>
      </c>
    </row>
    <row r="148" spans="2:58" s="201" customFormat="1" ht="12.75" x14ac:dyDescent="0.2">
      <c r="B148" s="56">
        <v>2026</v>
      </c>
      <c r="C148" s="51">
        <v>891780111</v>
      </c>
      <c r="D148" s="51" t="s">
        <v>79</v>
      </c>
      <c r="E148" s="161" t="s">
        <v>1130</v>
      </c>
      <c r="F148" s="109" t="s">
        <v>1129</v>
      </c>
      <c r="G148" s="420">
        <v>0</v>
      </c>
      <c r="H148" s="56" t="s">
        <v>82</v>
      </c>
      <c r="I148" s="51" t="s">
        <v>174</v>
      </c>
      <c r="J148" s="121" t="s">
        <v>84</v>
      </c>
      <c r="K148" s="161" t="s">
        <v>1128</v>
      </c>
      <c r="L148" s="205">
        <v>5000000</v>
      </c>
      <c r="M148" s="51" t="s">
        <v>86</v>
      </c>
      <c r="N148" s="161" t="s">
        <v>1127</v>
      </c>
      <c r="O148" s="114">
        <v>1095813589</v>
      </c>
      <c r="P148" s="434">
        <v>400</v>
      </c>
      <c r="Q148" s="435">
        <v>46048</v>
      </c>
      <c r="R148" s="205">
        <v>80000000</v>
      </c>
      <c r="S148" s="205">
        <v>3078</v>
      </c>
      <c r="T148" s="436">
        <v>46049</v>
      </c>
      <c r="U148" s="205">
        <v>5000000</v>
      </c>
      <c r="V148" s="56" t="s">
        <v>88</v>
      </c>
      <c r="W148" s="114">
        <v>72220242</v>
      </c>
      <c r="X148" s="161" t="s">
        <v>617</v>
      </c>
      <c r="Y148" s="439">
        <v>46049</v>
      </c>
      <c r="Z148" s="439">
        <v>46055</v>
      </c>
      <c r="AA148" s="436" t="s">
        <v>90</v>
      </c>
      <c r="AB148" s="436">
        <v>46082</v>
      </c>
      <c r="AC148" s="123">
        <f t="shared" si="10"/>
        <v>27</v>
      </c>
      <c r="AD148" s="114">
        <v>0</v>
      </c>
      <c r="AE148" s="114">
        <v>0</v>
      </c>
      <c r="AF148" s="114">
        <v>0</v>
      </c>
      <c r="AG148" s="437" t="s">
        <v>90</v>
      </c>
      <c r="AH148" s="117">
        <f t="shared" si="11"/>
        <v>0</v>
      </c>
      <c r="AI148" s="114">
        <v>0</v>
      </c>
      <c r="AJ148" s="114">
        <v>0</v>
      </c>
      <c r="AK148" s="436" t="s">
        <v>90</v>
      </c>
      <c r="AL148" s="438" t="s">
        <v>90</v>
      </c>
      <c r="AM148" s="56">
        <v>0</v>
      </c>
      <c r="AN148" s="438" t="s">
        <v>90</v>
      </c>
      <c r="AO148" s="438" t="s">
        <v>90</v>
      </c>
      <c r="AP148" s="438" t="s">
        <v>90</v>
      </c>
      <c r="AQ148" s="123">
        <f t="shared" si="12"/>
        <v>0</v>
      </c>
      <c r="AR148" s="453">
        <f>+L148+AE148-AJ148</f>
        <v>5000000</v>
      </c>
      <c r="AS148" s="56" t="s">
        <v>571</v>
      </c>
      <c r="AT148" s="205">
        <v>0</v>
      </c>
      <c r="AU148" s="56" t="s">
        <v>91</v>
      </c>
      <c r="AV148" s="56">
        <v>0</v>
      </c>
      <c r="AW148" s="51" t="s">
        <v>90</v>
      </c>
      <c r="AX148" s="454">
        <f t="shared" si="13"/>
        <v>5000000</v>
      </c>
      <c r="AY148" s="455">
        <v>0</v>
      </c>
      <c r="AZ148" s="112">
        <f t="shared" si="14"/>
        <v>1</v>
      </c>
      <c r="BA148" s="159">
        <v>1</v>
      </c>
      <c r="BB148" s="111" t="s">
        <v>90</v>
      </c>
      <c r="BC148" s="56" t="s">
        <v>149</v>
      </c>
      <c r="BD148" s="109" t="s">
        <v>1126</v>
      </c>
      <c r="BE148" s="51" t="s">
        <v>88</v>
      </c>
      <c r="BF148" s="51" t="s">
        <v>88</v>
      </c>
    </row>
    <row r="149" spans="2:58" s="201" customFormat="1" ht="12.75" x14ac:dyDescent="0.2">
      <c r="B149" s="56">
        <v>2026</v>
      </c>
      <c r="C149" s="51">
        <v>891780111</v>
      </c>
      <c r="D149" s="51" t="s">
        <v>79</v>
      </c>
      <c r="E149" s="161" t="s">
        <v>1125</v>
      </c>
      <c r="F149" s="109" t="s">
        <v>1124</v>
      </c>
      <c r="G149" s="420">
        <v>0</v>
      </c>
      <c r="H149" s="56" t="s">
        <v>82</v>
      </c>
      <c r="I149" s="51" t="s">
        <v>174</v>
      </c>
      <c r="J149" s="121" t="s">
        <v>84</v>
      </c>
      <c r="K149" s="161" t="s">
        <v>1123</v>
      </c>
      <c r="L149" s="205">
        <v>5000000</v>
      </c>
      <c r="M149" s="51" t="s">
        <v>86</v>
      </c>
      <c r="N149" s="161" t="s">
        <v>1122</v>
      </c>
      <c r="O149" s="114">
        <v>1083014411</v>
      </c>
      <c r="P149" s="434">
        <v>400</v>
      </c>
      <c r="Q149" s="435">
        <v>46048</v>
      </c>
      <c r="R149" s="205">
        <v>80000000</v>
      </c>
      <c r="S149" s="205">
        <v>3079</v>
      </c>
      <c r="T149" s="436">
        <v>46049</v>
      </c>
      <c r="U149" s="205">
        <v>5000000</v>
      </c>
      <c r="V149" s="56" t="s">
        <v>88</v>
      </c>
      <c r="W149" s="114">
        <v>72220242</v>
      </c>
      <c r="X149" s="161" t="s">
        <v>617</v>
      </c>
      <c r="Y149" s="439">
        <v>46049</v>
      </c>
      <c r="Z149" s="439">
        <v>46055</v>
      </c>
      <c r="AA149" s="436" t="s">
        <v>90</v>
      </c>
      <c r="AB149" s="436">
        <v>46082</v>
      </c>
      <c r="AC149" s="123">
        <f t="shared" si="10"/>
        <v>27</v>
      </c>
      <c r="AD149" s="114">
        <v>1</v>
      </c>
      <c r="AE149" s="205">
        <v>2500000</v>
      </c>
      <c r="AF149" s="114">
        <v>1</v>
      </c>
      <c r="AG149" s="437">
        <v>46097</v>
      </c>
      <c r="AH149" s="117">
        <f t="shared" si="11"/>
        <v>15</v>
      </c>
      <c r="AI149" s="114">
        <v>0</v>
      </c>
      <c r="AJ149" s="114">
        <v>0</v>
      </c>
      <c r="AK149" s="436" t="s">
        <v>90</v>
      </c>
      <c r="AL149" s="438" t="s">
        <v>90</v>
      </c>
      <c r="AM149" s="56">
        <v>0</v>
      </c>
      <c r="AN149" s="438" t="s">
        <v>90</v>
      </c>
      <c r="AO149" s="438" t="s">
        <v>90</v>
      </c>
      <c r="AP149" s="438" t="s">
        <v>90</v>
      </c>
      <c r="AQ149" s="123">
        <f t="shared" si="12"/>
        <v>0</v>
      </c>
      <c r="AR149" s="453">
        <f>+L149+AE149-AJ149</f>
        <v>7500000</v>
      </c>
      <c r="AS149" s="56" t="s">
        <v>571</v>
      </c>
      <c r="AT149" s="205">
        <v>0</v>
      </c>
      <c r="AU149" s="56" t="s">
        <v>91</v>
      </c>
      <c r="AV149" s="56">
        <v>0</v>
      </c>
      <c r="AW149" s="51" t="s">
        <v>90</v>
      </c>
      <c r="AX149" s="454">
        <f t="shared" si="13"/>
        <v>7500000</v>
      </c>
      <c r="AY149" s="455">
        <v>0</v>
      </c>
      <c r="AZ149" s="112">
        <f t="shared" si="14"/>
        <v>1</v>
      </c>
      <c r="BA149" s="159">
        <v>1</v>
      </c>
      <c r="BB149" s="111" t="s">
        <v>90</v>
      </c>
      <c r="BC149" s="56" t="s">
        <v>149</v>
      </c>
      <c r="BD149" s="109" t="s">
        <v>1121</v>
      </c>
      <c r="BE149" s="51" t="s">
        <v>88</v>
      </c>
      <c r="BF149" s="51" t="s">
        <v>88</v>
      </c>
    </row>
    <row r="150" spans="2:58" s="201" customFormat="1" ht="12.75" x14ac:dyDescent="0.2">
      <c r="B150" s="56">
        <v>2026</v>
      </c>
      <c r="C150" s="51">
        <v>891780111</v>
      </c>
      <c r="D150" s="51" t="s">
        <v>79</v>
      </c>
      <c r="E150" s="161" t="s">
        <v>1120</v>
      </c>
      <c r="F150" s="109" t="s">
        <v>1119</v>
      </c>
      <c r="G150" s="420">
        <v>20243201010084</v>
      </c>
      <c r="H150" s="56" t="s">
        <v>82</v>
      </c>
      <c r="I150" s="51" t="s">
        <v>530</v>
      </c>
      <c r="J150" s="121" t="s">
        <v>84</v>
      </c>
      <c r="K150" s="161" t="s">
        <v>1118</v>
      </c>
      <c r="L150" s="205">
        <v>47848668</v>
      </c>
      <c r="M150" s="51" t="s">
        <v>86</v>
      </c>
      <c r="N150" s="161" t="s">
        <v>1117</v>
      </c>
      <c r="O150" s="114">
        <v>25999140</v>
      </c>
      <c r="P150" s="440">
        <v>111</v>
      </c>
      <c r="Q150" s="441">
        <v>45996</v>
      </c>
      <c r="R150" s="205">
        <v>2690717515</v>
      </c>
      <c r="S150" s="205">
        <v>764</v>
      </c>
      <c r="T150" s="436">
        <v>46050</v>
      </c>
      <c r="U150" s="205">
        <v>47848668</v>
      </c>
      <c r="V150" s="56" t="s">
        <v>88</v>
      </c>
      <c r="W150" s="114">
        <v>85081920</v>
      </c>
      <c r="X150" s="161" t="s">
        <v>593</v>
      </c>
      <c r="Y150" s="439">
        <v>46049</v>
      </c>
      <c r="Z150" s="439">
        <v>46050</v>
      </c>
      <c r="AA150" s="436" t="s">
        <v>90</v>
      </c>
      <c r="AB150" s="436">
        <v>46234</v>
      </c>
      <c r="AC150" s="123">
        <f t="shared" si="10"/>
        <v>184</v>
      </c>
      <c r="AD150" s="114">
        <v>0</v>
      </c>
      <c r="AE150" s="114">
        <v>0</v>
      </c>
      <c r="AF150" s="114">
        <v>0</v>
      </c>
      <c r="AG150" s="437" t="s">
        <v>90</v>
      </c>
      <c r="AH150" s="117">
        <f t="shared" si="11"/>
        <v>0</v>
      </c>
      <c r="AI150" s="114">
        <v>0</v>
      </c>
      <c r="AJ150" s="114">
        <v>0</v>
      </c>
      <c r="AK150" s="436" t="s">
        <v>90</v>
      </c>
      <c r="AL150" s="438" t="s">
        <v>90</v>
      </c>
      <c r="AM150" s="56">
        <v>0</v>
      </c>
      <c r="AN150" s="438" t="s">
        <v>90</v>
      </c>
      <c r="AO150" s="438" t="s">
        <v>90</v>
      </c>
      <c r="AP150" s="438" t="s">
        <v>90</v>
      </c>
      <c r="AQ150" s="123">
        <f t="shared" si="12"/>
        <v>0</v>
      </c>
      <c r="AR150" s="453">
        <f>+L150+AE150-AJ150</f>
        <v>47848668</v>
      </c>
      <c r="AS150" s="56" t="s">
        <v>526</v>
      </c>
      <c r="AT150" s="205">
        <v>0</v>
      </c>
      <c r="AU150" s="56" t="s">
        <v>91</v>
      </c>
      <c r="AV150" s="56">
        <v>0</v>
      </c>
      <c r="AW150" s="51" t="s">
        <v>90</v>
      </c>
      <c r="AX150" s="454">
        <f t="shared" si="13"/>
        <v>23924334</v>
      </c>
      <c r="AY150" s="454">
        <v>23924334</v>
      </c>
      <c r="AZ150" s="112">
        <f t="shared" si="14"/>
        <v>0.5</v>
      </c>
      <c r="BA150" s="159">
        <v>0.5</v>
      </c>
      <c r="BB150" s="111" t="s">
        <v>90</v>
      </c>
      <c r="BC150" s="56" t="s">
        <v>92</v>
      </c>
      <c r="BD150" s="109" t="s">
        <v>1116</v>
      </c>
      <c r="BE150" s="51" t="s">
        <v>88</v>
      </c>
      <c r="BF150" s="51" t="s">
        <v>88</v>
      </c>
    </row>
    <row r="151" spans="2:58" s="201" customFormat="1" ht="12.75" x14ac:dyDescent="0.2">
      <c r="B151" s="56">
        <v>2026</v>
      </c>
      <c r="C151" s="51">
        <v>891780111</v>
      </c>
      <c r="D151" s="51" t="s">
        <v>79</v>
      </c>
      <c r="E151" s="161" t="s">
        <v>1115</v>
      </c>
      <c r="F151" s="109" t="s">
        <v>1114</v>
      </c>
      <c r="G151" s="420">
        <v>20243201010084</v>
      </c>
      <c r="H151" s="56" t="s">
        <v>82</v>
      </c>
      <c r="I151" s="51" t="s">
        <v>530</v>
      </c>
      <c r="J151" s="121" t="s">
        <v>84</v>
      </c>
      <c r="K151" s="161" t="s">
        <v>1113</v>
      </c>
      <c r="L151" s="205">
        <v>37896817</v>
      </c>
      <c r="M151" s="51" t="s">
        <v>86</v>
      </c>
      <c r="N151" s="161" t="s">
        <v>1112</v>
      </c>
      <c r="O151" s="114">
        <v>1082961899</v>
      </c>
      <c r="P151" s="440">
        <v>113</v>
      </c>
      <c r="Q151" s="441">
        <v>45996</v>
      </c>
      <c r="R151" s="205">
        <v>2718012599</v>
      </c>
      <c r="S151" s="205">
        <v>765</v>
      </c>
      <c r="T151" s="436">
        <v>46050</v>
      </c>
      <c r="U151" s="205">
        <v>37896817</v>
      </c>
      <c r="V151" s="56" t="s">
        <v>88</v>
      </c>
      <c r="W151" s="114">
        <v>1082903415</v>
      </c>
      <c r="X151" s="161" t="s">
        <v>1058</v>
      </c>
      <c r="Y151" s="439">
        <v>46049</v>
      </c>
      <c r="Z151" s="439">
        <v>46050</v>
      </c>
      <c r="AA151" s="436" t="s">
        <v>90</v>
      </c>
      <c r="AB151" s="436">
        <v>46265</v>
      </c>
      <c r="AC151" s="123">
        <f t="shared" si="10"/>
        <v>215</v>
      </c>
      <c r="AD151" s="114">
        <v>0</v>
      </c>
      <c r="AE151" s="114">
        <v>0</v>
      </c>
      <c r="AF151" s="114">
        <v>0</v>
      </c>
      <c r="AG151" s="437" t="s">
        <v>90</v>
      </c>
      <c r="AH151" s="117">
        <f t="shared" si="11"/>
        <v>0</v>
      </c>
      <c r="AI151" s="114">
        <v>0</v>
      </c>
      <c r="AJ151" s="114">
        <v>0</v>
      </c>
      <c r="AK151" s="436" t="s">
        <v>90</v>
      </c>
      <c r="AL151" s="438" t="s">
        <v>90</v>
      </c>
      <c r="AM151" s="56">
        <v>0</v>
      </c>
      <c r="AN151" s="438" t="s">
        <v>90</v>
      </c>
      <c r="AO151" s="438" t="s">
        <v>90</v>
      </c>
      <c r="AP151" s="438" t="s">
        <v>90</v>
      </c>
      <c r="AQ151" s="123">
        <f t="shared" si="12"/>
        <v>0</v>
      </c>
      <c r="AR151" s="453">
        <f>+L151+AE151-AJ151</f>
        <v>37896817</v>
      </c>
      <c r="AS151" s="56" t="s">
        <v>526</v>
      </c>
      <c r="AT151" s="205">
        <v>0</v>
      </c>
      <c r="AU151" s="56" t="s">
        <v>91</v>
      </c>
      <c r="AV151" s="56">
        <v>0</v>
      </c>
      <c r="AW151" s="51" t="s">
        <v>90</v>
      </c>
      <c r="AX151" s="454">
        <f t="shared" si="13"/>
        <v>16241493</v>
      </c>
      <c r="AY151" s="454">
        <v>21655324</v>
      </c>
      <c r="AZ151" s="112">
        <f t="shared" si="14"/>
        <v>0.42857142857142855</v>
      </c>
      <c r="BA151" s="159">
        <v>0.42857142857142855</v>
      </c>
      <c r="BB151" s="111" t="s">
        <v>90</v>
      </c>
      <c r="BC151" s="56" t="s">
        <v>92</v>
      </c>
      <c r="BD151" s="109" t="s">
        <v>1111</v>
      </c>
      <c r="BE151" s="51" t="s">
        <v>88</v>
      </c>
      <c r="BF151" s="51" t="s">
        <v>88</v>
      </c>
    </row>
    <row r="152" spans="2:58" s="201" customFormat="1" ht="12.75" x14ac:dyDescent="0.2">
      <c r="B152" s="56">
        <v>2026</v>
      </c>
      <c r="C152" s="51">
        <v>891780111</v>
      </c>
      <c r="D152" s="51" t="s">
        <v>79</v>
      </c>
      <c r="E152" s="161" t="s">
        <v>1110</v>
      </c>
      <c r="F152" s="109" t="s">
        <v>1109</v>
      </c>
      <c r="G152" s="420">
        <v>20243201010084</v>
      </c>
      <c r="H152" s="56" t="s">
        <v>82</v>
      </c>
      <c r="I152" s="51" t="s">
        <v>530</v>
      </c>
      <c r="J152" s="121" t="s">
        <v>84</v>
      </c>
      <c r="K152" s="161" t="s">
        <v>1108</v>
      </c>
      <c r="L152" s="205">
        <v>33286032</v>
      </c>
      <c r="M152" s="51" t="s">
        <v>86</v>
      </c>
      <c r="N152" s="161" t="s">
        <v>1107</v>
      </c>
      <c r="O152" s="114">
        <v>1083041732</v>
      </c>
      <c r="P152" s="440">
        <v>113</v>
      </c>
      <c r="Q152" s="441">
        <v>45996</v>
      </c>
      <c r="R152" s="205">
        <v>2718012599</v>
      </c>
      <c r="S152" s="205">
        <v>766</v>
      </c>
      <c r="T152" s="436">
        <v>46050</v>
      </c>
      <c r="U152" s="205">
        <v>33286032</v>
      </c>
      <c r="V152" s="56" t="s">
        <v>88</v>
      </c>
      <c r="W152" s="114">
        <v>1082903415</v>
      </c>
      <c r="X152" s="161" t="s">
        <v>1058</v>
      </c>
      <c r="Y152" s="439">
        <v>46049</v>
      </c>
      <c r="Z152" s="439">
        <v>46050</v>
      </c>
      <c r="AA152" s="436" t="s">
        <v>90</v>
      </c>
      <c r="AB152" s="436">
        <v>46234</v>
      </c>
      <c r="AC152" s="123">
        <f t="shared" si="10"/>
        <v>184</v>
      </c>
      <c r="AD152" s="114">
        <v>0</v>
      </c>
      <c r="AE152" s="114">
        <v>0</v>
      </c>
      <c r="AF152" s="114">
        <v>0</v>
      </c>
      <c r="AG152" s="437" t="s">
        <v>90</v>
      </c>
      <c r="AH152" s="117">
        <f t="shared" si="11"/>
        <v>0</v>
      </c>
      <c r="AI152" s="114">
        <v>0</v>
      </c>
      <c r="AJ152" s="114">
        <v>0</v>
      </c>
      <c r="AK152" s="436" t="s">
        <v>90</v>
      </c>
      <c r="AL152" s="438" t="s">
        <v>90</v>
      </c>
      <c r="AM152" s="56">
        <v>0</v>
      </c>
      <c r="AN152" s="438" t="s">
        <v>90</v>
      </c>
      <c r="AO152" s="438" t="s">
        <v>90</v>
      </c>
      <c r="AP152" s="438" t="s">
        <v>90</v>
      </c>
      <c r="AQ152" s="123">
        <f t="shared" si="12"/>
        <v>0</v>
      </c>
      <c r="AR152" s="453">
        <f>+L152+AE152-AJ152</f>
        <v>33286032</v>
      </c>
      <c r="AS152" s="56" t="s">
        <v>526</v>
      </c>
      <c r="AT152" s="205">
        <v>0</v>
      </c>
      <c r="AU152" s="56" t="s">
        <v>91</v>
      </c>
      <c r="AV152" s="56">
        <v>0</v>
      </c>
      <c r="AW152" s="51" t="s">
        <v>90</v>
      </c>
      <c r="AX152" s="454">
        <f t="shared" si="13"/>
        <v>11095344</v>
      </c>
      <c r="AY152" s="454">
        <v>22190688</v>
      </c>
      <c r="AZ152" s="112">
        <f t="shared" si="14"/>
        <v>0.33333333333333331</v>
      </c>
      <c r="BA152" s="159">
        <v>0.33333333333333331</v>
      </c>
      <c r="BB152" s="111" t="s">
        <v>90</v>
      </c>
      <c r="BC152" s="56" t="s">
        <v>92</v>
      </c>
      <c r="BD152" s="109" t="s">
        <v>1106</v>
      </c>
      <c r="BE152" s="51" t="s">
        <v>88</v>
      </c>
      <c r="BF152" s="51" t="s">
        <v>88</v>
      </c>
    </row>
    <row r="153" spans="2:58" s="201" customFormat="1" ht="12.75" x14ac:dyDescent="0.2">
      <c r="B153" s="56">
        <v>2026</v>
      </c>
      <c r="C153" s="51">
        <v>891780111</v>
      </c>
      <c r="D153" s="51" t="s">
        <v>79</v>
      </c>
      <c r="E153" s="161" t="s">
        <v>1105</v>
      </c>
      <c r="F153" s="109" t="s">
        <v>1104</v>
      </c>
      <c r="G153" s="420">
        <v>0</v>
      </c>
      <c r="H153" s="56" t="s">
        <v>82</v>
      </c>
      <c r="I153" s="51" t="s">
        <v>174</v>
      </c>
      <c r="J153" s="121" t="s">
        <v>84</v>
      </c>
      <c r="K153" s="161" t="s">
        <v>1103</v>
      </c>
      <c r="L153" s="205">
        <v>5500000</v>
      </c>
      <c r="M153" s="51" t="s">
        <v>86</v>
      </c>
      <c r="N153" s="161" t="s">
        <v>1102</v>
      </c>
      <c r="O153" s="114">
        <v>1023896660</v>
      </c>
      <c r="P153" s="123">
        <v>401</v>
      </c>
      <c r="Q153" s="439">
        <v>46048</v>
      </c>
      <c r="R153" s="205">
        <v>52000000</v>
      </c>
      <c r="S153" s="205">
        <v>3507</v>
      </c>
      <c r="T153" s="436">
        <v>46051</v>
      </c>
      <c r="U153" s="205">
        <v>5500000</v>
      </c>
      <c r="V153" s="56" t="s">
        <v>88</v>
      </c>
      <c r="W153" s="114">
        <v>52249607</v>
      </c>
      <c r="X153" s="161" t="s">
        <v>1101</v>
      </c>
      <c r="Y153" s="439">
        <v>46049</v>
      </c>
      <c r="Z153" s="439">
        <v>46113</v>
      </c>
      <c r="AA153" s="436" t="s">
        <v>90</v>
      </c>
      <c r="AB153" s="436">
        <v>46173</v>
      </c>
      <c r="AC153" s="123">
        <f t="shared" si="10"/>
        <v>60</v>
      </c>
      <c r="AD153" s="114">
        <v>0</v>
      </c>
      <c r="AE153" s="114">
        <v>0</v>
      </c>
      <c r="AF153" s="114">
        <v>0</v>
      </c>
      <c r="AG153" s="437" t="s">
        <v>90</v>
      </c>
      <c r="AH153" s="117">
        <f t="shared" si="11"/>
        <v>0</v>
      </c>
      <c r="AI153" s="114">
        <v>0</v>
      </c>
      <c r="AJ153" s="114">
        <v>0</v>
      </c>
      <c r="AK153" s="436" t="s">
        <v>90</v>
      </c>
      <c r="AL153" s="438" t="s">
        <v>90</v>
      </c>
      <c r="AM153" s="56">
        <v>0</v>
      </c>
      <c r="AN153" s="438" t="s">
        <v>90</v>
      </c>
      <c r="AO153" s="438" t="s">
        <v>90</v>
      </c>
      <c r="AP153" s="438" t="s">
        <v>90</v>
      </c>
      <c r="AQ153" s="123">
        <f t="shared" si="12"/>
        <v>0</v>
      </c>
      <c r="AR153" s="453">
        <f>+L153+AE153-AJ153</f>
        <v>5500000</v>
      </c>
      <c r="AS153" s="56" t="s">
        <v>571</v>
      </c>
      <c r="AT153" s="205">
        <v>0</v>
      </c>
      <c r="AU153" s="56" t="s">
        <v>91</v>
      </c>
      <c r="AV153" s="56">
        <v>0</v>
      </c>
      <c r="AW153" s="51" t="s">
        <v>90</v>
      </c>
      <c r="AX153" s="454">
        <f t="shared" si="13"/>
        <v>0</v>
      </c>
      <c r="AY153" s="455">
        <v>5500000</v>
      </c>
      <c r="AZ153" s="112">
        <f t="shared" si="14"/>
        <v>0</v>
      </c>
      <c r="BA153" s="159">
        <v>0</v>
      </c>
      <c r="BB153" s="111" t="s">
        <v>90</v>
      </c>
      <c r="BC153" s="56" t="s">
        <v>149</v>
      </c>
      <c r="BD153" s="109" t="s">
        <v>1100</v>
      </c>
      <c r="BE153" s="51" t="s">
        <v>88</v>
      </c>
      <c r="BF153" s="51" t="s">
        <v>88</v>
      </c>
    </row>
    <row r="154" spans="2:58" s="201" customFormat="1" ht="12.75" x14ac:dyDescent="0.2">
      <c r="B154" s="56">
        <v>2026</v>
      </c>
      <c r="C154" s="51">
        <v>891780111</v>
      </c>
      <c r="D154" s="51" t="s">
        <v>79</v>
      </c>
      <c r="E154" s="161" t="s">
        <v>1099</v>
      </c>
      <c r="F154" s="109" t="s">
        <v>1098</v>
      </c>
      <c r="G154" s="420">
        <v>0</v>
      </c>
      <c r="H154" s="56" t="s">
        <v>82</v>
      </c>
      <c r="I154" s="51" t="s">
        <v>174</v>
      </c>
      <c r="J154" s="121" t="s">
        <v>84</v>
      </c>
      <c r="K154" s="161" t="s">
        <v>1097</v>
      </c>
      <c r="L154" s="205">
        <v>16000000</v>
      </c>
      <c r="M154" s="51" t="s">
        <v>86</v>
      </c>
      <c r="N154" s="161" t="s">
        <v>1096</v>
      </c>
      <c r="O154" s="114">
        <v>1026559851</v>
      </c>
      <c r="P154" s="440">
        <v>39</v>
      </c>
      <c r="Q154" s="441">
        <v>46030</v>
      </c>
      <c r="R154" s="205">
        <v>547200000</v>
      </c>
      <c r="S154" s="205">
        <v>3084</v>
      </c>
      <c r="T154" s="436">
        <v>46049</v>
      </c>
      <c r="U154" s="205">
        <v>16000000</v>
      </c>
      <c r="V154" s="56" t="s">
        <v>88</v>
      </c>
      <c r="W154" s="114">
        <v>79738530</v>
      </c>
      <c r="X154" s="161" t="s">
        <v>1095</v>
      </c>
      <c r="Y154" s="439">
        <v>46049</v>
      </c>
      <c r="Z154" s="439">
        <v>46055</v>
      </c>
      <c r="AA154" s="436" t="s">
        <v>90</v>
      </c>
      <c r="AB154" s="436">
        <v>46173</v>
      </c>
      <c r="AC154" s="123">
        <f t="shared" si="10"/>
        <v>118</v>
      </c>
      <c r="AD154" s="114">
        <v>1</v>
      </c>
      <c r="AE154" s="114">
        <v>4000000</v>
      </c>
      <c r="AF154" s="114">
        <v>1</v>
      </c>
      <c r="AG154" s="437">
        <v>46203</v>
      </c>
      <c r="AH154" s="117">
        <f t="shared" si="11"/>
        <v>30</v>
      </c>
      <c r="AI154" s="114">
        <v>0</v>
      </c>
      <c r="AJ154" s="114">
        <v>0</v>
      </c>
      <c r="AK154" s="436" t="s">
        <v>90</v>
      </c>
      <c r="AL154" s="438" t="s">
        <v>90</v>
      </c>
      <c r="AM154" s="56">
        <v>0</v>
      </c>
      <c r="AN154" s="438" t="s">
        <v>90</v>
      </c>
      <c r="AO154" s="438" t="s">
        <v>90</v>
      </c>
      <c r="AP154" s="438" t="s">
        <v>90</v>
      </c>
      <c r="AQ154" s="123">
        <f t="shared" si="12"/>
        <v>0</v>
      </c>
      <c r="AR154" s="453">
        <f>+L154+AE154-AJ154</f>
        <v>20000000</v>
      </c>
      <c r="AS154" s="56" t="s">
        <v>88</v>
      </c>
      <c r="AT154" s="205">
        <v>20000000</v>
      </c>
      <c r="AU154" s="56" t="s">
        <v>91</v>
      </c>
      <c r="AV154" s="56">
        <v>0</v>
      </c>
      <c r="AW154" s="51" t="s">
        <v>90</v>
      </c>
      <c r="AX154" s="454">
        <f t="shared" si="13"/>
        <v>12000000</v>
      </c>
      <c r="AY154" s="455">
        <v>8000000</v>
      </c>
      <c r="AZ154" s="112">
        <f t="shared" si="14"/>
        <v>0.6</v>
      </c>
      <c r="BA154" s="159">
        <v>0.6</v>
      </c>
      <c r="BB154" s="111" t="s">
        <v>90</v>
      </c>
      <c r="BC154" s="56" t="s">
        <v>92</v>
      </c>
      <c r="BD154" s="109" t="s">
        <v>1094</v>
      </c>
      <c r="BE154" s="51" t="s">
        <v>88</v>
      </c>
      <c r="BF154" s="51" t="s">
        <v>88</v>
      </c>
    </row>
    <row r="155" spans="2:58" s="201" customFormat="1" ht="12.75" x14ac:dyDescent="0.2">
      <c r="B155" s="56">
        <v>2026</v>
      </c>
      <c r="C155" s="51">
        <v>891780111</v>
      </c>
      <c r="D155" s="51" t="s">
        <v>79</v>
      </c>
      <c r="E155" s="161" t="s">
        <v>1093</v>
      </c>
      <c r="F155" s="109" t="s">
        <v>1092</v>
      </c>
      <c r="G155" s="420">
        <v>0</v>
      </c>
      <c r="H155" s="56" t="s">
        <v>82</v>
      </c>
      <c r="I155" s="51" t="s">
        <v>174</v>
      </c>
      <c r="J155" s="121" t="s">
        <v>84</v>
      </c>
      <c r="K155" s="161" t="s">
        <v>1091</v>
      </c>
      <c r="L155" s="205">
        <v>6000000</v>
      </c>
      <c r="M155" s="51" t="s">
        <v>86</v>
      </c>
      <c r="N155" s="161" t="s">
        <v>1090</v>
      </c>
      <c r="O155" s="114">
        <v>1123631254</v>
      </c>
      <c r="P155" s="440">
        <v>402</v>
      </c>
      <c r="Q155" s="441">
        <v>46048</v>
      </c>
      <c r="R155" s="205">
        <v>296456300</v>
      </c>
      <c r="S155" s="205">
        <v>3087</v>
      </c>
      <c r="T155" s="436">
        <v>46049</v>
      </c>
      <c r="U155" s="205">
        <v>6000000</v>
      </c>
      <c r="V155" s="56" t="s">
        <v>88</v>
      </c>
      <c r="W155" s="114">
        <v>72220242</v>
      </c>
      <c r="X155" s="161" t="s">
        <v>617</v>
      </c>
      <c r="Y155" s="439">
        <v>46049</v>
      </c>
      <c r="Z155" s="439">
        <v>46055</v>
      </c>
      <c r="AA155" s="436" t="s">
        <v>90</v>
      </c>
      <c r="AB155" s="436">
        <v>46112</v>
      </c>
      <c r="AC155" s="123">
        <f t="shared" si="10"/>
        <v>57</v>
      </c>
      <c r="AD155" s="114">
        <v>0</v>
      </c>
      <c r="AE155" s="114">
        <v>0</v>
      </c>
      <c r="AF155" s="114">
        <v>0</v>
      </c>
      <c r="AG155" s="437" t="s">
        <v>90</v>
      </c>
      <c r="AH155" s="117">
        <f t="shared" si="11"/>
        <v>0</v>
      </c>
      <c r="AI155" s="114">
        <v>0</v>
      </c>
      <c r="AJ155" s="114">
        <v>0</v>
      </c>
      <c r="AK155" s="436" t="s">
        <v>90</v>
      </c>
      <c r="AL155" s="438" t="s">
        <v>90</v>
      </c>
      <c r="AM155" s="56">
        <v>0</v>
      </c>
      <c r="AN155" s="438" t="s">
        <v>90</v>
      </c>
      <c r="AO155" s="438" t="s">
        <v>90</v>
      </c>
      <c r="AP155" s="438" t="s">
        <v>90</v>
      </c>
      <c r="AQ155" s="123">
        <f t="shared" si="12"/>
        <v>0</v>
      </c>
      <c r="AR155" s="453">
        <f>+L155+AE155-AJ155</f>
        <v>6000000</v>
      </c>
      <c r="AS155" s="56" t="s">
        <v>571</v>
      </c>
      <c r="AT155" s="205">
        <v>0</v>
      </c>
      <c r="AU155" s="56" t="s">
        <v>91</v>
      </c>
      <c r="AV155" s="56">
        <v>0</v>
      </c>
      <c r="AW155" s="51" t="s">
        <v>90</v>
      </c>
      <c r="AX155" s="454">
        <f t="shared" si="13"/>
        <v>3000000</v>
      </c>
      <c r="AY155" s="455">
        <v>3000000</v>
      </c>
      <c r="AZ155" s="112">
        <f t="shared" si="14"/>
        <v>0.5</v>
      </c>
      <c r="BA155" s="159">
        <v>0.5</v>
      </c>
      <c r="BB155" s="111" t="s">
        <v>90</v>
      </c>
      <c r="BC155" s="56" t="s">
        <v>149</v>
      </c>
      <c r="BD155" s="109" t="s">
        <v>1089</v>
      </c>
      <c r="BE155" s="51" t="s">
        <v>88</v>
      </c>
      <c r="BF155" s="51" t="s">
        <v>88</v>
      </c>
    </row>
    <row r="156" spans="2:58" s="201" customFormat="1" ht="12.75" x14ac:dyDescent="0.2">
      <c r="B156" s="56">
        <v>2026</v>
      </c>
      <c r="C156" s="51">
        <v>891780111</v>
      </c>
      <c r="D156" s="51" t="s">
        <v>79</v>
      </c>
      <c r="E156" s="161" t="s">
        <v>1088</v>
      </c>
      <c r="F156" s="109" t="s">
        <v>1087</v>
      </c>
      <c r="G156" s="420">
        <v>0</v>
      </c>
      <c r="H156" s="56" t="s">
        <v>82</v>
      </c>
      <c r="I156" s="51" t="s">
        <v>174</v>
      </c>
      <c r="J156" s="121" t="s">
        <v>84</v>
      </c>
      <c r="K156" s="161" t="s">
        <v>1086</v>
      </c>
      <c r="L156" s="205">
        <v>3000000</v>
      </c>
      <c r="M156" s="51" t="s">
        <v>86</v>
      </c>
      <c r="N156" s="161" t="s">
        <v>1085</v>
      </c>
      <c r="O156" s="114">
        <v>1082841486</v>
      </c>
      <c r="P156" s="440">
        <v>402</v>
      </c>
      <c r="Q156" s="441">
        <v>46048</v>
      </c>
      <c r="R156" s="205">
        <v>296456300</v>
      </c>
      <c r="S156" s="205">
        <v>3088</v>
      </c>
      <c r="T156" s="436">
        <v>46044</v>
      </c>
      <c r="U156" s="205">
        <v>3000000</v>
      </c>
      <c r="V156" s="56" t="s">
        <v>88</v>
      </c>
      <c r="W156" s="114">
        <v>72220242</v>
      </c>
      <c r="X156" s="161" t="s">
        <v>617</v>
      </c>
      <c r="Y156" s="439">
        <v>46049</v>
      </c>
      <c r="Z156" s="439">
        <v>46097</v>
      </c>
      <c r="AA156" s="436" t="s">
        <v>90</v>
      </c>
      <c r="AB156" s="436">
        <v>46127</v>
      </c>
      <c r="AC156" s="123">
        <f t="shared" si="10"/>
        <v>30</v>
      </c>
      <c r="AD156" s="114">
        <v>0</v>
      </c>
      <c r="AE156" s="114">
        <v>0</v>
      </c>
      <c r="AF156" s="114">
        <v>0</v>
      </c>
      <c r="AG156" s="437" t="s">
        <v>90</v>
      </c>
      <c r="AH156" s="117">
        <f t="shared" si="11"/>
        <v>0</v>
      </c>
      <c r="AI156" s="114">
        <v>0</v>
      </c>
      <c r="AJ156" s="114">
        <v>0</v>
      </c>
      <c r="AK156" s="436" t="s">
        <v>90</v>
      </c>
      <c r="AL156" s="438" t="s">
        <v>90</v>
      </c>
      <c r="AM156" s="56">
        <v>0</v>
      </c>
      <c r="AN156" s="438" t="s">
        <v>90</v>
      </c>
      <c r="AO156" s="438" t="s">
        <v>90</v>
      </c>
      <c r="AP156" s="438" t="s">
        <v>90</v>
      </c>
      <c r="AQ156" s="123">
        <f t="shared" si="12"/>
        <v>0</v>
      </c>
      <c r="AR156" s="453">
        <f>+L156+AE156-AJ156</f>
        <v>3000000</v>
      </c>
      <c r="AS156" s="56" t="s">
        <v>571</v>
      </c>
      <c r="AT156" s="205">
        <v>0</v>
      </c>
      <c r="AU156" s="56" t="s">
        <v>91</v>
      </c>
      <c r="AV156" s="56">
        <v>0</v>
      </c>
      <c r="AW156" s="51" t="s">
        <v>90</v>
      </c>
      <c r="AX156" s="454">
        <f t="shared" si="13"/>
        <v>0</v>
      </c>
      <c r="AY156" s="455">
        <v>3000000</v>
      </c>
      <c r="AZ156" s="112">
        <f t="shared" si="14"/>
        <v>0</v>
      </c>
      <c r="BA156" s="159">
        <v>0</v>
      </c>
      <c r="BB156" s="111" t="s">
        <v>90</v>
      </c>
      <c r="BC156" s="56" t="s">
        <v>149</v>
      </c>
      <c r="BD156" s="109" t="s">
        <v>1084</v>
      </c>
      <c r="BE156" s="51" t="s">
        <v>88</v>
      </c>
      <c r="BF156" s="51" t="s">
        <v>88</v>
      </c>
    </row>
    <row r="157" spans="2:58" s="201" customFormat="1" ht="12.75" x14ac:dyDescent="0.2">
      <c r="B157" s="56">
        <v>2026</v>
      </c>
      <c r="C157" s="51">
        <v>891780111</v>
      </c>
      <c r="D157" s="51" t="s">
        <v>79</v>
      </c>
      <c r="E157" s="161" t="s">
        <v>1083</v>
      </c>
      <c r="F157" s="109" t="s">
        <v>1082</v>
      </c>
      <c r="G157" s="420">
        <v>0</v>
      </c>
      <c r="H157" s="56" t="s">
        <v>82</v>
      </c>
      <c r="I157" s="51" t="s">
        <v>174</v>
      </c>
      <c r="J157" s="121" t="s">
        <v>84</v>
      </c>
      <c r="K157" s="161" t="s">
        <v>1081</v>
      </c>
      <c r="L157" s="205">
        <v>6000000</v>
      </c>
      <c r="M157" s="51" t="s">
        <v>86</v>
      </c>
      <c r="N157" s="161" t="s">
        <v>1080</v>
      </c>
      <c r="O157" s="114">
        <v>1083558878</v>
      </c>
      <c r="P157" s="440">
        <v>402</v>
      </c>
      <c r="Q157" s="441">
        <v>46048</v>
      </c>
      <c r="R157" s="205">
        <v>296456300</v>
      </c>
      <c r="S157" s="205">
        <v>3089</v>
      </c>
      <c r="T157" s="436">
        <v>46048</v>
      </c>
      <c r="U157" s="205">
        <v>6000000</v>
      </c>
      <c r="V157" s="56" t="s">
        <v>88</v>
      </c>
      <c r="W157" s="114">
        <v>72220242</v>
      </c>
      <c r="X157" s="161" t="s">
        <v>617</v>
      </c>
      <c r="Y157" s="439">
        <v>46049</v>
      </c>
      <c r="Z157" s="439">
        <v>46055</v>
      </c>
      <c r="AA157" s="436" t="s">
        <v>90</v>
      </c>
      <c r="AB157" s="436">
        <v>46112</v>
      </c>
      <c r="AC157" s="123">
        <f t="shared" si="10"/>
        <v>57</v>
      </c>
      <c r="AD157" s="114">
        <v>0</v>
      </c>
      <c r="AE157" s="114">
        <v>0</v>
      </c>
      <c r="AF157" s="114">
        <v>0</v>
      </c>
      <c r="AG157" s="437" t="s">
        <v>90</v>
      </c>
      <c r="AH157" s="117">
        <f t="shared" si="11"/>
        <v>0</v>
      </c>
      <c r="AI157" s="114">
        <v>0</v>
      </c>
      <c r="AJ157" s="114">
        <v>0</v>
      </c>
      <c r="AK157" s="436" t="s">
        <v>90</v>
      </c>
      <c r="AL157" s="438" t="s">
        <v>90</v>
      </c>
      <c r="AM157" s="56">
        <v>0</v>
      </c>
      <c r="AN157" s="438" t="s">
        <v>90</v>
      </c>
      <c r="AO157" s="438" t="s">
        <v>90</v>
      </c>
      <c r="AP157" s="438" t="s">
        <v>90</v>
      </c>
      <c r="AQ157" s="123">
        <f t="shared" si="12"/>
        <v>0</v>
      </c>
      <c r="AR157" s="453">
        <f>+L157+AE157-AJ157</f>
        <v>6000000</v>
      </c>
      <c r="AS157" s="56" t="s">
        <v>571</v>
      </c>
      <c r="AT157" s="205">
        <v>0</v>
      </c>
      <c r="AU157" s="56" t="s">
        <v>91</v>
      </c>
      <c r="AV157" s="56">
        <v>0</v>
      </c>
      <c r="AW157" s="51" t="s">
        <v>90</v>
      </c>
      <c r="AX157" s="454">
        <f t="shared" si="13"/>
        <v>6000000</v>
      </c>
      <c r="AY157" s="455">
        <v>0</v>
      </c>
      <c r="AZ157" s="112">
        <f t="shared" si="14"/>
        <v>1</v>
      </c>
      <c r="BA157" s="159">
        <v>1</v>
      </c>
      <c r="BB157" s="111" t="s">
        <v>90</v>
      </c>
      <c r="BC157" s="56" t="s">
        <v>149</v>
      </c>
      <c r="BD157" s="109" t="s">
        <v>1079</v>
      </c>
      <c r="BE157" s="51" t="s">
        <v>88</v>
      </c>
      <c r="BF157" s="51" t="s">
        <v>88</v>
      </c>
    </row>
    <row r="158" spans="2:58" s="201" customFormat="1" ht="12.75" x14ac:dyDescent="0.2">
      <c r="B158" s="56">
        <v>2026</v>
      </c>
      <c r="C158" s="51">
        <v>891780111</v>
      </c>
      <c r="D158" s="51" t="s">
        <v>79</v>
      </c>
      <c r="E158" s="161" t="s">
        <v>1078</v>
      </c>
      <c r="F158" s="109" t="s">
        <v>1077</v>
      </c>
      <c r="G158" s="420">
        <v>0</v>
      </c>
      <c r="H158" s="56" t="s">
        <v>82</v>
      </c>
      <c r="I158" s="51" t="s">
        <v>174</v>
      </c>
      <c r="J158" s="121" t="s">
        <v>84</v>
      </c>
      <c r="K158" s="161" t="s">
        <v>1076</v>
      </c>
      <c r="L158" s="205">
        <v>4500000</v>
      </c>
      <c r="M158" s="51" t="s">
        <v>86</v>
      </c>
      <c r="N158" s="161" t="s">
        <v>1075</v>
      </c>
      <c r="O158" s="114">
        <v>1082837718</v>
      </c>
      <c r="P158" s="440">
        <v>402</v>
      </c>
      <c r="Q158" s="441">
        <v>46048</v>
      </c>
      <c r="R158" s="205">
        <v>296456300</v>
      </c>
      <c r="S158" s="205">
        <v>3090</v>
      </c>
      <c r="T158" s="436">
        <v>46048</v>
      </c>
      <c r="U158" s="205">
        <v>4500000</v>
      </c>
      <c r="V158" s="56" t="s">
        <v>88</v>
      </c>
      <c r="W158" s="114">
        <v>72220242</v>
      </c>
      <c r="X158" s="161" t="s">
        <v>617</v>
      </c>
      <c r="Y158" s="439">
        <v>46049</v>
      </c>
      <c r="Z158" s="439">
        <v>46097</v>
      </c>
      <c r="AA158" s="436" t="s">
        <v>90</v>
      </c>
      <c r="AB158" s="436">
        <v>46127</v>
      </c>
      <c r="AC158" s="123">
        <f t="shared" si="10"/>
        <v>30</v>
      </c>
      <c r="AD158" s="114">
        <v>0</v>
      </c>
      <c r="AE158" s="114">
        <v>0</v>
      </c>
      <c r="AF158" s="114">
        <v>0</v>
      </c>
      <c r="AG158" s="437" t="s">
        <v>90</v>
      </c>
      <c r="AH158" s="117">
        <f t="shared" si="11"/>
        <v>0</v>
      </c>
      <c r="AI158" s="114">
        <v>0</v>
      </c>
      <c r="AJ158" s="114">
        <v>0</v>
      </c>
      <c r="AK158" s="436" t="s">
        <v>90</v>
      </c>
      <c r="AL158" s="438" t="s">
        <v>90</v>
      </c>
      <c r="AM158" s="56">
        <v>0</v>
      </c>
      <c r="AN158" s="438" t="s">
        <v>90</v>
      </c>
      <c r="AO158" s="438" t="s">
        <v>90</v>
      </c>
      <c r="AP158" s="438" t="s">
        <v>90</v>
      </c>
      <c r="AQ158" s="123">
        <f t="shared" si="12"/>
        <v>0</v>
      </c>
      <c r="AR158" s="453">
        <f>+L158+AE158-AJ158</f>
        <v>4500000</v>
      </c>
      <c r="AS158" s="56" t="s">
        <v>571</v>
      </c>
      <c r="AT158" s="205">
        <v>0</v>
      </c>
      <c r="AU158" s="56" t="s">
        <v>91</v>
      </c>
      <c r="AV158" s="56">
        <v>0</v>
      </c>
      <c r="AW158" s="51" t="s">
        <v>90</v>
      </c>
      <c r="AX158" s="454">
        <f t="shared" si="13"/>
        <v>0</v>
      </c>
      <c r="AY158" s="455">
        <v>4500000</v>
      </c>
      <c r="AZ158" s="112">
        <f t="shared" si="14"/>
        <v>0</v>
      </c>
      <c r="BA158" s="159">
        <v>0</v>
      </c>
      <c r="BB158" s="111" t="s">
        <v>90</v>
      </c>
      <c r="BC158" s="56" t="s">
        <v>149</v>
      </c>
      <c r="BD158" s="109" t="s">
        <v>1074</v>
      </c>
      <c r="BE158" s="51" t="s">
        <v>88</v>
      </c>
      <c r="BF158" s="51" t="s">
        <v>88</v>
      </c>
    </row>
    <row r="159" spans="2:58" s="201" customFormat="1" ht="12.75" x14ac:dyDescent="0.2">
      <c r="B159" s="56">
        <v>2026</v>
      </c>
      <c r="C159" s="51">
        <v>891780111</v>
      </c>
      <c r="D159" s="51" t="s">
        <v>79</v>
      </c>
      <c r="E159" s="161" t="s">
        <v>1073</v>
      </c>
      <c r="F159" s="109" t="s">
        <v>1072</v>
      </c>
      <c r="G159" s="420">
        <v>0</v>
      </c>
      <c r="H159" s="56" t="s">
        <v>82</v>
      </c>
      <c r="I159" s="51" t="s">
        <v>174</v>
      </c>
      <c r="J159" s="121" t="s">
        <v>84</v>
      </c>
      <c r="K159" s="161" t="s">
        <v>1071</v>
      </c>
      <c r="L159" s="205">
        <v>9000000</v>
      </c>
      <c r="M159" s="51" t="s">
        <v>86</v>
      </c>
      <c r="N159" s="161" t="s">
        <v>1070</v>
      </c>
      <c r="O159" s="114">
        <v>1083016404</v>
      </c>
      <c r="P159" s="440">
        <v>402</v>
      </c>
      <c r="Q159" s="441">
        <v>46048</v>
      </c>
      <c r="R159" s="205">
        <v>296456300</v>
      </c>
      <c r="S159" s="205">
        <v>3091</v>
      </c>
      <c r="T159" s="436">
        <v>46048</v>
      </c>
      <c r="U159" s="205">
        <v>9000000</v>
      </c>
      <c r="V159" s="56" t="s">
        <v>88</v>
      </c>
      <c r="W159" s="114">
        <v>72220242</v>
      </c>
      <c r="X159" s="161" t="s">
        <v>617</v>
      </c>
      <c r="Y159" s="439">
        <v>46049</v>
      </c>
      <c r="Z159" s="439">
        <v>46055</v>
      </c>
      <c r="AA159" s="436" t="s">
        <v>90</v>
      </c>
      <c r="AB159" s="436">
        <v>46127</v>
      </c>
      <c r="AC159" s="123">
        <f t="shared" si="10"/>
        <v>72</v>
      </c>
      <c r="AD159" s="114">
        <v>1</v>
      </c>
      <c r="AE159" s="114">
        <v>3000000</v>
      </c>
      <c r="AF159" s="114">
        <v>1</v>
      </c>
      <c r="AG159" s="437">
        <v>46157</v>
      </c>
      <c r="AH159" s="117">
        <f t="shared" si="11"/>
        <v>30</v>
      </c>
      <c r="AI159" s="114">
        <v>0</v>
      </c>
      <c r="AJ159" s="114">
        <v>0</v>
      </c>
      <c r="AK159" s="436" t="s">
        <v>90</v>
      </c>
      <c r="AL159" s="438" t="s">
        <v>90</v>
      </c>
      <c r="AM159" s="56">
        <v>0</v>
      </c>
      <c r="AN159" s="438" t="s">
        <v>90</v>
      </c>
      <c r="AO159" s="438" t="s">
        <v>90</v>
      </c>
      <c r="AP159" s="438" t="s">
        <v>90</v>
      </c>
      <c r="AQ159" s="123">
        <f t="shared" si="12"/>
        <v>0</v>
      </c>
      <c r="AR159" s="453">
        <f>+L159+AE159-AJ159</f>
        <v>12000000</v>
      </c>
      <c r="AS159" s="56" t="s">
        <v>571</v>
      </c>
      <c r="AT159" s="205">
        <v>0</v>
      </c>
      <c r="AU159" s="56" t="s">
        <v>91</v>
      </c>
      <c r="AV159" s="56">
        <v>0</v>
      </c>
      <c r="AW159" s="51" t="s">
        <v>90</v>
      </c>
      <c r="AX159" s="454">
        <f t="shared" si="13"/>
        <v>6000000</v>
      </c>
      <c r="AY159" s="455">
        <v>6000000</v>
      </c>
      <c r="AZ159" s="112">
        <f t="shared" si="14"/>
        <v>0.5</v>
      </c>
      <c r="BA159" s="159">
        <v>0.5</v>
      </c>
      <c r="BB159" s="111" t="s">
        <v>90</v>
      </c>
      <c r="BC159" s="56" t="s">
        <v>149</v>
      </c>
      <c r="BD159" s="109" t="s">
        <v>1069</v>
      </c>
      <c r="BE159" s="51" t="s">
        <v>88</v>
      </c>
      <c r="BF159" s="51" t="s">
        <v>88</v>
      </c>
    </row>
    <row r="160" spans="2:58" s="201" customFormat="1" ht="12.75" x14ac:dyDescent="0.2">
      <c r="B160" s="56">
        <v>2026</v>
      </c>
      <c r="C160" s="51">
        <v>891780111</v>
      </c>
      <c r="D160" s="51" t="s">
        <v>79</v>
      </c>
      <c r="E160" s="161" t="s">
        <v>1068</v>
      </c>
      <c r="F160" s="109" t="s">
        <v>1067</v>
      </c>
      <c r="G160" s="420">
        <v>20243201010084</v>
      </c>
      <c r="H160" s="56" t="s">
        <v>82</v>
      </c>
      <c r="I160" s="51" t="s">
        <v>530</v>
      </c>
      <c r="J160" s="121" t="s">
        <v>84</v>
      </c>
      <c r="K160" s="161" t="s">
        <v>1066</v>
      </c>
      <c r="L160" s="205">
        <v>47848671</v>
      </c>
      <c r="M160" s="51" t="s">
        <v>86</v>
      </c>
      <c r="N160" s="161" t="s">
        <v>1065</v>
      </c>
      <c r="O160" s="114">
        <v>1102840315</v>
      </c>
      <c r="P160" s="440">
        <v>111</v>
      </c>
      <c r="Q160" s="441">
        <v>45996</v>
      </c>
      <c r="R160" s="205">
        <v>2690717515</v>
      </c>
      <c r="S160" s="205">
        <v>763</v>
      </c>
      <c r="T160" s="436">
        <v>46050</v>
      </c>
      <c r="U160" s="205">
        <v>47848671</v>
      </c>
      <c r="V160" s="56" t="s">
        <v>88</v>
      </c>
      <c r="W160" s="114">
        <v>72005158</v>
      </c>
      <c r="X160" s="161" t="s">
        <v>1064</v>
      </c>
      <c r="Y160" s="439">
        <v>46049</v>
      </c>
      <c r="Z160" s="439">
        <v>46050</v>
      </c>
      <c r="AA160" s="436" t="s">
        <v>90</v>
      </c>
      <c r="AB160" s="436">
        <v>46234</v>
      </c>
      <c r="AC160" s="123">
        <f t="shared" si="10"/>
        <v>184</v>
      </c>
      <c r="AD160" s="114">
        <v>0</v>
      </c>
      <c r="AE160" s="114">
        <v>0</v>
      </c>
      <c r="AF160" s="114">
        <v>0</v>
      </c>
      <c r="AG160" s="437" t="s">
        <v>90</v>
      </c>
      <c r="AH160" s="117">
        <f t="shared" si="11"/>
        <v>0</v>
      </c>
      <c r="AI160" s="114">
        <v>0</v>
      </c>
      <c r="AJ160" s="114">
        <v>0</v>
      </c>
      <c r="AK160" s="436" t="s">
        <v>90</v>
      </c>
      <c r="AL160" s="438" t="s">
        <v>90</v>
      </c>
      <c r="AM160" s="56">
        <v>0</v>
      </c>
      <c r="AN160" s="438" t="s">
        <v>90</v>
      </c>
      <c r="AO160" s="438" t="s">
        <v>90</v>
      </c>
      <c r="AP160" s="438" t="s">
        <v>90</v>
      </c>
      <c r="AQ160" s="123">
        <f t="shared" si="12"/>
        <v>0</v>
      </c>
      <c r="AR160" s="453">
        <f>+L160+AE160-AJ160</f>
        <v>47848671</v>
      </c>
      <c r="AS160" s="56" t="s">
        <v>526</v>
      </c>
      <c r="AT160" s="205">
        <v>0</v>
      </c>
      <c r="AU160" s="56" t="s">
        <v>91</v>
      </c>
      <c r="AV160" s="56">
        <v>0</v>
      </c>
      <c r="AW160" s="51" t="s">
        <v>90</v>
      </c>
      <c r="AX160" s="454">
        <f t="shared" si="13"/>
        <v>23924334</v>
      </c>
      <c r="AY160" s="454">
        <v>23924337</v>
      </c>
      <c r="AZ160" s="112">
        <f t="shared" si="14"/>
        <v>0.49999996865116692</v>
      </c>
      <c r="BA160" s="159">
        <v>0.49999996865116692</v>
      </c>
      <c r="BB160" s="111" t="s">
        <v>90</v>
      </c>
      <c r="BC160" s="56" t="s">
        <v>92</v>
      </c>
      <c r="BD160" s="109" t="s">
        <v>1063</v>
      </c>
      <c r="BE160" s="51" t="s">
        <v>88</v>
      </c>
      <c r="BF160" s="51" t="s">
        <v>88</v>
      </c>
    </row>
    <row r="161" spans="2:58" s="201" customFormat="1" ht="12.75" x14ac:dyDescent="0.2">
      <c r="B161" s="56">
        <v>2026</v>
      </c>
      <c r="C161" s="51">
        <v>891780111</v>
      </c>
      <c r="D161" s="51" t="s">
        <v>79</v>
      </c>
      <c r="E161" s="161" t="s">
        <v>1062</v>
      </c>
      <c r="F161" s="109" t="s">
        <v>1061</v>
      </c>
      <c r="G161" s="420">
        <v>0</v>
      </c>
      <c r="H161" s="56" t="s">
        <v>82</v>
      </c>
      <c r="I161" s="51" t="s">
        <v>174</v>
      </c>
      <c r="J161" s="121" t="s">
        <v>84</v>
      </c>
      <c r="K161" s="161" t="s">
        <v>1060</v>
      </c>
      <c r="L161" s="205">
        <v>17500000</v>
      </c>
      <c r="M161" s="51" t="s">
        <v>86</v>
      </c>
      <c r="N161" s="161" t="s">
        <v>1059</v>
      </c>
      <c r="O161" s="114">
        <v>1007934104</v>
      </c>
      <c r="P161" s="440">
        <v>38</v>
      </c>
      <c r="Q161" s="441">
        <v>46030</v>
      </c>
      <c r="R161" s="205">
        <v>1163600000</v>
      </c>
      <c r="S161" s="205">
        <v>3271</v>
      </c>
      <c r="T161" s="436">
        <v>46049</v>
      </c>
      <c r="U161" s="205">
        <v>17500000</v>
      </c>
      <c r="V161" s="56" t="s">
        <v>88</v>
      </c>
      <c r="W161" s="114">
        <v>1082903415</v>
      </c>
      <c r="X161" s="161" t="s">
        <v>1058</v>
      </c>
      <c r="Y161" s="439">
        <v>46050</v>
      </c>
      <c r="Z161" s="439">
        <v>46055</v>
      </c>
      <c r="AA161" s="436" t="s">
        <v>90</v>
      </c>
      <c r="AB161" s="436">
        <v>46203</v>
      </c>
      <c r="AC161" s="123">
        <f t="shared" si="10"/>
        <v>148</v>
      </c>
      <c r="AD161" s="114">
        <v>0</v>
      </c>
      <c r="AE161" s="114">
        <v>0</v>
      </c>
      <c r="AF161" s="114">
        <v>0</v>
      </c>
      <c r="AG161" s="437" t="s">
        <v>90</v>
      </c>
      <c r="AH161" s="117">
        <f t="shared" si="11"/>
        <v>0</v>
      </c>
      <c r="AI161" s="114">
        <v>0</v>
      </c>
      <c r="AJ161" s="114">
        <v>0</v>
      </c>
      <c r="AK161" s="436" t="s">
        <v>90</v>
      </c>
      <c r="AL161" s="438" t="s">
        <v>90</v>
      </c>
      <c r="AM161" s="56">
        <v>0</v>
      </c>
      <c r="AN161" s="438" t="s">
        <v>90</v>
      </c>
      <c r="AO161" s="438" t="s">
        <v>90</v>
      </c>
      <c r="AP161" s="438" t="s">
        <v>90</v>
      </c>
      <c r="AQ161" s="123">
        <f t="shared" si="12"/>
        <v>0</v>
      </c>
      <c r="AR161" s="453">
        <f>+L161+AE161-AJ161</f>
        <v>17500000</v>
      </c>
      <c r="AS161" s="56" t="s">
        <v>88</v>
      </c>
      <c r="AT161" s="205">
        <v>17500000</v>
      </c>
      <c r="AU161" s="56" t="s">
        <v>91</v>
      </c>
      <c r="AV161" s="56">
        <v>0</v>
      </c>
      <c r="AW161" s="51" t="s">
        <v>90</v>
      </c>
      <c r="AX161" s="454">
        <f t="shared" si="13"/>
        <v>14000000</v>
      </c>
      <c r="AY161" s="455">
        <v>3500000</v>
      </c>
      <c r="AZ161" s="112">
        <f t="shared" si="14"/>
        <v>0.8</v>
      </c>
      <c r="BA161" s="159">
        <v>0.8</v>
      </c>
      <c r="BB161" s="111" t="s">
        <v>90</v>
      </c>
      <c r="BC161" s="56" t="s">
        <v>92</v>
      </c>
      <c r="BD161" s="109" t="s">
        <v>1057</v>
      </c>
      <c r="BE161" s="51" t="s">
        <v>88</v>
      </c>
      <c r="BF161" s="51" t="s">
        <v>88</v>
      </c>
    </row>
    <row r="162" spans="2:58" s="201" customFormat="1" ht="12.75" x14ac:dyDescent="0.2">
      <c r="B162" s="56">
        <v>2026</v>
      </c>
      <c r="C162" s="51">
        <v>891780111</v>
      </c>
      <c r="D162" s="51" t="s">
        <v>79</v>
      </c>
      <c r="E162" s="161" t="s">
        <v>1056</v>
      </c>
      <c r="F162" s="109" t="s">
        <v>1055</v>
      </c>
      <c r="G162" s="420">
        <v>0</v>
      </c>
      <c r="H162" s="56" t="s">
        <v>82</v>
      </c>
      <c r="I162" s="51" t="s">
        <v>174</v>
      </c>
      <c r="J162" s="121" t="s">
        <v>84</v>
      </c>
      <c r="K162" s="161" t="s">
        <v>1054</v>
      </c>
      <c r="L162" s="205">
        <v>19000000</v>
      </c>
      <c r="M162" s="51" t="s">
        <v>86</v>
      </c>
      <c r="N162" s="161" t="s">
        <v>1053</v>
      </c>
      <c r="O162" s="114">
        <v>1083003346</v>
      </c>
      <c r="P162" s="440">
        <v>38</v>
      </c>
      <c r="Q162" s="441">
        <v>46030</v>
      </c>
      <c r="R162" s="205">
        <v>1163600000</v>
      </c>
      <c r="S162" s="205">
        <v>3272</v>
      </c>
      <c r="T162" s="436">
        <v>46050</v>
      </c>
      <c r="U162" s="205">
        <v>19000000</v>
      </c>
      <c r="V162" s="56" t="s">
        <v>88</v>
      </c>
      <c r="W162" s="114">
        <v>1082884010</v>
      </c>
      <c r="X162" s="161" t="s">
        <v>604</v>
      </c>
      <c r="Y162" s="439">
        <v>46050</v>
      </c>
      <c r="Z162" s="439">
        <v>46055</v>
      </c>
      <c r="AA162" s="436" t="s">
        <v>90</v>
      </c>
      <c r="AB162" s="436">
        <v>46203</v>
      </c>
      <c r="AC162" s="123">
        <f t="shared" si="10"/>
        <v>148</v>
      </c>
      <c r="AD162" s="114">
        <v>0</v>
      </c>
      <c r="AE162" s="114">
        <v>0</v>
      </c>
      <c r="AF162" s="114">
        <v>0</v>
      </c>
      <c r="AG162" s="437" t="s">
        <v>90</v>
      </c>
      <c r="AH162" s="117">
        <f t="shared" si="11"/>
        <v>0</v>
      </c>
      <c r="AI162" s="114">
        <v>0</v>
      </c>
      <c r="AJ162" s="114">
        <v>0</v>
      </c>
      <c r="AK162" s="436" t="s">
        <v>90</v>
      </c>
      <c r="AL162" s="438" t="s">
        <v>90</v>
      </c>
      <c r="AM162" s="56">
        <v>0</v>
      </c>
      <c r="AN162" s="438" t="s">
        <v>90</v>
      </c>
      <c r="AO162" s="438" t="s">
        <v>90</v>
      </c>
      <c r="AP162" s="438" t="s">
        <v>90</v>
      </c>
      <c r="AQ162" s="123">
        <f t="shared" si="12"/>
        <v>0</v>
      </c>
      <c r="AR162" s="453">
        <f>+L162+AE162-AJ162</f>
        <v>19000000</v>
      </c>
      <c r="AS162" s="56" t="s">
        <v>88</v>
      </c>
      <c r="AT162" s="205">
        <v>19000000</v>
      </c>
      <c r="AU162" s="56" t="s">
        <v>91</v>
      </c>
      <c r="AV162" s="56">
        <v>0</v>
      </c>
      <c r="AW162" s="51" t="s">
        <v>90</v>
      </c>
      <c r="AX162" s="454">
        <f t="shared" si="13"/>
        <v>15200000</v>
      </c>
      <c r="AY162" s="455">
        <v>3800000</v>
      </c>
      <c r="AZ162" s="112">
        <f t="shared" si="14"/>
        <v>0.8</v>
      </c>
      <c r="BA162" s="159">
        <v>0.8</v>
      </c>
      <c r="BB162" s="111" t="s">
        <v>90</v>
      </c>
      <c r="BC162" s="56" t="s">
        <v>92</v>
      </c>
      <c r="BD162" s="109" t="s">
        <v>1052</v>
      </c>
      <c r="BE162" s="51" t="s">
        <v>88</v>
      </c>
      <c r="BF162" s="51" t="s">
        <v>88</v>
      </c>
    </row>
    <row r="163" spans="2:58" s="201" customFormat="1" ht="12.75" x14ac:dyDescent="0.2">
      <c r="B163" s="56">
        <v>2026</v>
      </c>
      <c r="C163" s="51">
        <v>891780111</v>
      </c>
      <c r="D163" s="51" t="s">
        <v>79</v>
      </c>
      <c r="E163" s="161" t="s">
        <v>1051</v>
      </c>
      <c r="F163" s="109" t="s">
        <v>1050</v>
      </c>
      <c r="G163" s="420">
        <v>0</v>
      </c>
      <c r="H163" s="56" t="s">
        <v>82</v>
      </c>
      <c r="I163" s="51" t="s">
        <v>174</v>
      </c>
      <c r="J163" s="121" t="s">
        <v>84</v>
      </c>
      <c r="K163" s="161" t="s">
        <v>1049</v>
      </c>
      <c r="L163" s="205">
        <v>12000000</v>
      </c>
      <c r="M163" s="51" t="s">
        <v>86</v>
      </c>
      <c r="N163" s="161" t="s">
        <v>1048</v>
      </c>
      <c r="O163" s="114">
        <v>1193521694</v>
      </c>
      <c r="P163" s="440">
        <v>293</v>
      </c>
      <c r="Q163" s="441">
        <v>46043</v>
      </c>
      <c r="R163" s="205">
        <v>30500000</v>
      </c>
      <c r="S163" s="205">
        <v>3281</v>
      </c>
      <c r="T163" s="436">
        <v>46050</v>
      </c>
      <c r="U163" s="205">
        <v>12000000</v>
      </c>
      <c r="V163" s="56" t="s">
        <v>88</v>
      </c>
      <c r="W163" s="114">
        <v>51909946</v>
      </c>
      <c r="X163" s="161" t="s">
        <v>1047</v>
      </c>
      <c r="Y163" s="439">
        <v>46050</v>
      </c>
      <c r="Z163" s="439">
        <v>46058</v>
      </c>
      <c r="AA163" s="436" t="s">
        <v>90</v>
      </c>
      <c r="AB163" s="436">
        <v>46173</v>
      </c>
      <c r="AC163" s="123">
        <f t="shared" si="10"/>
        <v>115</v>
      </c>
      <c r="AD163" s="114">
        <v>0</v>
      </c>
      <c r="AE163" s="114">
        <v>0</v>
      </c>
      <c r="AF163" s="114">
        <v>0</v>
      </c>
      <c r="AG163" s="437" t="s">
        <v>90</v>
      </c>
      <c r="AH163" s="117">
        <f t="shared" si="11"/>
        <v>0</v>
      </c>
      <c r="AI163" s="114">
        <v>0</v>
      </c>
      <c r="AJ163" s="114">
        <v>0</v>
      </c>
      <c r="AK163" s="436" t="s">
        <v>90</v>
      </c>
      <c r="AL163" s="438" t="s">
        <v>90</v>
      </c>
      <c r="AM163" s="56">
        <v>0</v>
      </c>
      <c r="AN163" s="438" t="s">
        <v>90</v>
      </c>
      <c r="AO163" s="438" t="s">
        <v>90</v>
      </c>
      <c r="AP163" s="438" t="s">
        <v>90</v>
      </c>
      <c r="AQ163" s="123">
        <f t="shared" si="12"/>
        <v>0</v>
      </c>
      <c r="AR163" s="453">
        <f>+L163+AE163-AJ163</f>
        <v>12000000</v>
      </c>
      <c r="AS163" s="56" t="s">
        <v>88</v>
      </c>
      <c r="AT163" s="205">
        <v>12000000</v>
      </c>
      <c r="AU163" s="56" t="s">
        <v>91</v>
      </c>
      <c r="AV163" s="56">
        <v>0</v>
      </c>
      <c r="AW163" s="51" t="s">
        <v>90</v>
      </c>
      <c r="AX163" s="454">
        <f t="shared" si="13"/>
        <v>9000000</v>
      </c>
      <c r="AY163" s="455">
        <v>3000000</v>
      </c>
      <c r="AZ163" s="112">
        <f t="shared" si="14"/>
        <v>0.75</v>
      </c>
      <c r="BA163" s="159">
        <v>0.75</v>
      </c>
      <c r="BB163" s="111" t="s">
        <v>90</v>
      </c>
      <c r="BC163" s="56" t="s">
        <v>149</v>
      </c>
      <c r="BD163" s="109" t="s">
        <v>1046</v>
      </c>
      <c r="BE163" s="51" t="s">
        <v>88</v>
      </c>
      <c r="BF163" s="51" t="s">
        <v>88</v>
      </c>
    </row>
    <row r="164" spans="2:58" s="201" customFormat="1" ht="12.75" x14ac:dyDescent="0.2">
      <c r="B164" s="56">
        <v>2026</v>
      </c>
      <c r="C164" s="51">
        <v>891780111</v>
      </c>
      <c r="D164" s="51" t="s">
        <v>79</v>
      </c>
      <c r="E164" s="161" t="s">
        <v>1045</v>
      </c>
      <c r="F164" s="109" t="s">
        <v>1044</v>
      </c>
      <c r="G164" s="420">
        <v>0</v>
      </c>
      <c r="H164" s="56" t="s">
        <v>82</v>
      </c>
      <c r="I164" s="51" t="s">
        <v>174</v>
      </c>
      <c r="J164" s="121" t="s">
        <v>84</v>
      </c>
      <c r="K164" s="161" t="s">
        <v>1043</v>
      </c>
      <c r="L164" s="205">
        <v>12428933</v>
      </c>
      <c r="M164" s="51" t="s">
        <v>86</v>
      </c>
      <c r="N164" s="161" t="s">
        <v>1042</v>
      </c>
      <c r="O164" s="114">
        <v>1064986034</v>
      </c>
      <c r="P164" s="440">
        <v>46</v>
      </c>
      <c r="Q164" s="441">
        <v>46030</v>
      </c>
      <c r="R164" s="205">
        <v>211600000</v>
      </c>
      <c r="S164" s="205">
        <v>3282</v>
      </c>
      <c r="T164" s="436">
        <v>46050</v>
      </c>
      <c r="U164" s="205">
        <v>12428933</v>
      </c>
      <c r="V164" s="56" t="s">
        <v>88</v>
      </c>
      <c r="W164" s="114">
        <v>36669284</v>
      </c>
      <c r="X164" s="161" t="s">
        <v>1041</v>
      </c>
      <c r="Y164" s="439">
        <v>46050</v>
      </c>
      <c r="Z164" s="439">
        <v>46062</v>
      </c>
      <c r="AA164" s="436" t="s">
        <v>90</v>
      </c>
      <c r="AB164" s="436">
        <v>46173</v>
      </c>
      <c r="AC164" s="123">
        <f t="shared" si="10"/>
        <v>111</v>
      </c>
      <c r="AD164" s="114">
        <v>0</v>
      </c>
      <c r="AE164" s="114">
        <v>0</v>
      </c>
      <c r="AF164" s="114">
        <v>0</v>
      </c>
      <c r="AG164" s="437" t="s">
        <v>90</v>
      </c>
      <c r="AH164" s="117">
        <f t="shared" si="11"/>
        <v>0</v>
      </c>
      <c r="AI164" s="114">
        <v>0</v>
      </c>
      <c r="AJ164" s="114">
        <v>0</v>
      </c>
      <c r="AK164" s="436" t="s">
        <v>90</v>
      </c>
      <c r="AL164" s="438" t="s">
        <v>90</v>
      </c>
      <c r="AM164" s="56">
        <v>0</v>
      </c>
      <c r="AN164" s="438" t="s">
        <v>90</v>
      </c>
      <c r="AO164" s="438" t="s">
        <v>90</v>
      </c>
      <c r="AP164" s="438" t="s">
        <v>90</v>
      </c>
      <c r="AQ164" s="123">
        <f t="shared" si="12"/>
        <v>0</v>
      </c>
      <c r="AR164" s="453">
        <f>+L164+AE164-AJ164</f>
        <v>12428933</v>
      </c>
      <c r="AS164" s="56" t="s">
        <v>88</v>
      </c>
      <c r="AT164" s="205">
        <v>12428933</v>
      </c>
      <c r="AU164" s="56" t="s">
        <v>91</v>
      </c>
      <c r="AV164" s="56">
        <v>0</v>
      </c>
      <c r="AW164" s="51" t="s">
        <v>90</v>
      </c>
      <c r="AX164" s="454">
        <f t="shared" si="13"/>
        <v>5648933</v>
      </c>
      <c r="AY164" s="455">
        <v>6780000</v>
      </c>
      <c r="AZ164" s="112">
        <f t="shared" si="14"/>
        <v>0.454498628321514</v>
      </c>
      <c r="BA164" s="159">
        <v>0.454498628321514</v>
      </c>
      <c r="BB164" s="111" t="s">
        <v>90</v>
      </c>
      <c r="BC164" s="56" t="s">
        <v>149</v>
      </c>
      <c r="BD164" s="109" t="s">
        <v>1040</v>
      </c>
      <c r="BE164" s="51" t="s">
        <v>88</v>
      </c>
      <c r="BF164" s="51" t="s">
        <v>88</v>
      </c>
    </row>
    <row r="165" spans="2:58" s="201" customFormat="1" ht="12.75" x14ac:dyDescent="0.2">
      <c r="B165" s="56">
        <v>2026</v>
      </c>
      <c r="C165" s="51">
        <v>891780111</v>
      </c>
      <c r="D165" s="51" t="s">
        <v>79</v>
      </c>
      <c r="E165" s="161" t="s">
        <v>1039</v>
      </c>
      <c r="F165" s="109" t="s">
        <v>1038</v>
      </c>
      <c r="G165" s="420">
        <v>20243201010084</v>
      </c>
      <c r="H165" s="56" t="s">
        <v>82</v>
      </c>
      <c r="I165" s="51" t="s">
        <v>530</v>
      </c>
      <c r="J165" s="121" t="s">
        <v>84</v>
      </c>
      <c r="K165" s="161" t="s">
        <v>1037</v>
      </c>
      <c r="L165" s="205">
        <v>49576986</v>
      </c>
      <c r="M165" s="51" t="s">
        <v>86</v>
      </c>
      <c r="N165" s="161" t="s">
        <v>1036</v>
      </c>
      <c r="O165" s="114">
        <v>1083009192</v>
      </c>
      <c r="P165" s="440">
        <v>113</v>
      </c>
      <c r="Q165" s="441">
        <v>45996</v>
      </c>
      <c r="R165" s="205">
        <v>2718012599</v>
      </c>
      <c r="S165" s="205">
        <v>772</v>
      </c>
      <c r="T165" s="436">
        <v>46052</v>
      </c>
      <c r="U165" s="205">
        <v>49576986</v>
      </c>
      <c r="V165" s="56" t="s">
        <v>88</v>
      </c>
      <c r="W165" s="114">
        <v>1082903415</v>
      </c>
      <c r="X165" s="161" t="s">
        <v>815</v>
      </c>
      <c r="Y165" s="439">
        <v>46051</v>
      </c>
      <c r="Z165" s="439">
        <v>46052</v>
      </c>
      <c r="AA165" s="436" t="s">
        <v>90</v>
      </c>
      <c r="AB165" s="436">
        <v>46234</v>
      </c>
      <c r="AC165" s="123">
        <f t="shared" si="10"/>
        <v>182</v>
      </c>
      <c r="AD165" s="114">
        <v>0</v>
      </c>
      <c r="AE165" s="114">
        <v>0</v>
      </c>
      <c r="AF165" s="114">
        <v>0</v>
      </c>
      <c r="AG165" s="437" t="s">
        <v>90</v>
      </c>
      <c r="AH165" s="117">
        <f t="shared" si="11"/>
        <v>0</v>
      </c>
      <c r="AI165" s="114">
        <v>0</v>
      </c>
      <c r="AJ165" s="114">
        <v>0</v>
      </c>
      <c r="AK165" s="436" t="s">
        <v>90</v>
      </c>
      <c r="AL165" s="438" t="s">
        <v>90</v>
      </c>
      <c r="AM165" s="56">
        <v>0</v>
      </c>
      <c r="AN165" s="438" t="s">
        <v>90</v>
      </c>
      <c r="AO165" s="438" t="s">
        <v>90</v>
      </c>
      <c r="AP165" s="438" t="s">
        <v>90</v>
      </c>
      <c r="AQ165" s="123">
        <f t="shared" si="12"/>
        <v>0</v>
      </c>
      <c r="AR165" s="453">
        <f>+L165+AE165-AJ165</f>
        <v>49576986</v>
      </c>
      <c r="AS165" s="56" t="s">
        <v>526</v>
      </c>
      <c r="AT165" s="205">
        <v>0</v>
      </c>
      <c r="AU165" s="56" t="s">
        <v>91</v>
      </c>
      <c r="AV165" s="56">
        <v>0</v>
      </c>
      <c r="AW165" s="51" t="s">
        <v>90</v>
      </c>
      <c r="AX165" s="454">
        <f t="shared" si="13"/>
        <v>24788493</v>
      </c>
      <c r="AY165" s="455">
        <v>24788493</v>
      </c>
      <c r="AZ165" s="112">
        <f t="shared" si="14"/>
        <v>0.5</v>
      </c>
      <c r="BA165" s="159">
        <v>0.5</v>
      </c>
      <c r="BB165" s="111" t="s">
        <v>90</v>
      </c>
      <c r="BC165" s="56" t="s">
        <v>92</v>
      </c>
      <c r="BD165" s="109" t="s">
        <v>1035</v>
      </c>
      <c r="BE165" s="51" t="s">
        <v>88</v>
      </c>
      <c r="BF165" s="51" t="s">
        <v>88</v>
      </c>
    </row>
    <row r="166" spans="2:58" s="201" customFormat="1" ht="12.75" x14ac:dyDescent="0.2">
      <c r="B166" s="56">
        <v>2026</v>
      </c>
      <c r="C166" s="51">
        <v>891780111</v>
      </c>
      <c r="D166" s="51" t="s">
        <v>79</v>
      </c>
      <c r="E166" s="161" t="s">
        <v>1034</v>
      </c>
      <c r="F166" s="109" t="s">
        <v>1033</v>
      </c>
      <c r="G166" s="420">
        <v>0</v>
      </c>
      <c r="H166" s="56" t="s">
        <v>82</v>
      </c>
      <c r="I166" s="51" t="s">
        <v>174</v>
      </c>
      <c r="J166" s="121" t="s">
        <v>84</v>
      </c>
      <c r="K166" s="161" t="s">
        <v>1032</v>
      </c>
      <c r="L166" s="205">
        <v>6000000</v>
      </c>
      <c r="M166" s="51" t="s">
        <v>86</v>
      </c>
      <c r="N166" s="161" t="s">
        <v>1031</v>
      </c>
      <c r="O166" s="114">
        <v>1032462798</v>
      </c>
      <c r="P166" s="440">
        <v>478</v>
      </c>
      <c r="Q166" s="441">
        <v>46050</v>
      </c>
      <c r="R166" s="205">
        <v>12600000</v>
      </c>
      <c r="S166" s="205">
        <v>3491</v>
      </c>
      <c r="T166" s="436">
        <v>46051</v>
      </c>
      <c r="U166" s="205">
        <v>6000000</v>
      </c>
      <c r="V166" s="56" t="s">
        <v>88</v>
      </c>
      <c r="W166" s="114">
        <v>22545553</v>
      </c>
      <c r="X166" s="161" t="s">
        <v>1030</v>
      </c>
      <c r="Y166" s="439">
        <v>46051</v>
      </c>
      <c r="Z166" s="439">
        <v>46055</v>
      </c>
      <c r="AA166" s="436" t="s">
        <v>90</v>
      </c>
      <c r="AB166" s="436">
        <v>46142</v>
      </c>
      <c r="AC166" s="123">
        <f t="shared" si="10"/>
        <v>87</v>
      </c>
      <c r="AD166" s="114">
        <v>0</v>
      </c>
      <c r="AE166" s="114">
        <v>0</v>
      </c>
      <c r="AF166" s="114">
        <v>0</v>
      </c>
      <c r="AG166" s="437" t="s">
        <v>90</v>
      </c>
      <c r="AH166" s="117">
        <f t="shared" si="11"/>
        <v>0</v>
      </c>
      <c r="AI166" s="114">
        <v>0</v>
      </c>
      <c r="AJ166" s="114">
        <v>0</v>
      </c>
      <c r="AK166" s="436" t="s">
        <v>90</v>
      </c>
      <c r="AL166" s="438" t="s">
        <v>90</v>
      </c>
      <c r="AM166" s="56">
        <v>0</v>
      </c>
      <c r="AN166" s="438" t="s">
        <v>90</v>
      </c>
      <c r="AO166" s="438" t="s">
        <v>90</v>
      </c>
      <c r="AP166" s="438" t="s">
        <v>90</v>
      </c>
      <c r="AQ166" s="123">
        <f t="shared" si="12"/>
        <v>0</v>
      </c>
      <c r="AR166" s="453">
        <f>+L166+AE166-AJ166</f>
        <v>6000000</v>
      </c>
      <c r="AS166" s="56" t="s">
        <v>88</v>
      </c>
      <c r="AT166" s="205">
        <v>6000000</v>
      </c>
      <c r="AU166" s="56" t="s">
        <v>91</v>
      </c>
      <c r="AV166" s="56">
        <v>0</v>
      </c>
      <c r="AW166" s="51" t="s">
        <v>90</v>
      </c>
      <c r="AX166" s="454">
        <f t="shared" si="13"/>
        <v>0</v>
      </c>
      <c r="AY166" s="455">
        <v>6000000</v>
      </c>
      <c r="AZ166" s="112">
        <f t="shared" si="14"/>
        <v>0</v>
      </c>
      <c r="BA166" s="159">
        <v>0</v>
      </c>
      <c r="BB166" s="111" t="s">
        <v>90</v>
      </c>
      <c r="BC166" s="56" t="s">
        <v>149</v>
      </c>
      <c r="BD166" s="109" t="s">
        <v>1029</v>
      </c>
      <c r="BE166" s="51" t="s">
        <v>88</v>
      </c>
      <c r="BF166" s="51" t="s">
        <v>88</v>
      </c>
    </row>
    <row r="167" spans="2:58" s="201" customFormat="1" ht="12.75" x14ac:dyDescent="0.2">
      <c r="B167" s="56">
        <v>2026</v>
      </c>
      <c r="C167" s="51">
        <v>891780111</v>
      </c>
      <c r="D167" s="51" t="s">
        <v>79</v>
      </c>
      <c r="E167" s="161" t="s">
        <v>1028</v>
      </c>
      <c r="F167" s="109" t="s">
        <v>1027</v>
      </c>
      <c r="G167" s="420">
        <v>0</v>
      </c>
      <c r="H167" s="56" t="s">
        <v>82</v>
      </c>
      <c r="I167" s="51" t="s">
        <v>174</v>
      </c>
      <c r="J167" s="121" t="s">
        <v>84</v>
      </c>
      <c r="K167" s="161" t="s">
        <v>1026</v>
      </c>
      <c r="L167" s="205">
        <v>20000000</v>
      </c>
      <c r="M167" s="51" t="s">
        <v>86</v>
      </c>
      <c r="N167" s="161" t="s">
        <v>1025</v>
      </c>
      <c r="O167" s="114">
        <v>1082928058</v>
      </c>
      <c r="P167" s="440">
        <v>39</v>
      </c>
      <c r="Q167" s="441">
        <v>46030</v>
      </c>
      <c r="R167" s="205">
        <v>547200000</v>
      </c>
      <c r="S167" s="205">
        <v>3486</v>
      </c>
      <c r="T167" s="436">
        <v>46051</v>
      </c>
      <c r="U167" s="205">
        <v>20000000</v>
      </c>
      <c r="V167" s="56" t="s">
        <v>88</v>
      </c>
      <c r="W167" s="114">
        <v>16078654</v>
      </c>
      <c r="X167" s="161" t="s">
        <v>610</v>
      </c>
      <c r="Y167" s="439">
        <v>46051</v>
      </c>
      <c r="Z167" s="439">
        <v>46055</v>
      </c>
      <c r="AA167" s="436" t="s">
        <v>90</v>
      </c>
      <c r="AB167" s="436">
        <v>46203</v>
      </c>
      <c r="AC167" s="123">
        <f t="shared" si="10"/>
        <v>148</v>
      </c>
      <c r="AD167" s="114">
        <v>0</v>
      </c>
      <c r="AE167" s="114">
        <v>0</v>
      </c>
      <c r="AF167" s="114">
        <v>0</v>
      </c>
      <c r="AG167" s="437" t="s">
        <v>90</v>
      </c>
      <c r="AH167" s="117">
        <f t="shared" si="11"/>
        <v>0</v>
      </c>
      <c r="AI167" s="114">
        <v>0</v>
      </c>
      <c r="AJ167" s="114">
        <v>0</v>
      </c>
      <c r="AK167" s="436" t="s">
        <v>90</v>
      </c>
      <c r="AL167" s="438" t="s">
        <v>90</v>
      </c>
      <c r="AM167" s="56">
        <v>0</v>
      </c>
      <c r="AN167" s="438" t="s">
        <v>90</v>
      </c>
      <c r="AO167" s="438" t="s">
        <v>90</v>
      </c>
      <c r="AP167" s="438" t="s">
        <v>90</v>
      </c>
      <c r="AQ167" s="123">
        <f t="shared" si="12"/>
        <v>0</v>
      </c>
      <c r="AR167" s="453">
        <f>+L167+AE167-AJ167</f>
        <v>20000000</v>
      </c>
      <c r="AS167" s="56" t="s">
        <v>88</v>
      </c>
      <c r="AT167" s="205">
        <v>20000000</v>
      </c>
      <c r="AU167" s="56" t="s">
        <v>91</v>
      </c>
      <c r="AV167" s="56">
        <v>0</v>
      </c>
      <c r="AW167" s="51" t="s">
        <v>90</v>
      </c>
      <c r="AX167" s="454">
        <f t="shared" si="13"/>
        <v>12000000</v>
      </c>
      <c r="AY167" s="455">
        <v>8000000</v>
      </c>
      <c r="AZ167" s="112">
        <f t="shared" si="14"/>
        <v>0.6</v>
      </c>
      <c r="BA167" s="159">
        <v>0.6</v>
      </c>
      <c r="BB167" s="111" t="s">
        <v>90</v>
      </c>
      <c r="BC167" s="56" t="s">
        <v>92</v>
      </c>
      <c r="BD167" s="109" t="s">
        <v>1024</v>
      </c>
      <c r="BE167" s="51" t="s">
        <v>88</v>
      </c>
      <c r="BF167" s="51" t="s">
        <v>88</v>
      </c>
    </row>
    <row r="168" spans="2:58" s="201" customFormat="1" ht="12.75" x14ac:dyDescent="0.2">
      <c r="B168" s="56">
        <v>2026</v>
      </c>
      <c r="C168" s="51">
        <v>891780111</v>
      </c>
      <c r="D168" s="51" t="s">
        <v>79</v>
      </c>
      <c r="E168" s="161" t="s">
        <v>1023</v>
      </c>
      <c r="F168" s="109" t="s">
        <v>1022</v>
      </c>
      <c r="G168" s="420">
        <v>2023000100072</v>
      </c>
      <c r="H168" s="56" t="s">
        <v>82</v>
      </c>
      <c r="I168" s="51" t="s">
        <v>530</v>
      </c>
      <c r="J168" s="121" t="s">
        <v>84</v>
      </c>
      <c r="K168" s="161" t="s">
        <v>1021</v>
      </c>
      <c r="L168" s="205">
        <v>16800000</v>
      </c>
      <c r="M168" s="51" t="s">
        <v>86</v>
      </c>
      <c r="N168" s="161" t="s">
        <v>1020</v>
      </c>
      <c r="O168" s="114">
        <v>1082254408</v>
      </c>
      <c r="P168" s="440">
        <v>141</v>
      </c>
      <c r="Q168" s="441">
        <v>46051</v>
      </c>
      <c r="R168" s="205">
        <v>45200000</v>
      </c>
      <c r="S168" s="205">
        <v>793</v>
      </c>
      <c r="T168" s="436">
        <v>46052</v>
      </c>
      <c r="U168" s="205">
        <v>16800000</v>
      </c>
      <c r="V168" s="56" t="s">
        <v>88</v>
      </c>
      <c r="W168" s="114">
        <v>39049658</v>
      </c>
      <c r="X168" s="161" t="s">
        <v>767</v>
      </c>
      <c r="Y168" s="439">
        <v>46051</v>
      </c>
      <c r="Z168" s="439">
        <v>46083</v>
      </c>
      <c r="AA168" s="436" t="s">
        <v>90</v>
      </c>
      <c r="AB168" s="436">
        <v>46189</v>
      </c>
      <c r="AC168" s="123">
        <f t="shared" si="10"/>
        <v>106</v>
      </c>
      <c r="AD168" s="114">
        <v>0</v>
      </c>
      <c r="AE168" s="114">
        <v>0</v>
      </c>
      <c r="AF168" s="114">
        <v>0</v>
      </c>
      <c r="AG168" s="437" t="s">
        <v>90</v>
      </c>
      <c r="AH168" s="117">
        <f t="shared" si="11"/>
        <v>0</v>
      </c>
      <c r="AI168" s="114">
        <v>0</v>
      </c>
      <c r="AJ168" s="114">
        <v>0</v>
      </c>
      <c r="AK168" s="436" t="s">
        <v>90</v>
      </c>
      <c r="AL168" s="438" t="s">
        <v>90</v>
      </c>
      <c r="AM168" s="56">
        <v>0</v>
      </c>
      <c r="AN168" s="438" t="s">
        <v>90</v>
      </c>
      <c r="AO168" s="438" t="s">
        <v>90</v>
      </c>
      <c r="AP168" s="438" t="s">
        <v>90</v>
      </c>
      <c r="AQ168" s="123">
        <f t="shared" si="12"/>
        <v>0</v>
      </c>
      <c r="AR168" s="453">
        <f>+L168+AE168-AJ168</f>
        <v>16800000</v>
      </c>
      <c r="AS168" s="56" t="s">
        <v>526</v>
      </c>
      <c r="AT168" s="205">
        <v>0</v>
      </c>
      <c r="AU168" s="56" t="s">
        <v>91</v>
      </c>
      <c r="AV168" s="56">
        <v>0</v>
      </c>
      <c r="AW168" s="51" t="s">
        <v>90</v>
      </c>
      <c r="AX168" s="454">
        <f t="shared" si="13"/>
        <v>9600000</v>
      </c>
      <c r="AY168" s="454">
        <v>7200000</v>
      </c>
      <c r="AZ168" s="112">
        <f t="shared" si="14"/>
        <v>0.5714285714285714</v>
      </c>
      <c r="BA168" s="159">
        <v>0.5714285714285714</v>
      </c>
      <c r="BB168" s="111" t="s">
        <v>90</v>
      </c>
      <c r="BC168" s="56" t="s">
        <v>92</v>
      </c>
      <c r="BD168" s="109" t="s">
        <v>1019</v>
      </c>
      <c r="BE168" s="51" t="s">
        <v>88</v>
      </c>
      <c r="BF168" s="51" t="s">
        <v>88</v>
      </c>
    </row>
    <row r="169" spans="2:58" s="201" customFormat="1" ht="12.75" x14ac:dyDescent="0.2">
      <c r="B169" s="56">
        <v>2026</v>
      </c>
      <c r="C169" s="51">
        <v>891780111</v>
      </c>
      <c r="D169" s="51" t="s">
        <v>79</v>
      </c>
      <c r="E169" s="161" t="s">
        <v>1018</v>
      </c>
      <c r="F169" s="109" t="s">
        <v>1017</v>
      </c>
      <c r="G169" s="420">
        <v>20243201010084</v>
      </c>
      <c r="H169" s="56" t="s">
        <v>82</v>
      </c>
      <c r="I169" s="51" t="s">
        <v>530</v>
      </c>
      <c r="J169" s="121" t="s">
        <v>84</v>
      </c>
      <c r="K169" s="161" t="s">
        <v>1016</v>
      </c>
      <c r="L169" s="205">
        <v>47848668</v>
      </c>
      <c r="M169" s="51" t="s">
        <v>86</v>
      </c>
      <c r="N169" s="161" t="s">
        <v>1015</v>
      </c>
      <c r="O169" s="114">
        <v>71751668</v>
      </c>
      <c r="P169" s="440">
        <v>111</v>
      </c>
      <c r="Q169" s="441">
        <v>45996</v>
      </c>
      <c r="R169" s="205">
        <v>2690717515</v>
      </c>
      <c r="S169" s="205">
        <v>773</v>
      </c>
      <c r="T169" s="436">
        <v>46052</v>
      </c>
      <c r="U169" s="205">
        <v>47848668</v>
      </c>
      <c r="V169" s="56" t="s">
        <v>88</v>
      </c>
      <c r="W169" s="114">
        <v>1082903415</v>
      </c>
      <c r="X169" s="161" t="s">
        <v>815</v>
      </c>
      <c r="Y169" s="439">
        <v>46051</v>
      </c>
      <c r="Z169" s="439">
        <v>46052</v>
      </c>
      <c r="AA169" s="436" t="s">
        <v>90</v>
      </c>
      <c r="AB169" s="436">
        <v>46234</v>
      </c>
      <c r="AC169" s="123">
        <f t="shared" si="10"/>
        <v>182</v>
      </c>
      <c r="AD169" s="114">
        <v>0</v>
      </c>
      <c r="AE169" s="114">
        <v>0</v>
      </c>
      <c r="AF169" s="114">
        <v>0</v>
      </c>
      <c r="AG169" s="437" t="s">
        <v>90</v>
      </c>
      <c r="AH169" s="117">
        <f t="shared" si="11"/>
        <v>0</v>
      </c>
      <c r="AI169" s="114">
        <v>0</v>
      </c>
      <c r="AJ169" s="114">
        <v>0</v>
      </c>
      <c r="AK169" s="436" t="s">
        <v>90</v>
      </c>
      <c r="AL169" s="438" t="s">
        <v>90</v>
      </c>
      <c r="AM169" s="56">
        <v>0</v>
      </c>
      <c r="AN169" s="438" t="s">
        <v>90</v>
      </c>
      <c r="AO169" s="438" t="s">
        <v>90</v>
      </c>
      <c r="AP169" s="438" t="s">
        <v>90</v>
      </c>
      <c r="AQ169" s="123">
        <f t="shared" si="12"/>
        <v>0</v>
      </c>
      <c r="AR169" s="453">
        <f>+L169+AE169-AJ169</f>
        <v>47848668</v>
      </c>
      <c r="AS169" s="56" t="s">
        <v>526</v>
      </c>
      <c r="AT169" s="205">
        <v>0</v>
      </c>
      <c r="AU169" s="56" t="s">
        <v>91</v>
      </c>
      <c r="AV169" s="56">
        <v>0</v>
      </c>
      <c r="AW169" s="51" t="s">
        <v>90</v>
      </c>
      <c r="AX169" s="454">
        <f t="shared" si="13"/>
        <v>23924334</v>
      </c>
      <c r="AY169" s="454">
        <v>23924334</v>
      </c>
      <c r="AZ169" s="112">
        <f t="shared" si="14"/>
        <v>0.5</v>
      </c>
      <c r="BA169" s="159">
        <v>0.5</v>
      </c>
      <c r="BB169" s="111" t="s">
        <v>90</v>
      </c>
      <c r="BC169" s="56" t="s">
        <v>92</v>
      </c>
      <c r="BD169" s="109" t="s">
        <v>1014</v>
      </c>
      <c r="BE169" s="51" t="s">
        <v>88</v>
      </c>
      <c r="BF169" s="51" t="s">
        <v>88</v>
      </c>
    </row>
    <row r="170" spans="2:58" s="201" customFormat="1" ht="12.75" x14ac:dyDescent="0.2">
      <c r="B170" s="56">
        <v>2026</v>
      </c>
      <c r="C170" s="51">
        <v>891780111</v>
      </c>
      <c r="D170" s="51" t="s">
        <v>79</v>
      </c>
      <c r="E170" s="161" t="s">
        <v>1013</v>
      </c>
      <c r="F170" s="109" t="s">
        <v>1012</v>
      </c>
      <c r="G170" s="420">
        <v>20243201010084</v>
      </c>
      <c r="H170" s="56" t="s">
        <v>82</v>
      </c>
      <c r="I170" s="51" t="s">
        <v>530</v>
      </c>
      <c r="J170" s="121" t="s">
        <v>84</v>
      </c>
      <c r="K170" s="161" t="s">
        <v>1011</v>
      </c>
      <c r="L170" s="205">
        <v>33286032</v>
      </c>
      <c r="M170" s="51" t="s">
        <v>86</v>
      </c>
      <c r="N170" s="161" t="s">
        <v>1010</v>
      </c>
      <c r="O170" s="114">
        <v>1081820855</v>
      </c>
      <c r="P170" s="440">
        <v>112</v>
      </c>
      <c r="Q170" s="441">
        <v>45996</v>
      </c>
      <c r="R170" s="205">
        <v>1995579480</v>
      </c>
      <c r="S170" s="205">
        <v>774</v>
      </c>
      <c r="T170" s="436">
        <v>46052</v>
      </c>
      <c r="U170" s="205">
        <v>33286032</v>
      </c>
      <c r="V170" s="56" t="s">
        <v>88</v>
      </c>
      <c r="W170" s="114">
        <v>12545859</v>
      </c>
      <c r="X170" s="161" t="s">
        <v>1009</v>
      </c>
      <c r="Y170" s="439">
        <v>46051</v>
      </c>
      <c r="Z170" s="439">
        <v>46052</v>
      </c>
      <c r="AA170" s="436" t="s">
        <v>90</v>
      </c>
      <c r="AB170" s="436">
        <v>46218</v>
      </c>
      <c r="AC170" s="123">
        <f t="shared" si="10"/>
        <v>166</v>
      </c>
      <c r="AD170" s="114">
        <v>0</v>
      </c>
      <c r="AE170" s="114">
        <v>0</v>
      </c>
      <c r="AF170" s="114">
        <v>0</v>
      </c>
      <c r="AG170" s="437" t="s">
        <v>90</v>
      </c>
      <c r="AH170" s="117">
        <f t="shared" si="11"/>
        <v>0</v>
      </c>
      <c r="AI170" s="114">
        <v>0</v>
      </c>
      <c r="AJ170" s="114">
        <v>0</v>
      </c>
      <c r="AK170" s="436" t="s">
        <v>90</v>
      </c>
      <c r="AL170" s="438" t="s">
        <v>90</v>
      </c>
      <c r="AM170" s="56">
        <v>0</v>
      </c>
      <c r="AN170" s="438" t="s">
        <v>90</v>
      </c>
      <c r="AO170" s="438" t="s">
        <v>90</v>
      </c>
      <c r="AP170" s="438" t="s">
        <v>90</v>
      </c>
      <c r="AQ170" s="123">
        <f t="shared" si="12"/>
        <v>0</v>
      </c>
      <c r="AR170" s="453">
        <f>+L170+AE170-AJ170</f>
        <v>33286032</v>
      </c>
      <c r="AS170" s="56" t="s">
        <v>526</v>
      </c>
      <c r="AT170" s="205">
        <v>0</v>
      </c>
      <c r="AU170" s="56" t="s">
        <v>91</v>
      </c>
      <c r="AV170" s="56">
        <v>0</v>
      </c>
      <c r="AW170" s="51" t="s">
        <v>90</v>
      </c>
      <c r="AX170" s="454">
        <f t="shared" si="13"/>
        <v>16643016</v>
      </c>
      <c r="AY170" s="454">
        <v>16643016</v>
      </c>
      <c r="AZ170" s="112">
        <f t="shared" si="14"/>
        <v>0.5</v>
      </c>
      <c r="BA170" s="159">
        <v>0.5</v>
      </c>
      <c r="BB170" s="111" t="s">
        <v>90</v>
      </c>
      <c r="BC170" s="56" t="s">
        <v>92</v>
      </c>
      <c r="BD170" s="109" t="s">
        <v>1008</v>
      </c>
      <c r="BE170" s="51" t="s">
        <v>88</v>
      </c>
      <c r="BF170" s="51" t="s">
        <v>88</v>
      </c>
    </row>
    <row r="171" spans="2:58" s="201" customFormat="1" ht="12.75" x14ac:dyDescent="0.2">
      <c r="B171" s="56">
        <v>2026</v>
      </c>
      <c r="C171" s="51">
        <v>891780111</v>
      </c>
      <c r="D171" s="51" t="s">
        <v>79</v>
      </c>
      <c r="E171" s="161" t="s">
        <v>1007</v>
      </c>
      <c r="F171" s="109" t="s">
        <v>1006</v>
      </c>
      <c r="G171" s="420">
        <v>20243201010084</v>
      </c>
      <c r="H171" s="56" t="s">
        <v>82</v>
      </c>
      <c r="I171" s="51" t="s">
        <v>530</v>
      </c>
      <c r="J171" s="121" t="s">
        <v>84</v>
      </c>
      <c r="K171" s="161" t="s">
        <v>1005</v>
      </c>
      <c r="L171" s="205">
        <v>24673014</v>
      </c>
      <c r="M171" s="51" t="s">
        <v>86</v>
      </c>
      <c r="N171" s="161" t="s">
        <v>1004</v>
      </c>
      <c r="O171" s="114">
        <v>1052996816</v>
      </c>
      <c r="P171" s="440">
        <v>112</v>
      </c>
      <c r="Q171" s="441">
        <v>45996</v>
      </c>
      <c r="R171" s="205">
        <v>1995579480</v>
      </c>
      <c r="S171" s="205">
        <v>775</v>
      </c>
      <c r="T171" s="436">
        <v>46052</v>
      </c>
      <c r="U171" s="205">
        <v>24673014</v>
      </c>
      <c r="V171" s="56" t="s">
        <v>88</v>
      </c>
      <c r="W171" s="114">
        <v>12543938</v>
      </c>
      <c r="X171" s="161" t="s">
        <v>1003</v>
      </c>
      <c r="Y171" s="439">
        <v>46051</v>
      </c>
      <c r="Z171" s="439">
        <v>46052</v>
      </c>
      <c r="AA171" s="436" t="s">
        <v>90</v>
      </c>
      <c r="AB171" s="436">
        <v>46218</v>
      </c>
      <c r="AC171" s="123">
        <f t="shared" si="10"/>
        <v>166</v>
      </c>
      <c r="AD171" s="114">
        <v>0</v>
      </c>
      <c r="AE171" s="114">
        <v>0</v>
      </c>
      <c r="AF171" s="114">
        <v>0</v>
      </c>
      <c r="AG171" s="437" t="s">
        <v>90</v>
      </c>
      <c r="AH171" s="117">
        <f t="shared" si="11"/>
        <v>0</v>
      </c>
      <c r="AI171" s="114">
        <v>0</v>
      </c>
      <c r="AJ171" s="114">
        <v>0</v>
      </c>
      <c r="AK171" s="436" t="s">
        <v>90</v>
      </c>
      <c r="AL171" s="438" t="s">
        <v>90</v>
      </c>
      <c r="AM171" s="56">
        <v>0</v>
      </c>
      <c r="AN171" s="438" t="s">
        <v>90</v>
      </c>
      <c r="AO171" s="438" t="s">
        <v>90</v>
      </c>
      <c r="AP171" s="438" t="s">
        <v>90</v>
      </c>
      <c r="AQ171" s="123">
        <f t="shared" si="12"/>
        <v>0</v>
      </c>
      <c r="AR171" s="453">
        <f>+L171+AE171-AJ171</f>
        <v>24673014</v>
      </c>
      <c r="AS171" s="56" t="s">
        <v>526</v>
      </c>
      <c r="AT171" s="205">
        <v>0</v>
      </c>
      <c r="AU171" s="56" t="s">
        <v>91</v>
      </c>
      <c r="AV171" s="56">
        <v>0</v>
      </c>
      <c r="AW171" s="51" t="s">
        <v>90</v>
      </c>
      <c r="AX171" s="454">
        <f t="shared" si="13"/>
        <v>12336507</v>
      </c>
      <c r="AY171" s="454">
        <v>12336507</v>
      </c>
      <c r="AZ171" s="112">
        <f t="shared" si="14"/>
        <v>0.5</v>
      </c>
      <c r="BA171" s="159">
        <v>0.5</v>
      </c>
      <c r="BB171" s="111" t="s">
        <v>90</v>
      </c>
      <c r="BC171" s="56" t="s">
        <v>92</v>
      </c>
      <c r="BD171" s="109" t="s">
        <v>1002</v>
      </c>
      <c r="BE171" s="51" t="s">
        <v>88</v>
      </c>
      <c r="BF171" s="51" t="s">
        <v>88</v>
      </c>
    </row>
    <row r="172" spans="2:58" s="201" customFormat="1" ht="12.75" x14ac:dyDescent="0.2">
      <c r="B172" s="56">
        <v>2026</v>
      </c>
      <c r="C172" s="51">
        <v>891780111</v>
      </c>
      <c r="D172" s="51" t="s">
        <v>79</v>
      </c>
      <c r="E172" s="161" t="s">
        <v>1001</v>
      </c>
      <c r="F172" s="109" t="s">
        <v>1000</v>
      </c>
      <c r="G172" s="420">
        <v>20243201010084</v>
      </c>
      <c r="H172" s="56" t="s">
        <v>82</v>
      </c>
      <c r="I172" s="51" t="s">
        <v>530</v>
      </c>
      <c r="J172" s="121" t="s">
        <v>84</v>
      </c>
      <c r="K172" s="161" t="s">
        <v>999</v>
      </c>
      <c r="L172" s="205">
        <v>38833704</v>
      </c>
      <c r="M172" s="51" t="s">
        <v>86</v>
      </c>
      <c r="N172" s="161" t="s">
        <v>998</v>
      </c>
      <c r="O172" s="114">
        <v>36694691</v>
      </c>
      <c r="P172" s="440">
        <v>112</v>
      </c>
      <c r="Q172" s="441">
        <v>45996</v>
      </c>
      <c r="R172" s="205">
        <v>1995579480</v>
      </c>
      <c r="S172" s="205">
        <v>776</v>
      </c>
      <c r="T172" s="436">
        <v>46052</v>
      </c>
      <c r="U172" s="205">
        <v>38833704</v>
      </c>
      <c r="V172" s="56" t="s">
        <v>88</v>
      </c>
      <c r="W172" s="114">
        <v>1082903415</v>
      </c>
      <c r="X172" s="161" t="s">
        <v>815</v>
      </c>
      <c r="Y172" s="439">
        <v>46051</v>
      </c>
      <c r="Z172" s="439">
        <v>46052</v>
      </c>
      <c r="AA172" s="436" t="s">
        <v>90</v>
      </c>
      <c r="AB172" s="436">
        <v>46218</v>
      </c>
      <c r="AC172" s="123">
        <f t="shared" si="10"/>
        <v>166</v>
      </c>
      <c r="AD172" s="114">
        <v>0</v>
      </c>
      <c r="AE172" s="114">
        <v>0</v>
      </c>
      <c r="AF172" s="114">
        <v>0</v>
      </c>
      <c r="AG172" s="437" t="s">
        <v>90</v>
      </c>
      <c r="AH172" s="117">
        <f t="shared" si="11"/>
        <v>0</v>
      </c>
      <c r="AI172" s="114">
        <v>0</v>
      </c>
      <c r="AJ172" s="114">
        <v>0</v>
      </c>
      <c r="AK172" s="436" t="s">
        <v>90</v>
      </c>
      <c r="AL172" s="438" t="s">
        <v>90</v>
      </c>
      <c r="AM172" s="56">
        <v>0</v>
      </c>
      <c r="AN172" s="438" t="s">
        <v>90</v>
      </c>
      <c r="AO172" s="438" t="s">
        <v>90</v>
      </c>
      <c r="AP172" s="438" t="s">
        <v>90</v>
      </c>
      <c r="AQ172" s="123">
        <f t="shared" si="12"/>
        <v>0</v>
      </c>
      <c r="AR172" s="453">
        <f>+L172+AE172-AJ172</f>
        <v>38833704</v>
      </c>
      <c r="AS172" s="56" t="s">
        <v>526</v>
      </c>
      <c r="AT172" s="205">
        <v>0</v>
      </c>
      <c r="AU172" s="56" t="s">
        <v>91</v>
      </c>
      <c r="AV172" s="56">
        <v>0</v>
      </c>
      <c r="AW172" s="51" t="s">
        <v>90</v>
      </c>
      <c r="AX172" s="454">
        <f t="shared" si="13"/>
        <v>19416852</v>
      </c>
      <c r="AY172" s="454">
        <v>19416852</v>
      </c>
      <c r="AZ172" s="112">
        <f t="shared" si="14"/>
        <v>0.5</v>
      </c>
      <c r="BA172" s="159">
        <v>0.5</v>
      </c>
      <c r="BB172" s="111" t="s">
        <v>90</v>
      </c>
      <c r="BC172" s="56" t="s">
        <v>92</v>
      </c>
      <c r="BD172" s="109" t="s">
        <v>997</v>
      </c>
      <c r="BE172" s="51" t="s">
        <v>88</v>
      </c>
      <c r="BF172" s="51" t="s">
        <v>88</v>
      </c>
    </row>
    <row r="173" spans="2:58" s="201" customFormat="1" ht="12.75" x14ac:dyDescent="0.2">
      <c r="B173" s="56">
        <v>2026</v>
      </c>
      <c r="C173" s="51">
        <v>891780111</v>
      </c>
      <c r="D173" s="51" t="s">
        <v>79</v>
      </c>
      <c r="E173" s="161" t="s">
        <v>996</v>
      </c>
      <c r="F173" s="109" t="s">
        <v>995</v>
      </c>
      <c r="G173" s="420">
        <v>20243201010084</v>
      </c>
      <c r="H173" s="56" t="s">
        <v>82</v>
      </c>
      <c r="I173" s="51" t="s">
        <v>530</v>
      </c>
      <c r="J173" s="121" t="s">
        <v>84</v>
      </c>
      <c r="K173" s="161" t="s">
        <v>994</v>
      </c>
      <c r="L173" s="205">
        <v>22967364</v>
      </c>
      <c r="M173" s="51" t="s">
        <v>86</v>
      </c>
      <c r="N173" s="161" t="s">
        <v>993</v>
      </c>
      <c r="O173" s="114">
        <v>1083027316</v>
      </c>
      <c r="P173" s="440">
        <v>112</v>
      </c>
      <c r="Q173" s="441">
        <v>45996</v>
      </c>
      <c r="R173" s="205">
        <v>1995579480</v>
      </c>
      <c r="S173" s="205">
        <v>777</v>
      </c>
      <c r="T173" s="436">
        <v>46052</v>
      </c>
      <c r="U173" s="205">
        <v>22967364</v>
      </c>
      <c r="V173" s="56" t="s">
        <v>88</v>
      </c>
      <c r="W173" s="114">
        <v>32770239</v>
      </c>
      <c r="X173" s="161" t="s">
        <v>699</v>
      </c>
      <c r="Y173" s="439">
        <v>46051</v>
      </c>
      <c r="Z173" s="439">
        <v>46052</v>
      </c>
      <c r="AA173" s="436" t="s">
        <v>90</v>
      </c>
      <c r="AB173" s="436">
        <v>46218</v>
      </c>
      <c r="AC173" s="123">
        <f t="shared" si="10"/>
        <v>166</v>
      </c>
      <c r="AD173" s="114">
        <v>0</v>
      </c>
      <c r="AE173" s="114">
        <v>0</v>
      </c>
      <c r="AF173" s="114">
        <v>0</v>
      </c>
      <c r="AG173" s="437" t="s">
        <v>90</v>
      </c>
      <c r="AH173" s="117">
        <f t="shared" si="11"/>
        <v>0</v>
      </c>
      <c r="AI173" s="114">
        <v>0</v>
      </c>
      <c r="AJ173" s="114">
        <v>0</v>
      </c>
      <c r="AK173" s="436" t="s">
        <v>90</v>
      </c>
      <c r="AL173" s="438" t="s">
        <v>90</v>
      </c>
      <c r="AM173" s="56">
        <v>0</v>
      </c>
      <c r="AN173" s="438" t="s">
        <v>90</v>
      </c>
      <c r="AO173" s="438" t="s">
        <v>90</v>
      </c>
      <c r="AP173" s="438" t="s">
        <v>90</v>
      </c>
      <c r="AQ173" s="123">
        <f t="shared" si="12"/>
        <v>0</v>
      </c>
      <c r="AR173" s="453">
        <f>+L173+AE173-AJ173</f>
        <v>22967364</v>
      </c>
      <c r="AS173" s="56" t="s">
        <v>526</v>
      </c>
      <c r="AT173" s="205">
        <v>0</v>
      </c>
      <c r="AU173" s="56" t="s">
        <v>91</v>
      </c>
      <c r="AV173" s="56">
        <v>0</v>
      </c>
      <c r="AW173" s="51" t="s">
        <v>90</v>
      </c>
      <c r="AX173" s="454">
        <f t="shared" si="13"/>
        <v>11483682</v>
      </c>
      <c r="AY173" s="454">
        <v>11483682</v>
      </c>
      <c r="AZ173" s="112">
        <f t="shared" si="14"/>
        <v>0.5</v>
      </c>
      <c r="BA173" s="159">
        <v>0.5</v>
      </c>
      <c r="BB173" s="111" t="s">
        <v>90</v>
      </c>
      <c r="BC173" s="56" t="s">
        <v>92</v>
      </c>
      <c r="BD173" s="109" t="s">
        <v>992</v>
      </c>
      <c r="BE173" s="51" t="s">
        <v>88</v>
      </c>
      <c r="BF173" s="51" t="s">
        <v>88</v>
      </c>
    </row>
    <row r="174" spans="2:58" s="201" customFormat="1" ht="12.75" x14ac:dyDescent="0.2">
      <c r="B174" s="56">
        <v>2026</v>
      </c>
      <c r="C174" s="51">
        <v>891780111</v>
      </c>
      <c r="D174" s="51" t="s">
        <v>79</v>
      </c>
      <c r="E174" s="161" t="s">
        <v>991</v>
      </c>
      <c r="F174" s="109" t="s">
        <v>990</v>
      </c>
      <c r="G174" s="420">
        <v>20243201010084</v>
      </c>
      <c r="H174" s="56" t="s">
        <v>82</v>
      </c>
      <c r="I174" s="51" t="s">
        <v>530</v>
      </c>
      <c r="J174" s="121" t="s">
        <v>84</v>
      </c>
      <c r="K174" s="161" t="s">
        <v>989</v>
      </c>
      <c r="L174" s="205">
        <v>35886504</v>
      </c>
      <c r="M174" s="51" t="s">
        <v>86</v>
      </c>
      <c r="N174" s="161" t="s">
        <v>988</v>
      </c>
      <c r="O174" s="114">
        <v>1083021450</v>
      </c>
      <c r="P174" s="440">
        <v>112</v>
      </c>
      <c r="Q174" s="441">
        <v>45996</v>
      </c>
      <c r="R174" s="205">
        <v>1995579480</v>
      </c>
      <c r="S174" s="205">
        <v>778</v>
      </c>
      <c r="T174" s="436">
        <v>46052</v>
      </c>
      <c r="U174" s="205">
        <v>35886504</v>
      </c>
      <c r="V174" s="56" t="s">
        <v>88</v>
      </c>
      <c r="W174" s="114">
        <v>1082903415</v>
      </c>
      <c r="X174" s="161" t="s">
        <v>815</v>
      </c>
      <c r="Y174" s="439">
        <v>46051</v>
      </c>
      <c r="Z174" s="439">
        <v>46052</v>
      </c>
      <c r="AA174" s="436" t="s">
        <v>90</v>
      </c>
      <c r="AB174" s="436">
        <v>46218</v>
      </c>
      <c r="AC174" s="123">
        <f t="shared" si="10"/>
        <v>166</v>
      </c>
      <c r="AD174" s="114">
        <v>0</v>
      </c>
      <c r="AE174" s="114">
        <v>0</v>
      </c>
      <c r="AF174" s="114">
        <v>0</v>
      </c>
      <c r="AG174" s="437" t="s">
        <v>90</v>
      </c>
      <c r="AH174" s="117">
        <f t="shared" si="11"/>
        <v>0</v>
      </c>
      <c r="AI174" s="114">
        <v>0</v>
      </c>
      <c r="AJ174" s="114">
        <v>0</v>
      </c>
      <c r="AK174" s="436" t="s">
        <v>90</v>
      </c>
      <c r="AL174" s="438" t="s">
        <v>90</v>
      </c>
      <c r="AM174" s="56">
        <v>0</v>
      </c>
      <c r="AN174" s="438" t="s">
        <v>90</v>
      </c>
      <c r="AO174" s="438" t="s">
        <v>90</v>
      </c>
      <c r="AP174" s="438" t="s">
        <v>90</v>
      </c>
      <c r="AQ174" s="123">
        <f t="shared" si="12"/>
        <v>0</v>
      </c>
      <c r="AR174" s="453">
        <f>+L174+AE174-AJ174</f>
        <v>35886504</v>
      </c>
      <c r="AS174" s="56" t="s">
        <v>526</v>
      </c>
      <c r="AT174" s="205">
        <v>0</v>
      </c>
      <c r="AU174" s="56" t="s">
        <v>91</v>
      </c>
      <c r="AV174" s="56">
        <v>0</v>
      </c>
      <c r="AW174" s="51" t="s">
        <v>90</v>
      </c>
      <c r="AX174" s="454">
        <f t="shared" si="13"/>
        <v>17943252</v>
      </c>
      <c r="AY174" s="454">
        <v>17943252</v>
      </c>
      <c r="AZ174" s="112">
        <f t="shared" si="14"/>
        <v>0.5</v>
      </c>
      <c r="BA174" s="159">
        <v>0.5</v>
      </c>
      <c r="BB174" s="111" t="s">
        <v>90</v>
      </c>
      <c r="BC174" s="56" t="s">
        <v>92</v>
      </c>
      <c r="BD174" s="109" t="s">
        <v>987</v>
      </c>
      <c r="BE174" s="51" t="s">
        <v>88</v>
      </c>
      <c r="BF174" s="51" t="s">
        <v>88</v>
      </c>
    </row>
    <row r="175" spans="2:58" s="201" customFormat="1" ht="12.75" x14ac:dyDescent="0.2">
      <c r="B175" s="56">
        <v>2026</v>
      </c>
      <c r="C175" s="51">
        <v>891780111</v>
      </c>
      <c r="D175" s="51" t="s">
        <v>79</v>
      </c>
      <c r="E175" s="161" t="s">
        <v>986</v>
      </c>
      <c r="F175" s="109" t="s">
        <v>985</v>
      </c>
      <c r="G175" s="420">
        <v>20243201010084</v>
      </c>
      <c r="H175" s="56" t="s">
        <v>82</v>
      </c>
      <c r="I175" s="51" t="s">
        <v>530</v>
      </c>
      <c r="J175" s="121" t="s">
        <v>84</v>
      </c>
      <c r="K175" s="161" t="s">
        <v>984</v>
      </c>
      <c r="L175" s="205">
        <v>22967364</v>
      </c>
      <c r="M175" s="51" t="s">
        <v>86</v>
      </c>
      <c r="N175" s="161" t="s">
        <v>983</v>
      </c>
      <c r="O175" s="114">
        <v>1004272330</v>
      </c>
      <c r="P175" s="440">
        <v>112</v>
      </c>
      <c r="Q175" s="441">
        <v>45996</v>
      </c>
      <c r="R175" s="205">
        <v>1995579480</v>
      </c>
      <c r="S175" s="205">
        <v>779</v>
      </c>
      <c r="T175" s="436">
        <v>46052</v>
      </c>
      <c r="U175" s="205">
        <v>22967364</v>
      </c>
      <c r="V175" s="56" t="s">
        <v>88</v>
      </c>
      <c r="W175" s="114">
        <v>32770239</v>
      </c>
      <c r="X175" s="161" t="s">
        <v>699</v>
      </c>
      <c r="Y175" s="439">
        <v>46051</v>
      </c>
      <c r="Z175" s="439">
        <v>46052</v>
      </c>
      <c r="AA175" s="436" t="s">
        <v>90</v>
      </c>
      <c r="AB175" s="436">
        <v>46218</v>
      </c>
      <c r="AC175" s="123">
        <f t="shared" si="10"/>
        <v>166</v>
      </c>
      <c r="AD175" s="114">
        <v>0</v>
      </c>
      <c r="AE175" s="114">
        <v>0</v>
      </c>
      <c r="AF175" s="114">
        <v>0</v>
      </c>
      <c r="AG175" s="437" t="s">
        <v>90</v>
      </c>
      <c r="AH175" s="117">
        <f t="shared" si="11"/>
        <v>0</v>
      </c>
      <c r="AI175" s="114">
        <v>0</v>
      </c>
      <c r="AJ175" s="114">
        <v>0</v>
      </c>
      <c r="AK175" s="436" t="s">
        <v>90</v>
      </c>
      <c r="AL175" s="438" t="s">
        <v>90</v>
      </c>
      <c r="AM175" s="56">
        <v>0</v>
      </c>
      <c r="AN175" s="438" t="s">
        <v>90</v>
      </c>
      <c r="AO175" s="438" t="s">
        <v>90</v>
      </c>
      <c r="AP175" s="438" t="s">
        <v>90</v>
      </c>
      <c r="AQ175" s="123">
        <f t="shared" si="12"/>
        <v>0</v>
      </c>
      <c r="AR175" s="453">
        <f>+L175+AE175-AJ175</f>
        <v>22967364</v>
      </c>
      <c r="AS175" s="56" t="s">
        <v>526</v>
      </c>
      <c r="AT175" s="205">
        <v>0</v>
      </c>
      <c r="AU175" s="56" t="s">
        <v>91</v>
      </c>
      <c r="AV175" s="56">
        <v>0</v>
      </c>
      <c r="AW175" s="51" t="s">
        <v>90</v>
      </c>
      <c r="AX175" s="454">
        <f t="shared" si="13"/>
        <v>11483682</v>
      </c>
      <c r="AY175" s="454">
        <v>11483682</v>
      </c>
      <c r="AZ175" s="112">
        <f t="shared" si="14"/>
        <v>0.5</v>
      </c>
      <c r="BA175" s="159">
        <v>0.5</v>
      </c>
      <c r="BB175" s="111" t="s">
        <v>90</v>
      </c>
      <c r="BC175" s="56" t="s">
        <v>92</v>
      </c>
      <c r="BD175" s="109" t="s">
        <v>982</v>
      </c>
      <c r="BE175" s="51" t="s">
        <v>88</v>
      </c>
      <c r="BF175" s="51" t="s">
        <v>88</v>
      </c>
    </row>
    <row r="176" spans="2:58" s="201" customFormat="1" ht="12.75" x14ac:dyDescent="0.2">
      <c r="B176" s="56">
        <v>2026</v>
      </c>
      <c r="C176" s="51">
        <v>891780111</v>
      </c>
      <c r="D176" s="51" t="s">
        <v>79</v>
      </c>
      <c r="E176" s="161" t="s">
        <v>981</v>
      </c>
      <c r="F176" s="109" t="s">
        <v>980</v>
      </c>
      <c r="G176" s="420">
        <v>20243201010084</v>
      </c>
      <c r="H176" s="56" t="s">
        <v>82</v>
      </c>
      <c r="I176" s="51" t="s">
        <v>530</v>
      </c>
      <c r="J176" s="121" t="s">
        <v>84</v>
      </c>
      <c r="K176" s="161" t="s">
        <v>979</v>
      </c>
      <c r="L176" s="205">
        <v>24000000</v>
      </c>
      <c r="M176" s="51" t="s">
        <v>86</v>
      </c>
      <c r="N176" s="161" t="s">
        <v>978</v>
      </c>
      <c r="O176" s="114">
        <v>1083042578</v>
      </c>
      <c r="P176" s="440">
        <v>112</v>
      </c>
      <c r="Q176" s="441">
        <v>45996</v>
      </c>
      <c r="R176" s="205">
        <v>1995579480</v>
      </c>
      <c r="S176" s="205">
        <v>780</v>
      </c>
      <c r="T176" s="436">
        <v>46052</v>
      </c>
      <c r="U176" s="205">
        <v>24000000</v>
      </c>
      <c r="V176" s="56" t="s">
        <v>88</v>
      </c>
      <c r="W176" s="114">
        <v>12545859</v>
      </c>
      <c r="X176" s="161" t="s">
        <v>977</v>
      </c>
      <c r="Y176" s="439">
        <v>46051</v>
      </c>
      <c r="Z176" s="439">
        <v>46052</v>
      </c>
      <c r="AA176" s="436" t="s">
        <v>90</v>
      </c>
      <c r="AB176" s="436">
        <v>46218</v>
      </c>
      <c r="AC176" s="123">
        <f t="shared" si="10"/>
        <v>166</v>
      </c>
      <c r="AD176" s="114">
        <v>0</v>
      </c>
      <c r="AE176" s="114">
        <v>0</v>
      </c>
      <c r="AF176" s="114">
        <v>0</v>
      </c>
      <c r="AG176" s="437" t="s">
        <v>90</v>
      </c>
      <c r="AH176" s="117">
        <f t="shared" si="11"/>
        <v>0</v>
      </c>
      <c r="AI176" s="114">
        <v>0</v>
      </c>
      <c r="AJ176" s="114">
        <v>0</v>
      </c>
      <c r="AK176" s="436" t="s">
        <v>90</v>
      </c>
      <c r="AL176" s="438" t="s">
        <v>90</v>
      </c>
      <c r="AM176" s="56">
        <v>0</v>
      </c>
      <c r="AN176" s="438" t="s">
        <v>90</v>
      </c>
      <c r="AO176" s="438" t="s">
        <v>90</v>
      </c>
      <c r="AP176" s="438" t="s">
        <v>90</v>
      </c>
      <c r="AQ176" s="123">
        <f t="shared" si="12"/>
        <v>0</v>
      </c>
      <c r="AR176" s="453">
        <f>+L176+AE176-AJ176</f>
        <v>24000000</v>
      </c>
      <c r="AS176" s="56" t="s">
        <v>526</v>
      </c>
      <c r="AT176" s="205">
        <v>0</v>
      </c>
      <c r="AU176" s="56" t="s">
        <v>91</v>
      </c>
      <c r="AV176" s="56">
        <v>0</v>
      </c>
      <c r="AW176" s="51" t="s">
        <v>90</v>
      </c>
      <c r="AX176" s="454">
        <f t="shared" si="13"/>
        <v>12000000</v>
      </c>
      <c r="AY176" s="454">
        <v>12000000</v>
      </c>
      <c r="AZ176" s="112">
        <f t="shared" si="14"/>
        <v>0.5</v>
      </c>
      <c r="BA176" s="159">
        <v>0.5</v>
      </c>
      <c r="BB176" s="111" t="s">
        <v>90</v>
      </c>
      <c r="BC176" s="56" t="s">
        <v>92</v>
      </c>
      <c r="BD176" s="109" t="s">
        <v>976</v>
      </c>
      <c r="BE176" s="51" t="s">
        <v>88</v>
      </c>
      <c r="BF176" s="51" t="s">
        <v>88</v>
      </c>
    </row>
    <row r="177" spans="2:58" s="201" customFormat="1" ht="12.75" x14ac:dyDescent="0.2">
      <c r="B177" s="56">
        <v>2026</v>
      </c>
      <c r="C177" s="51">
        <v>891780111</v>
      </c>
      <c r="D177" s="51" t="s">
        <v>79</v>
      </c>
      <c r="E177" s="161" t="s">
        <v>975</v>
      </c>
      <c r="F177" s="109" t="s">
        <v>974</v>
      </c>
      <c r="G177" s="420">
        <v>20243201010084</v>
      </c>
      <c r="H177" s="56" t="s">
        <v>82</v>
      </c>
      <c r="I177" s="51" t="s">
        <v>530</v>
      </c>
      <c r="J177" s="121" t="s">
        <v>84</v>
      </c>
      <c r="K177" s="161" t="s">
        <v>973</v>
      </c>
      <c r="L177" s="205">
        <v>30623148</v>
      </c>
      <c r="M177" s="51" t="s">
        <v>86</v>
      </c>
      <c r="N177" s="161" t="s">
        <v>972</v>
      </c>
      <c r="O177" s="114">
        <v>1081918404</v>
      </c>
      <c r="P177" s="440">
        <v>112</v>
      </c>
      <c r="Q177" s="441">
        <v>45996</v>
      </c>
      <c r="R177" s="205">
        <v>1995579480</v>
      </c>
      <c r="S177" s="205">
        <v>781</v>
      </c>
      <c r="T177" s="436">
        <v>46052</v>
      </c>
      <c r="U177" s="205">
        <v>30623148</v>
      </c>
      <c r="V177" s="56" t="s">
        <v>88</v>
      </c>
      <c r="W177" s="114">
        <v>50897478</v>
      </c>
      <c r="X177" s="161" t="s">
        <v>923</v>
      </c>
      <c r="Y177" s="439">
        <v>46051</v>
      </c>
      <c r="Z177" s="439">
        <v>46052</v>
      </c>
      <c r="AA177" s="436" t="s">
        <v>90</v>
      </c>
      <c r="AB177" s="436">
        <v>46218</v>
      </c>
      <c r="AC177" s="123">
        <f t="shared" si="10"/>
        <v>166</v>
      </c>
      <c r="AD177" s="114">
        <v>0</v>
      </c>
      <c r="AE177" s="114">
        <v>0</v>
      </c>
      <c r="AF177" s="114">
        <v>0</v>
      </c>
      <c r="AG177" s="437" t="s">
        <v>90</v>
      </c>
      <c r="AH177" s="117">
        <f t="shared" si="11"/>
        <v>0</v>
      </c>
      <c r="AI177" s="114">
        <v>0</v>
      </c>
      <c r="AJ177" s="114">
        <v>0</v>
      </c>
      <c r="AK177" s="436" t="s">
        <v>90</v>
      </c>
      <c r="AL177" s="438" t="s">
        <v>90</v>
      </c>
      <c r="AM177" s="56">
        <v>0</v>
      </c>
      <c r="AN177" s="438" t="s">
        <v>90</v>
      </c>
      <c r="AO177" s="438" t="s">
        <v>90</v>
      </c>
      <c r="AP177" s="438" t="s">
        <v>90</v>
      </c>
      <c r="AQ177" s="123">
        <f t="shared" si="12"/>
        <v>0</v>
      </c>
      <c r="AR177" s="453">
        <f>+L177+AE177-AJ177</f>
        <v>30623148</v>
      </c>
      <c r="AS177" s="56" t="s">
        <v>526</v>
      </c>
      <c r="AT177" s="205">
        <v>0</v>
      </c>
      <c r="AU177" s="56" t="s">
        <v>91</v>
      </c>
      <c r="AV177" s="56">
        <v>0</v>
      </c>
      <c r="AW177" s="51" t="s">
        <v>90</v>
      </c>
      <c r="AX177" s="454">
        <f t="shared" si="13"/>
        <v>15311574</v>
      </c>
      <c r="AY177" s="454">
        <v>15311574</v>
      </c>
      <c r="AZ177" s="112">
        <f t="shared" si="14"/>
        <v>0.5</v>
      </c>
      <c r="BA177" s="159">
        <v>0.5</v>
      </c>
      <c r="BB177" s="111" t="s">
        <v>90</v>
      </c>
      <c r="BC177" s="56" t="s">
        <v>92</v>
      </c>
      <c r="BD177" s="109" t="s">
        <v>971</v>
      </c>
      <c r="BE177" s="51" t="s">
        <v>88</v>
      </c>
      <c r="BF177" s="51" t="s">
        <v>88</v>
      </c>
    </row>
    <row r="178" spans="2:58" s="201" customFormat="1" ht="12.75" x14ac:dyDescent="0.2">
      <c r="B178" s="56">
        <v>2026</v>
      </c>
      <c r="C178" s="51">
        <v>891780111</v>
      </c>
      <c r="D178" s="51" t="s">
        <v>79</v>
      </c>
      <c r="E178" s="161" t="s">
        <v>970</v>
      </c>
      <c r="F178" s="109" t="s">
        <v>969</v>
      </c>
      <c r="G178" s="420">
        <v>20243201010084</v>
      </c>
      <c r="H178" s="56" t="s">
        <v>82</v>
      </c>
      <c r="I178" s="51" t="s">
        <v>530</v>
      </c>
      <c r="J178" s="121" t="s">
        <v>84</v>
      </c>
      <c r="K178" s="161" t="s">
        <v>968</v>
      </c>
      <c r="L178" s="205">
        <v>47848674</v>
      </c>
      <c r="M178" s="51" t="s">
        <v>86</v>
      </c>
      <c r="N178" s="161" t="s">
        <v>967</v>
      </c>
      <c r="O178" s="114">
        <v>1128272027</v>
      </c>
      <c r="P178" s="440">
        <v>112</v>
      </c>
      <c r="Q178" s="441">
        <v>45996</v>
      </c>
      <c r="R178" s="205">
        <v>1995579480</v>
      </c>
      <c r="S178" s="205">
        <v>782</v>
      </c>
      <c r="T178" s="436">
        <v>46052</v>
      </c>
      <c r="U178" s="205">
        <v>47848674</v>
      </c>
      <c r="V178" s="56" t="s">
        <v>88</v>
      </c>
      <c r="W178" s="114">
        <v>1082903415</v>
      </c>
      <c r="X178" s="161" t="s">
        <v>815</v>
      </c>
      <c r="Y178" s="439">
        <v>46051</v>
      </c>
      <c r="Z178" s="439">
        <v>46052</v>
      </c>
      <c r="AA178" s="436" t="s">
        <v>90</v>
      </c>
      <c r="AB178" s="436">
        <v>46218</v>
      </c>
      <c r="AC178" s="123">
        <f t="shared" si="10"/>
        <v>166</v>
      </c>
      <c r="AD178" s="114">
        <v>0</v>
      </c>
      <c r="AE178" s="114">
        <v>0</v>
      </c>
      <c r="AF178" s="114">
        <v>0</v>
      </c>
      <c r="AG178" s="437" t="s">
        <v>90</v>
      </c>
      <c r="AH178" s="117">
        <f t="shared" si="11"/>
        <v>0</v>
      </c>
      <c r="AI178" s="114">
        <v>0</v>
      </c>
      <c r="AJ178" s="114">
        <v>0</v>
      </c>
      <c r="AK178" s="436" t="s">
        <v>90</v>
      </c>
      <c r="AL178" s="438" t="s">
        <v>90</v>
      </c>
      <c r="AM178" s="56">
        <v>0</v>
      </c>
      <c r="AN178" s="438" t="s">
        <v>90</v>
      </c>
      <c r="AO178" s="438" t="s">
        <v>90</v>
      </c>
      <c r="AP178" s="438" t="s">
        <v>90</v>
      </c>
      <c r="AQ178" s="123">
        <f t="shared" si="12"/>
        <v>0</v>
      </c>
      <c r="AR178" s="453">
        <f>+L178+AE178-AJ178</f>
        <v>47848674</v>
      </c>
      <c r="AS178" s="56" t="s">
        <v>526</v>
      </c>
      <c r="AT178" s="205">
        <v>0</v>
      </c>
      <c r="AU178" s="56" t="s">
        <v>91</v>
      </c>
      <c r="AV178" s="56">
        <v>0</v>
      </c>
      <c r="AW178" s="51" t="s">
        <v>90</v>
      </c>
      <c r="AX178" s="454">
        <f t="shared" si="13"/>
        <v>23924337</v>
      </c>
      <c r="AY178" s="454">
        <v>23924337</v>
      </c>
      <c r="AZ178" s="112">
        <f t="shared" si="14"/>
        <v>0.5</v>
      </c>
      <c r="BA178" s="159">
        <v>0.5</v>
      </c>
      <c r="BB178" s="111" t="s">
        <v>90</v>
      </c>
      <c r="BC178" s="56" t="s">
        <v>92</v>
      </c>
      <c r="BD178" s="109" t="s">
        <v>966</v>
      </c>
      <c r="BE178" s="51" t="s">
        <v>88</v>
      </c>
      <c r="BF178" s="51" t="s">
        <v>88</v>
      </c>
    </row>
    <row r="179" spans="2:58" s="201" customFormat="1" ht="12.75" x14ac:dyDescent="0.2">
      <c r="B179" s="56">
        <v>2026</v>
      </c>
      <c r="C179" s="51">
        <v>891780111</v>
      </c>
      <c r="D179" s="51" t="s">
        <v>79</v>
      </c>
      <c r="E179" s="161" t="s">
        <v>965</v>
      </c>
      <c r="F179" s="109" t="s">
        <v>964</v>
      </c>
      <c r="G179" s="420">
        <v>20243201010084</v>
      </c>
      <c r="H179" s="56" t="s">
        <v>82</v>
      </c>
      <c r="I179" s="51" t="s">
        <v>530</v>
      </c>
      <c r="J179" s="121" t="s">
        <v>84</v>
      </c>
      <c r="K179" s="161" t="s">
        <v>963</v>
      </c>
      <c r="L179" s="205">
        <v>27889062</v>
      </c>
      <c r="M179" s="51" t="s">
        <v>86</v>
      </c>
      <c r="N179" s="161" t="s">
        <v>962</v>
      </c>
      <c r="O179" s="114">
        <v>1082841537</v>
      </c>
      <c r="P179" s="440">
        <v>115</v>
      </c>
      <c r="Q179" s="441">
        <v>45996</v>
      </c>
      <c r="R179" s="205">
        <v>1382638080</v>
      </c>
      <c r="S179" s="205">
        <v>770</v>
      </c>
      <c r="T179" s="436">
        <v>46052</v>
      </c>
      <c r="U179" s="205">
        <v>27889062</v>
      </c>
      <c r="V179" s="56" t="s">
        <v>88</v>
      </c>
      <c r="W179" s="114">
        <v>85081920</v>
      </c>
      <c r="X179" s="161" t="s">
        <v>593</v>
      </c>
      <c r="Y179" s="439">
        <v>46051</v>
      </c>
      <c r="Z179" s="439">
        <v>46055</v>
      </c>
      <c r="AA179" s="436" t="s">
        <v>90</v>
      </c>
      <c r="AB179" s="436">
        <v>46234</v>
      </c>
      <c r="AC179" s="123">
        <f t="shared" si="10"/>
        <v>179</v>
      </c>
      <c r="AD179" s="114">
        <v>0</v>
      </c>
      <c r="AE179" s="114">
        <v>0</v>
      </c>
      <c r="AF179" s="114">
        <v>0</v>
      </c>
      <c r="AG179" s="437" t="s">
        <v>90</v>
      </c>
      <c r="AH179" s="117">
        <f t="shared" si="11"/>
        <v>0</v>
      </c>
      <c r="AI179" s="114">
        <v>0</v>
      </c>
      <c r="AJ179" s="114">
        <v>0</v>
      </c>
      <c r="AK179" s="436" t="s">
        <v>90</v>
      </c>
      <c r="AL179" s="438" t="s">
        <v>90</v>
      </c>
      <c r="AM179" s="56">
        <v>0</v>
      </c>
      <c r="AN179" s="438" t="s">
        <v>90</v>
      </c>
      <c r="AO179" s="438" t="s">
        <v>90</v>
      </c>
      <c r="AP179" s="438" t="s">
        <v>90</v>
      </c>
      <c r="AQ179" s="123">
        <f t="shared" si="12"/>
        <v>0</v>
      </c>
      <c r="AR179" s="453">
        <f>+L179+AE179-AJ179</f>
        <v>27889062</v>
      </c>
      <c r="AS179" s="56" t="s">
        <v>526</v>
      </c>
      <c r="AT179" s="205">
        <v>0</v>
      </c>
      <c r="AU179" s="56" t="s">
        <v>91</v>
      </c>
      <c r="AV179" s="56">
        <v>0</v>
      </c>
      <c r="AW179" s="51" t="s">
        <v>90</v>
      </c>
      <c r="AX179" s="454">
        <f t="shared" si="13"/>
        <v>9296354</v>
      </c>
      <c r="AY179" s="454">
        <v>18592708</v>
      </c>
      <c r="AZ179" s="112">
        <f t="shared" si="14"/>
        <v>0.33333333333333331</v>
      </c>
      <c r="BA179" s="159">
        <v>0.33333333333333331</v>
      </c>
      <c r="BB179" s="111" t="s">
        <v>90</v>
      </c>
      <c r="BC179" s="56" t="s">
        <v>92</v>
      </c>
      <c r="BD179" s="109" t="s">
        <v>961</v>
      </c>
      <c r="BE179" s="51" t="s">
        <v>88</v>
      </c>
      <c r="BF179" s="51" t="s">
        <v>88</v>
      </c>
    </row>
    <row r="180" spans="2:58" s="201" customFormat="1" ht="12.75" x14ac:dyDescent="0.2">
      <c r="B180" s="56">
        <v>2026</v>
      </c>
      <c r="C180" s="51">
        <v>891780111</v>
      </c>
      <c r="D180" s="51" t="s">
        <v>79</v>
      </c>
      <c r="E180" s="161" t="s">
        <v>960</v>
      </c>
      <c r="F180" s="109" t="s">
        <v>959</v>
      </c>
      <c r="G180" s="420">
        <v>0</v>
      </c>
      <c r="H180" s="56" t="s">
        <v>82</v>
      </c>
      <c r="I180" s="51" t="s">
        <v>174</v>
      </c>
      <c r="J180" s="121" t="s">
        <v>84</v>
      </c>
      <c r="K180" s="161" t="s">
        <v>958</v>
      </c>
      <c r="L180" s="205">
        <v>30915491</v>
      </c>
      <c r="M180" s="51" t="s">
        <v>86</v>
      </c>
      <c r="N180" s="161" t="s">
        <v>957</v>
      </c>
      <c r="O180" s="114">
        <v>1083017290</v>
      </c>
      <c r="P180" s="440">
        <v>509</v>
      </c>
      <c r="Q180" s="441">
        <v>46051</v>
      </c>
      <c r="R180" s="205">
        <v>270124400</v>
      </c>
      <c r="S180" s="205">
        <v>3591</v>
      </c>
      <c r="T180" s="436">
        <v>46052</v>
      </c>
      <c r="U180" s="205">
        <v>30915491</v>
      </c>
      <c r="V180" s="56" t="s">
        <v>88</v>
      </c>
      <c r="W180" s="114">
        <v>52705148</v>
      </c>
      <c r="X180" s="161" t="s">
        <v>956</v>
      </c>
      <c r="Y180" s="439">
        <v>46052</v>
      </c>
      <c r="Z180" s="439">
        <v>46052</v>
      </c>
      <c r="AA180" s="436" t="s">
        <v>90</v>
      </c>
      <c r="AB180" s="436">
        <v>46234</v>
      </c>
      <c r="AC180" s="123">
        <f t="shared" si="10"/>
        <v>182</v>
      </c>
      <c r="AD180" s="114">
        <v>0</v>
      </c>
      <c r="AE180" s="114">
        <v>0</v>
      </c>
      <c r="AF180" s="114">
        <v>0</v>
      </c>
      <c r="AG180" s="437" t="s">
        <v>90</v>
      </c>
      <c r="AH180" s="117">
        <f t="shared" si="11"/>
        <v>0</v>
      </c>
      <c r="AI180" s="114">
        <v>0</v>
      </c>
      <c r="AJ180" s="114">
        <v>0</v>
      </c>
      <c r="AK180" s="436" t="s">
        <v>90</v>
      </c>
      <c r="AL180" s="438" t="s">
        <v>90</v>
      </c>
      <c r="AM180" s="56">
        <v>0</v>
      </c>
      <c r="AN180" s="438" t="s">
        <v>90</v>
      </c>
      <c r="AO180" s="438" t="s">
        <v>90</v>
      </c>
      <c r="AP180" s="438" t="s">
        <v>90</v>
      </c>
      <c r="AQ180" s="123">
        <f t="shared" si="12"/>
        <v>0</v>
      </c>
      <c r="AR180" s="453">
        <f>+L180+AE180-AJ180</f>
        <v>30915491</v>
      </c>
      <c r="AS180" s="56" t="s">
        <v>571</v>
      </c>
      <c r="AT180" s="205">
        <v>0</v>
      </c>
      <c r="AU180" s="56" t="s">
        <v>91</v>
      </c>
      <c r="AV180" s="56">
        <v>0</v>
      </c>
      <c r="AW180" s="51" t="s">
        <v>90</v>
      </c>
      <c r="AX180" s="454">
        <f t="shared" si="13"/>
        <v>15457746</v>
      </c>
      <c r="AY180" s="455">
        <v>15457745</v>
      </c>
      <c r="AZ180" s="112">
        <f t="shared" si="14"/>
        <v>0.50000001617312173</v>
      </c>
      <c r="BA180" s="159">
        <v>0.50000001617312173</v>
      </c>
      <c r="BB180" s="111" t="s">
        <v>90</v>
      </c>
      <c r="BC180" s="56" t="s">
        <v>92</v>
      </c>
      <c r="BD180" s="109" t="s">
        <v>955</v>
      </c>
      <c r="BE180" s="51" t="s">
        <v>88</v>
      </c>
      <c r="BF180" s="51" t="s">
        <v>88</v>
      </c>
    </row>
    <row r="181" spans="2:58" s="201" customFormat="1" ht="12.75" x14ac:dyDescent="0.2">
      <c r="B181" s="56">
        <v>2026</v>
      </c>
      <c r="C181" s="51">
        <v>891780111</v>
      </c>
      <c r="D181" s="51" t="s">
        <v>79</v>
      </c>
      <c r="E181" s="161" t="s">
        <v>954</v>
      </c>
      <c r="F181" s="109" t="s">
        <v>953</v>
      </c>
      <c r="G181" s="420">
        <v>20243201010084</v>
      </c>
      <c r="H181" s="56" t="s">
        <v>82</v>
      </c>
      <c r="I181" s="51" t="s">
        <v>530</v>
      </c>
      <c r="J181" s="121" t="s">
        <v>84</v>
      </c>
      <c r="K181" s="161" t="s">
        <v>952</v>
      </c>
      <c r="L181" s="205">
        <v>45600000</v>
      </c>
      <c r="M181" s="51" t="s">
        <v>86</v>
      </c>
      <c r="N181" s="161" t="s">
        <v>951</v>
      </c>
      <c r="O181" s="114">
        <v>85468411</v>
      </c>
      <c r="P181" s="440">
        <v>112</v>
      </c>
      <c r="Q181" s="441">
        <v>45996</v>
      </c>
      <c r="R181" s="205">
        <v>1995579480</v>
      </c>
      <c r="S181" s="205">
        <v>783</v>
      </c>
      <c r="T181" s="436">
        <v>46052</v>
      </c>
      <c r="U181" s="205">
        <v>45600000</v>
      </c>
      <c r="V181" s="56" t="s">
        <v>88</v>
      </c>
      <c r="W181" s="114">
        <v>12543938</v>
      </c>
      <c r="X181" s="161" t="s">
        <v>950</v>
      </c>
      <c r="Y181" s="439">
        <v>46052</v>
      </c>
      <c r="Z181" s="439">
        <v>46052</v>
      </c>
      <c r="AA181" s="436" t="s">
        <v>90</v>
      </c>
      <c r="AB181" s="436">
        <v>46234</v>
      </c>
      <c r="AC181" s="123">
        <f t="shared" si="10"/>
        <v>182</v>
      </c>
      <c r="AD181" s="114">
        <v>0</v>
      </c>
      <c r="AE181" s="114">
        <v>0</v>
      </c>
      <c r="AF181" s="114">
        <v>0</v>
      </c>
      <c r="AG181" s="437" t="s">
        <v>90</v>
      </c>
      <c r="AH181" s="117">
        <f t="shared" si="11"/>
        <v>0</v>
      </c>
      <c r="AI181" s="114">
        <v>0</v>
      </c>
      <c r="AJ181" s="114">
        <v>0</v>
      </c>
      <c r="AK181" s="436" t="s">
        <v>90</v>
      </c>
      <c r="AL181" s="438" t="s">
        <v>90</v>
      </c>
      <c r="AM181" s="56">
        <v>0</v>
      </c>
      <c r="AN181" s="438" t="s">
        <v>90</v>
      </c>
      <c r="AO181" s="438" t="s">
        <v>90</v>
      </c>
      <c r="AP181" s="438" t="s">
        <v>90</v>
      </c>
      <c r="AQ181" s="123">
        <f t="shared" si="12"/>
        <v>0</v>
      </c>
      <c r="AR181" s="453">
        <f>+L181+AE181-AJ181</f>
        <v>45600000</v>
      </c>
      <c r="AS181" s="56" t="s">
        <v>526</v>
      </c>
      <c r="AT181" s="205">
        <v>0</v>
      </c>
      <c r="AU181" s="56" t="s">
        <v>91</v>
      </c>
      <c r="AV181" s="56">
        <v>0</v>
      </c>
      <c r="AW181" s="51" t="s">
        <v>90</v>
      </c>
      <c r="AX181" s="454">
        <f t="shared" si="13"/>
        <v>22800000</v>
      </c>
      <c r="AY181" s="454">
        <v>22800000</v>
      </c>
      <c r="AZ181" s="112">
        <f t="shared" si="14"/>
        <v>0.5</v>
      </c>
      <c r="BA181" s="159">
        <v>0.5</v>
      </c>
      <c r="BB181" s="111" t="s">
        <v>90</v>
      </c>
      <c r="BC181" s="56" t="s">
        <v>92</v>
      </c>
      <c r="BD181" s="109" t="s">
        <v>949</v>
      </c>
      <c r="BE181" s="51" t="s">
        <v>88</v>
      </c>
      <c r="BF181" s="51" t="s">
        <v>88</v>
      </c>
    </row>
    <row r="182" spans="2:58" s="201" customFormat="1" ht="12.75" x14ac:dyDescent="0.2">
      <c r="B182" s="56">
        <v>2026</v>
      </c>
      <c r="C182" s="51">
        <v>891780111</v>
      </c>
      <c r="D182" s="51" t="s">
        <v>79</v>
      </c>
      <c r="E182" s="161" t="s">
        <v>948</v>
      </c>
      <c r="F182" s="109" t="s">
        <v>947</v>
      </c>
      <c r="G182" s="420">
        <v>20243201010084</v>
      </c>
      <c r="H182" s="56" t="s">
        <v>82</v>
      </c>
      <c r="I182" s="51" t="s">
        <v>530</v>
      </c>
      <c r="J182" s="121" t="s">
        <v>84</v>
      </c>
      <c r="K182" s="161" t="s">
        <v>946</v>
      </c>
      <c r="L182" s="205">
        <v>47848668</v>
      </c>
      <c r="M182" s="51" t="s">
        <v>86</v>
      </c>
      <c r="N182" s="161" t="s">
        <v>945</v>
      </c>
      <c r="O182" s="114">
        <v>79957273</v>
      </c>
      <c r="P182" s="440">
        <v>111</v>
      </c>
      <c r="Q182" s="441">
        <v>45996</v>
      </c>
      <c r="R182" s="205">
        <v>2690717515</v>
      </c>
      <c r="S182" s="205">
        <v>785</v>
      </c>
      <c r="T182" s="436">
        <v>46052</v>
      </c>
      <c r="U182" s="205">
        <v>47848668</v>
      </c>
      <c r="V182" s="56" t="s">
        <v>88</v>
      </c>
      <c r="W182" s="114">
        <v>85081920</v>
      </c>
      <c r="X182" s="161" t="s">
        <v>593</v>
      </c>
      <c r="Y182" s="439">
        <v>46052</v>
      </c>
      <c r="Z182" s="439">
        <v>46052</v>
      </c>
      <c r="AA182" s="436" t="s">
        <v>90</v>
      </c>
      <c r="AB182" s="436">
        <v>46234</v>
      </c>
      <c r="AC182" s="123">
        <f t="shared" si="10"/>
        <v>182</v>
      </c>
      <c r="AD182" s="114">
        <v>0</v>
      </c>
      <c r="AE182" s="114">
        <v>0</v>
      </c>
      <c r="AF182" s="114">
        <v>0</v>
      </c>
      <c r="AG182" s="437" t="s">
        <v>90</v>
      </c>
      <c r="AH182" s="117">
        <f t="shared" si="11"/>
        <v>0</v>
      </c>
      <c r="AI182" s="114">
        <v>0</v>
      </c>
      <c r="AJ182" s="114">
        <v>0</v>
      </c>
      <c r="AK182" s="436" t="s">
        <v>90</v>
      </c>
      <c r="AL182" s="438" t="s">
        <v>90</v>
      </c>
      <c r="AM182" s="56">
        <v>0</v>
      </c>
      <c r="AN182" s="438" t="s">
        <v>90</v>
      </c>
      <c r="AO182" s="438" t="s">
        <v>90</v>
      </c>
      <c r="AP182" s="438" t="s">
        <v>90</v>
      </c>
      <c r="AQ182" s="123">
        <f t="shared" si="12"/>
        <v>0</v>
      </c>
      <c r="AR182" s="453">
        <f>+L182+AE182-AJ182</f>
        <v>47848668</v>
      </c>
      <c r="AS182" s="56" t="s">
        <v>526</v>
      </c>
      <c r="AT182" s="205">
        <v>0</v>
      </c>
      <c r="AU182" s="56" t="s">
        <v>91</v>
      </c>
      <c r="AV182" s="56">
        <v>0</v>
      </c>
      <c r="AW182" s="51" t="s">
        <v>90</v>
      </c>
      <c r="AX182" s="454">
        <f t="shared" si="13"/>
        <v>23924334</v>
      </c>
      <c r="AY182" s="454">
        <v>23924334</v>
      </c>
      <c r="AZ182" s="112">
        <f t="shared" si="14"/>
        <v>0.5</v>
      </c>
      <c r="BA182" s="159">
        <v>0.5</v>
      </c>
      <c r="BB182" s="111" t="s">
        <v>90</v>
      </c>
      <c r="BC182" s="56" t="s">
        <v>92</v>
      </c>
      <c r="BD182" s="109" t="s">
        <v>944</v>
      </c>
      <c r="BE182" s="51" t="s">
        <v>88</v>
      </c>
      <c r="BF182" s="51" t="s">
        <v>88</v>
      </c>
    </row>
    <row r="183" spans="2:58" s="201" customFormat="1" ht="12.75" x14ac:dyDescent="0.2">
      <c r="B183" s="56">
        <v>2026</v>
      </c>
      <c r="C183" s="51">
        <v>891780111</v>
      </c>
      <c r="D183" s="51" t="s">
        <v>79</v>
      </c>
      <c r="E183" s="161" t="s">
        <v>943</v>
      </c>
      <c r="F183" s="109" t="s">
        <v>942</v>
      </c>
      <c r="G183" s="420">
        <v>20243201010084</v>
      </c>
      <c r="H183" s="56" t="s">
        <v>82</v>
      </c>
      <c r="I183" s="51" t="s">
        <v>530</v>
      </c>
      <c r="J183" s="121" t="s">
        <v>84</v>
      </c>
      <c r="K183" s="161" t="s">
        <v>941</v>
      </c>
      <c r="L183" s="205">
        <v>27889062</v>
      </c>
      <c r="M183" s="51" t="s">
        <v>86</v>
      </c>
      <c r="N183" s="161" t="s">
        <v>940</v>
      </c>
      <c r="O183" s="114">
        <v>1082374545</v>
      </c>
      <c r="P183" s="440">
        <v>115</v>
      </c>
      <c r="Q183" s="441">
        <v>45996</v>
      </c>
      <c r="R183" s="205">
        <v>1382638080</v>
      </c>
      <c r="S183" s="205">
        <v>799</v>
      </c>
      <c r="T183" s="436">
        <v>46052</v>
      </c>
      <c r="U183" s="205">
        <v>27889062</v>
      </c>
      <c r="V183" s="56" t="s">
        <v>88</v>
      </c>
      <c r="W183" s="114">
        <v>7634885</v>
      </c>
      <c r="X183" s="161" t="s">
        <v>436</v>
      </c>
      <c r="Y183" s="439">
        <v>46052</v>
      </c>
      <c r="Z183" s="439">
        <v>46055</v>
      </c>
      <c r="AA183" s="436" t="s">
        <v>90</v>
      </c>
      <c r="AB183" s="436">
        <v>46234</v>
      </c>
      <c r="AC183" s="123">
        <f t="shared" si="10"/>
        <v>179</v>
      </c>
      <c r="AD183" s="114">
        <v>0</v>
      </c>
      <c r="AE183" s="114">
        <v>0</v>
      </c>
      <c r="AF183" s="114">
        <v>0</v>
      </c>
      <c r="AG183" s="437" t="s">
        <v>90</v>
      </c>
      <c r="AH183" s="117">
        <f t="shared" si="11"/>
        <v>0</v>
      </c>
      <c r="AI183" s="114">
        <v>0</v>
      </c>
      <c r="AJ183" s="114">
        <v>0</v>
      </c>
      <c r="AK183" s="436" t="s">
        <v>90</v>
      </c>
      <c r="AL183" s="438" t="s">
        <v>90</v>
      </c>
      <c r="AM183" s="56">
        <v>0</v>
      </c>
      <c r="AN183" s="438" t="s">
        <v>90</v>
      </c>
      <c r="AO183" s="438" t="s">
        <v>90</v>
      </c>
      <c r="AP183" s="438" t="s">
        <v>90</v>
      </c>
      <c r="AQ183" s="123">
        <f t="shared" si="12"/>
        <v>0</v>
      </c>
      <c r="AR183" s="453">
        <f>+L183+AE183-AJ183</f>
        <v>27889062</v>
      </c>
      <c r="AS183" s="56" t="s">
        <v>526</v>
      </c>
      <c r="AT183" s="205">
        <v>0</v>
      </c>
      <c r="AU183" s="56" t="s">
        <v>91</v>
      </c>
      <c r="AV183" s="56">
        <v>0</v>
      </c>
      <c r="AW183" s="51" t="s">
        <v>90</v>
      </c>
      <c r="AX183" s="454">
        <f t="shared" si="13"/>
        <v>18592708</v>
      </c>
      <c r="AY183" s="454">
        <v>9296354</v>
      </c>
      <c r="AZ183" s="112">
        <f t="shared" si="14"/>
        <v>0.66666666666666663</v>
      </c>
      <c r="BA183" s="159">
        <v>0.66666666666666663</v>
      </c>
      <c r="BB183" s="111" t="s">
        <v>90</v>
      </c>
      <c r="BC183" s="56" t="s">
        <v>92</v>
      </c>
      <c r="BD183" s="109" t="s">
        <v>939</v>
      </c>
      <c r="BE183" s="51" t="s">
        <v>88</v>
      </c>
      <c r="BF183" s="51" t="s">
        <v>88</v>
      </c>
    </row>
    <row r="184" spans="2:58" s="201" customFormat="1" ht="12.75" x14ac:dyDescent="0.2">
      <c r="B184" s="56">
        <v>2026</v>
      </c>
      <c r="C184" s="51">
        <v>891780111</v>
      </c>
      <c r="D184" s="51" t="s">
        <v>79</v>
      </c>
      <c r="E184" s="161" t="s">
        <v>938</v>
      </c>
      <c r="F184" s="109" t="s">
        <v>937</v>
      </c>
      <c r="G184" s="420">
        <v>20243201010084</v>
      </c>
      <c r="H184" s="56" t="s">
        <v>82</v>
      </c>
      <c r="I184" s="51" t="s">
        <v>530</v>
      </c>
      <c r="J184" s="121" t="s">
        <v>84</v>
      </c>
      <c r="K184" s="161" t="s">
        <v>931</v>
      </c>
      <c r="L184" s="205">
        <v>27889062</v>
      </c>
      <c r="M184" s="51" t="s">
        <v>86</v>
      </c>
      <c r="N184" s="161" t="s">
        <v>936</v>
      </c>
      <c r="O184" s="114">
        <v>1082934092</v>
      </c>
      <c r="P184" s="440">
        <v>115</v>
      </c>
      <c r="Q184" s="441">
        <v>45996</v>
      </c>
      <c r="R184" s="205">
        <v>1382638080</v>
      </c>
      <c r="S184" s="205">
        <v>795</v>
      </c>
      <c r="T184" s="436">
        <v>46052</v>
      </c>
      <c r="U184" s="205">
        <v>27889062</v>
      </c>
      <c r="V184" s="56" t="s">
        <v>88</v>
      </c>
      <c r="W184" s="114">
        <v>57435262</v>
      </c>
      <c r="X184" s="161" t="s">
        <v>935</v>
      </c>
      <c r="Y184" s="439">
        <v>46052</v>
      </c>
      <c r="Z184" s="439">
        <v>46055</v>
      </c>
      <c r="AA184" s="436" t="s">
        <v>90</v>
      </c>
      <c r="AB184" s="436">
        <v>46234</v>
      </c>
      <c r="AC184" s="123">
        <f t="shared" si="10"/>
        <v>179</v>
      </c>
      <c r="AD184" s="114">
        <v>0</v>
      </c>
      <c r="AE184" s="114">
        <v>0</v>
      </c>
      <c r="AF184" s="114">
        <v>0</v>
      </c>
      <c r="AG184" s="437" t="s">
        <v>90</v>
      </c>
      <c r="AH184" s="117">
        <f t="shared" si="11"/>
        <v>0</v>
      </c>
      <c r="AI184" s="114">
        <v>0</v>
      </c>
      <c r="AJ184" s="114">
        <v>0</v>
      </c>
      <c r="AK184" s="436" t="s">
        <v>90</v>
      </c>
      <c r="AL184" s="438" t="s">
        <v>90</v>
      </c>
      <c r="AM184" s="56">
        <v>0</v>
      </c>
      <c r="AN184" s="438" t="s">
        <v>90</v>
      </c>
      <c r="AO184" s="438" t="s">
        <v>90</v>
      </c>
      <c r="AP184" s="438" t="s">
        <v>90</v>
      </c>
      <c r="AQ184" s="123">
        <f t="shared" si="12"/>
        <v>0</v>
      </c>
      <c r="AR184" s="453">
        <f>+L184+AE184-AJ184</f>
        <v>27889062</v>
      </c>
      <c r="AS184" s="56" t="s">
        <v>526</v>
      </c>
      <c r="AT184" s="205">
        <v>0</v>
      </c>
      <c r="AU184" s="56" t="s">
        <v>91</v>
      </c>
      <c r="AV184" s="56">
        <v>0</v>
      </c>
      <c r="AW184" s="51" t="s">
        <v>90</v>
      </c>
      <c r="AX184" s="454">
        <f t="shared" si="13"/>
        <v>18592708</v>
      </c>
      <c r="AY184" s="454">
        <v>9296354</v>
      </c>
      <c r="AZ184" s="112">
        <f t="shared" si="14"/>
        <v>0.66666666666666663</v>
      </c>
      <c r="BA184" s="159">
        <v>0.66666666666666663</v>
      </c>
      <c r="BB184" s="111" t="s">
        <v>90</v>
      </c>
      <c r="BC184" s="56" t="s">
        <v>92</v>
      </c>
      <c r="BD184" s="109" t="s">
        <v>934</v>
      </c>
      <c r="BE184" s="51" t="s">
        <v>88</v>
      </c>
      <c r="BF184" s="51" t="s">
        <v>88</v>
      </c>
    </row>
    <row r="185" spans="2:58" s="201" customFormat="1" ht="12.75" x14ac:dyDescent="0.2">
      <c r="B185" s="56">
        <v>2026</v>
      </c>
      <c r="C185" s="51">
        <v>891780111</v>
      </c>
      <c r="D185" s="51" t="s">
        <v>79</v>
      </c>
      <c r="E185" s="161" t="s">
        <v>933</v>
      </c>
      <c r="F185" s="109" t="s">
        <v>932</v>
      </c>
      <c r="G185" s="420">
        <v>20243201010084</v>
      </c>
      <c r="H185" s="56" t="s">
        <v>82</v>
      </c>
      <c r="I185" s="51" t="s">
        <v>530</v>
      </c>
      <c r="J185" s="121" t="s">
        <v>84</v>
      </c>
      <c r="K185" s="161" t="s">
        <v>931</v>
      </c>
      <c r="L185" s="205">
        <v>27889062</v>
      </c>
      <c r="M185" s="51" t="s">
        <v>86</v>
      </c>
      <c r="N185" s="161" t="s">
        <v>930</v>
      </c>
      <c r="O185" s="114">
        <v>1084789302</v>
      </c>
      <c r="P185" s="440">
        <v>115</v>
      </c>
      <c r="Q185" s="441">
        <v>45996</v>
      </c>
      <c r="R185" s="205">
        <v>1382638080</v>
      </c>
      <c r="S185" s="205">
        <v>796</v>
      </c>
      <c r="T185" s="436">
        <v>46052</v>
      </c>
      <c r="U185" s="205">
        <v>27889062</v>
      </c>
      <c r="V185" s="56" t="s">
        <v>88</v>
      </c>
      <c r="W185" s="114">
        <v>57461777</v>
      </c>
      <c r="X185" s="161" t="s">
        <v>929</v>
      </c>
      <c r="Y185" s="439">
        <v>46052</v>
      </c>
      <c r="Z185" s="439">
        <v>46055</v>
      </c>
      <c r="AA185" s="436" t="s">
        <v>90</v>
      </c>
      <c r="AB185" s="436">
        <v>46234</v>
      </c>
      <c r="AC185" s="123">
        <f t="shared" si="10"/>
        <v>179</v>
      </c>
      <c r="AD185" s="114">
        <v>0</v>
      </c>
      <c r="AE185" s="114">
        <v>0</v>
      </c>
      <c r="AF185" s="114">
        <v>0</v>
      </c>
      <c r="AG185" s="437" t="s">
        <v>90</v>
      </c>
      <c r="AH185" s="117">
        <f t="shared" si="11"/>
        <v>0</v>
      </c>
      <c r="AI185" s="114">
        <v>0</v>
      </c>
      <c r="AJ185" s="114">
        <v>0</v>
      </c>
      <c r="AK185" s="436" t="s">
        <v>90</v>
      </c>
      <c r="AL185" s="438" t="s">
        <v>90</v>
      </c>
      <c r="AM185" s="56">
        <v>0</v>
      </c>
      <c r="AN185" s="438" t="s">
        <v>90</v>
      </c>
      <c r="AO185" s="438" t="s">
        <v>90</v>
      </c>
      <c r="AP185" s="438" t="s">
        <v>90</v>
      </c>
      <c r="AQ185" s="123">
        <f t="shared" si="12"/>
        <v>0</v>
      </c>
      <c r="AR185" s="453">
        <f>+L185+AE185-AJ185</f>
        <v>27889062</v>
      </c>
      <c r="AS185" s="56" t="s">
        <v>526</v>
      </c>
      <c r="AT185" s="205">
        <v>0</v>
      </c>
      <c r="AU185" s="56" t="s">
        <v>91</v>
      </c>
      <c r="AV185" s="56">
        <v>0</v>
      </c>
      <c r="AW185" s="51" t="s">
        <v>90</v>
      </c>
      <c r="AX185" s="454">
        <f t="shared" si="13"/>
        <v>18592708</v>
      </c>
      <c r="AY185" s="454">
        <v>9296354</v>
      </c>
      <c r="AZ185" s="112">
        <f t="shared" si="14"/>
        <v>0.66666666666666663</v>
      </c>
      <c r="BA185" s="159">
        <v>0.66666666666666663</v>
      </c>
      <c r="BB185" s="111" t="s">
        <v>90</v>
      </c>
      <c r="BC185" s="56" t="s">
        <v>92</v>
      </c>
      <c r="BD185" s="109" t="s">
        <v>928</v>
      </c>
      <c r="BE185" s="51" t="s">
        <v>88</v>
      </c>
      <c r="BF185" s="51" t="s">
        <v>88</v>
      </c>
    </row>
    <row r="186" spans="2:58" s="201" customFormat="1" ht="12.75" x14ac:dyDescent="0.2">
      <c r="B186" s="56">
        <v>2026</v>
      </c>
      <c r="C186" s="51">
        <v>891780111</v>
      </c>
      <c r="D186" s="51" t="s">
        <v>79</v>
      </c>
      <c r="E186" s="161" t="s">
        <v>927</v>
      </c>
      <c r="F186" s="109" t="s">
        <v>926</v>
      </c>
      <c r="G186" s="420">
        <v>20243201010084</v>
      </c>
      <c r="H186" s="56" t="s">
        <v>82</v>
      </c>
      <c r="I186" s="51" t="s">
        <v>530</v>
      </c>
      <c r="J186" s="121" t="s">
        <v>84</v>
      </c>
      <c r="K186" s="161" t="s">
        <v>925</v>
      </c>
      <c r="L186" s="205">
        <v>33286032</v>
      </c>
      <c r="M186" s="51" t="s">
        <v>86</v>
      </c>
      <c r="N186" s="161" t="s">
        <v>924</v>
      </c>
      <c r="O186" s="114">
        <v>36718181</v>
      </c>
      <c r="P186" s="440">
        <v>112</v>
      </c>
      <c r="Q186" s="441">
        <v>45996</v>
      </c>
      <c r="R186" s="205">
        <v>1995579480</v>
      </c>
      <c r="S186" s="205">
        <v>797</v>
      </c>
      <c r="T186" s="436">
        <v>46052</v>
      </c>
      <c r="U186" s="205">
        <v>33286032</v>
      </c>
      <c r="V186" s="56" t="s">
        <v>88</v>
      </c>
      <c r="W186" s="114">
        <v>50897478</v>
      </c>
      <c r="X186" s="161" t="s">
        <v>923</v>
      </c>
      <c r="Y186" s="439">
        <v>46052</v>
      </c>
      <c r="Z186" s="439">
        <v>46055</v>
      </c>
      <c r="AA186" s="436" t="s">
        <v>90</v>
      </c>
      <c r="AB186" s="436">
        <v>46218</v>
      </c>
      <c r="AC186" s="123">
        <f t="shared" si="10"/>
        <v>163</v>
      </c>
      <c r="AD186" s="114">
        <v>0</v>
      </c>
      <c r="AE186" s="114">
        <v>0</v>
      </c>
      <c r="AF186" s="114">
        <v>0</v>
      </c>
      <c r="AG186" s="437" t="s">
        <v>90</v>
      </c>
      <c r="AH186" s="117">
        <f t="shared" si="11"/>
        <v>0</v>
      </c>
      <c r="AI186" s="114">
        <v>0</v>
      </c>
      <c r="AJ186" s="114">
        <v>0</v>
      </c>
      <c r="AK186" s="436" t="s">
        <v>90</v>
      </c>
      <c r="AL186" s="438" t="s">
        <v>90</v>
      </c>
      <c r="AM186" s="56">
        <v>0</v>
      </c>
      <c r="AN186" s="438" t="s">
        <v>90</v>
      </c>
      <c r="AO186" s="438" t="s">
        <v>90</v>
      </c>
      <c r="AP186" s="438" t="s">
        <v>90</v>
      </c>
      <c r="AQ186" s="123">
        <f t="shared" si="12"/>
        <v>0</v>
      </c>
      <c r="AR186" s="453">
        <f>+L186+AE186-AJ186</f>
        <v>33286032</v>
      </c>
      <c r="AS186" s="56" t="s">
        <v>526</v>
      </c>
      <c r="AT186" s="205">
        <v>0</v>
      </c>
      <c r="AU186" s="56" t="s">
        <v>91</v>
      </c>
      <c r="AV186" s="56">
        <v>0</v>
      </c>
      <c r="AW186" s="51" t="s">
        <v>90</v>
      </c>
      <c r="AX186" s="454">
        <f t="shared" si="13"/>
        <v>16643016</v>
      </c>
      <c r="AY186" s="454">
        <v>16643016</v>
      </c>
      <c r="AZ186" s="112">
        <f t="shared" si="14"/>
        <v>0.5</v>
      </c>
      <c r="BA186" s="159">
        <v>0.5</v>
      </c>
      <c r="BB186" s="111" t="s">
        <v>90</v>
      </c>
      <c r="BC186" s="56" t="s">
        <v>92</v>
      </c>
      <c r="BD186" s="109" t="s">
        <v>922</v>
      </c>
      <c r="BE186" s="51" t="s">
        <v>88</v>
      </c>
      <c r="BF186" s="51" t="s">
        <v>88</v>
      </c>
    </row>
    <row r="187" spans="2:58" s="201" customFormat="1" ht="12.75" x14ac:dyDescent="0.2">
      <c r="B187" s="56">
        <v>2026</v>
      </c>
      <c r="C187" s="51">
        <v>891780111</v>
      </c>
      <c r="D187" s="51" t="s">
        <v>79</v>
      </c>
      <c r="E187" s="161" t="s">
        <v>921</v>
      </c>
      <c r="F187" s="109" t="s">
        <v>920</v>
      </c>
      <c r="G187" s="420">
        <v>0</v>
      </c>
      <c r="H187" s="56" t="s">
        <v>82</v>
      </c>
      <c r="I187" s="51" t="s">
        <v>174</v>
      </c>
      <c r="J187" s="121" t="s">
        <v>84</v>
      </c>
      <c r="K187" s="161" t="s">
        <v>919</v>
      </c>
      <c r="L187" s="205">
        <v>12000000</v>
      </c>
      <c r="M187" s="51" t="s">
        <v>86</v>
      </c>
      <c r="N187" s="161" t="s">
        <v>918</v>
      </c>
      <c r="O187" s="114">
        <v>1082998052</v>
      </c>
      <c r="P187" s="440">
        <v>242</v>
      </c>
      <c r="Q187" s="441">
        <v>46042</v>
      </c>
      <c r="R187" s="205">
        <v>48892857</v>
      </c>
      <c r="S187" s="205">
        <v>3592</v>
      </c>
      <c r="T187" s="436">
        <v>46052</v>
      </c>
      <c r="U187" s="205">
        <v>12000000</v>
      </c>
      <c r="V187" s="56" t="s">
        <v>88</v>
      </c>
      <c r="W187" s="114">
        <v>51913961</v>
      </c>
      <c r="X187" s="161" t="s">
        <v>917</v>
      </c>
      <c r="Y187" s="439">
        <v>46052</v>
      </c>
      <c r="Z187" s="439">
        <v>46055</v>
      </c>
      <c r="AA187" s="436" t="s">
        <v>90</v>
      </c>
      <c r="AB187" s="436">
        <v>46112</v>
      </c>
      <c r="AC187" s="123">
        <f t="shared" si="10"/>
        <v>57</v>
      </c>
      <c r="AD187" s="114">
        <v>0</v>
      </c>
      <c r="AE187" s="114">
        <v>0</v>
      </c>
      <c r="AF187" s="114">
        <v>0</v>
      </c>
      <c r="AG187" s="437" t="s">
        <v>90</v>
      </c>
      <c r="AH187" s="117">
        <f t="shared" si="11"/>
        <v>0</v>
      </c>
      <c r="AI187" s="114">
        <v>1</v>
      </c>
      <c r="AJ187" s="114">
        <v>0</v>
      </c>
      <c r="AK187" s="436">
        <v>46085</v>
      </c>
      <c r="AL187" s="438" t="s">
        <v>90</v>
      </c>
      <c r="AM187" s="56">
        <v>0</v>
      </c>
      <c r="AN187" s="438" t="s">
        <v>90</v>
      </c>
      <c r="AO187" s="438" t="s">
        <v>90</v>
      </c>
      <c r="AP187" s="438" t="s">
        <v>90</v>
      </c>
      <c r="AQ187" s="123">
        <f t="shared" si="12"/>
        <v>0</v>
      </c>
      <c r="AR187" s="453">
        <f>+L187+AE187-AJ187</f>
        <v>12000000</v>
      </c>
      <c r="AS187" s="56" t="s">
        <v>571</v>
      </c>
      <c r="AT187" s="205">
        <v>0</v>
      </c>
      <c r="AU187" s="56" t="s">
        <v>91</v>
      </c>
      <c r="AV187" s="56">
        <v>0</v>
      </c>
      <c r="AW187" s="51" t="s">
        <v>90</v>
      </c>
      <c r="AX187" s="454">
        <f t="shared" si="13"/>
        <v>12000000</v>
      </c>
      <c r="AY187" s="454">
        <v>0</v>
      </c>
      <c r="AZ187" s="112">
        <f t="shared" si="14"/>
        <v>1</v>
      </c>
      <c r="BA187" s="159">
        <v>1</v>
      </c>
      <c r="BB187" s="111" t="s">
        <v>90</v>
      </c>
      <c r="BC187" s="56" t="s">
        <v>149</v>
      </c>
      <c r="BD187" s="109" t="s">
        <v>916</v>
      </c>
      <c r="BE187" s="51" t="s">
        <v>88</v>
      </c>
      <c r="BF187" s="51" t="s">
        <v>88</v>
      </c>
    </row>
    <row r="188" spans="2:58" s="201" customFormat="1" ht="12.75" x14ac:dyDescent="0.2">
      <c r="B188" s="56">
        <v>2026</v>
      </c>
      <c r="C188" s="51">
        <v>891780111</v>
      </c>
      <c r="D188" s="51" t="s">
        <v>79</v>
      </c>
      <c r="E188" s="161" t="s">
        <v>915</v>
      </c>
      <c r="F188" s="109" t="s">
        <v>914</v>
      </c>
      <c r="G188" s="420">
        <v>2023000100072</v>
      </c>
      <c r="H188" s="56" t="s">
        <v>82</v>
      </c>
      <c r="I188" s="51" t="s">
        <v>530</v>
      </c>
      <c r="J188" s="121" t="s">
        <v>84</v>
      </c>
      <c r="K188" s="161" t="s">
        <v>913</v>
      </c>
      <c r="L188" s="205">
        <v>12320000</v>
      </c>
      <c r="M188" s="51" t="s">
        <v>86</v>
      </c>
      <c r="N188" s="161" t="s">
        <v>912</v>
      </c>
      <c r="O188" s="114">
        <v>49778247</v>
      </c>
      <c r="P188" s="440">
        <v>53</v>
      </c>
      <c r="Q188" s="441">
        <v>45691</v>
      </c>
      <c r="R188" s="205">
        <v>955418841</v>
      </c>
      <c r="S188" s="205">
        <v>801</v>
      </c>
      <c r="T188" s="436">
        <v>46053</v>
      </c>
      <c r="U188" s="205">
        <v>12320000</v>
      </c>
      <c r="V188" s="56" t="s">
        <v>88</v>
      </c>
      <c r="W188" s="114">
        <v>16078654</v>
      </c>
      <c r="X188" s="161" t="s">
        <v>610</v>
      </c>
      <c r="Y188" s="439">
        <v>46052</v>
      </c>
      <c r="Z188" s="439">
        <v>46070</v>
      </c>
      <c r="AA188" s="436" t="s">
        <v>90</v>
      </c>
      <c r="AB188" s="436">
        <v>46189</v>
      </c>
      <c r="AC188" s="123">
        <f t="shared" si="10"/>
        <v>119</v>
      </c>
      <c r="AD188" s="114">
        <v>0</v>
      </c>
      <c r="AE188" s="114">
        <v>0</v>
      </c>
      <c r="AF188" s="114">
        <v>0</v>
      </c>
      <c r="AG188" s="437" t="s">
        <v>90</v>
      </c>
      <c r="AH188" s="117">
        <f t="shared" si="11"/>
        <v>0</v>
      </c>
      <c r="AI188" s="114">
        <v>0</v>
      </c>
      <c r="AJ188" s="114">
        <v>0</v>
      </c>
      <c r="AK188" s="436" t="s">
        <v>90</v>
      </c>
      <c r="AL188" s="438" t="s">
        <v>90</v>
      </c>
      <c r="AM188" s="56">
        <v>0</v>
      </c>
      <c r="AN188" s="438" t="s">
        <v>90</v>
      </c>
      <c r="AO188" s="438" t="s">
        <v>90</v>
      </c>
      <c r="AP188" s="438" t="s">
        <v>90</v>
      </c>
      <c r="AQ188" s="123">
        <f t="shared" si="12"/>
        <v>0</v>
      </c>
      <c r="AR188" s="453">
        <f>+L188+AE188-AJ188</f>
        <v>12320000</v>
      </c>
      <c r="AS188" s="56" t="s">
        <v>526</v>
      </c>
      <c r="AT188" s="205">
        <v>0</v>
      </c>
      <c r="AU188" s="56" t="s">
        <v>91</v>
      </c>
      <c r="AV188" s="56">
        <v>0</v>
      </c>
      <c r="AW188" s="51" t="s">
        <v>90</v>
      </c>
      <c r="AX188" s="454">
        <f t="shared" si="13"/>
        <v>0</v>
      </c>
      <c r="AY188" s="454">
        <v>12320000</v>
      </c>
      <c r="AZ188" s="112">
        <f t="shared" si="14"/>
        <v>0</v>
      </c>
      <c r="BA188" s="159">
        <v>0</v>
      </c>
      <c r="BB188" s="111" t="s">
        <v>90</v>
      </c>
      <c r="BC188" s="56" t="s">
        <v>92</v>
      </c>
      <c r="BD188" s="109" t="s">
        <v>911</v>
      </c>
      <c r="BE188" s="51" t="s">
        <v>88</v>
      </c>
      <c r="BF188" s="51" t="s">
        <v>88</v>
      </c>
    </row>
    <row r="189" spans="2:58" s="204" customFormat="1" ht="12.75" x14ac:dyDescent="0.2">
      <c r="B189" s="56">
        <v>2026</v>
      </c>
      <c r="C189" s="51">
        <v>891780111</v>
      </c>
      <c r="D189" s="51" t="s">
        <v>79</v>
      </c>
      <c r="E189" s="161" t="s">
        <v>910</v>
      </c>
      <c r="F189" s="109" t="s">
        <v>909</v>
      </c>
      <c r="G189" s="420">
        <v>0</v>
      </c>
      <c r="H189" s="56" t="s">
        <v>82</v>
      </c>
      <c r="I189" s="51" t="s">
        <v>174</v>
      </c>
      <c r="J189" s="121" t="s">
        <v>84</v>
      </c>
      <c r="K189" s="161" t="s">
        <v>908</v>
      </c>
      <c r="L189" s="205">
        <v>31200000</v>
      </c>
      <c r="M189" s="51" t="s">
        <v>86</v>
      </c>
      <c r="N189" s="161" t="s">
        <v>907</v>
      </c>
      <c r="O189" s="114">
        <v>1192897664</v>
      </c>
      <c r="P189" s="440">
        <v>543</v>
      </c>
      <c r="Q189" s="441">
        <v>46052</v>
      </c>
      <c r="R189" s="205">
        <v>2788579160</v>
      </c>
      <c r="S189" s="205">
        <v>3645</v>
      </c>
      <c r="T189" s="436">
        <v>46052</v>
      </c>
      <c r="U189" s="205">
        <v>31200000</v>
      </c>
      <c r="V189" s="56" t="s">
        <v>88</v>
      </c>
      <c r="W189" s="114">
        <v>85472020</v>
      </c>
      <c r="X189" s="161" t="s">
        <v>578</v>
      </c>
      <c r="Y189" s="439">
        <v>46052</v>
      </c>
      <c r="Z189" s="439">
        <v>46055</v>
      </c>
      <c r="AA189" s="436" t="s">
        <v>90</v>
      </c>
      <c r="AB189" s="436">
        <v>46295</v>
      </c>
      <c r="AC189" s="123">
        <f t="shared" si="10"/>
        <v>240</v>
      </c>
      <c r="AD189" s="114">
        <v>0</v>
      </c>
      <c r="AE189" s="114">
        <v>0</v>
      </c>
      <c r="AF189" s="114">
        <v>0</v>
      </c>
      <c r="AG189" s="437" t="s">
        <v>90</v>
      </c>
      <c r="AH189" s="117">
        <f t="shared" si="11"/>
        <v>0</v>
      </c>
      <c r="AI189" s="114">
        <v>0</v>
      </c>
      <c r="AJ189" s="114">
        <v>0</v>
      </c>
      <c r="AK189" s="436" t="s">
        <v>90</v>
      </c>
      <c r="AL189" s="438" t="s">
        <v>90</v>
      </c>
      <c r="AM189" s="56">
        <v>0</v>
      </c>
      <c r="AN189" s="438">
        <v>46056</v>
      </c>
      <c r="AO189" s="438">
        <v>46094</v>
      </c>
      <c r="AP189" s="438">
        <v>46332</v>
      </c>
      <c r="AQ189" s="123">
        <f t="shared" si="12"/>
        <v>38</v>
      </c>
      <c r="AR189" s="453">
        <f>+L189+AE189-AJ189</f>
        <v>31200000</v>
      </c>
      <c r="AS189" s="56" t="s">
        <v>571</v>
      </c>
      <c r="AT189" s="205">
        <v>0</v>
      </c>
      <c r="AU189" s="56" t="s">
        <v>91</v>
      </c>
      <c r="AV189" s="56">
        <v>0</v>
      </c>
      <c r="AW189" s="51" t="s">
        <v>90</v>
      </c>
      <c r="AX189" s="454">
        <f t="shared" si="13"/>
        <v>3900000</v>
      </c>
      <c r="AY189" s="455">
        <v>27300000</v>
      </c>
      <c r="AZ189" s="112">
        <f t="shared" si="14"/>
        <v>0.125</v>
      </c>
      <c r="BA189" s="159">
        <v>0.125</v>
      </c>
      <c r="BB189" s="111" t="s">
        <v>90</v>
      </c>
      <c r="BC189" s="56" t="s">
        <v>92</v>
      </c>
      <c r="BD189" s="109" t="s">
        <v>906</v>
      </c>
      <c r="BE189" s="51" t="s">
        <v>88</v>
      </c>
      <c r="BF189" s="51" t="s">
        <v>88</v>
      </c>
    </row>
    <row r="190" spans="2:58" s="201" customFormat="1" ht="12.75" x14ac:dyDescent="0.2">
      <c r="B190" s="56">
        <v>2026</v>
      </c>
      <c r="C190" s="51">
        <v>891780111</v>
      </c>
      <c r="D190" s="51" t="s">
        <v>79</v>
      </c>
      <c r="E190" s="161" t="s">
        <v>905</v>
      </c>
      <c r="F190" s="109" t="s">
        <v>904</v>
      </c>
      <c r="G190" s="420">
        <v>0</v>
      </c>
      <c r="H190" s="56" t="s">
        <v>82</v>
      </c>
      <c r="I190" s="51" t="s">
        <v>174</v>
      </c>
      <c r="J190" s="121" t="s">
        <v>84</v>
      </c>
      <c r="K190" s="161" t="s">
        <v>903</v>
      </c>
      <c r="L190" s="205">
        <v>31200000</v>
      </c>
      <c r="M190" s="51" t="s">
        <v>86</v>
      </c>
      <c r="N190" s="161" t="s">
        <v>902</v>
      </c>
      <c r="O190" s="114">
        <v>1004373734</v>
      </c>
      <c r="P190" s="440">
        <v>543</v>
      </c>
      <c r="Q190" s="441">
        <v>46052</v>
      </c>
      <c r="R190" s="205">
        <v>2788579160</v>
      </c>
      <c r="S190" s="205">
        <v>3646</v>
      </c>
      <c r="T190" s="436">
        <v>46052</v>
      </c>
      <c r="U190" s="205">
        <v>31200000</v>
      </c>
      <c r="V190" s="56" t="s">
        <v>88</v>
      </c>
      <c r="W190" s="114">
        <v>85472020</v>
      </c>
      <c r="X190" s="161" t="s">
        <v>578</v>
      </c>
      <c r="Y190" s="439">
        <v>46052</v>
      </c>
      <c r="Z190" s="439">
        <v>46055</v>
      </c>
      <c r="AA190" s="436" t="s">
        <v>90</v>
      </c>
      <c r="AB190" s="436">
        <v>46295</v>
      </c>
      <c r="AC190" s="123">
        <f t="shared" si="10"/>
        <v>240</v>
      </c>
      <c r="AD190" s="114">
        <v>0</v>
      </c>
      <c r="AE190" s="114">
        <v>0</v>
      </c>
      <c r="AF190" s="114">
        <v>0</v>
      </c>
      <c r="AG190" s="437" t="s">
        <v>90</v>
      </c>
      <c r="AH190" s="117">
        <f t="shared" si="11"/>
        <v>0</v>
      </c>
      <c r="AI190" s="114">
        <v>0</v>
      </c>
      <c r="AJ190" s="114">
        <v>0</v>
      </c>
      <c r="AK190" s="436" t="s">
        <v>90</v>
      </c>
      <c r="AL190" s="438" t="s">
        <v>90</v>
      </c>
      <c r="AM190" s="56">
        <v>0</v>
      </c>
      <c r="AN190" s="438">
        <v>46056</v>
      </c>
      <c r="AO190" s="438">
        <v>46094</v>
      </c>
      <c r="AP190" s="438">
        <v>46332</v>
      </c>
      <c r="AQ190" s="123">
        <f t="shared" si="12"/>
        <v>38</v>
      </c>
      <c r="AR190" s="453">
        <f>+L190+AE190-AJ190</f>
        <v>31200000</v>
      </c>
      <c r="AS190" s="56" t="s">
        <v>571</v>
      </c>
      <c r="AT190" s="205">
        <v>0</v>
      </c>
      <c r="AU190" s="56" t="s">
        <v>91</v>
      </c>
      <c r="AV190" s="56">
        <v>0</v>
      </c>
      <c r="AW190" s="51" t="s">
        <v>90</v>
      </c>
      <c r="AX190" s="454">
        <f t="shared" si="13"/>
        <v>3900000</v>
      </c>
      <c r="AY190" s="455">
        <v>27300000</v>
      </c>
      <c r="AZ190" s="112">
        <f t="shared" si="14"/>
        <v>0.125</v>
      </c>
      <c r="BA190" s="159">
        <v>0.125</v>
      </c>
      <c r="BB190" s="111" t="s">
        <v>90</v>
      </c>
      <c r="BC190" s="56" t="s">
        <v>92</v>
      </c>
      <c r="BD190" s="109" t="s">
        <v>901</v>
      </c>
      <c r="BE190" s="51" t="s">
        <v>88</v>
      </c>
      <c r="BF190" s="51" t="s">
        <v>88</v>
      </c>
    </row>
    <row r="191" spans="2:58" s="201" customFormat="1" ht="12.75" x14ac:dyDescent="0.2">
      <c r="B191" s="56">
        <v>2026</v>
      </c>
      <c r="C191" s="51">
        <v>891780111</v>
      </c>
      <c r="D191" s="51" t="s">
        <v>79</v>
      </c>
      <c r="E191" s="161" t="s">
        <v>900</v>
      </c>
      <c r="F191" s="109" t="s">
        <v>899</v>
      </c>
      <c r="G191" s="420">
        <v>0</v>
      </c>
      <c r="H191" s="56" t="s">
        <v>82</v>
      </c>
      <c r="I191" s="51" t="s">
        <v>174</v>
      </c>
      <c r="J191" s="121" t="s">
        <v>84</v>
      </c>
      <c r="K191" s="161" t="s">
        <v>898</v>
      </c>
      <c r="L191" s="205">
        <v>48000000</v>
      </c>
      <c r="M191" s="51" t="s">
        <v>86</v>
      </c>
      <c r="N191" s="161" t="s">
        <v>897</v>
      </c>
      <c r="O191" s="114">
        <v>1083012996</v>
      </c>
      <c r="P191" s="440">
        <v>543</v>
      </c>
      <c r="Q191" s="441">
        <v>46052</v>
      </c>
      <c r="R191" s="205">
        <v>2788579160</v>
      </c>
      <c r="S191" s="205">
        <v>3647</v>
      </c>
      <c r="T191" s="436">
        <v>46052</v>
      </c>
      <c r="U191" s="205">
        <v>48000000</v>
      </c>
      <c r="V191" s="56" t="s">
        <v>88</v>
      </c>
      <c r="W191" s="114">
        <v>85472020</v>
      </c>
      <c r="X191" s="161" t="s">
        <v>578</v>
      </c>
      <c r="Y191" s="439">
        <v>46052</v>
      </c>
      <c r="Z191" s="439">
        <v>46055</v>
      </c>
      <c r="AA191" s="436" t="s">
        <v>90</v>
      </c>
      <c r="AB191" s="436">
        <v>46295</v>
      </c>
      <c r="AC191" s="123">
        <f t="shared" si="10"/>
        <v>240</v>
      </c>
      <c r="AD191" s="114">
        <v>0</v>
      </c>
      <c r="AE191" s="114">
        <v>0</v>
      </c>
      <c r="AF191" s="114">
        <v>0</v>
      </c>
      <c r="AG191" s="437" t="s">
        <v>90</v>
      </c>
      <c r="AH191" s="117">
        <f t="shared" si="11"/>
        <v>0</v>
      </c>
      <c r="AI191" s="114">
        <v>0</v>
      </c>
      <c r="AJ191" s="114">
        <v>0</v>
      </c>
      <c r="AK191" s="436" t="s">
        <v>90</v>
      </c>
      <c r="AL191" s="438" t="s">
        <v>90</v>
      </c>
      <c r="AM191" s="56">
        <v>0</v>
      </c>
      <c r="AN191" s="438">
        <v>46056</v>
      </c>
      <c r="AO191" s="438">
        <v>46094</v>
      </c>
      <c r="AP191" s="438">
        <v>46332</v>
      </c>
      <c r="AQ191" s="123">
        <f t="shared" si="12"/>
        <v>38</v>
      </c>
      <c r="AR191" s="453">
        <f>+L191+AE191-AJ191</f>
        <v>48000000</v>
      </c>
      <c r="AS191" s="56" t="s">
        <v>571</v>
      </c>
      <c r="AT191" s="205">
        <v>0</v>
      </c>
      <c r="AU191" s="56" t="s">
        <v>91</v>
      </c>
      <c r="AV191" s="56">
        <v>0</v>
      </c>
      <c r="AW191" s="51" t="s">
        <v>90</v>
      </c>
      <c r="AX191" s="454">
        <f t="shared" si="13"/>
        <v>6000000</v>
      </c>
      <c r="AY191" s="455">
        <v>42000000</v>
      </c>
      <c r="AZ191" s="112">
        <f t="shared" si="14"/>
        <v>0.125</v>
      </c>
      <c r="BA191" s="159">
        <v>0.125</v>
      </c>
      <c r="BB191" s="111" t="s">
        <v>90</v>
      </c>
      <c r="BC191" s="56" t="s">
        <v>92</v>
      </c>
      <c r="BD191" s="109" t="s">
        <v>896</v>
      </c>
      <c r="BE191" s="51" t="s">
        <v>88</v>
      </c>
      <c r="BF191" s="51" t="s">
        <v>88</v>
      </c>
    </row>
    <row r="192" spans="2:58" s="201" customFormat="1" ht="12.75" x14ac:dyDescent="0.2">
      <c r="B192" s="56">
        <v>2026</v>
      </c>
      <c r="C192" s="51">
        <v>891780111</v>
      </c>
      <c r="D192" s="51" t="s">
        <v>79</v>
      </c>
      <c r="E192" s="161" t="s">
        <v>895</v>
      </c>
      <c r="F192" s="109" t="s">
        <v>894</v>
      </c>
      <c r="G192" s="420">
        <v>0</v>
      </c>
      <c r="H192" s="56" t="s">
        <v>82</v>
      </c>
      <c r="I192" s="51" t="s">
        <v>174</v>
      </c>
      <c r="J192" s="121" t="s">
        <v>84</v>
      </c>
      <c r="K192" s="161" t="s">
        <v>893</v>
      </c>
      <c r="L192" s="205">
        <v>27300000</v>
      </c>
      <c r="M192" s="51" t="s">
        <v>86</v>
      </c>
      <c r="N192" s="161" t="s">
        <v>892</v>
      </c>
      <c r="O192" s="114">
        <v>1193156036</v>
      </c>
      <c r="P192" s="440">
        <v>543</v>
      </c>
      <c r="Q192" s="441">
        <v>46052</v>
      </c>
      <c r="R192" s="205">
        <v>2788579160</v>
      </c>
      <c r="S192" s="205">
        <v>3648</v>
      </c>
      <c r="T192" s="436">
        <v>46052</v>
      </c>
      <c r="U192" s="205">
        <v>27300000</v>
      </c>
      <c r="V192" s="56" t="s">
        <v>88</v>
      </c>
      <c r="W192" s="114">
        <v>32770239</v>
      </c>
      <c r="X192" s="161" t="s">
        <v>699</v>
      </c>
      <c r="Y192" s="439">
        <v>46052</v>
      </c>
      <c r="Z192" s="439">
        <v>46055</v>
      </c>
      <c r="AA192" s="436" t="s">
        <v>90</v>
      </c>
      <c r="AB192" s="436">
        <v>46264</v>
      </c>
      <c r="AC192" s="123">
        <f t="shared" si="10"/>
        <v>209</v>
      </c>
      <c r="AD192" s="114">
        <v>0</v>
      </c>
      <c r="AE192" s="114">
        <v>0</v>
      </c>
      <c r="AF192" s="114">
        <v>0</v>
      </c>
      <c r="AG192" s="437" t="s">
        <v>90</v>
      </c>
      <c r="AH192" s="117">
        <f t="shared" si="11"/>
        <v>0</v>
      </c>
      <c r="AI192" s="114">
        <v>0</v>
      </c>
      <c r="AJ192" s="114">
        <v>0</v>
      </c>
      <c r="AK192" s="436" t="s">
        <v>90</v>
      </c>
      <c r="AL192" s="438" t="s">
        <v>90</v>
      </c>
      <c r="AM192" s="56">
        <v>0</v>
      </c>
      <c r="AN192" s="438">
        <v>46056</v>
      </c>
      <c r="AO192" s="438">
        <v>46094</v>
      </c>
      <c r="AP192" s="438">
        <v>46301</v>
      </c>
      <c r="AQ192" s="123">
        <f t="shared" si="12"/>
        <v>38</v>
      </c>
      <c r="AR192" s="453">
        <f>+L192+AE192-AJ192</f>
        <v>27300000</v>
      </c>
      <c r="AS192" s="56" t="s">
        <v>571</v>
      </c>
      <c r="AT192" s="205">
        <v>0</v>
      </c>
      <c r="AU192" s="56" t="s">
        <v>91</v>
      </c>
      <c r="AV192" s="56">
        <v>0</v>
      </c>
      <c r="AW192" s="51" t="s">
        <v>90</v>
      </c>
      <c r="AX192" s="454">
        <f t="shared" si="13"/>
        <v>3900000</v>
      </c>
      <c r="AY192" s="455">
        <v>23400000</v>
      </c>
      <c r="AZ192" s="112">
        <f t="shared" si="14"/>
        <v>0.14285714285714285</v>
      </c>
      <c r="BA192" s="159">
        <v>0.14285714285714285</v>
      </c>
      <c r="BB192" s="111" t="s">
        <v>90</v>
      </c>
      <c r="BC192" s="56" t="s">
        <v>92</v>
      </c>
      <c r="BD192" s="109" t="s">
        <v>891</v>
      </c>
      <c r="BE192" s="51" t="s">
        <v>88</v>
      </c>
      <c r="BF192" s="51" t="s">
        <v>88</v>
      </c>
    </row>
    <row r="193" spans="2:58" s="201" customFormat="1" ht="12.75" x14ac:dyDescent="0.2">
      <c r="B193" s="56">
        <v>2026</v>
      </c>
      <c r="C193" s="51">
        <v>891780111</v>
      </c>
      <c r="D193" s="51" t="s">
        <v>79</v>
      </c>
      <c r="E193" s="161" t="s">
        <v>890</v>
      </c>
      <c r="F193" s="109" t="s">
        <v>889</v>
      </c>
      <c r="G193" s="420">
        <v>0</v>
      </c>
      <c r="H193" s="56" t="s">
        <v>82</v>
      </c>
      <c r="I193" s="51" t="s">
        <v>174</v>
      </c>
      <c r="J193" s="121" t="s">
        <v>84</v>
      </c>
      <c r="K193" s="161" t="s">
        <v>888</v>
      </c>
      <c r="L193" s="205">
        <v>27300000</v>
      </c>
      <c r="M193" s="51" t="s">
        <v>86</v>
      </c>
      <c r="N193" s="161" t="s">
        <v>887</v>
      </c>
      <c r="O193" s="114">
        <v>1053001646</v>
      </c>
      <c r="P193" s="440">
        <v>543</v>
      </c>
      <c r="Q193" s="441">
        <v>46052</v>
      </c>
      <c r="R193" s="205">
        <v>2788579160</v>
      </c>
      <c r="S193" s="205">
        <v>3650</v>
      </c>
      <c r="T193" s="436">
        <v>46052</v>
      </c>
      <c r="U193" s="205">
        <v>27300000</v>
      </c>
      <c r="V193" s="56" t="s">
        <v>88</v>
      </c>
      <c r="W193" s="114">
        <v>1082903415</v>
      </c>
      <c r="X193" s="161" t="s">
        <v>871</v>
      </c>
      <c r="Y193" s="439">
        <v>46052</v>
      </c>
      <c r="Z193" s="439">
        <v>46055</v>
      </c>
      <c r="AA193" s="436" t="s">
        <v>90</v>
      </c>
      <c r="AB193" s="436">
        <v>46264</v>
      </c>
      <c r="AC193" s="123">
        <f t="shared" si="10"/>
        <v>209</v>
      </c>
      <c r="AD193" s="114">
        <v>0</v>
      </c>
      <c r="AE193" s="114">
        <v>0</v>
      </c>
      <c r="AF193" s="114">
        <v>0</v>
      </c>
      <c r="AG193" s="437" t="s">
        <v>90</v>
      </c>
      <c r="AH193" s="117">
        <f t="shared" si="11"/>
        <v>0</v>
      </c>
      <c r="AI193" s="114">
        <v>0</v>
      </c>
      <c r="AJ193" s="114">
        <v>0</v>
      </c>
      <c r="AK193" s="436" t="s">
        <v>90</v>
      </c>
      <c r="AL193" s="438" t="s">
        <v>90</v>
      </c>
      <c r="AM193" s="56">
        <v>0</v>
      </c>
      <c r="AN193" s="438">
        <v>46056</v>
      </c>
      <c r="AO193" s="438">
        <v>46094</v>
      </c>
      <c r="AP193" s="438">
        <v>46301</v>
      </c>
      <c r="AQ193" s="123">
        <f t="shared" si="12"/>
        <v>38</v>
      </c>
      <c r="AR193" s="453">
        <f>+L193+AE193-AJ193</f>
        <v>27300000</v>
      </c>
      <c r="AS193" s="56" t="s">
        <v>571</v>
      </c>
      <c r="AT193" s="205">
        <v>0</v>
      </c>
      <c r="AU193" s="56" t="s">
        <v>91</v>
      </c>
      <c r="AV193" s="56">
        <v>0</v>
      </c>
      <c r="AW193" s="51" t="s">
        <v>90</v>
      </c>
      <c r="AX193" s="454">
        <f t="shared" si="13"/>
        <v>3900000</v>
      </c>
      <c r="AY193" s="455">
        <v>23400000</v>
      </c>
      <c r="AZ193" s="112">
        <f t="shared" si="14"/>
        <v>0.14285714285714285</v>
      </c>
      <c r="BA193" s="159">
        <v>0.14285714285714285</v>
      </c>
      <c r="BB193" s="111" t="s">
        <v>90</v>
      </c>
      <c r="BC193" s="56" t="s">
        <v>92</v>
      </c>
      <c r="BD193" s="109" t="s">
        <v>886</v>
      </c>
      <c r="BE193" s="51" t="s">
        <v>88</v>
      </c>
      <c r="BF193" s="51" t="s">
        <v>88</v>
      </c>
    </row>
    <row r="194" spans="2:58" s="201" customFormat="1" ht="12.75" x14ac:dyDescent="0.2">
      <c r="B194" s="56">
        <v>2026</v>
      </c>
      <c r="C194" s="51">
        <v>891780111</v>
      </c>
      <c r="D194" s="51" t="s">
        <v>79</v>
      </c>
      <c r="E194" s="161" t="s">
        <v>885</v>
      </c>
      <c r="F194" s="109" t="s">
        <v>884</v>
      </c>
      <c r="G194" s="420">
        <v>0</v>
      </c>
      <c r="H194" s="56" t="s">
        <v>82</v>
      </c>
      <c r="I194" s="51" t="s">
        <v>174</v>
      </c>
      <c r="J194" s="121" t="s">
        <v>84</v>
      </c>
      <c r="K194" s="161" t="s">
        <v>883</v>
      </c>
      <c r="L194" s="205">
        <v>31200000</v>
      </c>
      <c r="M194" s="51" t="s">
        <v>86</v>
      </c>
      <c r="N194" s="161" t="s">
        <v>882</v>
      </c>
      <c r="O194" s="114">
        <v>1002468174</v>
      </c>
      <c r="P194" s="440">
        <v>543</v>
      </c>
      <c r="Q194" s="441">
        <v>46052</v>
      </c>
      <c r="R194" s="205">
        <v>2788579160</v>
      </c>
      <c r="S194" s="205">
        <v>3651</v>
      </c>
      <c r="T194" s="436">
        <v>46052</v>
      </c>
      <c r="U194" s="205">
        <v>31200000</v>
      </c>
      <c r="V194" s="56" t="s">
        <v>88</v>
      </c>
      <c r="W194" s="114">
        <v>85472020</v>
      </c>
      <c r="X194" s="161" t="s">
        <v>578</v>
      </c>
      <c r="Y194" s="439">
        <v>46052</v>
      </c>
      <c r="Z194" s="439">
        <v>46055</v>
      </c>
      <c r="AA194" s="436" t="s">
        <v>90</v>
      </c>
      <c r="AB194" s="436">
        <v>46295</v>
      </c>
      <c r="AC194" s="123">
        <f t="shared" si="10"/>
        <v>240</v>
      </c>
      <c r="AD194" s="114">
        <v>0</v>
      </c>
      <c r="AE194" s="114">
        <v>0</v>
      </c>
      <c r="AF194" s="114">
        <v>0</v>
      </c>
      <c r="AG194" s="437" t="s">
        <v>90</v>
      </c>
      <c r="AH194" s="117">
        <f t="shared" si="11"/>
        <v>0</v>
      </c>
      <c r="AI194" s="114">
        <v>0</v>
      </c>
      <c r="AJ194" s="114">
        <v>0</v>
      </c>
      <c r="AK194" s="436" t="s">
        <v>90</v>
      </c>
      <c r="AL194" s="438" t="s">
        <v>90</v>
      </c>
      <c r="AM194" s="56">
        <v>0</v>
      </c>
      <c r="AN194" s="438">
        <v>46056</v>
      </c>
      <c r="AO194" s="438">
        <v>46094</v>
      </c>
      <c r="AP194" s="438">
        <v>46332</v>
      </c>
      <c r="AQ194" s="123">
        <f t="shared" si="12"/>
        <v>38</v>
      </c>
      <c r="AR194" s="453">
        <f>+L194+AE194-AJ194</f>
        <v>31200000</v>
      </c>
      <c r="AS194" s="56" t="s">
        <v>571</v>
      </c>
      <c r="AT194" s="205">
        <v>0</v>
      </c>
      <c r="AU194" s="56" t="s">
        <v>91</v>
      </c>
      <c r="AV194" s="56">
        <v>0</v>
      </c>
      <c r="AW194" s="51" t="s">
        <v>90</v>
      </c>
      <c r="AX194" s="454">
        <f t="shared" si="13"/>
        <v>3900000</v>
      </c>
      <c r="AY194" s="455">
        <v>27300000</v>
      </c>
      <c r="AZ194" s="112">
        <f t="shared" si="14"/>
        <v>0.125</v>
      </c>
      <c r="BA194" s="159">
        <v>0.125</v>
      </c>
      <c r="BB194" s="111" t="s">
        <v>90</v>
      </c>
      <c r="BC194" s="56" t="s">
        <v>92</v>
      </c>
      <c r="BD194" s="109" t="s">
        <v>881</v>
      </c>
      <c r="BE194" s="51" t="s">
        <v>88</v>
      </c>
      <c r="BF194" s="51" t="s">
        <v>88</v>
      </c>
    </row>
    <row r="195" spans="2:58" s="201" customFormat="1" ht="12.75" x14ac:dyDescent="0.2">
      <c r="B195" s="56">
        <v>2026</v>
      </c>
      <c r="C195" s="51">
        <v>891780111</v>
      </c>
      <c r="D195" s="51" t="s">
        <v>79</v>
      </c>
      <c r="E195" s="161" t="s">
        <v>880</v>
      </c>
      <c r="F195" s="109" t="s">
        <v>879</v>
      </c>
      <c r="G195" s="420">
        <v>0</v>
      </c>
      <c r="H195" s="56" t="s">
        <v>82</v>
      </c>
      <c r="I195" s="51" t="s">
        <v>174</v>
      </c>
      <c r="J195" s="121" t="s">
        <v>84</v>
      </c>
      <c r="K195" s="161" t="s">
        <v>878</v>
      </c>
      <c r="L195" s="205">
        <v>27300000</v>
      </c>
      <c r="M195" s="51" t="s">
        <v>86</v>
      </c>
      <c r="N195" s="161" t="s">
        <v>877</v>
      </c>
      <c r="O195" s="114">
        <v>1083001337</v>
      </c>
      <c r="P195" s="440">
        <v>543</v>
      </c>
      <c r="Q195" s="441">
        <v>46052</v>
      </c>
      <c r="R195" s="205">
        <v>2788579160</v>
      </c>
      <c r="S195" s="205">
        <v>3654</v>
      </c>
      <c r="T195" s="436">
        <v>46052</v>
      </c>
      <c r="U195" s="205">
        <v>27300000</v>
      </c>
      <c r="V195" s="56" t="s">
        <v>88</v>
      </c>
      <c r="W195" s="114">
        <v>85472020</v>
      </c>
      <c r="X195" s="161" t="s">
        <v>578</v>
      </c>
      <c r="Y195" s="439">
        <v>46052</v>
      </c>
      <c r="Z195" s="439">
        <v>46055</v>
      </c>
      <c r="AA195" s="436" t="s">
        <v>90</v>
      </c>
      <c r="AB195" s="436">
        <v>46264</v>
      </c>
      <c r="AC195" s="123">
        <f t="shared" si="10"/>
        <v>209</v>
      </c>
      <c r="AD195" s="114">
        <v>0</v>
      </c>
      <c r="AE195" s="114">
        <v>0</v>
      </c>
      <c r="AF195" s="114">
        <v>0</v>
      </c>
      <c r="AG195" s="437" t="s">
        <v>90</v>
      </c>
      <c r="AH195" s="117">
        <f t="shared" si="11"/>
        <v>0</v>
      </c>
      <c r="AI195" s="114">
        <v>0</v>
      </c>
      <c r="AJ195" s="114">
        <v>0</v>
      </c>
      <c r="AK195" s="436" t="s">
        <v>90</v>
      </c>
      <c r="AL195" s="438" t="s">
        <v>90</v>
      </c>
      <c r="AM195" s="56">
        <v>0</v>
      </c>
      <c r="AN195" s="438">
        <v>46056</v>
      </c>
      <c r="AO195" s="438">
        <v>46094</v>
      </c>
      <c r="AP195" s="438">
        <v>46301</v>
      </c>
      <c r="AQ195" s="123">
        <f t="shared" si="12"/>
        <v>38</v>
      </c>
      <c r="AR195" s="453">
        <f>+L195+AE195-AJ195</f>
        <v>27300000</v>
      </c>
      <c r="AS195" s="56" t="s">
        <v>571</v>
      </c>
      <c r="AT195" s="205">
        <v>0</v>
      </c>
      <c r="AU195" s="56" t="s">
        <v>91</v>
      </c>
      <c r="AV195" s="56">
        <v>0</v>
      </c>
      <c r="AW195" s="51" t="s">
        <v>90</v>
      </c>
      <c r="AX195" s="454">
        <f t="shared" si="13"/>
        <v>3900000</v>
      </c>
      <c r="AY195" s="455">
        <v>23400000</v>
      </c>
      <c r="AZ195" s="112">
        <f t="shared" si="14"/>
        <v>0.14285714285714285</v>
      </c>
      <c r="BA195" s="159">
        <v>0.14285714285714285</v>
      </c>
      <c r="BB195" s="111" t="s">
        <v>90</v>
      </c>
      <c r="BC195" s="56" t="s">
        <v>92</v>
      </c>
      <c r="BD195" s="109" t="s">
        <v>876</v>
      </c>
      <c r="BE195" s="51" t="s">
        <v>88</v>
      </c>
      <c r="BF195" s="51" t="s">
        <v>88</v>
      </c>
    </row>
    <row r="196" spans="2:58" s="201" customFormat="1" ht="12.75" x14ac:dyDescent="0.2">
      <c r="B196" s="56">
        <v>2026</v>
      </c>
      <c r="C196" s="51">
        <v>891780111</v>
      </c>
      <c r="D196" s="51" t="s">
        <v>79</v>
      </c>
      <c r="E196" s="161" t="s">
        <v>875</v>
      </c>
      <c r="F196" s="109" t="s">
        <v>874</v>
      </c>
      <c r="G196" s="420">
        <v>0</v>
      </c>
      <c r="H196" s="56" t="s">
        <v>82</v>
      </c>
      <c r="I196" s="51" t="s">
        <v>174</v>
      </c>
      <c r="J196" s="121" t="s">
        <v>84</v>
      </c>
      <c r="K196" s="161" t="s">
        <v>873</v>
      </c>
      <c r="L196" s="205">
        <v>27300000</v>
      </c>
      <c r="M196" s="51" t="s">
        <v>86</v>
      </c>
      <c r="N196" s="161" t="s">
        <v>872</v>
      </c>
      <c r="O196" s="114">
        <v>1083040960</v>
      </c>
      <c r="P196" s="440">
        <v>543</v>
      </c>
      <c r="Q196" s="441">
        <v>46052</v>
      </c>
      <c r="R196" s="205">
        <v>2788579160</v>
      </c>
      <c r="S196" s="205">
        <v>3655</v>
      </c>
      <c r="T196" s="436">
        <v>46052</v>
      </c>
      <c r="U196" s="205">
        <v>27300000</v>
      </c>
      <c r="V196" s="56" t="s">
        <v>88</v>
      </c>
      <c r="W196" s="114">
        <v>1082903415</v>
      </c>
      <c r="X196" s="161" t="s">
        <v>871</v>
      </c>
      <c r="Y196" s="439">
        <v>46052</v>
      </c>
      <c r="Z196" s="439">
        <v>46055</v>
      </c>
      <c r="AA196" s="436" t="s">
        <v>90</v>
      </c>
      <c r="AB196" s="436">
        <v>46264</v>
      </c>
      <c r="AC196" s="123">
        <f t="shared" si="10"/>
        <v>209</v>
      </c>
      <c r="AD196" s="114">
        <v>0</v>
      </c>
      <c r="AE196" s="114">
        <v>0</v>
      </c>
      <c r="AF196" s="114">
        <v>0</v>
      </c>
      <c r="AG196" s="437" t="s">
        <v>90</v>
      </c>
      <c r="AH196" s="117">
        <f t="shared" si="11"/>
        <v>0</v>
      </c>
      <c r="AI196" s="114">
        <v>0</v>
      </c>
      <c r="AJ196" s="114">
        <v>0</v>
      </c>
      <c r="AK196" s="436" t="s">
        <v>90</v>
      </c>
      <c r="AL196" s="438" t="s">
        <v>90</v>
      </c>
      <c r="AM196" s="56">
        <v>0</v>
      </c>
      <c r="AN196" s="438">
        <v>46056</v>
      </c>
      <c r="AO196" s="438">
        <v>46094</v>
      </c>
      <c r="AP196" s="438">
        <v>46301</v>
      </c>
      <c r="AQ196" s="123">
        <f t="shared" si="12"/>
        <v>38</v>
      </c>
      <c r="AR196" s="453">
        <f>+L196+AE196-AJ196</f>
        <v>27300000</v>
      </c>
      <c r="AS196" s="56" t="s">
        <v>571</v>
      </c>
      <c r="AT196" s="205">
        <v>0</v>
      </c>
      <c r="AU196" s="56" t="s">
        <v>91</v>
      </c>
      <c r="AV196" s="56">
        <v>0</v>
      </c>
      <c r="AW196" s="51" t="s">
        <v>90</v>
      </c>
      <c r="AX196" s="454">
        <f t="shared" si="13"/>
        <v>3900000</v>
      </c>
      <c r="AY196" s="455">
        <v>23400000</v>
      </c>
      <c r="AZ196" s="112">
        <f t="shared" si="14"/>
        <v>0.14285714285714285</v>
      </c>
      <c r="BA196" s="159">
        <v>0.14285714285714285</v>
      </c>
      <c r="BB196" s="111" t="s">
        <v>90</v>
      </c>
      <c r="BC196" s="56" t="s">
        <v>92</v>
      </c>
      <c r="BD196" s="109" t="s">
        <v>870</v>
      </c>
      <c r="BE196" s="51" t="s">
        <v>88</v>
      </c>
      <c r="BF196" s="51" t="s">
        <v>88</v>
      </c>
    </row>
    <row r="197" spans="2:58" s="201" customFormat="1" ht="12.75" x14ac:dyDescent="0.2">
      <c r="B197" s="56">
        <v>2026</v>
      </c>
      <c r="C197" s="51">
        <v>891780111</v>
      </c>
      <c r="D197" s="51" t="s">
        <v>79</v>
      </c>
      <c r="E197" s="161" t="s">
        <v>869</v>
      </c>
      <c r="F197" s="109" t="s">
        <v>868</v>
      </c>
      <c r="G197" s="420">
        <v>0</v>
      </c>
      <c r="H197" s="56" t="s">
        <v>82</v>
      </c>
      <c r="I197" s="51" t="s">
        <v>174</v>
      </c>
      <c r="J197" s="121" t="s">
        <v>84</v>
      </c>
      <c r="K197" s="161" t="s">
        <v>867</v>
      </c>
      <c r="L197" s="205">
        <v>27300000</v>
      </c>
      <c r="M197" s="51" t="s">
        <v>86</v>
      </c>
      <c r="N197" s="161" t="s">
        <v>866</v>
      </c>
      <c r="O197" s="114">
        <v>1192772106</v>
      </c>
      <c r="P197" s="440">
        <v>543</v>
      </c>
      <c r="Q197" s="441">
        <v>46052</v>
      </c>
      <c r="R197" s="205">
        <v>2788579160</v>
      </c>
      <c r="S197" s="205">
        <v>3641</v>
      </c>
      <c r="T197" s="436">
        <v>46052</v>
      </c>
      <c r="U197" s="205">
        <v>27300000</v>
      </c>
      <c r="V197" s="56" t="s">
        <v>88</v>
      </c>
      <c r="W197" s="114">
        <v>32770239</v>
      </c>
      <c r="X197" s="161" t="s">
        <v>699</v>
      </c>
      <c r="Y197" s="439">
        <v>46052</v>
      </c>
      <c r="Z197" s="439">
        <v>46055</v>
      </c>
      <c r="AA197" s="436" t="s">
        <v>90</v>
      </c>
      <c r="AB197" s="436">
        <v>46264</v>
      </c>
      <c r="AC197" s="123">
        <f t="shared" si="10"/>
        <v>209</v>
      </c>
      <c r="AD197" s="114">
        <v>0</v>
      </c>
      <c r="AE197" s="114">
        <v>0</v>
      </c>
      <c r="AF197" s="114">
        <v>0</v>
      </c>
      <c r="AG197" s="437" t="s">
        <v>90</v>
      </c>
      <c r="AH197" s="117">
        <f t="shared" si="11"/>
        <v>0</v>
      </c>
      <c r="AI197" s="114">
        <v>0</v>
      </c>
      <c r="AJ197" s="114">
        <v>0</v>
      </c>
      <c r="AK197" s="436" t="s">
        <v>90</v>
      </c>
      <c r="AL197" s="438" t="s">
        <v>90</v>
      </c>
      <c r="AM197" s="56">
        <v>0</v>
      </c>
      <c r="AN197" s="438">
        <v>46056</v>
      </c>
      <c r="AO197" s="438">
        <v>46094</v>
      </c>
      <c r="AP197" s="438">
        <v>46301</v>
      </c>
      <c r="AQ197" s="123">
        <f t="shared" si="12"/>
        <v>38</v>
      </c>
      <c r="AR197" s="453">
        <f>+L197+AE197-AJ197</f>
        <v>27300000</v>
      </c>
      <c r="AS197" s="56" t="s">
        <v>571</v>
      </c>
      <c r="AT197" s="205">
        <v>0</v>
      </c>
      <c r="AU197" s="56" t="s">
        <v>91</v>
      </c>
      <c r="AV197" s="56">
        <v>0</v>
      </c>
      <c r="AW197" s="51" t="s">
        <v>90</v>
      </c>
      <c r="AX197" s="454">
        <f t="shared" si="13"/>
        <v>3900000</v>
      </c>
      <c r="AY197" s="455">
        <v>23400000</v>
      </c>
      <c r="AZ197" s="112">
        <f t="shared" si="14"/>
        <v>0.14285714285714285</v>
      </c>
      <c r="BA197" s="159">
        <v>0.14285714285714285</v>
      </c>
      <c r="BB197" s="111" t="s">
        <v>90</v>
      </c>
      <c r="BC197" s="56" t="s">
        <v>92</v>
      </c>
      <c r="BD197" s="109" t="s">
        <v>865</v>
      </c>
      <c r="BE197" s="51" t="s">
        <v>88</v>
      </c>
      <c r="BF197" s="51" t="s">
        <v>88</v>
      </c>
    </row>
    <row r="198" spans="2:58" s="201" customFormat="1" ht="12.75" x14ac:dyDescent="0.2">
      <c r="B198" s="56">
        <v>2026</v>
      </c>
      <c r="C198" s="51">
        <v>891780111</v>
      </c>
      <c r="D198" s="51" t="s">
        <v>79</v>
      </c>
      <c r="E198" s="161" t="s">
        <v>864</v>
      </c>
      <c r="F198" s="109" t="s">
        <v>863</v>
      </c>
      <c r="G198" s="420">
        <v>0</v>
      </c>
      <c r="H198" s="56" t="s">
        <v>82</v>
      </c>
      <c r="I198" s="51" t="s">
        <v>174</v>
      </c>
      <c r="J198" s="121" t="s">
        <v>84</v>
      </c>
      <c r="K198" s="161" t="s">
        <v>862</v>
      </c>
      <c r="L198" s="205">
        <v>27300000</v>
      </c>
      <c r="M198" s="51" t="s">
        <v>86</v>
      </c>
      <c r="N198" s="161" t="s">
        <v>861</v>
      </c>
      <c r="O198" s="114">
        <v>1007660572</v>
      </c>
      <c r="P198" s="440">
        <v>543</v>
      </c>
      <c r="Q198" s="441">
        <v>46052</v>
      </c>
      <c r="R198" s="205">
        <v>2788579160</v>
      </c>
      <c r="S198" s="205">
        <v>3642</v>
      </c>
      <c r="T198" s="436">
        <v>46052</v>
      </c>
      <c r="U198" s="205">
        <v>27300000</v>
      </c>
      <c r="V198" s="56" t="s">
        <v>88</v>
      </c>
      <c r="W198" s="114">
        <v>32770239</v>
      </c>
      <c r="X198" s="161" t="s">
        <v>699</v>
      </c>
      <c r="Y198" s="439">
        <v>46052</v>
      </c>
      <c r="Z198" s="439">
        <v>46055</v>
      </c>
      <c r="AA198" s="436" t="s">
        <v>90</v>
      </c>
      <c r="AB198" s="436">
        <v>46264</v>
      </c>
      <c r="AC198" s="123">
        <f t="shared" si="10"/>
        <v>209</v>
      </c>
      <c r="AD198" s="114">
        <v>0</v>
      </c>
      <c r="AE198" s="114">
        <v>0</v>
      </c>
      <c r="AF198" s="114">
        <v>0</v>
      </c>
      <c r="AG198" s="437" t="s">
        <v>90</v>
      </c>
      <c r="AH198" s="117">
        <f t="shared" si="11"/>
        <v>0</v>
      </c>
      <c r="AI198" s="114">
        <v>0</v>
      </c>
      <c r="AJ198" s="114">
        <v>0</v>
      </c>
      <c r="AK198" s="436" t="s">
        <v>90</v>
      </c>
      <c r="AL198" s="438" t="s">
        <v>90</v>
      </c>
      <c r="AM198" s="56">
        <v>0</v>
      </c>
      <c r="AN198" s="438">
        <v>46056</v>
      </c>
      <c r="AO198" s="438">
        <v>46094</v>
      </c>
      <c r="AP198" s="438">
        <v>46301</v>
      </c>
      <c r="AQ198" s="123">
        <f t="shared" si="12"/>
        <v>38</v>
      </c>
      <c r="AR198" s="453">
        <f>+L198+AE198-AJ198</f>
        <v>27300000</v>
      </c>
      <c r="AS198" s="56" t="s">
        <v>571</v>
      </c>
      <c r="AT198" s="205">
        <v>0</v>
      </c>
      <c r="AU198" s="56" t="s">
        <v>91</v>
      </c>
      <c r="AV198" s="56">
        <v>0</v>
      </c>
      <c r="AW198" s="51" t="s">
        <v>90</v>
      </c>
      <c r="AX198" s="454">
        <f t="shared" si="13"/>
        <v>3900000</v>
      </c>
      <c r="AY198" s="455">
        <v>23400000</v>
      </c>
      <c r="AZ198" s="112">
        <f t="shared" si="14"/>
        <v>0.14285714285714285</v>
      </c>
      <c r="BA198" s="159">
        <v>0.14285714285714285</v>
      </c>
      <c r="BB198" s="111" t="s">
        <v>90</v>
      </c>
      <c r="BC198" s="56" t="s">
        <v>92</v>
      </c>
      <c r="BD198" s="109" t="s">
        <v>860</v>
      </c>
      <c r="BE198" s="51" t="s">
        <v>88</v>
      </c>
      <c r="BF198" s="51" t="s">
        <v>88</v>
      </c>
    </row>
    <row r="199" spans="2:58" s="201" customFormat="1" ht="12.75" x14ac:dyDescent="0.2">
      <c r="B199" s="56">
        <v>2026</v>
      </c>
      <c r="C199" s="51">
        <v>891780111</v>
      </c>
      <c r="D199" s="51" t="s">
        <v>79</v>
      </c>
      <c r="E199" s="161" t="s">
        <v>859</v>
      </c>
      <c r="F199" s="109" t="s">
        <v>858</v>
      </c>
      <c r="G199" s="420">
        <v>0</v>
      </c>
      <c r="H199" s="56" t="s">
        <v>82</v>
      </c>
      <c r="I199" s="51" t="s">
        <v>174</v>
      </c>
      <c r="J199" s="121" t="s">
        <v>84</v>
      </c>
      <c r="K199" s="161" t="s">
        <v>857</v>
      </c>
      <c r="L199" s="205">
        <v>15000000</v>
      </c>
      <c r="M199" s="51" t="s">
        <v>86</v>
      </c>
      <c r="N199" s="161" t="s">
        <v>856</v>
      </c>
      <c r="O199" s="114">
        <v>80766019</v>
      </c>
      <c r="P199" s="440">
        <v>543</v>
      </c>
      <c r="Q199" s="441">
        <v>46052</v>
      </c>
      <c r="R199" s="205">
        <v>2788579160</v>
      </c>
      <c r="S199" s="205">
        <v>3672</v>
      </c>
      <c r="T199" s="436">
        <v>46052</v>
      </c>
      <c r="U199" s="205">
        <v>15000000</v>
      </c>
      <c r="V199" s="56" t="s">
        <v>88</v>
      </c>
      <c r="W199" s="114">
        <v>57461852</v>
      </c>
      <c r="X199" s="161" t="s">
        <v>761</v>
      </c>
      <c r="Y199" s="439">
        <v>46052</v>
      </c>
      <c r="Z199" s="439">
        <v>46055</v>
      </c>
      <c r="AA199" s="436" t="s">
        <v>90</v>
      </c>
      <c r="AB199" s="436">
        <v>46142</v>
      </c>
      <c r="AC199" s="123">
        <f t="shared" si="10"/>
        <v>87</v>
      </c>
      <c r="AD199" s="114">
        <v>0</v>
      </c>
      <c r="AE199" s="114">
        <v>0</v>
      </c>
      <c r="AF199" s="114">
        <v>1</v>
      </c>
      <c r="AG199" s="437">
        <v>46209</v>
      </c>
      <c r="AH199" s="117">
        <f t="shared" si="11"/>
        <v>67</v>
      </c>
      <c r="AI199" s="114">
        <v>0</v>
      </c>
      <c r="AJ199" s="114">
        <v>0</v>
      </c>
      <c r="AK199" s="436" t="s">
        <v>90</v>
      </c>
      <c r="AL199" s="438" t="s">
        <v>90</v>
      </c>
      <c r="AM199" s="56">
        <v>0</v>
      </c>
      <c r="AN199" s="438">
        <v>46056</v>
      </c>
      <c r="AO199" s="438">
        <v>46094</v>
      </c>
      <c r="AP199" s="438">
        <v>46179</v>
      </c>
      <c r="AQ199" s="123">
        <f t="shared" si="12"/>
        <v>38</v>
      </c>
      <c r="AR199" s="453">
        <f>+L199+AE199-AJ199</f>
        <v>15000000</v>
      </c>
      <c r="AS199" s="56" t="s">
        <v>571</v>
      </c>
      <c r="AT199" s="205">
        <v>0</v>
      </c>
      <c r="AU199" s="56" t="s">
        <v>91</v>
      </c>
      <c r="AV199" s="56">
        <v>0</v>
      </c>
      <c r="AW199" s="51" t="s">
        <v>90</v>
      </c>
      <c r="AX199" s="454">
        <f t="shared" si="13"/>
        <v>5000000</v>
      </c>
      <c r="AY199" s="455">
        <v>10000000</v>
      </c>
      <c r="AZ199" s="112">
        <f t="shared" si="14"/>
        <v>0.33333333333333331</v>
      </c>
      <c r="BA199" s="159">
        <v>0.33333333333333331</v>
      </c>
      <c r="BB199" s="111" t="s">
        <v>90</v>
      </c>
      <c r="BC199" s="56" t="s">
        <v>149</v>
      </c>
      <c r="BD199" s="109" t="s">
        <v>855</v>
      </c>
      <c r="BE199" s="51" t="s">
        <v>88</v>
      </c>
      <c r="BF199" s="51" t="s">
        <v>88</v>
      </c>
    </row>
    <row r="200" spans="2:58" s="201" customFormat="1" ht="12.75" x14ac:dyDescent="0.2">
      <c r="B200" s="56">
        <v>2026</v>
      </c>
      <c r="C200" s="51">
        <v>891780111</v>
      </c>
      <c r="D200" s="51" t="s">
        <v>79</v>
      </c>
      <c r="E200" s="161" t="s">
        <v>854</v>
      </c>
      <c r="F200" s="109" t="s">
        <v>853</v>
      </c>
      <c r="G200" s="420">
        <v>0</v>
      </c>
      <c r="H200" s="56" t="s">
        <v>82</v>
      </c>
      <c r="I200" s="51" t="s">
        <v>174</v>
      </c>
      <c r="J200" s="121" t="s">
        <v>84</v>
      </c>
      <c r="K200" s="161" t="s">
        <v>852</v>
      </c>
      <c r="L200" s="205">
        <v>32000000</v>
      </c>
      <c r="M200" s="51" t="s">
        <v>86</v>
      </c>
      <c r="N200" s="161" t="s">
        <v>851</v>
      </c>
      <c r="O200" s="114">
        <v>1075258984</v>
      </c>
      <c r="P200" s="440">
        <v>543</v>
      </c>
      <c r="Q200" s="441">
        <v>46052</v>
      </c>
      <c r="R200" s="205">
        <v>2788579160</v>
      </c>
      <c r="S200" s="205">
        <v>3643</v>
      </c>
      <c r="T200" s="436">
        <v>46052</v>
      </c>
      <c r="U200" s="205">
        <v>32000000</v>
      </c>
      <c r="V200" s="56" t="s">
        <v>88</v>
      </c>
      <c r="W200" s="114">
        <v>57461852</v>
      </c>
      <c r="X200" s="161" t="s">
        <v>761</v>
      </c>
      <c r="Y200" s="439">
        <v>46052</v>
      </c>
      <c r="Z200" s="439">
        <v>46055</v>
      </c>
      <c r="AA200" s="436" t="s">
        <v>90</v>
      </c>
      <c r="AB200" s="436">
        <v>46295</v>
      </c>
      <c r="AC200" s="123">
        <f t="shared" ref="AC200:AC260" si="15">+IF(AA200="1800-01-01",AB200-Z200,AB200-AA200)</f>
        <v>240</v>
      </c>
      <c r="AD200" s="114">
        <v>0</v>
      </c>
      <c r="AE200" s="114">
        <v>0</v>
      </c>
      <c r="AF200" s="114">
        <v>0</v>
      </c>
      <c r="AG200" s="437" t="s">
        <v>90</v>
      </c>
      <c r="AH200" s="117">
        <f t="shared" ref="AH200:AH260" si="16">+IF(AG200="1800-01-01",0,AG200-AB200)</f>
        <v>0</v>
      </c>
      <c r="AI200" s="114">
        <v>0</v>
      </c>
      <c r="AJ200" s="114">
        <v>0</v>
      </c>
      <c r="AK200" s="436" t="s">
        <v>90</v>
      </c>
      <c r="AL200" s="438" t="s">
        <v>90</v>
      </c>
      <c r="AM200" s="56">
        <v>0</v>
      </c>
      <c r="AN200" s="438">
        <v>46056</v>
      </c>
      <c r="AO200" s="438">
        <v>46094</v>
      </c>
      <c r="AP200" s="438">
        <v>46332</v>
      </c>
      <c r="AQ200" s="123">
        <f t="shared" ref="AQ200:AQ260" si="17">+IF(AN200="1800-01-01",0,AO200-AN200)</f>
        <v>38</v>
      </c>
      <c r="AR200" s="453">
        <f>+L200+AE200-AJ200</f>
        <v>32000000</v>
      </c>
      <c r="AS200" s="56" t="s">
        <v>571</v>
      </c>
      <c r="AT200" s="205">
        <v>0</v>
      </c>
      <c r="AU200" s="56" t="s">
        <v>91</v>
      </c>
      <c r="AV200" s="56">
        <v>0</v>
      </c>
      <c r="AW200" s="51" t="s">
        <v>90</v>
      </c>
      <c r="AX200" s="454">
        <f t="shared" ref="AX200:AX260" si="18">+AR200-AY200</f>
        <v>4000000</v>
      </c>
      <c r="AY200" s="455">
        <v>28000000</v>
      </c>
      <c r="AZ200" s="112">
        <f t="shared" ref="AZ200:AZ260" si="19">+IFERROR(AX200/AR200,"_")</f>
        <v>0.125</v>
      </c>
      <c r="BA200" s="159">
        <v>0.125</v>
      </c>
      <c r="BB200" s="111" t="s">
        <v>90</v>
      </c>
      <c r="BC200" s="56" t="s">
        <v>92</v>
      </c>
      <c r="BD200" s="109" t="s">
        <v>850</v>
      </c>
      <c r="BE200" s="51" t="s">
        <v>88</v>
      </c>
      <c r="BF200" s="51" t="s">
        <v>88</v>
      </c>
    </row>
    <row r="201" spans="2:58" s="201" customFormat="1" ht="12.75" x14ac:dyDescent="0.2">
      <c r="B201" s="56">
        <v>2026</v>
      </c>
      <c r="C201" s="51">
        <v>891780111</v>
      </c>
      <c r="D201" s="51" t="s">
        <v>79</v>
      </c>
      <c r="E201" s="161" t="s">
        <v>849</v>
      </c>
      <c r="F201" s="109" t="s">
        <v>848</v>
      </c>
      <c r="G201" s="420">
        <v>0</v>
      </c>
      <c r="H201" s="56" t="s">
        <v>82</v>
      </c>
      <c r="I201" s="51" t="s">
        <v>174</v>
      </c>
      <c r="J201" s="121" t="s">
        <v>84</v>
      </c>
      <c r="K201" s="161" t="s">
        <v>847</v>
      </c>
      <c r="L201" s="205">
        <v>31200000</v>
      </c>
      <c r="M201" s="51" t="s">
        <v>86</v>
      </c>
      <c r="N201" s="161" t="s">
        <v>846</v>
      </c>
      <c r="O201" s="114">
        <v>57294707</v>
      </c>
      <c r="P201" s="440">
        <v>543</v>
      </c>
      <c r="Q201" s="441">
        <v>46052</v>
      </c>
      <c r="R201" s="205">
        <v>2788579160</v>
      </c>
      <c r="S201" s="205">
        <v>3644</v>
      </c>
      <c r="T201" s="436">
        <v>46052</v>
      </c>
      <c r="U201" s="205">
        <v>31200000</v>
      </c>
      <c r="V201" s="56" t="s">
        <v>88</v>
      </c>
      <c r="W201" s="114">
        <v>85472020</v>
      </c>
      <c r="X201" s="161" t="s">
        <v>578</v>
      </c>
      <c r="Y201" s="439">
        <v>46052</v>
      </c>
      <c r="Z201" s="439">
        <v>46055</v>
      </c>
      <c r="AA201" s="436" t="s">
        <v>90</v>
      </c>
      <c r="AB201" s="436">
        <v>46295</v>
      </c>
      <c r="AC201" s="123">
        <f t="shared" si="15"/>
        <v>240</v>
      </c>
      <c r="AD201" s="114">
        <v>0</v>
      </c>
      <c r="AE201" s="114">
        <v>0</v>
      </c>
      <c r="AF201" s="114">
        <v>0</v>
      </c>
      <c r="AG201" s="437" t="s">
        <v>90</v>
      </c>
      <c r="AH201" s="117">
        <f t="shared" si="16"/>
        <v>0</v>
      </c>
      <c r="AI201" s="114">
        <v>0</v>
      </c>
      <c r="AJ201" s="114">
        <v>0</v>
      </c>
      <c r="AK201" s="436" t="s">
        <v>90</v>
      </c>
      <c r="AL201" s="438" t="s">
        <v>90</v>
      </c>
      <c r="AM201" s="56">
        <v>0</v>
      </c>
      <c r="AN201" s="438">
        <v>46056</v>
      </c>
      <c r="AO201" s="438">
        <v>46094</v>
      </c>
      <c r="AP201" s="438">
        <v>46332</v>
      </c>
      <c r="AQ201" s="123">
        <f t="shared" si="17"/>
        <v>38</v>
      </c>
      <c r="AR201" s="453">
        <f>+L201+AE201-AJ201</f>
        <v>31200000</v>
      </c>
      <c r="AS201" s="56" t="s">
        <v>571</v>
      </c>
      <c r="AT201" s="205">
        <v>0</v>
      </c>
      <c r="AU201" s="56" t="s">
        <v>91</v>
      </c>
      <c r="AV201" s="56">
        <v>0</v>
      </c>
      <c r="AW201" s="51" t="s">
        <v>90</v>
      </c>
      <c r="AX201" s="454">
        <f t="shared" si="18"/>
        <v>0</v>
      </c>
      <c r="AY201" s="455">
        <v>31200000</v>
      </c>
      <c r="AZ201" s="112">
        <f t="shared" si="19"/>
        <v>0</v>
      </c>
      <c r="BA201" s="159">
        <v>0</v>
      </c>
      <c r="BB201" s="111" t="s">
        <v>90</v>
      </c>
      <c r="BC201" s="56" t="s">
        <v>92</v>
      </c>
      <c r="BD201" s="109" t="s">
        <v>845</v>
      </c>
      <c r="BE201" s="51" t="s">
        <v>88</v>
      </c>
      <c r="BF201" s="51" t="s">
        <v>88</v>
      </c>
    </row>
    <row r="202" spans="2:58" s="201" customFormat="1" ht="12.75" x14ac:dyDescent="0.2">
      <c r="B202" s="56">
        <v>2026</v>
      </c>
      <c r="C202" s="51">
        <v>891780111</v>
      </c>
      <c r="D202" s="51" t="s">
        <v>79</v>
      </c>
      <c r="E202" s="161" t="s">
        <v>844</v>
      </c>
      <c r="F202" s="109" t="s">
        <v>843</v>
      </c>
      <c r="G202" s="420">
        <v>0</v>
      </c>
      <c r="H202" s="56" t="s">
        <v>82</v>
      </c>
      <c r="I202" s="51" t="s">
        <v>174</v>
      </c>
      <c r="J202" s="121" t="s">
        <v>84</v>
      </c>
      <c r="K202" s="161" t="s">
        <v>842</v>
      </c>
      <c r="L202" s="205">
        <v>56000000</v>
      </c>
      <c r="M202" s="51" t="s">
        <v>86</v>
      </c>
      <c r="N202" s="161" t="s">
        <v>841</v>
      </c>
      <c r="O202" s="114">
        <v>1082914725</v>
      </c>
      <c r="P202" s="440">
        <v>543</v>
      </c>
      <c r="Q202" s="441">
        <v>46052</v>
      </c>
      <c r="R202" s="205">
        <v>2788579160</v>
      </c>
      <c r="S202" s="205">
        <v>3612</v>
      </c>
      <c r="T202" s="436">
        <v>46052</v>
      </c>
      <c r="U202" s="205">
        <v>56000000</v>
      </c>
      <c r="V202" s="56" t="s">
        <v>88</v>
      </c>
      <c r="W202" s="114">
        <v>57440103</v>
      </c>
      <c r="X202" s="161" t="s">
        <v>773</v>
      </c>
      <c r="Y202" s="439">
        <v>46052</v>
      </c>
      <c r="Z202" s="439">
        <v>46055</v>
      </c>
      <c r="AA202" s="436" t="s">
        <v>90</v>
      </c>
      <c r="AB202" s="436">
        <v>46295</v>
      </c>
      <c r="AC202" s="123">
        <f t="shared" si="15"/>
        <v>240</v>
      </c>
      <c r="AD202" s="114">
        <v>0</v>
      </c>
      <c r="AE202" s="114">
        <v>0</v>
      </c>
      <c r="AF202" s="114">
        <v>0</v>
      </c>
      <c r="AG202" s="437" t="s">
        <v>90</v>
      </c>
      <c r="AH202" s="117">
        <f t="shared" si="16"/>
        <v>0</v>
      </c>
      <c r="AI202" s="114">
        <v>0</v>
      </c>
      <c r="AJ202" s="114">
        <v>0</v>
      </c>
      <c r="AK202" s="436" t="s">
        <v>90</v>
      </c>
      <c r="AL202" s="438" t="s">
        <v>90</v>
      </c>
      <c r="AM202" s="56">
        <v>0</v>
      </c>
      <c r="AN202" s="438">
        <v>46056</v>
      </c>
      <c r="AO202" s="438">
        <v>46094</v>
      </c>
      <c r="AP202" s="438">
        <v>46332</v>
      </c>
      <c r="AQ202" s="123">
        <f t="shared" si="17"/>
        <v>38</v>
      </c>
      <c r="AR202" s="453">
        <f>+L202+AE202-AJ202</f>
        <v>56000000</v>
      </c>
      <c r="AS202" s="56" t="s">
        <v>571</v>
      </c>
      <c r="AT202" s="205">
        <v>0</v>
      </c>
      <c r="AU202" s="56" t="s">
        <v>91</v>
      </c>
      <c r="AV202" s="56">
        <v>0</v>
      </c>
      <c r="AW202" s="51" t="s">
        <v>90</v>
      </c>
      <c r="AX202" s="454">
        <f t="shared" si="18"/>
        <v>7000000</v>
      </c>
      <c r="AY202" s="455">
        <v>49000000</v>
      </c>
      <c r="AZ202" s="112">
        <f t="shared" si="19"/>
        <v>0.125</v>
      </c>
      <c r="BA202" s="159">
        <v>0.125</v>
      </c>
      <c r="BB202" s="111" t="s">
        <v>90</v>
      </c>
      <c r="BC202" s="56" t="s">
        <v>92</v>
      </c>
      <c r="BD202" s="109" t="s">
        <v>840</v>
      </c>
      <c r="BE202" s="51" t="s">
        <v>88</v>
      </c>
      <c r="BF202" s="51" t="s">
        <v>88</v>
      </c>
    </row>
    <row r="203" spans="2:58" s="201" customFormat="1" ht="12.75" x14ac:dyDescent="0.2">
      <c r="B203" s="56">
        <v>2026</v>
      </c>
      <c r="C203" s="51">
        <v>891780111</v>
      </c>
      <c r="D203" s="51" t="s">
        <v>79</v>
      </c>
      <c r="E203" s="161" t="s">
        <v>839</v>
      </c>
      <c r="F203" s="109" t="s">
        <v>838</v>
      </c>
      <c r="G203" s="420">
        <v>0</v>
      </c>
      <c r="H203" s="56" t="s">
        <v>82</v>
      </c>
      <c r="I203" s="51" t="s">
        <v>174</v>
      </c>
      <c r="J203" s="121" t="s">
        <v>84</v>
      </c>
      <c r="K203" s="161" t="s">
        <v>837</v>
      </c>
      <c r="L203" s="205">
        <v>56000000</v>
      </c>
      <c r="M203" s="51" t="s">
        <v>86</v>
      </c>
      <c r="N203" s="161" t="s">
        <v>836</v>
      </c>
      <c r="O203" s="114">
        <v>1082845514</v>
      </c>
      <c r="P203" s="440">
        <v>543</v>
      </c>
      <c r="Q203" s="441">
        <v>46052</v>
      </c>
      <c r="R203" s="205">
        <v>2788579160</v>
      </c>
      <c r="S203" s="205">
        <v>3613</v>
      </c>
      <c r="T203" s="436">
        <v>46052</v>
      </c>
      <c r="U203" s="205">
        <v>56000000</v>
      </c>
      <c r="V203" s="56" t="s">
        <v>88</v>
      </c>
      <c r="W203" s="114">
        <v>1082903415</v>
      </c>
      <c r="X203" s="161" t="s">
        <v>815</v>
      </c>
      <c r="Y203" s="439">
        <v>46052</v>
      </c>
      <c r="Z203" s="439">
        <v>46055</v>
      </c>
      <c r="AA203" s="436" t="s">
        <v>90</v>
      </c>
      <c r="AB203" s="436">
        <v>46295</v>
      </c>
      <c r="AC203" s="123">
        <f t="shared" si="15"/>
        <v>240</v>
      </c>
      <c r="AD203" s="114">
        <v>0</v>
      </c>
      <c r="AE203" s="114">
        <v>0</v>
      </c>
      <c r="AF203" s="114">
        <v>0</v>
      </c>
      <c r="AG203" s="437" t="s">
        <v>90</v>
      </c>
      <c r="AH203" s="117">
        <f t="shared" si="16"/>
        <v>0</v>
      </c>
      <c r="AI203" s="114">
        <v>0</v>
      </c>
      <c r="AJ203" s="114">
        <v>0</v>
      </c>
      <c r="AK203" s="436" t="s">
        <v>90</v>
      </c>
      <c r="AL203" s="438" t="s">
        <v>90</v>
      </c>
      <c r="AM203" s="56">
        <v>0</v>
      </c>
      <c r="AN203" s="438">
        <v>46056</v>
      </c>
      <c r="AO203" s="438">
        <v>46094</v>
      </c>
      <c r="AP203" s="438">
        <v>46332</v>
      </c>
      <c r="AQ203" s="123">
        <f t="shared" si="17"/>
        <v>38</v>
      </c>
      <c r="AR203" s="453">
        <f>+L203+AE203-AJ203</f>
        <v>56000000</v>
      </c>
      <c r="AS203" s="56" t="s">
        <v>571</v>
      </c>
      <c r="AT203" s="205">
        <v>0</v>
      </c>
      <c r="AU203" s="56" t="s">
        <v>91</v>
      </c>
      <c r="AV203" s="56">
        <v>0</v>
      </c>
      <c r="AW203" s="51" t="s">
        <v>90</v>
      </c>
      <c r="AX203" s="454">
        <f t="shared" si="18"/>
        <v>7000000</v>
      </c>
      <c r="AY203" s="455">
        <v>49000000</v>
      </c>
      <c r="AZ203" s="112">
        <f t="shared" si="19"/>
        <v>0.125</v>
      </c>
      <c r="BA203" s="159">
        <v>0.125</v>
      </c>
      <c r="BB203" s="111" t="s">
        <v>90</v>
      </c>
      <c r="BC203" s="56" t="s">
        <v>92</v>
      </c>
      <c r="BD203" s="109" t="s">
        <v>835</v>
      </c>
      <c r="BE203" s="51" t="s">
        <v>88</v>
      </c>
      <c r="BF203" s="51" t="s">
        <v>88</v>
      </c>
    </row>
    <row r="204" spans="2:58" s="201" customFormat="1" ht="12.75" x14ac:dyDescent="0.2">
      <c r="B204" s="56">
        <v>2026</v>
      </c>
      <c r="C204" s="51">
        <v>891780111</v>
      </c>
      <c r="D204" s="51" t="s">
        <v>79</v>
      </c>
      <c r="E204" s="161" t="s">
        <v>834</v>
      </c>
      <c r="F204" s="109" t="s">
        <v>833</v>
      </c>
      <c r="G204" s="420">
        <v>0</v>
      </c>
      <c r="H204" s="56" t="s">
        <v>82</v>
      </c>
      <c r="I204" s="51" t="s">
        <v>174</v>
      </c>
      <c r="J204" s="121" t="s">
        <v>84</v>
      </c>
      <c r="K204" s="161" t="s">
        <v>832</v>
      </c>
      <c r="L204" s="205">
        <v>31200000</v>
      </c>
      <c r="M204" s="51" t="s">
        <v>86</v>
      </c>
      <c r="N204" s="161" t="s">
        <v>831</v>
      </c>
      <c r="O204" s="114">
        <v>1004379008</v>
      </c>
      <c r="P204" s="440">
        <v>543</v>
      </c>
      <c r="Q204" s="441">
        <v>46052</v>
      </c>
      <c r="R204" s="205">
        <v>2788579160</v>
      </c>
      <c r="S204" s="205">
        <v>3614</v>
      </c>
      <c r="T204" s="436">
        <v>46052</v>
      </c>
      <c r="U204" s="205">
        <v>31200000</v>
      </c>
      <c r="V204" s="56" t="s">
        <v>88</v>
      </c>
      <c r="W204" s="114">
        <v>32770239</v>
      </c>
      <c r="X204" s="161" t="s">
        <v>699</v>
      </c>
      <c r="Y204" s="439">
        <v>46052</v>
      </c>
      <c r="Z204" s="439">
        <v>46055</v>
      </c>
      <c r="AA204" s="436" t="s">
        <v>90</v>
      </c>
      <c r="AB204" s="436">
        <v>46295</v>
      </c>
      <c r="AC204" s="123">
        <f t="shared" si="15"/>
        <v>240</v>
      </c>
      <c r="AD204" s="114">
        <v>0</v>
      </c>
      <c r="AE204" s="114">
        <v>0</v>
      </c>
      <c r="AF204" s="114">
        <v>0</v>
      </c>
      <c r="AG204" s="437" t="s">
        <v>90</v>
      </c>
      <c r="AH204" s="117">
        <f t="shared" si="16"/>
        <v>0</v>
      </c>
      <c r="AI204" s="114">
        <v>0</v>
      </c>
      <c r="AJ204" s="114">
        <v>0</v>
      </c>
      <c r="AK204" s="436" t="s">
        <v>90</v>
      </c>
      <c r="AL204" s="438" t="s">
        <v>90</v>
      </c>
      <c r="AM204" s="56">
        <v>0</v>
      </c>
      <c r="AN204" s="438">
        <v>46056</v>
      </c>
      <c r="AO204" s="438">
        <v>46094</v>
      </c>
      <c r="AP204" s="438">
        <v>46332</v>
      </c>
      <c r="AQ204" s="123">
        <f t="shared" si="17"/>
        <v>38</v>
      </c>
      <c r="AR204" s="453">
        <f>+L204+AE204-AJ204</f>
        <v>31200000</v>
      </c>
      <c r="AS204" s="56" t="s">
        <v>571</v>
      </c>
      <c r="AT204" s="205">
        <v>0</v>
      </c>
      <c r="AU204" s="56" t="s">
        <v>91</v>
      </c>
      <c r="AV204" s="56">
        <v>0</v>
      </c>
      <c r="AW204" s="51" t="s">
        <v>90</v>
      </c>
      <c r="AX204" s="454">
        <f t="shared" si="18"/>
        <v>3900000</v>
      </c>
      <c r="AY204" s="455">
        <v>27300000</v>
      </c>
      <c r="AZ204" s="112">
        <f t="shared" si="19"/>
        <v>0.125</v>
      </c>
      <c r="BA204" s="159">
        <v>0.125</v>
      </c>
      <c r="BB204" s="111" t="s">
        <v>90</v>
      </c>
      <c r="BC204" s="56" t="s">
        <v>92</v>
      </c>
      <c r="BD204" s="109" t="s">
        <v>830</v>
      </c>
      <c r="BE204" s="51" t="s">
        <v>88</v>
      </c>
      <c r="BF204" s="51" t="s">
        <v>88</v>
      </c>
    </row>
    <row r="205" spans="2:58" s="201" customFormat="1" ht="12.75" x14ac:dyDescent="0.2">
      <c r="B205" s="56">
        <v>2026</v>
      </c>
      <c r="C205" s="51">
        <v>891780111</v>
      </c>
      <c r="D205" s="51" t="s">
        <v>79</v>
      </c>
      <c r="E205" s="161" t="s">
        <v>829</v>
      </c>
      <c r="F205" s="109" t="s">
        <v>828</v>
      </c>
      <c r="G205" s="420">
        <v>0</v>
      </c>
      <c r="H205" s="56" t="s">
        <v>82</v>
      </c>
      <c r="I205" s="51" t="s">
        <v>174</v>
      </c>
      <c r="J205" s="121" t="s">
        <v>84</v>
      </c>
      <c r="K205" s="161" t="s">
        <v>827</v>
      </c>
      <c r="L205" s="205">
        <v>56000000</v>
      </c>
      <c r="M205" s="51" t="s">
        <v>86</v>
      </c>
      <c r="N205" s="161" t="s">
        <v>826</v>
      </c>
      <c r="O205" s="114">
        <v>1083029490</v>
      </c>
      <c r="P205" s="440">
        <v>543</v>
      </c>
      <c r="Q205" s="441">
        <v>46052</v>
      </c>
      <c r="R205" s="205">
        <v>2788579160</v>
      </c>
      <c r="S205" s="205">
        <v>3615</v>
      </c>
      <c r="T205" s="436">
        <v>46052</v>
      </c>
      <c r="U205" s="205">
        <v>56000000</v>
      </c>
      <c r="V205" s="56" t="s">
        <v>88</v>
      </c>
      <c r="W205" s="114">
        <v>85472020</v>
      </c>
      <c r="X205" s="161" t="s">
        <v>578</v>
      </c>
      <c r="Y205" s="439">
        <v>46052</v>
      </c>
      <c r="Z205" s="439">
        <v>46055</v>
      </c>
      <c r="AA205" s="436" t="s">
        <v>90</v>
      </c>
      <c r="AB205" s="436">
        <v>46295</v>
      </c>
      <c r="AC205" s="123">
        <f t="shared" si="15"/>
        <v>240</v>
      </c>
      <c r="AD205" s="114">
        <v>0</v>
      </c>
      <c r="AE205" s="114">
        <v>0</v>
      </c>
      <c r="AF205" s="114">
        <v>0</v>
      </c>
      <c r="AG205" s="437" t="s">
        <v>90</v>
      </c>
      <c r="AH205" s="117">
        <f t="shared" si="16"/>
        <v>0</v>
      </c>
      <c r="AI205" s="114">
        <v>0</v>
      </c>
      <c r="AJ205" s="114">
        <v>0</v>
      </c>
      <c r="AK205" s="436" t="s">
        <v>90</v>
      </c>
      <c r="AL205" s="438" t="s">
        <v>90</v>
      </c>
      <c r="AM205" s="56">
        <v>0</v>
      </c>
      <c r="AN205" s="438">
        <v>46056</v>
      </c>
      <c r="AO205" s="438">
        <v>46094</v>
      </c>
      <c r="AP205" s="438">
        <v>46332</v>
      </c>
      <c r="AQ205" s="123">
        <f t="shared" si="17"/>
        <v>38</v>
      </c>
      <c r="AR205" s="453">
        <f>+L205+AE205-AJ205</f>
        <v>56000000</v>
      </c>
      <c r="AS205" s="56" t="s">
        <v>571</v>
      </c>
      <c r="AT205" s="205">
        <v>0</v>
      </c>
      <c r="AU205" s="56" t="s">
        <v>91</v>
      </c>
      <c r="AV205" s="56">
        <v>0</v>
      </c>
      <c r="AW205" s="51" t="s">
        <v>90</v>
      </c>
      <c r="AX205" s="454">
        <f t="shared" si="18"/>
        <v>7000000</v>
      </c>
      <c r="AY205" s="455">
        <v>49000000</v>
      </c>
      <c r="AZ205" s="112">
        <f t="shared" si="19"/>
        <v>0.125</v>
      </c>
      <c r="BA205" s="159">
        <v>0.125</v>
      </c>
      <c r="BB205" s="111" t="s">
        <v>90</v>
      </c>
      <c r="BC205" s="56" t="s">
        <v>92</v>
      </c>
      <c r="BD205" s="109" t="s">
        <v>825</v>
      </c>
      <c r="BE205" s="51" t="s">
        <v>88</v>
      </c>
      <c r="BF205" s="51" t="s">
        <v>88</v>
      </c>
    </row>
    <row r="206" spans="2:58" s="201" customFormat="1" ht="12.75" x14ac:dyDescent="0.2">
      <c r="B206" s="56">
        <v>2026</v>
      </c>
      <c r="C206" s="51">
        <v>891780111</v>
      </c>
      <c r="D206" s="51" t="s">
        <v>79</v>
      </c>
      <c r="E206" s="161" t="s">
        <v>824</v>
      </c>
      <c r="F206" s="109" t="s">
        <v>823</v>
      </c>
      <c r="G206" s="420">
        <v>0</v>
      </c>
      <c r="H206" s="56" t="s">
        <v>82</v>
      </c>
      <c r="I206" s="51" t="s">
        <v>174</v>
      </c>
      <c r="J206" s="121" t="s">
        <v>84</v>
      </c>
      <c r="K206" s="161" t="s">
        <v>822</v>
      </c>
      <c r="L206" s="205">
        <v>56000000</v>
      </c>
      <c r="M206" s="51" t="s">
        <v>86</v>
      </c>
      <c r="N206" s="161" t="s">
        <v>821</v>
      </c>
      <c r="O206" s="114">
        <v>45511746</v>
      </c>
      <c r="P206" s="440">
        <v>543</v>
      </c>
      <c r="Q206" s="441">
        <v>46052</v>
      </c>
      <c r="R206" s="205">
        <v>2788579160</v>
      </c>
      <c r="S206" s="205">
        <v>3616</v>
      </c>
      <c r="T206" s="436">
        <v>46052</v>
      </c>
      <c r="U206" s="205">
        <v>56000000</v>
      </c>
      <c r="V206" s="56" t="s">
        <v>88</v>
      </c>
      <c r="W206" s="114">
        <v>32770239</v>
      </c>
      <c r="X206" s="161" t="s">
        <v>699</v>
      </c>
      <c r="Y206" s="439">
        <v>46052</v>
      </c>
      <c r="Z206" s="439">
        <v>46055</v>
      </c>
      <c r="AA206" s="436" t="s">
        <v>90</v>
      </c>
      <c r="AB206" s="436">
        <v>46295</v>
      </c>
      <c r="AC206" s="123">
        <f t="shared" si="15"/>
        <v>240</v>
      </c>
      <c r="AD206" s="114">
        <v>0</v>
      </c>
      <c r="AE206" s="114">
        <v>0</v>
      </c>
      <c r="AF206" s="114">
        <v>0</v>
      </c>
      <c r="AG206" s="437" t="s">
        <v>90</v>
      </c>
      <c r="AH206" s="117">
        <f t="shared" si="16"/>
        <v>0</v>
      </c>
      <c r="AI206" s="114">
        <v>0</v>
      </c>
      <c r="AJ206" s="114">
        <v>0</v>
      </c>
      <c r="AK206" s="436" t="s">
        <v>90</v>
      </c>
      <c r="AL206" s="438" t="s">
        <v>90</v>
      </c>
      <c r="AM206" s="56">
        <v>0</v>
      </c>
      <c r="AN206" s="438">
        <v>46056</v>
      </c>
      <c r="AO206" s="438">
        <v>46094</v>
      </c>
      <c r="AP206" s="438">
        <v>46332</v>
      </c>
      <c r="AQ206" s="123">
        <f t="shared" si="17"/>
        <v>38</v>
      </c>
      <c r="AR206" s="453">
        <f>+L206+AE206-AJ206</f>
        <v>56000000</v>
      </c>
      <c r="AS206" s="56" t="s">
        <v>571</v>
      </c>
      <c r="AT206" s="205">
        <v>0</v>
      </c>
      <c r="AU206" s="56" t="s">
        <v>91</v>
      </c>
      <c r="AV206" s="56">
        <v>0</v>
      </c>
      <c r="AW206" s="51" t="s">
        <v>90</v>
      </c>
      <c r="AX206" s="454">
        <f t="shared" si="18"/>
        <v>7000000</v>
      </c>
      <c r="AY206" s="455">
        <v>49000000</v>
      </c>
      <c r="AZ206" s="112">
        <f t="shared" si="19"/>
        <v>0.125</v>
      </c>
      <c r="BA206" s="159">
        <v>0.125</v>
      </c>
      <c r="BB206" s="111" t="s">
        <v>90</v>
      </c>
      <c r="BC206" s="56" t="s">
        <v>92</v>
      </c>
      <c r="BD206" s="109" t="s">
        <v>820</v>
      </c>
      <c r="BE206" s="51" t="s">
        <v>88</v>
      </c>
      <c r="BF206" s="51" t="s">
        <v>88</v>
      </c>
    </row>
    <row r="207" spans="2:58" s="201" customFormat="1" ht="12.75" x14ac:dyDescent="0.2">
      <c r="B207" s="56">
        <v>2026</v>
      </c>
      <c r="C207" s="51">
        <v>891780111</v>
      </c>
      <c r="D207" s="51" t="s">
        <v>79</v>
      </c>
      <c r="E207" s="161" t="s">
        <v>819</v>
      </c>
      <c r="F207" s="109" t="s">
        <v>818</v>
      </c>
      <c r="G207" s="420">
        <v>0</v>
      </c>
      <c r="H207" s="56" t="s">
        <v>82</v>
      </c>
      <c r="I207" s="51" t="s">
        <v>174</v>
      </c>
      <c r="J207" s="121" t="s">
        <v>84</v>
      </c>
      <c r="K207" s="161" t="s">
        <v>817</v>
      </c>
      <c r="L207" s="205">
        <v>31200000</v>
      </c>
      <c r="M207" s="51" t="s">
        <v>86</v>
      </c>
      <c r="N207" s="161" t="s">
        <v>816</v>
      </c>
      <c r="O207" s="114">
        <v>1083012321</v>
      </c>
      <c r="P207" s="440">
        <v>543</v>
      </c>
      <c r="Q207" s="441">
        <v>46052</v>
      </c>
      <c r="R207" s="205">
        <v>2788579160</v>
      </c>
      <c r="S207" s="205">
        <v>3666</v>
      </c>
      <c r="T207" s="436">
        <v>46052</v>
      </c>
      <c r="U207" s="205">
        <v>31200000</v>
      </c>
      <c r="V207" s="56" t="s">
        <v>88</v>
      </c>
      <c r="W207" s="114">
        <v>1082903415</v>
      </c>
      <c r="X207" s="161" t="s">
        <v>815</v>
      </c>
      <c r="Y207" s="439">
        <v>46052</v>
      </c>
      <c r="Z207" s="439">
        <v>46055</v>
      </c>
      <c r="AA207" s="436" t="s">
        <v>90</v>
      </c>
      <c r="AB207" s="436">
        <v>46295</v>
      </c>
      <c r="AC207" s="123">
        <f t="shared" si="15"/>
        <v>240</v>
      </c>
      <c r="AD207" s="114">
        <v>0</v>
      </c>
      <c r="AE207" s="114">
        <v>0</v>
      </c>
      <c r="AF207" s="114">
        <v>0</v>
      </c>
      <c r="AG207" s="437" t="s">
        <v>90</v>
      </c>
      <c r="AH207" s="117">
        <f t="shared" si="16"/>
        <v>0</v>
      </c>
      <c r="AI207" s="114">
        <v>0</v>
      </c>
      <c r="AJ207" s="114">
        <v>0</v>
      </c>
      <c r="AK207" s="436" t="s">
        <v>90</v>
      </c>
      <c r="AL207" s="438" t="s">
        <v>90</v>
      </c>
      <c r="AM207" s="56">
        <v>0</v>
      </c>
      <c r="AN207" s="438">
        <v>46056</v>
      </c>
      <c r="AO207" s="438">
        <v>46094</v>
      </c>
      <c r="AP207" s="438">
        <v>46332</v>
      </c>
      <c r="AQ207" s="123">
        <f t="shared" si="17"/>
        <v>38</v>
      </c>
      <c r="AR207" s="453">
        <f>+L207+AE207-AJ207</f>
        <v>31200000</v>
      </c>
      <c r="AS207" s="56" t="s">
        <v>571</v>
      </c>
      <c r="AT207" s="205">
        <v>0</v>
      </c>
      <c r="AU207" s="56" t="s">
        <v>91</v>
      </c>
      <c r="AV207" s="56">
        <v>0</v>
      </c>
      <c r="AW207" s="51" t="s">
        <v>90</v>
      </c>
      <c r="AX207" s="454">
        <f t="shared" si="18"/>
        <v>3900000</v>
      </c>
      <c r="AY207" s="455">
        <v>27300000</v>
      </c>
      <c r="AZ207" s="112">
        <f t="shared" si="19"/>
        <v>0.125</v>
      </c>
      <c r="BA207" s="159">
        <v>0.125</v>
      </c>
      <c r="BB207" s="111" t="s">
        <v>90</v>
      </c>
      <c r="BC207" s="56" t="s">
        <v>92</v>
      </c>
      <c r="BD207" s="109" t="s">
        <v>814</v>
      </c>
      <c r="BE207" s="51" t="s">
        <v>88</v>
      </c>
      <c r="BF207" s="51" t="s">
        <v>88</v>
      </c>
    </row>
    <row r="208" spans="2:58" s="201" customFormat="1" ht="12.75" x14ac:dyDescent="0.2">
      <c r="B208" s="56">
        <v>2026</v>
      </c>
      <c r="C208" s="51">
        <v>891780111</v>
      </c>
      <c r="D208" s="51" t="s">
        <v>79</v>
      </c>
      <c r="E208" s="161" t="s">
        <v>813</v>
      </c>
      <c r="F208" s="109" t="s">
        <v>812</v>
      </c>
      <c r="G208" s="420">
        <v>0</v>
      </c>
      <c r="H208" s="56" t="s">
        <v>82</v>
      </c>
      <c r="I208" s="51" t="s">
        <v>174</v>
      </c>
      <c r="J208" s="121" t="s">
        <v>84</v>
      </c>
      <c r="K208" s="161" t="s">
        <v>811</v>
      </c>
      <c r="L208" s="205">
        <v>49500000</v>
      </c>
      <c r="M208" s="51" t="s">
        <v>86</v>
      </c>
      <c r="N208" s="161" t="s">
        <v>810</v>
      </c>
      <c r="O208" s="114">
        <v>1020794175</v>
      </c>
      <c r="P208" s="440">
        <v>543</v>
      </c>
      <c r="Q208" s="441">
        <v>46052</v>
      </c>
      <c r="R208" s="205">
        <v>2788579160</v>
      </c>
      <c r="S208" s="205">
        <v>3617</v>
      </c>
      <c r="T208" s="436">
        <v>46052</v>
      </c>
      <c r="U208" s="205">
        <v>49500000</v>
      </c>
      <c r="V208" s="56" t="s">
        <v>88</v>
      </c>
      <c r="W208" s="114">
        <v>39049658</v>
      </c>
      <c r="X208" s="161" t="s">
        <v>767</v>
      </c>
      <c r="Y208" s="439">
        <v>46052</v>
      </c>
      <c r="Z208" s="439">
        <v>46055</v>
      </c>
      <c r="AA208" s="436" t="s">
        <v>90</v>
      </c>
      <c r="AB208" s="436">
        <v>46325</v>
      </c>
      <c r="AC208" s="123">
        <f t="shared" si="15"/>
        <v>270</v>
      </c>
      <c r="AD208" s="114">
        <v>0</v>
      </c>
      <c r="AE208" s="114">
        <v>0</v>
      </c>
      <c r="AF208" s="114">
        <v>0</v>
      </c>
      <c r="AG208" s="437" t="s">
        <v>90</v>
      </c>
      <c r="AH208" s="117">
        <f t="shared" si="16"/>
        <v>0</v>
      </c>
      <c r="AI208" s="114">
        <v>0</v>
      </c>
      <c r="AJ208" s="114">
        <v>0</v>
      </c>
      <c r="AK208" s="436" t="s">
        <v>90</v>
      </c>
      <c r="AL208" s="438" t="s">
        <v>90</v>
      </c>
      <c r="AM208" s="56">
        <v>0</v>
      </c>
      <c r="AN208" s="438">
        <v>46056</v>
      </c>
      <c r="AO208" s="438">
        <v>46094</v>
      </c>
      <c r="AP208" s="438">
        <v>46362</v>
      </c>
      <c r="AQ208" s="123">
        <f t="shared" si="17"/>
        <v>38</v>
      </c>
      <c r="AR208" s="453">
        <f>+L208+AE208-AJ208</f>
        <v>49500000</v>
      </c>
      <c r="AS208" s="56" t="s">
        <v>571</v>
      </c>
      <c r="AT208" s="205">
        <v>0</v>
      </c>
      <c r="AU208" s="56" t="s">
        <v>91</v>
      </c>
      <c r="AV208" s="56">
        <v>0</v>
      </c>
      <c r="AW208" s="51" t="s">
        <v>90</v>
      </c>
      <c r="AX208" s="454">
        <f t="shared" si="18"/>
        <v>5500000</v>
      </c>
      <c r="AY208" s="455">
        <v>44000000</v>
      </c>
      <c r="AZ208" s="112">
        <f t="shared" si="19"/>
        <v>0.1111111111111111</v>
      </c>
      <c r="BA208" s="159">
        <v>0.1111111111111111</v>
      </c>
      <c r="BB208" s="111" t="s">
        <v>90</v>
      </c>
      <c r="BC208" s="56" t="s">
        <v>92</v>
      </c>
      <c r="BD208" s="109" t="s">
        <v>809</v>
      </c>
      <c r="BE208" s="51" t="s">
        <v>88</v>
      </c>
      <c r="BF208" s="51" t="s">
        <v>88</v>
      </c>
    </row>
    <row r="209" spans="2:58" s="201" customFormat="1" ht="12.75" x14ac:dyDescent="0.2">
      <c r="B209" s="56">
        <v>2026</v>
      </c>
      <c r="C209" s="51">
        <v>891780111</v>
      </c>
      <c r="D209" s="51" t="s">
        <v>79</v>
      </c>
      <c r="E209" s="161" t="s">
        <v>808</v>
      </c>
      <c r="F209" s="109" t="s">
        <v>807</v>
      </c>
      <c r="G209" s="420">
        <v>0</v>
      </c>
      <c r="H209" s="56" t="s">
        <v>82</v>
      </c>
      <c r="I209" s="51" t="s">
        <v>174</v>
      </c>
      <c r="J209" s="121" t="s">
        <v>84</v>
      </c>
      <c r="K209" s="161" t="s">
        <v>806</v>
      </c>
      <c r="L209" s="205">
        <v>56000000</v>
      </c>
      <c r="M209" s="51" t="s">
        <v>86</v>
      </c>
      <c r="N209" s="161" t="s">
        <v>805</v>
      </c>
      <c r="O209" s="114">
        <v>1082840469</v>
      </c>
      <c r="P209" s="440">
        <v>543</v>
      </c>
      <c r="Q209" s="441">
        <v>46052</v>
      </c>
      <c r="R209" s="205">
        <v>2788579160</v>
      </c>
      <c r="S209" s="205">
        <v>3618</v>
      </c>
      <c r="T209" s="436">
        <v>46052</v>
      </c>
      <c r="U209" s="205">
        <v>56000000</v>
      </c>
      <c r="V209" s="56" t="s">
        <v>88</v>
      </c>
      <c r="W209" s="114">
        <v>57440103</v>
      </c>
      <c r="X209" s="161" t="s">
        <v>773</v>
      </c>
      <c r="Y209" s="439">
        <v>46052</v>
      </c>
      <c r="Z209" s="439">
        <v>46055</v>
      </c>
      <c r="AA209" s="436" t="s">
        <v>90</v>
      </c>
      <c r="AB209" s="436">
        <v>46295</v>
      </c>
      <c r="AC209" s="123">
        <f t="shared" si="15"/>
        <v>240</v>
      </c>
      <c r="AD209" s="114">
        <v>0</v>
      </c>
      <c r="AE209" s="114">
        <v>0</v>
      </c>
      <c r="AF209" s="114">
        <v>0</v>
      </c>
      <c r="AG209" s="437" t="s">
        <v>90</v>
      </c>
      <c r="AH209" s="117">
        <f t="shared" si="16"/>
        <v>0</v>
      </c>
      <c r="AI209" s="114">
        <v>1</v>
      </c>
      <c r="AJ209" s="114">
        <v>42000000</v>
      </c>
      <c r="AK209" s="436" t="s">
        <v>90</v>
      </c>
      <c r="AL209" s="438" t="s">
        <v>90</v>
      </c>
      <c r="AM209" s="56">
        <v>0</v>
      </c>
      <c r="AN209" s="438">
        <v>46056</v>
      </c>
      <c r="AO209" s="438">
        <v>46094</v>
      </c>
      <c r="AP209" s="438">
        <v>46332</v>
      </c>
      <c r="AQ209" s="123">
        <f t="shared" si="17"/>
        <v>38</v>
      </c>
      <c r="AR209" s="453">
        <f>+L209+AE209-AJ209</f>
        <v>14000000</v>
      </c>
      <c r="AS209" s="56" t="s">
        <v>571</v>
      </c>
      <c r="AT209" s="205">
        <v>0</v>
      </c>
      <c r="AU209" s="56" t="s">
        <v>91</v>
      </c>
      <c r="AV209" s="56">
        <v>0</v>
      </c>
      <c r="AW209" s="51" t="s">
        <v>90</v>
      </c>
      <c r="AX209" s="454">
        <f t="shared" si="18"/>
        <v>14000000</v>
      </c>
      <c r="AY209" s="455">
        <v>0</v>
      </c>
      <c r="AZ209" s="112">
        <f t="shared" si="19"/>
        <v>1</v>
      </c>
      <c r="BA209" s="159">
        <v>1</v>
      </c>
      <c r="BB209" s="111" t="s">
        <v>90</v>
      </c>
      <c r="BC209" s="56" t="s">
        <v>591</v>
      </c>
      <c r="BD209" s="109" t="s">
        <v>804</v>
      </c>
      <c r="BE209" s="51" t="s">
        <v>88</v>
      </c>
      <c r="BF209" s="51" t="s">
        <v>88</v>
      </c>
    </row>
    <row r="210" spans="2:58" s="201" customFormat="1" ht="12.75" x14ac:dyDescent="0.2">
      <c r="B210" s="56">
        <v>2026</v>
      </c>
      <c r="C210" s="51">
        <v>891780111</v>
      </c>
      <c r="D210" s="51" t="s">
        <v>79</v>
      </c>
      <c r="E210" s="161" t="s">
        <v>803</v>
      </c>
      <c r="F210" s="109" t="s">
        <v>802</v>
      </c>
      <c r="G210" s="420">
        <v>0</v>
      </c>
      <c r="H210" s="56" t="s">
        <v>82</v>
      </c>
      <c r="I210" s="51" t="s">
        <v>174</v>
      </c>
      <c r="J210" s="121" t="s">
        <v>84</v>
      </c>
      <c r="K210" s="161" t="s">
        <v>801</v>
      </c>
      <c r="L210" s="205">
        <v>56000000</v>
      </c>
      <c r="M210" s="51" t="s">
        <v>86</v>
      </c>
      <c r="N210" s="161" t="s">
        <v>800</v>
      </c>
      <c r="O210" s="114">
        <v>94512543</v>
      </c>
      <c r="P210" s="440">
        <v>543</v>
      </c>
      <c r="Q210" s="441">
        <v>46052</v>
      </c>
      <c r="R210" s="205">
        <v>2788579160</v>
      </c>
      <c r="S210" s="205">
        <v>3619</v>
      </c>
      <c r="T210" s="436">
        <v>46052</v>
      </c>
      <c r="U210" s="205">
        <v>56000000</v>
      </c>
      <c r="V210" s="56" t="s">
        <v>88</v>
      </c>
      <c r="W210" s="114">
        <v>85472020</v>
      </c>
      <c r="X210" s="161" t="s">
        <v>578</v>
      </c>
      <c r="Y210" s="439">
        <v>46052</v>
      </c>
      <c r="Z210" s="439">
        <v>46055</v>
      </c>
      <c r="AA210" s="436" t="s">
        <v>90</v>
      </c>
      <c r="AB210" s="436">
        <v>46295</v>
      </c>
      <c r="AC210" s="123">
        <f t="shared" si="15"/>
        <v>240</v>
      </c>
      <c r="AD210" s="114">
        <v>0</v>
      </c>
      <c r="AE210" s="114">
        <v>0</v>
      </c>
      <c r="AF210" s="114">
        <v>0</v>
      </c>
      <c r="AG210" s="437" t="s">
        <v>90</v>
      </c>
      <c r="AH210" s="117">
        <f t="shared" si="16"/>
        <v>0</v>
      </c>
      <c r="AI210" s="114">
        <v>0</v>
      </c>
      <c r="AJ210" s="114">
        <v>0</v>
      </c>
      <c r="AK210" s="436" t="s">
        <v>90</v>
      </c>
      <c r="AL210" s="438" t="s">
        <v>90</v>
      </c>
      <c r="AM210" s="56">
        <v>0</v>
      </c>
      <c r="AN210" s="438">
        <v>46056</v>
      </c>
      <c r="AO210" s="438">
        <v>46094</v>
      </c>
      <c r="AP210" s="438">
        <v>46332</v>
      </c>
      <c r="AQ210" s="123">
        <f t="shared" si="17"/>
        <v>38</v>
      </c>
      <c r="AR210" s="453">
        <f>+L210+AE210-AJ210</f>
        <v>56000000</v>
      </c>
      <c r="AS210" s="56" t="s">
        <v>571</v>
      </c>
      <c r="AT210" s="205">
        <v>0</v>
      </c>
      <c r="AU210" s="56" t="s">
        <v>91</v>
      </c>
      <c r="AV210" s="56">
        <v>0</v>
      </c>
      <c r="AW210" s="51" t="s">
        <v>90</v>
      </c>
      <c r="AX210" s="454">
        <f t="shared" si="18"/>
        <v>7000000</v>
      </c>
      <c r="AY210" s="455">
        <v>49000000</v>
      </c>
      <c r="AZ210" s="112">
        <f t="shared" si="19"/>
        <v>0.125</v>
      </c>
      <c r="BA210" s="159">
        <v>0.125</v>
      </c>
      <c r="BB210" s="111" t="s">
        <v>90</v>
      </c>
      <c r="BC210" s="56" t="s">
        <v>92</v>
      </c>
      <c r="BD210" s="109" t="s">
        <v>799</v>
      </c>
      <c r="BE210" s="51" t="s">
        <v>88</v>
      </c>
      <c r="BF210" s="51" t="s">
        <v>88</v>
      </c>
    </row>
    <row r="211" spans="2:58" s="201" customFormat="1" ht="12.75" x14ac:dyDescent="0.2">
      <c r="B211" s="56">
        <v>2026</v>
      </c>
      <c r="C211" s="51">
        <v>891780111</v>
      </c>
      <c r="D211" s="51" t="s">
        <v>79</v>
      </c>
      <c r="E211" s="161" t="s">
        <v>798</v>
      </c>
      <c r="F211" s="109" t="s">
        <v>797</v>
      </c>
      <c r="G211" s="420">
        <v>0</v>
      </c>
      <c r="H211" s="56" t="s">
        <v>82</v>
      </c>
      <c r="I211" s="51" t="s">
        <v>174</v>
      </c>
      <c r="J211" s="121" t="s">
        <v>84</v>
      </c>
      <c r="K211" s="161" t="s">
        <v>796</v>
      </c>
      <c r="L211" s="205">
        <v>56000000</v>
      </c>
      <c r="M211" s="51" t="s">
        <v>86</v>
      </c>
      <c r="N211" s="161" t="s">
        <v>795</v>
      </c>
      <c r="O211" s="114">
        <v>34325383</v>
      </c>
      <c r="P211" s="440">
        <v>543</v>
      </c>
      <c r="Q211" s="441">
        <v>46052</v>
      </c>
      <c r="R211" s="205">
        <v>2788579160</v>
      </c>
      <c r="S211" s="205">
        <v>3620</v>
      </c>
      <c r="T211" s="436">
        <v>46052</v>
      </c>
      <c r="U211" s="205">
        <v>56000000</v>
      </c>
      <c r="V211" s="56" t="s">
        <v>88</v>
      </c>
      <c r="W211" s="114">
        <v>57440103</v>
      </c>
      <c r="X211" s="161" t="s">
        <v>773</v>
      </c>
      <c r="Y211" s="439">
        <v>46052</v>
      </c>
      <c r="Z211" s="439">
        <v>46055</v>
      </c>
      <c r="AA211" s="436" t="s">
        <v>90</v>
      </c>
      <c r="AB211" s="436">
        <v>46295</v>
      </c>
      <c r="AC211" s="123">
        <f t="shared" si="15"/>
        <v>240</v>
      </c>
      <c r="AD211" s="114">
        <v>0</v>
      </c>
      <c r="AE211" s="114">
        <v>0</v>
      </c>
      <c r="AF211" s="114">
        <v>0</v>
      </c>
      <c r="AG211" s="437" t="s">
        <v>90</v>
      </c>
      <c r="AH211" s="117">
        <f t="shared" si="16"/>
        <v>0</v>
      </c>
      <c r="AI211" s="114">
        <v>0</v>
      </c>
      <c r="AJ211" s="114">
        <v>0</v>
      </c>
      <c r="AK211" s="436" t="s">
        <v>90</v>
      </c>
      <c r="AL211" s="438" t="s">
        <v>90</v>
      </c>
      <c r="AM211" s="56">
        <v>0</v>
      </c>
      <c r="AN211" s="438">
        <v>46056</v>
      </c>
      <c r="AO211" s="438">
        <v>46094</v>
      </c>
      <c r="AP211" s="438">
        <v>46332</v>
      </c>
      <c r="AQ211" s="123">
        <f t="shared" si="17"/>
        <v>38</v>
      </c>
      <c r="AR211" s="453">
        <f>+L211+AE211-AJ211</f>
        <v>56000000</v>
      </c>
      <c r="AS211" s="56" t="s">
        <v>571</v>
      </c>
      <c r="AT211" s="205">
        <v>0</v>
      </c>
      <c r="AU211" s="56" t="s">
        <v>91</v>
      </c>
      <c r="AV211" s="56">
        <v>0</v>
      </c>
      <c r="AW211" s="51" t="s">
        <v>90</v>
      </c>
      <c r="AX211" s="454">
        <f t="shared" si="18"/>
        <v>7000000</v>
      </c>
      <c r="AY211" s="455">
        <v>49000000</v>
      </c>
      <c r="AZ211" s="112">
        <f t="shared" si="19"/>
        <v>0.125</v>
      </c>
      <c r="BA211" s="159">
        <v>0.125</v>
      </c>
      <c r="BB211" s="111" t="s">
        <v>90</v>
      </c>
      <c r="BC211" s="56" t="s">
        <v>92</v>
      </c>
      <c r="BD211" s="109" t="s">
        <v>794</v>
      </c>
      <c r="BE211" s="51" t="s">
        <v>88</v>
      </c>
      <c r="BF211" s="51" t="s">
        <v>88</v>
      </c>
    </row>
    <row r="212" spans="2:58" s="201" customFormat="1" ht="12.75" x14ac:dyDescent="0.2">
      <c r="B212" s="56">
        <v>2026</v>
      </c>
      <c r="C212" s="51">
        <v>891780111</v>
      </c>
      <c r="D212" s="51" t="s">
        <v>79</v>
      </c>
      <c r="E212" s="161" t="s">
        <v>793</v>
      </c>
      <c r="F212" s="109" t="s">
        <v>792</v>
      </c>
      <c r="G212" s="420">
        <v>0</v>
      </c>
      <c r="H212" s="56" t="s">
        <v>82</v>
      </c>
      <c r="I212" s="51" t="s">
        <v>174</v>
      </c>
      <c r="J212" s="121" t="s">
        <v>84</v>
      </c>
      <c r="K212" s="161" t="s">
        <v>791</v>
      </c>
      <c r="L212" s="205">
        <v>27300000</v>
      </c>
      <c r="M212" s="51" t="s">
        <v>86</v>
      </c>
      <c r="N212" s="161" t="s">
        <v>790</v>
      </c>
      <c r="O212" s="114">
        <v>1095701829</v>
      </c>
      <c r="P212" s="440">
        <v>543</v>
      </c>
      <c r="Q212" s="441">
        <v>46052</v>
      </c>
      <c r="R212" s="205">
        <v>2788579160</v>
      </c>
      <c r="S212" s="205">
        <v>3621</v>
      </c>
      <c r="T212" s="436">
        <v>46052</v>
      </c>
      <c r="U212" s="205">
        <v>27300000</v>
      </c>
      <c r="V212" s="56" t="s">
        <v>88</v>
      </c>
      <c r="W212" s="114">
        <v>85472020</v>
      </c>
      <c r="X212" s="161" t="s">
        <v>578</v>
      </c>
      <c r="Y212" s="439">
        <v>46052</v>
      </c>
      <c r="Z212" s="439">
        <v>46055</v>
      </c>
      <c r="AA212" s="436" t="s">
        <v>90</v>
      </c>
      <c r="AB212" s="436">
        <v>46264</v>
      </c>
      <c r="AC212" s="123">
        <f t="shared" si="15"/>
        <v>209</v>
      </c>
      <c r="AD212" s="114">
        <v>0</v>
      </c>
      <c r="AE212" s="114">
        <v>0</v>
      </c>
      <c r="AF212" s="114">
        <v>0</v>
      </c>
      <c r="AG212" s="437" t="s">
        <v>90</v>
      </c>
      <c r="AH212" s="117">
        <f t="shared" si="16"/>
        <v>0</v>
      </c>
      <c r="AI212" s="114">
        <v>0</v>
      </c>
      <c r="AJ212" s="114">
        <v>0</v>
      </c>
      <c r="AK212" s="436" t="s">
        <v>90</v>
      </c>
      <c r="AL212" s="438" t="s">
        <v>90</v>
      </c>
      <c r="AM212" s="56">
        <v>0</v>
      </c>
      <c r="AN212" s="438">
        <v>46056</v>
      </c>
      <c r="AO212" s="438">
        <v>46094</v>
      </c>
      <c r="AP212" s="438">
        <v>46301</v>
      </c>
      <c r="AQ212" s="123">
        <f t="shared" si="17"/>
        <v>38</v>
      </c>
      <c r="AR212" s="453">
        <f>+L212+AE212-AJ212</f>
        <v>27300000</v>
      </c>
      <c r="AS212" s="56" t="s">
        <v>571</v>
      </c>
      <c r="AT212" s="205">
        <v>0</v>
      </c>
      <c r="AU212" s="56" t="s">
        <v>91</v>
      </c>
      <c r="AV212" s="56">
        <v>0</v>
      </c>
      <c r="AW212" s="51" t="s">
        <v>90</v>
      </c>
      <c r="AX212" s="454">
        <f t="shared" si="18"/>
        <v>3900000</v>
      </c>
      <c r="AY212" s="455">
        <v>23400000</v>
      </c>
      <c r="AZ212" s="112">
        <f t="shared" si="19"/>
        <v>0.14285714285714285</v>
      </c>
      <c r="BA212" s="159">
        <v>0.14285714285714285</v>
      </c>
      <c r="BB212" s="111" t="s">
        <v>90</v>
      </c>
      <c r="BC212" s="56" t="s">
        <v>92</v>
      </c>
      <c r="BD212" s="109" t="s">
        <v>789</v>
      </c>
      <c r="BE212" s="51" t="s">
        <v>88</v>
      </c>
      <c r="BF212" s="51" t="s">
        <v>88</v>
      </c>
    </row>
    <row r="213" spans="2:58" s="201" customFormat="1" ht="12.75" x14ac:dyDescent="0.2">
      <c r="B213" s="56">
        <v>2026</v>
      </c>
      <c r="C213" s="51">
        <v>891780111</v>
      </c>
      <c r="D213" s="51" t="s">
        <v>79</v>
      </c>
      <c r="E213" s="161" t="s">
        <v>788</v>
      </c>
      <c r="F213" s="109" t="s">
        <v>787</v>
      </c>
      <c r="G213" s="420">
        <v>0</v>
      </c>
      <c r="H213" s="56" t="s">
        <v>82</v>
      </c>
      <c r="I213" s="51" t="s">
        <v>174</v>
      </c>
      <c r="J213" s="121" t="s">
        <v>84</v>
      </c>
      <c r="K213" s="161" t="s">
        <v>786</v>
      </c>
      <c r="L213" s="205">
        <v>27300000</v>
      </c>
      <c r="M213" s="51" t="s">
        <v>86</v>
      </c>
      <c r="N213" s="161" t="s">
        <v>785</v>
      </c>
      <c r="O213" s="114">
        <v>1063496478</v>
      </c>
      <c r="P213" s="440">
        <v>543</v>
      </c>
      <c r="Q213" s="441">
        <v>46052</v>
      </c>
      <c r="R213" s="205">
        <v>2788579160</v>
      </c>
      <c r="S213" s="205">
        <v>3622</v>
      </c>
      <c r="T213" s="436">
        <v>46052</v>
      </c>
      <c r="U213" s="205">
        <v>27300000</v>
      </c>
      <c r="V213" s="56" t="s">
        <v>88</v>
      </c>
      <c r="W213" s="114">
        <v>85485991</v>
      </c>
      <c r="X213" s="161" t="s">
        <v>784</v>
      </c>
      <c r="Y213" s="439">
        <v>46052</v>
      </c>
      <c r="Z213" s="439">
        <v>46055</v>
      </c>
      <c r="AA213" s="436" t="s">
        <v>90</v>
      </c>
      <c r="AB213" s="436">
        <v>46264</v>
      </c>
      <c r="AC213" s="123">
        <f t="shared" si="15"/>
        <v>209</v>
      </c>
      <c r="AD213" s="114">
        <v>0</v>
      </c>
      <c r="AE213" s="114">
        <v>0</v>
      </c>
      <c r="AF213" s="114">
        <v>0</v>
      </c>
      <c r="AG213" s="437" t="s">
        <v>90</v>
      </c>
      <c r="AH213" s="117">
        <f t="shared" si="16"/>
        <v>0</v>
      </c>
      <c r="AI213" s="114">
        <v>0</v>
      </c>
      <c r="AJ213" s="114">
        <v>0</v>
      </c>
      <c r="AK213" s="436" t="s">
        <v>90</v>
      </c>
      <c r="AL213" s="438" t="s">
        <v>90</v>
      </c>
      <c r="AM213" s="56">
        <v>0</v>
      </c>
      <c r="AN213" s="438">
        <v>46056</v>
      </c>
      <c r="AO213" s="438">
        <v>46094</v>
      </c>
      <c r="AP213" s="438">
        <v>46301</v>
      </c>
      <c r="AQ213" s="123">
        <f t="shared" si="17"/>
        <v>38</v>
      </c>
      <c r="AR213" s="453">
        <f>+L213+AE213-AJ213</f>
        <v>27300000</v>
      </c>
      <c r="AS213" s="56" t="s">
        <v>571</v>
      </c>
      <c r="AT213" s="205">
        <v>0</v>
      </c>
      <c r="AU213" s="56" t="s">
        <v>91</v>
      </c>
      <c r="AV213" s="56">
        <v>0</v>
      </c>
      <c r="AW213" s="51" t="s">
        <v>90</v>
      </c>
      <c r="AX213" s="454">
        <f t="shared" si="18"/>
        <v>3900000</v>
      </c>
      <c r="AY213" s="455">
        <v>23400000</v>
      </c>
      <c r="AZ213" s="112">
        <f t="shared" si="19"/>
        <v>0.14285714285714285</v>
      </c>
      <c r="BA213" s="159">
        <v>0.14285714285714285</v>
      </c>
      <c r="BB213" s="111" t="s">
        <v>90</v>
      </c>
      <c r="BC213" s="56" t="s">
        <v>92</v>
      </c>
      <c r="BD213" s="109" t="s">
        <v>783</v>
      </c>
      <c r="BE213" s="51" t="s">
        <v>88</v>
      </c>
      <c r="BF213" s="51" t="s">
        <v>88</v>
      </c>
    </row>
    <row r="214" spans="2:58" s="201" customFormat="1" ht="12.75" x14ac:dyDescent="0.2">
      <c r="B214" s="56">
        <v>2026</v>
      </c>
      <c r="C214" s="51">
        <v>891780111</v>
      </c>
      <c r="D214" s="51" t="s">
        <v>79</v>
      </c>
      <c r="E214" s="161" t="s">
        <v>782</v>
      </c>
      <c r="F214" s="109" t="s">
        <v>781</v>
      </c>
      <c r="G214" s="420">
        <v>0</v>
      </c>
      <c r="H214" s="56" t="s">
        <v>82</v>
      </c>
      <c r="I214" s="51" t="s">
        <v>174</v>
      </c>
      <c r="J214" s="121" t="s">
        <v>84</v>
      </c>
      <c r="K214" s="161" t="s">
        <v>780</v>
      </c>
      <c r="L214" s="205">
        <v>27300000</v>
      </c>
      <c r="M214" s="51" t="s">
        <v>86</v>
      </c>
      <c r="N214" s="161" t="s">
        <v>779</v>
      </c>
      <c r="O214" s="114">
        <v>1221969465</v>
      </c>
      <c r="P214" s="440">
        <v>543</v>
      </c>
      <c r="Q214" s="441">
        <v>46052</v>
      </c>
      <c r="R214" s="205">
        <v>2788579160</v>
      </c>
      <c r="S214" s="205">
        <v>3623</v>
      </c>
      <c r="T214" s="436">
        <v>46052</v>
      </c>
      <c r="U214" s="205">
        <v>27300000</v>
      </c>
      <c r="V214" s="56" t="s">
        <v>88</v>
      </c>
      <c r="W214" s="114">
        <v>57440103</v>
      </c>
      <c r="X214" s="161" t="s">
        <v>773</v>
      </c>
      <c r="Y214" s="439">
        <v>46052</v>
      </c>
      <c r="Z214" s="439">
        <v>46055</v>
      </c>
      <c r="AA214" s="436" t="s">
        <v>90</v>
      </c>
      <c r="AB214" s="436">
        <v>46264</v>
      </c>
      <c r="AC214" s="123">
        <f t="shared" si="15"/>
        <v>209</v>
      </c>
      <c r="AD214" s="114">
        <v>0</v>
      </c>
      <c r="AE214" s="114">
        <v>0</v>
      </c>
      <c r="AF214" s="114">
        <v>0</v>
      </c>
      <c r="AG214" s="437" t="s">
        <v>90</v>
      </c>
      <c r="AH214" s="117">
        <f t="shared" si="16"/>
        <v>0</v>
      </c>
      <c r="AI214" s="114">
        <v>0</v>
      </c>
      <c r="AJ214" s="114">
        <v>0</v>
      </c>
      <c r="AK214" s="436" t="s">
        <v>90</v>
      </c>
      <c r="AL214" s="438" t="s">
        <v>90</v>
      </c>
      <c r="AM214" s="56">
        <v>0</v>
      </c>
      <c r="AN214" s="438">
        <v>46056</v>
      </c>
      <c r="AO214" s="438">
        <v>46094</v>
      </c>
      <c r="AP214" s="438">
        <v>46301</v>
      </c>
      <c r="AQ214" s="123">
        <f t="shared" si="17"/>
        <v>38</v>
      </c>
      <c r="AR214" s="453">
        <f>+L214+AE214-AJ214</f>
        <v>27300000</v>
      </c>
      <c r="AS214" s="56" t="s">
        <v>571</v>
      </c>
      <c r="AT214" s="205">
        <v>0</v>
      </c>
      <c r="AU214" s="56" t="s">
        <v>91</v>
      </c>
      <c r="AV214" s="56">
        <v>0</v>
      </c>
      <c r="AW214" s="51" t="s">
        <v>90</v>
      </c>
      <c r="AX214" s="454">
        <f t="shared" si="18"/>
        <v>3900000</v>
      </c>
      <c r="AY214" s="455">
        <v>23400000</v>
      </c>
      <c r="AZ214" s="112">
        <f t="shared" si="19"/>
        <v>0.14285714285714285</v>
      </c>
      <c r="BA214" s="159">
        <v>0.14285714285714285</v>
      </c>
      <c r="BB214" s="111" t="s">
        <v>90</v>
      </c>
      <c r="BC214" s="56" t="s">
        <v>92</v>
      </c>
      <c r="BD214" s="109" t="s">
        <v>778</v>
      </c>
      <c r="BE214" s="51" t="s">
        <v>88</v>
      </c>
      <c r="BF214" s="51" t="s">
        <v>88</v>
      </c>
    </row>
    <row r="215" spans="2:58" s="201" customFormat="1" ht="12.75" x14ac:dyDescent="0.2">
      <c r="B215" s="56">
        <v>2026</v>
      </c>
      <c r="C215" s="51">
        <v>891780111</v>
      </c>
      <c r="D215" s="51" t="s">
        <v>79</v>
      </c>
      <c r="E215" s="161" t="s">
        <v>777</v>
      </c>
      <c r="F215" s="109" t="s">
        <v>776</v>
      </c>
      <c r="G215" s="420">
        <v>0</v>
      </c>
      <c r="H215" s="56" t="s">
        <v>82</v>
      </c>
      <c r="I215" s="51" t="s">
        <v>174</v>
      </c>
      <c r="J215" s="121" t="s">
        <v>84</v>
      </c>
      <c r="K215" s="161" t="s">
        <v>775</v>
      </c>
      <c r="L215" s="205">
        <v>27300000</v>
      </c>
      <c r="M215" s="51" t="s">
        <v>86</v>
      </c>
      <c r="N215" s="161" t="s">
        <v>774</v>
      </c>
      <c r="O215" s="114">
        <v>1004349755</v>
      </c>
      <c r="P215" s="440">
        <v>543</v>
      </c>
      <c r="Q215" s="441">
        <v>46052</v>
      </c>
      <c r="R215" s="205">
        <v>2788579160</v>
      </c>
      <c r="S215" s="205">
        <v>3624</v>
      </c>
      <c r="T215" s="436">
        <v>46052</v>
      </c>
      <c r="U215" s="205">
        <v>27300000</v>
      </c>
      <c r="V215" s="56" t="s">
        <v>88</v>
      </c>
      <c r="W215" s="114">
        <v>57440103</v>
      </c>
      <c r="X215" s="161" t="s">
        <v>773</v>
      </c>
      <c r="Y215" s="439">
        <v>46052</v>
      </c>
      <c r="Z215" s="439">
        <v>46055</v>
      </c>
      <c r="AA215" s="436" t="s">
        <v>90</v>
      </c>
      <c r="AB215" s="436">
        <v>46264</v>
      </c>
      <c r="AC215" s="123">
        <f t="shared" si="15"/>
        <v>209</v>
      </c>
      <c r="AD215" s="114">
        <v>0</v>
      </c>
      <c r="AE215" s="114">
        <v>0</v>
      </c>
      <c r="AF215" s="114">
        <v>0</v>
      </c>
      <c r="AG215" s="437" t="s">
        <v>90</v>
      </c>
      <c r="AH215" s="117">
        <f t="shared" si="16"/>
        <v>0</v>
      </c>
      <c r="AI215" s="114">
        <v>0</v>
      </c>
      <c r="AJ215" s="114">
        <v>0</v>
      </c>
      <c r="AK215" s="436" t="s">
        <v>90</v>
      </c>
      <c r="AL215" s="438" t="s">
        <v>90</v>
      </c>
      <c r="AM215" s="56">
        <v>0</v>
      </c>
      <c r="AN215" s="438">
        <v>46056</v>
      </c>
      <c r="AO215" s="438">
        <v>46094</v>
      </c>
      <c r="AP215" s="438">
        <v>46301</v>
      </c>
      <c r="AQ215" s="123">
        <f t="shared" si="17"/>
        <v>38</v>
      </c>
      <c r="AR215" s="453">
        <f>+L215+AE215-AJ215</f>
        <v>27300000</v>
      </c>
      <c r="AS215" s="56" t="s">
        <v>571</v>
      </c>
      <c r="AT215" s="205">
        <v>0</v>
      </c>
      <c r="AU215" s="56" t="s">
        <v>91</v>
      </c>
      <c r="AV215" s="56">
        <v>0</v>
      </c>
      <c r="AW215" s="51" t="s">
        <v>90</v>
      </c>
      <c r="AX215" s="454">
        <f t="shared" si="18"/>
        <v>3900000</v>
      </c>
      <c r="AY215" s="455">
        <v>23400000</v>
      </c>
      <c r="AZ215" s="112">
        <f t="shared" si="19"/>
        <v>0.14285714285714285</v>
      </c>
      <c r="BA215" s="159">
        <v>0.14285714285714285</v>
      </c>
      <c r="BB215" s="111" t="s">
        <v>90</v>
      </c>
      <c r="BC215" s="56" t="s">
        <v>92</v>
      </c>
      <c r="BD215" s="109" t="s">
        <v>772</v>
      </c>
      <c r="BE215" s="51" t="s">
        <v>88</v>
      </c>
      <c r="BF215" s="51" t="s">
        <v>88</v>
      </c>
    </row>
    <row r="216" spans="2:58" s="201" customFormat="1" ht="12.75" x14ac:dyDescent="0.2">
      <c r="B216" s="56">
        <v>2026</v>
      </c>
      <c r="C216" s="51">
        <v>891780111</v>
      </c>
      <c r="D216" s="51" t="s">
        <v>79</v>
      </c>
      <c r="E216" s="161" t="s">
        <v>771</v>
      </c>
      <c r="F216" s="109" t="s">
        <v>770</v>
      </c>
      <c r="G216" s="420">
        <v>0</v>
      </c>
      <c r="H216" s="56" t="s">
        <v>82</v>
      </c>
      <c r="I216" s="51" t="s">
        <v>174</v>
      </c>
      <c r="J216" s="121" t="s">
        <v>84</v>
      </c>
      <c r="K216" s="161" t="s">
        <v>769</v>
      </c>
      <c r="L216" s="205">
        <v>8000000</v>
      </c>
      <c r="M216" s="51" t="s">
        <v>86</v>
      </c>
      <c r="N216" s="161" t="s">
        <v>768</v>
      </c>
      <c r="O216" s="114">
        <v>36386177</v>
      </c>
      <c r="P216" s="440">
        <v>543</v>
      </c>
      <c r="Q216" s="441">
        <v>46052</v>
      </c>
      <c r="R216" s="205">
        <v>2788579160</v>
      </c>
      <c r="S216" s="205">
        <v>3668</v>
      </c>
      <c r="T216" s="436">
        <v>46052</v>
      </c>
      <c r="U216" s="205">
        <v>8000000</v>
      </c>
      <c r="V216" s="56" t="s">
        <v>88</v>
      </c>
      <c r="W216" s="114">
        <v>39049658</v>
      </c>
      <c r="X216" s="161" t="s">
        <v>767</v>
      </c>
      <c r="Y216" s="439">
        <v>46052</v>
      </c>
      <c r="Z216" s="439">
        <v>46055</v>
      </c>
      <c r="AA216" s="436" t="s">
        <v>90</v>
      </c>
      <c r="AB216" s="436">
        <v>46112</v>
      </c>
      <c r="AC216" s="123">
        <f t="shared" si="15"/>
        <v>57</v>
      </c>
      <c r="AD216" s="114">
        <v>0</v>
      </c>
      <c r="AE216" s="114">
        <v>0</v>
      </c>
      <c r="AF216" s="114">
        <v>0</v>
      </c>
      <c r="AG216" s="437" t="s">
        <v>90</v>
      </c>
      <c r="AH216" s="117">
        <f t="shared" si="16"/>
        <v>0</v>
      </c>
      <c r="AI216" s="114">
        <v>0</v>
      </c>
      <c r="AJ216" s="114">
        <v>0</v>
      </c>
      <c r="AK216" s="436" t="s">
        <v>90</v>
      </c>
      <c r="AL216" s="438" t="s">
        <v>90</v>
      </c>
      <c r="AM216" s="56">
        <v>0</v>
      </c>
      <c r="AN216" s="438">
        <v>46056</v>
      </c>
      <c r="AO216" s="438">
        <v>46094</v>
      </c>
      <c r="AP216" s="438">
        <v>46149</v>
      </c>
      <c r="AQ216" s="123">
        <f t="shared" si="17"/>
        <v>38</v>
      </c>
      <c r="AR216" s="453">
        <f>+L216+AE216-AJ216</f>
        <v>8000000</v>
      </c>
      <c r="AS216" s="56" t="s">
        <v>571</v>
      </c>
      <c r="AT216" s="205">
        <v>0</v>
      </c>
      <c r="AU216" s="56" t="s">
        <v>91</v>
      </c>
      <c r="AV216" s="56">
        <v>0</v>
      </c>
      <c r="AW216" s="51" t="s">
        <v>90</v>
      </c>
      <c r="AX216" s="454">
        <f t="shared" si="18"/>
        <v>4000000</v>
      </c>
      <c r="AY216" s="455">
        <v>4000000</v>
      </c>
      <c r="AZ216" s="112">
        <f t="shared" si="19"/>
        <v>0.5</v>
      </c>
      <c r="BA216" s="159">
        <v>0.5</v>
      </c>
      <c r="BB216" s="111" t="s">
        <v>90</v>
      </c>
      <c r="BC216" s="56" t="s">
        <v>149</v>
      </c>
      <c r="BD216" s="109" t="s">
        <v>766</v>
      </c>
      <c r="BE216" s="51" t="s">
        <v>88</v>
      </c>
      <c r="BF216" s="51" t="s">
        <v>88</v>
      </c>
    </row>
    <row r="217" spans="2:58" s="201" customFormat="1" ht="12.75" x14ac:dyDescent="0.2">
      <c r="B217" s="56">
        <v>2026</v>
      </c>
      <c r="C217" s="51">
        <v>891780111</v>
      </c>
      <c r="D217" s="51" t="s">
        <v>79</v>
      </c>
      <c r="E217" s="161" t="s">
        <v>765</v>
      </c>
      <c r="F217" s="109" t="s">
        <v>764</v>
      </c>
      <c r="G217" s="420">
        <v>0</v>
      </c>
      <c r="H217" s="56" t="s">
        <v>82</v>
      </c>
      <c r="I217" s="51" t="s">
        <v>174</v>
      </c>
      <c r="J217" s="121" t="s">
        <v>84</v>
      </c>
      <c r="K217" s="161" t="s">
        <v>763</v>
      </c>
      <c r="L217" s="205">
        <v>40000000</v>
      </c>
      <c r="M217" s="51" t="s">
        <v>86</v>
      </c>
      <c r="N217" s="161" t="s">
        <v>762</v>
      </c>
      <c r="O217" s="114">
        <v>1082944860</v>
      </c>
      <c r="P217" s="440">
        <v>543</v>
      </c>
      <c r="Q217" s="441">
        <v>46052</v>
      </c>
      <c r="R217" s="205">
        <v>2788579160</v>
      </c>
      <c r="S217" s="205">
        <v>3669</v>
      </c>
      <c r="T217" s="436">
        <v>46052</v>
      </c>
      <c r="U217" s="205">
        <v>40000000</v>
      </c>
      <c r="V217" s="56" t="s">
        <v>88</v>
      </c>
      <c r="W217" s="114">
        <v>57461852</v>
      </c>
      <c r="X217" s="161" t="s">
        <v>761</v>
      </c>
      <c r="Y217" s="439">
        <v>46052</v>
      </c>
      <c r="Z217" s="439">
        <v>46055</v>
      </c>
      <c r="AA217" s="436" t="s">
        <v>90</v>
      </c>
      <c r="AB217" s="436">
        <v>46295</v>
      </c>
      <c r="AC217" s="123">
        <f t="shared" si="15"/>
        <v>240</v>
      </c>
      <c r="AD217" s="114">
        <v>0</v>
      </c>
      <c r="AE217" s="114">
        <v>0</v>
      </c>
      <c r="AF217" s="114">
        <v>0</v>
      </c>
      <c r="AG217" s="437" t="s">
        <v>90</v>
      </c>
      <c r="AH217" s="117">
        <f t="shared" si="16"/>
        <v>0</v>
      </c>
      <c r="AI217" s="114">
        <v>0</v>
      </c>
      <c r="AJ217" s="114">
        <v>0</v>
      </c>
      <c r="AK217" s="436" t="s">
        <v>90</v>
      </c>
      <c r="AL217" s="438" t="s">
        <v>90</v>
      </c>
      <c r="AM217" s="56">
        <v>1</v>
      </c>
      <c r="AN217" s="438">
        <v>46056</v>
      </c>
      <c r="AO217" s="438">
        <v>46094</v>
      </c>
      <c r="AP217" s="438">
        <v>46332</v>
      </c>
      <c r="AQ217" s="123">
        <f t="shared" si="17"/>
        <v>38</v>
      </c>
      <c r="AR217" s="453">
        <f>+L217+AE217-AJ217</f>
        <v>40000000</v>
      </c>
      <c r="AS217" s="56" t="s">
        <v>571</v>
      </c>
      <c r="AT217" s="205">
        <v>0</v>
      </c>
      <c r="AU217" s="56" t="s">
        <v>91</v>
      </c>
      <c r="AV217" s="56">
        <v>0</v>
      </c>
      <c r="AW217" s="51" t="s">
        <v>90</v>
      </c>
      <c r="AX217" s="454">
        <f t="shared" si="18"/>
        <v>5000000</v>
      </c>
      <c r="AY217" s="455">
        <v>35000000</v>
      </c>
      <c r="AZ217" s="112">
        <f t="shared" si="19"/>
        <v>0.125</v>
      </c>
      <c r="BA217" s="159">
        <v>0.125</v>
      </c>
      <c r="BB217" s="111" t="s">
        <v>90</v>
      </c>
      <c r="BC217" s="56" t="s">
        <v>92</v>
      </c>
      <c r="BD217" s="109" t="s">
        <v>760</v>
      </c>
      <c r="BE217" s="51" t="s">
        <v>88</v>
      </c>
      <c r="BF217" s="51" t="s">
        <v>88</v>
      </c>
    </row>
    <row r="218" spans="2:58" s="201" customFormat="1" ht="12.75" x14ac:dyDescent="0.2">
      <c r="B218" s="56">
        <v>2026</v>
      </c>
      <c r="C218" s="51">
        <v>891780111</v>
      </c>
      <c r="D218" s="51" t="s">
        <v>79</v>
      </c>
      <c r="E218" s="161" t="s">
        <v>759</v>
      </c>
      <c r="F218" s="109" t="s">
        <v>758</v>
      </c>
      <c r="G218" s="420">
        <v>0</v>
      </c>
      <c r="H218" s="56" t="s">
        <v>82</v>
      </c>
      <c r="I218" s="51" t="s">
        <v>174</v>
      </c>
      <c r="J218" s="121" t="s">
        <v>198</v>
      </c>
      <c r="K218" s="161" t="s">
        <v>757</v>
      </c>
      <c r="L218" s="205">
        <v>2999990</v>
      </c>
      <c r="M218" s="51" t="s">
        <v>86</v>
      </c>
      <c r="N218" s="161" t="s">
        <v>684</v>
      </c>
      <c r="O218" s="114">
        <v>57445330</v>
      </c>
      <c r="P218" s="440">
        <v>220</v>
      </c>
      <c r="Q218" s="441">
        <v>46041</v>
      </c>
      <c r="R218" s="205">
        <v>6000000</v>
      </c>
      <c r="S218" s="205">
        <v>2298</v>
      </c>
      <c r="T218" s="436">
        <v>46048</v>
      </c>
      <c r="U218" s="205">
        <v>2999990</v>
      </c>
      <c r="V218" s="56" t="s">
        <v>88</v>
      </c>
      <c r="W218" s="114">
        <v>631386</v>
      </c>
      <c r="X218" s="161" t="s">
        <v>756</v>
      </c>
      <c r="Y218" s="439">
        <v>46048</v>
      </c>
      <c r="Z218" s="439">
        <v>46107</v>
      </c>
      <c r="AA218" s="436" t="s">
        <v>90</v>
      </c>
      <c r="AB218" s="436">
        <v>46107</v>
      </c>
      <c r="AC218" s="123">
        <f t="shared" si="15"/>
        <v>0</v>
      </c>
      <c r="AD218" s="114">
        <v>0</v>
      </c>
      <c r="AE218" s="114">
        <v>0</v>
      </c>
      <c r="AF218" s="114">
        <v>0</v>
      </c>
      <c r="AG218" s="437" t="s">
        <v>90</v>
      </c>
      <c r="AH218" s="117">
        <f t="shared" si="16"/>
        <v>0</v>
      </c>
      <c r="AI218" s="114">
        <v>0</v>
      </c>
      <c r="AJ218" s="114">
        <v>0</v>
      </c>
      <c r="AK218" s="436" t="s">
        <v>90</v>
      </c>
      <c r="AL218" s="438" t="s">
        <v>90</v>
      </c>
      <c r="AM218" s="56">
        <v>0</v>
      </c>
      <c r="AN218" s="438" t="s">
        <v>90</v>
      </c>
      <c r="AO218" s="438" t="s">
        <v>90</v>
      </c>
      <c r="AP218" s="438" t="s">
        <v>90</v>
      </c>
      <c r="AQ218" s="123">
        <f t="shared" si="17"/>
        <v>0</v>
      </c>
      <c r="AR218" s="453">
        <f>+L218+AE218-AJ218</f>
        <v>2999990</v>
      </c>
      <c r="AS218" s="56" t="s">
        <v>88</v>
      </c>
      <c r="AT218" s="205">
        <v>2999990</v>
      </c>
      <c r="AU218" s="56" t="s">
        <v>91</v>
      </c>
      <c r="AV218" s="56">
        <v>0</v>
      </c>
      <c r="AW218" s="51" t="s">
        <v>90</v>
      </c>
      <c r="AX218" s="454">
        <f t="shared" si="18"/>
        <v>2999959.2</v>
      </c>
      <c r="AY218" s="455">
        <v>30.8</v>
      </c>
      <c r="AZ218" s="112">
        <f t="shared" si="19"/>
        <v>0.99998973329911101</v>
      </c>
      <c r="BA218" s="159">
        <v>0.99998973329911101</v>
      </c>
      <c r="BB218" s="111" t="s">
        <v>90</v>
      </c>
      <c r="BC218" s="56" t="s">
        <v>149</v>
      </c>
      <c r="BD218" s="109" t="s">
        <v>755</v>
      </c>
      <c r="BE218" s="51" t="s">
        <v>88</v>
      </c>
      <c r="BF218" s="51" t="s">
        <v>147</v>
      </c>
    </row>
    <row r="219" spans="2:58" s="201" customFormat="1" ht="12.75" x14ac:dyDescent="0.2">
      <c r="B219" s="56">
        <v>2026</v>
      </c>
      <c r="C219" s="51">
        <v>891780111</v>
      </c>
      <c r="D219" s="51" t="s">
        <v>79</v>
      </c>
      <c r="E219" s="161" t="s">
        <v>754</v>
      </c>
      <c r="F219" s="109" t="s">
        <v>753</v>
      </c>
      <c r="G219" s="420">
        <v>0</v>
      </c>
      <c r="H219" s="56" t="s">
        <v>82</v>
      </c>
      <c r="I219" s="51" t="s">
        <v>174</v>
      </c>
      <c r="J219" s="121" t="s">
        <v>198</v>
      </c>
      <c r="K219" s="161" t="s">
        <v>752</v>
      </c>
      <c r="L219" s="205">
        <v>13387500</v>
      </c>
      <c r="M219" s="51" t="s">
        <v>86</v>
      </c>
      <c r="N219" s="161" t="s">
        <v>746</v>
      </c>
      <c r="O219" s="114">
        <v>900355024</v>
      </c>
      <c r="P219" s="440">
        <v>226</v>
      </c>
      <c r="Q219" s="441">
        <v>46041</v>
      </c>
      <c r="R219" s="205">
        <v>29319746</v>
      </c>
      <c r="S219" s="205">
        <v>2299</v>
      </c>
      <c r="T219" s="436">
        <v>46048</v>
      </c>
      <c r="U219" s="205">
        <v>13387500</v>
      </c>
      <c r="V219" s="56" t="s">
        <v>88</v>
      </c>
      <c r="W219" s="114">
        <v>1128446990</v>
      </c>
      <c r="X219" s="161" t="s">
        <v>751</v>
      </c>
      <c r="Y219" s="439">
        <v>46048</v>
      </c>
      <c r="Z219" s="439">
        <v>46048</v>
      </c>
      <c r="AA219" s="436" t="s">
        <v>90</v>
      </c>
      <c r="AB219" s="436">
        <v>46078</v>
      </c>
      <c r="AC219" s="123">
        <f t="shared" si="15"/>
        <v>30</v>
      </c>
      <c r="AD219" s="114">
        <v>0</v>
      </c>
      <c r="AE219" s="114">
        <v>0</v>
      </c>
      <c r="AF219" s="114">
        <v>0</v>
      </c>
      <c r="AG219" s="437" t="s">
        <v>90</v>
      </c>
      <c r="AH219" s="117">
        <f t="shared" si="16"/>
        <v>0</v>
      </c>
      <c r="AI219" s="114">
        <v>0</v>
      </c>
      <c r="AJ219" s="114">
        <v>0</v>
      </c>
      <c r="AK219" s="436" t="s">
        <v>90</v>
      </c>
      <c r="AL219" s="438" t="s">
        <v>90</v>
      </c>
      <c r="AM219" s="56">
        <v>0</v>
      </c>
      <c r="AN219" s="438" t="s">
        <v>90</v>
      </c>
      <c r="AO219" s="438" t="s">
        <v>90</v>
      </c>
      <c r="AP219" s="438" t="s">
        <v>90</v>
      </c>
      <c r="AQ219" s="123">
        <f t="shared" si="17"/>
        <v>0</v>
      </c>
      <c r="AR219" s="453">
        <f>+L219+AE219-AJ219</f>
        <v>13387500</v>
      </c>
      <c r="AS219" s="56" t="s">
        <v>88</v>
      </c>
      <c r="AT219" s="205">
        <v>13387500</v>
      </c>
      <c r="AU219" s="56" t="s">
        <v>91</v>
      </c>
      <c r="AV219" s="56">
        <v>0</v>
      </c>
      <c r="AW219" s="51" t="s">
        <v>90</v>
      </c>
      <c r="AX219" s="454">
        <f t="shared" si="18"/>
        <v>13387500</v>
      </c>
      <c r="AY219" s="455">
        <v>0</v>
      </c>
      <c r="AZ219" s="112">
        <f t="shared" si="19"/>
        <v>1</v>
      </c>
      <c r="BA219" s="159">
        <v>1</v>
      </c>
      <c r="BB219" s="111" t="s">
        <v>90</v>
      </c>
      <c r="BC219" s="56" t="s">
        <v>149</v>
      </c>
      <c r="BD219" s="109" t="s">
        <v>750</v>
      </c>
      <c r="BE219" s="51" t="s">
        <v>88</v>
      </c>
      <c r="BF219" s="51" t="s">
        <v>147</v>
      </c>
    </row>
    <row r="220" spans="2:58" s="201" customFormat="1" ht="12.75" x14ac:dyDescent="0.2">
      <c r="B220" s="56">
        <v>2026</v>
      </c>
      <c r="C220" s="51">
        <v>891780111</v>
      </c>
      <c r="D220" s="51" t="s">
        <v>79</v>
      </c>
      <c r="E220" s="161" t="s">
        <v>749</v>
      </c>
      <c r="F220" s="109" t="s">
        <v>748</v>
      </c>
      <c r="G220" s="420">
        <v>0</v>
      </c>
      <c r="H220" s="56" t="s">
        <v>82</v>
      </c>
      <c r="I220" s="51" t="s">
        <v>174</v>
      </c>
      <c r="J220" s="121" t="s">
        <v>198</v>
      </c>
      <c r="K220" s="161" t="s">
        <v>747</v>
      </c>
      <c r="L220" s="205">
        <v>3112564</v>
      </c>
      <c r="M220" s="51" t="s">
        <v>86</v>
      </c>
      <c r="N220" s="161" t="s">
        <v>746</v>
      </c>
      <c r="O220" s="114">
        <v>900355024</v>
      </c>
      <c r="P220" s="440">
        <v>228</v>
      </c>
      <c r="Q220" s="441">
        <v>46041</v>
      </c>
      <c r="R220" s="205">
        <v>11000000</v>
      </c>
      <c r="S220" s="205">
        <v>2325</v>
      </c>
      <c r="T220" s="436">
        <v>46048</v>
      </c>
      <c r="U220" s="205">
        <v>3112564</v>
      </c>
      <c r="V220" s="56" t="s">
        <v>88</v>
      </c>
      <c r="W220" s="114">
        <v>45530330</v>
      </c>
      <c r="X220" s="161" t="s">
        <v>745</v>
      </c>
      <c r="Y220" s="439">
        <v>46048</v>
      </c>
      <c r="Z220" s="439">
        <v>46055</v>
      </c>
      <c r="AA220" s="436" t="s">
        <v>90</v>
      </c>
      <c r="AB220" s="436">
        <v>46143</v>
      </c>
      <c r="AC220" s="123">
        <f t="shared" si="15"/>
        <v>88</v>
      </c>
      <c r="AD220" s="114">
        <v>0</v>
      </c>
      <c r="AE220" s="114">
        <v>0</v>
      </c>
      <c r="AF220" s="114">
        <v>0</v>
      </c>
      <c r="AG220" s="437" t="s">
        <v>90</v>
      </c>
      <c r="AH220" s="117">
        <f t="shared" si="16"/>
        <v>0</v>
      </c>
      <c r="AI220" s="114">
        <v>0</v>
      </c>
      <c r="AJ220" s="114">
        <v>0</v>
      </c>
      <c r="AK220" s="436" t="s">
        <v>90</v>
      </c>
      <c r="AL220" s="438" t="s">
        <v>90</v>
      </c>
      <c r="AM220" s="56">
        <v>0</v>
      </c>
      <c r="AN220" s="438" t="s">
        <v>90</v>
      </c>
      <c r="AO220" s="438" t="s">
        <v>90</v>
      </c>
      <c r="AP220" s="438" t="s">
        <v>90</v>
      </c>
      <c r="AQ220" s="123">
        <f t="shared" si="17"/>
        <v>0</v>
      </c>
      <c r="AR220" s="453">
        <f>+L220+AE220-AJ220</f>
        <v>3112564</v>
      </c>
      <c r="AS220" s="56" t="s">
        <v>88</v>
      </c>
      <c r="AT220" s="205">
        <v>3112564</v>
      </c>
      <c r="AU220" s="56" t="s">
        <v>91</v>
      </c>
      <c r="AV220" s="56">
        <v>0</v>
      </c>
      <c r="AW220" s="51" t="s">
        <v>90</v>
      </c>
      <c r="AX220" s="454">
        <f t="shared" si="18"/>
        <v>0</v>
      </c>
      <c r="AY220" s="455">
        <v>3112564</v>
      </c>
      <c r="AZ220" s="112">
        <f t="shared" si="19"/>
        <v>0</v>
      </c>
      <c r="BA220" s="159">
        <v>0</v>
      </c>
      <c r="BB220" s="111" t="s">
        <v>90</v>
      </c>
      <c r="BC220" s="56" t="s">
        <v>149</v>
      </c>
      <c r="BD220" s="109" t="s">
        <v>744</v>
      </c>
      <c r="BE220" s="51" t="s">
        <v>88</v>
      </c>
      <c r="BF220" s="51" t="s">
        <v>147</v>
      </c>
    </row>
    <row r="221" spans="2:58" s="201" customFormat="1" ht="12.75" x14ac:dyDescent="0.2">
      <c r="B221" s="56">
        <v>2026</v>
      </c>
      <c r="C221" s="51">
        <v>891780111</v>
      </c>
      <c r="D221" s="51" t="s">
        <v>79</v>
      </c>
      <c r="E221" s="161" t="s">
        <v>743</v>
      </c>
      <c r="F221" s="109" t="s">
        <v>742</v>
      </c>
      <c r="G221" s="420">
        <v>0</v>
      </c>
      <c r="H221" s="56" t="s">
        <v>82</v>
      </c>
      <c r="I221" s="51" t="s">
        <v>174</v>
      </c>
      <c r="J221" s="121" t="s">
        <v>198</v>
      </c>
      <c r="K221" s="161" t="s">
        <v>741</v>
      </c>
      <c r="L221" s="205">
        <v>1419568</v>
      </c>
      <c r="M221" s="51" t="s">
        <v>86</v>
      </c>
      <c r="N221" s="161" t="s">
        <v>725</v>
      </c>
      <c r="O221" s="114">
        <v>900763287</v>
      </c>
      <c r="P221" s="440">
        <v>398</v>
      </c>
      <c r="Q221" s="441">
        <v>46048</v>
      </c>
      <c r="R221" s="205">
        <v>49860000</v>
      </c>
      <c r="S221" s="205">
        <v>3083</v>
      </c>
      <c r="T221" s="436">
        <v>46049</v>
      </c>
      <c r="U221" s="205">
        <v>1419568</v>
      </c>
      <c r="V221" s="56" t="s">
        <v>88</v>
      </c>
      <c r="W221" s="114">
        <v>52389076</v>
      </c>
      <c r="X221" s="161" t="s">
        <v>740</v>
      </c>
      <c r="Y221" s="439">
        <v>46049</v>
      </c>
      <c r="Z221" s="439">
        <v>46049</v>
      </c>
      <c r="AA221" s="436" t="s">
        <v>90</v>
      </c>
      <c r="AB221" s="436">
        <v>46107</v>
      </c>
      <c r="AC221" s="123">
        <f t="shared" si="15"/>
        <v>58</v>
      </c>
      <c r="AD221" s="114">
        <v>0</v>
      </c>
      <c r="AE221" s="114">
        <v>0</v>
      </c>
      <c r="AF221" s="114">
        <v>0</v>
      </c>
      <c r="AG221" s="437" t="s">
        <v>90</v>
      </c>
      <c r="AH221" s="117">
        <f t="shared" si="16"/>
        <v>0</v>
      </c>
      <c r="AI221" s="114">
        <v>0</v>
      </c>
      <c r="AJ221" s="114">
        <v>0</v>
      </c>
      <c r="AK221" s="436" t="s">
        <v>90</v>
      </c>
      <c r="AL221" s="438" t="s">
        <v>90</v>
      </c>
      <c r="AM221" s="56">
        <v>0</v>
      </c>
      <c r="AN221" s="438" t="s">
        <v>90</v>
      </c>
      <c r="AO221" s="438" t="s">
        <v>90</v>
      </c>
      <c r="AP221" s="438" t="s">
        <v>90</v>
      </c>
      <c r="AQ221" s="123">
        <f t="shared" si="17"/>
        <v>0</v>
      </c>
      <c r="AR221" s="453">
        <f>+L221+AE221-AJ221</f>
        <v>1419568</v>
      </c>
      <c r="AS221" s="56" t="s">
        <v>571</v>
      </c>
      <c r="AT221" s="205">
        <v>0</v>
      </c>
      <c r="AU221" s="56" t="s">
        <v>91</v>
      </c>
      <c r="AV221" s="56">
        <v>0</v>
      </c>
      <c r="AW221" s="51" t="s">
        <v>90</v>
      </c>
      <c r="AX221" s="454">
        <f t="shared" si="18"/>
        <v>0</v>
      </c>
      <c r="AY221" s="454">
        <v>1419568</v>
      </c>
      <c r="AZ221" s="112">
        <f t="shared" si="19"/>
        <v>0</v>
      </c>
      <c r="BA221" s="159">
        <v>0</v>
      </c>
      <c r="BB221" s="111" t="s">
        <v>90</v>
      </c>
      <c r="BC221" s="56" t="s">
        <v>149</v>
      </c>
      <c r="BD221" s="109" t="s">
        <v>739</v>
      </c>
      <c r="BE221" s="51" t="s">
        <v>88</v>
      </c>
      <c r="BF221" s="51" t="s">
        <v>147</v>
      </c>
    </row>
    <row r="222" spans="2:58" s="201" customFormat="1" ht="12.75" x14ac:dyDescent="0.2">
      <c r="B222" s="56">
        <v>2026</v>
      </c>
      <c r="C222" s="51">
        <v>891780111</v>
      </c>
      <c r="D222" s="51" t="s">
        <v>79</v>
      </c>
      <c r="E222" s="161" t="s">
        <v>738</v>
      </c>
      <c r="F222" s="109" t="s">
        <v>737</v>
      </c>
      <c r="G222" s="420">
        <v>0</v>
      </c>
      <c r="H222" s="56" t="s">
        <v>82</v>
      </c>
      <c r="I222" s="51" t="s">
        <v>174</v>
      </c>
      <c r="J222" s="121" t="s">
        <v>198</v>
      </c>
      <c r="K222" s="161" t="s">
        <v>736</v>
      </c>
      <c r="L222" s="205">
        <v>5999000</v>
      </c>
      <c r="M222" s="51" t="s">
        <v>86</v>
      </c>
      <c r="N222" s="161" t="s">
        <v>725</v>
      </c>
      <c r="O222" s="114">
        <v>900763287</v>
      </c>
      <c r="P222" s="440">
        <v>417</v>
      </c>
      <c r="Q222" s="441">
        <v>46048</v>
      </c>
      <c r="R222" s="205">
        <v>49279352</v>
      </c>
      <c r="S222" s="205">
        <v>3481</v>
      </c>
      <c r="T222" s="436">
        <v>46051</v>
      </c>
      <c r="U222" s="205">
        <v>5999000</v>
      </c>
      <c r="V222" s="56" t="s">
        <v>88</v>
      </c>
      <c r="W222" s="114">
        <v>51909946</v>
      </c>
      <c r="X222" s="161" t="s">
        <v>735</v>
      </c>
      <c r="Y222" s="439">
        <v>46051</v>
      </c>
      <c r="Z222" s="439">
        <v>46055</v>
      </c>
      <c r="AA222" s="436" t="s">
        <v>90</v>
      </c>
      <c r="AB222" s="436">
        <v>46113</v>
      </c>
      <c r="AC222" s="123">
        <f t="shared" si="15"/>
        <v>58</v>
      </c>
      <c r="AD222" s="114">
        <v>0</v>
      </c>
      <c r="AE222" s="114">
        <v>0</v>
      </c>
      <c r="AF222" s="114">
        <v>0</v>
      </c>
      <c r="AG222" s="437" t="s">
        <v>90</v>
      </c>
      <c r="AH222" s="117">
        <f t="shared" si="16"/>
        <v>0</v>
      </c>
      <c r="AI222" s="114">
        <v>0</v>
      </c>
      <c r="AJ222" s="114">
        <v>0</v>
      </c>
      <c r="AK222" s="436" t="s">
        <v>90</v>
      </c>
      <c r="AL222" s="438" t="s">
        <v>90</v>
      </c>
      <c r="AM222" s="56">
        <v>0</v>
      </c>
      <c r="AN222" s="438" t="s">
        <v>90</v>
      </c>
      <c r="AO222" s="438" t="s">
        <v>90</v>
      </c>
      <c r="AP222" s="438" t="s">
        <v>90</v>
      </c>
      <c r="AQ222" s="123">
        <f t="shared" si="17"/>
        <v>0</v>
      </c>
      <c r="AR222" s="453">
        <f>+L222+AE222-AJ222</f>
        <v>5999000</v>
      </c>
      <c r="AS222" s="56" t="s">
        <v>571</v>
      </c>
      <c r="AT222" s="205">
        <v>0</v>
      </c>
      <c r="AU222" s="56" t="s">
        <v>91</v>
      </c>
      <c r="AV222" s="56">
        <v>0</v>
      </c>
      <c r="AW222" s="51" t="s">
        <v>90</v>
      </c>
      <c r="AX222" s="454">
        <f t="shared" si="18"/>
        <v>0</v>
      </c>
      <c r="AY222" s="454">
        <v>5999000</v>
      </c>
      <c r="AZ222" s="112">
        <f t="shared" si="19"/>
        <v>0</v>
      </c>
      <c r="BA222" s="159">
        <v>0</v>
      </c>
      <c r="BB222" s="111" t="s">
        <v>90</v>
      </c>
      <c r="BC222" s="56" t="s">
        <v>149</v>
      </c>
      <c r="BD222" s="109" t="s">
        <v>734</v>
      </c>
      <c r="BE222" s="51" t="s">
        <v>88</v>
      </c>
      <c r="BF222" s="51" t="s">
        <v>147</v>
      </c>
    </row>
    <row r="223" spans="2:58" s="201" customFormat="1" ht="12.75" x14ac:dyDescent="0.2">
      <c r="B223" s="56">
        <v>2026</v>
      </c>
      <c r="C223" s="51">
        <v>891780111</v>
      </c>
      <c r="D223" s="51" t="s">
        <v>79</v>
      </c>
      <c r="E223" s="161" t="s">
        <v>733</v>
      </c>
      <c r="F223" s="109" t="s">
        <v>732</v>
      </c>
      <c r="G223" s="420">
        <v>0</v>
      </c>
      <c r="H223" s="56" t="s">
        <v>82</v>
      </c>
      <c r="I223" s="51" t="s">
        <v>174</v>
      </c>
      <c r="J223" s="121" t="s">
        <v>198</v>
      </c>
      <c r="K223" s="161" t="s">
        <v>731</v>
      </c>
      <c r="L223" s="205">
        <v>7996330</v>
      </c>
      <c r="M223" s="51" t="s">
        <v>86</v>
      </c>
      <c r="N223" s="161" t="s">
        <v>715</v>
      </c>
      <c r="O223" s="114">
        <v>890115230</v>
      </c>
      <c r="P223" s="440">
        <v>227</v>
      </c>
      <c r="Q223" s="441">
        <v>46041</v>
      </c>
      <c r="R223" s="205">
        <v>33318969</v>
      </c>
      <c r="S223" s="205">
        <v>3479</v>
      </c>
      <c r="T223" s="436">
        <v>46051</v>
      </c>
      <c r="U223" s="205">
        <v>7996330</v>
      </c>
      <c r="V223" s="56" t="s">
        <v>88</v>
      </c>
      <c r="W223" s="114">
        <v>85456629</v>
      </c>
      <c r="X223" s="161" t="s">
        <v>730</v>
      </c>
      <c r="Y223" s="439">
        <v>46051</v>
      </c>
      <c r="Z223" s="439">
        <v>46051</v>
      </c>
      <c r="AA223" s="436" t="s">
        <v>90</v>
      </c>
      <c r="AB223" s="436">
        <v>46081</v>
      </c>
      <c r="AC223" s="123">
        <f t="shared" si="15"/>
        <v>30</v>
      </c>
      <c r="AD223" s="114">
        <v>0</v>
      </c>
      <c r="AE223" s="114">
        <v>0</v>
      </c>
      <c r="AF223" s="114">
        <v>0</v>
      </c>
      <c r="AG223" s="437" t="s">
        <v>90</v>
      </c>
      <c r="AH223" s="117">
        <f t="shared" si="16"/>
        <v>0</v>
      </c>
      <c r="AI223" s="114">
        <v>0</v>
      </c>
      <c r="AJ223" s="114">
        <v>0</v>
      </c>
      <c r="AK223" s="436" t="s">
        <v>90</v>
      </c>
      <c r="AL223" s="438" t="s">
        <v>90</v>
      </c>
      <c r="AM223" s="56">
        <v>0</v>
      </c>
      <c r="AN223" s="438" t="s">
        <v>90</v>
      </c>
      <c r="AO223" s="438" t="s">
        <v>90</v>
      </c>
      <c r="AP223" s="438" t="s">
        <v>90</v>
      </c>
      <c r="AQ223" s="123">
        <f t="shared" si="17"/>
        <v>0</v>
      </c>
      <c r="AR223" s="453">
        <f>+L223+AE223-AJ223</f>
        <v>7996330</v>
      </c>
      <c r="AS223" s="56" t="s">
        <v>88</v>
      </c>
      <c r="AT223" s="205">
        <v>7996330</v>
      </c>
      <c r="AU223" s="56" t="s">
        <v>91</v>
      </c>
      <c r="AV223" s="56">
        <v>0</v>
      </c>
      <c r="AW223" s="51" t="s">
        <v>90</v>
      </c>
      <c r="AX223" s="454">
        <f t="shared" si="18"/>
        <v>0</v>
      </c>
      <c r="AY223" s="454">
        <v>7996330</v>
      </c>
      <c r="AZ223" s="112">
        <f t="shared" si="19"/>
        <v>0</v>
      </c>
      <c r="BA223" s="159">
        <v>0</v>
      </c>
      <c r="BB223" s="111" t="s">
        <v>90</v>
      </c>
      <c r="BC223" s="56" t="s">
        <v>149</v>
      </c>
      <c r="BD223" s="109" t="s">
        <v>729</v>
      </c>
      <c r="BE223" s="51" t="s">
        <v>88</v>
      </c>
      <c r="BF223" s="51" t="s">
        <v>147</v>
      </c>
    </row>
    <row r="224" spans="2:58" s="201" customFormat="1" ht="12.75" x14ac:dyDescent="0.2">
      <c r="B224" s="56">
        <v>2026</v>
      </c>
      <c r="C224" s="51">
        <v>891780111</v>
      </c>
      <c r="D224" s="51" t="s">
        <v>79</v>
      </c>
      <c r="E224" s="161" t="s">
        <v>728</v>
      </c>
      <c r="F224" s="109" t="s">
        <v>727</v>
      </c>
      <c r="G224" s="420">
        <v>0</v>
      </c>
      <c r="H224" s="56" t="s">
        <v>82</v>
      </c>
      <c r="I224" s="51" t="s">
        <v>174</v>
      </c>
      <c r="J224" s="121" t="s">
        <v>198</v>
      </c>
      <c r="K224" s="161" t="s">
        <v>726</v>
      </c>
      <c r="L224" s="205">
        <v>894999</v>
      </c>
      <c r="M224" s="51" t="s">
        <v>86</v>
      </c>
      <c r="N224" s="161" t="s">
        <v>725</v>
      </c>
      <c r="O224" s="114">
        <v>900763287</v>
      </c>
      <c r="P224" s="440">
        <v>407</v>
      </c>
      <c r="Q224" s="441">
        <v>46048</v>
      </c>
      <c r="R224" s="205">
        <v>48120000</v>
      </c>
      <c r="S224" s="205">
        <v>3490</v>
      </c>
      <c r="T224" s="436">
        <v>46051</v>
      </c>
      <c r="U224" s="205">
        <v>894999</v>
      </c>
      <c r="V224" s="56" t="s">
        <v>88</v>
      </c>
      <c r="W224" s="114">
        <v>28548913</v>
      </c>
      <c r="X224" s="161" t="s">
        <v>598</v>
      </c>
      <c r="Y224" s="439">
        <v>46051</v>
      </c>
      <c r="Z224" s="439">
        <v>46055</v>
      </c>
      <c r="AA224" s="436" t="s">
        <v>90</v>
      </c>
      <c r="AB224" s="436">
        <v>46082</v>
      </c>
      <c r="AC224" s="123">
        <f t="shared" si="15"/>
        <v>27</v>
      </c>
      <c r="AD224" s="114">
        <v>0</v>
      </c>
      <c r="AE224" s="114">
        <v>0</v>
      </c>
      <c r="AF224" s="114">
        <v>0</v>
      </c>
      <c r="AG224" s="437" t="s">
        <v>90</v>
      </c>
      <c r="AH224" s="117">
        <f t="shared" si="16"/>
        <v>0</v>
      </c>
      <c r="AI224" s="114">
        <v>0</v>
      </c>
      <c r="AJ224" s="114">
        <v>0</v>
      </c>
      <c r="AK224" s="436" t="s">
        <v>90</v>
      </c>
      <c r="AL224" s="438" t="s">
        <v>90</v>
      </c>
      <c r="AM224" s="56">
        <v>0</v>
      </c>
      <c r="AN224" s="438" t="s">
        <v>90</v>
      </c>
      <c r="AO224" s="438" t="s">
        <v>90</v>
      </c>
      <c r="AP224" s="438" t="s">
        <v>90</v>
      </c>
      <c r="AQ224" s="123">
        <f t="shared" si="17"/>
        <v>0</v>
      </c>
      <c r="AR224" s="453">
        <f>+L224+AE224-AJ224</f>
        <v>894999</v>
      </c>
      <c r="AS224" s="56" t="s">
        <v>571</v>
      </c>
      <c r="AT224" s="205">
        <v>0</v>
      </c>
      <c r="AU224" s="56" t="s">
        <v>91</v>
      </c>
      <c r="AV224" s="56">
        <v>0</v>
      </c>
      <c r="AW224" s="51" t="s">
        <v>90</v>
      </c>
      <c r="AX224" s="454">
        <f t="shared" si="18"/>
        <v>0</v>
      </c>
      <c r="AY224" s="454">
        <v>894999</v>
      </c>
      <c r="AZ224" s="112">
        <f t="shared" si="19"/>
        <v>0</v>
      </c>
      <c r="BA224" s="159">
        <v>0</v>
      </c>
      <c r="BB224" s="111" t="s">
        <v>90</v>
      </c>
      <c r="BC224" s="56" t="s">
        <v>149</v>
      </c>
      <c r="BD224" s="109" t="s">
        <v>724</v>
      </c>
      <c r="BE224" s="51" t="s">
        <v>88</v>
      </c>
      <c r="BF224" s="51" t="s">
        <v>147</v>
      </c>
    </row>
    <row r="225" spans="2:58" s="201" customFormat="1" ht="12.75" x14ac:dyDescent="0.2">
      <c r="B225" s="56">
        <v>2026</v>
      </c>
      <c r="C225" s="51">
        <v>891780111</v>
      </c>
      <c r="D225" s="51" t="s">
        <v>79</v>
      </c>
      <c r="E225" s="161" t="s">
        <v>723</v>
      </c>
      <c r="F225" s="109" t="s">
        <v>722</v>
      </c>
      <c r="G225" s="420">
        <v>0</v>
      </c>
      <c r="H225" s="56" t="s">
        <v>82</v>
      </c>
      <c r="I225" s="51" t="s">
        <v>174</v>
      </c>
      <c r="J225" s="121" t="s">
        <v>198</v>
      </c>
      <c r="K225" s="161" t="s">
        <v>721</v>
      </c>
      <c r="L225" s="205">
        <v>3032953</v>
      </c>
      <c r="M225" s="51" t="s">
        <v>86</v>
      </c>
      <c r="N225" s="161" t="s">
        <v>720</v>
      </c>
      <c r="O225" s="114">
        <v>860065280</v>
      </c>
      <c r="P225" s="440">
        <v>471</v>
      </c>
      <c r="Q225" s="441">
        <v>46050</v>
      </c>
      <c r="R225" s="205">
        <v>14422125</v>
      </c>
      <c r="S225" s="205">
        <v>3488</v>
      </c>
      <c r="T225" s="436">
        <v>46051</v>
      </c>
      <c r="U225" s="205">
        <v>3032953</v>
      </c>
      <c r="V225" s="56" t="s">
        <v>88</v>
      </c>
      <c r="W225" s="114">
        <v>37552073</v>
      </c>
      <c r="X225" s="161" t="s">
        <v>719</v>
      </c>
      <c r="Y225" s="439">
        <v>46051</v>
      </c>
      <c r="Z225" s="439">
        <v>46051</v>
      </c>
      <c r="AA225" s="436" t="s">
        <v>90</v>
      </c>
      <c r="AB225" s="436">
        <v>46109</v>
      </c>
      <c r="AC225" s="123">
        <f t="shared" si="15"/>
        <v>58</v>
      </c>
      <c r="AD225" s="114">
        <v>0</v>
      </c>
      <c r="AE225" s="114">
        <v>0</v>
      </c>
      <c r="AF225" s="114">
        <v>0</v>
      </c>
      <c r="AG225" s="437" t="s">
        <v>90</v>
      </c>
      <c r="AH225" s="117">
        <f t="shared" si="16"/>
        <v>0</v>
      </c>
      <c r="AI225" s="114">
        <v>0</v>
      </c>
      <c r="AJ225" s="114">
        <v>0</v>
      </c>
      <c r="AK225" s="436" t="s">
        <v>90</v>
      </c>
      <c r="AL225" s="438" t="s">
        <v>90</v>
      </c>
      <c r="AM225" s="56">
        <v>0</v>
      </c>
      <c r="AN225" s="438" t="s">
        <v>90</v>
      </c>
      <c r="AO225" s="438" t="s">
        <v>90</v>
      </c>
      <c r="AP225" s="438" t="s">
        <v>90</v>
      </c>
      <c r="AQ225" s="123">
        <f t="shared" si="17"/>
        <v>0</v>
      </c>
      <c r="AR225" s="453">
        <f>+L225+AE225-AJ225</f>
        <v>3032953</v>
      </c>
      <c r="AS225" s="56" t="s">
        <v>88</v>
      </c>
      <c r="AT225" s="205">
        <v>3032953</v>
      </c>
      <c r="AU225" s="56" t="s">
        <v>91</v>
      </c>
      <c r="AV225" s="56">
        <v>0</v>
      </c>
      <c r="AW225" s="51" t="s">
        <v>90</v>
      </c>
      <c r="AX225" s="454">
        <f t="shared" si="18"/>
        <v>3032953</v>
      </c>
      <c r="AY225" s="454">
        <v>0</v>
      </c>
      <c r="AZ225" s="112">
        <f t="shared" si="19"/>
        <v>1</v>
      </c>
      <c r="BA225" s="159">
        <v>1</v>
      </c>
      <c r="BB225" s="111" t="s">
        <v>90</v>
      </c>
      <c r="BC225" s="56" t="s">
        <v>149</v>
      </c>
      <c r="BD225" s="109" t="s">
        <v>718</v>
      </c>
      <c r="BE225" s="51" t="s">
        <v>88</v>
      </c>
      <c r="BF225" s="51" t="s">
        <v>147</v>
      </c>
    </row>
    <row r="226" spans="2:58" s="201" customFormat="1" ht="12.75" x14ac:dyDescent="0.2">
      <c r="B226" s="56">
        <v>2026</v>
      </c>
      <c r="C226" s="51">
        <v>891780111</v>
      </c>
      <c r="D226" s="51" t="s">
        <v>79</v>
      </c>
      <c r="E226" s="161" t="s">
        <v>717</v>
      </c>
      <c r="F226" s="109" t="s">
        <v>712</v>
      </c>
      <c r="G226" s="420">
        <v>0</v>
      </c>
      <c r="H226" s="56" t="s">
        <v>82</v>
      </c>
      <c r="I226" s="51" t="s">
        <v>174</v>
      </c>
      <c r="J226" s="121" t="s">
        <v>198</v>
      </c>
      <c r="K226" s="161" t="s">
        <v>716</v>
      </c>
      <c r="L226" s="205">
        <v>18030620</v>
      </c>
      <c r="M226" s="51" t="s">
        <v>86</v>
      </c>
      <c r="N226" s="161" t="s">
        <v>715</v>
      </c>
      <c r="O226" s="114">
        <v>890115230</v>
      </c>
      <c r="P226" s="440">
        <v>475</v>
      </c>
      <c r="Q226" s="441">
        <v>46050</v>
      </c>
      <c r="R226" s="205">
        <v>32781333</v>
      </c>
      <c r="S226" s="205">
        <v>3555</v>
      </c>
      <c r="T226" s="436">
        <v>46051</v>
      </c>
      <c r="U226" s="205">
        <v>18030620</v>
      </c>
      <c r="V226" s="56" t="s">
        <v>88</v>
      </c>
      <c r="W226" s="114">
        <v>12548449</v>
      </c>
      <c r="X226" s="161" t="s">
        <v>714</v>
      </c>
      <c r="Y226" s="439">
        <v>46051</v>
      </c>
      <c r="Z226" s="439">
        <v>46055</v>
      </c>
      <c r="AA226" s="436" t="s">
        <v>90</v>
      </c>
      <c r="AB226" s="436">
        <v>46143</v>
      </c>
      <c r="AC226" s="123">
        <f t="shared" si="15"/>
        <v>88</v>
      </c>
      <c r="AD226" s="114">
        <v>0</v>
      </c>
      <c r="AE226" s="114">
        <v>0</v>
      </c>
      <c r="AF226" s="114">
        <v>0</v>
      </c>
      <c r="AG226" s="437" t="s">
        <v>90</v>
      </c>
      <c r="AH226" s="117">
        <f t="shared" si="16"/>
        <v>0</v>
      </c>
      <c r="AI226" s="114">
        <v>0</v>
      </c>
      <c r="AJ226" s="114">
        <v>0</v>
      </c>
      <c r="AK226" s="436" t="s">
        <v>90</v>
      </c>
      <c r="AL226" s="438" t="s">
        <v>90</v>
      </c>
      <c r="AM226" s="56">
        <v>0</v>
      </c>
      <c r="AN226" s="438" t="s">
        <v>90</v>
      </c>
      <c r="AO226" s="438" t="s">
        <v>90</v>
      </c>
      <c r="AP226" s="438" t="s">
        <v>90</v>
      </c>
      <c r="AQ226" s="123">
        <f t="shared" si="17"/>
        <v>0</v>
      </c>
      <c r="AR226" s="453">
        <f>+L226+AE226-AJ226</f>
        <v>18030620</v>
      </c>
      <c r="AS226" s="56" t="s">
        <v>88</v>
      </c>
      <c r="AT226" s="205">
        <v>18030620</v>
      </c>
      <c r="AU226" s="56" t="s">
        <v>91</v>
      </c>
      <c r="AV226" s="56">
        <v>0</v>
      </c>
      <c r="AW226" s="51" t="s">
        <v>90</v>
      </c>
      <c r="AX226" s="454">
        <f t="shared" si="18"/>
        <v>0</v>
      </c>
      <c r="AY226" s="454">
        <v>18030620</v>
      </c>
      <c r="AZ226" s="112">
        <f t="shared" si="19"/>
        <v>0</v>
      </c>
      <c r="BA226" s="159">
        <v>0</v>
      </c>
      <c r="BB226" s="111" t="s">
        <v>90</v>
      </c>
      <c r="BC226" s="56" t="s">
        <v>149</v>
      </c>
      <c r="BD226" s="109" t="s">
        <v>709</v>
      </c>
      <c r="BE226" s="51" t="s">
        <v>88</v>
      </c>
      <c r="BF226" s="51" t="s">
        <v>147</v>
      </c>
    </row>
    <row r="227" spans="2:58" s="201" customFormat="1" ht="12.75" x14ac:dyDescent="0.2">
      <c r="B227" s="56">
        <v>2026</v>
      </c>
      <c r="C227" s="51">
        <v>891780111</v>
      </c>
      <c r="D227" s="51" t="s">
        <v>79</v>
      </c>
      <c r="E227" s="161" t="s">
        <v>713</v>
      </c>
      <c r="F227" s="109" t="s">
        <v>712</v>
      </c>
      <c r="G227" s="420">
        <v>2024000100047</v>
      </c>
      <c r="H227" s="56" t="s">
        <v>82</v>
      </c>
      <c r="I227" s="51" t="s">
        <v>530</v>
      </c>
      <c r="J227" s="121" t="s">
        <v>198</v>
      </c>
      <c r="K227" s="161" t="s">
        <v>711</v>
      </c>
      <c r="L227" s="205">
        <v>14900548</v>
      </c>
      <c r="M227" s="51" t="s">
        <v>86</v>
      </c>
      <c r="N227" s="161" t="s">
        <v>710</v>
      </c>
      <c r="O227" s="114">
        <v>802005634</v>
      </c>
      <c r="P227" s="123">
        <v>140</v>
      </c>
      <c r="Q227" s="441">
        <v>46048</v>
      </c>
      <c r="R227" s="205">
        <v>139687601</v>
      </c>
      <c r="S227" s="205">
        <v>794</v>
      </c>
      <c r="T227" s="436">
        <v>46052</v>
      </c>
      <c r="U227" s="205">
        <v>14900548</v>
      </c>
      <c r="V227" s="56" t="s">
        <v>88</v>
      </c>
      <c r="W227" s="114">
        <v>16078654</v>
      </c>
      <c r="X227" s="161" t="s">
        <v>610</v>
      </c>
      <c r="Y227" s="439">
        <v>46052</v>
      </c>
      <c r="Z227" s="439">
        <v>46057</v>
      </c>
      <c r="AA227" s="436" t="s">
        <v>90</v>
      </c>
      <c r="AB227" s="436">
        <v>46115</v>
      </c>
      <c r="AC227" s="123">
        <f t="shared" si="15"/>
        <v>58</v>
      </c>
      <c r="AD227" s="114">
        <v>0</v>
      </c>
      <c r="AE227" s="114">
        <v>0</v>
      </c>
      <c r="AF227" s="114">
        <v>0</v>
      </c>
      <c r="AG227" s="437" t="s">
        <v>90</v>
      </c>
      <c r="AH227" s="117">
        <f t="shared" si="16"/>
        <v>0</v>
      </c>
      <c r="AI227" s="114">
        <v>0</v>
      </c>
      <c r="AJ227" s="114">
        <v>0</v>
      </c>
      <c r="AK227" s="436" t="s">
        <v>90</v>
      </c>
      <c r="AL227" s="438" t="s">
        <v>90</v>
      </c>
      <c r="AM227" s="56">
        <v>0</v>
      </c>
      <c r="AN227" s="438" t="s">
        <v>90</v>
      </c>
      <c r="AO227" s="438" t="s">
        <v>90</v>
      </c>
      <c r="AP227" s="438" t="s">
        <v>90</v>
      </c>
      <c r="AQ227" s="123">
        <f t="shared" si="17"/>
        <v>0</v>
      </c>
      <c r="AR227" s="453">
        <f>+L227+AE227-AJ227</f>
        <v>14900548</v>
      </c>
      <c r="AS227" s="56" t="s">
        <v>526</v>
      </c>
      <c r="AT227" s="205">
        <v>0</v>
      </c>
      <c r="AU227" s="56" t="s">
        <v>91</v>
      </c>
      <c r="AV227" s="56">
        <v>0</v>
      </c>
      <c r="AW227" s="51" t="s">
        <v>90</v>
      </c>
      <c r="AX227" s="454">
        <f t="shared" si="18"/>
        <v>0</v>
      </c>
      <c r="AY227" s="454">
        <v>14900548</v>
      </c>
      <c r="AZ227" s="112">
        <f t="shared" si="19"/>
        <v>0</v>
      </c>
      <c r="BA227" s="159">
        <v>0</v>
      </c>
      <c r="BB227" s="111" t="s">
        <v>90</v>
      </c>
      <c r="BC227" s="56" t="s">
        <v>149</v>
      </c>
      <c r="BD227" s="109" t="s">
        <v>709</v>
      </c>
      <c r="BE227" s="51" t="s">
        <v>88</v>
      </c>
      <c r="BF227" s="51" t="s">
        <v>147</v>
      </c>
    </row>
    <row r="228" spans="2:58" s="201" customFormat="1" ht="12.75" x14ac:dyDescent="0.2">
      <c r="B228" s="56">
        <v>2026</v>
      </c>
      <c r="C228" s="51">
        <v>891780111</v>
      </c>
      <c r="D228" s="51" t="s">
        <v>79</v>
      </c>
      <c r="E228" s="161" t="s">
        <v>708</v>
      </c>
      <c r="F228" s="109" t="s">
        <v>707</v>
      </c>
      <c r="G228" s="420">
        <v>2024000100047</v>
      </c>
      <c r="H228" s="56" t="s">
        <v>82</v>
      </c>
      <c r="I228" s="51" t="s">
        <v>530</v>
      </c>
      <c r="J228" s="121" t="s">
        <v>198</v>
      </c>
      <c r="K228" s="161" t="s">
        <v>706</v>
      </c>
      <c r="L228" s="205">
        <v>184582100</v>
      </c>
      <c r="M228" s="51" t="s">
        <v>86</v>
      </c>
      <c r="N228" s="161" t="s">
        <v>705</v>
      </c>
      <c r="O228" s="114">
        <v>901972739</v>
      </c>
      <c r="P228" s="123">
        <v>140</v>
      </c>
      <c r="Q228" s="441">
        <v>46048</v>
      </c>
      <c r="R228" s="205">
        <v>139687601</v>
      </c>
      <c r="S228" s="205" t="e">
        <v>#N/A</v>
      </c>
      <c r="T228" s="436">
        <v>46052</v>
      </c>
      <c r="U228" s="205">
        <v>184582100</v>
      </c>
      <c r="V228" s="56" t="s">
        <v>88</v>
      </c>
      <c r="W228" s="114">
        <v>16078654</v>
      </c>
      <c r="X228" s="161" t="s">
        <v>610</v>
      </c>
      <c r="Y228" s="439">
        <v>46052</v>
      </c>
      <c r="Z228" s="439">
        <v>46057</v>
      </c>
      <c r="AA228" s="436" t="s">
        <v>90</v>
      </c>
      <c r="AB228" s="436">
        <v>46237</v>
      </c>
      <c r="AC228" s="123">
        <f t="shared" si="15"/>
        <v>180</v>
      </c>
      <c r="AD228" s="114">
        <v>0</v>
      </c>
      <c r="AE228" s="114">
        <v>0</v>
      </c>
      <c r="AF228" s="114">
        <v>0</v>
      </c>
      <c r="AG228" s="437" t="s">
        <v>90</v>
      </c>
      <c r="AH228" s="117">
        <f t="shared" si="16"/>
        <v>0</v>
      </c>
      <c r="AI228" s="114">
        <v>0</v>
      </c>
      <c r="AJ228" s="114">
        <v>0</v>
      </c>
      <c r="AK228" s="436" t="s">
        <v>90</v>
      </c>
      <c r="AL228" s="438" t="s">
        <v>90</v>
      </c>
      <c r="AM228" s="56">
        <v>0</v>
      </c>
      <c r="AN228" s="438" t="s">
        <v>90</v>
      </c>
      <c r="AO228" s="438" t="s">
        <v>90</v>
      </c>
      <c r="AP228" s="438" t="s">
        <v>90</v>
      </c>
      <c r="AQ228" s="123">
        <f t="shared" si="17"/>
        <v>0</v>
      </c>
      <c r="AR228" s="453">
        <f>+L228+AE228-AJ228</f>
        <v>184582100</v>
      </c>
      <c r="AS228" s="56" t="s">
        <v>526</v>
      </c>
      <c r="AT228" s="205">
        <v>0</v>
      </c>
      <c r="AU228" s="56" t="s">
        <v>91</v>
      </c>
      <c r="AV228" s="56">
        <v>0</v>
      </c>
      <c r="AW228" s="51" t="s">
        <v>90</v>
      </c>
      <c r="AX228" s="454">
        <f t="shared" si="18"/>
        <v>0</v>
      </c>
      <c r="AY228" s="454">
        <v>184582100</v>
      </c>
      <c r="AZ228" s="112">
        <f t="shared" si="19"/>
        <v>0</v>
      </c>
      <c r="BA228" s="159">
        <v>0</v>
      </c>
      <c r="BB228" s="111" t="s">
        <v>90</v>
      </c>
      <c r="BC228" s="56" t="s">
        <v>92</v>
      </c>
      <c r="BD228" s="109" t="s">
        <v>704</v>
      </c>
      <c r="BE228" s="51" t="s">
        <v>88</v>
      </c>
      <c r="BF228" s="51" t="s">
        <v>147</v>
      </c>
    </row>
    <row r="229" spans="2:58" s="201" customFormat="1" ht="12.75" x14ac:dyDescent="0.2">
      <c r="B229" s="56">
        <v>2026</v>
      </c>
      <c r="C229" s="51">
        <v>891780111</v>
      </c>
      <c r="D229" s="51" t="s">
        <v>79</v>
      </c>
      <c r="E229" s="161" t="s">
        <v>703</v>
      </c>
      <c r="F229" s="109" t="s">
        <v>702</v>
      </c>
      <c r="G229" s="420">
        <v>0</v>
      </c>
      <c r="H229" s="56" t="s">
        <v>82</v>
      </c>
      <c r="I229" s="51" t="s">
        <v>174</v>
      </c>
      <c r="J229" s="121" t="s">
        <v>198</v>
      </c>
      <c r="K229" s="161" t="s">
        <v>701</v>
      </c>
      <c r="L229" s="205">
        <v>146310500</v>
      </c>
      <c r="M229" s="51" t="s">
        <v>86</v>
      </c>
      <c r="N229" s="161" t="s">
        <v>700</v>
      </c>
      <c r="O229" s="114">
        <v>900763287</v>
      </c>
      <c r="P229" s="123">
        <v>543</v>
      </c>
      <c r="Q229" s="439">
        <v>46052</v>
      </c>
      <c r="R229" s="205">
        <v>2788579160</v>
      </c>
      <c r="S229" s="205">
        <v>3610</v>
      </c>
      <c r="T229" s="436">
        <v>46052</v>
      </c>
      <c r="U229" s="205">
        <v>146310500</v>
      </c>
      <c r="V229" s="56" t="s">
        <v>88</v>
      </c>
      <c r="W229" s="114">
        <v>32770239</v>
      </c>
      <c r="X229" s="161" t="s">
        <v>699</v>
      </c>
      <c r="Y229" s="439">
        <v>46052</v>
      </c>
      <c r="Z229" s="439">
        <v>46055</v>
      </c>
      <c r="AA229" s="436" t="s">
        <v>90</v>
      </c>
      <c r="AB229" s="436">
        <v>46113</v>
      </c>
      <c r="AC229" s="123">
        <f t="shared" si="15"/>
        <v>58</v>
      </c>
      <c r="AD229" s="114">
        <v>0</v>
      </c>
      <c r="AE229" s="114">
        <v>0</v>
      </c>
      <c r="AF229" s="114">
        <v>0</v>
      </c>
      <c r="AG229" s="437" t="s">
        <v>90</v>
      </c>
      <c r="AH229" s="117">
        <f t="shared" si="16"/>
        <v>0</v>
      </c>
      <c r="AI229" s="114">
        <v>0</v>
      </c>
      <c r="AJ229" s="114">
        <v>0</v>
      </c>
      <c r="AK229" s="436" t="s">
        <v>90</v>
      </c>
      <c r="AL229" s="438" t="s">
        <v>90</v>
      </c>
      <c r="AM229" s="56">
        <v>0</v>
      </c>
      <c r="AN229" s="438" t="s">
        <v>90</v>
      </c>
      <c r="AO229" s="438" t="s">
        <v>90</v>
      </c>
      <c r="AP229" s="438" t="s">
        <v>90</v>
      </c>
      <c r="AQ229" s="123">
        <f t="shared" si="17"/>
        <v>0</v>
      </c>
      <c r="AR229" s="453">
        <f>+L229+AE229-AJ229</f>
        <v>146310500</v>
      </c>
      <c r="AS229" s="56" t="s">
        <v>571</v>
      </c>
      <c r="AT229" s="205">
        <v>0</v>
      </c>
      <c r="AU229" s="56" t="s">
        <v>91</v>
      </c>
      <c r="AV229" s="56">
        <v>0</v>
      </c>
      <c r="AW229" s="51" t="s">
        <v>90</v>
      </c>
      <c r="AX229" s="454">
        <f t="shared" si="18"/>
        <v>146310500</v>
      </c>
      <c r="AY229" s="454">
        <v>0</v>
      </c>
      <c r="AZ229" s="112">
        <f t="shared" si="19"/>
        <v>1</v>
      </c>
      <c r="BA229" s="159">
        <v>1</v>
      </c>
      <c r="BB229" s="111" t="s">
        <v>90</v>
      </c>
      <c r="BC229" s="56" t="s">
        <v>149</v>
      </c>
      <c r="BD229" s="109" t="s">
        <v>698</v>
      </c>
      <c r="BE229" s="51" t="s">
        <v>88</v>
      </c>
      <c r="BF229" s="51" t="s">
        <v>147</v>
      </c>
    </row>
    <row r="230" spans="2:58" s="201" customFormat="1" ht="12.75" x14ac:dyDescent="0.2">
      <c r="B230" s="56">
        <v>2026</v>
      </c>
      <c r="C230" s="51">
        <v>891780111</v>
      </c>
      <c r="D230" s="51" t="s">
        <v>79</v>
      </c>
      <c r="E230" s="161" t="s">
        <v>697</v>
      </c>
      <c r="F230" s="109" t="s">
        <v>696</v>
      </c>
      <c r="G230" s="420">
        <v>0</v>
      </c>
      <c r="H230" s="56" t="s">
        <v>82</v>
      </c>
      <c r="I230" s="51" t="s">
        <v>174</v>
      </c>
      <c r="J230" s="121" t="s">
        <v>191</v>
      </c>
      <c r="K230" s="161" t="s">
        <v>695</v>
      </c>
      <c r="L230" s="205">
        <v>50000000</v>
      </c>
      <c r="M230" s="51" t="s">
        <v>86</v>
      </c>
      <c r="N230" s="161" t="s">
        <v>579</v>
      </c>
      <c r="O230" s="114">
        <v>902020752</v>
      </c>
      <c r="P230" s="440">
        <v>80</v>
      </c>
      <c r="Q230" s="441">
        <v>46036</v>
      </c>
      <c r="R230" s="205">
        <v>831230400</v>
      </c>
      <c r="S230" s="205">
        <v>1574</v>
      </c>
      <c r="T230" s="436">
        <v>46044</v>
      </c>
      <c r="U230" s="205">
        <v>50000000</v>
      </c>
      <c r="V230" s="56" t="s">
        <v>88</v>
      </c>
      <c r="W230" s="114">
        <v>85081920</v>
      </c>
      <c r="X230" s="161" t="s">
        <v>694</v>
      </c>
      <c r="Y230" s="435">
        <v>46044</v>
      </c>
      <c r="Z230" s="435">
        <v>46044</v>
      </c>
      <c r="AA230" s="436" t="s">
        <v>90</v>
      </c>
      <c r="AB230" s="436">
        <v>46286</v>
      </c>
      <c r="AC230" s="123">
        <f t="shared" si="15"/>
        <v>242</v>
      </c>
      <c r="AD230" s="114">
        <v>1</v>
      </c>
      <c r="AE230" s="114">
        <v>25000000</v>
      </c>
      <c r="AF230" s="114">
        <v>0</v>
      </c>
      <c r="AG230" s="437" t="s">
        <v>90</v>
      </c>
      <c r="AH230" s="117">
        <f t="shared" si="16"/>
        <v>0</v>
      </c>
      <c r="AI230" s="114">
        <v>0</v>
      </c>
      <c r="AJ230" s="114">
        <v>0</v>
      </c>
      <c r="AK230" s="436" t="s">
        <v>90</v>
      </c>
      <c r="AL230" s="438" t="s">
        <v>90</v>
      </c>
      <c r="AM230" s="56">
        <v>0</v>
      </c>
      <c r="AN230" s="438" t="s">
        <v>90</v>
      </c>
      <c r="AO230" s="438" t="s">
        <v>90</v>
      </c>
      <c r="AP230" s="438" t="s">
        <v>90</v>
      </c>
      <c r="AQ230" s="123">
        <f t="shared" si="17"/>
        <v>0</v>
      </c>
      <c r="AR230" s="453">
        <f>+L230+AE230-AJ230</f>
        <v>75000000</v>
      </c>
      <c r="AS230" s="56" t="s">
        <v>88</v>
      </c>
      <c r="AT230" s="205">
        <v>75000000</v>
      </c>
      <c r="AU230" s="56" t="s">
        <v>91</v>
      </c>
      <c r="AV230" s="56">
        <v>0</v>
      </c>
      <c r="AW230" s="51" t="s">
        <v>90</v>
      </c>
      <c r="AX230" s="454">
        <f t="shared" si="18"/>
        <v>35100000</v>
      </c>
      <c r="AY230" s="455">
        <v>39900000</v>
      </c>
      <c r="AZ230" s="112">
        <f t="shared" si="19"/>
        <v>0.46800000000000003</v>
      </c>
      <c r="BA230" s="159">
        <v>0.46800000000000003</v>
      </c>
      <c r="BB230" s="111" t="s">
        <v>90</v>
      </c>
      <c r="BC230" s="56" t="s">
        <v>92</v>
      </c>
      <c r="BD230" s="109" t="s">
        <v>693</v>
      </c>
      <c r="BE230" s="51" t="s">
        <v>88</v>
      </c>
      <c r="BF230" s="51" t="s">
        <v>147</v>
      </c>
    </row>
    <row r="231" spans="2:58" s="201" customFormat="1" ht="12.75" x14ac:dyDescent="0.2">
      <c r="B231" s="56">
        <v>2026</v>
      </c>
      <c r="C231" s="51">
        <v>891780111</v>
      </c>
      <c r="D231" s="51" t="s">
        <v>79</v>
      </c>
      <c r="E231" s="161" t="s">
        <v>692</v>
      </c>
      <c r="F231" s="109" t="s">
        <v>691</v>
      </c>
      <c r="G231" s="420">
        <v>0</v>
      </c>
      <c r="H231" s="56" t="s">
        <v>82</v>
      </c>
      <c r="I231" s="51" t="s">
        <v>174</v>
      </c>
      <c r="J231" s="121" t="s">
        <v>191</v>
      </c>
      <c r="K231" s="161" t="s">
        <v>690</v>
      </c>
      <c r="L231" s="205">
        <v>100000000</v>
      </c>
      <c r="M231" s="51" t="s">
        <v>86</v>
      </c>
      <c r="N231" s="161" t="s">
        <v>684</v>
      </c>
      <c r="O231" s="114">
        <v>57445330</v>
      </c>
      <c r="P231" s="440">
        <v>49</v>
      </c>
      <c r="Q231" s="441">
        <v>46030</v>
      </c>
      <c r="R231" s="205">
        <v>100000000</v>
      </c>
      <c r="S231" s="205">
        <v>1823</v>
      </c>
      <c r="T231" s="436">
        <v>46045</v>
      </c>
      <c r="U231" s="205">
        <v>100000000</v>
      </c>
      <c r="V231" s="56" t="s">
        <v>88</v>
      </c>
      <c r="W231" s="114">
        <v>57461852</v>
      </c>
      <c r="X231" s="161" t="s">
        <v>689</v>
      </c>
      <c r="Y231" s="439">
        <v>46045</v>
      </c>
      <c r="Z231" s="439">
        <v>46045</v>
      </c>
      <c r="AA231" s="436">
        <v>46045</v>
      </c>
      <c r="AB231" s="436">
        <v>46195</v>
      </c>
      <c r="AC231" s="123">
        <f t="shared" si="15"/>
        <v>150</v>
      </c>
      <c r="AD231" s="114">
        <v>0</v>
      </c>
      <c r="AE231" s="114">
        <v>0</v>
      </c>
      <c r="AF231" s="114">
        <v>0</v>
      </c>
      <c r="AG231" s="437" t="s">
        <v>90</v>
      </c>
      <c r="AH231" s="117">
        <f t="shared" si="16"/>
        <v>0</v>
      </c>
      <c r="AI231" s="114">
        <v>0</v>
      </c>
      <c r="AJ231" s="114">
        <v>0</v>
      </c>
      <c r="AK231" s="436" t="s">
        <v>90</v>
      </c>
      <c r="AL231" s="438" t="s">
        <v>90</v>
      </c>
      <c r="AM231" s="56">
        <v>0</v>
      </c>
      <c r="AN231" s="438" t="s">
        <v>90</v>
      </c>
      <c r="AO231" s="438" t="s">
        <v>90</v>
      </c>
      <c r="AP231" s="438" t="s">
        <v>90</v>
      </c>
      <c r="AQ231" s="123">
        <f t="shared" si="17"/>
        <v>0</v>
      </c>
      <c r="AR231" s="453">
        <f>+L231+AE231-AJ231</f>
        <v>100000000</v>
      </c>
      <c r="AS231" s="56" t="s">
        <v>88</v>
      </c>
      <c r="AT231" s="205">
        <v>100000000</v>
      </c>
      <c r="AU231" s="56" t="s">
        <v>91</v>
      </c>
      <c r="AV231" s="56">
        <v>0</v>
      </c>
      <c r="AW231" s="51" t="s">
        <v>90</v>
      </c>
      <c r="AX231" s="454">
        <f t="shared" si="18"/>
        <v>20230000</v>
      </c>
      <c r="AY231" s="455">
        <v>79770000</v>
      </c>
      <c r="AZ231" s="112">
        <f t="shared" si="19"/>
        <v>0.20230000000000001</v>
      </c>
      <c r="BA231" s="159">
        <v>0.20230000000000001</v>
      </c>
      <c r="BB231" s="111" t="s">
        <v>90</v>
      </c>
      <c r="BC231" s="56" t="s">
        <v>92</v>
      </c>
      <c r="BD231" s="109" t="s">
        <v>688</v>
      </c>
      <c r="BE231" s="51" t="s">
        <v>88</v>
      </c>
      <c r="BF231" s="51" t="s">
        <v>147</v>
      </c>
    </row>
    <row r="232" spans="2:58" s="201" customFormat="1" ht="12.75" x14ac:dyDescent="0.2">
      <c r="B232" s="56">
        <v>2026</v>
      </c>
      <c r="C232" s="51">
        <v>891780111</v>
      </c>
      <c r="D232" s="51" t="s">
        <v>79</v>
      </c>
      <c r="E232" s="161" t="s">
        <v>687</v>
      </c>
      <c r="F232" s="109" t="s">
        <v>686</v>
      </c>
      <c r="G232" s="420">
        <v>0</v>
      </c>
      <c r="H232" s="56" t="s">
        <v>82</v>
      </c>
      <c r="I232" s="51" t="s">
        <v>174</v>
      </c>
      <c r="J232" s="121" t="s">
        <v>191</v>
      </c>
      <c r="K232" s="161" t="s">
        <v>685</v>
      </c>
      <c r="L232" s="205">
        <v>55000000</v>
      </c>
      <c r="M232" s="51" t="s">
        <v>86</v>
      </c>
      <c r="N232" s="161" t="s">
        <v>684</v>
      </c>
      <c r="O232" s="114">
        <v>57445330</v>
      </c>
      <c r="P232" s="434">
        <v>81</v>
      </c>
      <c r="Q232" s="435">
        <v>46036</v>
      </c>
      <c r="R232" s="205">
        <v>55000000</v>
      </c>
      <c r="S232" s="205">
        <v>1824</v>
      </c>
      <c r="T232" s="436">
        <v>46045</v>
      </c>
      <c r="U232" s="205">
        <v>55000000</v>
      </c>
      <c r="V232" s="56" t="s">
        <v>88</v>
      </c>
      <c r="W232" s="114">
        <v>36669284</v>
      </c>
      <c r="X232" s="161" t="s">
        <v>669</v>
      </c>
      <c r="Y232" s="439">
        <v>46045</v>
      </c>
      <c r="Z232" s="439">
        <v>46045</v>
      </c>
      <c r="AA232" s="436">
        <v>46045</v>
      </c>
      <c r="AB232" s="436">
        <v>46378</v>
      </c>
      <c r="AC232" s="123">
        <f t="shared" si="15"/>
        <v>333</v>
      </c>
      <c r="AD232" s="114">
        <v>0</v>
      </c>
      <c r="AE232" s="114">
        <v>0</v>
      </c>
      <c r="AF232" s="114">
        <v>0</v>
      </c>
      <c r="AG232" s="437" t="s">
        <v>90</v>
      </c>
      <c r="AH232" s="117">
        <f t="shared" si="16"/>
        <v>0</v>
      </c>
      <c r="AI232" s="114">
        <v>0</v>
      </c>
      <c r="AJ232" s="114">
        <v>0</v>
      </c>
      <c r="AK232" s="436" t="s">
        <v>90</v>
      </c>
      <c r="AL232" s="438" t="s">
        <v>90</v>
      </c>
      <c r="AM232" s="56">
        <v>0</v>
      </c>
      <c r="AN232" s="438" t="s">
        <v>90</v>
      </c>
      <c r="AO232" s="438" t="s">
        <v>90</v>
      </c>
      <c r="AP232" s="438" t="s">
        <v>90</v>
      </c>
      <c r="AQ232" s="123">
        <f t="shared" si="17"/>
        <v>0</v>
      </c>
      <c r="AR232" s="453">
        <f>+L232+AE232-AJ232</f>
        <v>55000000</v>
      </c>
      <c r="AS232" s="56" t="s">
        <v>88</v>
      </c>
      <c r="AT232" s="205">
        <v>55000000</v>
      </c>
      <c r="AU232" s="56" t="s">
        <v>91</v>
      </c>
      <c r="AV232" s="56">
        <v>0</v>
      </c>
      <c r="AW232" s="51" t="s">
        <v>90</v>
      </c>
      <c r="AX232" s="454">
        <f t="shared" si="18"/>
        <v>8657038.0799999982</v>
      </c>
      <c r="AY232" s="455">
        <v>46342961.920000002</v>
      </c>
      <c r="AZ232" s="112">
        <f t="shared" si="19"/>
        <v>0.15740069236363632</v>
      </c>
      <c r="BA232" s="159">
        <v>0.15740069236363632</v>
      </c>
      <c r="BB232" s="111" t="s">
        <v>90</v>
      </c>
      <c r="BC232" s="56" t="s">
        <v>92</v>
      </c>
      <c r="BD232" s="109" t="s">
        <v>683</v>
      </c>
      <c r="BE232" s="51" t="s">
        <v>88</v>
      </c>
      <c r="BF232" s="51" t="s">
        <v>147</v>
      </c>
    </row>
    <row r="233" spans="2:58" s="201" customFormat="1" ht="12.75" x14ac:dyDescent="0.2">
      <c r="B233" s="56">
        <v>2026</v>
      </c>
      <c r="C233" s="51">
        <v>891780111</v>
      </c>
      <c r="D233" s="51" t="s">
        <v>79</v>
      </c>
      <c r="E233" s="161" t="s">
        <v>682</v>
      </c>
      <c r="F233" s="109" t="s">
        <v>681</v>
      </c>
      <c r="G233" s="420">
        <v>0</v>
      </c>
      <c r="H233" s="56" t="s">
        <v>82</v>
      </c>
      <c r="I233" s="51" t="s">
        <v>174</v>
      </c>
      <c r="J233" s="121" t="s">
        <v>191</v>
      </c>
      <c r="K233" s="161" t="s">
        <v>680</v>
      </c>
      <c r="L233" s="205">
        <v>100000000</v>
      </c>
      <c r="M233" s="51" t="s">
        <v>86</v>
      </c>
      <c r="N233" s="161" t="s">
        <v>670</v>
      </c>
      <c r="O233" s="114">
        <v>12561035</v>
      </c>
      <c r="P233" s="440">
        <v>280</v>
      </c>
      <c r="Q233" s="441">
        <v>46043</v>
      </c>
      <c r="R233" s="205">
        <v>284055000</v>
      </c>
      <c r="S233" s="205">
        <v>2303</v>
      </c>
      <c r="T233" s="436">
        <v>46048</v>
      </c>
      <c r="U233" s="205">
        <v>100000000</v>
      </c>
      <c r="V233" s="56" t="s">
        <v>88</v>
      </c>
      <c r="W233" s="114">
        <v>1082884010</v>
      </c>
      <c r="X233" s="161" t="s">
        <v>604</v>
      </c>
      <c r="Y233" s="439">
        <v>46048</v>
      </c>
      <c r="Z233" s="439">
        <v>46055</v>
      </c>
      <c r="AA233" s="436" t="s">
        <v>90</v>
      </c>
      <c r="AB233" s="436">
        <v>46203</v>
      </c>
      <c r="AC233" s="123">
        <f t="shared" si="15"/>
        <v>148</v>
      </c>
      <c r="AD233" s="114">
        <v>0</v>
      </c>
      <c r="AE233" s="114">
        <v>0</v>
      </c>
      <c r="AF233" s="114">
        <v>0</v>
      </c>
      <c r="AG233" s="437" t="s">
        <v>90</v>
      </c>
      <c r="AH233" s="117">
        <f t="shared" si="16"/>
        <v>0</v>
      </c>
      <c r="AI233" s="114">
        <v>0</v>
      </c>
      <c r="AJ233" s="114">
        <v>0</v>
      </c>
      <c r="AK233" s="436" t="s">
        <v>90</v>
      </c>
      <c r="AL233" s="438" t="s">
        <v>90</v>
      </c>
      <c r="AM233" s="56">
        <v>0</v>
      </c>
      <c r="AN233" s="438" t="s">
        <v>90</v>
      </c>
      <c r="AO233" s="438" t="s">
        <v>90</v>
      </c>
      <c r="AP233" s="438" t="s">
        <v>90</v>
      </c>
      <c r="AQ233" s="123">
        <f t="shared" si="17"/>
        <v>0</v>
      </c>
      <c r="AR233" s="453">
        <f>+L233+AE233-AJ233</f>
        <v>100000000</v>
      </c>
      <c r="AS233" s="56" t="s">
        <v>88</v>
      </c>
      <c r="AT233" s="205">
        <v>100000000</v>
      </c>
      <c r="AU233" s="56" t="s">
        <v>91</v>
      </c>
      <c r="AV233" s="56">
        <v>0</v>
      </c>
      <c r="AW233" s="51" t="s">
        <v>90</v>
      </c>
      <c r="AX233" s="454">
        <f t="shared" si="18"/>
        <v>42150668.700000003</v>
      </c>
      <c r="AY233" s="455">
        <v>57849331.299999997</v>
      </c>
      <c r="AZ233" s="112">
        <f t="shared" si="19"/>
        <v>0.42150668700000005</v>
      </c>
      <c r="BA233" s="159">
        <v>0.42150668700000005</v>
      </c>
      <c r="BB233" s="111" t="s">
        <v>90</v>
      </c>
      <c r="BC233" s="56" t="s">
        <v>92</v>
      </c>
      <c r="BD233" s="109" t="s">
        <v>679</v>
      </c>
      <c r="BE233" s="51" t="s">
        <v>88</v>
      </c>
      <c r="BF233" s="51" t="s">
        <v>147</v>
      </c>
    </row>
    <row r="234" spans="2:58" s="201" customFormat="1" ht="12.75" x14ac:dyDescent="0.2">
      <c r="B234" s="56">
        <v>2026</v>
      </c>
      <c r="C234" s="51">
        <v>891780111</v>
      </c>
      <c r="D234" s="51" t="s">
        <v>79</v>
      </c>
      <c r="E234" s="161" t="s">
        <v>678</v>
      </c>
      <c r="F234" s="109" t="s">
        <v>677</v>
      </c>
      <c r="G234" s="420">
        <v>0</v>
      </c>
      <c r="H234" s="56" t="s">
        <v>82</v>
      </c>
      <c r="I234" s="51" t="s">
        <v>174</v>
      </c>
      <c r="J234" s="121" t="s">
        <v>191</v>
      </c>
      <c r="K234" s="161" t="s">
        <v>676</v>
      </c>
      <c r="L234" s="205">
        <v>100000000</v>
      </c>
      <c r="M234" s="51" t="s">
        <v>86</v>
      </c>
      <c r="N234" s="161" t="s">
        <v>675</v>
      </c>
      <c r="O234" s="114">
        <v>12537417</v>
      </c>
      <c r="P234" s="440">
        <v>280</v>
      </c>
      <c r="Q234" s="441">
        <v>46043</v>
      </c>
      <c r="R234" s="205">
        <v>284055000</v>
      </c>
      <c r="S234" s="205">
        <v>3085</v>
      </c>
      <c r="T234" s="436">
        <v>46049</v>
      </c>
      <c r="U234" s="205">
        <v>100000000</v>
      </c>
      <c r="V234" s="56" t="s">
        <v>88</v>
      </c>
      <c r="W234" s="114">
        <v>1082884010</v>
      </c>
      <c r="X234" s="161" t="s">
        <v>604</v>
      </c>
      <c r="Y234" s="439">
        <v>46049</v>
      </c>
      <c r="Z234" s="439">
        <v>46051</v>
      </c>
      <c r="AA234" s="436">
        <v>46051</v>
      </c>
      <c r="AB234" s="436">
        <v>46201</v>
      </c>
      <c r="AC234" s="123">
        <f t="shared" si="15"/>
        <v>150</v>
      </c>
      <c r="AD234" s="114">
        <v>0</v>
      </c>
      <c r="AE234" s="114">
        <v>0</v>
      </c>
      <c r="AF234" s="114">
        <v>0</v>
      </c>
      <c r="AG234" s="437" t="s">
        <v>90</v>
      </c>
      <c r="AH234" s="117">
        <f t="shared" si="16"/>
        <v>0</v>
      </c>
      <c r="AI234" s="114">
        <v>0</v>
      </c>
      <c r="AJ234" s="114">
        <v>0</v>
      </c>
      <c r="AK234" s="436" t="s">
        <v>90</v>
      </c>
      <c r="AL234" s="438" t="s">
        <v>90</v>
      </c>
      <c r="AM234" s="56">
        <v>0</v>
      </c>
      <c r="AN234" s="438" t="s">
        <v>90</v>
      </c>
      <c r="AO234" s="438" t="s">
        <v>90</v>
      </c>
      <c r="AP234" s="438" t="s">
        <v>90</v>
      </c>
      <c r="AQ234" s="123">
        <f t="shared" si="17"/>
        <v>0</v>
      </c>
      <c r="AR234" s="453">
        <f>+L234+AE234-AJ234</f>
        <v>100000000</v>
      </c>
      <c r="AS234" s="56" t="s">
        <v>88</v>
      </c>
      <c r="AT234" s="205">
        <v>100000000</v>
      </c>
      <c r="AU234" s="56" t="s">
        <v>91</v>
      </c>
      <c r="AV234" s="56">
        <v>0</v>
      </c>
      <c r="AW234" s="51" t="s">
        <v>90</v>
      </c>
      <c r="AX234" s="454">
        <f t="shared" si="18"/>
        <v>42848500</v>
      </c>
      <c r="AY234" s="455">
        <v>57151500</v>
      </c>
      <c r="AZ234" s="112">
        <f t="shared" si="19"/>
        <v>0.428485</v>
      </c>
      <c r="BA234" s="159">
        <v>0.428485</v>
      </c>
      <c r="BB234" s="111" t="s">
        <v>90</v>
      </c>
      <c r="BC234" s="56" t="s">
        <v>92</v>
      </c>
      <c r="BD234" s="109" t="s">
        <v>674</v>
      </c>
      <c r="BE234" s="51" t="s">
        <v>88</v>
      </c>
      <c r="BF234" s="51" t="s">
        <v>147</v>
      </c>
    </row>
    <row r="235" spans="2:58" s="201" customFormat="1" ht="12.75" x14ac:dyDescent="0.2">
      <c r="B235" s="56">
        <v>2026</v>
      </c>
      <c r="C235" s="51">
        <v>891780111</v>
      </c>
      <c r="D235" s="51" t="s">
        <v>79</v>
      </c>
      <c r="E235" s="161" t="s">
        <v>673</v>
      </c>
      <c r="F235" s="109" t="s">
        <v>672</v>
      </c>
      <c r="G235" s="420">
        <v>0</v>
      </c>
      <c r="H235" s="56" t="s">
        <v>82</v>
      </c>
      <c r="I235" s="51" t="s">
        <v>174</v>
      </c>
      <c r="J235" s="121" t="s">
        <v>191</v>
      </c>
      <c r="K235" s="161" t="s">
        <v>671</v>
      </c>
      <c r="L235" s="205">
        <v>30000000</v>
      </c>
      <c r="M235" s="51" t="s">
        <v>86</v>
      </c>
      <c r="N235" s="161" t="s">
        <v>670</v>
      </c>
      <c r="O235" s="114">
        <v>12561035</v>
      </c>
      <c r="P235" s="440">
        <v>283</v>
      </c>
      <c r="Q235" s="441">
        <v>46043</v>
      </c>
      <c r="R235" s="205">
        <v>30000000</v>
      </c>
      <c r="S235" s="205">
        <v>3273</v>
      </c>
      <c r="T235" s="436">
        <v>46050</v>
      </c>
      <c r="U235" s="205">
        <v>30000000</v>
      </c>
      <c r="V235" s="56" t="s">
        <v>88</v>
      </c>
      <c r="W235" s="114">
        <v>36669284</v>
      </c>
      <c r="X235" s="161" t="s">
        <v>669</v>
      </c>
      <c r="Y235" s="439">
        <v>46050</v>
      </c>
      <c r="Z235" s="439">
        <v>46055</v>
      </c>
      <c r="AA235" s="436" t="s">
        <v>90</v>
      </c>
      <c r="AB235" s="436">
        <v>46386</v>
      </c>
      <c r="AC235" s="123">
        <f t="shared" si="15"/>
        <v>331</v>
      </c>
      <c r="AD235" s="114">
        <v>0</v>
      </c>
      <c r="AE235" s="114">
        <v>0</v>
      </c>
      <c r="AF235" s="114">
        <v>0</v>
      </c>
      <c r="AG235" s="437" t="s">
        <v>90</v>
      </c>
      <c r="AH235" s="117">
        <f t="shared" si="16"/>
        <v>0</v>
      </c>
      <c r="AI235" s="114">
        <v>0</v>
      </c>
      <c r="AJ235" s="114">
        <v>0</v>
      </c>
      <c r="AK235" s="436" t="s">
        <v>90</v>
      </c>
      <c r="AL235" s="438" t="s">
        <v>90</v>
      </c>
      <c r="AM235" s="56">
        <v>0</v>
      </c>
      <c r="AN235" s="438" t="s">
        <v>90</v>
      </c>
      <c r="AO235" s="438" t="s">
        <v>90</v>
      </c>
      <c r="AP235" s="438" t="s">
        <v>90</v>
      </c>
      <c r="AQ235" s="123">
        <f t="shared" si="17"/>
        <v>0</v>
      </c>
      <c r="AR235" s="453">
        <f>+L235+AE235-AJ235</f>
        <v>30000000</v>
      </c>
      <c r="AS235" s="56" t="s">
        <v>88</v>
      </c>
      <c r="AT235" s="205">
        <v>30000000</v>
      </c>
      <c r="AU235" s="56" t="s">
        <v>91</v>
      </c>
      <c r="AV235" s="56">
        <v>0</v>
      </c>
      <c r="AW235" s="51" t="s">
        <v>90</v>
      </c>
      <c r="AX235" s="454">
        <f t="shared" si="18"/>
        <v>0</v>
      </c>
      <c r="AY235" s="455">
        <v>30000000</v>
      </c>
      <c r="AZ235" s="112">
        <f t="shared" si="19"/>
        <v>0</v>
      </c>
      <c r="BA235" s="159">
        <v>0</v>
      </c>
      <c r="BB235" s="111" t="s">
        <v>90</v>
      </c>
      <c r="BC235" s="56" t="s">
        <v>92</v>
      </c>
      <c r="BD235" s="109" t="s">
        <v>668</v>
      </c>
      <c r="BE235" s="51" t="s">
        <v>88</v>
      </c>
      <c r="BF235" s="51" t="s">
        <v>147</v>
      </c>
    </row>
    <row r="236" spans="2:58" s="201" customFormat="1" ht="12.75" x14ac:dyDescent="0.2">
      <c r="B236" s="56">
        <v>2026</v>
      </c>
      <c r="C236" s="51">
        <v>891780111</v>
      </c>
      <c r="D236" s="51" t="s">
        <v>79</v>
      </c>
      <c r="E236" s="161" t="s">
        <v>667</v>
      </c>
      <c r="F236" s="109" t="s">
        <v>666</v>
      </c>
      <c r="G236" s="420">
        <v>0</v>
      </c>
      <c r="H236" s="56" t="s">
        <v>82</v>
      </c>
      <c r="I236" s="51" t="s">
        <v>174</v>
      </c>
      <c r="J236" s="121" t="s">
        <v>191</v>
      </c>
      <c r="K236" s="161" t="s">
        <v>665</v>
      </c>
      <c r="L236" s="205">
        <v>50000000</v>
      </c>
      <c r="M236" s="51" t="s">
        <v>86</v>
      </c>
      <c r="N236" s="161" t="s">
        <v>664</v>
      </c>
      <c r="O236" s="114">
        <v>1082994721</v>
      </c>
      <c r="P236" s="440">
        <v>280</v>
      </c>
      <c r="Q236" s="441">
        <v>46043</v>
      </c>
      <c r="R236" s="205">
        <v>284055000</v>
      </c>
      <c r="S236" s="205">
        <v>3283</v>
      </c>
      <c r="T236" s="436">
        <v>46050</v>
      </c>
      <c r="U236" s="205">
        <v>50000000</v>
      </c>
      <c r="V236" s="56" t="s">
        <v>88</v>
      </c>
      <c r="W236" s="114">
        <v>1082884010</v>
      </c>
      <c r="X236" s="161" t="s">
        <v>604</v>
      </c>
      <c r="Y236" s="439">
        <v>46050</v>
      </c>
      <c r="Z236" s="439">
        <v>46055</v>
      </c>
      <c r="AA236" s="436" t="s">
        <v>90</v>
      </c>
      <c r="AB236" s="436">
        <v>46203</v>
      </c>
      <c r="AC236" s="123">
        <f t="shared" si="15"/>
        <v>148</v>
      </c>
      <c r="AD236" s="114">
        <v>0</v>
      </c>
      <c r="AE236" s="114">
        <v>0</v>
      </c>
      <c r="AF236" s="114">
        <v>0</v>
      </c>
      <c r="AG236" s="437" t="s">
        <v>90</v>
      </c>
      <c r="AH236" s="117">
        <f t="shared" si="16"/>
        <v>0</v>
      </c>
      <c r="AI236" s="114">
        <v>0</v>
      </c>
      <c r="AJ236" s="114">
        <v>0</v>
      </c>
      <c r="AK236" s="436" t="s">
        <v>90</v>
      </c>
      <c r="AL236" s="438" t="s">
        <v>90</v>
      </c>
      <c r="AM236" s="56">
        <v>0</v>
      </c>
      <c r="AN236" s="438" t="s">
        <v>90</v>
      </c>
      <c r="AO236" s="438" t="s">
        <v>90</v>
      </c>
      <c r="AP236" s="438" t="s">
        <v>90</v>
      </c>
      <c r="AQ236" s="123">
        <f t="shared" si="17"/>
        <v>0</v>
      </c>
      <c r="AR236" s="453">
        <f>+L236+AE236-AJ236</f>
        <v>50000000</v>
      </c>
      <c r="AS236" s="56" t="s">
        <v>88</v>
      </c>
      <c r="AT236" s="205">
        <v>50000000</v>
      </c>
      <c r="AU236" s="56" t="s">
        <v>91</v>
      </c>
      <c r="AV236" s="56">
        <v>0</v>
      </c>
      <c r="AW236" s="51" t="s">
        <v>90</v>
      </c>
      <c r="AX236" s="454">
        <f t="shared" si="18"/>
        <v>0</v>
      </c>
      <c r="AY236" s="455">
        <v>50000000</v>
      </c>
      <c r="AZ236" s="112">
        <f t="shared" si="19"/>
        <v>0</v>
      </c>
      <c r="BA236" s="159">
        <v>0</v>
      </c>
      <c r="BB236" s="111" t="s">
        <v>90</v>
      </c>
      <c r="BC236" s="56" t="s">
        <v>92</v>
      </c>
      <c r="BD236" s="109" t="s">
        <v>663</v>
      </c>
      <c r="BE236" s="51" t="s">
        <v>88</v>
      </c>
      <c r="BF236" s="51" t="s">
        <v>147</v>
      </c>
    </row>
    <row r="237" spans="2:58" s="201" customFormat="1" ht="12.75" x14ac:dyDescent="0.2">
      <c r="B237" s="56">
        <v>2026</v>
      </c>
      <c r="C237" s="51">
        <v>891780111</v>
      </c>
      <c r="D237" s="51" t="s">
        <v>79</v>
      </c>
      <c r="E237" s="161" t="s">
        <v>662</v>
      </c>
      <c r="F237" s="109" t="s">
        <v>661</v>
      </c>
      <c r="G237" s="420">
        <v>20243201010084</v>
      </c>
      <c r="H237" s="56" t="s">
        <v>82</v>
      </c>
      <c r="I237" s="51" t="s">
        <v>530</v>
      </c>
      <c r="J237" s="121" t="s">
        <v>191</v>
      </c>
      <c r="K237" s="161" t="s">
        <v>660</v>
      </c>
      <c r="L237" s="205">
        <v>20000000</v>
      </c>
      <c r="M237" s="51" t="s">
        <v>86</v>
      </c>
      <c r="N237" s="161" t="s">
        <v>196</v>
      </c>
      <c r="O237" s="114">
        <v>900929189</v>
      </c>
      <c r="P237" s="440">
        <v>127</v>
      </c>
      <c r="Q237" s="441">
        <v>46036</v>
      </c>
      <c r="R237" s="205">
        <v>341774547</v>
      </c>
      <c r="S237" s="205">
        <v>800</v>
      </c>
      <c r="T237" s="436">
        <v>46052</v>
      </c>
      <c r="U237" s="205">
        <v>20000000</v>
      </c>
      <c r="V237" s="56" t="s">
        <v>88</v>
      </c>
      <c r="W237" s="114">
        <v>85081920</v>
      </c>
      <c r="X237" s="161" t="s">
        <v>593</v>
      </c>
      <c r="Y237" s="439">
        <v>46052</v>
      </c>
      <c r="Z237" s="439">
        <v>46055</v>
      </c>
      <c r="AA237" s="436" t="s">
        <v>90</v>
      </c>
      <c r="AB237" s="436">
        <v>46171</v>
      </c>
      <c r="AC237" s="123">
        <f t="shared" si="15"/>
        <v>116</v>
      </c>
      <c r="AD237" s="114">
        <v>0</v>
      </c>
      <c r="AE237" s="114">
        <v>0</v>
      </c>
      <c r="AF237" s="114">
        <v>0</v>
      </c>
      <c r="AG237" s="437" t="s">
        <v>90</v>
      </c>
      <c r="AH237" s="117">
        <f t="shared" si="16"/>
        <v>0</v>
      </c>
      <c r="AI237" s="114">
        <v>0</v>
      </c>
      <c r="AJ237" s="114">
        <v>0</v>
      </c>
      <c r="AK237" s="436" t="s">
        <v>90</v>
      </c>
      <c r="AL237" s="438" t="s">
        <v>90</v>
      </c>
      <c r="AM237" s="56">
        <v>0</v>
      </c>
      <c r="AN237" s="438" t="s">
        <v>90</v>
      </c>
      <c r="AO237" s="438" t="s">
        <v>90</v>
      </c>
      <c r="AP237" s="438" t="s">
        <v>90</v>
      </c>
      <c r="AQ237" s="123">
        <f t="shared" si="17"/>
        <v>0</v>
      </c>
      <c r="AR237" s="453">
        <f>+L237+AE237-AJ237</f>
        <v>20000000</v>
      </c>
      <c r="AS237" s="56" t="s">
        <v>526</v>
      </c>
      <c r="AT237" s="205">
        <v>0</v>
      </c>
      <c r="AU237" s="56" t="s">
        <v>91</v>
      </c>
      <c r="AV237" s="56">
        <v>0</v>
      </c>
      <c r="AW237" s="51" t="s">
        <v>90</v>
      </c>
      <c r="AX237" s="454">
        <f t="shared" si="18"/>
        <v>0</v>
      </c>
      <c r="AY237" s="454">
        <v>20000000</v>
      </c>
      <c r="AZ237" s="112">
        <f t="shared" si="19"/>
        <v>0</v>
      </c>
      <c r="BA237" s="159">
        <v>0</v>
      </c>
      <c r="BB237" s="111" t="s">
        <v>90</v>
      </c>
      <c r="BC237" s="56" t="s">
        <v>149</v>
      </c>
      <c r="BD237" s="109" t="s">
        <v>659</v>
      </c>
      <c r="BE237" s="51" t="s">
        <v>88</v>
      </c>
      <c r="BF237" s="51" t="s">
        <v>147</v>
      </c>
    </row>
    <row r="238" spans="2:58" s="201" customFormat="1" ht="12.75" x14ac:dyDescent="0.2">
      <c r="B238" s="56">
        <v>2026</v>
      </c>
      <c r="C238" s="51">
        <v>891780111</v>
      </c>
      <c r="D238" s="51" t="s">
        <v>79</v>
      </c>
      <c r="E238" s="161" t="s">
        <v>658</v>
      </c>
      <c r="F238" s="109" t="s">
        <v>657</v>
      </c>
      <c r="G238" s="420">
        <v>0</v>
      </c>
      <c r="H238" s="56" t="s">
        <v>82</v>
      </c>
      <c r="I238" s="51" t="s">
        <v>174</v>
      </c>
      <c r="J238" s="121" t="s">
        <v>191</v>
      </c>
      <c r="K238" s="161" t="s">
        <v>656</v>
      </c>
      <c r="L238" s="205">
        <v>34000000</v>
      </c>
      <c r="M238" s="51" t="s">
        <v>86</v>
      </c>
      <c r="N238" s="161" t="s">
        <v>655</v>
      </c>
      <c r="O238" s="114">
        <v>901283655</v>
      </c>
      <c r="P238" s="440">
        <v>543</v>
      </c>
      <c r="Q238" s="441">
        <v>46052</v>
      </c>
      <c r="R238" s="205">
        <v>2788579160</v>
      </c>
      <c r="S238" s="205">
        <v>3670</v>
      </c>
      <c r="T238" s="436">
        <v>46052</v>
      </c>
      <c r="U238" s="205">
        <v>34000000</v>
      </c>
      <c r="V238" s="56" t="s">
        <v>88</v>
      </c>
      <c r="W238" s="114">
        <v>85472020</v>
      </c>
      <c r="X238" s="161" t="s">
        <v>578</v>
      </c>
      <c r="Y238" s="439">
        <v>46052</v>
      </c>
      <c r="Z238" s="439">
        <v>46055</v>
      </c>
      <c r="AA238" s="436" t="s">
        <v>90</v>
      </c>
      <c r="AB238" s="436">
        <v>46295</v>
      </c>
      <c r="AC238" s="123">
        <f t="shared" si="15"/>
        <v>240</v>
      </c>
      <c r="AD238" s="114">
        <v>0</v>
      </c>
      <c r="AE238" s="114">
        <v>0</v>
      </c>
      <c r="AF238" s="114">
        <v>0</v>
      </c>
      <c r="AG238" s="437" t="s">
        <v>90</v>
      </c>
      <c r="AH238" s="117">
        <f t="shared" si="16"/>
        <v>0</v>
      </c>
      <c r="AI238" s="114">
        <v>0</v>
      </c>
      <c r="AJ238" s="114">
        <v>0</v>
      </c>
      <c r="AK238" s="436" t="s">
        <v>90</v>
      </c>
      <c r="AL238" s="438" t="s">
        <v>90</v>
      </c>
      <c r="AM238" s="56">
        <v>0</v>
      </c>
      <c r="AN238" s="438" t="s">
        <v>90</v>
      </c>
      <c r="AO238" s="438" t="s">
        <v>90</v>
      </c>
      <c r="AP238" s="438" t="s">
        <v>90</v>
      </c>
      <c r="AQ238" s="123">
        <f t="shared" si="17"/>
        <v>0</v>
      </c>
      <c r="AR238" s="453">
        <f>+L238+AE238-AJ238</f>
        <v>34000000</v>
      </c>
      <c r="AS238" s="56" t="s">
        <v>571</v>
      </c>
      <c r="AT238" s="205">
        <v>0</v>
      </c>
      <c r="AU238" s="56" t="s">
        <v>91</v>
      </c>
      <c r="AV238" s="56">
        <v>0</v>
      </c>
      <c r="AW238" s="51" t="s">
        <v>90</v>
      </c>
      <c r="AX238" s="454">
        <f t="shared" si="18"/>
        <v>0</v>
      </c>
      <c r="AY238" s="455">
        <v>34000000</v>
      </c>
      <c r="AZ238" s="112">
        <f t="shared" si="19"/>
        <v>0</v>
      </c>
      <c r="BA238" s="159">
        <v>0</v>
      </c>
      <c r="BB238" s="111" t="s">
        <v>90</v>
      </c>
      <c r="BC238" s="56" t="s">
        <v>92</v>
      </c>
      <c r="BD238" s="109" t="s">
        <v>654</v>
      </c>
      <c r="BE238" s="51" t="s">
        <v>88</v>
      </c>
      <c r="BF238" s="51" t="s">
        <v>147</v>
      </c>
    </row>
    <row r="239" spans="2:58" s="201" customFormat="1" ht="12.75" x14ac:dyDescent="0.2">
      <c r="B239" s="56">
        <v>2026</v>
      </c>
      <c r="C239" s="51">
        <v>891780111</v>
      </c>
      <c r="D239" s="51" t="s">
        <v>79</v>
      </c>
      <c r="E239" s="161" t="s">
        <v>653</v>
      </c>
      <c r="F239" s="109" t="s">
        <v>652</v>
      </c>
      <c r="G239" s="420">
        <v>0</v>
      </c>
      <c r="H239" s="56" t="s">
        <v>82</v>
      </c>
      <c r="I239" s="51" t="s">
        <v>174</v>
      </c>
      <c r="J239" s="121" t="s">
        <v>191</v>
      </c>
      <c r="K239" s="161" t="s">
        <v>651</v>
      </c>
      <c r="L239" s="205">
        <v>17500000</v>
      </c>
      <c r="M239" s="51" t="s">
        <v>86</v>
      </c>
      <c r="N239" s="161" t="s">
        <v>196</v>
      </c>
      <c r="O239" s="114">
        <v>900929189</v>
      </c>
      <c r="P239" s="440">
        <v>543</v>
      </c>
      <c r="Q239" s="441">
        <v>46052</v>
      </c>
      <c r="R239" s="205">
        <v>2788579160</v>
      </c>
      <c r="S239" s="205">
        <v>3611</v>
      </c>
      <c r="T239" s="436">
        <v>46052</v>
      </c>
      <c r="U239" s="205">
        <v>17500000</v>
      </c>
      <c r="V239" s="56" t="s">
        <v>88</v>
      </c>
      <c r="W239" s="114">
        <v>85472020</v>
      </c>
      <c r="X239" s="161" t="s">
        <v>578</v>
      </c>
      <c r="Y239" s="439">
        <v>46052</v>
      </c>
      <c r="Z239" s="439">
        <v>46055</v>
      </c>
      <c r="AA239" s="436" t="s">
        <v>90</v>
      </c>
      <c r="AB239" s="436">
        <v>46295</v>
      </c>
      <c r="AC239" s="123">
        <f t="shared" si="15"/>
        <v>240</v>
      </c>
      <c r="AD239" s="114">
        <v>0</v>
      </c>
      <c r="AE239" s="114">
        <v>0</v>
      </c>
      <c r="AF239" s="114">
        <v>0</v>
      </c>
      <c r="AG239" s="437" t="s">
        <v>90</v>
      </c>
      <c r="AH239" s="117">
        <f t="shared" si="16"/>
        <v>0</v>
      </c>
      <c r="AI239" s="114">
        <v>0</v>
      </c>
      <c r="AJ239" s="114">
        <v>0</v>
      </c>
      <c r="AK239" s="436" t="s">
        <v>90</v>
      </c>
      <c r="AL239" s="438" t="s">
        <v>90</v>
      </c>
      <c r="AM239" s="56">
        <v>0</v>
      </c>
      <c r="AN239" s="438" t="s">
        <v>90</v>
      </c>
      <c r="AO239" s="438" t="s">
        <v>90</v>
      </c>
      <c r="AP239" s="438" t="s">
        <v>90</v>
      </c>
      <c r="AQ239" s="123">
        <f t="shared" si="17"/>
        <v>0</v>
      </c>
      <c r="AR239" s="453">
        <f>+L239+AE239-AJ239</f>
        <v>17500000</v>
      </c>
      <c r="AS239" s="56" t="s">
        <v>571</v>
      </c>
      <c r="AT239" s="205">
        <v>0</v>
      </c>
      <c r="AU239" s="56" t="s">
        <v>91</v>
      </c>
      <c r="AV239" s="56">
        <v>0</v>
      </c>
      <c r="AW239" s="51" t="s">
        <v>90</v>
      </c>
      <c r="AX239" s="454">
        <f t="shared" si="18"/>
        <v>0</v>
      </c>
      <c r="AY239" s="455">
        <v>17500000</v>
      </c>
      <c r="AZ239" s="112">
        <f t="shared" si="19"/>
        <v>0</v>
      </c>
      <c r="BA239" s="159">
        <v>0</v>
      </c>
      <c r="BB239" s="111" t="s">
        <v>90</v>
      </c>
      <c r="BC239" s="56" t="s">
        <v>92</v>
      </c>
      <c r="BD239" s="109" t="s">
        <v>650</v>
      </c>
      <c r="BE239" s="51" t="s">
        <v>88</v>
      </c>
      <c r="BF239" s="51" t="s">
        <v>147</v>
      </c>
    </row>
    <row r="240" spans="2:58" s="201" customFormat="1" ht="12.75" x14ac:dyDescent="0.2">
      <c r="B240" s="56">
        <v>2026</v>
      </c>
      <c r="C240" s="51">
        <v>891780111</v>
      </c>
      <c r="D240" s="51" t="s">
        <v>79</v>
      </c>
      <c r="E240" s="161" t="s">
        <v>649</v>
      </c>
      <c r="F240" s="167" t="s">
        <v>648</v>
      </c>
      <c r="G240" s="420">
        <v>0</v>
      </c>
      <c r="H240" s="56" t="s">
        <v>82</v>
      </c>
      <c r="I240" s="51" t="s">
        <v>174</v>
      </c>
      <c r="J240" s="121" t="s">
        <v>84</v>
      </c>
      <c r="K240" s="161" t="s">
        <v>647</v>
      </c>
      <c r="L240" s="205">
        <v>60000000</v>
      </c>
      <c r="M240" s="51" t="s">
        <v>86</v>
      </c>
      <c r="N240" s="161" t="s">
        <v>646</v>
      </c>
      <c r="O240" s="114">
        <v>800176618</v>
      </c>
      <c r="P240" s="440">
        <v>82</v>
      </c>
      <c r="Q240" s="441">
        <v>46036</v>
      </c>
      <c r="R240" s="205">
        <v>60000000</v>
      </c>
      <c r="S240" s="205">
        <v>1573</v>
      </c>
      <c r="T240" s="436">
        <v>46044</v>
      </c>
      <c r="U240" s="205">
        <v>60000000</v>
      </c>
      <c r="V240" s="56" t="s">
        <v>88</v>
      </c>
      <c r="W240" s="114">
        <v>85155551</v>
      </c>
      <c r="X240" s="161" t="s">
        <v>640</v>
      </c>
      <c r="Y240" s="439">
        <v>46044</v>
      </c>
      <c r="Z240" s="439">
        <v>46055</v>
      </c>
      <c r="AA240" s="436" t="s">
        <v>90</v>
      </c>
      <c r="AB240" s="436">
        <v>46204</v>
      </c>
      <c r="AC240" s="123">
        <f t="shared" si="15"/>
        <v>149</v>
      </c>
      <c r="AD240" s="114">
        <v>0</v>
      </c>
      <c r="AE240" s="114">
        <v>0</v>
      </c>
      <c r="AF240" s="114">
        <v>0</v>
      </c>
      <c r="AG240" s="437" t="s">
        <v>90</v>
      </c>
      <c r="AH240" s="117">
        <f t="shared" si="16"/>
        <v>0</v>
      </c>
      <c r="AI240" s="114">
        <v>0</v>
      </c>
      <c r="AJ240" s="114">
        <v>0</v>
      </c>
      <c r="AK240" s="436" t="s">
        <v>90</v>
      </c>
      <c r="AL240" s="438" t="s">
        <v>90</v>
      </c>
      <c r="AM240" s="56">
        <v>0</v>
      </c>
      <c r="AN240" s="438" t="s">
        <v>90</v>
      </c>
      <c r="AO240" s="438" t="s">
        <v>90</v>
      </c>
      <c r="AP240" s="438" t="s">
        <v>90</v>
      </c>
      <c r="AQ240" s="123">
        <f t="shared" si="17"/>
        <v>0</v>
      </c>
      <c r="AR240" s="453">
        <f>+L240+AE240-AJ240</f>
        <v>60000000</v>
      </c>
      <c r="AS240" s="56" t="s">
        <v>88</v>
      </c>
      <c r="AT240" s="205">
        <v>60000000</v>
      </c>
      <c r="AU240" s="56" t="s">
        <v>91</v>
      </c>
      <c r="AV240" s="56">
        <v>0</v>
      </c>
      <c r="AW240" s="51" t="s">
        <v>90</v>
      </c>
      <c r="AX240" s="454">
        <f t="shared" si="18"/>
        <v>0</v>
      </c>
      <c r="AY240" s="455">
        <v>60000000</v>
      </c>
      <c r="AZ240" s="112">
        <f t="shared" si="19"/>
        <v>0</v>
      </c>
      <c r="BA240" s="159">
        <v>0</v>
      </c>
      <c r="BB240" s="111" t="s">
        <v>90</v>
      </c>
      <c r="BC240" s="56" t="s">
        <v>92</v>
      </c>
      <c r="BD240" s="109" t="s">
        <v>645</v>
      </c>
      <c r="BE240" s="51" t="s">
        <v>88</v>
      </c>
      <c r="BF240" s="51" t="s">
        <v>147</v>
      </c>
    </row>
    <row r="241" spans="1:58" s="201" customFormat="1" ht="12.75" x14ac:dyDescent="0.2">
      <c r="B241" s="56">
        <v>2026</v>
      </c>
      <c r="C241" s="51">
        <v>891780111</v>
      </c>
      <c r="D241" s="51" t="s">
        <v>79</v>
      </c>
      <c r="E241" s="161" t="s">
        <v>644</v>
      </c>
      <c r="F241" s="109" t="s">
        <v>643</v>
      </c>
      <c r="G241" s="420">
        <v>0</v>
      </c>
      <c r="H241" s="56" t="s">
        <v>82</v>
      </c>
      <c r="I241" s="51" t="s">
        <v>174</v>
      </c>
      <c r="J241" s="121" t="s">
        <v>84</v>
      </c>
      <c r="K241" s="161" t="s">
        <v>642</v>
      </c>
      <c r="L241" s="205">
        <v>16999150</v>
      </c>
      <c r="M241" s="51" t="s">
        <v>86</v>
      </c>
      <c r="N241" s="161" t="s">
        <v>641</v>
      </c>
      <c r="O241" s="114">
        <v>901337227</v>
      </c>
      <c r="P241" s="440">
        <v>84</v>
      </c>
      <c r="Q241" s="441">
        <v>46036</v>
      </c>
      <c r="R241" s="205">
        <v>37000000</v>
      </c>
      <c r="S241" s="205">
        <v>2300</v>
      </c>
      <c r="T241" s="436">
        <v>46048</v>
      </c>
      <c r="U241" s="205">
        <v>16999150</v>
      </c>
      <c r="V241" s="56" t="s">
        <v>88</v>
      </c>
      <c r="W241" s="114">
        <v>85155551</v>
      </c>
      <c r="X241" s="161" t="s">
        <v>640</v>
      </c>
      <c r="Y241" s="439">
        <v>46048</v>
      </c>
      <c r="Z241" s="439">
        <v>46108</v>
      </c>
      <c r="AA241" s="436" t="s">
        <v>90</v>
      </c>
      <c r="AB241" s="436">
        <v>46147</v>
      </c>
      <c r="AC241" s="123">
        <f t="shared" si="15"/>
        <v>39</v>
      </c>
      <c r="AD241" s="114">
        <v>0</v>
      </c>
      <c r="AE241" s="114">
        <v>0</v>
      </c>
      <c r="AF241" s="114">
        <v>0</v>
      </c>
      <c r="AG241" s="437" t="s">
        <v>90</v>
      </c>
      <c r="AH241" s="117">
        <f t="shared" si="16"/>
        <v>0</v>
      </c>
      <c r="AI241" s="114">
        <v>0</v>
      </c>
      <c r="AJ241" s="114">
        <v>0</v>
      </c>
      <c r="AK241" s="436" t="s">
        <v>90</v>
      </c>
      <c r="AL241" s="438" t="s">
        <v>90</v>
      </c>
      <c r="AM241" s="56">
        <v>0</v>
      </c>
      <c r="AN241" s="438" t="s">
        <v>90</v>
      </c>
      <c r="AO241" s="438" t="s">
        <v>90</v>
      </c>
      <c r="AP241" s="438" t="s">
        <v>90</v>
      </c>
      <c r="AQ241" s="123">
        <f t="shared" si="17"/>
        <v>0</v>
      </c>
      <c r="AR241" s="453">
        <f>+L241+AE241-AJ241</f>
        <v>16999150</v>
      </c>
      <c r="AS241" s="56" t="s">
        <v>88</v>
      </c>
      <c r="AT241" s="205">
        <v>16999150</v>
      </c>
      <c r="AU241" s="56" t="s">
        <v>91</v>
      </c>
      <c r="AV241" s="56">
        <v>0</v>
      </c>
      <c r="AW241" s="51" t="s">
        <v>90</v>
      </c>
      <c r="AX241" s="454">
        <f t="shared" si="18"/>
        <v>10199490</v>
      </c>
      <c r="AY241" s="455">
        <v>6799660</v>
      </c>
      <c r="AZ241" s="112">
        <f t="shared" si="19"/>
        <v>0.6</v>
      </c>
      <c r="BA241" s="159">
        <v>0.6</v>
      </c>
      <c r="BB241" s="111" t="s">
        <v>90</v>
      </c>
      <c r="BC241" s="56" t="s">
        <v>149</v>
      </c>
      <c r="BD241" s="109" t="s">
        <v>639</v>
      </c>
      <c r="BE241" s="51" t="s">
        <v>88</v>
      </c>
      <c r="BF241" s="51" t="s">
        <v>147</v>
      </c>
    </row>
    <row r="242" spans="1:58" s="201" customFormat="1" ht="12.75" x14ac:dyDescent="0.2">
      <c r="B242" s="56">
        <v>2026</v>
      </c>
      <c r="C242" s="51">
        <v>891780111</v>
      </c>
      <c r="D242" s="51" t="s">
        <v>79</v>
      </c>
      <c r="E242" s="161" t="s">
        <v>638</v>
      </c>
      <c r="F242" s="109" t="s">
        <v>637</v>
      </c>
      <c r="G242" s="420">
        <v>0</v>
      </c>
      <c r="H242" s="56" t="s">
        <v>82</v>
      </c>
      <c r="I242" s="51" t="s">
        <v>174</v>
      </c>
      <c r="J242" s="121" t="s">
        <v>84</v>
      </c>
      <c r="K242" s="161" t="s">
        <v>636</v>
      </c>
      <c r="L242" s="205">
        <v>9900000</v>
      </c>
      <c r="M242" s="51" t="s">
        <v>86</v>
      </c>
      <c r="N242" s="161" t="s">
        <v>635</v>
      </c>
      <c r="O242" s="114">
        <v>900300900</v>
      </c>
      <c r="P242" s="440">
        <v>356</v>
      </c>
      <c r="Q242" s="441">
        <v>46045</v>
      </c>
      <c r="R242" s="205">
        <v>9900000</v>
      </c>
      <c r="S242" s="205">
        <v>2301</v>
      </c>
      <c r="T242" s="436">
        <v>46048</v>
      </c>
      <c r="U242" s="205">
        <v>9900000</v>
      </c>
      <c r="V242" s="56" t="s">
        <v>88</v>
      </c>
      <c r="W242" s="114">
        <v>1082884010</v>
      </c>
      <c r="X242" s="161" t="s">
        <v>604</v>
      </c>
      <c r="Y242" s="439">
        <v>46048</v>
      </c>
      <c r="Z242" s="439">
        <v>46055</v>
      </c>
      <c r="AA242" s="436" t="s">
        <v>90</v>
      </c>
      <c r="AB242" s="436">
        <v>46296</v>
      </c>
      <c r="AC242" s="123">
        <f t="shared" si="15"/>
        <v>241</v>
      </c>
      <c r="AD242" s="114">
        <v>0</v>
      </c>
      <c r="AE242" s="114">
        <v>0</v>
      </c>
      <c r="AF242" s="114">
        <v>0</v>
      </c>
      <c r="AG242" s="437" t="s">
        <v>90</v>
      </c>
      <c r="AH242" s="117">
        <f t="shared" si="16"/>
        <v>0</v>
      </c>
      <c r="AI242" s="114">
        <v>0</v>
      </c>
      <c r="AJ242" s="114">
        <v>0</v>
      </c>
      <c r="AK242" s="436" t="s">
        <v>90</v>
      </c>
      <c r="AL242" s="438" t="s">
        <v>90</v>
      </c>
      <c r="AM242" s="56">
        <v>0</v>
      </c>
      <c r="AN242" s="438" t="s">
        <v>90</v>
      </c>
      <c r="AO242" s="438" t="s">
        <v>90</v>
      </c>
      <c r="AP242" s="438" t="s">
        <v>90</v>
      </c>
      <c r="AQ242" s="123">
        <f t="shared" si="17"/>
        <v>0</v>
      </c>
      <c r="AR242" s="453">
        <f>+L242+AE242-AJ242</f>
        <v>9900000</v>
      </c>
      <c r="AS242" s="56" t="s">
        <v>88</v>
      </c>
      <c r="AT242" s="205">
        <v>9900000</v>
      </c>
      <c r="AU242" s="56" t="s">
        <v>91</v>
      </c>
      <c r="AV242" s="56">
        <v>0</v>
      </c>
      <c r="AW242" s="51" t="s">
        <v>90</v>
      </c>
      <c r="AX242" s="454">
        <f t="shared" si="18"/>
        <v>0</v>
      </c>
      <c r="AY242" s="455">
        <v>9900000</v>
      </c>
      <c r="AZ242" s="112">
        <f t="shared" si="19"/>
        <v>0</v>
      </c>
      <c r="BA242" s="159">
        <v>0</v>
      </c>
      <c r="BB242" s="111" t="s">
        <v>90</v>
      </c>
      <c r="BC242" s="56" t="s">
        <v>92</v>
      </c>
      <c r="BD242" s="109" t="s">
        <v>634</v>
      </c>
      <c r="BE242" s="51" t="s">
        <v>88</v>
      </c>
      <c r="BF242" s="51" t="s">
        <v>147</v>
      </c>
    </row>
    <row r="243" spans="1:58" s="201" customFormat="1" ht="12.75" x14ac:dyDescent="0.2">
      <c r="B243" s="56">
        <v>2026</v>
      </c>
      <c r="C243" s="51">
        <v>891780111</v>
      </c>
      <c r="D243" s="51" t="s">
        <v>79</v>
      </c>
      <c r="E243" s="161" t="s">
        <v>633</v>
      </c>
      <c r="F243" s="109" t="s">
        <v>632</v>
      </c>
      <c r="G243" s="420">
        <v>0</v>
      </c>
      <c r="H243" s="56" t="s">
        <v>82</v>
      </c>
      <c r="I243" s="51" t="s">
        <v>174</v>
      </c>
      <c r="J243" s="121" t="s">
        <v>84</v>
      </c>
      <c r="K243" s="161" t="s">
        <v>631</v>
      </c>
      <c r="L243" s="205">
        <v>22000000</v>
      </c>
      <c r="M243" s="51" t="s">
        <v>86</v>
      </c>
      <c r="N243" s="161" t="s">
        <v>630</v>
      </c>
      <c r="O243" s="114">
        <v>900949224</v>
      </c>
      <c r="P243" s="440">
        <v>281</v>
      </c>
      <c r="Q243" s="441">
        <v>46043</v>
      </c>
      <c r="R243" s="205">
        <v>49516000</v>
      </c>
      <c r="S243" s="205">
        <v>2305</v>
      </c>
      <c r="T243" s="436">
        <v>46048</v>
      </c>
      <c r="U243" s="205">
        <v>22000000</v>
      </c>
      <c r="V243" s="56" t="s">
        <v>88</v>
      </c>
      <c r="W243" s="114">
        <v>52389076</v>
      </c>
      <c r="X243" s="161" t="s">
        <v>629</v>
      </c>
      <c r="Y243" s="439">
        <v>46048</v>
      </c>
      <c r="Z243" s="439">
        <v>46055</v>
      </c>
      <c r="AA243" s="436" t="s">
        <v>90</v>
      </c>
      <c r="AB243" s="436">
        <v>46204</v>
      </c>
      <c r="AC243" s="123">
        <f t="shared" si="15"/>
        <v>149</v>
      </c>
      <c r="AD243" s="114">
        <v>0</v>
      </c>
      <c r="AE243" s="114">
        <v>0</v>
      </c>
      <c r="AF243" s="114">
        <v>0</v>
      </c>
      <c r="AG243" s="437" t="s">
        <v>90</v>
      </c>
      <c r="AH243" s="117">
        <f t="shared" si="16"/>
        <v>0</v>
      </c>
      <c r="AI243" s="114">
        <v>0</v>
      </c>
      <c r="AJ243" s="114">
        <v>0</v>
      </c>
      <c r="AK243" s="436" t="s">
        <v>90</v>
      </c>
      <c r="AL243" s="438" t="s">
        <v>90</v>
      </c>
      <c r="AM243" s="56">
        <v>0</v>
      </c>
      <c r="AN243" s="438" t="s">
        <v>90</v>
      </c>
      <c r="AO243" s="438" t="s">
        <v>90</v>
      </c>
      <c r="AP243" s="438" t="s">
        <v>90</v>
      </c>
      <c r="AQ243" s="123">
        <f t="shared" si="17"/>
        <v>0</v>
      </c>
      <c r="AR243" s="453">
        <f>+L243+AE243-AJ243</f>
        <v>22000000</v>
      </c>
      <c r="AS243" s="56" t="s">
        <v>88</v>
      </c>
      <c r="AT243" s="205">
        <v>22000000</v>
      </c>
      <c r="AU243" s="56" t="s">
        <v>91</v>
      </c>
      <c r="AV243" s="56">
        <v>0</v>
      </c>
      <c r="AW243" s="51" t="s">
        <v>90</v>
      </c>
      <c r="AX243" s="454">
        <f t="shared" si="18"/>
        <v>18802587.259999998</v>
      </c>
      <c r="AY243" s="455">
        <v>3197412.74</v>
      </c>
      <c r="AZ243" s="112">
        <f t="shared" si="19"/>
        <v>0.85466305727272718</v>
      </c>
      <c r="BA243" s="159">
        <v>0.85466305727272718</v>
      </c>
      <c r="BB243" s="111" t="s">
        <v>90</v>
      </c>
      <c r="BC243" s="56" t="s">
        <v>92</v>
      </c>
      <c r="BD243" s="109" t="s">
        <v>628</v>
      </c>
      <c r="BE243" s="51" t="s">
        <v>88</v>
      </c>
      <c r="BF243" s="51" t="s">
        <v>147</v>
      </c>
    </row>
    <row r="244" spans="1:58" s="201" customFormat="1" ht="12.75" x14ac:dyDescent="0.2">
      <c r="B244" s="56">
        <v>2026</v>
      </c>
      <c r="C244" s="51">
        <v>891780111</v>
      </c>
      <c r="D244" s="51" t="s">
        <v>79</v>
      </c>
      <c r="E244" s="161" t="s">
        <v>627</v>
      </c>
      <c r="F244" s="109" t="s">
        <v>626</v>
      </c>
      <c r="G244" s="420">
        <v>0</v>
      </c>
      <c r="H244" s="56" t="s">
        <v>82</v>
      </c>
      <c r="I244" s="51" t="s">
        <v>174</v>
      </c>
      <c r="J244" s="121" t="s">
        <v>84</v>
      </c>
      <c r="K244" s="161" t="s">
        <v>625</v>
      </c>
      <c r="L244" s="205">
        <v>17100000</v>
      </c>
      <c r="M244" s="51" t="s">
        <v>86</v>
      </c>
      <c r="N244" s="161" t="s">
        <v>624</v>
      </c>
      <c r="O244" s="114">
        <v>860007386</v>
      </c>
      <c r="P244" s="440">
        <v>405</v>
      </c>
      <c r="Q244" s="441">
        <v>46048</v>
      </c>
      <c r="R244" s="205">
        <v>29429296</v>
      </c>
      <c r="S244" s="205">
        <v>3080</v>
      </c>
      <c r="T244" s="436">
        <v>46049</v>
      </c>
      <c r="U244" s="205">
        <v>17100000</v>
      </c>
      <c r="V244" s="56" t="s">
        <v>88</v>
      </c>
      <c r="W244" s="114">
        <v>1144134723</v>
      </c>
      <c r="X244" s="161" t="s">
        <v>623</v>
      </c>
      <c r="Y244" s="439">
        <v>46049</v>
      </c>
      <c r="Z244" s="439">
        <v>46049</v>
      </c>
      <c r="AA244" s="436" t="s">
        <v>90</v>
      </c>
      <c r="AB244" s="436">
        <v>46138</v>
      </c>
      <c r="AC244" s="123">
        <f t="shared" si="15"/>
        <v>89</v>
      </c>
      <c r="AD244" s="114">
        <v>0</v>
      </c>
      <c r="AE244" s="114">
        <v>0</v>
      </c>
      <c r="AF244" s="114">
        <v>0</v>
      </c>
      <c r="AG244" s="437" t="s">
        <v>90</v>
      </c>
      <c r="AH244" s="117">
        <f t="shared" si="16"/>
        <v>0</v>
      </c>
      <c r="AI244" s="114">
        <v>0</v>
      </c>
      <c r="AJ244" s="114">
        <v>0</v>
      </c>
      <c r="AK244" s="436" t="s">
        <v>90</v>
      </c>
      <c r="AL244" s="438" t="s">
        <v>90</v>
      </c>
      <c r="AM244" s="56">
        <v>0</v>
      </c>
      <c r="AN244" s="438" t="s">
        <v>90</v>
      </c>
      <c r="AO244" s="438" t="s">
        <v>90</v>
      </c>
      <c r="AP244" s="438" t="s">
        <v>90</v>
      </c>
      <c r="AQ244" s="123">
        <f t="shared" si="17"/>
        <v>0</v>
      </c>
      <c r="AR244" s="453">
        <f>+L244+AE244-AJ244</f>
        <v>17100000</v>
      </c>
      <c r="AS244" s="56" t="s">
        <v>571</v>
      </c>
      <c r="AT244" s="205">
        <v>0</v>
      </c>
      <c r="AU244" s="56" t="s">
        <v>91</v>
      </c>
      <c r="AV244" s="56">
        <v>0</v>
      </c>
      <c r="AW244" s="51" t="s">
        <v>90</v>
      </c>
      <c r="AX244" s="454">
        <f t="shared" si="18"/>
        <v>17100000</v>
      </c>
      <c r="AY244" s="455">
        <v>0</v>
      </c>
      <c r="AZ244" s="112">
        <f t="shared" si="19"/>
        <v>1</v>
      </c>
      <c r="BA244" s="159">
        <v>1</v>
      </c>
      <c r="BB244" s="111" t="s">
        <v>90</v>
      </c>
      <c r="BC244" s="56" t="s">
        <v>149</v>
      </c>
      <c r="BD244" s="109" t="s">
        <v>622</v>
      </c>
      <c r="BE244" s="51" t="s">
        <v>88</v>
      </c>
      <c r="BF244" s="51" t="s">
        <v>147</v>
      </c>
    </row>
    <row r="245" spans="1:58" s="201" customFormat="1" ht="12.75" x14ac:dyDescent="0.2">
      <c r="B245" s="56">
        <v>2026</v>
      </c>
      <c r="C245" s="51">
        <v>891780111</v>
      </c>
      <c r="D245" s="51" t="s">
        <v>79</v>
      </c>
      <c r="E245" s="161" t="s">
        <v>621</v>
      </c>
      <c r="F245" s="109" t="s">
        <v>620</v>
      </c>
      <c r="G245" s="420">
        <v>0</v>
      </c>
      <c r="H245" s="56" t="s">
        <v>82</v>
      </c>
      <c r="I245" s="51" t="s">
        <v>174</v>
      </c>
      <c r="J245" s="121" t="s">
        <v>84</v>
      </c>
      <c r="K245" s="161" t="s">
        <v>619</v>
      </c>
      <c r="L245" s="205">
        <v>138000000</v>
      </c>
      <c r="M245" s="51" t="s">
        <v>86</v>
      </c>
      <c r="N245" s="161" t="s">
        <v>618</v>
      </c>
      <c r="O245" s="114">
        <v>900781571</v>
      </c>
      <c r="P245" s="440">
        <v>402</v>
      </c>
      <c r="Q245" s="441">
        <v>46048</v>
      </c>
      <c r="R245" s="205">
        <v>296456300</v>
      </c>
      <c r="S245" s="205">
        <v>3081</v>
      </c>
      <c r="T245" s="436">
        <v>46049</v>
      </c>
      <c r="U245" s="205">
        <v>138000000</v>
      </c>
      <c r="V245" s="56" t="s">
        <v>88</v>
      </c>
      <c r="W245" s="114">
        <v>72220242</v>
      </c>
      <c r="X245" s="161" t="s">
        <v>617</v>
      </c>
      <c r="Y245" s="439">
        <v>46049</v>
      </c>
      <c r="Z245" s="439">
        <v>46049</v>
      </c>
      <c r="AA245" s="436">
        <v>46049</v>
      </c>
      <c r="AB245" s="436">
        <v>46107</v>
      </c>
      <c r="AC245" s="123">
        <f t="shared" si="15"/>
        <v>58</v>
      </c>
      <c r="AD245" s="114">
        <v>0</v>
      </c>
      <c r="AE245" s="114">
        <v>0</v>
      </c>
      <c r="AF245" s="114">
        <v>0</v>
      </c>
      <c r="AG245" s="437" t="s">
        <v>90</v>
      </c>
      <c r="AH245" s="117">
        <f t="shared" si="16"/>
        <v>0</v>
      </c>
      <c r="AI245" s="114">
        <v>0</v>
      </c>
      <c r="AJ245" s="114">
        <v>0</v>
      </c>
      <c r="AK245" s="436" t="s">
        <v>90</v>
      </c>
      <c r="AL245" s="438" t="s">
        <v>90</v>
      </c>
      <c r="AM245" s="56">
        <v>0</v>
      </c>
      <c r="AN245" s="438" t="s">
        <v>90</v>
      </c>
      <c r="AO245" s="438" t="s">
        <v>90</v>
      </c>
      <c r="AP245" s="438" t="s">
        <v>90</v>
      </c>
      <c r="AQ245" s="123">
        <f t="shared" si="17"/>
        <v>0</v>
      </c>
      <c r="AR245" s="453">
        <f>+L245+AE245-AJ245</f>
        <v>138000000</v>
      </c>
      <c r="AS245" s="56" t="s">
        <v>571</v>
      </c>
      <c r="AT245" s="205">
        <v>0</v>
      </c>
      <c r="AU245" s="56" t="s">
        <v>91</v>
      </c>
      <c r="AV245" s="56">
        <v>0</v>
      </c>
      <c r="AW245" s="51" t="s">
        <v>90</v>
      </c>
      <c r="AX245" s="454">
        <f t="shared" si="18"/>
        <v>137999968</v>
      </c>
      <c r="AY245" s="455">
        <v>32</v>
      </c>
      <c r="AZ245" s="112">
        <f t="shared" si="19"/>
        <v>0.99999976811594204</v>
      </c>
      <c r="BA245" s="159">
        <v>0.99999976811594204</v>
      </c>
      <c r="BB245" s="111" t="s">
        <v>90</v>
      </c>
      <c r="BC245" s="56" t="s">
        <v>149</v>
      </c>
      <c r="BD245" s="109" t="s">
        <v>616</v>
      </c>
      <c r="BE245" s="51" t="s">
        <v>88</v>
      </c>
      <c r="BF245" s="51" t="s">
        <v>147</v>
      </c>
    </row>
    <row r="246" spans="1:58" s="201" customFormat="1" ht="12.75" x14ac:dyDescent="0.2">
      <c r="B246" s="56">
        <v>2026</v>
      </c>
      <c r="C246" s="51">
        <v>891780111</v>
      </c>
      <c r="D246" s="51" t="s">
        <v>79</v>
      </c>
      <c r="E246" s="161" t="s">
        <v>615</v>
      </c>
      <c r="F246" s="109" t="s">
        <v>614</v>
      </c>
      <c r="G246" s="420">
        <v>2024000100047</v>
      </c>
      <c r="H246" s="56" t="s">
        <v>82</v>
      </c>
      <c r="I246" s="51" t="s">
        <v>530</v>
      </c>
      <c r="J246" s="121" t="s">
        <v>84</v>
      </c>
      <c r="K246" s="161" t="s">
        <v>613</v>
      </c>
      <c r="L246" s="205">
        <v>250000000</v>
      </c>
      <c r="M246" s="51" t="s">
        <v>86</v>
      </c>
      <c r="N246" s="161" t="s">
        <v>612</v>
      </c>
      <c r="O246" s="114" t="s">
        <v>611</v>
      </c>
      <c r="P246" s="440">
        <v>135</v>
      </c>
      <c r="Q246" s="441">
        <v>46043</v>
      </c>
      <c r="R246" s="205">
        <v>250000000</v>
      </c>
      <c r="S246" s="205">
        <v>769</v>
      </c>
      <c r="T246" s="436">
        <v>46051</v>
      </c>
      <c r="U246" s="205">
        <v>250000000</v>
      </c>
      <c r="V246" s="56" t="s">
        <v>88</v>
      </c>
      <c r="W246" s="114">
        <v>16078654</v>
      </c>
      <c r="X246" s="161" t="s">
        <v>610</v>
      </c>
      <c r="Y246" s="439">
        <v>46051</v>
      </c>
      <c r="Z246" s="439">
        <v>46187</v>
      </c>
      <c r="AA246" s="436" t="s">
        <v>90</v>
      </c>
      <c r="AB246" s="436">
        <v>46356</v>
      </c>
      <c r="AC246" s="123">
        <f t="shared" si="15"/>
        <v>169</v>
      </c>
      <c r="AD246" s="114">
        <v>0</v>
      </c>
      <c r="AE246" s="114">
        <v>0</v>
      </c>
      <c r="AF246" s="114">
        <v>0</v>
      </c>
      <c r="AG246" s="437" t="s">
        <v>90</v>
      </c>
      <c r="AH246" s="117">
        <f t="shared" si="16"/>
        <v>0</v>
      </c>
      <c r="AI246" s="114">
        <v>0</v>
      </c>
      <c r="AJ246" s="114">
        <v>0</v>
      </c>
      <c r="AK246" s="436" t="s">
        <v>90</v>
      </c>
      <c r="AL246" s="438" t="s">
        <v>90</v>
      </c>
      <c r="AM246" s="56">
        <v>0</v>
      </c>
      <c r="AN246" s="438" t="s">
        <v>90</v>
      </c>
      <c r="AO246" s="438" t="s">
        <v>90</v>
      </c>
      <c r="AP246" s="438" t="s">
        <v>90</v>
      </c>
      <c r="AQ246" s="123">
        <f t="shared" si="17"/>
        <v>0</v>
      </c>
      <c r="AR246" s="453">
        <f>+L246+AE246-AJ246</f>
        <v>250000000</v>
      </c>
      <c r="AS246" s="56" t="s">
        <v>526</v>
      </c>
      <c r="AT246" s="205">
        <v>0</v>
      </c>
      <c r="AU246" s="56" t="s">
        <v>91</v>
      </c>
      <c r="AV246" s="56">
        <v>0</v>
      </c>
      <c r="AW246" s="51" t="s">
        <v>90</v>
      </c>
      <c r="AX246" s="454">
        <f t="shared" si="18"/>
        <v>0</v>
      </c>
      <c r="AY246" s="454">
        <v>250000000</v>
      </c>
      <c r="AZ246" s="112">
        <f t="shared" si="19"/>
        <v>0</v>
      </c>
      <c r="BA246" s="159">
        <v>0</v>
      </c>
      <c r="BB246" s="111" t="s">
        <v>90</v>
      </c>
      <c r="BC246" s="56" t="s">
        <v>296</v>
      </c>
      <c r="BD246" s="109" t="s">
        <v>609</v>
      </c>
      <c r="BE246" s="51" t="s">
        <v>589</v>
      </c>
      <c r="BF246" s="51" t="s">
        <v>147</v>
      </c>
    </row>
    <row r="247" spans="1:58" s="201" customFormat="1" ht="12.75" x14ac:dyDescent="0.2">
      <c r="B247" s="56">
        <v>2026</v>
      </c>
      <c r="C247" s="51">
        <v>891780111</v>
      </c>
      <c r="D247" s="51" t="s">
        <v>79</v>
      </c>
      <c r="E247" s="161" t="s">
        <v>608</v>
      </c>
      <c r="F247" s="109" t="s">
        <v>607</v>
      </c>
      <c r="G247" s="420">
        <v>0</v>
      </c>
      <c r="H247" s="56" t="s">
        <v>82</v>
      </c>
      <c r="I247" s="51" t="s">
        <v>174</v>
      </c>
      <c r="J247" s="121" t="s">
        <v>84</v>
      </c>
      <c r="K247" s="161" t="s">
        <v>606</v>
      </c>
      <c r="L247" s="205">
        <v>9271500</v>
      </c>
      <c r="M247" s="51" t="s">
        <v>86</v>
      </c>
      <c r="N247" s="161" t="s">
        <v>605</v>
      </c>
      <c r="O247" s="114">
        <v>901134096</v>
      </c>
      <c r="P247" s="440">
        <v>469</v>
      </c>
      <c r="Q247" s="441">
        <v>46050</v>
      </c>
      <c r="R247" s="205">
        <v>70000000</v>
      </c>
      <c r="S247" s="205">
        <v>3484</v>
      </c>
      <c r="T247" s="436">
        <v>46051</v>
      </c>
      <c r="U247" s="205">
        <v>9271500</v>
      </c>
      <c r="V247" s="56" t="s">
        <v>88</v>
      </c>
      <c r="W247" s="114">
        <v>1082884010</v>
      </c>
      <c r="X247" s="161" t="s">
        <v>604</v>
      </c>
      <c r="Y247" s="435">
        <v>46051</v>
      </c>
      <c r="Z247" s="435">
        <v>46055</v>
      </c>
      <c r="AA247" s="436" t="s">
        <v>90</v>
      </c>
      <c r="AB247" s="436">
        <v>46235</v>
      </c>
      <c r="AC247" s="123">
        <f t="shared" si="15"/>
        <v>180</v>
      </c>
      <c r="AD247" s="114">
        <v>0</v>
      </c>
      <c r="AE247" s="114">
        <v>0</v>
      </c>
      <c r="AF247" s="114">
        <v>0</v>
      </c>
      <c r="AG247" s="437" t="s">
        <v>90</v>
      </c>
      <c r="AH247" s="117">
        <f t="shared" si="16"/>
        <v>0</v>
      </c>
      <c r="AI247" s="114">
        <v>0</v>
      </c>
      <c r="AJ247" s="114">
        <v>0</v>
      </c>
      <c r="AK247" s="436" t="s">
        <v>90</v>
      </c>
      <c r="AL247" s="438" t="s">
        <v>90</v>
      </c>
      <c r="AM247" s="56">
        <v>0</v>
      </c>
      <c r="AN247" s="438" t="s">
        <v>90</v>
      </c>
      <c r="AO247" s="438" t="s">
        <v>90</v>
      </c>
      <c r="AP247" s="438" t="s">
        <v>90</v>
      </c>
      <c r="AQ247" s="123">
        <f t="shared" si="17"/>
        <v>0</v>
      </c>
      <c r="AR247" s="453">
        <f>+L247+AE247-AJ247</f>
        <v>9271500</v>
      </c>
      <c r="AS247" s="56" t="s">
        <v>88</v>
      </c>
      <c r="AT247" s="205">
        <v>9271500</v>
      </c>
      <c r="AU247" s="56" t="s">
        <v>91</v>
      </c>
      <c r="AV247" s="56">
        <v>0</v>
      </c>
      <c r="AW247" s="51" t="s">
        <v>90</v>
      </c>
      <c r="AX247" s="454">
        <f t="shared" si="18"/>
        <v>4635749.72</v>
      </c>
      <c r="AY247" s="455">
        <v>4635750.28</v>
      </c>
      <c r="AZ247" s="112">
        <f t="shared" si="19"/>
        <v>0.49999996979992445</v>
      </c>
      <c r="BA247" s="159">
        <v>0.49999996979992445</v>
      </c>
      <c r="BB247" s="111" t="s">
        <v>90</v>
      </c>
      <c r="BC247" s="56" t="s">
        <v>92</v>
      </c>
      <c r="BD247" s="109" t="s">
        <v>603</v>
      </c>
      <c r="BE247" s="51" t="s">
        <v>88</v>
      </c>
      <c r="BF247" s="51" t="s">
        <v>147</v>
      </c>
    </row>
    <row r="248" spans="1:58" s="201" customFormat="1" ht="12.75" x14ac:dyDescent="0.2">
      <c r="B248" s="56">
        <v>2026</v>
      </c>
      <c r="C248" s="51">
        <v>891780111</v>
      </c>
      <c r="D248" s="51" t="s">
        <v>79</v>
      </c>
      <c r="E248" s="161" t="s">
        <v>602</v>
      </c>
      <c r="F248" s="109" t="s">
        <v>601</v>
      </c>
      <c r="G248" s="420">
        <v>0</v>
      </c>
      <c r="H248" s="56" t="s">
        <v>82</v>
      </c>
      <c r="I248" s="51" t="s">
        <v>174</v>
      </c>
      <c r="J248" s="121" t="s">
        <v>84</v>
      </c>
      <c r="K248" s="161" t="s">
        <v>600</v>
      </c>
      <c r="L248" s="205">
        <v>20928000</v>
      </c>
      <c r="M248" s="51" t="s">
        <v>86</v>
      </c>
      <c r="N248" s="161" t="s">
        <v>599</v>
      </c>
      <c r="O248" s="114">
        <v>901449572</v>
      </c>
      <c r="P248" s="440">
        <v>407</v>
      </c>
      <c r="Q248" s="441">
        <v>46048</v>
      </c>
      <c r="R248" s="205">
        <v>48120000</v>
      </c>
      <c r="S248" s="205">
        <v>3485</v>
      </c>
      <c r="T248" s="436">
        <v>46051</v>
      </c>
      <c r="U248" s="205">
        <v>20928000</v>
      </c>
      <c r="V248" s="56" t="s">
        <v>88</v>
      </c>
      <c r="W248" s="114">
        <v>28548913</v>
      </c>
      <c r="X248" s="161" t="s">
        <v>598</v>
      </c>
      <c r="Y248" s="435">
        <v>46051</v>
      </c>
      <c r="Z248" s="435">
        <v>46055</v>
      </c>
      <c r="AA248" s="436" t="s">
        <v>90</v>
      </c>
      <c r="AB248" s="436">
        <v>46069</v>
      </c>
      <c r="AC248" s="123">
        <f t="shared" si="15"/>
        <v>14</v>
      </c>
      <c r="AD248" s="114">
        <v>0</v>
      </c>
      <c r="AE248" s="114">
        <v>0</v>
      </c>
      <c r="AF248" s="114">
        <v>0</v>
      </c>
      <c r="AG248" s="437" t="s">
        <v>90</v>
      </c>
      <c r="AH248" s="117">
        <f t="shared" si="16"/>
        <v>0</v>
      </c>
      <c r="AI248" s="114">
        <v>0</v>
      </c>
      <c r="AJ248" s="114">
        <v>0</v>
      </c>
      <c r="AK248" s="436" t="s">
        <v>90</v>
      </c>
      <c r="AL248" s="438" t="s">
        <v>90</v>
      </c>
      <c r="AM248" s="56">
        <v>0</v>
      </c>
      <c r="AN248" s="438" t="s">
        <v>90</v>
      </c>
      <c r="AO248" s="438" t="s">
        <v>90</v>
      </c>
      <c r="AP248" s="438" t="s">
        <v>90</v>
      </c>
      <c r="AQ248" s="123">
        <f t="shared" si="17"/>
        <v>0</v>
      </c>
      <c r="AR248" s="453">
        <f>+L248+AE248-AJ248</f>
        <v>20928000</v>
      </c>
      <c r="AS248" s="56" t="s">
        <v>571</v>
      </c>
      <c r="AT248" s="205">
        <v>0</v>
      </c>
      <c r="AU248" s="56" t="s">
        <v>91</v>
      </c>
      <c r="AV248" s="56">
        <v>0</v>
      </c>
      <c r="AW248" s="51" t="s">
        <v>90</v>
      </c>
      <c r="AX248" s="454">
        <f t="shared" si="18"/>
        <v>20928000</v>
      </c>
      <c r="AY248" s="455">
        <v>0</v>
      </c>
      <c r="AZ248" s="112">
        <f t="shared" si="19"/>
        <v>1</v>
      </c>
      <c r="BA248" s="159">
        <v>1</v>
      </c>
      <c r="BB248" s="111" t="s">
        <v>90</v>
      </c>
      <c r="BC248" s="56" t="s">
        <v>149</v>
      </c>
      <c r="BD248" s="109" t="s">
        <v>597</v>
      </c>
      <c r="BE248" s="51" t="s">
        <v>88</v>
      </c>
      <c r="BF248" s="51" t="s">
        <v>147</v>
      </c>
    </row>
    <row r="249" spans="1:58" s="450" customFormat="1" ht="12.75" x14ac:dyDescent="0.2">
      <c r="A249" s="202"/>
      <c r="B249" s="56">
        <v>2026</v>
      </c>
      <c r="C249" s="51">
        <v>891780111</v>
      </c>
      <c r="D249" s="51" t="s">
        <v>79</v>
      </c>
      <c r="E249" s="161" t="s">
        <v>596</v>
      </c>
      <c r="F249" s="109" t="s">
        <v>595</v>
      </c>
      <c r="G249" s="420">
        <v>20243201010084</v>
      </c>
      <c r="H249" s="56" t="s">
        <v>82</v>
      </c>
      <c r="I249" s="51" t="s">
        <v>530</v>
      </c>
      <c r="J249" s="121" t="s">
        <v>84</v>
      </c>
      <c r="K249" s="161" t="s">
        <v>594</v>
      </c>
      <c r="L249" s="205">
        <v>230000000</v>
      </c>
      <c r="M249" s="51" t="s">
        <v>86</v>
      </c>
      <c r="N249" s="161" t="s">
        <v>579</v>
      </c>
      <c r="O249" s="114">
        <v>902020752</v>
      </c>
      <c r="P249" s="123">
        <v>114</v>
      </c>
      <c r="Q249" s="439">
        <v>45996</v>
      </c>
      <c r="R249" s="205">
        <v>1287868662</v>
      </c>
      <c r="S249" s="442">
        <v>804</v>
      </c>
      <c r="T249" s="436">
        <v>46052</v>
      </c>
      <c r="U249" s="205">
        <v>230000000</v>
      </c>
      <c r="V249" s="56" t="s">
        <v>88</v>
      </c>
      <c r="W249" s="114">
        <v>85081920</v>
      </c>
      <c r="X249" s="161" t="s">
        <v>593</v>
      </c>
      <c r="Y249" s="439">
        <v>46052</v>
      </c>
      <c r="Z249" s="439">
        <v>46127</v>
      </c>
      <c r="AA249" s="436" t="s">
        <v>90</v>
      </c>
      <c r="AB249" s="436">
        <v>46234</v>
      </c>
      <c r="AC249" s="123">
        <f t="shared" si="15"/>
        <v>107</v>
      </c>
      <c r="AD249" s="114">
        <v>0</v>
      </c>
      <c r="AE249" s="114">
        <v>0</v>
      </c>
      <c r="AF249" s="114">
        <v>0</v>
      </c>
      <c r="AG249" s="437" t="s">
        <v>90</v>
      </c>
      <c r="AH249" s="117">
        <f t="shared" si="16"/>
        <v>0</v>
      </c>
      <c r="AI249" s="114">
        <v>1</v>
      </c>
      <c r="AJ249" s="114">
        <v>230000000</v>
      </c>
      <c r="AK249" s="436">
        <v>46132</v>
      </c>
      <c r="AL249" s="438" t="s">
        <v>90</v>
      </c>
      <c r="AM249" s="56">
        <v>0</v>
      </c>
      <c r="AN249" s="438" t="s">
        <v>90</v>
      </c>
      <c r="AO249" s="438" t="s">
        <v>90</v>
      </c>
      <c r="AP249" s="438" t="s">
        <v>90</v>
      </c>
      <c r="AQ249" s="123">
        <f t="shared" si="17"/>
        <v>0</v>
      </c>
      <c r="AR249" s="456">
        <f>+L249+AE249-AJ249</f>
        <v>0</v>
      </c>
      <c r="AS249" s="56" t="s">
        <v>526</v>
      </c>
      <c r="AT249" s="205">
        <v>0</v>
      </c>
      <c r="AU249" s="56" t="s">
        <v>91</v>
      </c>
      <c r="AV249" s="56">
        <v>0</v>
      </c>
      <c r="AW249" s="51" t="s">
        <v>90</v>
      </c>
      <c r="AX249" s="457">
        <f t="shared" si="18"/>
        <v>0</v>
      </c>
      <c r="AY249" s="454">
        <v>0</v>
      </c>
      <c r="AZ249" s="112" t="str">
        <f t="shared" si="19"/>
        <v>_</v>
      </c>
      <c r="BA249" s="159" t="s">
        <v>592</v>
      </c>
      <c r="BB249" s="111" t="s">
        <v>90</v>
      </c>
      <c r="BC249" s="56" t="s">
        <v>591</v>
      </c>
      <c r="BD249" s="109" t="s">
        <v>590</v>
      </c>
      <c r="BE249" s="51" t="s">
        <v>589</v>
      </c>
      <c r="BF249" s="51" t="s">
        <v>147</v>
      </c>
    </row>
    <row r="250" spans="1:58" s="201" customFormat="1" ht="12.75" x14ac:dyDescent="0.2">
      <c r="B250" s="56">
        <v>2026</v>
      </c>
      <c r="C250" s="51">
        <v>891780111</v>
      </c>
      <c r="D250" s="51" t="s">
        <v>79</v>
      </c>
      <c r="E250" s="161" t="s">
        <v>588</v>
      </c>
      <c r="F250" s="109" t="s">
        <v>587</v>
      </c>
      <c r="G250" s="420">
        <v>0</v>
      </c>
      <c r="H250" s="56" t="s">
        <v>82</v>
      </c>
      <c r="I250" s="51" t="s">
        <v>174</v>
      </c>
      <c r="J250" s="121" t="s">
        <v>84</v>
      </c>
      <c r="K250" s="161" t="s">
        <v>586</v>
      </c>
      <c r="L250" s="205">
        <v>100000000</v>
      </c>
      <c r="M250" s="51" t="s">
        <v>86</v>
      </c>
      <c r="N250" s="161" t="s">
        <v>585</v>
      </c>
      <c r="O250" s="114">
        <v>900938372</v>
      </c>
      <c r="P250" s="440">
        <v>543</v>
      </c>
      <c r="Q250" s="441">
        <v>46052</v>
      </c>
      <c r="R250" s="205">
        <v>2788579160</v>
      </c>
      <c r="S250" s="205">
        <v>3609</v>
      </c>
      <c r="T250" s="436">
        <v>46052</v>
      </c>
      <c r="U250" s="205">
        <v>100000000</v>
      </c>
      <c r="V250" s="56" t="s">
        <v>88</v>
      </c>
      <c r="W250" s="114">
        <v>85472020</v>
      </c>
      <c r="X250" s="161" t="s">
        <v>584</v>
      </c>
      <c r="Y250" s="439">
        <v>46052</v>
      </c>
      <c r="Z250" s="439">
        <v>46055</v>
      </c>
      <c r="AA250" s="436">
        <v>46055</v>
      </c>
      <c r="AB250" s="436">
        <v>46295</v>
      </c>
      <c r="AC250" s="123">
        <f t="shared" si="15"/>
        <v>240</v>
      </c>
      <c r="AD250" s="114">
        <v>0</v>
      </c>
      <c r="AE250" s="114">
        <v>0</v>
      </c>
      <c r="AF250" s="114">
        <v>0</v>
      </c>
      <c r="AG250" s="437" t="s">
        <v>90</v>
      </c>
      <c r="AH250" s="117">
        <f t="shared" si="16"/>
        <v>0</v>
      </c>
      <c r="AI250" s="114">
        <v>0</v>
      </c>
      <c r="AJ250" s="114">
        <v>0</v>
      </c>
      <c r="AK250" s="436" t="s">
        <v>90</v>
      </c>
      <c r="AL250" s="438" t="s">
        <v>90</v>
      </c>
      <c r="AM250" s="56">
        <v>0</v>
      </c>
      <c r="AN250" s="438" t="s">
        <v>90</v>
      </c>
      <c r="AO250" s="438" t="s">
        <v>90</v>
      </c>
      <c r="AP250" s="438" t="s">
        <v>90</v>
      </c>
      <c r="AQ250" s="123">
        <f t="shared" si="17"/>
        <v>0</v>
      </c>
      <c r="AR250" s="453">
        <f>+L250+AE250-AJ250</f>
        <v>100000000</v>
      </c>
      <c r="AS250" s="56" t="s">
        <v>571</v>
      </c>
      <c r="AT250" s="205">
        <v>0</v>
      </c>
      <c r="AU250" s="56" t="s">
        <v>91</v>
      </c>
      <c r="AV250" s="56">
        <v>0</v>
      </c>
      <c r="AW250" s="51" t="s">
        <v>90</v>
      </c>
      <c r="AX250" s="454">
        <f t="shared" si="18"/>
        <v>0</v>
      </c>
      <c r="AY250" s="455">
        <v>100000000</v>
      </c>
      <c r="AZ250" s="112">
        <f t="shared" si="19"/>
        <v>0</v>
      </c>
      <c r="BA250" s="159">
        <v>0</v>
      </c>
      <c r="BB250" s="111" t="s">
        <v>90</v>
      </c>
      <c r="BC250" s="56" t="s">
        <v>92</v>
      </c>
      <c r="BD250" s="109" t="s">
        <v>583</v>
      </c>
      <c r="BE250" s="51" t="s">
        <v>88</v>
      </c>
      <c r="BF250" s="51" t="s">
        <v>147</v>
      </c>
    </row>
    <row r="251" spans="1:58" s="201" customFormat="1" ht="12.75" x14ac:dyDescent="0.2">
      <c r="B251" s="56">
        <v>2026</v>
      </c>
      <c r="C251" s="51">
        <v>891780111</v>
      </c>
      <c r="D251" s="51" t="s">
        <v>79</v>
      </c>
      <c r="E251" s="161" t="s">
        <v>582</v>
      </c>
      <c r="F251" s="109" t="s">
        <v>581</v>
      </c>
      <c r="G251" s="420">
        <v>0</v>
      </c>
      <c r="H251" s="56" t="s">
        <v>82</v>
      </c>
      <c r="I251" s="51" t="s">
        <v>174</v>
      </c>
      <c r="J251" s="121" t="s">
        <v>84</v>
      </c>
      <c r="K251" s="161" t="s">
        <v>580</v>
      </c>
      <c r="L251" s="205">
        <v>100000000</v>
      </c>
      <c r="M251" s="51" t="s">
        <v>86</v>
      </c>
      <c r="N251" s="161" t="s">
        <v>579</v>
      </c>
      <c r="O251" s="114">
        <v>902020752</v>
      </c>
      <c r="P251" s="440">
        <v>543</v>
      </c>
      <c r="Q251" s="441">
        <v>46052</v>
      </c>
      <c r="R251" s="205">
        <v>2788579160</v>
      </c>
      <c r="S251" s="205">
        <v>3606</v>
      </c>
      <c r="T251" s="436">
        <v>46052</v>
      </c>
      <c r="U251" s="205">
        <v>100000000</v>
      </c>
      <c r="V251" s="56" t="s">
        <v>88</v>
      </c>
      <c r="W251" s="114">
        <v>85472020</v>
      </c>
      <c r="X251" s="161" t="s">
        <v>578</v>
      </c>
      <c r="Y251" s="439">
        <v>46052</v>
      </c>
      <c r="Z251" s="439">
        <v>46055</v>
      </c>
      <c r="AA251" s="436">
        <v>46055</v>
      </c>
      <c r="AB251" s="436">
        <v>46296</v>
      </c>
      <c r="AC251" s="123">
        <f t="shared" si="15"/>
        <v>241</v>
      </c>
      <c r="AD251" s="114">
        <v>0</v>
      </c>
      <c r="AE251" s="114">
        <v>0</v>
      </c>
      <c r="AF251" s="114">
        <v>0</v>
      </c>
      <c r="AG251" s="437" t="s">
        <v>90</v>
      </c>
      <c r="AH251" s="117">
        <f t="shared" si="16"/>
        <v>0</v>
      </c>
      <c r="AI251" s="114">
        <v>0</v>
      </c>
      <c r="AJ251" s="114">
        <v>0</v>
      </c>
      <c r="AK251" s="436" t="s">
        <v>90</v>
      </c>
      <c r="AL251" s="438" t="s">
        <v>90</v>
      </c>
      <c r="AM251" s="56">
        <v>0</v>
      </c>
      <c r="AN251" s="438" t="s">
        <v>90</v>
      </c>
      <c r="AO251" s="438" t="s">
        <v>90</v>
      </c>
      <c r="AP251" s="438" t="s">
        <v>90</v>
      </c>
      <c r="AQ251" s="123">
        <f t="shared" si="17"/>
        <v>0</v>
      </c>
      <c r="AR251" s="453">
        <f>+L251+AE251-AJ251</f>
        <v>100000000</v>
      </c>
      <c r="AS251" s="56" t="s">
        <v>571</v>
      </c>
      <c r="AT251" s="205">
        <v>0</v>
      </c>
      <c r="AU251" s="56" t="s">
        <v>91</v>
      </c>
      <c r="AV251" s="56">
        <v>0</v>
      </c>
      <c r="AW251" s="51" t="s">
        <v>90</v>
      </c>
      <c r="AX251" s="454">
        <f t="shared" si="18"/>
        <v>0</v>
      </c>
      <c r="AY251" s="455">
        <v>100000000</v>
      </c>
      <c r="AZ251" s="112">
        <f t="shared" si="19"/>
        <v>0</v>
      </c>
      <c r="BA251" s="159">
        <v>0</v>
      </c>
      <c r="BB251" s="111" t="s">
        <v>90</v>
      </c>
      <c r="BC251" s="56" t="s">
        <v>92</v>
      </c>
      <c r="BD251" s="109" t="s">
        <v>577</v>
      </c>
      <c r="BE251" s="51" t="s">
        <v>88</v>
      </c>
      <c r="BF251" s="51" t="s">
        <v>147</v>
      </c>
    </row>
    <row r="252" spans="1:58" s="201" customFormat="1" ht="12.75" x14ac:dyDescent="0.2">
      <c r="B252" s="56">
        <v>2026</v>
      </c>
      <c r="C252" s="51">
        <v>891780111</v>
      </c>
      <c r="D252" s="51" t="s">
        <v>79</v>
      </c>
      <c r="E252" s="161" t="s">
        <v>576</v>
      </c>
      <c r="F252" s="109" t="s">
        <v>575</v>
      </c>
      <c r="G252" s="420">
        <v>0</v>
      </c>
      <c r="H252" s="56" t="s">
        <v>82</v>
      </c>
      <c r="I252" s="51" t="s">
        <v>174</v>
      </c>
      <c r="J252" s="121" t="s">
        <v>84</v>
      </c>
      <c r="K252" s="161" t="s">
        <v>574</v>
      </c>
      <c r="L252" s="205">
        <v>430629175</v>
      </c>
      <c r="M252" s="51" t="s">
        <v>86</v>
      </c>
      <c r="N252" s="161" t="s">
        <v>573</v>
      </c>
      <c r="O252" s="114">
        <v>900845290</v>
      </c>
      <c r="P252" s="440">
        <v>543</v>
      </c>
      <c r="Q252" s="441">
        <v>46052</v>
      </c>
      <c r="R252" s="205">
        <v>2788579160</v>
      </c>
      <c r="S252" s="205">
        <v>3607</v>
      </c>
      <c r="T252" s="436">
        <v>46052</v>
      </c>
      <c r="U252" s="205">
        <v>430629175</v>
      </c>
      <c r="V252" s="56" t="s">
        <v>88</v>
      </c>
      <c r="W252" s="114">
        <v>1082903415</v>
      </c>
      <c r="X252" s="161" t="s">
        <v>572</v>
      </c>
      <c r="Y252" s="439">
        <v>46052</v>
      </c>
      <c r="Z252" s="439">
        <v>46055</v>
      </c>
      <c r="AA252" s="436">
        <v>46055</v>
      </c>
      <c r="AB252" s="436">
        <v>46295</v>
      </c>
      <c r="AC252" s="123">
        <f t="shared" si="15"/>
        <v>240</v>
      </c>
      <c r="AD252" s="114">
        <v>0</v>
      </c>
      <c r="AE252" s="114">
        <v>0</v>
      </c>
      <c r="AF252" s="114">
        <v>0</v>
      </c>
      <c r="AG252" s="437" t="s">
        <v>90</v>
      </c>
      <c r="AH252" s="117">
        <f t="shared" si="16"/>
        <v>0</v>
      </c>
      <c r="AI252" s="114">
        <v>0</v>
      </c>
      <c r="AJ252" s="114">
        <v>0</v>
      </c>
      <c r="AK252" s="436" t="s">
        <v>90</v>
      </c>
      <c r="AL252" s="438" t="s">
        <v>90</v>
      </c>
      <c r="AM252" s="56">
        <v>0</v>
      </c>
      <c r="AN252" s="438" t="s">
        <v>90</v>
      </c>
      <c r="AO252" s="438" t="s">
        <v>90</v>
      </c>
      <c r="AP252" s="438" t="s">
        <v>90</v>
      </c>
      <c r="AQ252" s="123">
        <f t="shared" si="17"/>
        <v>0</v>
      </c>
      <c r="AR252" s="453">
        <f>+L252+AE252-AJ252</f>
        <v>430629175</v>
      </c>
      <c r="AS252" s="56" t="s">
        <v>571</v>
      </c>
      <c r="AT252" s="205">
        <v>0</v>
      </c>
      <c r="AU252" s="56" t="s">
        <v>91</v>
      </c>
      <c r="AV252" s="56">
        <v>0</v>
      </c>
      <c r="AW252" s="51" t="s">
        <v>90</v>
      </c>
      <c r="AX252" s="454">
        <f t="shared" si="18"/>
        <v>0</v>
      </c>
      <c r="AY252" s="455">
        <v>430629175</v>
      </c>
      <c r="AZ252" s="112">
        <f t="shared" si="19"/>
        <v>0</v>
      </c>
      <c r="BA252" s="159">
        <v>0</v>
      </c>
      <c r="BB252" s="111" t="s">
        <v>90</v>
      </c>
      <c r="BC252" s="56" t="s">
        <v>92</v>
      </c>
      <c r="BD252" s="109" t="s">
        <v>570</v>
      </c>
      <c r="BE252" s="51" t="s">
        <v>88</v>
      </c>
      <c r="BF252" s="51" t="s">
        <v>147</v>
      </c>
    </row>
    <row r="253" spans="1:58" s="201" customFormat="1" ht="12.75" x14ac:dyDescent="0.2">
      <c r="B253" s="56">
        <v>2026</v>
      </c>
      <c r="C253" s="51">
        <v>891780111</v>
      </c>
      <c r="D253" s="51" t="s">
        <v>79</v>
      </c>
      <c r="E253" s="161" t="s">
        <v>569</v>
      </c>
      <c r="F253" s="109" t="s">
        <v>568</v>
      </c>
      <c r="G253" s="420">
        <v>20243201010084</v>
      </c>
      <c r="H253" s="56" t="s">
        <v>82</v>
      </c>
      <c r="I253" s="51" t="s">
        <v>530</v>
      </c>
      <c r="J253" s="121" t="s">
        <v>198</v>
      </c>
      <c r="K253" s="161" t="s">
        <v>567</v>
      </c>
      <c r="L253" s="205">
        <v>2823521568</v>
      </c>
      <c r="M253" s="51" t="s">
        <v>86</v>
      </c>
      <c r="N253" s="161" t="s">
        <v>566</v>
      </c>
      <c r="O253" s="114">
        <v>901871020</v>
      </c>
      <c r="P253" s="440">
        <v>116</v>
      </c>
      <c r="Q253" s="441">
        <v>45996</v>
      </c>
      <c r="R253" s="205">
        <v>2823522021</v>
      </c>
      <c r="S253" s="205">
        <v>786</v>
      </c>
      <c r="T253" s="436">
        <v>46052</v>
      </c>
      <c r="U253" s="205">
        <v>2823521568</v>
      </c>
      <c r="V253" s="56" t="s">
        <v>88</v>
      </c>
      <c r="W253" s="114">
        <v>63563343</v>
      </c>
      <c r="X253" s="161" t="s">
        <v>565</v>
      </c>
      <c r="Y253" s="435">
        <v>46052</v>
      </c>
      <c r="Z253" s="435">
        <v>46059</v>
      </c>
      <c r="AA253" s="436">
        <v>46059</v>
      </c>
      <c r="AB253" s="436">
        <v>46736</v>
      </c>
      <c r="AC253" s="123">
        <f t="shared" si="15"/>
        <v>677</v>
      </c>
      <c r="AD253" s="114">
        <v>0</v>
      </c>
      <c r="AE253" s="114">
        <v>0</v>
      </c>
      <c r="AF253" s="114">
        <v>0</v>
      </c>
      <c r="AG253" s="437" t="s">
        <v>90</v>
      </c>
      <c r="AH253" s="117">
        <f t="shared" si="16"/>
        <v>0</v>
      </c>
      <c r="AI253" s="114">
        <v>0</v>
      </c>
      <c r="AJ253" s="114">
        <v>0</v>
      </c>
      <c r="AK253" s="436" t="s">
        <v>90</v>
      </c>
      <c r="AL253" s="438" t="s">
        <v>90</v>
      </c>
      <c r="AM253" s="56">
        <v>0</v>
      </c>
      <c r="AN253" s="438" t="s">
        <v>90</v>
      </c>
      <c r="AO253" s="438" t="s">
        <v>90</v>
      </c>
      <c r="AP253" s="438" t="s">
        <v>90</v>
      </c>
      <c r="AQ253" s="123">
        <f t="shared" si="17"/>
        <v>0</v>
      </c>
      <c r="AR253" s="453">
        <f>+L253+AE253-AJ253</f>
        <v>2823521568</v>
      </c>
      <c r="AS253" s="56" t="s">
        <v>526</v>
      </c>
      <c r="AT253" s="205">
        <v>0</v>
      </c>
      <c r="AU253" s="56" t="s">
        <v>91</v>
      </c>
      <c r="AV253" s="56">
        <v>0</v>
      </c>
      <c r="AW253" s="51" t="s">
        <v>90</v>
      </c>
      <c r="AX253" s="454">
        <f t="shared" si="18"/>
        <v>207607400</v>
      </c>
      <c r="AY253" s="455">
        <v>2615914168</v>
      </c>
      <c r="AZ253" s="112">
        <f t="shared" si="19"/>
        <v>7.3527825093631441E-2</v>
      </c>
      <c r="BA253" s="159">
        <v>7.3527825093631441E-2</v>
      </c>
      <c r="BB253" s="111" t="s">
        <v>90</v>
      </c>
      <c r="BC253" s="56" t="s">
        <v>92</v>
      </c>
      <c r="BD253" s="109" t="s">
        <v>564</v>
      </c>
      <c r="BE253" s="51" t="s">
        <v>88</v>
      </c>
      <c r="BF253" s="51" t="s">
        <v>147</v>
      </c>
    </row>
    <row r="254" spans="1:58" s="201" customFormat="1" ht="12.75" x14ac:dyDescent="0.2">
      <c r="B254" s="56">
        <v>2026</v>
      </c>
      <c r="C254" s="51">
        <v>891780111</v>
      </c>
      <c r="D254" s="51" t="s">
        <v>79</v>
      </c>
      <c r="E254" s="161" t="s">
        <v>563</v>
      </c>
      <c r="F254" s="109" t="s">
        <v>562</v>
      </c>
      <c r="G254" s="420">
        <v>20243201010084</v>
      </c>
      <c r="H254" s="56" t="s">
        <v>82</v>
      </c>
      <c r="I254" s="51" t="s">
        <v>530</v>
      </c>
      <c r="J254" s="121" t="s">
        <v>198</v>
      </c>
      <c r="K254" s="161" t="s">
        <v>561</v>
      </c>
      <c r="L254" s="205">
        <v>3048872508</v>
      </c>
      <c r="M254" s="51" t="s">
        <v>86</v>
      </c>
      <c r="N254" s="161" t="s">
        <v>560</v>
      </c>
      <c r="O254" s="114">
        <v>900656963</v>
      </c>
      <c r="P254" s="434">
        <v>130</v>
      </c>
      <c r="Q254" s="435">
        <v>46041</v>
      </c>
      <c r="R254" s="205">
        <v>2363347880</v>
      </c>
      <c r="S254" s="205">
        <v>787</v>
      </c>
      <c r="T254" s="436">
        <v>46052</v>
      </c>
      <c r="U254" s="205">
        <v>3048872508</v>
      </c>
      <c r="V254" s="56" t="s">
        <v>88</v>
      </c>
      <c r="W254" s="114">
        <v>1082903415</v>
      </c>
      <c r="X254" s="161" t="s">
        <v>527</v>
      </c>
      <c r="Y254" s="435">
        <v>46052</v>
      </c>
      <c r="Z254" s="435">
        <v>46118</v>
      </c>
      <c r="AA254" s="436">
        <v>46073</v>
      </c>
      <c r="AB254" s="436">
        <v>46736</v>
      </c>
      <c r="AC254" s="123">
        <f t="shared" si="15"/>
        <v>663</v>
      </c>
      <c r="AD254" s="114">
        <v>0</v>
      </c>
      <c r="AE254" s="114">
        <v>0</v>
      </c>
      <c r="AF254" s="114">
        <v>0</v>
      </c>
      <c r="AG254" s="437" t="s">
        <v>90</v>
      </c>
      <c r="AH254" s="117">
        <f t="shared" si="16"/>
        <v>0</v>
      </c>
      <c r="AI254" s="114">
        <v>0</v>
      </c>
      <c r="AJ254" s="114">
        <v>0</v>
      </c>
      <c r="AK254" s="436" t="s">
        <v>90</v>
      </c>
      <c r="AL254" s="438" t="s">
        <v>90</v>
      </c>
      <c r="AM254" s="56">
        <v>0</v>
      </c>
      <c r="AN254" s="438" t="s">
        <v>90</v>
      </c>
      <c r="AO254" s="438" t="s">
        <v>90</v>
      </c>
      <c r="AP254" s="438" t="s">
        <v>90</v>
      </c>
      <c r="AQ254" s="123">
        <f t="shared" si="17"/>
        <v>0</v>
      </c>
      <c r="AR254" s="453">
        <f>+L254+AE254-AJ254</f>
        <v>3048872508</v>
      </c>
      <c r="AS254" s="56" t="s">
        <v>526</v>
      </c>
      <c r="AT254" s="205">
        <v>0</v>
      </c>
      <c r="AU254" s="56" t="s">
        <v>91</v>
      </c>
      <c r="AV254" s="56">
        <v>0</v>
      </c>
      <c r="AW254" s="51" t="s">
        <v>90</v>
      </c>
      <c r="AX254" s="454">
        <f t="shared" si="18"/>
        <v>914661752.4000001</v>
      </c>
      <c r="AY254" s="454">
        <v>2134210755.5999999</v>
      </c>
      <c r="AZ254" s="112">
        <f t="shared" si="19"/>
        <v>0.30000000000000004</v>
      </c>
      <c r="BA254" s="159">
        <v>0.30000000964290885</v>
      </c>
      <c r="BB254" s="111" t="s">
        <v>90</v>
      </c>
      <c r="BC254" s="56" t="s">
        <v>92</v>
      </c>
      <c r="BD254" s="109" t="s">
        <v>559</v>
      </c>
      <c r="BE254" s="51" t="s">
        <v>88</v>
      </c>
      <c r="BF254" s="51" t="s">
        <v>147</v>
      </c>
    </row>
    <row r="255" spans="1:58" s="201" customFormat="1" ht="12.75" x14ac:dyDescent="0.2">
      <c r="B255" s="56">
        <v>2026</v>
      </c>
      <c r="C255" s="51">
        <v>891780111</v>
      </c>
      <c r="D255" s="51" t="s">
        <v>79</v>
      </c>
      <c r="E255" s="161" t="s">
        <v>558</v>
      </c>
      <c r="F255" s="109" t="s">
        <v>557</v>
      </c>
      <c r="G255" s="420">
        <v>20243201010084</v>
      </c>
      <c r="H255" s="56" t="s">
        <v>82</v>
      </c>
      <c r="I255" s="51" t="s">
        <v>530</v>
      </c>
      <c r="J255" s="121" t="s">
        <v>198</v>
      </c>
      <c r="K255" s="161" t="s">
        <v>556</v>
      </c>
      <c r="L255" s="205">
        <v>2336423386</v>
      </c>
      <c r="M255" s="51" t="s">
        <v>86</v>
      </c>
      <c r="N255" s="161" t="s">
        <v>555</v>
      </c>
      <c r="O255" s="114">
        <v>902029534</v>
      </c>
      <c r="P255" s="440">
        <v>130</v>
      </c>
      <c r="Q255" s="441">
        <v>46041</v>
      </c>
      <c r="R255" s="205">
        <v>2363347880</v>
      </c>
      <c r="S255" s="205">
        <v>788</v>
      </c>
      <c r="T255" s="436">
        <v>46052</v>
      </c>
      <c r="U255" s="205">
        <v>2336423386</v>
      </c>
      <c r="V255" s="56" t="s">
        <v>88</v>
      </c>
      <c r="W255" s="114">
        <v>901871020</v>
      </c>
      <c r="X255" s="161" t="s">
        <v>534</v>
      </c>
      <c r="Y255" s="435">
        <v>46052</v>
      </c>
      <c r="Z255" s="435">
        <v>46136</v>
      </c>
      <c r="AA255" s="436">
        <v>46072</v>
      </c>
      <c r="AB255" s="436">
        <v>46736</v>
      </c>
      <c r="AC255" s="123">
        <f t="shared" si="15"/>
        <v>664</v>
      </c>
      <c r="AD255" s="114">
        <v>0</v>
      </c>
      <c r="AE255" s="114">
        <v>0</v>
      </c>
      <c r="AF255" s="114">
        <v>0</v>
      </c>
      <c r="AG255" s="437" t="s">
        <v>90</v>
      </c>
      <c r="AH255" s="117">
        <f t="shared" si="16"/>
        <v>0</v>
      </c>
      <c r="AI255" s="114">
        <v>0</v>
      </c>
      <c r="AJ255" s="114">
        <v>0</v>
      </c>
      <c r="AK255" s="436" t="s">
        <v>90</v>
      </c>
      <c r="AL255" s="438" t="s">
        <v>90</v>
      </c>
      <c r="AM255" s="56">
        <v>0</v>
      </c>
      <c r="AN255" s="438" t="s">
        <v>90</v>
      </c>
      <c r="AO255" s="438" t="s">
        <v>90</v>
      </c>
      <c r="AP255" s="438" t="s">
        <v>90</v>
      </c>
      <c r="AQ255" s="123">
        <f t="shared" si="17"/>
        <v>0</v>
      </c>
      <c r="AR255" s="453">
        <f>+L255+AE255-AJ255</f>
        <v>2336423386</v>
      </c>
      <c r="AS255" s="56" t="s">
        <v>526</v>
      </c>
      <c r="AT255" s="205">
        <v>0</v>
      </c>
      <c r="AU255" s="56" t="s">
        <v>91</v>
      </c>
      <c r="AV255" s="56">
        <v>0</v>
      </c>
      <c r="AW255" s="51" t="s">
        <v>90</v>
      </c>
      <c r="AX255" s="454">
        <f t="shared" si="18"/>
        <v>700927015.79999995</v>
      </c>
      <c r="AY255" s="454">
        <v>1635496370.2</v>
      </c>
      <c r="AZ255" s="112">
        <f t="shared" si="19"/>
        <v>0.3</v>
      </c>
      <c r="BA255" s="159">
        <v>0.3</v>
      </c>
      <c r="BB255" s="111" t="s">
        <v>90</v>
      </c>
      <c r="BC255" s="56" t="s">
        <v>92</v>
      </c>
      <c r="BD255" s="109" t="s">
        <v>554</v>
      </c>
      <c r="BE255" s="51" t="s">
        <v>88</v>
      </c>
      <c r="BF255" s="51" t="s">
        <v>147</v>
      </c>
    </row>
    <row r="256" spans="1:58" s="204" customFormat="1" ht="12.75" x14ac:dyDescent="0.2">
      <c r="B256" s="56">
        <v>2026</v>
      </c>
      <c r="C256" s="51">
        <v>891780111</v>
      </c>
      <c r="D256" s="51" t="s">
        <v>79</v>
      </c>
      <c r="E256" s="161" t="s">
        <v>553</v>
      </c>
      <c r="F256" s="109" t="s">
        <v>552</v>
      </c>
      <c r="G256" s="420">
        <v>20243201010084</v>
      </c>
      <c r="H256" s="56" t="s">
        <v>82</v>
      </c>
      <c r="I256" s="51" t="s">
        <v>530</v>
      </c>
      <c r="J256" s="121" t="s">
        <v>198</v>
      </c>
      <c r="K256" s="161" t="s">
        <v>551</v>
      </c>
      <c r="L256" s="205">
        <v>3676798072</v>
      </c>
      <c r="M256" s="51" t="s">
        <v>86</v>
      </c>
      <c r="N256" s="161" t="s">
        <v>550</v>
      </c>
      <c r="O256" s="114">
        <v>902029837</v>
      </c>
      <c r="P256" s="440">
        <v>130</v>
      </c>
      <c r="Q256" s="441">
        <v>46041</v>
      </c>
      <c r="R256" s="205">
        <v>2363347880</v>
      </c>
      <c r="S256" s="205">
        <v>789</v>
      </c>
      <c r="T256" s="436">
        <v>46052</v>
      </c>
      <c r="U256" s="205">
        <v>3676798072</v>
      </c>
      <c r="V256" s="56" t="s">
        <v>88</v>
      </c>
      <c r="W256" s="114">
        <v>901871020</v>
      </c>
      <c r="X256" s="161" t="s">
        <v>534</v>
      </c>
      <c r="Y256" s="435">
        <v>46052</v>
      </c>
      <c r="Z256" s="435">
        <v>46164</v>
      </c>
      <c r="AA256" s="436">
        <v>46072</v>
      </c>
      <c r="AB256" s="436">
        <v>46736</v>
      </c>
      <c r="AC256" s="123">
        <f t="shared" si="15"/>
        <v>664</v>
      </c>
      <c r="AD256" s="114">
        <v>0</v>
      </c>
      <c r="AE256" s="114">
        <v>0</v>
      </c>
      <c r="AF256" s="114">
        <v>0</v>
      </c>
      <c r="AG256" s="437" t="s">
        <v>90</v>
      </c>
      <c r="AH256" s="117">
        <f t="shared" si="16"/>
        <v>0</v>
      </c>
      <c r="AI256" s="114">
        <v>0</v>
      </c>
      <c r="AJ256" s="114">
        <v>0</v>
      </c>
      <c r="AK256" s="436" t="s">
        <v>90</v>
      </c>
      <c r="AL256" s="438" t="s">
        <v>90</v>
      </c>
      <c r="AM256" s="56">
        <v>0</v>
      </c>
      <c r="AN256" s="438" t="s">
        <v>90</v>
      </c>
      <c r="AO256" s="438" t="s">
        <v>90</v>
      </c>
      <c r="AP256" s="438" t="s">
        <v>90</v>
      </c>
      <c r="AQ256" s="123">
        <f t="shared" si="17"/>
        <v>0</v>
      </c>
      <c r="AR256" s="453">
        <f>+L256+AE256-AJ256</f>
        <v>3676798072</v>
      </c>
      <c r="AS256" s="56" t="s">
        <v>526</v>
      </c>
      <c r="AT256" s="205">
        <v>0</v>
      </c>
      <c r="AU256" s="56" t="s">
        <v>91</v>
      </c>
      <c r="AV256" s="56">
        <v>0</v>
      </c>
      <c r="AW256" s="51" t="s">
        <v>90</v>
      </c>
      <c r="AX256" s="454">
        <f t="shared" si="18"/>
        <v>0</v>
      </c>
      <c r="AY256" s="454">
        <v>3676798072</v>
      </c>
      <c r="AZ256" s="112">
        <f t="shared" si="19"/>
        <v>0</v>
      </c>
      <c r="BA256" s="159">
        <v>0</v>
      </c>
      <c r="BB256" s="111" t="s">
        <v>90</v>
      </c>
      <c r="BC256" s="56" t="s">
        <v>92</v>
      </c>
      <c r="BD256" s="109" t="s">
        <v>549</v>
      </c>
      <c r="BE256" s="51" t="s">
        <v>88</v>
      </c>
      <c r="BF256" s="51" t="s">
        <v>147</v>
      </c>
    </row>
    <row r="257" spans="2:58" s="204" customFormat="1" ht="12.75" x14ac:dyDescent="0.2">
      <c r="B257" s="56">
        <v>2026</v>
      </c>
      <c r="C257" s="51">
        <v>891780111</v>
      </c>
      <c r="D257" s="51" t="s">
        <v>79</v>
      </c>
      <c r="E257" s="161" t="s">
        <v>548</v>
      </c>
      <c r="F257" s="109" t="s">
        <v>547</v>
      </c>
      <c r="G257" s="420">
        <v>20243201010084</v>
      </c>
      <c r="H257" s="56" t="s">
        <v>82</v>
      </c>
      <c r="I257" s="51" t="s">
        <v>530</v>
      </c>
      <c r="J257" s="121" t="s">
        <v>198</v>
      </c>
      <c r="K257" s="161" t="s">
        <v>546</v>
      </c>
      <c r="L257" s="205">
        <v>2912448000</v>
      </c>
      <c r="M257" s="51" t="s">
        <v>86</v>
      </c>
      <c r="N257" s="161" t="s">
        <v>545</v>
      </c>
      <c r="O257" s="114">
        <v>900471426</v>
      </c>
      <c r="P257" s="440">
        <v>130</v>
      </c>
      <c r="Q257" s="441">
        <v>46041</v>
      </c>
      <c r="R257" s="205">
        <v>2363347880</v>
      </c>
      <c r="S257" s="205">
        <v>790</v>
      </c>
      <c r="T257" s="436">
        <v>46052</v>
      </c>
      <c r="U257" s="205">
        <v>2912448000</v>
      </c>
      <c r="V257" s="56" t="s">
        <v>88</v>
      </c>
      <c r="W257" s="114">
        <v>901871020</v>
      </c>
      <c r="X257" s="161" t="s">
        <v>534</v>
      </c>
      <c r="Y257" s="435">
        <v>46052</v>
      </c>
      <c r="Z257" s="435">
        <v>46148</v>
      </c>
      <c r="AA257" s="436">
        <v>46072</v>
      </c>
      <c r="AB257" s="436">
        <v>46736</v>
      </c>
      <c r="AC257" s="123">
        <f t="shared" si="15"/>
        <v>664</v>
      </c>
      <c r="AD257" s="114">
        <v>0</v>
      </c>
      <c r="AE257" s="114">
        <v>0</v>
      </c>
      <c r="AF257" s="114">
        <v>0</v>
      </c>
      <c r="AG257" s="437" t="s">
        <v>90</v>
      </c>
      <c r="AH257" s="117">
        <f t="shared" si="16"/>
        <v>0</v>
      </c>
      <c r="AI257" s="114">
        <v>0</v>
      </c>
      <c r="AJ257" s="114">
        <v>0</v>
      </c>
      <c r="AK257" s="436" t="s">
        <v>90</v>
      </c>
      <c r="AL257" s="438" t="s">
        <v>90</v>
      </c>
      <c r="AM257" s="56">
        <v>0</v>
      </c>
      <c r="AN257" s="438" t="s">
        <v>90</v>
      </c>
      <c r="AO257" s="438" t="s">
        <v>90</v>
      </c>
      <c r="AP257" s="438" t="s">
        <v>90</v>
      </c>
      <c r="AQ257" s="123">
        <f t="shared" si="17"/>
        <v>0</v>
      </c>
      <c r="AR257" s="453">
        <f>+L257+AE257-AJ257</f>
        <v>2912448000</v>
      </c>
      <c r="AS257" s="56" t="s">
        <v>526</v>
      </c>
      <c r="AT257" s="205">
        <v>0</v>
      </c>
      <c r="AU257" s="56" t="s">
        <v>91</v>
      </c>
      <c r="AV257" s="56">
        <v>0</v>
      </c>
      <c r="AW257" s="51" t="s">
        <v>90</v>
      </c>
      <c r="AX257" s="454">
        <f t="shared" si="18"/>
        <v>873734400</v>
      </c>
      <c r="AY257" s="454">
        <v>2038713600</v>
      </c>
      <c r="AZ257" s="112">
        <f t="shared" si="19"/>
        <v>0.3</v>
      </c>
      <c r="BA257" s="159">
        <v>0.3</v>
      </c>
      <c r="BB257" s="111" t="s">
        <v>90</v>
      </c>
      <c r="BC257" s="56" t="s">
        <v>92</v>
      </c>
      <c r="BD257" s="109" t="s">
        <v>544</v>
      </c>
      <c r="BE257" s="51" t="s">
        <v>88</v>
      </c>
      <c r="BF257" s="51" t="s">
        <v>147</v>
      </c>
    </row>
    <row r="258" spans="2:58" s="204" customFormat="1" ht="12.75" x14ac:dyDescent="0.2">
      <c r="B258" s="56">
        <v>2026</v>
      </c>
      <c r="C258" s="51">
        <v>891780111</v>
      </c>
      <c r="D258" s="51" t="s">
        <v>79</v>
      </c>
      <c r="E258" s="161" t="s">
        <v>543</v>
      </c>
      <c r="F258" s="109" t="s">
        <v>542</v>
      </c>
      <c r="G258" s="420">
        <v>20243201010084</v>
      </c>
      <c r="H258" s="56" t="s">
        <v>82</v>
      </c>
      <c r="I258" s="51" t="s">
        <v>530</v>
      </c>
      <c r="J258" s="121" t="s">
        <v>198</v>
      </c>
      <c r="K258" s="161" t="s">
        <v>541</v>
      </c>
      <c r="L258" s="205">
        <v>4800869778</v>
      </c>
      <c r="M258" s="51" t="s">
        <v>86</v>
      </c>
      <c r="N258" s="161" t="s">
        <v>540</v>
      </c>
      <c r="O258" s="114">
        <v>902029489</v>
      </c>
      <c r="P258" s="440">
        <v>130</v>
      </c>
      <c r="Q258" s="441">
        <v>46041</v>
      </c>
      <c r="R258" s="205">
        <v>2363347880</v>
      </c>
      <c r="S258" s="205">
        <v>791</v>
      </c>
      <c r="T258" s="436">
        <v>46052</v>
      </c>
      <c r="U258" s="205">
        <v>4800869778</v>
      </c>
      <c r="V258" s="56" t="s">
        <v>88</v>
      </c>
      <c r="W258" s="114">
        <v>901871020</v>
      </c>
      <c r="X258" s="161" t="s">
        <v>534</v>
      </c>
      <c r="Y258" s="435">
        <v>46052</v>
      </c>
      <c r="Z258" s="435">
        <v>46146</v>
      </c>
      <c r="AA258" s="436">
        <v>46076</v>
      </c>
      <c r="AB258" s="436">
        <v>46736</v>
      </c>
      <c r="AC258" s="123">
        <f t="shared" si="15"/>
        <v>660</v>
      </c>
      <c r="AD258" s="114">
        <v>0</v>
      </c>
      <c r="AE258" s="114">
        <v>0</v>
      </c>
      <c r="AF258" s="114">
        <v>0</v>
      </c>
      <c r="AG258" s="437" t="s">
        <v>90</v>
      </c>
      <c r="AH258" s="117">
        <f t="shared" si="16"/>
        <v>0</v>
      </c>
      <c r="AI258" s="114">
        <v>0</v>
      </c>
      <c r="AJ258" s="114">
        <v>0</v>
      </c>
      <c r="AK258" s="436" t="s">
        <v>90</v>
      </c>
      <c r="AL258" s="438" t="s">
        <v>90</v>
      </c>
      <c r="AM258" s="56">
        <v>0</v>
      </c>
      <c r="AN258" s="438" t="s">
        <v>90</v>
      </c>
      <c r="AO258" s="438" t="s">
        <v>90</v>
      </c>
      <c r="AP258" s="438" t="s">
        <v>90</v>
      </c>
      <c r="AQ258" s="123">
        <f t="shared" si="17"/>
        <v>0</v>
      </c>
      <c r="AR258" s="453">
        <f>+L258+AE258-AJ258</f>
        <v>4800869778</v>
      </c>
      <c r="AS258" s="56" t="s">
        <v>526</v>
      </c>
      <c r="AT258" s="205">
        <v>0</v>
      </c>
      <c r="AU258" s="56" t="s">
        <v>91</v>
      </c>
      <c r="AV258" s="56">
        <v>0</v>
      </c>
      <c r="AW258" s="51" t="s">
        <v>90</v>
      </c>
      <c r="AX258" s="454">
        <f t="shared" si="18"/>
        <v>1440260933.4000001</v>
      </c>
      <c r="AY258" s="454">
        <v>3360608844.5999999</v>
      </c>
      <c r="AZ258" s="112">
        <f t="shared" si="19"/>
        <v>0.30000000000000004</v>
      </c>
      <c r="BA258" s="159">
        <v>0.30000000000000004</v>
      </c>
      <c r="BB258" s="111" t="s">
        <v>90</v>
      </c>
      <c r="BC258" s="56" t="s">
        <v>92</v>
      </c>
      <c r="BD258" s="109" t="s">
        <v>539</v>
      </c>
      <c r="BE258" s="51" t="s">
        <v>88</v>
      </c>
      <c r="BF258" s="51" t="s">
        <v>147</v>
      </c>
    </row>
    <row r="259" spans="2:58" s="204" customFormat="1" ht="12.75" x14ac:dyDescent="0.2">
      <c r="B259" s="56">
        <v>2026</v>
      </c>
      <c r="C259" s="51">
        <v>891780111</v>
      </c>
      <c r="D259" s="51" t="s">
        <v>79</v>
      </c>
      <c r="E259" s="161" t="s">
        <v>538</v>
      </c>
      <c r="F259" s="109" t="s">
        <v>537</v>
      </c>
      <c r="G259" s="420">
        <v>20243201010084</v>
      </c>
      <c r="H259" s="56" t="s">
        <v>82</v>
      </c>
      <c r="I259" s="51" t="s">
        <v>530</v>
      </c>
      <c r="J259" s="121" t="s">
        <v>198</v>
      </c>
      <c r="K259" s="161" t="s">
        <v>536</v>
      </c>
      <c r="L259" s="205">
        <v>5249008065</v>
      </c>
      <c r="M259" s="51" t="s">
        <v>86</v>
      </c>
      <c r="N259" s="161" t="s">
        <v>535</v>
      </c>
      <c r="O259" s="114">
        <v>902029847</v>
      </c>
      <c r="P259" s="440">
        <v>130</v>
      </c>
      <c r="Q259" s="441">
        <v>46041</v>
      </c>
      <c r="R259" s="205">
        <v>2363347880</v>
      </c>
      <c r="S259" s="205">
        <v>792</v>
      </c>
      <c r="T259" s="436">
        <v>46052</v>
      </c>
      <c r="U259" s="205">
        <v>5249008065</v>
      </c>
      <c r="V259" s="56" t="s">
        <v>88</v>
      </c>
      <c r="W259" s="114">
        <v>901871020</v>
      </c>
      <c r="X259" s="161" t="s">
        <v>534</v>
      </c>
      <c r="Y259" s="435">
        <v>46052</v>
      </c>
      <c r="Z259" s="435">
        <v>46164</v>
      </c>
      <c r="AA259" s="436">
        <v>46072</v>
      </c>
      <c r="AB259" s="436">
        <v>46736</v>
      </c>
      <c r="AC259" s="123">
        <f t="shared" si="15"/>
        <v>664</v>
      </c>
      <c r="AD259" s="114">
        <v>0</v>
      </c>
      <c r="AE259" s="114">
        <v>0</v>
      </c>
      <c r="AF259" s="114">
        <v>0</v>
      </c>
      <c r="AG259" s="437" t="s">
        <v>90</v>
      </c>
      <c r="AH259" s="117">
        <f t="shared" si="16"/>
        <v>0</v>
      </c>
      <c r="AI259" s="114">
        <v>0</v>
      </c>
      <c r="AJ259" s="114">
        <v>0</v>
      </c>
      <c r="AK259" s="436" t="s">
        <v>90</v>
      </c>
      <c r="AL259" s="438" t="s">
        <v>90</v>
      </c>
      <c r="AM259" s="56">
        <v>0</v>
      </c>
      <c r="AN259" s="438" t="s">
        <v>90</v>
      </c>
      <c r="AO259" s="438" t="s">
        <v>90</v>
      </c>
      <c r="AP259" s="438" t="s">
        <v>90</v>
      </c>
      <c r="AQ259" s="123">
        <f t="shared" si="17"/>
        <v>0</v>
      </c>
      <c r="AR259" s="453">
        <f>+L259+AE259-AJ259</f>
        <v>5249008065</v>
      </c>
      <c r="AS259" s="56" t="s">
        <v>526</v>
      </c>
      <c r="AT259" s="205">
        <v>0</v>
      </c>
      <c r="AU259" s="56" t="s">
        <v>91</v>
      </c>
      <c r="AV259" s="56">
        <v>0</v>
      </c>
      <c r="AW259" s="51" t="s">
        <v>90</v>
      </c>
      <c r="AX259" s="454">
        <f t="shared" si="18"/>
        <v>0</v>
      </c>
      <c r="AY259" s="454">
        <v>5249008065</v>
      </c>
      <c r="AZ259" s="112">
        <f t="shared" si="19"/>
        <v>0</v>
      </c>
      <c r="BA259" s="159">
        <v>0</v>
      </c>
      <c r="BB259" s="111" t="s">
        <v>90</v>
      </c>
      <c r="BC259" s="56" t="s">
        <v>92</v>
      </c>
      <c r="BD259" s="109" t="s">
        <v>533</v>
      </c>
      <c r="BE259" s="51" t="s">
        <v>88</v>
      </c>
      <c r="BF259" s="51" t="s">
        <v>147</v>
      </c>
    </row>
    <row r="260" spans="2:58" s="201" customFormat="1" ht="13.5" thickBot="1" x14ac:dyDescent="0.25">
      <c r="B260" s="69">
        <v>2026</v>
      </c>
      <c r="C260" s="65">
        <v>891780111</v>
      </c>
      <c r="D260" s="65" t="s">
        <v>79</v>
      </c>
      <c r="E260" s="155" t="s">
        <v>532</v>
      </c>
      <c r="F260" s="93" t="s">
        <v>531</v>
      </c>
      <c r="G260" s="443">
        <v>20243201010084</v>
      </c>
      <c r="H260" s="69" t="s">
        <v>82</v>
      </c>
      <c r="I260" s="65" t="s">
        <v>530</v>
      </c>
      <c r="J260" s="106" t="s">
        <v>198</v>
      </c>
      <c r="K260" s="155" t="s">
        <v>529</v>
      </c>
      <c r="L260" s="203">
        <v>1664301600</v>
      </c>
      <c r="M260" s="65" t="s">
        <v>86</v>
      </c>
      <c r="N260" s="155" t="s">
        <v>528</v>
      </c>
      <c r="O260" s="99">
        <v>900789734</v>
      </c>
      <c r="P260" s="444">
        <v>132</v>
      </c>
      <c r="Q260" s="445">
        <v>46041</v>
      </c>
      <c r="R260" s="203">
        <v>1967051112</v>
      </c>
      <c r="S260" s="203">
        <v>802</v>
      </c>
      <c r="T260" s="446">
        <v>46052</v>
      </c>
      <c r="U260" s="203">
        <v>1664301600</v>
      </c>
      <c r="V260" s="69" t="s">
        <v>88</v>
      </c>
      <c r="W260" s="99">
        <v>1082903415</v>
      </c>
      <c r="X260" s="155" t="s">
        <v>527</v>
      </c>
      <c r="Y260" s="447">
        <v>46052</v>
      </c>
      <c r="Z260" s="447">
        <v>46097</v>
      </c>
      <c r="AA260" s="446">
        <v>46093</v>
      </c>
      <c r="AB260" s="446">
        <v>46736</v>
      </c>
      <c r="AC260" s="107">
        <f t="shared" si="15"/>
        <v>643</v>
      </c>
      <c r="AD260" s="99">
        <v>0</v>
      </c>
      <c r="AE260" s="99">
        <v>0</v>
      </c>
      <c r="AF260" s="99">
        <v>0</v>
      </c>
      <c r="AG260" s="448" t="s">
        <v>90</v>
      </c>
      <c r="AH260" s="102">
        <f t="shared" si="16"/>
        <v>0</v>
      </c>
      <c r="AI260" s="99">
        <v>0</v>
      </c>
      <c r="AJ260" s="99">
        <v>0</v>
      </c>
      <c r="AK260" s="446" t="s">
        <v>90</v>
      </c>
      <c r="AL260" s="449" t="s">
        <v>90</v>
      </c>
      <c r="AM260" s="69">
        <v>0</v>
      </c>
      <c r="AN260" s="449" t="s">
        <v>90</v>
      </c>
      <c r="AO260" s="449" t="s">
        <v>90</v>
      </c>
      <c r="AP260" s="449" t="s">
        <v>90</v>
      </c>
      <c r="AQ260" s="107">
        <f t="shared" si="17"/>
        <v>0</v>
      </c>
      <c r="AR260" s="458">
        <f>+L260+AE260-AJ260</f>
        <v>1664301600</v>
      </c>
      <c r="AS260" s="69" t="s">
        <v>526</v>
      </c>
      <c r="AT260" s="203">
        <v>0</v>
      </c>
      <c r="AU260" s="69" t="s">
        <v>91</v>
      </c>
      <c r="AV260" s="69">
        <v>0</v>
      </c>
      <c r="AW260" s="65" t="s">
        <v>90</v>
      </c>
      <c r="AX260" s="459">
        <f t="shared" si="18"/>
        <v>249645240</v>
      </c>
      <c r="AY260" s="459">
        <v>1414656360</v>
      </c>
      <c r="AZ260" s="96">
        <f t="shared" si="19"/>
        <v>0.15</v>
      </c>
      <c r="BA260" s="151">
        <v>0.15</v>
      </c>
      <c r="BB260" s="95" t="s">
        <v>90</v>
      </c>
      <c r="BC260" s="69" t="s">
        <v>92</v>
      </c>
      <c r="BD260" s="93" t="s">
        <v>525</v>
      </c>
      <c r="BE260" s="65" t="s">
        <v>88</v>
      </c>
      <c r="BF260" s="65" t="s">
        <v>147</v>
      </c>
    </row>
    <row r="261" spans="2:58" s="74" customFormat="1" ht="15.75" thickBot="1" x14ac:dyDescent="0.3">
      <c r="B261" s="592" t="s">
        <v>105</v>
      </c>
      <c r="C261" s="593"/>
      <c r="D261" s="594"/>
      <c r="E261" s="200">
        <f>+SUBTOTAL(3,E8:E260)</f>
        <v>253</v>
      </c>
      <c r="F261" s="136"/>
      <c r="G261" s="135"/>
      <c r="H261" s="199"/>
      <c r="I261" s="198"/>
      <c r="J261" s="197"/>
      <c r="K261" s="147"/>
      <c r="L261" s="462">
        <f>SUM(L8:L260)</f>
        <v>34315571926.48</v>
      </c>
      <c r="M261" s="595"/>
      <c r="N261" s="596"/>
      <c r="O261" s="596"/>
      <c r="P261" s="596"/>
      <c r="Q261" s="596"/>
      <c r="R261" s="596"/>
      <c r="S261" s="596"/>
      <c r="T261" s="596"/>
      <c r="U261" s="596"/>
      <c r="V261" s="596"/>
      <c r="W261" s="596"/>
      <c r="X261" s="596"/>
      <c r="Y261" s="596"/>
      <c r="Z261" s="596"/>
      <c r="AA261" s="596"/>
      <c r="AB261" s="596"/>
      <c r="AC261" s="597"/>
      <c r="AD261" s="145">
        <f>SUM(AD8:AD260)</f>
        <v>7</v>
      </c>
      <c r="AE261" s="145">
        <f>SUM(AE8:AE260)</f>
        <v>47900000</v>
      </c>
      <c r="AF261" s="145">
        <f>SUM(AF8:AF260)</f>
        <v>7</v>
      </c>
      <c r="AG261" s="196"/>
      <c r="AH261" s="145">
        <f>SUM(AH8:AH260)</f>
        <v>263</v>
      </c>
      <c r="AI261" s="145">
        <f>SUM(AI8:AI260)</f>
        <v>4</v>
      </c>
      <c r="AJ261" s="145">
        <f>SUM(AJ8:AJ260)</f>
        <v>277800000</v>
      </c>
      <c r="AK261" s="195"/>
      <c r="AL261" s="134"/>
      <c r="AM261" s="145">
        <f>SUM(AM8:AM260)</f>
        <v>1</v>
      </c>
      <c r="AN261" s="595"/>
      <c r="AO261" s="596"/>
      <c r="AP261" s="596"/>
      <c r="AQ261" s="597"/>
      <c r="AR261" s="460">
        <f>SUM(AR8:AR260)</f>
        <v>34085671926.48</v>
      </c>
      <c r="AS261" s="134"/>
      <c r="AT261" s="460">
        <f>SUM(AT8:AT260)</f>
        <v>3119360708</v>
      </c>
      <c r="AU261" s="134"/>
      <c r="AV261" s="461">
        <f>SUM(AV8:AV260)</f>
        <v>0</v>
      </c>
      <c r="AW261" s="134"/>
      <c r="AX261" s="460">
        <f>SUM(AX8:AX260)</f>
        <v>7992563461.5599995</v>
      </c>
      <c r="AY261" s="460">
        <f>SUM(AY8:AY260)</f>
        <v>26093108464.920002</v>
      </c>
      <c r="AZ261" s="595"/>
      <c r="BA261" s="596"/>
      <c r="BB261" s="622"/>
      <c r="BC261" s="596"/>
      <c r="BD261" s="596"/>
      <c r="BE261" s="596"/>
      <c r="BF261" s="596"/>
    </row>
  </sheetData>
  <sheetProtection formatCells="0" formatColumns="0" formatRows="0" insertRows="0" deleteRows="0" autoFilter="0"/>
  <mergeCells count="23">
    <mergeCell ref="F5:G5"/>
    <mergeCell ref="AD5:AQ5"/>
    <mergeCell ref="E6:G6"/>
    <mergeCell ref="H6:K6"/>
    <mergeCell ref="N6:O6"/>
    <mergeCell ref="P6:R6"/>
    <mergeCell ref="S6:U6"/>
    <mergeCell ref="AD6:AH6"/>
    <mergeCell ref="AU6:AZ6"/>
    <mergeCell ref="BA6:BC6"/>
    <mergeCell ref="BD6:BF6"/>
    <mergeCell ref="B261:D261"/>
    <mergeCell ref="M261:AC261"/>
    <mergeCell ref="AN261:AQ261"/>
    <mergeCell ref="AZ261:BF261"/>
    <mergeCell ref="V6:X6"/>
    <mergeCell ref="Y6:AC6"/>
    <mergeCell ref="AI6:AL6"/>
    <mergeCell ref="AM6:AQ6"/>
    <mergeCell ref="AS6:AT6"/>
    <mergeCell ref="B3:C6"/>
    <mergeCell ref="D3:G4"/>
    <mergeCell ref="H3:I5"/>
  </mergeCells>
  <conditionalFormatting sqref="F5 E6">
    <cfRule type="containsText" dxfId="4" priority="7" operator="containsText" text="Seleccione Ordenador">
      <formula>NOT(ISERROR(SEARCH("Seleccione Ordenador",E5)))</formula>
    </cfRule>
  </conditionalFormatting>
  <conditionalFormatting sqref="F241">
    <cfRule type="colorScale" priority="8">
      <colorScale>
        <cfvo type="min"/>
        <cfvo type="max"/>
        <color theme="5" tint="0.59999389629810485"/>
        <color rgb="FFFFEF9C"/>
      </colorScale>
    </cfRule>
  </conditionalFormatting>
  <conditionalFormatting sqref="F5:G5">
    <cfRule type="colorScale" priority="6">
      <colorScale>
        <cfvo type="min"/>
        <cfvo type="percentile" val="50"/>
        <cfvo type="max"/>
        <color rgb="FFF8696B"/>
        <color rgb="FFFFEB84"/>
        <color rgb="FF63BE7B"/>
      </colorScale>
    </cfRule>
  </conditionalFormatting>
  <conditionalFormatting sqref="G264:G374 E8:E260">
    <cfRule type="duplicateValues" dxfId="3" priority="4"/>
  </conditionalFormatting>
  <conditionalFormatting sqref="L8:L260">
    <cfRule type="cellIs" dxfId="2" priority="2" operator="greaterThan">
      <formula>$K$5</formula>
    </cfRule>
  </conditionalFormatting>
  <conditionalFormatting sqref="AC8:AC260 AH8:AH260 AQ8:AT260 AX8:BA260">
    <cfRule type="expression" dxfId="1" priority="3">
      <formula>+_xlfn.ISFORMULA(AC8)</formula>
    </cfRule>
  </conditionalFormatting>
  <conditionalFormatting sqref="AE8:AE260">
    <cfRule type="cellIs" dxfId="0" priority="1" operator="greaterThan">
      <formula>L8/2</formula>
    </cfRule>
  </conditionalFormatting>
  <dataValidations count="12">
    <dataValidation type="list" allowBlank="1" showInputMessage="1" showErrorMessage="1" sqref="BC8:BC260" xr:uid="{9E78BD34-7BF0-4603-A5A8-DF736C0C1D9A}">
      <formula1>"Por iniciar,En ejecucion,Suspendido,Terminado,Liquidado"</formula1>
    </dataValidation>
    <dataValidation type="list" allowBlank="1" showInputMessage="1" showErrorMessage="1" sqref="J8:J260" xr:uid="{14E6B2E6-E736-4EE6-AAC1-E9D64BCF7636}">
      <formula1>"CONTRATO DE OBRAS, OTROS TIPOS, PRESTACIÓN DE SERVICIOS, SUMINISTROS"</formula1>
    </dataValidation>
    <dataValidation type="list" allowBlank="1" showInputMessage="1" showErrorMessage="1" sqref="H8:H260" xr:uid="{224F0705-C0AA-463C-A743-2C728B3626B0}">
      <formula1>"OTRO SECTOR"</formula1>
    </dataValidation>
    <dataValidation type="list" allowBlank="1" showInputMessage="1" showErrorMessage="1" sqref="M8:M260" xr:uid="{2E007343-1235-403B-9AA8-2A286823B114}">
      <formula1>"DIRECTA"</formula1>
    </dataValidation>
    <dataValidation type="list" allowBlank="1" showInputMessage="1" showErrorMessage="1" sqref="I8:I260" xr:uid="{C506670D-B6E3-4942-A42F-710FF83DF25E}">
      <formula1>"FUNCIONAMIENTO,INVERSION,OTROS"</formula1>
    </dataValidation>
    <dataValidation type="list" allowBlank="1" showInputMessage="1" showErrorMessage="1" sqref="BF8:BF260" xr:uid="{AE267DED-7C68-4BFE-B560-7C7A3138DCB9}">
      <formula1>"SI,NA por TIPO Contrato"</formula1>
    </dataValidation>
    <dataValidation type="list" allowBlank="1" showInputMessage="1" showErrorMessage="1" sqref="BE8:BE260" xr:uid="{D8A540E4-9D91-4D5A-BE1B-8106443A34C8}">
      <formula1>"SI,NO HA INICIADO"</formula1>
    </dataValidation>
    <dataValidation type="list" allowBlank="1" showInputMessage="1" showErrorMessage="1" sqref="AU8:AU260 V8:V260" xr:uid="{1FF5FBCB-113E-4635-9F42-90586AEAC3F8}">
      <formula1>"SI,NO"</formula1>
    </dataValidation>
    <dataValidation type="list" allowBlank="1" showInputMessage="1" showErrorMessage="1" sqref="AS249" xr:uid="{CD8D1500-9209-454C-A294-7A11DCAE7900}">
      <formula1>"SI,DE REGALIAS, DE CONVENIOS"</formula1>
    </dataValidation>
    <dataValidation type="list" allowBlank="1" showInputMessage="1" showErrorMessage="1" sqref="AS250:AS260 AS8:AS248" xr:uid="{06D8A792-789C-4C5E-9D5A-4826E5B9DAFF}">
      <formula1>"SI,DE REGALIAS, DE CONVENIOS,NO"</formula1>
    </dataValidation>
    <dataValidation type="list" allowBlank="1" showInputMessage="1" showErrorMessage="1" errorTitle="ERROR" error="SOLO VALIDO LISTA DESPLEGABLE" promptTitle="ESCOJA EL PERIODO" sqref="F5" xr:uid="{1A1B6D3C-C4F9-42B0-9CF4-28D4FD640F6D}">
      <formula1>"Seleccione el periodo a presentar,ENERO,FEBRERO,MARZO,ABRIL,MAYO,JUNIO,JULIO,AGOSTO,SEPTIEMBRE,OCTUBRE,NOVIEMBRE,DICIEMBRE"</formula1>
    </dataValidation>
    <dataValidation type="list" allowBlank="1" showInputMessage="1" showErrorMessage="1" sqref="K4" xr:uid="{9EC72B36-E96C-451F-B16E-8BED743DB176}">
      <formula1>"42,250,3000"</formula1>
    </dataValidation>
  </dataValidation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7692D-8A65-4210-996B-FD205E5C197A}">
  <dimension ref="A1:BW82"/>
  <sheetViews>
    <sheetView showGridLines="0" zoomScaleNormal="100" workbookViewId="0">
      <selection activeCell="D9" sqref="D9"/>
    </sheetView>
  </sheetViews>
  <sheetFormatPr baseColWidth="10" defaultRowHeight="15" x14ac:dyDescent="0.25"/>
  <cols>
    <col min="1" max="1" width="2.5703125" customWidth="1"/>
    <col min="2" max="2" width="9.28515625" customWidth="1"/>
    <col min="3" max="3" width="13.5703125" customWidth="1"/>
    <col min="4" max="4" width="25.7109375" customWidth="1"/>
    <col min="5" max="5" width="19.85546875" customWidth="1"/>
    <col min="6" max="6" width="18" style="8" customWidth="1"/>
    <col min="7" max="7" width="13.5703125" style="8" customWidth="1"/>
    <col min="8" max="8" width="16.5703125" style="8" customWidth="1"/>
    <col min="9" max="9" width="17.42578125" style="8" customWidth="1"/>
    <col min="10" max="10" width="21" style="89" customWidth="1"/>
    <col min="11" max="11" width="19.5703125" customWidth="1"/>
    <col min="12" max="12" width="18.140625" customWidth="1"/>
    <col min="13" max="13" width="13.42578125" customWidth="1"/>
    <col min="14" max="14" width="18" customWidth="1"/>
    <col min="15" max="15" width="14.28515625" customWidth="1"/>
    <col min="16" max="16" width="11.42578125" customWidth="1"/>
    <col min="17" max="17" width="12.42578125" customWidth="1"/>
    <col min="18" max="18" width="11.42578125" customWidth="1"/>
    <col min="19" max="19" width="12.85546875" customWidth="1"/>
    <col min="20" max="20" width="14.7109375" customWidth="1"/>
    <col min="21"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2.42578125" customWidth="1"/>
    <col min="37" max="37" width="14.28515625" style="8" customWidth="1"/>
    <col min="38" max="38" width="13.85546875" customWidth="1"/>
    <col min="39" max="39" width="14.42578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 min="56" max="56" width="11.42578125" customWidth="1"/>
    <col min="58" max="58" width="22.7109375" customWidth="1"/>
  </cols>
  <sheetData>
    <row r="1" spans="1:75" ht="7.5" customHeight="1" x14ac:dyDescent="0.25">
      <c r="F1"/>
      <c r="G1"/>
      <c r="H1"/>
      <c r="I1"/>
      <c r="J1"/>
      <c r="X1" s="1"/>
      <c r="AK1"/>
    </row>
    <row r="2" spans="1:75" ht="11.25" customHeight="1" thickBot="1" x14ac:dyDescent="0.3">
      <c r="F2"/>
      <c r="G2"/>
      <c r="H2" s="2"/>
      <c r="I2"/>
      <c r="J2"/>
      <c r="X2" s="1"/>
      <c r="AK2"/>
    </row>
    <row r="3" spans="1:75" ht="21" customHeight="1" thickBot="1" x14ac:dyDescent="0.3">
      <c r="B3" s="573"/>
      <c r="C3" s="574"/>
      <c r="D3" s="579" t="s">
        <v>0</v>
      </c>
      <c r="E3" s="580"/>
      <c r="F3" s="580"/>
      <c r="G3" s="581"/>
      <c r="H3" s="585" t="s">
        <v>1</v>
      </c>
      <c r="I3" s="586"/>
      <c r="J3" s="3"/>
      <c r="K3" s="4" t="s">
        <v>2</v>
      </c>
      <c r="L3" s="5"/>
      <c r="M3" s="6"/>
      <c r="N3" s="6"/>
      <c r="O3" s="6"/>
      <c r="P3" s="6"/>
      <c r="Q3" s="6"/>
      <c r="R3" s="6"/>
      <c r="S3" s="6"/>
      <c r="T3" s="6"/>
      <c r="U3" s="6"/>
      <c r="V3" s="6"/>
      <c r="W3" s="6"/>
      <c r="X3" s="7"/>
      <c r="Y3" s="7"/>
      <c r="Z3" s="6"/>
      <c r="AA3" s="7"/>
      <c r="AB3" s="6"/>
      <c r="AC3" s="7"/>
      <c r="AD3" s="6"/>
      <c r="AE3" s="7"/>
      <c r="AF3" s="6"/>
      <c r="AG3" s="7"/>
      <c r="AH3" s="6"/>
      <c r="AI3" s="7"/>
      <c r="AJ3" s="6"/>
      <c r="AK3" s="6"/>
      <c r="AL3" s="7"/>
      <c r="AM3" s="6"/>
      <c r="AN3" s="7"/>
      <c r="AO3" s="6"/>
      <c r="AP3" s="6"/>
      <c r="AQ3" s="7"/>
      <c r="AR3" s="6"/>
      <c r="AS3" s="6"/>
      <c r="AT3" s="6"/>
      <c r="AU3" s="6"/>
      <c r="AV3" s="6"/>
      <c r="AW3" s="6"/>
      <c r="AX3" s="7"/>
      <c r="AY3" s="6"/>
      <c r="AZ3" s="6"/>
      <c r="BA3" s="7"/>
      <c r="BB3" s="6"/>
      <c r="BC3" s="7"/>
      <c r="BD3" s="6"/>
      <c r="BE3" s="7"/>
      <c r="BF3" s="6"/>
    </row>
    <row r="4" spans="1:75" ht="28.5" customHeight="1" thickBot="1" x14ac:dyDescent="0.3">
      <c r="B4" s="575"/>
      <c r="C4" s="576"/>
      <c r="D4" s="582"/>
      <c r="E4" s="583"/>
      <c r="F4" s="583"/>
      <c r="G4" s="584"/>
      <c r="H4" s="587"/>
      <c r="I4" s="588"/>
      <c r="J4" s="9"/>
      <c r="K4" s="10">
        <v>250</v>
      </c>
      <c r="L4" s="4" t="s">
        <v>3</v>
      </c>
      <c r="M4" s="6"/>
      <c r="N4" s="6"/>
      <c r="O4" s="6"/>
      <c r="P4" s="6"/>
      <c r="Q4" s="6"/>
      <c r="R4" s="6"/>
      <c r="S4" s="6"/>
      <c r="T4" s="6"/>
      <c r="U4" s="6"/>
      <c r="V4" s="6"/>
      <c r="W4" s="6"/>
      <c r="X4" s="7"/>
      <c r="Y4" s="7"/>
      <c r="Z4" s="6"/>
      <c r="AA4" s="7"/>
      <c r="AB4" s="6"/>
      <c r="AC4" s="7"/>
      <c r="AD4" s="6"/>
      <c r="AE4" s="7"/>
      <c r="AF4" s="6"/>
      <c r="AG4" s="7"/>
      <c r="AH4" s="6"/>
      <c r="AI4" s="7"/>
      <c r="AJ4" s="6"/>
      <c r="AK4" s="6"/>
      <c r="AL4" s="7"/>
      <c r="AM4" s="6"/>
      <c r="AN4" s="7"/>
      <c r="AO4" s="6"/>
      <c r="AP4" s="6"/>
      <c r="AQ4" s="7"/>
      <c r="AR4" s="6"/>
      <c r="AS4" s="6"/>
      <c r="AT4" s="6"/>
      <c r="AU4" s="6"/>
      <c r="AV4" s="6"/>
      <c r="AW4" s="6"/>
      <c r="AX4" s="7"/>
      <c r="AY4" s="6"/>
      <c r="AZ4" s="6"/>
      <c r="BA4" s="7"/>
      <c r="BB4" s="6"/>
      <c r="BC4" s="7"/>
      <c r="BD4" s="6"/>
      <c r="BE4" s="7"/>
      <c r="BF4" s="6"/>
    </row>
    <row r="5" spans="1:75" ht="23.25" customHeight="1" thickBot="1" x14ac:dyDescent="0.3">
      <c r="B5" s="575"/>
      <c r="C5" s="576"/>
      <c r="D5" s="11" t="s">
        <v>4</v>
      </c>
      <c r="E5" s="12"/>
      <c r="F5" s="591" t="s">
        <v>106</v>
      </c>
      <c r="G5" s="591"/>
      <c r="H5" s="589"/>
      <c r="I5" s="590"/>
      <c r="J5" s="9"/>
      <c r="K5" s="13">
        <f>+L6*K4</f>
        <v>437726250</v>
      </c>
      <c r="L5" s="14" t="s">
        <v>5</v>
      </c>
      <c r="M5" s="6" t="s">
        <v>524</v>
      </c>
      <c r="N5" s="6"/>
      <c r="O5" s="6"/>
      <c r="P5" s="6"/>
      <c r="Q5" s="6"/>
      <c r="R5" s="6"/>
      <c r="S5" s="6"/>
      <c r="T5" s="6"/>
      <c r="U5" s="6"/>
      <c r="V5" s="6"/>
      <c r="W5" s="6"/>
      <c r="X5" s="7"/>
      <c r="Y5" s="7"/>
      <c r="Z5" s="7"/>
      <c r="AA5" s="7"/>
      <c r="AB5" s="7"/>
      <c r="AC5" s="7"/>
      <c r="AD5" s="562" t="s">
        <v>6</v>
      </c>
      <c r="AE5" s="563"/>
      <c r="AF5" s="563"/>
      <c r="AG5" s="563"/>
      <c r="AH5" s="563"/>
      <c r="AI5" s="563"/>
      <c r="AJ5" s="563"/>
      <c r="AK5" s="563"/>
      <c r="AL5" s="563"/>
      <c r="AM5" s="563"/>
      <c r="AN5" s="563"/>
      <c r="AO5" s="563"/>
      <c r="AP5" s="563"/>
      <c r="AQ5" s="564"/>
      <c r="AR5" s="6"/>
      <c r="AS5" s="6"/>
      <c r="AT5" s="6"/>
      <c r="AU5" s="6"/>
      <c r="AV5" s="6"/>
      <c r="AW5" s="6"/>
      <c r="AX5" s="6"/>
      <c r="AY5" s="6"/>
      <c r="AZ5" s="6"/>
      <c r="BA5" s="6"/>
      <c r="BB5" s="6"/>
      <c r="BC5" s="6"/>
      <c r="BD5" s="6"/>
      <c r="BE5" s="6"/>
      <c r="BF5" s="6"/>
    </row>
    <row r="6" spans="1:75" s="15" customFormat="1" ht="31.5" customHeight="1" thickBot="1" x14ac:dyDescent="0.3">
      <c r="B6" s="577"/>
      <c r="C6" s="578"/>
      <c r="D6" s="16" t="s">
        <v>7</v>
      </c>
      <c r="E6" s="598" t="s">
        <v>523</v>
      </c>
      <c r="F6" s="598"/>
      <c r="G6" s="599"/>
      <c r="H6" s="567" t="s">
        <v>9</v>
      </c>
      <c r="I6" s="568"/>
      <c r="J6" s="568"/>
      <c r="K6" s="569"/>
      <c r="L6" s="17">
        <v>1750905</v>
      </c>
      <c r="M6" s="6"/>
      <c r="N6" s="553" t="s">
        <v>10</v>
      </c>
      <c r="O6" s="554"/>
      <c r="P6" s="553" t="s">
        <v>11</v>
      </c>
      <c r="Q6" s="554"/>
      <c r="R6" s="555"/>
      <c r="S6" s="570" t="s">
        <v>12</v>
      </c>
      <c r="T6" s="571"/>
      <c r="U6" s="572"/>
      <c r="V6" s="553" t="s">
        <v>13</v>
      </c>
      <c r="W6" s="554"/>
      <c r="X6" s="554"/>
      <c r="Y6" s="562" t="s">
        <v>14</v>
      </c>
      <c r="Z6" s="563"/>
      <c r="AA6" s="563"/>
      <c r="AB6" s="563"/>
      <c r="AC6" s="564"/>
      <c r="AD6" s="562" t="s">
        <v>15</v>
      </c>
      <c r="AE6" s="563"/>
      <c r="AF6" s="563"/>
      <c r="AG6" s="563"/>
      <c r="AH6" s="564"/>
      <c r="AI6" s="553" t="s">
        <v>16</v>
      </c>
      <c r="AJ6" s="554"/>
      <c r="AK6" s="554"/>
      <c r="AL6" s="555"/>
      <c r="AM6" s="553" t="s">
        <v>17</v>
      </c>
      <c r="AN6" s="554"/>
      <c r="AO6" s="554"/>
      <c r="AP6" s="554"/>
      <c r="AQ6" s="555"/>
      <c r="AR6" s="6"/>
      <c r="AS6" s="553" t="s">
        <v>18</v>
      </c>
      <c r="AT6" s="555"/>
      <c r="AU6" s="553" t="s">
        <v>19</v>
      </c>
      <c r="AV6" s="554"/>
      <c r="AW6" s="554"/>
      <c r="AX6" s="554"/>
      <c r="AY6" s="554"/>
      <c r="AZ6" s="555"/>
      <c r="BA6" s="553" t="s">
        <v>20</v>
      </c>
      <c r="BB6" s="554"/>
      <c r="BC6" s="555"/>
      <c r="BD6" s="553" t="s">
        <v>21</v>
      </c>
      <c r="BE6" s="554"/>
      <c r="BF6" s="555"/>
    </row>
    <row r="7" spans="1:75" s="29" customFormat="1" ht="77.25" thickBot="1" x14ac:dyDescent="0.3">
      <c r="A7" s="18"/>
      <c r="B7" s="177" t="s">
        <v>22</v>
      </c>
      <c r="C7" s="178" t="s">
        <v>23</v>
      </c>
      <c r="D7" s="184" t="s">
        <v>24</v>
      </c>
      <c r="E7" s="185" t="s">
        <v>25</v>
      </c>
      <c r="F7" s="185" t="s">
        <v>26</v>
      </c>
      <c r="G7" s="184" t="s">
        <v>27</v>
      </c>
      <c r="H7" s="177" t="s">
        <v>28</v>
      </c>
      <c r="I7" s="177" t="s">
        <v>29</v>
      </c>
      <c r="J7" s="177" t="s">
        <v>30</v>
      </c>
      <c r="K7" s="177" t="s">
        <v>31</v>
      </c>
      <c r="L7" s="177" t="s">
        <v>32</v>
      </c>
      <c r="M7" s="177" t="s">
        <v>33</v>
      </c>
      <c r="N7" s="177" t="s">
        <v>34</v>
      </c>
      <c r="O7" s="178" t="s">
        <v>35</v>
      </c>
      <c r="P7" s="178" t="s">
        <v>36</v>
      </c>
      <c r="Q7" s="177" t="s">
        <v>37</v>
      </c>
      <c r="R7" s="177" t="s">
        <v>38</v>
      </c>
      <c r="S7" s="178" t="s">
        <v>39</v>
      </c>
      <c r="T7" s="177" t="s">
        <v>40</v>
      </c>
      <c r="U7" s="177" t="s">
        <v>41</v>
      </c>
      <c r="V7" s="177" t="s">
        <v>42</v>
      </c>
      <c r="W7" s="178" t="s">
        <v>43</v>
      </c>
      <c r="X7" s="177" t="s">
        <v>44</v>
      </c>
      <c r="Y7" s="177" t="s">
        <v>45</v>
      </c>
      <c r="Z7" s="177" t="s">
        <v>46</v>
      </c>
      <c r="AA7" s="177" t="s">
        <v>47</v>
      </c>
      <c r="AB7" s="183" t="s">
        <v>48</v>
      </c>
      <c r="AC7" s="182" t="s">
        <v>49</v>
      </c>
      <c r="AD7" s="177" t="s">
        <v>50</v>
      </c>
      <c r="AE7" s="177" t="s">
        <v>51</v>
      </c>
      <c r="AF7" s="177" t="s">
        <v>52</v>
      </c>
      <c r="AG7" s="183" t="s">
        <v>53</v>
      </c>
      <c r="AH7" s="182" t="s">
        <v>54</v>
      </c>
      <c r="AI7" s="177" t="s">
        <v>55</v>
      </c>
      <c r="AJ7" s="177" t="s">
        <v>56</v>
      </c>
      <c r="AK7" s="183" t="s">
        <v>57</v>
      </c>
      <c r="AL7" s="183" t="s">
        <v>58</v>
      </c>
      <c r="AM7" s="177" t="s">
        <v>59</v>
      </c>
      <c r="AN7" s="183" t="s">
        <v>60</v>
      </c>
      <c r="AO7" s="183" t="s">
        <v>61</v>
      </c>
      <c r="AP7" s="183" t="s">
        <v>62</v>
      </c>
      <c r="AQ7" s="182" t="s">
        <v>63</v>
      </c>
      <c r="AR7" s="182" t="s">
        <v>64</v>
      </c>
      <c r="AS7" s="177" t="s">
        <v>65</v>
      </c>
      <c r="AT7" s="177" t="s">
        <v>66</v>
      </c>
      <c r="AU7" s="177" t="s">
        <v>67</v>
      </c>
      <c r="AV7" s="177" t="s">
        <v>68</v>
      </c>
      <c r="AW7" s="177" t="s">
        <v>69</v>
      </c>
      <c r="AX7" s="181" t="s">
        <v>70</v>
      </c>
      <c r="AY7" s="180" t="s">
        <v>71</v>
      </c>
      <c r="AZ7" s="180" t="s">
        <v>72</v>
      </c>
      <c r="BA7" s="179" t="s">
        <v>73</v>
      </c>
      <c r="BB7" s="177" t="s">
        <v>74</v>
      </c>
      <c r="BC7" s="177" t="s">
        <v>75</v>
      </c>
      <c r="BD7" s="178" t="s">
        <v>76</v>
      </c>
      <c r="BE7" s="178" t="s">
        <v>77</v>
      </c>
      <c r="BF7" s="178" t="s">
        <v>78</v>
      </c>
      <c r="BG7" s="28"/>
      <c r="BH7" s="28"/>
      <c r="BI7" s="28"/>
      <c r="BJ7" s="28"/>
      <c r="BK7" s="28"/>
      <c r="BL7" s="28"/>
      <c r="BM7" s="28"/>
      <c r="BN7" s="28"/>
      <c r="BO7" s="28"/>
      <c r="BP7" s="28"/>
      <c r="BQ7" s="28"/>
      <c r="BR7" s="28"/>
      <c r="BS7" s="28"/>
      <c r="BT7" s="28"/>
      <c r="BU7" s="28"/>
      <c r="BV7" s="28"/>
      <c r="BW7" s="28"/>
    </row>
    <row r="8" spans="1:75" s="15" customFormat="1" ht="12.75" x14ac:dyDescent="0.2">
      <c r="B8" s="30">
        <v>2026</v>
      </c>
      <c r="C8" s="30">
        <v>891780111</v>
      </c>
      <c r="D8" s="30" t="s">
        <v>79</v>
      </c>
      <c r="E8" s="31" t="s">
        <v>522</v>
      </c>
      <c r="F8" s="176" t="s">
        <v>521</v>
      </c>
      <c r="G8" s="32">
        <v>0</v>
      </c>
      <c r="H8" s="32" t="s">
        <v>82</v>
      </c>
      <c r="I8" s="30" t="s">
        <v>83</v>
      </c>
      <c r="J8" s="33" t="s">
        <v>84</v>
      </c>
      <c r="K8" s="34" t="s">
        <v>520</v>
      </c>
      <c r="L8" s="35">
        <v>19470000</v>
      </c>
      <c r="M8" s="30" t="s">
        <v>86</v>
      </c>
      <c r="N8" s="34" t="s">
        <v>519</v>
      </c>
      <c r="O8" s="34">
        <v>1081797128</v>
      </c>
      <c r="P8" s="36">
        <v>99</v>
      </c>
      <c r="Q8" s="37">
        <v>46037</v>
      </c>
      <c r="R8" s="36">
        <v>367950000</v>
      </c>
      <c r="S8" s="175">
        <v>980</v>
      </c>
      <c r="T8" s="37">
        <v>46038</v>
      </c>
      <c r="U8" s="35">
        <v>19470000</v>
      </c>
      <c r="V8" s="32" t="s">
        <v>88</v>
      </c>
      <c r="W8" s="174">
        <v>1082943891</v>
      </c>
      <c r="X8" s="41" t="s">
        <v>219</v>
      </c>
      <c r="Y8" s="38">
        <v>46038</v>
      </c>
      <c r="Z8" s="38">
        <v>46038</v>
      </c>
      <c r="AA8" s="38" t="s">
        <v>90</v>
      </c>
      <c r="AB8" s="38">
        <v>46203</v>
      </c>
      <c r="AC8" s="41">
        <f t="shared" ref="AC8:AC39" si="0">+IF(AA8="1800-01-01",AB8-Z8,AB8-AA8)</f>
        <v>165</v>
      </c>
      <c r="AD8" s="35">
        <v>0</v>
      </c>
      <c r="AE8" s="35">
        <v>0</v>
      </c>
      <c r="AF8" s="35">
        <v>0</v>
      </c>
      <c r="AG8" s="40" t="s">
        <v>90</v>
      </c>
      <c r="AH8" s="41">
        <f t="shared" ref="AH8:AH39" si="1">+IF(AG8="1800-01-01",0,AG8-AB8)</f>
        <v>0</v>
      </c>
      <c r="AI8" s="35">
        <v>0</v>
      </c>
      <c r="AJ8" s="35">
        <v>0</v>
      </c>
      <c r="AK8" s="32" t="s">
        <v>90</v>
      </c>
      <c r="AL8" s="37" t="s">
        <v>90</v>
      </c>
      <c r="AM8" s="35">
        <v>0</v>
      </c>
      <c r="AN8" s="37" t="s">
        <v>90</v>
      </c>
      <c r="AO8" s="37" t="s">
        <v>90</v>
      </c>
      <c r="AP8" s="37" t="s">
        <v>90</v>
      </c>
      <c r="AQ8" s="41">
        <f t="shared" ref="AQ8:AQ39" si="2">+IF(AN8="1800-01-01",0,AO8-AN8)</f>
        <v>0</v>
      </c>
      <c r="AR8" s="41">
        <f>+L8+AE8-AJ8</f>
        <v>19470000</v>
      </c>
      <c r="AS8" s="32" t="s">
        <v>88</v>
      </c>
      <c r="AT8" s="35">
        <v>19470000</v>
      </c>
      <c r="AU8" s="32" t="s">
        <v>91</v>
      </c>
      <c r="AV8" s="35">
        <v>0</v>
      </c>
      <c r="AW8" s="42" t="s">
        <v>90</v>
      </c>
      <c r="AX8" s="43">
        <v>16170000</v>
      </c>
      <c r="AY8" s="44">
        <f t="shared" ref="AY8:AY39" si="3">AR8-AX8</f>
        <v>3300000</v>
      </c>
      <c r="AZ8" s="45">
        <f t="shared" ref="AZ8:AZ39" si="4">+IFERROR(AX8/AR8,"_")</f>
        <v>0.83050847457627119</v>
      </c>
      <c r="BA8" s="46">
        <v>0.83</v>
      </c>
      <c r="BB8" s="42" t="s">
        <v>90</v>
      </c>
      <c r="BC8" s="32" t="s">
        <v>92</v>
      </c>
      <c r="BD8" s="41" t="s">
        <v>518</v>
      </c>
      <c r="BE8" s="30" t="s">
        <v>88</v>
      </c>
      <c r="BF8" s="30" t="s">
        <v>88</v>
      </c>
    </row>
    <row r="9" spans="1:75" x14ac:dyDescent="0.25">
      <c r="B9" s="56">
        <v>2026</v>
      </c>
      <c r="C9" s="51">
        <v>891780111</v>
      </c>
      <c r="D9" s="51" t="s">
        <v>79</v>
      </c>
      <c r="E9" s="161" t="s">
        <v>517</v>
      </c>
      <c r="F9" s="169" t="s">
        <v>516</v>
      </c>
      <c r="G9" s="56">
        <v>0</v>
      </c>
      <c r="H9" s="56" t="s">
        <v>82</v>
      </c>
      <c r="I9" s="56" t="s">
        <v>83</v>
      </c>
      <c r="J9" s="161" t="s">
        <v>84</v>
      </c>
      <c r="K9" s="173" t="s">
        <v>515</v>
      </c>
      <c r="L9" s="114">
        <v>19470000</v>
      </c>
      <c r="M9" s="51" t="s">
        <v>86</v>
      </c>
      <c r="N9" s="109" t="s">
        <v>514</v>
      </c>
      <c r="O9" s="109">
        <v>39047317</v>
      </c>
      <c r="P9" s="109">
        <v>99</v>
      </c>
      <c r="Q9" s="120">
        <v>46037</v>
      </c>
      <c r="R9" s="109">
        <v>367950000</v>
      </c>
      <c r="S9" s="160">
        <v>981</v>
      </c>
      <c r="T9" s="120">
        <v>46038</v>
      </c>
      <c r="U9" s="114">
        <v>19470000</v>
      </c>
      <c r="V9" s="56" t="s">
        <v>88</v>
      </c>
      <c r="W9" s="165">
        <v>7634903</v>
      </c>
      <c r="X9" s="54" t="s">
        <v>263</v>
      </c>
      <c r="Y9" s="120">
        <v>46038</v>
      </c>
      <c r="Z9" s="120">
        <v>46038</v>
      </c>
      <c r="AA9" s="120" t="s">
        <v>90</v>
      </c>
      <c r="AB9" s="120">
        <v>46188</v>
      </c>
      <c r="AC9" s="54">
        <f t="shared" si="0"/>
        <v>150</v>
      </c>
      <c r="AD9" s="114">
        <v>0</v>
      </c>
      <c r="AE9" s="114">
        <v>0</v>
      </c>
      <c r="AF9" s="114">
        <v>0</v>
      </c>
      <c r="AG9" s="118" t="s">
        <v>90</v>
      </c>
      <c r="AH9" s="54">
        <f t="shared" si="1"/>
        <v>0</v>
      </c>
      <c r="AI9" s="114">
        <v>0</v>
      </c>
      <c r="AJ9" s="114">
        <v>0</v>
      </c>
      <c r="AK9" s="56" t="s">
        <v>90</v>
      </c>
      <c r="AL9" s="116" t="s">
        <v>90</v>
      </c>
      <c r="AM9" s="114">
        <v>0</v>
      </c>
      <c r="AN9" s="116" t="s">
        <v>90</v>
      </c>
      <c r="AO9" s="116" t="s">
        <v>90</v>
      </c>
      <c r="AP9" s="116" t="s">
        <v>90</v>
      </c>
      <c r="AQ9" s="54">
        <f t="shared" si="2"/>
        <v>0</v>
      </c>
      <c r="AR9" s="54">
        <f>+L9+AE9-AJ9</f>
        <v>19470000</v>
      </c>
      <c r="AS9" s="56" t="s">
        <v>88</v>
      </c>
      <c r="AT9" s="114">
        <v>19470000</v>
      </c>
      <c r="AU9" s="56" t="s">
        <v>91</v>
      </c>
      <c r="AV9" s="114">
        <v>0</v>
      </c>
      <c r="AW9" s="111" t="s">
        <v>90</v>
      </c>
      <c r="AX9" s="533">
        <v>17640000</v>
      </c>
      <c r="AY9" s="58">
        <f t="shared" si="3"/>
        <v>1830000</v>
      </c>
      <c r="AZ9" s="112">
        <f t="shared" si="4"/>
        <v>0.90600924499229585</v>
      </c>
      <c r="BA9" s="159">
        <v>0.91</v>
      </c>
      <c r="BB9" s="111" t="s">
        <v>90</v>
      </c>
      <c r="BC9" s="56" t="s">
        <v>92</v>
      </c>
      <c r="BD9" s="109" t="s">
        <v>513</v>
      </c>
      <c r="BE9" s="56" t="s">
        <v>88</v>
      </c>
      <c r="BF9" s="56" t="s">
        <v>88</v>
      </c>
    </row>
    <row r="10" spans="1:75" x14ac:dyDescent="0.25">
      <c r="B10" s="56">
        <v>2026</v>
      </c>
      <c r="C10" s="51">
        <v>891780111</v>
      </c>
      <c r="D10" s="51" t="s">
        <v>79</v>
      </c>
      <c r="E10" s="161" t="s">
        <v>512</v>
      </c>
      <c r="F10" s="169" t="s">
        <v>511</v>
      </c>
      <c r="G10" s="56">
        <v>0</v>
      </c>
      <c r="H10" s="56" t="s">
        <v>82</v>
      </c>
      <c r="I10" s="56" t="s">
        <v>83</v>
      </c>
      <c r="J10" s="161" t="s">
        <v>84</v>
      </c>
      <c r="K10" s="109" t="s">
        <v>510</v>
      </c>
      <c r="L10" s="114">
        <v>20650000</v>
      </c>
      <c r="M10" s="51" t="s">
        <v>86</v>
      </c>
      <c r="N10" s="109" t="s">
        <v>509</v>
      </c>
      <c r="O10" s="109">
        <v>1082846537</v>
      </c>
      <c r="P10" s="109">
        <v>99</v>
      </c>
      <c r="Q10" s="120">
        <v>46037</v>
      </c>
      <c r="R10" s="109">
        <v>367950000</v>
      </c>
      <c r="S10" s="160">
        <v>982</v>
      </c>
      <c r="T10" s="120">
        <v>46038</v>
      </c>
      <c r="U10" s="114">
        <v>20650000</v>
      </c>
      <c r="V10" s="56" t="s">
        <v>88</v>
      </c>
      <c r="W10" s="165">
        <v>84457116</v>
      </c>
      <c r="X10" s="54" t="s">
        <v>503</v>
      </c>
      <c r="Y10" s="120">
        <v>46038</v>
      </c>
      <c r="Z10" s="120">
        <v>46038</v>
      </c>
      <c r="AA10" s="120" t="s">
        <v>90</v>
      </c>
      <c r="AB10" s="120">
        <v>46189</v>
      </c>
      <c r="AC10" s="54">
        <f t="shared" si="0"/>
        <v>151</v>
      </c>
      <c r="AD10" s="114">
        <v>0</v>
      </c>
      <c r="AE10" s="114">
        <v>0</v>
      </c>
      <c r="AF10" s="114">
        <v>0</v>
      </c>
      <c r="AG10" s="118" t="s">
        <v>90</v>
      </c>
      <c r="AH10" s="54">
        <f t="shared" si="1"/>
        <v>0</v>
      </c>
      <c r="AI10" s="114">
        <v>0</v>
      </c>
      <c r="AJ10" s="114">
        <v>0</v>
      </c>
      <c r="AK10" s="56" t="s">
        <v>90</v>
      </c>
      <c r="AL10" s="116" t="s">
        <v>90</v>
      </c>
      <c r="AM10" s="114">
        <v>0</v>
      </c>
      <c r="AN10" s="116" t="s">
        <v>90</v>
      </c>
      <c r="AO10" s="116" t="s">
        <v>90</v>
      </c>
      <c r="AP10" s="116" t="s">
        <v>90</v>
      </c>
      <c r="AQ10" s="54">
        <f t="shared" si="2"/>
        <v>0</v>
      </c>
      <c r="AR10" s="54">
        <f>+L10+AE10-AJ10</f>
        <v>20650000</v>
      </c>
      <c r="AS10" s="56" t="s">
        <v>88</v>
      </c>
      <c r="AT10" s="114">
        <v>20650000</v>
      </c>
      <c r="AU10" s="56" t="s">
        <v>91</v>
      </c>
      <c r="AV10" s="114">
        <v>0</v>
      </c>
      <c r="AW10" s="111" t="s">
        <v>90</v>
      </c>
      <c r="AX10" s="533">
        <v>18620000</v>
      </c>
      <c r="AY10" s="58">
        <f t="shared" si="3"/>
        <v>2030000</v>
      </c>
      <c r="AZ10" s="112">
        <f t="shared" si="4"/>
        <v>0.90169491525423728</v>
      </c>
      <c r="BA10" s="159">
        <v>0.9</v>
      </c>
      <c r="BB10" s="111" t="s">
        <v>90</v>
      </c>
      <c r="BC10" s="56" t="s">
        <v>92</v>
      </c>
      <c r="BD10" s="170" t="s">
        <v>508</v>
      </c>
      <c r="BE10" s="56" t="s">
        <v>88</v>
      </c>
      <c r="BF10" s="56" t="s">
        <v>88</v>
      </c>
    </row>
    <row r="11" spans="1:75" x14ac:dyDescent="0.25">
      <c r="B11" s="56">
        <v>2026</v>
      </c>
      <c r="C11" s="51">
        <v>891780111</v>
      </c>
      <c r="D11" s="51" t="s">
        <v>79</v>
      </c>
      <c r="E11" s="161" t="s">
        <v>507</v>
      </c>
      <c r="F11" s="169" t="s">
        <v>506</v>
      </c>
      <c r="G11" s="56">
        <v>0</v>
      </c>
      <c r="H11" s="56" t="s">
        <v>82</v>
      </c>
      <c r="I11" s="56" t="s">
        <v>83</v>
      </c>
      <c r="J11" s="161" t="s">
        <v>84</v>
      </c>
      <c r="K11" s="109" t="s">
        <v>505</v>
      </c>
      <c r="L11" s="114">
        <v>21660000</v>
      </c>
      <c r="M11" s="51" t="s">
        <v>86</v>
      </c>
      <c r="N11" s="161" t="s">
        <v>504</v>
      </c>
      <c r="O11" s="109">
        <v>85150568</v>
      </c>
      <c r="P11" s="109">
        <v>99</v>
      </c>
      <c r="Q11" s="120">
        <v>46037</v>
      </c>
      <c r="R11" s="109">
        <v>367950000</v>
      </c>
      <c r="S11" s="160">
        <v>983</v>
      </c>
      <c r="T11" s="120">
        <v>46038</v>
      </c>
      <c r="U11" s="114">
        <v>21660000</v>
      </c>
      <c r="V11" s="56" t="s">
        <v>88</v>
      </c>
      <c r="W11" s="165">
        <v>84457116</v>
      </c>
      <c r="X11" s="54" t="s">
        <v>503</v>
      </c>
      <c r="Y11" s="120">
        <v>46038</v>
      </c>
      <c r="Z11" s="120">
        <v>46038</v>
      </c>
      <c r="AA11" s="120" t="s">
        <v>90</v>
      </c>
      <c r="AB11" s="120">
        <v>46203</v>
      </c>
      <c r="AC11" s="54">
        <f t="shared" si="0"/>
        <v>165</v>
      </c>
      <c r="AD11" s="114">
        <v>0</v>
      </c>
      <c r="AE11" s="114">
        <v>0</v>
      </c>
      <c r="AF11" s="114">
        <v>0</v>
      </c>
      <c r="AG11" s="118" t="s">
        <v>90</v>
      </c>
      <c r="AH11" s="54">
        <f t="shared" si="1"/>
        <v>0</v>
      </c>
      <c r="AI11" s="114">
        <v>0</v>
      </c>
      <c r="AJ11" s="114">
        <v>0</v>
      </c>
      <c r="AK11" s="56" t="s">
        <v>90</v>
      </c>
      <c r="AL11" s="116" t="s">
        <v>90</v>
      </c>
      <c r="AM11" s="114">
        <v>0</v>
      </c>
      <c r="AN11" s="116" t="s">
        <v>90</v>
      </c>
      <c r="AO11" s="116" t="s">
        <v>90</v>
      </c>
      <c r="AP11" s="116" t="s">
        <v>90</v>
      </c>
      <c r="AQ11" s="54">
        <f t="shared" si="2"/>
        <v>0</v>
      </c>
      <c r="AR11" s="54">
        <f>+L11+AE11-AJ11</f>
        <v>21660000</v>
      </c>
      <c r="AS11" s="56" t="s">
        <v>88</v>
      </c>
      <c r="AT11" s="114">
        <v>21660000</v>
      </c>
      <c r="AU11" s="56" t="s">
        <v>91</v>
      </c>
      <c r="AV11" s="114">
        <v>0</v>
      </c>
      <c r="AW11" s="111" t="s">
        <v>90</v>
      </c>
      <c r="AX11" s="533">
        <v>17860000</v>
      </c>
      <c r="AY11" s="58">
        <f t="shared" si="3"/>
        <v>3800000</v>
      </c>
      <c r="AZ11" s="112">
        <f t="shared" si="4"/>
        <v>0.82456140350877194</v>
      </c>
      <c r="BA11" s="159">
        <v>0.82</v>
      </c>
      <c r="BB11" s="111" t="s">
        <v>90</v>
      </c>
      <c r="BC11" s="56" t="s">
        <v>92</v>
      </c>
      <c r="BD11" s="54" t="s">
        <v>502</v>
      </c>
      <c r="BE11" s="56" t="s">
        <v>88</v>
      </c>
      <c r="BF11" s="56" t="s">
        <v>88</v>
      </c>
    </row>
    <row r="12" spans="1:75" x14ac:dyDescent="0.25">
      <c r="B12" s="56">
        <v>2026</v>
      </c>
      <c r="C12" s="51">
        <v>891780111</v>
      </c>
      <c r="D12" s="51" t="s">
        <v>79</v>
      </c>
      <c r="E12" s="161" t="s">
        <v>501</v>
      </c>
      <c r="F12" s="169" t="s">
        <v>500</v>
      </c>
      <c r="G12" s="56">
        <v>0</v>
      </c>
      <c r="H12" s="56" t="s">
        <v>82</v>
      </c>
      <c r="I12" s="56" t="s">
        <v>83</v>
      </c>
      <c r="J12" s="161" t="s">
        <v>84</v>
      </c>
      <c r="K12" s="109" t="s">
        <v>499</v>
      </c>
      <c r="L12" s="114">
        <v>19470000</v>
      </c>
      <c r="M12" s="51" t="s">
        <v>86</v>
      </c>
      <c r="N12" s="109" t="s">
        <v>498</v>
      </c>
      <c r="O12" s="109">
        <v>1221967678</v>
      </c>
      <c r="P12" s="109">
        <v>99</v>
      </c>
      <c r="Q12" s="120">
        <v>46037</v>
      </c>
      <c r="R12" s="109">
        <v>367950000</v>
      </c>
      <c r="S12" s="160">
        <v>984</v>
      </c>
      <c r="T12" s="120">
        <v>46038</v>
      </c>
      <c r="U12" s="114">
        <v>19470000</v>
      </c>
      <c r="V12" s="56" t="s">
        <v>88</v>
      </c>
      <c r="W12" s="165">
        <v>12561250</v>
      </c>
      <c r="X12" s="165" t="s">
        <v>297</v>
      </c>
      <c r="Y12" s="120">
        <v>46038</v>
      </c>
      <c r="Z12" s="120">
        <v>46038</v>
      </c>
      <c r="AA12" s="120" t="s">
        <v>90</v>
      </c>
      <c r="AB12" s="120">
        <v>46203</v>
      </c>
      <c r="AC12" s="54">
        <f t="shared" si="0"/>
        <v>165</v>
      </c>
      <c r="AD12" s="114">
        <v>0</v>
      </c>
      <c r="AE12" s="114">
        <v>0</v>
      </c>
      <c r="AF12" s="114">
        <v>0</v>
      </c>
      <c r="AG12" s="118" t="s">
        <v>90</v>
      </c>
      <c r="AH12" s="54">
        <f t="shared" si="1"/>
        <v>0</v>
      </c>
      <c r="AI12" s="114">
        <v>0</v>
      </c>
      <c r="AJ12" s="114">
        <v>0</v>
      </c>
      <c r="AK12" s="56" t="s">
        <v>90</v>
      </c>
      <c r="AL12" s="116" t="s">
        <v>90</v>
      </c>
      <c r="AM12" s="114">
        <v>0</v>
      </c>
      <c r="AN12" s="116" t="s">
        <v>90</v>
      </c>
      <c r="AO12" s="116" t="s">
        <v>90</v>
      </c>
      <c r="AP12" s="116" t="s">
        <v>90</v>
      </c>
      <c r="AQ12" s="54">
        <f t="shared" si="2"/>
        <v>0</v>
      </c>
      <c r="AR12" s="54">
        <f>+L12+AE12-AJ12</f>
        <v>19470000</v>
      </c>
      <c r="AS12" s="56" t="s">
        <v>88</v>
      </c>
      <c r="AT12" s="114">
        <v>19470000</v>
      </c>
      <c r="AU12" s="56" t="s">
        <v>91</v>
      </c>
      <c r="AV12" s="114">
        <v>0</v>
      </c>
      <c r="AW12" s="111" t="s">
        <v>90</v>
      </c>
      <c r="AX12" s="533">
        <v>16170000</v>
      </c>
      <c r="AY12" s="58">
        <f t="shared" si="3"/>
        <v>3300000</v>
      </c>
      <c r="AZ12" s="112">
        <f t="shared" si="4"/>
        <v>0.83050847457627119</v>
      </c>
      <c r="BA12" s="159">
        <v>0.83</v>
      </c>
      <c r="BB12" s="111" t="s">
        <v>90</v>
      </c>
      <c r="BC12" s="56" t="s">
        <v>92</v>
      </c>
      <c r="BD12" s="109" t="s">
        <v>497</v>
      </c>
      <c r="BE12" s="56" t="s">
        <v>88</v>
      </c>
      <c r="BF12" s="56" t="s">
        <v>88</v>
      </c>
    </row>
    <row r="13" spans="1:75" x14ac:dyDescent="0.25">
      <c r="B13" s="56">
        <v>2026</v>
      </c>
      <c r="C13" s="51">
        <v>891780111</v>
      </c>
      <c r="D13" s="51" t="s">
        <v>79</v>
      </c>
      <c r="E13" s="161" t="s">
        <v>496</v>
      </c>
      <c r="F13" s="169" t="s">
        <v>495</v>
      </c>
      <c r="G13" s="56">
        <v>0</v>
      </c>
      <c r="H13" s="56" t="s">
        <v>82</v>
      </c>
      <c r="I13" s="56" t="s">
        <v>83</v>
      </c>
      <c r="J13" s="161" t="s">
        <v>84</v>
      </c>
      <c r="K13" s="109" t="s">
        <v>494</v>
      </c>
      <c r="L13" s="114">
        <v>17110000</v>
      </c>
      <c r="M13" s="51" t="s">
        <v>86</v>
      </c>
      <c r="N13" s="109" t="s">
        <v>493</v>
      </c>
      <c r="O13" s="109">
        <v>1004347197</v>
      </c>
      <c r="P13" s="109">
        <v>100</v>
      </c>
      <c r="Q13" s="120">
        <v>46037</v>
      </c>
      <c r="R13" s="109">
        <v>427845000</v>
      </c>
      <c r="S13" s="160">
        <v>988</v>
      </c>
      <c r="T13" s="120">
        <v>46038</v>
      </c>
      <c r="U13" s="114">
        <v>17110000</v>
      </c>
      <c r="V13" s="56" t="s">
        <v>88</v>
      </c>
      <c r="W13" s="165">
        <v>12561250</v>
      </c>
      <c r="X13" s="165" t="s">
        <v>297</v>
      </c>
      <c r="Y13" s="120">
        <v>46038</v>
      </c>
      <c r="Z13" s="120">
        <v>46038</v>
      </c>
      <c r="AA13" s="120" t="s">
        <v>90</v>
      </c>
      <c r="AB13" s="120">
        <v>46197</v>
      </c>
      <c r="AC13" s="54">
        <f t="shared" si="0"/>
        <v>159</v>
      </c>
      <c r="AD13" s="114">
        <v>0</v>
      </c>
      <c r="AE13" s="114">
        <v>0</v>
      </c>
      <c r="AF13" s="114">
        <v>0</v>
      </c>
      <c r="AG13" s="118" t="s">
        <v>90</v>
      </c>
      <c r="AH13" s="54">
        <f t="shared" si="1"/>
        <v>0</v>
      </c>
      <c r="AI13" s="114">
        <v>0</v>
      </c>
      <c r="AJ13" s="114">
        <v>0</v>
      </c>
      <c r="AK13" s="56" t="s">
        <v>90</v>
      </c>
      <c r="AL13" s="116" t="s">
        <v>90</v>
      </c>
      <c r="AM13" s="114">
        <v>0</v>
      </c>
      <c r="AN13" s="116" t="s">
        <v>90</v>
      </c>
      <c r="AO13" s="116" t="s">
        <v>90</v>
      </c>
      <c r="AP13" s="116" t="s">
        <v>90</v>
      </c>
      <c r="AQ13" s="54">
        <f t="shared" si="2"/>
        <v>0</v>
      </c>
      <c r="AR13" s="54">
        <f>+L13+AE13-AJ13</f>
        <v>17110000</v>
      </c>
      <c r="AS13" s="56" t="s">
        <v>88</v>
      </c>
      <c r="AT13" s="114">
        <v>17110000</v>
      </c>
      <c r="AU13" s="56" t="s">
        <v>91</v>
      </c>
      <c r="AV13" s="114">
        <v>0</v>
      </c>
      <c r="AW13" s="111" t="s">
        <v>90</v>
      </c>
      <c r="AX13" s="533">
        <v>14700000</v>
      </c>
      <c r="AY13" s="58">
        <f t="shared" si="3"/>
        <v>2410000</v>
      </c>
      <c r="AZ13" s="112">
        <f t="shared" si="4"/>
        <v>0.85914669783752196</v>
      </c>
      <c r="BA13" s="159">
        <v>0.86</v>
      </c>
      <c r="BB13" s="111" t="s">
        <v>90</v>
      </c>
      <c r="BC13" s="56" t="s">
        <v>92</v>
      </c>
      <c r="BD13" s="54" t="s">
        <v>492</v>
      </c>
      <c r="BE13" s="56" t="s">
        <v>88</v>
      </c>
      <c r="BF13" s="56" t="s">
        <v>88</v>
      </c>
    </row>
    <row r="14" spans="1:75" x14ac:dyDescent="0.25">
      <c r="B14" s="56">
        <v>2026</v>
      </c>
      <c r="C14" s="51">
        <v>891780111</v>
      </c>
      <c r="D14" s="51" t="s">
        <v>79</v>
      </c>
      <c r="E14" s="161" t="s">
        <v>491</v>
      </c>
      <c r="F14" s="169" t="s">
        <v>490</v>
      </c>
      <c r="G14" s="56">
        <v>0</v>
      </c>
      <c r="H14" s="56" t="s">
        <v>82</v>
      </c>
      <c r="I14" s="56" t="s">
        <v>83</v>
      </c>
      <c r="J14" s="161" t="s">
        <v>84</v>
      </c>
      <c r="K14" s="109" t="s">
        <v>489</v>
      </c>
      <c r="L14" s="114">
        <v>19470000</v>
      </c>
      <c r="M14" s="51" t="s">
        <v>86</v>
      </c>
      <c r="N14" s="109" t="s">
        <v>488</v>
      </c>
      <c r="O14" s="165">
        <v>1082858774</v>
      </c>
      <c r="P14" s="109">
        <v>99</v>
      </c>
      <c r="Q14" s="120">
        <v>46037</v>
      </c>
      <c r="R14" s="109">
        <v>367950000</v>
      </c>
      <c r="S14" s="160">
        <v>985</v>
      </c>
      <c r="T14" s="120">
        <v>46038</v>
      </c>
      <c r="U14" s="114">
        <v>19470000</v>
      </c>
      <c r="V14" s="56" t="s">
        <v>88</v>
      </c>
      <c r="W14" s="165">
        <v>1082943891</v>
      </c>
      <c r="X14" s="54" t="s">
        <v>219</v>
      </c>
      <c r="Y14" s="120">
        <v>46038</v>
      </c>
      <c r="Z14" s="120">
        <v>46038</v>
      </c>
      <c r="AA14" s="120" t="s">
        <v>90</v>
      </c>
      <c r="AB14" s="120">
        <v>46188</v>
      </c>
      <c r="AC14" s="54">
        <f t="shared" si="0"/>
        <v>150</v>
      </c>
      <c r="AD14" s="114">
        <v>0</v>
      </c>
      <c r="AE14" s="114">
        <v>0</v>
      </c>
      <c r="AF14" s="114">
        <v>0</v>
      </c>
      <c r="AG14" s="118" t="s">
        <v>90</v>
      </c>
      <c r="AH14" s="54">
        <f t="shared" si="1"/>
        <v>0</v>
      </c>
      <c r="AI14" s="114">
        <v>0</v>
      </c>
      <c r="AJ14" s="114">
        <v>0</v>
      </c>
      <c r="AK14" s="56" t="s">
        <v>90</v>
      </c>
      <c r="AL14" s="116" t="s">
        <v>90</v>
      </c>
      <c r="AM14" s="114">
        <v>0</v>
      </c>
      <c r="AN14" s="116" t="s">
        <v>90</v>
      </c>
      <c r="AO14" s="116" t="s">
        <v>90</v>
      </c>
      <c r="AP14" s="116" t="s">
        <v>90</v>
      </c>
      <c r="AQ14" s="54">
        <f t="shared" si="2"/>
        <v>0</v>
      </c>
      <c r="AR14" s="54">
        <f>+L14+AE14-AJ14</f>
        <v>19470000</v>
      </c>
      <c r="AS14" s="56" t="s">
        <v>88</v>
      </c>
      <c r="AT14" s="114">
        <v>19470000</v>
      </c>
      <c r="AU14" s="56" t="s">
        <v>91</v>
      </c>
      <c r="AV14" s="114">
        <v>0</v>
      </c>
      <c r="AW14" s="111" t="s">
        <v>90</v>
      </c>
      <c r="AX14" s="113">
        <v>17640000</v>
      </c>
      <c r="AY14" s="58">
        <f t="shared" si="3"/>
        <v>1830000</v>
      </c>
      <c r="AZ14" s="112">
        <f t="shared" si="4"/>
        <v>0.90600924499229585</v>
      </c>
      <c r="BA14" s="159">
        <v>0.91</v>
      </c>
      <c r="BB14" s="111" t="s">
        <v>90</v>
      </c>
      <c r="BC14" s="56" t="s">
        <v>92</v>
      </c>
      <c r="BD14" s="54" t="s">
        <v>487</v>
      </c>
      <c r="BE14" s="56" t="s">
        <v>88</v>
      </c>
      <c r="BF14" s="56" t="s">
        <v>88</v>
      </c>
    </row>
    <row r="15" spans="1:75" x14ac:dyDescent="0.25">
      <c r="B15" s="56">
        <v>2026</v>
      </c>
      <c r="C15" s="51">
        <v>891780111</v>
      </c>
      <c r="D15" s="51" t="s">
        <v>79</v>
      </c>
      <c r="E15" s="54" t="s">
        <v>486</v>
      </c>
      <c r="F15" s="169" t="s">
        <v>485</v>
      </c>
      <c r="G15" s="56">
        <v>0</v>
      </c>
      <c r="H15" s="56" t="s">
        <v>82</v>
      </c>
      <c r="I15" s="56" t="s">
        <v>83</v>
      </c>
      <c r="J15" s="161" t="s">
        <v>84</v>
      </c>
      <c r="K15" s="109" t="s">
        <v>484</v>
      </c>
      <c r="L15" s="114">
        <v>17700000</v>
      </c>
      <c r="M15" s="51" t="s">
        <v>86</v>
      </c>
      <c r="N15" s="109" t="s">
        <v>483</v>
      </c>
      <c r="O15" s="109">
        <v>1004374583</v>
      </c>
      <c r="P15" s="109">
        <v>100</v>
      </c>
      <c r="Q15" s="120">
        <v>46037</v>
      </c>
      <c r="R15" s="109">
        <v>427845000</v>
      </c>
      <c r="S15" s="160">
        <v>989</v>
      </c>
      <c r="T15" s="120">
        <v>46038</v>
      </c>
      <c r="U15" s="114">
        <v>17700000</v>
      </c>
      <c r="V15" s="56" t="s">
        <v>88</v>
      </c>
      <c r="W15" s="165">
        <v>36669977</v>
      </c>
      <c r="X15" s="54" t="s">
        <v>338</v>
      </c>
      <c r="Y15" s="120">
        <v>46038</v>
      </c>
      <c r="Z15" s="120">
        <v>46038</v>
      </c>
      <c r="AA15" s="120" t="s">
        <v>90</v>
      </c>
      <c r="AB15" s="120">
        <v>46203</v>
      </c>
      <c r="AC15" s="54">
        <f t="shared" si="0"/>
        <v>165</v>
      </c>
      <c r="AD15" s="114">
        <v>0</v>
      </c>
      <c r="AE15" s="114">
        <v>0</v>
      </c>
      <c r="AF15" s="114">
        <v>0</v>
      </c>
      <c r="AG15" s="118" t="s">
        <v>90</v>
      </c>
      <c r="AH15" s="54">
        <f t="shared" si="1"/>
        <v>0</v>
      </c>
      <c r="AI15" s="114">
        <v>0</v>
      </c>
      <c r="AJ15" s="114">
        <v>0</v>
      </c>
      <c r="AK15" s="56" t="s">
        <v>90</v>
      </c>
      <c r="AL15" s="116" t="s">
        <v>90</v>
      </c>
      <c r="AM15" s="114">
        <v>0</v>
      </c>
      <c r="AN15" s="116" t="s">
        <v>90</v>
      </c>
      <c r="AO15" s="116" t="s">
        <v>90</v>
      </c>
      <c r="AP15" s="116" t="s">
        <v>90</v>
      </c>
      <c r="AQ15" s="54">
        <f t="shared" si="2"/>
        <v>0</v>
      </c>
      <c r="AR15" s="54">
        <f>+L15+AE15-AJ15</f>
        <v>17700000</v>
      </c>
      <c r="AS15" s="56" t="s">
        <v>88</v>
      </c>
      <c r="AT15" s="114">
        <v>17700000</v>
      </c>
      <c r="AU15" s="56" t="s">
        <v>91</v>
      </c>
      <c r="AV15" s="114">
        <v>0</v>
      </c>
      <c r="AW15" s="111" t="s">
        <v>90</v>
      </c>
      <c r="AX15" s="113">
        <v>14700000</v>
      </c>
      <c r="AY15" s="58">
        <f t="shared" si="3"/>
        <v>3000000</v>
      </c>
      <c r="AZ15" s="112">
        <f t="shared" si="4"/>
        <v>0.83050847457627119</v>
      </c>
      <c r="BA15" s="159">
        <v>0.83</v>
      </c>
      <c r="BB15" s="111" t="s">
        <v>90</v>
      </c>
      <c r="BC15" s="56" t="s">
        <v>92</v>
      </c>
      <c r="BD15" s="54" t="s">
        <v>482</v>
      </c>
      <c r="BE15" s="56" t="s">
        <v>88</v>
      </c>
      <c r="BF15" s="56" t="s">
        <v>88</v>
      </c>
    </row>
    <row r="16" spans="1:75" x14ac:dyDescent="0.25">
      <c r="B16" s="56">
        <v>2026</v>
      </c>
      <c r="C16" s="51">
        <v>891780111</v>
      </c>
      <c r="D16" s="51" t="s">
        <v>79</v>
      </c>
      <c r="E16" s="54" t="s">
        <v>481</v>
      </c>
      <c r="F16" s="169" t="s">
        <v>480</v>
      </c>
      <c r="G16" s="56">
        <v>0</v>
      </c>
      <c r="H16" s="56" t="s">
        <v>82</v>
      </c>
      <c r="I16" s="56" t="s">
        <v>83</v>
      </c>
      <c r="J16" s="161" t="s">
        <v>84</v>
      </c>
      <c r="K16" s="109" t="s">
        <v>479</v>
      </c>
      <c r="L16" s="114">
        <v>21830000</v>
      </c>
      <c r="M16" s="51" t="s">
        <v>86</v>
      </c>
      <c r="N16" s="109" t="s">
        <v>478</v>
      </c>
      <c r="O16" s="109">
        <v>36669670</v>
      </c>
      <c r="P16" s="109">
        <v>99</v>
      </c>
      <c r="Q16" s="56" t="s">
        <v>477</v>
      </c>
      <c r="R16" s="109">
        <v>367950000</v>
      </c>
      <c r="S16" s="160">
        <v>986</v>
      </c>
      <c r="T16" s="120">
        <v>46038</v>
      </c>
      <c r="U16" s="114">
        <v>21830000</v>
      </c>
      <c r="V16" s="56" t="s">
        <v>88</v>
      </c>
      <c r="W16" s="165">
        <v>1082900194</v>
      </c>
      <c r="X16" s="54" t="s">
        <v>274</v>
      </c>
      <c r="Y16" s="120">
        <v>46038</v>
      </c>
      <c r="Z16" s="120">
        <v>46038</v>
      </c>
      <c r="AA16" s="120" t="s">
        <v>90</v>
      </c>
      <c r="AB16" s="120">
        <v>46194</v>
      </c>
      <c r="AC16" s="54">
        <f t="shared" si="0"/>
        <v>156</v>
      </c>
      <c r="AD16" s="114">
        <v>0</v>
      </c>
      <c r="AE16" s="114">
        <v>0</v>
      </c>
      <c r="AF16" s="114">
        <v>0</v>
      </c>
      <c r="AG16" s="118" t="s">
        <v>90</v>
      </c>
      <c r="AH16" s="54">
        <f t="shared" si="1"/>
        <v>0</v>
      </c>
      <c r="AI16" s="114">
        <v>0</v>
      </c>
      <c r="AJ16" s="114">
        <v>0</v>
      </c>
      <c r="AK16" s="56" t="s">
        <v>90</v>
      </c>
      <c r="AL16" s="116" t="s">
        <v>90</v>
      </c>
      <c r="AM16" s="114">
        <v>0</v>
      </c>
      <c r="AN16" s="116" t="s">
        <v>90</v>
      </c>
      <c r="AO16" s="116" t="s">
        <v>90</v>
      </c>
      <c r="AP16" s="116" t="s">
        <v>90</v>
      </c>
      <c r="AQ16" s="54">
        <f t="shared" si="2"/>
        <v>0</v>
      </c>
      <c r="AR16" s="54">
        <f>+L16+AE16-AJ16</f>
        <v>21830000</v>
      </c>
      <c r="AS16" s="56" t="s">
        <v>88</v>
      </c>
      <c r="AT16" s="114">
        <v>21830000</v>
      </c>
      <c r="AU16" s="56" t="s">
        <v>91</v>
      </c>
      <c r="AV16" s="114">
        <v>0</v>
      </c>
      <c r="AW16" s="111" t="s">
        <v>90</v>
      </c>
      <c r="AX16" s="113">
        <v>19100000</v>
      </c>
      <c r="AY16" s="58">
        <f t="shared" si="3"/>
        <v>2730000</v>
      </c>
      <c r="AZ16" s="112">
        <f t="shared" si="4"/>
        <v>0.87494273934951905</v>
      </c>
      <c r="BA16" s="159">
        <v>0.87</v>
      </c>
      <c r="BB16" s="111" t="s">
        <v>90</v>
      </c>
      <c r="BC16" s="56" t="s">
        <v>92</v>
      </c>
      <c r="BD16" s="54" t="s">
        <v>476</v>
      </c>
      <c r="BE16" s="56" t="s">
        <v>88</v>
      </c>
      <c r="BF16" s="56" t="s">
        <v>88</v>
      </c>
    </row>
    <row r="17" spans="2:58" x14ac:dyDescent="0.25">
      <c r="B17" s="56">
        <v>2026</v>
      </c>
      <c r="C17" s="51">
        <v>891780111</v>
      </c>
      <c r="D17" s="51" t="s">
        <v>79</v>
      </c>
      <c r="E17" s="54" t="s">
        <v>475</v>
      </c>
      <c r="F17" s="169" t="s">
        <v>474</v>
      </c>
      <c r="G17" s="56">
        <v>0</v>
      </c>
      <c r="H17" s="56" t="s">
        <v>82</v>
      </c>
      <c r="I17" s="56" t="s">
        <v>83</v>
      </c>
      <c r="J17" s="161" t="s">
        <v>84</v>
      </c>
      <c r="K17" s="109" t="s">
        <v>473</v>
      </c>
      <c r="L17" s="114">
        <v>18290000</v>
      </c>
      <c r="M17" s="51" t="s">
        <v>86</v>
      </c>
      <c r="N17" s="109" t="s">
        <v>472</v>
      </c>
      <c r="O17" s="109">
        <v>1083040456</v>
      </c>
      <c r="P17" s="109">
        <v>100</v>
      </c>
      <c r="Q17" s="120">
        <v>46037</v>
      </c>
      <c r="R17" s="109">
        <v>427845000</v>
      </c>
      <c r="S17" s="160">
        <v>990</v>
      </c>
      <c r="T17" s="120">
        <v>46038</v>
      </c>
      <c r="U17" s="114">
        <v>18290000</v>
      </c>
      <c r="V17" s="56" t="s">
        <v>88</v>
      </c>
      <c r="W17" s="165">
        <v>12561250</v>
      </c>
      <c r="X17" s="165" t="s">
        <v>297</v>
      </c>
      <c r="Y17" s="120">
        <v>46038</v>
      </c>
      <c r="Z17" s="120">
        <v>46038</v>
      </c>
      <c r="AA17" s="120" t="s">
        <v>90</v>
      </c>
      <c r="AB17" s="120">
        <v>46193</v>
      </c>
      <c r="AC17" s="54">
        <f t="shared" si="0"/>
        <v>155</v>
      </c>
      <c r="AD17" s="114">
        <v>0</v>
      </c>
      <c r="AE17" s="114">
        <v>0</v>
      </c>
      <c r="AF17" s="114">
        <v>0</v>
      </c>
      <c r="AG17" s="118" t="s">
        <v>90</v>
      </c>
      <c r="AH17" s="54">
        <f t="shared" si="1"/>
        <v>0</v>
      </c>
      <c r="AI17" s="114">
        <v>0</v>
      </c>
      <c r="AJ17" s="114">
        <v>0</v>
      </c>
      <c r="AK17" s="56" t="s">
        <v>90</v>
      </c>
      <c r="AL17" s="116" t="s">
        <v>90</v>
      </c>
      <c r="AM17" s="114">
        <v>0</v>
      </c>
      <c r="AN17" s="116" t="s">
        <v>90</v>
      </c>
      <c r="AO17" s="116" t="s">
        <v>90</v>
      </c>
      <c r="AP17" s="116" t="s">
        <v>90</v>
      </c>
      <c r="AQ17" s="54">
        <f t="shared" si="2"/>
        <v>0</v>
      </c>
      <c r="AR17" s="54">
        <f>+L17+AE17-AJ17</f>
        <v>18290000</v>
      </c>
      <c r="AS17" s="56" t="s">
        <v>88</v>
      </c>
      <c r="AT17" s="114">
        <v>18290000</v>
      </c>
      <c r="AU17" s="56" t="s">
        <v>91</v>
      </c>
      <c r="AV17" s="114">
        <v>0</v>
      </c>
      <c r="AW17" s="111" t="s">
        <v>90</v>
      </c>
      <c r="AX17" s="113">
        <v>16033125</v>
      </c>
      <c r="AY17" s="58">
        <f t="shared" si="3"/>
        <v>2256875</v>
      </c>
      <c r="AZ17" s="112">
        <f t="shared" si="4"/>
        <v>0.87660606889010384</v>
      </c>
      <c r="BA17" s="159">
        <v>0.88</v>
      </c>
      <c r="BB17" s="111" t="s">
        <v>90</v>
      </c>
      <c r="BC17" s="56" t="s">
        <v>92</v>
      </c>
      <c r="BD17" s="54" t="s">
        <v>471</v>
      </c>
      <c r="BE17" s="56" t="s">
        <v>88</v>
      </c>
      <c r="BF17" s="56" t="s">
        <v>88</v>
      </c>
    </row>
    <row r="18" spans="2:58" x14ac:dyDescent="0.25">
      <c r="B18" s="56">
        <v>2026</v>
      </c>
      <c r="C18" s="51">
        <v>891780111</v>
      </c>
      <c r="D18" s="51" t="s">
        <v>79</v>
      </c>
      <c r="E18" s="54" t="s">
        <v>470</v>
      </c>
      <c r="F18" s="162" t="s">
        <v>469</v>
      </c>
      <c r="G18" s="56">
        <v>0</v>
      </c>
      <c r="H18" s="56" t="s">
        <v>82</v>
      </c>
      <c r="I18" s="56" t="s">
        <v>83</v>
      </c>
      <c r="J18" s="161" t="s">
        <v>84</v>
      </c>
      <c r="K18" s="109" t="s">
        <v>468</v>
      </c>
      <c r="L18" s="114">
        <v>20520000</v>
      </c>
      <c r="M18" s="51" t="s">
        <v>86</v>
      </c>
      <c r="N18" s="109" t="s">
        <v>467</v>
      </c>
      <c r="O18" s="165">
        <v>36667157</v>
      </c>
      <c r="P18" s="109">
        <v>100</v>
      </c>
      <c r="Q18" s="120">
        <v>46037</v>
      </c>
      <c r="R18" s="109">
        <v>427845000</v>
      </c>
      <c r="S18" s="160">
        <v>987</v>
      </c>
      <c r="T18" s="120">
        <v>46038</v>
      </c>
      <c r="U18" s="114">
        <v>20520000</v>
      </c>
      <c r="V18" s="56" t="s">
        <v>88</v>
      </c>
      <c r="W18" s="165">
        <v>1082900194</v>
      </c>
      <c r="X18" s="54" t="s">
        <v>274</v>
      </c>
      <c r="Y18" s="120">
        <v>46038</v>
      </c>
      <c r="Z18" s="120">
        <v>46038</v>
      </c>
      <c r="AA18" s="120" t="s">
        <v>90</v>
      </c>
      <c r="AB18" s="120">
        <v>46193</v>
      </c>
      <c r="AC18" s="54">
        <f t="shared" si="0"/>
        <v>155</v>
      </c>
      <c r="AD18" s="114">
        <v>0</v>
      </c>
      <c r="AE18" s="114">
        <v>0</v>
      </c>
      <c r="AF18" s="114">
        <v>0</v>
      </c>
      <c r="AG18" s="118" t="s">
        <v>90</v>
      </c>
      <c r="AH18" s="54">
        <f t="shared" si="1"/>
        <v>0</v>
      </c>
      <c r="AI18" s="114">
        <v>0</v>
      </c>
      <c r="AJ18" s="114">
        <v>0</v>
      </c>
      <c r="AK18" s="56" t="s">
        <v>90</v>
      </c>
      <c r="AL18" s="116" t="s">
        <v>90</v>
      </c>
      <c r="AM18" s="114">
        <v>0</v>
      </c>
      <c r="AN18" s="116" t="s">
        <v>90</v>
      </c>
      <c r="AO18" s="116" t="s">
        <v>90</v>
      </c>
      <c r="AP18" s="116" t="s">
        <v>90</v>
      </c>
      <c r="AQ18" s="54">
        <f t="shared" si="2"/>
        <v>0</v>
      </c>
      <c r="AR18" s="54">
        <f>+L18+AE18-AJ18</f>
        <v>20520000</v>
      </c>
      <c r="AS18" s="56" t="s">
        <v>88</v>
      </c>
      <c r="AT18" s="114">
        <v>20520000</v>
      </c>
      <c r="AU18" s="56" t="s">
        <v>91</v>
      </c>
      <c r="AV18" s="114">
        <v>0</v>
      </c>
      <c r="AW18" s="111" t="s">
        <v>90</v>
      </c>
      <c r="AX18" s="113">
        <v>17860000</v>
      </c>
      <c r="AY18" s="58">
        <f t="shared" si="3"/>
        <v>2660000</v>
      </c>
      <c r="AZ18" s="112">
        <f t="shared" si="4"/>
        <v>0.87037037037037035</v>
      </c>
      <c r="BA18" s="159">
        <v>0.87</v>
      </c>
      <c r="BB18" s="111" t="s">
        <v>90</v>
      </c>
      <c r="BC18" s="56" t="s">
        <v>92</v>
      </c>
      <c r="BD18" s="54" t="s">
        <v>466</v>
      </c>
      <c r="BE18" s="56" t="s">
        <v>88</v>
      </c>
      <c r="BF18" s="56" t="s">
        <v>88</v>
      </c>
    </row>
    <row r="19" spans="2:58" x14ac:dyDescent="0.25">
      <c r="B19" s="56">
        <v>2026</v>
      </c>
      <c r="C19" s="51">
        <v>891780111</v>
      </c>
      <c r="D19" s="51" t="s">
        <v>79</v>
      </c>
      <c r="E19" s="54" t="s">
        <v>465</v>
      </c>
      <c r="F19" s="169" t="s">
        <v>464</v>
      </c>
      <c r="G19" s="56">
        <v>0</v>
      </c>
      <c r="H19" s="56" t="s">
        <v>82</v>
      </c>
      <c r="I19" s="56" t="s">
        <v>83</v>
      </c>
      <c r="J19" s="161" t="s">
        <v>84</v>
      </c>
      <c r="K19" s="109" t="s">
        <v>463</v>
      </c>
      <c r="L19" s="114">
        <v>23010000</v>
      </c>
      <c r="M19" s="51" t="s">
        <v>86</v>
      </c>
      <c r="N19" s="109" t="s">
        <v>462</v>
      </c>
      <c r="O19" s="109">
        <v>57294456</v>
      </c>
      <c r="P19" s="109">
        <v>99</v>
      </c>
      <c r="Q19" s="120">
        <v>46037</v>
      </c>
      <c r="R19" s="109">
        <v>367950000</v>
      </c>
      <c r="S19" s="160">
        <v>1298</v>
      </c>
      <c r="T19" s="120">
        <v>46042</v>
      </c>
      <c r="U19" s="114">
        <v>23010000</v>
      </c>
      <c r="V19" s="56" t="s">
        <v>88</v>
      </c>
      <c r="W19" s="168">
        <v>36669725</v>
      </c>
      <c r="X19" s="54" t="s">
        <v>291</v>
      </c>
      <c r="Y19" s="120">
        <v>46042</v>
      </c>
      <c r="Z19" s="120">
        <v>46042</v>
      </c>
      <c r="AA19" s="120" t="s">
        <v>90</v>
      </c>
      <c r="AB19" s="120">
        <v>46203</v>
      </c>
      <c r="AC19" s="54">
        <f t="shared" si="0"/>
        <v>161</v>
      </c>
      <c r="AD19" s="114">
        <v>0</v>
      </c>
      <c r="AE19" s="114">
        <v>0</v>
      </c>
      <c r="AF19" s="114">
        <v>0</v>
      </c>
      <c r="AG19" s="118" t="s">
        <v>90</v>
      </c>
      <c r="AH19" s="54">
        <f t="shared" si="1"/>
        <v>0</v>
      </c>
      <c r="AI19" s="114">
        <v>0</v>
      </c>
      <c r="AJ19" s="114">
        <v>0</v>
      </c>
      <c r="AK19" s="56" t="s">
        <v>90</v>
      </c>
      <c r="AL19" s="116" t="s">
        <v>90</v>
      </c>
      <c r="AM19" s="114">
        <v>0</v>
      </c>
      <c r="AN19" s="116" t="s">
        <v>90</v>
      </c>
      <c r="AO19" s="116" t="s">
        <v>90</v>
      </c>
      <c r="AP19" s="116" t="s">
        <v>90</v>
      </c>
      <c r="AQ19" s="54">
        <f t="shared" si="2"/>
        <v>0</v>
      </c>
      <c r="AR19" s="54">
        <f>+L19+AE19-AJ19</f>
        <v>23010000</v>
      </c>
      <c r="AS19" s="56" t="s">
        <v>88</v>
      </c>
      <c r="AT19" s="114">
        <v>23010000</v>
      </c>
      <c r="AU19" s="56" t="s">
        <v>91</v>
      </c>
      <c r="AV19" s="114">
        <v>0</v>
      </c>
      <c r="AW19" s="111" t="s">
        <v>90</v>
      </c>
      <c r="AX19" s="113">
        <v>19110000</v>
      </c>
      <c r="AY19" s="58">
        <f t="shared" si="3"/>
        <v>3900000</v>
      </c>
      <c r="AZ19" s="112">
        <f t="shared" si="4"/>
        <v>0.83050847457627119</v>
      </c>
      <c r="BA19" s="159">
        <v>0.83</v>
      </c>
      <c r="BB19" s="111" t="s">
        <v>90</v>
      </c>
      <c r="BC19" s="56" t="s">
        <v>92</v>
      </c>
      <c r="BD19" s="54" t="s">
        <v>461</v>
      </c>
      <c r="BE19" s="56" t="s">
        <v>88</v>
      </c>
      <c r="BF19" s="56" t="s">
        <v>88</v>
      </c>
    </row>
    <row r="20" spans="2:58" x14ac:dyDescent="0.25">
      <c r="B20" s="56">
        <v>2026</v>
      </c>
      <c r="C20" s="51">
        <v>891780111</v>
      </c>
      <c r="D20" s="51" t="s">
        <v>79</v>
      </c>
      <c r="E20" s="54" t="s">
        <v>460</v>
      </c>
      <c r="F20" s="169" t="s">
        <v>459</v>
      </c>
      <c r="G20" s="56">
        <v>0</v>
      </c>
      <c r="H20" s="56" t="s">
        <v>82</v>
      </c>
      <c r="I20" s="56" t="s">
        <v>83</v>
      </c>
      <c r="J20" s="161" t="s">
        <v>84</v>
      </c>
      <c r="K20" s="109" t="s">
        <v>458</v>
      </c>
      <c r="L20" s="114">
        <v>17700000</v>
      </c>
      <c r="M20" s="51" t="s">
        <v>86</v>
      </c>
      <c r="N20" s="109" t="s">
        <v>457</v>
      </c>
      <c r="O20" s="109">
        <v>36724297</v>
      </c>
      <c r="P20" s="109">
        <v>99</v>
      </c>
      <c r="Q20" s="120">
        <v>46037</v>
      </c>
      <c r="R20" s="109">
        <v>367950000</v>
      </c>
      <c r="S20" s="160">
        <v>1297</v>
      </c>
      <c r="T20" s="120">
        <v>46042</v>
      </c>
      <c r="U20" s="114">
        <v>17700000</v>
      </c>
      <c r="V20" s="56" t="s">
        <v>88</v>
      </c>
      <c r="W20" s="165">
        <v>1082943891</v>
      </c>
      <c r="X20" s="54" t="s">
        <v>219</v>
      </c>
      <c r="Y20" s="120">
        <v>46042</v>
      </c>
      <c r="Z20" s="120">
        <v>46042</v>
      </c>
      <c r="AA20" s="120" t="s">
        <v>90</v>
      </c>
      <c r="AB20" s="120">
        <v>46203</v>
      </c>
      <c r="AC20" s="54">
        <f t="shared" si="0"/>
        <v>161</v>
      </c>
      <c r="AD20" s="114">
        <v>0</v>
      </c>
      <c r="AE20" s="114">
        <v>0</v>
      </c>
      <c r="AF20" s="114">
        <v>0</v>
      </c>
      <c r="AG20" s="118" t="s">
        <v>90</v>
      </c>
      <c r="AH20" s="54">
        <f t="shared" si="1"/>
        <v>0</v>
      </c>
      <c r="AI20" s="114">
        <v>0</v>
      </c>
      <c r="AJ20" s="114">
        <v>0</v>
      </c>
      <c r="AK20" s="56" t="s">
        <v>90</v>
      </c>
      <c r="AL20" s="116" t="s">
        <v>90</v>
      </c>
      <c r="AM20" s="114">
        <v>0</v>
      </c>
      <c r="AN20" s="116" t="s">
        <v>90</v>
      </c>
      <c r="AO20" s="116" t="s">
        <v>90</v>
      </c>
      <c r="AP20" s="116" t="s">
        <v>90</v>
      </c>
      <c r="AQ20" s="54">
        <f t="shared" si="2"/>
        <v>0</v>
      </c>
      <c r="AR20" s="54">
        <f>+L20+AE20-AJ20</f>
        <v>17700000</v>
      </c>
      <c r="AS20" s="56" t="s">
        <v>88</v>
      </c>
      <c r="AT20" s="114">
        <v>17700000</v>
      </c>
      <c r="AU20" s="56" t="s">
        <v>91</v>
      </c>
      <c r="AV20" s="114">
        <v>0</v>
      </c>
      <c r="AW20" s="111" t="s">
        <v>90</v>
      </c>
      <c r="AX20" s="113">
        <v>14700000</v>
      </c>
      <c r="AY20" s="58">
        <f t="shared" si="3"/>
        <v>3000000</v>
      </c>
      <c r="AZ20" s="112">
        <f t="shared" si="4"/>
        <v>0.83050847457627119</v>
      </c>
      <c r="BA20" s="159">
        <v>0.83</v>
      </c>
      <c r="BB20" s="111" t="s">
        <v>90</v>
      </c>
      <c r="BC20" s="56" t="s">
        <v>92</v>
      </c>
      <c r="BD20" s="109" t="s">
        <v>456</v>
      </c>
      <c r="BE20" s="56" t="s">
        <v>88</v>
      </c>
      <c r="BF20" s="56" t="s">
        <v>88</v>
      </c>
    </row>
    <row r="21" spans="2:58" ht="16.5" customHeight="1" x14ac:dyDescent="0.25">
      <c r="B21" s="56">
        <v>2026</v>
      </c>
      <c r="C21" s="51">
        <v>891780111</v>
      </c>
      <c r="D21" s="51" t="s">
        <v>79</v>
      </c>
      <c r="E21" s="54" t="s">
        <v>455</v>
      </c>
      <c r="F21" s="162" t="s">
        <v>454</v>
      </c>
      <c r="G21" s="56">
        <v>0</v>
      </c>
      <c r="H21" s="56" t="s">
        <v>82</v>
      </c>
      <c r="I21" s="56" t="s">
        <v>83</v>
      </c>
      <c r="J21" s="161" t="s">
        <v>84</v>
      </c>
      <c r="K21" s="167" t="s">
        <v>453</v>
      </c>
      <c r="L21" s="114">
        <v>16820000</v>
      </c>
      <c r="M21" s="51" t="s">
        <v>86</v>
      </c>
      <c r="N21" s="109" t="s">
        <v>452</v>
      </c>
      <c r="O21" s="109">
        <v>1082981040</v>
      </c>
      <c r="P21" s="109">
        <v>100</v>
      </c>
      <c r="Q21" s="120">
        <v>46037</v>
      </c>
      <c r="R21" s="109">
        <v>427845000</v>
      </c>
      <c r="S21" s="160">
        <v>1296</v>
      </c>
      <c r="T21" s="120">
        <v>46042</v>
      </c>
      <c r="U21" s="114">
        <v>16820000</v>
      </c>
      <c r="V21" s="56" t="s">
        <v>88</v>
      </c>
      <c r="W21" s="114">
        <v>36564357</v>
      </c>
      <c r="X21" s="161" t="s">
        <v>280</v>
      </c>
      <c r="Y21" s="120">
        <v>46042</v>
      </c>
      <c r="Z21" s="120">
        <v>46042</v>
      </c>
      <c r="AA21" s="120" t="s">
        <v>90</v>
      </c>
      <c r="AB21" s="120">
        <v>46203</v>
      </c>
      <c r="AC21" s="54">
        <f t="shared" si="0"/>
        <v>161</v>
      </c>
      <c r="AD21" s="114">
        <v>0</v>
      </c>
      <c r="AE21" s="114">
        <v>0</v>
      </c>
      <c r="AF21" s="114">
        <v>0</v>
      </c>
      <c r="AG21" s="118" t="s">
        <v>90</v>
      </c>
      <c r="AH21" s="54">
        <f t="shared" si="1"/>
        <v>0</v>
      </c>
      <c r="AI21" s="114">
        <v>0</v>
      </c>
      <c r="AJ21" s="114">
        <v>0</v>
      </c>
      <c r="AK21" s="56" t="s">
        <v>90</v>
      </c>
      <c r="AL21" s="116" t="s">
        <v>90</v>
      </c>
      <c r="AM21" s="114">
        <v>0</v>
      </c>
      <c r="AN21" s="116" t="s">
        <v>90</v>
      </c>
      <c r="AO21" s="116" t="s">
        <v>90</v>
      </c>
      <c r="AP21" s="116" t="s">
        <v>90</v>
      </c>
      <c r="AQ21" s="54">
        <f t="shared" si="2"/>
        <v>0</v>
      </c>
      <c r="AR21" s="54">
        <f>+L21+AE21-AJ21</f>
        <v>16820000</v>
      </c>
      <c r="AS21" s="56" t="s">
        <v>88</v>
      </c>
      <c r="AT21" s="114">
        <v>16820000</v>
      </c>
      <c r="AU21" s="56" t="s">
        <v>91</v>
      </c>
      <c r="AV21" s="114">
        <v>0</v>
      </c>
      <c r="AW21" s="111" t="s">
        <v>90</v>
      </c>
      <c r="AX21" s="113">
        <v>13920000</v>
      </c>
      <c r="AY21" s="58">
        <f t="shared" si="3"/>
        <v>2900000</v>
      </c>
      <c r="AZ21" s="112">
        <f t="shared" si="4"/>
        <v>0.82758620689655171</v>
      </c>
      <c r="BA21" s="159">
        <v>0.83</v>
      </c>
      <c r="BB21" s="111" t="s">
        <v>90</v>
      </c>
      <c r="BC21" s="56" t="s">
        <v>92</v>
      </c>
      <c r="BD21" s="109" t="s">
        <v>451</v>
      </c>
      <c r="BE21" s="56" t="s">
        <v>88</v>
      </c>
      <c r="BF21" s="56" t="s">
        <v>88</v>
      </c>
    </row>
    <row r="22" spans="2:58" x14ac:dyDescent="0.25">
      <c r="B22" s="56">
        <v>2026</v>
      </c>
      <c r="C22" s="51">
        <v>891780111</v>
      </c>
      <c r="D22" s="51" t="s">
        <v>79</v>
      </c>
      <c r="E22" s="54" t="s">
        <v>450</v>
      </c>
      <c r="F22" s="169" t="s">
        <v>449</v>
      </c>
      <c r="G22" s="56">
        <v>0</v>
      </c>
      <c r="H22" s="56" t="s">
        <v>82</v>
      </c>
      <c r="I22" s="56" t="s">
        <v>83</v>
      </c>
      <c r="J22" s="161" t="s">
        <v>84</v>
      </c>
      <c r="K22" s="109" t="s">
        <v>448</v>
      </c>
      <c r="L22" s="114">
        <v>19140000</v>
      </c>
      <c r="M22" s="51" t="s">
        <v>86</v>
      </c>
      <c r="N22" s="109" t="s">
        <v>447</v>
      </c>
      <c r="O22" s="109">
        <v>1082891717</v>
      </c>
      <c r="P22" s="109">
        <v>100</v>
      </c>
      <c r="Q22" s="120">
        <v>46037</v>
      </c>
      <c r="R22" s="109">
        <v>427845000</v>
      </c>
      <c r="S22" s="160">
        <v>1295</v>
      </c>
      <c r="T22" s="120">
        <v>46042</v>
      </c>
      <c r="U22" s="114">
        <v>19140000</v>
      </c>
      <c r="V22" s="56" t="s">
        <v>88</v>
      </c>
      <c r="W22" s="165">
        <v>1098669877</v>
      </c>
      <c r="X22" s="54" t="s">
        <v>364</v>
      </c>
      <c r="Y22" s="120">
        <v>46042</v>
      </c>
      <c r="Z22" s="120">
        <v>46042</v>
      </c>
      <c r="AA22" s="120" t="s">
        <v>90</v>
      </c>
      <c r="AB22" s="120">
        <v>46188</v>
      </c>
      <c r="AC22" s="54">
        <f t="shared" si="0"/>
        <v>146</v>
      </c>
      <c r="AD22" s="114">
        <v>0</v>
      </c>
      <c r="AE22" s="114">
        <v>0</v>
      </c>
      <c r="AF22" s="114">
        <v>0</v>
      </c>
      <c r="AG22" s="118" t="s">
        <v>90</v>
      </c>
      <c r="AH22" s="54">
        <f t="shared" si="1"/>
        <v>0</v>
      </c>
      <c r="AI22" s="114">
        <v>0</v>
      </c>
      <c r="AJ22" s="114">
        <v>0</v>
      </c>
      <c r="AK22" s="56" t="s">
        <v>90</v>
      </c>
      <c r="AL22" s="116" t="s">
        <v>90</v>
      </c>
      <c r="AM22" s="114">
        <v>0</v>
      </c>
      <c r="AN22" s="116" t="s">
        <v>90</v>
      </c>
      <c r="AO22" s="116" t="s">
        <v>90</v>
      </c>
      <c r="AP22" s="116" t="s">
        <v>90</v>
      </c>
      <c r="AQ22" s="54">
        <f t="shared" si="2"/>
        <v>0</v>
      </c>
      <c r="AR22" s="54">
        <f>+L22+AE22-AJ22</f>
        <v>19140000</v>
      </c>
      <c r="AS22" s="56" t="s">
        <v>88</v>
      </c>
      <c r="AT22" s="114">
        <v>19140000</v>
      </c>
      <c r="AU22" s="56" t="s">
        <v>91</v>
      </c>
      <c r="AV22" s="114">
        <v>0</v>
      </c>
      <c r="AW22" s="111" t="s">
        <v>90</v>
      </c>
      <c r="AX22" s="113">
        <v>17280000</v>
      </c>
      <c r="AY22" s="58">
        <f t="shared" si="3"/>
        <v>1860000</v>
      </c>
      <c r="AZ22" s="112">
        <f t="shared" si="4"/>
        <v>0.90282131661442011</v>
      </c>
      <c r="BA22" s="159">
        <v>0.9</v>
      </c>
      <c r="BB22" s="111" t="s">
        <v>90</v>
      </c>
      <c r="BC22" s="56" t="s">
        <v>92</v>
      </c>
      <c r="BD22" s="109" t="s">
        <v>446</v>
      </c>
      <c r="BE22" s="56" t="s">
        <v>88</v>
      </c>
      <c r="BF22" s="56" t="s">
        <v>88</v>
      </c>
    </row>
    <row r="23" spans="2:58" ht="15" customHeight="1" x14ac:dyDescent="0.25">
      <c r="B23" s="56">
        <v>2026</v>
      </c>
      <c r="C23" s="51">
        <v>891780111</v>
      </c>
      <c r="D23" s="51" t="s">
        <v>79</v>
      </c>
      <c r="E23" s="54" t="s">
        <v>445</v>
      </c>
      <c r="F23" s="169" t="s">
        <v>444</v>
      </c>
      <c r="G23" s="56">
        <v>0</v>
      </c>
      <c r="H23" s="56" t="s">
        <v>82</v>
      </c>
      <c r="I23" s="56" t="s">
        <v>83</v>
      </c>
      <c r="J23" s="161" t="s">
        <v>84</v>
      </c>
      <c r="K23" s="109" t="s">
        <v>443</v>
      </c>
      <c r="L23" s="114">
        <v>16820000</v>
      </c>
      <c r="M23" s="51" t="s">
        <v>86</v>
      </c>
      <c r="N23" s="109" t="s">
        <v>442</v>
      </c>
      <c r="O23" s="109">
        <v>1221971911</v>
      </c>
      <c r="P23" s="109">
        <v>100</v>
      </c>
      <c r="Q23" s="120">
        <v>46037</v>
      </c>
      <c r="R23" s="109">
        <v>427845000</v>
      </c>
      <c r="S23" s="160">
        <v>1309</v>
      </c>
      <c r="T23" s="120">
        <v>46042</v>
      </c>
      <c r="U23" s="114">
        <v>16820000</v>
      </c>
      <c r="V23" s="56" t="s">
        <v>88</v>
      </c>
      <c r="W23" s="165">
        <v>1098669877</v>
      </c>
      <c r="X23" s="54" t="s">
        <v>364</v>
      </c>
      <c r="Y23" s="120">
        <v>46042</v>
      </c>
      <c r="Z23" s="120">
        <v>46042</v>
      </c>
      <c r="AA23" s="120" t="s">
        <v>90</v>
      </c>
      <c r="AB23" s="120">
        <v>46191</v>
      </c>
      <c r="AC23" s="54">
        <f t="shared" si="0"/>
        <v>149</v>
      </c>
      <c r="AD23" s="114">
        <v>0</v>
      </c>
      <c r="AE23" s="114">
        <v>0</v>
      </c>
      <c r="AF23" s="114">
        <v>0</v>
      </c>
      <c r="AG23" s="118" t="s">
        <v>90</v>
      </c>
      <c r="AH23" s="54">
        <f t="shared" si="1"/>
        <v>0</v>
      </c>
      <c r="AI23" s="114">
        <v>0</v>
      </c>
      <c r="AJ23" s="114">
        <v>0</v>
      </c>
      <c r="AK23" s="56" t="s">
        <v>90</v>
      </c>
      <c r="AL23" s="116" t="s">
        <v>90</v>
      </c>
      <c r="AM23" s="114">
        <v>0</v>
      </c>
      <c r="AN23" s="116" t="s">
        <v>90</v>
      </c>
      <c r="AO23" s="116" t="s">
        <v>90</v>
      </c>
      <c r="AP23" s="116" t="s">
        <v>90</v>
      </c>
      <c r="AQ23" s="54">
        <f t="shared" si="2"/>
        <v>0</v>
      </c>
      <c r="AR23" s="54">
        <f>+L23+AE23-AJ23</f>
        <v>16820000</v>
      </c>
      <c r="AS23" s="56" t="s">
        <v>88</v>
      </c>
      <c r="AT23" s="114">
        <v>16820000</v>
      </c>
      <c r="AU23" s="56" t="s">
        <v>91</v>
      </c>
      <c r="AV23" s="114">
        <v>0</v>
      </c>
      <c r="AW23" s="111" t="s">
        <v>90</v>
      </c>
      <c r="AX23" s="113">
        <v>14880000</v>
      </c>
      <c r="AY23" s="58">
        <f t="shared" si="3"/>
        <v>1940000</v>
      </c>
      <c r="AZ23" s="112">
        <f t="shared" si="4"/>
        <v>0.88466111771700362</v>
      </c>
      <c r="BA23" s="159">
        <v>0.88</v>
      </c>
      <c r="BB23" s="111" t="s">
        <v>90</v>
      </c>
      <c r="BC23" s="56" t="s">
        <v>92</v>
      </c>
      <c r="BD23" s="109" t="s">
        <v>441</v>
      </c>
      <c r="BE23" s="56" t="s">
        <v>88</v>
      </c>
      <c r="BF23" s="56" t="s">
        <v>88</v>
      </c>
    </row>
    <row r="24" spans="2:58" x14ac:dyDescent="0.25">
      <c r="B24" s="56">
        <v>2026</v>
      </c>
      <c r="C24" s="51">
        <v>891780111</v>
      </c>
      <c r="D24" s="51" t="s">
        <v>79</v>
      </c>
      <c r="E24" s="54" t="s">
        <v>440</v>
      </c>
      <c r="F24" s="162" t="s">
        <v>439</v>
      </c>
      <c r="G24" s="56">
        <v>0</v>
      </c>
      <c r="H24" s="56" t="s">
        <v>82</v>
      </c>
      <c r="I24" s="56" t="s">
        <v>83</v>
      </c>
      <c r="J24" s="161" t="s">
        <v>84</v>
      </c>
      <c r="K24" s="109" t="s">
        <v>438</v>
      </c>
      <c r="L24" s="114">
        <v>18150000</v>
      </c>
      <c r="M24" s="51" t="s">
        <v>86</v>
      </c>
      <c r="N24" s="109" t="s">
        <v>437</v>
      </c>
      <c r="O24" s="109">
        <v>57433908</v>
      </c>
      <c r="P24" s="109">
        <v>99</v>
      </c>
      <c r="Q24" s="120">
        <v>46037</v>
      </c>
      <c r="R24" s="109">
        <v>367950000</v>
      </c>
      <c r="S24" s="160">
        <v>1299</v>
      </c>
      <c r="T24" s="120">
        <v>46042</v>
      </c>
      <c r="U24" s="114">
        <v>18150000</v>
      </c>
      <c r="V24" s="56" t="s">
        <v>88</v>
      </c>
      <c r="W24" s="117">
        <v>7634885</v>
      </c>
      <c r="X24" s="54" t="s">
        <v>436</v>
      </c>
      <c r="Y24" s="120">
        <v>46042</v>
      </c>
      <c r="Z24" s="120">
        <v>46042</v>
      </c>
      <c r="AA24" s="120" t="s">
        <v>90</v>
      </c>
      <c r="AB24" s="120">
        <v>46203</v>
      </c>
      <c r="AC24" s="54">
        <f t="shared" si="0"/>
        <v>161</v>
      </c>
      <c r="AD24" s="114">
        <v>0</v>
      </c>
      <c r="AE24" s="114">
        <v>0</v>
      </c>
      <c r="AF24" s="114">
        <v>0</v>
      </c>
      <c r="AG24" s="118" t="s">
        <v>90</v>
      </c>
      <c r="AH24" s="54">
        <f t="shared" si="1"/>
        <v>0</v>
      </c>
      <c r="AI24" s="114">
        <v>0</v>
      </c>
      <c r="AJ24" s="114">
        <v>0</v>
      </c>
      <c r="AK24" s="56" t="s">
        <v>90</v>
      </c>
      <c r="AL24" s="116" t="s">
        <v>90</v>
      </c>
      <c r="AM24" s="114">
        <v>0</v>
      </c>
      <c r="AN24" s="116" t="s">
        <v>90</v>
      </c>
      <c r="AO24" s="116" t="s">
        <v>90</v>
      </c>
      <c r="AP24" s="116" t="s">
        <v>90</v>
      </c>
      <c r="AQ24" s="54">
        <f t="shared" si="2"/>
        <v>0</v>
      </c>
      <c r="AR24" s="54">
        <f>+L24+AE24-AJ24</f>
        <v>18150000</v>
      </c>
      <c r="AS24" s="56" t="s">
        <v>88</v>
      </c>
      <c r="AT24" s="114">
        <v>18150000</v>
      </c>
      <c r="AU24" s="56" t="s">
        <v>91</v>
      </c>
      <c r="AV24" s="114">
        <v>0</v>
      </c>
      <c r="AW24" s="111" t="s">
        <v>90</v>
      </c>
      <c r="AX24" s="113">
        <v>14850000</v>
      </c>
      <c r="AY24" s="58">
        <f t="shared" si="3"/>
        <v>3300000</v>
      </c>
      <c r="AZ24" s="112">
        <f t="shared" si="4"/>
        <v>0.81818181818181823</v>
      </c>
      <c r="BA24" s="159">
        <v>0.82</v>
      </c>
      <c r="BB24" s="111" t="s">
        <v>90</v>
      </c>
      <c r="BC24" s="56" t="s">
        <v>92</v>
      </c>
      <c r="BD24" s="109" t="s">
        <v>435</v>
      </c>
      <c r="BE24" s="56" t="s">
        <v>88</v>
      </c>
      <c r="BF24" s="56" t="s">
        <v>88</v>
      </c>
    </row>
    <row r="25" spans="2:58" x14ac:dyDescent="0.25">
      <c r="B25" s="56">
        <v>2026</v>
      </c>
      <c r="C25" s="51">
        <v>891780111</v>
      </c>
      <c r="D25" s="51" t="s">
        <v>79</v>
      </c>
      <c r="E25" s="54" t="s">
        <v>434</v>
      </c>
      <c r="F25" s="162" t="s">
        <v>433</v>
      </c>
      <c r="G25" s="56">
        <v>0</v>
      </c>
      <c r="H25" s="56" t="s">
        <v>82</v>
      </c>
      <c r="I25" s="56" t="s">
        <v>83</v>
      </c>
      <c r="J25" s="161" t="s">
        <v>84</v>
      </c>
      <c r="K25" s="109" t="s">
        <v>432</v>
      </c>
      <c r="L25" s="114">
        <v>15950000</v>
      </c>
      <c r="M25" s="51" t="s">
        <v>86</v>
      </c>
      <c r="N25" s="109" t="s">
        <v>431</v>
      </c>
      <c r="O25" s="109">
        <v>1082915461</v>
      </c>
      <c r="P25" s="109">
        <v>100</v>
      </c>
      <c r="Q25" s="120">
        <v>46037</v>
      </c>
      <c r="R25" s="109">
        <v>427845000</v>
      </c>
      <c r="S25" s="160">
        <v>1308</v>
      </c>
      <c r="T25" s="120">
        <v>46042</v>
      </c>
      <c r="U25" s="114">
        <v>15950000</v>
      </c>
      <c r="V25" s="56" t="s">
        <v>88</v>
      </c>
      <c r="W25" s="165">
        <v>12561250</v>
      </c>
      <c r="X25" s="165" t="s">
        <v>297</v>
      </c>
      <c r="Y25" s="120">
        <v>46042</v>
      </c>
      <c r="Z25" s="120">
        <v>46042</v>
      </c>
      <c r="AA25" s="120" t="s">
        <v>90</v>
      </c>
      <c r="AB25" s="120">
        <v>46187</v>
      </c>
      <c r="AC25" s="54">
        <f t="shared" si="0"/>
        <v>145</v>
      </c>
      <c r="AD25" s="114">
        <v>0</v>
      </c>
      <c r="AE25" s="114">
        <v>0</v>
      </c>
      <c r="AF25" s="114">
        <v>0</v>
      </c>
      <c r="AG25" s="118" t="s">
        <v>90</v>
      </c>
      <c r="AH25" s="54">
        <f t="shared" si="1"/>
        <v>0</v>
      </c>
      <c r="AI25" s="114">
        <v>0</v>
      </c>
      <c r="AJ25" s="114">
        <v>0</v>
      </c>
      <c r="AK25" s="56" t="s">
        <v>90</v>
      </c>
      <c r="AL25" s="116" t="s">
        <v>90</v>
      </c>
      <c r="AM25" s="114">
        <v>0</v>
      </c>
      <c r="AN25" s="116" t="s">
        <v>90</v>
      </c>
      <c r="AO25" s="116" t="s">
        <v>90</v>
      </c>
      <c r="AP25" s="116" t="s">
        <v>90</v>
      </c>
      <c r="AQ25" s="54">
        <f t="shared" si="2"/>
        <v>0</v>
      </c>
      <c r="AR25" s="54">
        <f>+L25+AE25-AJ25</f>
        <v>15950000</v>
      </c>
      <c r="AS25" s="56" t="s">
        <v>88</v>
      </c>
      <c r="AT25" s="114">
        <v>15950000</v>
      </c>
      <c r="AU25" s="56" t="s">
        <v>91</v>
      </c>
      <c r="AV25" s="114">
        <v>0</v>
      </c>
      <c r="AW25" s="111" t="s">
        <v>90</v>
      </c>
      <c r="AX25" s="113">
        <v>14400000</v>
      </c>
      <c r="AY25" s="58">
        <f t="shared" si="3"/>
        <v>1550000</v>
      </c>
      <c r="AZ25" s="112">
        <f t="shared" si="4"/>
        <v>0.90282131661442011</v>
      </c>
      <c r="BA25" s="159">
        <v>0.9</v>
      </c>
      <c r="BB25" s="111" t="s">
        <v>90</v>
      </c>
      <c r="BC25" s="56" t="s">
        <v>92</v>
      </c>
      <c r="BD25" s="109" t="s">
        <v>430</v>
      </c>
      <c r="BE25" s="56" t="s">
        <v>88</v>
      </c>
      <c r="BF25" s="56" t="s">
        <v>88</v>
      </c>
    </row>
    <row r="26" spans="2:58" ht="15" customHeight="1" x14ac:dyDescent="0.25">
      <c r="B26" s="56">
        <v>2026</v>
      </c>
      <c r="C26" s="51">
        <v>891780111</v>
      </c>
      <c r="D26" s="51" t="s">
        <v>79</v>
      </c>
      <c r="E26" s="54" t="s">
        <v>429</v>
      </c>
      <c r="F26" s="162" t="s">
        <v>428</v>
      </c>
      <c r="G26" s="56">
        <v>0</v>
      </c>
      <c r="H26" s="56" t="s">
        <v>82</v>
      </c>
      <c r="I26" s="56" t="s">
        <v>83</v>
      </c>
      <c r="J26" s="161" t="s">
        <v>84</v>
      </c>
      <c r="K26" s="109" t="s">
        <v>427</v>
      </c>
      <c r="L26" s="114">
        <v>14850000</v>
      </c>
      <c r="M26" s="51" t="s">
        <v>86</v>
      </c>
      <c r="N26" s="109" t="s">
        <v>426</v>
      </c>
      <c r="O26" s="109">
        <v>1082867770</v>
      </c>
      <c r="P26" s="109">
        <v>100</v>
      </c>
      <c r="Q26" s="120">
        <v>46037</v>
      </c>
      <c r="R26" s="109">
        <v>427845000</v>
      </c>
      <c r="S26" s="160">
        <v>1307</v>
      </c>
      <c r="T26" s="120">
        <v>46042</v>
      </c>
      <c r="U26" s="114">
        <v>14850000</v>
      </c>
      <c r="V26" s="56" t="s">
        <v>88</v>
      </c>
      <c r="W26" s="165">
        <v>36669977</v>
      </c>
      <c r="X26" s="54" t="s">
        <v>338</v>
      </c>
      <c r="Y26" s="120">
        <v>46042</v>
      </c>
      <c r="Z26" s="120">
        <v>46042</v>
      </c>
      <c r="AA26" s="120" t="s">
        <v>90</v>
      </c>
      <c r="AB26" s="120">
        <v>46191</v>
      </c>
      <c r="AC26" s="54">
        <f t="shared" si="0"/>
        <v>149</v>
      </c>
      <c r="AD26" s="114">
        <v>0</v>
      </c>
      <c r="AE26" s="114">
        <v>0</v>
      </c>
      <c r="AF26" s="114">
        <v>0</v>
      </c>
      <c r="AG26" s="118" t="s">
        <v>90</v>
      </c>
      <c r="AH26" s="54">
        <f t="shared" si="1"/>
        <v>0</v>
      </c>
      <c r="AI26" s="114">
        <v>0</v>
      </c>
      <c r="AJ26" s="114">
        <v>0</v>
      </c>
      <c r="AK26" s="56" t="s">
        <v>90</v>
      </c>
      <c r="AL26" s="116" t="s">
        <v>90</v>
      </c>
      <c r="AM26" s="114">
        <v>0</v>
      </c>
      <c r="AN26" s="116" t="s">
        <v>90</v>
      </c>
      <c r="AO26" s="116" t="s">
        <v>90</v>
      </c>
      <c r="AP26" s="116" t="s">
        <v>90</v>
      </c>
      <c r="AQ26" s="54">
        <f t="shared" si="2"/>
        <v>0</v>
      </c>
      <c r="AR26" s="54">
        <f>+L26+AE26-AJ26</f>
        <v>14850000</v>
      </c>
      <c r="AS26" s="56" t="s">
        <v>88</v>
      </c>
      <c r="AT26" s="114">
        <v>14850000</v>
      </c>
      <c r="AU26" s="56" t="s">
        <v>91</v>
      </c>
      <c r="AV26" s="114">
        <v>0</v>
      </c>
      <c r="AW26" s="111" t="s">
        <v>90</v>
      </c>
      <c r="AX26" s="113">
        <v>13050000</v>
      </c>
      <c r="AY26" s="58">
        <f t="shared" si="3"/>
        <v>1800000</v>
      </c>
      <c r="AZ26" s="112">
        <f t="shared" si="4"/>
        <v>0.87878787878787878</v>
      </c>
      <c r="BA26" s="159">
        <v>0.88</v>
      </c>
      <c r="BB26" s="111" t="s">
        <v>90</v>
      </c>
      <c r="BC26" s="56" t="s">
        <v>92</v>
      </c>
      <c r="BD26" s="54" t="s">
        <v>425</v>
      </c>
      <c r="BE26" s="56" t="s">
        <v>88</v>
      </c>
      <c r="BF26" s="56" t="s">
        <v>88</v>
      </c>
    </row>
    <row r="27" spans="2:58" x14ac:dyDescent="0.25">
      <c r="B27" s="56">
        <v>2026</v>
      </c>
      <c r="C27" s="51">
        <v>891780111</v>
      </c>
      <c r="D27" s="51" t="s">
        <v>79</v>
      </c>
      <c r="E27" s="54" t="s">
        <v>424</v>
      </c>
      <c r="F27" s="169" t="s">
        <v>423</v>
      </c>
      <c r="G27" s="56">
        <v>0</v>
      </c>
      <c r="H27" s="56" t="s">
        <v>82</v>
      </c>
      <c r="I27" s="56" t="s">
        <v>83</v>
      </c>
      <c r="J27" s="161" t="s">
        <v>84</v>
      </c>
      <c r="K27" s="109" t="s">
        <v>422</v>
      </c>
      <c r="L27" s="114">
        <v>16500000</v>
      </c>
      <c r="M27" s="51" t="s">
        <v>86</v>
      </c>
      <c r="N27" s="109" t="s">
        <v>421</v>
      </c>
      <c r="O27" s="109">
        <v>1216972757</v>
      </c>
      <c r="P27" s="109">
        <v>100</v>
      </c>
      <c r="Q27" s="120">
        <v>46037</v>
      </c>
      <c r="R27" s="109">
        <v>427845000</v>
      </c>
      <c r="S27" s="160">
        <v>1306</v>
      </c>
      <c r="T27" s="120">
        <v>46042</v>
      </c>
      <c r="U27" s="114">
        <v>16500000</v>
      </c>
      <c r="V27" s="56" t="s">
        <v>88</v>
      </c>
      <c r="W27" s="165">
        <v>36669977</v>
      </c>
      <c r="X27" s="54" t="s">
        <v>338</v>
      </c>
      <c r="Y27" s="120">
        <v>46042</v>
      </c>
      <c r="Z27" s="120">
        <v>46042</v>
      </c>
      <c r="AA27" s="120" t="s">
        <v>90</v>
      </c>
      <c r="AB27" s="120">
        <v>46203</v>
      </c>
      <c r="AC27" s="54">
        <f t="shared" si="0"/>
        <v>161</v>
      </c>
      <c r="AD27" s="114">
        <v>0</v>
      </c>
      <c r="AE27" s="114">
        <v>0</v>
      </c>
      <c r="AF27" s="114">
        <v>0</v>
      </c>
      <c r="AG27" s="118" t="s">
        <v>90</v>
      </c>
      <c r="AH27" s="54">
        <f t="shared" si="1"/>
        <v>0</v>
      </c>
      <c r="AI27" s="114">
        <v>0</v>
      </c>
      <c r="AJ27" s="114">
        <v>0</v>
      </c>
      <c r="AK27" s="56" t="s">
        <v>90</v>
      </c>
      <c r="AL27" s="116" t="s">
        <v>90</v>
      </c>
      <c r="AM27" s="114">
        <v>0</v>
      </c>
      <c r="AN27" s="116" t="s">
        <v>90</v>
      </c>
      <c r="AO27" s="116" t="s">
        <v>90</v>
      </c>
      <c r="AP27" s="116" t="s">
        <v>90</v>
      </c>
      <c r="AQ27" s="54">
        <f t="shared" si="2"/>
        <v>0</v>
      </c>
      <c r="AR27" s="54">
        <f>+L27+AE27-AJ27</f>
        <v>16500000</v>
      </c>
      <c r="AS27" s="56" t="s">
        <v>88</v>
      </c>
      <c r="AT27" s="114">
        <v>16500000</v>
      </c>
      <c r="AU27" s="56" t="s">
        <v>91</v>
      </c>
      <c r="AV27" s="114">
        <v>0</v>
      </c>
      <c r="AW27" s="111" t="s">
        <v>90</v>
      </c>
      <c r="AX27" s="113">
        <v>13500000</v>
      </c>
      <c r="AY27" s="58">
        <f t="shared" si="3"/>
        <v>3000000</v>
      </c>
      <c r="AZ27" s="112">
        <f t="shared" si="4"/>
        <v>0.81818181818181823</v>
      </c>
      <c r="BA27" s="159">
        <v>0.82</v>
      </c>
      <c r="BB27" s="111" t="s">
        <v>90</v>
      </c>
      <c r="BC27" s="56" t="s">
        <v>92</v>
      </c>
      <c r="BD27" s="54" t="s">
        <v>420</v>
      </c>
      <c r="BE27" s="56" t="s">
        <v>88</v>
      </c>
      <c r="BF27" s="56" t="s">
        <v>88</v>
      </c>
    </row>
    <row r="28" spans="2:58" x14ac:dyDescent="0.25">
      <c r="B28" s="56">
        <v>2026</v>
      </c>
      <c r="C28" s="51">
        <v>891780111</v>
      </c>
      <c r="D28" s="51" t="s">
        <v>79</v>
      </c>
      <c r="E28" s="54" t="s">
        <v>419</v>
      </c>
      <c r="F28" s="162" t="s">
        <v>418</v>
      </c>
      <c r="G28" s="56">
        <v>0</v>
      </c>
      <c r="H28" s="56" t="s">
        <v>82</v>
      </c>
      <c r="I28" s="56" t="s">
        <v>83</v>
      </c>
      <c r="J28" s="161" t="s">
        <v>84</v>
      </c>
      <c r="K28" s="109" t="s">
        <v>417</v>
      </c>
      <c r="L28" s="114">
        <v>22000000</v>
      </c>
      <c r="M28" s="51" t="s">
        <v>86</v>
      </c>
      <c r="N28" s="109" t="s">
        <v>416</v>
      </c>
      <c r="O28" s="109">
        <v>85466955</v>
      </c>
      <c r="P28" s="109">
        <v>99</v>
      </c>
      <c r="Q28" s="120">
        <v>46037</v>
      </c>
      <c r="R28" s="109">
        <v>367950000</v>
      </c>
      <c r="S28" s="160">
        <v>1300</v>
      </c>
      <c r="T28" s="120">
        <v>46042</v>
      </c>
      <c r="U28" s="114">
        <v>22000000</v>
      </c>
      <c r="V28" s="56" t="s">
        <v>88</v>
      </c>
      <c r="W28" s="165">
        <v>7634903</v>
      </c>
      <c r="X28" s="54" t="s">
        <v>263</v>
      </c>
      <c r="Y28" s="120">
        <v>46042</v>
      </c>
      <c r="Z28" s="120">
        <v>46042</v>
      </c>
      <c r="AA28" s="120" t="s">
        <v>90</v>
      </c>
      <c r="AB28" s="120">
        <v>46203</v>
      </c>
      <c r="AC28" s="54">
        <f t="shared" si="0"/>
        <v>161</v>
      </c>
      <c r="AD28" s="114">
        <v>0</v>
      </c>
      <c r="AE28" s="114">
        <v>0</v>
      </c>
      <c r="AF28" s="114">
        <v>0</v>
      </c>
      <c r="AG28" s="118" t="s">
        <v>90</v>
      </c>
      <c r="AH28" s="54">
        <f t="shared" si="1"/>
        <v>0</v>
      </c>
      <c r="AI28" s="114">
        <v>0</v>
      </c>
      <c r="AJ28" s="114">
        <v>0</v>
      </c>
      <c r="AK28" s="56" t="s">
        <v>90</v>
      </c>
      <c r="AL28" s="116" t="s">
        <v>90</v>
      </c>
      <c r="AM28" s="114">
        <v>0</v>
      </c>
      <c r="AN28" s="116" t="s">
        <v>90</v>
      </c>
      <c r="AO28" s="116" t="s">
        <v>90</v>
      </c>
      <c r="AP28" s="116" t="s">
        <v>90</v>
      </c>
      <c r="AQ28" s="54">
        <f t="shared" si="2"/>
        <v>0</v>
      </c>
      <c r="AR28" s="54">
        <f>+L28+AE28-AJ28</f>
        <v>22000000</v>
      </c>
      <c r="AS28" s="56" t="s">
        <v>88</v>
      </c>
      <c r="AT28" s="114">
        <v>22000000</v>
      </c>
      <c r="AU28" s="56" t="s">
        <v>91</v>
      </c>
      <c r="AV28" s="114">
        <v>0</v>
      </c>
      <c r="AW28" s="111" t="s">
        <v>90</v>
      </c>
      <c r="AX28" s="113">
        <v>18000000</v>
      </c>
      <c r="AY28" s="58">
        <f t="shared" si="3"/>
        <v>4000000</v>
      </c>
      <c r="AZ28" s="112">
        <f t="shared" si="4"/>
        <v>0.81818181818181823</v>
      </c>
      <c r="BA28" s="159">
        <v>0.82</v>
      </c>
      <c r="BB28" s="111" t="s">
        <v>90</v>
      </c>
      <c r="BC28" s="56" t="s">
        <v>92</v>
      </c>
      <c r="BD28" s="109" t="s">
        <v>415</v>
      </c>
      <c r="BE28" s="56" t="s">
        <v>88</v>
      </c>
      <c r="BF28" s="56" t="s">
        <v>88</v>
      </c>
    </row>
    <row r="29" spans="2:58" x14ac:dyDescent="0.25">
      <c r="B29" s="56">
        <v>2026</v>
      </c>
      <c r="C29" s="51">
        <v>891780111</v>
      </c>
      <c r="D29" s="51" t="s">
        <v>79</v>
      </c>
      <c r="E29" s="54" t="s">
        <v>414</v>
      </c>
      <c r="F29" s="169" t="s">
        <v>413</v>
      </c>
      <c r="G29" s="56">
        <v>0</v>
      </c>
      <c r="H29" s="56" t="s">
        <v>82</v>
      </c>
      <c r="I29" s="56" t="s">
        <v>83</v>
      </c>
      <c r="J29" s="161" t="s">
        <v>84</v>
      </c>
      <c r="K29" s="109" t="s">
        <v>412</v>
      </c>
      <c r="L29" s="114">
        <v>14300000</v>
      </c>
      <c r="M29" s="51" t="s">
        <v>86</v>
      </c>
      <c r="N29" s="109" t="s">
        <v>411</v>
      </c>
      <c r="O29" s="114">
        <v>1193225410</v>
      </c>
      <c r="P29" s="109">
        <v>100</v>
      </c>
      <c r="Q29" s="120">
        <v>46037</v>
      </c>
      <c r="R29" s="109">
        <v>427845000</v>
      </c>
      <c r="S29" s="160">
        <v>1305</v>
      </c>
      <c r="T29" s="120">
        <v>46042</v>
      </c>
      <c r="U29" s="114">
        <v>14300000</v>
      </c>
      <c r="V29" s="56" t="s">
        <v>88</v>
      </c>
      <c r="W29" s="165">
        <v>1082900194</v>
      </c>
      <c r="X29" s="54" t="s">
        <v>274</v>
      </c>
      <c r="Y29" s="120">
        <v>46042</v>
      </c>
      <c r="Z29" s="120">
        <v>46042</v>
      </c>
      <c r="AA29" s="120" t="s">
        <v>90</v>
      </c>
      <c r="AB29" s="120">
        <v>46191</v>
      </c>
      <c r="AC29" s="54">
        <f t="shared" si="0"/>
        <v>149</v>
      </c>
      <c r="AD29" s="114">
        <v>0</v>
      </c>
      <c r="AE29" s="114">
        <v>0</v>
      </c>
      <c r="AF29" s="114">
        <v>0</v>
      </c>
      <c r="AG29" s="118" t="s">
        <v>90</v>
      </c>
      <c r="AH29" s="54">
        <f t="shared" si="1"/>
        <v>0</v>
      </c>
      <c r="AI29" s="114">
        <v>0</v>
      </c>
      <c r="AJ29" s="114">
        <v>0</v>
      </c>
      <c r="AK29" s="56" t="s">
        <v>90</v>
      </c>
      <c r="AL29" s="116" t="s">
        <v>90</v>
      </c>
      <c r="AM29" s="114">
        <v>0</v>
      </c>
      <c r="AN29" s="116" t="s">
        <v>90</v>
      </c>
      <c r="AO29" s="116" t="s">
        <v>90</v>
      </c>
      <c r="AP29" s="116" t="s">
        <v>90</v>
      </c>
      <c r="AQ29" s="54">
        <f t="shared" si="2"/>
        <v>0</v>
      </c>
      <c r="AR29" s="54">
        <f>+L29+AE29-AJ29</f>
        <v>14300000</v>
      </c>
      <c r="AS29" s="56" t="s">
        <v>88</v>
      </c>
      <c r="AT29" s="114">
        <v>14300000</v>
      </c>
      <c r="AU29" s="56" t="s">
        <v>91</v>
      </c>
      <c r="AV29" s="114">
        <v>0</v>
      </c>
      <c r="AW29" s="111" t="s">
        <v>90</v>
      </c>
      <c r="AX29" s="113">
        <v>12600000</v>
      </c>
      <c r="AY29" s="58">
        <f t="shared" si="3"/>
        <v>1700000</v>
      </c>
      <c r="AZ29" s="112">
        <f t="shared" si="4"/>
        <v>0.88111888111888115</v>
      </c>
      <c r="BA29" s="159">
        <v>0.88</v>
      </c>
      <c r="BB29" s="111" t="s">
        <v>90</v>
      </c>
      <c r="BC29" s="56" t="s">
        <v>92</v>
      </c>
      <c r="BD29" s="54" t="s">
        <v>410</v>
      </c>
      <c r="BE29" s="56" t="s">
        <v>88</v>
      </c>
      <c r="BF29" s="56" t="s">
        <v>88</v>
      </c>
    </row>
    <row r="30" spans="2:58" x14ac:dyDescent="0.25">
      <c r="B30" s="56">
        <v>2026</v>
      </c>
      <c r="C30" s="51">
        <v>891780111</v>
      </c>
      <c r="D30" s="51" t="s">
        <v>79</v>
      </c>
      <c r="E30" s="54" t="s">
        <v>409</v>
      </c>
      <c r="F30" s="169" t="s">
        <v>408</v>
      </c>
      <c r="G30" s="56">
        <v>0</v>
      </c>
      <c r="H30" s="56" t="s">
        <v>82</v>
      </c>
      <c r="I30" s="56" t="s">
        <v>83</v>
      </c>
      <c r="J30" s="161" t="s">
        <v>84</v>
      </c>
      <c r="K30" s="109" t="s">
        <v>407</v>
      </c>
      <c r="L30" s="114">
        <v>15950000</v>
      </c>
      <c r="M30" s="51" t="s">
        <v>86</v>
      </c>
      <c r="N30" s="109" t="s">
        <v>406</v>
      </c>
      <c r="O30" s="109">
        <v>1007832682</v>
      </c>
      <c r="P30" s="109">
        <v>100</v>
      </c>
      <c r="Q30" s="120">
        <v>46037</v>
      </c>
      <c r="R30" s="109">
        <v>427845000</v>
      </c>
      <c r="S30" s="160">
        <v>1304</v>
      </c>
      <c r="T30" s="120">
        <v>46042</v>
      </c>
      <c r="U30" s="114">
        <v>15950000</v>
      </c>
      <c r="V30" s="56" t="s">
        <v>88</v>
      </c>
      <c r="W30" s="165">
        <v>12561250</v>
      </c>
      <c r="X30" s="165" t="s">
        <v>297</v>
      </c>
      <c r="Y30" s="120">
        <v>46042</v>
      </c>
      <c r="Z30" s="120">
        <v>46042</v>
      </c>
      <c r="AA30" s="120" t="s">
        <v>90</v>
      </c>
      <c r="AB30" s="120">
        <v>46197</v>
      </c>
      <c r="AC30" s="54">
        <f t="shared" si="0"/>
        <v>155</v>
      </c>
      <c r="AD30" s="114">
        <v>0</v>
      </c>
      <c r="AE30" s="114">
        <v>0</v>
      </c>
      <c r="AF30" s="114">
        <v>0</v>
      </c>
      <c r="AG30" s="118" t="s">
        <v>90</v>
      </c>
      <c r="AH30" s="54">
        <f t="shared" si="1"/>
        <v>0</v>
      </c>
      <c r="AI30" s="114">
        <v>0</v>
      </c>
      <c r="AJ30" s="114">
        <v>0</v>
      </c>
      <c r="AK30" s="56" t="s">
        <v>90</v>
      </c>
      <c r="AL30" s="116" t="s">
        <v>90</v>
      </c>
      <c r="AM30" s="114">
        <v>0</v>
      </c>
      <c r="AN30" s="116" t="s">
        <v>90</v>
      </c>
      <c r="AO30" s="116" t="s">
        <v>90</v>
      </c>
      <c r="AP30" s="116" t="s">
        <v>90</v>
      </c>
      <c r="AQ30" s="54">
        <f t="shared" si="2"/>
        <v>0</v>
      </c>
      <c r="AR30" s="54">
        <f>+L30+AE30-AJ30</f>
        <v>15950000</v>
      </c>
      <c r="AS30" s="56" t="s">
        <v>88</v>
      </c>
      <c r="AT30" s="114">
        <v>15950000</v>
      </c>
      <c r="AU30" s="56" t="s">
        <v>91</v>
      </c>
      <c r="AV30" s="114">
        <v>0</v>
      </c>
      <c r="AW30" s="111" t="s">
        <v>90</v>
      </c>
      <c r="AX30" s="113">
        <v>13500000</v>
      </c>
      <c r="AY30" s="58">
        <f t="shared" si="3"/>
        <v>2450000</v>
      </c>
      <c r="AZ30" s="112">
        <f t="shared" si="4"/>
        <v>0.84639498432601878</v>
      </c>
      <c r="BA30" s="159">
        <v>0.85</v>
      </c>
      <c r="BB30" s="111" t="s">
        <v>90</v>
      </c>
      <c r="BC30" s="56" t="s">
        <v>92</v>
      </c>
      <c r="BD30" s="170" t="s">
        <v>405</v>
      </c>
      <c r="BE30" s="56" t="s">
        <v>88</v>
      </c>
      <c r="BF30" s="56" t="s">
        <v>88</v>
      </c>
    </row>
    <row r="31" spans="2:58" x14ac:dyDescent="0.25">
      <c r="B31" s="56">
        <v>2026</v>
      </c>
      <c r="C31" s="51">
        <v>891780111</v>
      </c>
      <c r="D31" s="51" t="s">
        <v>79</v>
      </c>
      <c r="E31" s="54" t="s">
        <v>404</v>
      </c>
      <c r="F31" s="162" t="s">
        <v>403</v>
      </c>
      <c r="G31" s="56">
        <v>0</v>
      </c>
      <c r="H31" s="56" t="s">
        <v>82</v>
      </c>
      <c r="I31" s="56" t="s">
        <v>83</v>
      </c>
      <c r="J31" s="161" t="s">
        <v>84</v>
      </c>
      <c r="K31" s="109" t="s">
        <v>402</v>
      </c>
      <c r="L31" s="114">
        <v>15950000</v>
      </c>
      <c r="M31" s="51" t="s">
        <v>86</v>
      </c>
      <c r="N31" s="109" t="s">
        <v>401</v>
      </c>
      <c r="O31" s="109">
        <v>36696283</v>
      </c>
      <c r="P31" s="109">
        <v>100</v>
      </c>
      <c r="Q31" s="120">
        <v>46037</v>
      </c>
      <c r="R31" s="109">
        <v>427845000</v>
      </c>
      <c r="S31" s="160">
        <v>1303</v>
      </c>
      <c r="T31" s="120">
        <v>46042</v>
      </c>
      <c r="U31" s="114">
        <v>15950000</v>
      </c>
      <c r="V31" s="56" t="s">
        <v>88</v>
      </c>
      <c r="W31" s="165">
        <v>36669977</v>
      </c>
      <c r="X31" s="54" t="s">
        <v>338</v>
      </c>
      <c r="Y31" s="120">
        <v>46042</v>
      </c>
      <c r="Z31" s="120">
        <v>46042</v>
      </c>
      <c r="AA31" s="120" t="s">
        <v>90</v>
      </c>
      <c r="AB31" s="120">
        <v>46197</v>
      </c>
      <c r="AC31" s="54">
        <f t="shared" si="0"/>
        <v>155</v>
      </c>
      <c r="AD31" s="114">
        <v>0</v>
      </c>
      <c r="AE31" s="114">
        <v>0</v>
      </c>
      <c r="AF31" s="114">
        <v>0</v>
      </c>
      <c r="AG31" s="118" t="s">
        <v>90</v>
      </c>
      <c r="AH31" s="54">
        <f t="shared" si="1"/>
        <v>0</v>
      </c>
      <c r="AI31" s="114">
        <v>0</v>
      </c>
      <c r="AJ31" s="114">
        <v>0</v>
      </c>
      <c r="AK31" s="56" t="s">
        <v>90</v>
      </c>
      <c r="AL31" s="116" t="s">
        <v>90</v>
      </c>
      <c r="AM31" s="114">
        <v>0</v>
      </c>
      <c r="AN31" s="116" t="s">
        <v>90</v>
      </c>
      <c r="AO31" s="116" t="s">
        <v>90</v>
      </c>
      <c r="AP31" s="116" t="s">
        <v>90</v>
      </c>
      <c r="AQ31" s="54">
        <f t="shared" si="2"/>
        <v>0</v>
      </c>
      <c r="AR31" s="54">
        <f>+L31+AE31-AJ31</f>
        <v>15950000</v>
      </c>
      <c r="AS31" s="56" t="s">
        <v>88</v>
      </c>
      <c r="AT31" s="114">
        <v>15950000</v>
      </c>
      <c r="AU31" s="56" t="s">
        <v>91</v>
      </c>
      <c r="AV31" s="114">
        <v>0</v>
      </c>
      <c r="AW31" s="111" t="s">
        <v>90</v>
      </c>
      <c r="AX31" s="113">
        <v>13500000</v>
      </c>
      <c r="AY31" s="58">
        <f t="shared" si="3"/>
        <v>2450000</v>
      </c>
      <c r="AZ31" s="112">
        <f t="shared" si="4"/>
        <v>0.84639498432601878</v>
      </c>
      <c r="BA31" s="159">
        <v>0.85</v>
      </c>
      <c r="BB31" s="111" t="s">
        <v>90</v>
      </c>
      <c r="BC31" s="56" t="s">
        <v>92</v>
      </c>
      <c r="BD31" s="54" t="s">
        <v>400</v>
      </c>
      <c r="BE31" s="56" t="s">
        <v>88</v>
      </c>
      <c r="BF31" s="56" t="s">
        <v>88</v>
      </c>
    </row>
    <row r="32" spans="2:58" x14ac:dyDescent="0.25">
      <c r="B32" s="56">
        <v>2026</v>
      </c>
      <c r="C32" s="51">
        <v>891780111</v>
      </c>
      <c r="D32" s="51" t="s">
        <v>79</v>
      </c>
      <c r="E32" s="54" t="s">
        <v>399</v>
      </c>
      <c r="F32" s="169" t="s">
        <v>398</v>
      </c>
      <c r="G32" s="56">
        <v>0</v>
      </c>
      <c r="H32" s="56" t="s">
        <v>82</v>
      </c>
      <c r="I32" s="56" t="s">
        <v>83</v>
      </c>
      <c r="J32" s="161" t="s">
        <v>84</v>
      </c>
      <c r="K32" s="109" t="s">
        <v>397</v>
      </c>
      <c r="L32" s="114">
        <v>23600000</v>
      </c>
      <c r="M32" s="51" t="s">
        <v>86</v>
      </c>
      <c r="N32" s="109" t="s">
        <v>396</v>
      </c>
      <c r="O32" s="109">
        <v>85153904</v>
      </c>
      <c r="P32" s="109">
        <v>99</v>
      </c>
      <c r="Q32" s="120">
        <v>46037</v>
      </c>
      <c r="R32" s="109">
        <v>367950000</v>
      </c>
      <c r="S32" s="160">
        <v>1302</v>
      </c>
      <c r="T32" s="120">
        <v>44946</v>
      </c>
      <c r="U32" s="114">
        <v>23600000</v>
      </c>
      <c r="V32" s="56" t="s">
        <v>88</v>
      </c>
      <c r="W32" s="165">
        <v>7634903</v>
      </c>
      <c r="X32" s="54" t="s">
        <v>263</v>
      </c>
      <c r="Y32" s="120">
        <v>46042</v>
      </c>
      <c r="Z32" s="120">
        <v>46042</v>
      </c>
      <c r="AA32" s="120" t="s">
        <v>90</v>
      </c>
      <c r="AB32" s="120">
        <v>46203</v>
      </c>
      <c r="AC32" s="54">
        <f t="shared" si="0"/>
        <v>161</v>
      </c>
      <c r="AD32" s="114">
        <v>0</v>
      </c>
      <c r="AE32" s="114">
        <v>0</v>
      </c>
      <c r="AF32" s="114">
        <v>0</v>
      </c>
      <c r="AG32" s="118" t="s">
        <v>90</v>
      </c>
      <c r="AH32" s="54">
        <f t="shared" si="1"/>
        <v>0</v>
      </c>
      <c r="AI32" s="114">
        <v>0</v>
      </c>
      <c r="AJ32" s="114">
        <v>0</v>
      </c>
      <c r="AK32" s="56" t="s">
        <v>90</v>
      </c>
      <c r="AL32" s="116" t="s">
        <v>90</v>
      </c>
      <c r="AM32" s="114">
        <v>0</v>
      </c>
      <c r="AN32" s="116" t="s">
        <v>90</v>
      </c>
      <c r="AO32" s="116" t="s">
        <v>90</v>
      </c>
      <c r="AP32" s="116" t="s">
        <v>90</v>
      </c>
      <c r="AQ32" s="54">
        <f t="shared" si="2"/>
        <v>0</v>
      </c>
      <c r="AR32" s="54">
        <f>+L32+AE32-AJ32</f>
        <v>23600000</v>
      </c>
      <c r="AS32" s="56" t="s">
        <v>88</v>
      </c>
      <c r="AT32" s="114">
        <v>23600000</v>
      </c>
      <c r="AU32" s="56" t="s">
        <v>91</v>
      </c>
      <c r="AV32" s="114">
        <v>0</v>
      </c>
      <c r="AW32" s="111" t="s">
        <v>90</v>
      </c>
      <c r="AX32" s="113">
        <v>19600000</v>
      </c>
      <c r="AY32" s="58">
        <f t="shared" si="3"/>
        <v>4000000</v>
      </c>
      <c r="AZ32" s="112">
        <f t="shared" si="4"/>
        <v>0.83050847457627119</v>
      </c>
      <c r="BA32" s="159">
        <v>0.83</v>
      </c>
      <c r="BB32" s="111" t="s">
        <v>90</v>
      </c>
      <c r="BC32" s="56" t="s">
        <v>92</v>
      </c>
      <c r="BD32" s="54" t="s">
        <v>395</v>
      </c>
      <c r="BE32" s="56" t="s">
        <v>88</v>
      </c>
      <c r="BF32" s="56" t="s">
        <v>88</v>
      </c>
    </row>
    <row r="33" spans="2:58" x14ac:dyDescent="0.25">
      <c r="B33" s="56">
        <v>2026</v>
      </c>
      <c r="C33" s="51">
        <v>891780111</v>
      </c>
      <c r="D33" s="51" t="s">
        <v>79</v>
      </c>
      <c r="E33" s="54" t="s">
        <v>394</v>
      </c>
      <c r="F33" s="162" t="s">
        <v>393</v>
      </c>
      <c r="G33" s="56">
        <v>0</v>
      </c>
      <c r="H33" s="56" t="s">
        <v>82</v>
      </c>
      <c r="I33" s="56" t="s">
        <v>83</v>
      </c>
      <c r="J33" s="161" t="s">
        <v>84</v>
      </c>
      <c r="K33" s="109" t="s">
        <v>392</v>
      </c>
      <c r="L33" s="114">
        <v>17980000</v>
      </c>
      <c r="M33" s="51" t="s">
        <v>86</v>
      </c>
      <c r="N33" s="109" t="s">
        <v>391</v>
      </c>
      <c r="O33" s="109">
        <v>1082956756</v>
      </c>
      <c r="P33" s="109">
        <v>100</v>
      </c>
      <c r="Q33" s="120">
        <v>46037</v>
      </c>
      <c r="R33" s="109">
        <v>427845000</v>
      </c>
      <c r="S33" s="160">
        <v>1310</v>
      </c>
      <c r="T33" s="120">
        <v>46042</v>
      </c>
      <c r="U33" s="114">
        <v>17980000</v>
      </c>
      <c r="V33" s="56" t="s">
        <v>88</v>
      </c>
      <c r="W33" s="165">
        <v>1082900194</v>
      </c>
      <c r="X33" s="54" t="s">
        <v>274</v>
      </c>
      <c r="Y33" s="120">
        <v>46042</v>
      </c>
      <c r="Z33" s="120">
        <v>46042</v>
      </c>
      <c r="AA33" s="120" t="s">
        <v>90</v>
      </c>
      <c r="AB33" s="120">
        <v>46178</v>
      </c>
      <c r="AC33" s="54">
        <f t="shared" si="0"/>
        <v>136</v>
      </c>
      <c r="AD33" s="114">
        <v>0</v>
      </c>
      <c r="AE33" s="114">
        <v>0</v>
      </c>
      <c r="AF33" s="114">
        <v>0</v>
      </c>
      <c r="AG33" s="118" t="s">
        <v>90</v>
      </c>
      <c r="AH33" s="54">
        <f t="shared" si="1"/>
        <v>0</v>
      </c>
      <c r="AI33" s="114">
        <v>0</v>
      </c>
      <c r="AJ33" s="114">
        <v>0</v>
      </c>
      <c r="AK33" s="56" t="s">
        <v>90</v>
      </c>
      <c r="AL33" s="116" t="s">
        <v>90</v>
      </c>
      <c r="AM33" s="114">
        <v>0</v>
      </c>
      <c r="AN33" s="116" t="s">
        <v>90</v>
      </c>
      <c r="AO33" s="116" t="s">
        <v>90</v>
      </c>
      <c r="AP33" s="116" t="s">
        <v>90</v>
      </c>
      <c r="AQ33" s="54">
        <f t="shared" si="2"/>
        <v>0</v>
      </c>
      <c r="AR33" s="54">
        <f>+L33+AE33-AJ33</f>
        <v>17980000</v>
      </c>
      <c r="AS33" s="56" t="s">
        <v>88</v>
      </c>
      <c r="AT33" s="114">
        <v>17980000</v>
      </c>
      <c r="AU33" s="56" t="s">
        <v>91</v>
      </c>
      <c r="AV33" s="114">
        <v>0</v>
      </c>
      <c r="AW33" s="111" t="s">
        <v>90</v>
      </c>
      <c r="AX33" s="113">
        <v>17280000</v>
      </c>
      <c r="AY33" s="58">
        <f t="shared" si="3"/>
        <v>700000</v>
      </c>
      <c r="AZ33" s="112">
        <f t="shared" si="4"/>
        <v>0.96106785317018906</v>
      </c>
      <c r="BA33" s="159">
        <v>0.96</v>
      </c>
      <c r="BB33" s="111" t="s">
        <v>90</v>
      </c>
      <c r="BC33" s="56" t="s">
        <v>92</v>
      </c>
      <c r="BD33" s="54" t="s">
        <v>390</v>
      </c>
      <c r="BE33" s="56" t="s">
        <v>88</v>
      </c>
      <c r="BF33" s="56" t="s">
        <v>88</v>
      </c>
    </row>
    <row r="34" spans="2:58" x14ac:dyDescent="0.25">
      <c r="B34" s="56">
        <v>2026</v>
      </c>
      <c r="C34" s="51">
        <v>891780111</v>
      </c>
      <c r="D34" s="51" t="s">
        <v>79</v>
      </c>
      <c r="E34" s="54" t="s">
        <v>389</v>
      </c>
      <c r="F34" s="162" t="s">
        <v>388</v>
      </c>
      <c r="G34" s="56">
        <v>0</v>
      </c>
      <c r="H34" s="56" t="s">
        <v>82</v>
      </c>
      <c r="I34" s="56" t="s">
        <v>83</v>
      </c>
      <c r="J34" s="161" t="s">
        <v>84</v>
      </c>
      <c r="K34" s="109" t="s">
        <v>387</v>
      </c>
      <c r="L34" s="114">
        <v>18150000</v>
      </c>
      <c r="M34" s="51" t="s">
        <v>86</v>
      </c>
      <c r="N34" s="109" t="s">
        <v>386</v>
      </c>
      <c r="O34" s="109">
        <v>36552616</v>
      </c>
      <c r="P34" s="109">
        <v>99</v>
      </c>
      <c r="Q34" s="120">
        <v>46037</v>
      </c>
      <c r="R34" s="109">
        <v>367950000</v>
      </c>
      <c r="S34" s="160">
        <v>1501</v>
      </c>
      <c r="T34" s="120">
        <v>46043</v>
      </c>
      <c r="U34" s="114">
        <v>18150000</v>
      </c>
      <c r="V34" s="56" t="s">
        <v>88</v>
      </c>
      <c r="W34" s="165">
        <v>7634903</v>
      </c>
      <c r="X34" s="54" t="s">
        <v>263</v>
      </c>
      <c r="Y34" s="120">
        <v>46043</v>
      </c>
      <c r="Z34" s="120">
        <v>46043</v>
      </c>
      <c r="AA34" s="120" t="s">
        <v>90</v>
      </c>
      <c r="AB34" s="120">
        <v>46198</v>
      </c>
      <c r="AC34" s="54">
        <f t="shared" si="0"/>
        <v>155</v>
      </c>
      <c r="AD34" s="114">
        <v>0</v>
      </c>
      <c r="AE34" s="114">
        <v>0</v>
      </c>
      <c r="AF34" s="114">
        <v>0</v>
      </c>
      <c r="AG34" s="118" t="s">
        <v>90</v>
      </c>
      <c r="AH34" s="54">
        <f t="shared" si="1"/>
        <v>0</v>
      </c>
      <c r="AI34" s="114">
        <v>0</v>
      </c>
      <c r="AJ34" s="114">
        <v>0</v>
      </c>
      <c r="AK34" s="56" t="s">
        <v>90</v>
      </c>
      <c r="AL34" s="116" t="s">
        <v>90</v>
      </c>
      <c r="AM34" s="114">
        <v>0</v>
      </c>
      <c r="AN34" s="116" t="s">
        <v>90</v>
      </c>
      <c r="AO34" s="116" t="s">
        <v>90</v>
      </c>
      <c r="AP34" s="116" t="s">
        <v>90</v>
      </c>
      <c r="AQ34" s="54">
        <f t="shared" si="2"/>
        <v>0</v>
      </c>
      <c r="AR34" s="54">
        <f>+L34+AE34-AJ34</f>
        <v>18150000</v>
      </c>
      <c r="AS34" s="56" t="s">
        <v>88</v>
      </c>
      <c r="AT34" s="114">
        <v>18150000</v>
      </c>
      <c r="AU34" s="56" t="s">
        <v>91</v>
      </c>
      <c r="AV34" s="114">
        <v>0</v>
      </c>
      <c r="AW34" s="111" t="s">
        <v>90</v>
      </c>
      <c r="AX34" s="113">
        <v>15300000</v>
      </c>
      <c r="AY34" s="58">
        <f t="shared" si="3"/>
        <v>2850000</v>
      </c>
      <c r="AZ34" s="112">
        <f t="shared" si="4"/>
        <v>0.84297520661157022</v>
      </c>
      <c r="BA34" s="159">
        <v>0.84</v>
      </c>
      <c r="BB34" s="111" t="s">
        <v>90</v>
      </c>
      <c r="BC34" s="56" t="s">
        <v>92</v>
      </c>
      <c r="BD34" s="109" t="s">
        <v>385</v>
      </c>
      <c r="BE34" s="56" t="s">
        <v>88</v>
      </c>
      <c r="BF34" s="56" t="s">
        <v>88</v>
      </c>
    </row>
    <row r="35" spans="2:58" x14ac:dyDescent="0.25">
      <c r="B35" s="56">
        <v>2026</v>
      </c>
      <c r="C35" s="51">
        <v>891780111</v>
      </c>
      <c r="D35" s="51" t="s">
        <v>79</v>
      </c>
      <c r="E35" s="54" t="s">
        <v>384</v>
      </c>
      <c r="F35" s="162" t="s">
        <v>383</v>
      </c>
      <c r="G35" s="56">
        <v>0</v>
      </c>
      <c r="H35" s="56" t="s">
        <v>82</v>
      </c>
      <c r="I35" s="56" t="s">
        <v>83</v>
      </c>
      <c r="J35" s="161" t="s">
        <v>84</v>
      </c>
      <c r="K35" s="109" t="s">
        <v>382</v>
      </c>
      <c r="L35" s="114">
        <v>14575000</v>
      </c>
      <c r="M35" s="51" t="s">
        <v>86</v>
      </c>
      <c r="N35" s="109" t="s">
        <v>381</v>
      </c>
      <c r="O35" s="109">
        <v>1082994823</v>
      </c>
      <c r="P35" s="109">
        <v>100</v>
      </c>
      <c r="Q35" s="120">
        <v>46037</v>
      </c>
      <c r="R35" s="109">
        <v>427845000</v>
      </c>
      <c r="S35" s="160">
        <v>1503</v>
      </c>
      <c r="T35" s="120">
        <v>46043</v>
      </c>
      <c r="U35" s="114">
        <v>14575000</v>
      </c>
      <c r="V35" s="56" t="s">
        <v>88</v>
      </c>
      <c r="W35" s="114">
        <v>36695032</v>
      </c>
      <c r="X35" s="161" t="s">
        <v>375</v>
      </c>
      <c r="Y35" s="120">
        <v>46043</v>
      </c>
      <c r="Z35" s="120">
        <v>46043</v>
      </c>
      <c r="AA35" s="120" t="s">
        <v>90</v>
      </c>
      <c r="AB35" s="120">
        <v>46203</v>
      </c>
      <c r="AC35" s="54">
        <f t="shared" si="0"/>
        <v>160</v>
      </c>
      <c r="AD35" s="114">
        <v>0</v>
      </c>
      <c r="AE35" s="114">
        <v>0</v>
      </c>
      <c r="AF35" s="114">
        <v>0</v>
      </c>
      <c r="AG35" s="118" t="s">
        <v>90</v>
      </c>
      <c r="AH35" s="54">
        <f t="shared" si="1"/>
        <v>0</v>
      </c>
      <c r="AI35" s="114">
        <v>0</v>
      </c>
      <c r="AJ35" s="114">
        <v>0</v>
      </c>
      <c r="AK35" s="56" t="s">
        <v>90</v>
      </c>
      <c r="AL35" s="116" t="s">
        <v>90</v>
      </c>
      <c r="AM35" s="114">
        <v>0</v>
      </c>
      <c r="AN35" s="116" t="s">
        <v>90</v>
      </c>
      <c r="AO35" s="116" t="s">
        <v>90</v>
      </c>
      <c r="AP35" s="116" t="s">
        <v>90</v>
      </c>
      <c r="AQ35" s="54">
        <f t="shared" si="2"/>
        <v>0</v>
      </c>
      <c r="AR35" s="54">
        <f>+L35+AE35-AJ35</f>
        <v>14575000</v>
      </c>
      <c r="AS35" s="56" t="s">
        <v>88</v>
      </c>
      <c r="AT35" s="114">
        <v>14575000</v>
      </c>
      <c r="AU35" s="56" t="s">
        <v>91</v>
      </c>
      <c r="AV35" s="114">
        <v>0</v>
      </c>
      <c r="AW35" s="111" t="s">
        <v>90</v>
      </c>
      <c r="AX35" s="113">
        <v>11925000</v>
      </c>
      <c r="AY35" s="58">
        <f t="shared" si="3"/>
        <v>2650000</v>
      </c>
      <c r="AZ35" s="112">
        <f t="shared" si="4"/>
        <v>0.81818181818181823</v>
      </c>
      <c r="BA35" s="159">
        <v>0.82</v>
      </c>
      <c r="BB35" s="111" t="s">
        <v>90</v>
      </c>
      <c r="BC35" s="56" t="s">
        <v>92</v>
      </c>
      <c r="BD35" s="54" t="s">
        <v>380</v>
      </c>
      <c r="BE35" s="56" t="s">
        <v>88</v>
      </c>
      <c r="BF35" s="56" t="s">
        <v>88</v>
      </c>
    </row>
    <row r="36" spans="2:58" x14ac:dyDescent="0.25">
      <c r="B36" s="56">
        <v>2026</v>
      </c>
      <c r="C36" s="51">
        <v>891780111</v>
      </c>
      <c r="D36" s="51" t="s">
        <v>79</v>
      </c>
      <c r="E36" s="54" t="s">
        <v>379</v>
      </c>
      <c r="F36" s="162" t="s">
        <v>378</v>
      </c>
      <c r="G36" s="56">
        <v>0</v>
      </c>
      <c r="H36" s="56" t="s">
        <v>82</v>
      </c>
      <c r="I36" s="56" t="s">
        <v>83</v>
      </c>
      <c r="J36" s="161" t="s">
        <v>84</v>
      </c>
      <c r="K36" s="109" t="s">
        <v>377</v>
      </c>
      <c r="L36" s="114">
        <v>18150000</v>
      </c>
      <c r="M36" s="51" t="s">
        <v>86</v>
      </c>
      <c r="N36" s="109" t="s">
        <v>376</v>
      </c>
      <c r="O36" s="109">
        <v>1082886783</v>
      </c>
      <c r="P36" s="109">
        <v>100</v>
      </c>
      <c r="Q36" s="120">
        <v>46037</v>
      </c>
      <c r="R36" s="109">
        <v>427845000</v>
      </c>
      <c r="S36" s="160">
        <v>1492</v>
      </c>
      <c r="T36" s="120">
        <v>46043</v>
      </c>
      <c r="U36" s="114">
        <v>18150000</v>
      </c>
      <c r="V36" s="56" t="s">
        <v>88</v>
      </c>
      <c r="W36" s="114">
        <v>36695032</v>
      </c>
      <c r="X36" s="161" t="s">
        <v>375</v>
      </c>
      <c r="Y36" s="120">
        <v>46043</v>
      </c>
      <c r="Z36" s="120">
        <v>46043</v>
      </c>
      <c r="AA36" s="120" t="s">
        <v>90</v>
      </c>
      <c r="AB36" s="120">
        <v>46189</v>
      </c>
      <c r="AC36" s="54">
        <f t="shared" si="0"/>
        <v>146</v>
      </c>
      <c r="AD36" s="114">
        <v>0</v>
      </c>
      <c r="AE36" s="114">
        <v>0</v>
      </c>
      <c r="AF36" s="114">
        <v>0</v>
      </c>
      <c r="AG36" s="118" t="s">
        <v>90</v>
      </c>
      <c r="AH36" s="54">
        <f t="shared" si="1"/>
        <v>0</v>
      </c>
      <c r="AI36" s="114">
        <v>0</v>
      </c>
      <c r="AJ36" s="114">
        <v>0</v>
      </c>
      <c r="AK36" s="56" t="s">
        <v>90</v>
      </c>
      <c r="AL36" s="116" t="s">
        <v>90</v>
      </c>
      <c r="AM36" s="114">
        <v>0</v>
      </c>
      <c r="AN36" s="116" t="s">
        <v>90</v>
      </c>
      <c r="AO36" s="116" t="s">
        <v>90</v>
      </c>
      <c r="AP36" s="116" t="s">
        <v>90</v>
      </c>
      <c r="AQ36" s="54">
        <f t="shared" si="2"/>
        <v>0</v>
      </c>
      <c r="AR36" s="54">
        <f>+L36+AE36-AJ36</f>
        <v>18150000</v>
      </c>
      <c r="AS36" s="56" t="s">
        <v>88</v>
      </c>
      <c r="AT36" s="114">
        <v>18150000</v>
      </c>
      <c r="AU36" s="56" t="s">
        <v>91</v>
      </c>
      <c r="AV36" s="114">
        <v>0</v>
      </c>
      <c r="AW36" s="111" t="s">
        <v>90</v>
      </c>
      <c r="AX36" s="113">
        <v>16200000</v>
      </c>
      <c r="AY36" s="58">
        <f t="shared" si="3"/>
        <v>1950000</v>
      </c>
      <c r="AZ36" s="112">
        <f t="shared" si="4"/>
        <v>0.8925619834710744</v>
      </c>
      <c r="BA36" s="159">
        <v>0.89</v>
      </c>
      <c r="BB36" s="111" t="s">
        <v>90</v>
      </c>
      <c r="BC36" s="56" t="s">
        <v>92</v>
      </c>
      <c r="BD36" s="54" t="s">
        <v>374</v>
      </c>
      <c r="BE36" s="56" t="s">
        <v>88</v>
      </c>
      <c r="BF36" s="56" t="s">
        <v>88</v>
      </c>
    </row>
    <row r="37" spans="2:58" x14ac:dyDescent="0.25">
      <c r="B37" s="56">
        <v>2026</v>
      </c>
      <c r="C37" s="51">
        <v>891780111</v>
      </c>
      <c r="D37" s="51" t="s">
        <v>79</v>
      </c>
      <c r="E37" s="54" t="s">
        <v>373</v>
      </c>
      <c r="F37" s="162" t="s">
        <v>372</v>
      </c>
      <c r="G37" s="56">
        <v>0</v>
      </c>
      <c r="H37" s="56" t="s">
        <v>82</v>
      </c>
      <c r="I37" s="56" t="s">
        <v>83</v>
      </c>
      <c r="J37" s="161" t="s">
        <v>84</v>
      </c>
      <c r="K37" s="109" t="s">
        <v>371</v>
      </c>
      <c r="L37" s="114">
        <v>14300000</v>
      </c>
      <c r="M37" s="51" t="s">
        <v>86</v>
      </c>
      <c r="N37" s="109" t="s">
        <v>370</v>
      </c>
      <c r="O37" s="156">
        <v>1006639062</v>
      </c>
      <c r="P37" s="109">
        <v>100</v>
      </c>
      <c r="Q37" s="120">
        <v>46037</v>
      </c>
      <c r="R37" s="109">
        <v>427845000</v>
      </c>
      <c r="S37" s="160">
        <v>1493</v>
      </c>
      <c r="T37" s="120">
        <v>46043</v>
      </c>
      <c r="U37" s="114">
        <v>14300000</v>
      </c>
      <c r="V37" s="56" t="s">
        <v>88</v>
      </c>
      <c r="W37" s="165">
        <v>1082900194</v>
      </c>
      <c r="X37" s="54" t="s">
        <v>274</v>
      </c>
      <c r="Y37" s="120">
        <v>46043</v>
      </c>
      <c r="Z37" s="120">
        <v>46043</v>
      </c>
      <c r="AA37" s="120" t="s">
        <v>90</v>
      </c>
      <c r="AB37" s="120">
        <v>46203</v>
      </c>
      <c r="AC37" s="54">
        <f t="shared" si="0"/>
        <v>160</v>
      </c>
      <c r="AD37" s="114">
        <v>0</v>
      </c>
      <c r="AE37" s="114">
        <v>0</v>
      </c>
      <c r="AF37" s="114">
        <v>0</v>
      </c>
      <c r="AG37" s="118" t="s">
        <v>90</v>
      </c>
      <c r="AH37" s="54">
        <f t="shared" si="1"/>
        <v>0</v>
      </c>
      <c r="AI37" s="114">
        <v>0</v>
      </c>
      <c r="AJ37" s="114">
        <v>0</v>
      </c>
      <c r="AK37" s="56" t="s">
        <v>90</v>
      </c>
      <c r="AL37" s="116" t="s">
        <v>90</v>
      </c>
      <c r="AM37" s="114">
        <v>0</v>
      </c>
      <c r="AN37" s="116" t="s">
        <v>90</v>
      </c>
      <c r="AO37" s="116" t="s">
        <v>90</v>
      </c>
      <c r="AP37" s="116" t="s">
        <v>90</v>
      </c>
      <c r="AQ37" s="54">
        <f t="shared" si="2"/>
        <v>0</v>
      </c>
      <c r="AR37" s="54">
        <f>+L37+AE37-AJ37</f>
        <v>14300000</v>
      </c>
      <c r="AS37" s="56" t="s">
        <v>88</v>
      </c>
      <c r="AT37" s="114">
        <v>14300000</v>
      </c>
      <c r="AU37" s="56" t="s">
        <v>91</v>
      </c>
      <c r="AV37" s="114">
        <v>0</v>
      </c>
      <c r="AW37" s="111" t="s">
        <v>90</v>
      </c>
      <c r="AX37" s="113">
        <v>11700000</v>
      </c>
      <c r="AY37" s="58">
        <f t="shared" si="3"/>
        <v>2600000</v>
      </c>
      <c r="AZ37" s="112">
        <f t="shared" si="4"/>
        <v>0.81818181818181823</v>
      </c>
      <c r="BA37" s="159">
        <v>0.82</v>
      </c>
      <c r="BB37" s="111" t="s">
        <v>90</v>
      </c>
      <c r="BC37" s="56" t="s">
        <v>92</v>
      </c>
      <c r="BD37" s="158" t="s">
        <v>369</v>
      </c>
      <c r="BE37" s="56" t="s">
        <v>88</v>
      </c>
      <c r="BF37" s="56" t="s">
        <v>88</v>
      </c>
    </row>
    <row r="38" spans="2:58" x14ac:dyDescent="0.25">
      <c r="B38" s="56">
        <v>2026</v>
      </c>
      <c r="C38" s="51">
        <v>891780111</v>
      </c>
      <c r="D38" s="51" t="s">
        <v>79</v>
      </c>
      <c r="E38" s="54" t="s">
        <v>368</v>
      </c>
      <c r="F38" s="169" t="s">
        <v>367</v>
      </c>
      <c r="G38" s="56">
        <v>0</v>
      </c>
      <c r="H38" s="56" t="s">
        <v>82</v>
      </c>
      <c r="I38" s="56" t="s">
        <v>83</v>
      </c>
      <c r="J38" s="161" t="s">
        <v>84</v>
      </c>
      <c r="K38" s="109" t="s">
        <v>366</v>
      </c>
      <c r="L38" s="114">
        <v>17110000</v>
      </c>
      <c r="M38" s="51" t="s">
        <v>86</v>
      </c>
      <c r="N38" s="109" t="s">
        <v>365</v>
      </c>
      <c r="O38" s="109">
        <v>1221979389</v>
      </c>
      <c r="P38" s="109">
        <v>100</v>
      </c>
      <c r="Q38" s="120">
        <v>46037</v>
      </c>
      <c r="R38" s="109">
        <v>427845000</v>
      </c>
      <c r="S38" s="160">
        <v>1494</v>
      </c>
      <c r="T38" s="120">
        <v>46043</v>
      </c>
      <c r="U38" s="114">
        <v>17110000</v>
      </c>
      <c r="V38" s="56" t="s">
        <v>88</v>
      </c>
      <c r="W38" s="165">
        <v>1098669877</v>
      </c>
      <c r="X38" s="54" t="s">
        <v>364</v>
      </c>
      <c r="Y38" s="120">
        <v>46043</v>
      </c>
      <c r="Z38" s="120">
        <v>46043</v>
      </c>
      <c r="AA38" s="120" t="s">
        <v>90</v>
      </c>
      <c r="AB38" s="120">
        <v>46203</v>
      </c>
      <c r="AC38" s="54">
        <f t="shared" si="0"/>
        <v>160</v>
      </c>
      <c r="AD38" s="114">
        <v>0</v>
      </c>
      <c r="AE38" s="114">
        <v>0</v>
      </c>
      <c r="AF38" s="114">
        <v>0</v>
      </c>
      <c r="AG38" s="118" t="s">
        <v>90</v>
      </c>
      <c r="AH38" s="54">
        <f t="shared" si="1"/>
        <v>0</v>
      </c>
      <c r="AI38" s="114">
        <v>0</v>
      </c>
      <c r="AJ38" s="114">
        <v>0</v>
      </c>
      <c r="AK38" s="56" t="s">
        <v>90</v>
      </c>
      <c r="AL38" s="116" t="s">
        <v>90</v>
      </c>
      <c r="AM38" s="114">
        <v>0</v>
      </c>
      <c r="AN38" s="116" t="s">
        <v>90</v>
      </c>
      <c r="AO38" s="116" t="s">
        <v>90</v>
      </c>
      <c r="AP38" s="116" t="s">
        <v>90</v>
      </c>
      <c r="AQ38" s="54">
        <f t="shared" si="2"/>
        <v>0</v>
      </c>
      <c r="AR38" s="54">
        <f>+L38+AE38-AJ38</f>
        <v>17110000</v>
      </c>
      <c r="AS38" s="56" t="s">
        <v>88</v>
      </c>
      <c r="AT38" s="114">
        <v>17110000</v>
      </c>
      <c r="AU38" s="56" t="s">
        <v>91</v>
      </c>
      <c r="AV38" s="114">
        <v>0</v>
      </c>
      <c r="AW38" s="111" t="s">
        <v>90</v>
      </c>
      <c r="AX38" s="113">
        <v>14210000</v>
      </c>
      <c r="AY38" s="58">
        <f t="shared" si="3"/>
        <v>2900000</v>
      </c>
      <c r="AZ38" s="112">
        <f t="shared" si="4"/>
        <v>0.83050847457627119</v>
      </c>
      <c r="BA38" s="159">
        <v>0.83</v>
      </c>
      <c r="BB38" s="111" t="s">
        <v>90</v>
      </c>
      <c r="BC38" s="56" t="s">
        <v>92</v>
      </c>
      <c r="BD38" s="109" t="s">
        <v>363</v>
      </c>
      <c r="BE38" s="56" t="s">
        <v>88</v>
      </c>
      <c r="BF38" s="56" t="s">
        <v>88</v>
      </c>
    </row>
    <row r="39" spans="2:58" x14ac:dyDescent="0.25">
      <c r="B39" s="56">
        <v>2026</v>
      </c>
      <c r="C39" s="51">
        <v>891780111</v>
      </c>
      <c r="D39" s="51" t="s">
        <v>79</v>
      </c>
      <c r="E39" s="54" t="s">
        <v>362</v>
      </c>
      <c r="F39" s="169" t="s">
        <v>361</v>
      </c>
      <c r="G39" s="56">
        <v>0</v>
      </c>
      <c r="H39" s="56" t="s">
        <v>82</v>
      </c>
      <c r="I39" s="56" t="s">
        <v>83</v>
      </c>
      <c r="J39" s="161" t="s">
        <v>84</v>
      </c>
      <c r="K39" s="109" t="s">
        <v>360</v>
      </c>
      <c r="L39" s="114">
        <v>20900000</v>
      </c>
      <c r="M39" s="51" t="s">
        <v>86</v>
      </c>
      <c r="N39" s="109" t="s">
        <v>359</v>
      </c>
      <c r="O39" s="109">
        <v>1020736975</v>
      </c>
      <c r="P39" s="109">
        <v>99</v>
      </c>
      <c r="Q39" s="120">
        <v>46037</v>
      </c>
      <c r="R39" s="109">
        <v>367950000</v>
      </c>
      <c r="S39" s="160">
        <v>1502</v>
      </c>
      <c r="T39" s="120">
        <v>46043</v>
      </c>
      <c r="U39" s="114">
        <v>20900000</v>
      </c>
      <c r="V39" s="56" t="s">
        <v>88</v>
      </c>
      <c r="W39" s="168">
        <v>36669725</v>
      </c>
      <c r="X39" s="54" t="s">
        <v>291</v>
      </c>
      <c r="Y39" s="120">
        <v>46043</v>
      </c>
      <c r="Z39" s="120">
        <v>46043</v>
      </c>
      <c r="AA39" s="120" t="s">
        <v>90</v>
      </c>
      <c r="AB39" s="120">
        <v>46203</v>
      </c>
      <c r="AC39" s="54">
        <f t="shared" si="0"/>
        <v>160</v>
      </c>
      <c r="AD39" s="114">
        <v>0</v>
      </c>
      <c r="AE39" s="114">
        <v>0</v>
      </c>
      <c r="AF39" s="114">
        <v>0</v>
      </c>
      <c r="AG39" s="118" t="s">
        <v>90</v>
      </c>
      <c r="AH39" s="54">
        <f t="shared" si="1"/>
        <v>0</v>
      </c>
      <c r="AI39" s="114">
        <v>0</v>
      </c>
      <c r="AJ39" s="114">
        <v>0</v>
      </c>
      <c r="AK39" s="56" t="s">
        <v>90</v>
      </c>
      <c r="AL39" s="116" t="s">
        <v>90</v>
      </c>
      <c r="AM39" s="114">
        <v>0</v>
      </c>
      <c r="AN39" s="116" t="s">
        <v>90</v>
      </c>
      <c r="AO39" s="116" t="s">
        <v>90</v>
      </c>
      <c r="AP39" s="116" t="s">
        <v>90</v>
      </c>
      <c r="AQ39" s="54">
        <f t="shared" si="2"/>
        <v>0</v>
      </c>
      <c r="AR39" s="54">
        <f>+L39+AE39-AJ39</f>
        <v>20900000</v>
      </c>
      <c r="AS39" s="56" t="s">
        <v>88</v>
      </c>
      <c r="AT39" s="114">
        <v>20900000</v>
      </c>
      <c r="AU39" s="56" t="s">
        <v>91</v>
      </c>
      <c r="AV39" s="114">
        <v>0</v>
      </c>
      <c r="AW39" s="111" t="s">
        <v>90</v>
      </c>
      <c r="AX39" s="113">
        <v>17100000</v>
      </c>
      <c r="AY39" s="58">
        <f t="shared" si="3"/>
        <v>3800000</v>
      </c>
      <c r="AZ39" s="112">
        <f t="shared" si="4"/>
        <v>0.81818181818181823</v>
      </c>
      <c r="BA39" s="159">
        <v>0.82</v>
      </c>
      <c r="BB39" s="111" t="s">
        <v>90</v>
      </c>
      <c r="BC39" s="56" t="s">
        <v>92</v>
      </c>
      <c r="BD39" s="158" t="s">
        <v>358</v>
      </c>
      <c r="BE39" s="56" t="s">
        <v>88</v>
      </c>
      <c r="BF39" s="56" t="s">
        <v>88</v>
      </c>
    </row>
    <row r="40" spans="2:58" ht="13.5" customHeight="1" x14ac:dyDescent="0.25">
      <c r="B40" s="56">
        <v>2026</v>
      </c>
      <c r="C40" s="51">
        <v>891780111</v>
      </c>
      <c r="D40" s="51" t="s">
        <v>79</v>
      </c>
      <c r="E40" s="54" t="s">
        <v>357</v>
      </c>
      <c r="F40" s="162" t="s">
        <v>356</v>
      </c>
      <c r="G40" s="56">
        <v>0</v>
      </c>
      <c r="H40" s="56" t="s">
        <v>82</v>
      </c>
      <c r="I40" s="56" t="s">
        <v>83</v>
      </c>
      <c r="J40" s="161" t="s">
        <v>84</v>
      </c>
      <c r="K40" s="167" t="s">
        <v>355</v>
      </c>
      <c r="L40" s="114">
        <v>17600000</v>
      </c>
      <c r="M40" s="51" t="s">
        <v>86</v>
      </c>
      <c r="N40" s="109" t="s">
        <v>354</v>
      </c>
      <c r="O40" s="153">
        <v>26767399</v>
      </c>
      <c r="P40" s="109">
        <v>100</v>
      </c>
      <c r="Q40" s="120">
        <v>46037</v>
      </c>
      <c r="R40" s="109">
        <v>427845000</v>
      </c>
      <c r="S40" s="160">
        <v>1495</v>
      </c>
      <c r="T40" s="120">
        <v>46043</v>
      </c>
      <c r="U40" s="114">
        <v>17600000</v>
      </c>
      <c r="V40" s="56" t="s">
        <v>88</v>
      </c>
      <c r="W40" s="153">
        <v>1082943891</v>
      </c>
      <c r="X40" s="152" t="s">
        <v>219</v>
      </c>
      <c r="Y40" s="120">
        <v>46043</v>
      </c>
      <c r="Z40" s="120">
        <v>46043</v>
      </c>
      <c r="AA40" s="120" t="s">
        <v>90</v>
      </c>
      <c r="AB40" s="120">
        <v>46203</v>
      </c>
      <c r="AC40" s="54">
        <f t="shared" ref="AC40:AC65" si="5">+IF(AA40="1800-01-01",AB40-Z40,AB40-AA40)</f>
        <v>160</v>
      </c>
      <c r="AD40" s="114">
        <v>0</v>
      </c>
      <c r="AE40" s="114">
        <v>0</v>
      </c>
      <c r="AF40" s="114">
        <v>0</v>
      </c>
      <c r="AG40" s="118" t="s">
        <v>90</v>
      </c>
      <c r="AH40" s="54">
        <f t="shared" ref="AH40:AH65" si="6">+IF(AG40="1800-01-01",0,AG40-AB40)</f>
        <v>0</v>
      </c>
      <c r="AI40" s="114">
        <v>0</v>
      </c>
      <c r="AJ40" s="114">
        <v>0</v>
      </c>
      <c r="AK40" s="56" t="s">
        <v>90</v>
      </c>
      <c r="AL40" s="116" t="s">
        <v>90</v>
      </c>
      <c r="AM40" s="114">
        <v>0</v>
      </c>
      <c r="AN40" s="116" t="s">
        <v>90</v>
      </c>
      <c r="AO40" s="116" t="s">
        <v>90</v>
      </c>
      <c r="AP40" s="116" t="s">
        <v>90</v>
      </c>
      <c r="AQ40" s="54">
        <f t="shared" ref="AQ40:AQ65" si="7">+IF(AN40="1800-01-01",0,AO40-AN40)</f>
        <v>0</v>
      </c>
      <c r="AR40" s="54">
        <f>+L40+AE40-AJ40</f>
        <v>17600000</v>
      </c>
      <c r="AS40" s="56" t="s">
        <v>88</v>
      </c>
      <c r="AT40" s="114">
        <v>17600000</v>
      </c>
      <c r="AU40" s="56" t="s">
        <v>91</v>
      </c>
      <c r="AV40" s="114">
        <v>0</v>
      </c>
      <c r="AW40" s="111" t="s">
        <v>90</v>
      </c>
      <c r="AX40" s="113">
        <v>14400000</v>
      </c>
      <c r="AY40" s="58">
        <f t="shared" ref="AY40:AY65" si="8">AR40-AX40</f>
        <v>3200000</v>
      </c>
      <c r="AZ40" s="112">
        <f t="shared" ref="AZ40:AZ65" si="9">+IFERROR(AX40/AR40,"_")</f>
        <v>0.81818181818181823</v>
      </c>
      <c r="BA40" s="159">
        <v>0.82</v>
      </c>
      <c r="BB40" s="111" t="s">
        <v>90</v>
      </c>
      <c r="BC40" s="56" t="s">
        <v>92</v>
      </c>
      <c r="BD40" s="158" t="s">
        <v>353</v>
      </c>
      <c r="BE40" s="56" t="s">
        <v>88</v>
      </c>
      <c r="BF40" s="56" t="s">
        <v>88</v>
      </c>
    </row>
    <row r="41" spans="2:58" x14ac:dyDescent="0.25">
      <c r="B41" s="56">
        <v>2026</v>
      </c>
      <c r="C41" s="51">
        <v>891780111</v>
      </c>
      <c r="D41" s="51" t="s">
        <v>79</v>
      </c>
      <c r="E41" s="54" t="s">
        <v>352</v>
      </c>
      <c r="F41" s="162" t="s">
        <v>351</v>
      </c>
      <c r="G41" s="56">
        <v>0</v>
      </c>
      <c r="H41" s="56" t="s">
        <v>82</v>
      </c>
      <c r="I41" s="56" t="s">
        <v>83</v>
      </c>
      <c r="J41" s="161" t="s">
        <v>84</v>
      </c>
      <c r="K41" s="109" t="s">
        <v>350</v>
      </c>
      <c r="L41" s="114">
        <v>14300000</v>
      </c>
      <c r="M41" s="51" t="s">
        <v>86</v>
      </c>
      <c r="N41" s="109" t="s">
        <v>349</v>
      </c>
      <c r="O41" s="156">
        <v>1149451304</v>
      </c>
      <c r="P41" s="109">
        <v>100</v>
      </c>
      <c r="Q41" s="120">
        <v>46037</v>
      </c>
      <c r="R41" s="109">
        <v>427845000</v>
      </c>
      <c r="S41" s="160">
        <v>1496</v>
      </c>
      <c r="T41" s="120">
        <v>46043</v>
      </c>
      <c r="U41" s="114">
        <v>14300000</v>
      </c>
      <c r="V41" s="56" t="s">
        <v>88</v>
      </c>
      <c r="W41" s="165">
        <v>12561250</v>
      </c>
      <c r="X41" s="165" t="s">
        <v>297</v>
      </c>
      <c r="Y41" s="120">
        <v>46043</v>
      </c>
      <c r="Z41" s="120">
        <v>46043</v>
      </c>
      <c r="AA41" s="120" t="s">
        <v>90</v>
      </c>
      <c r="AB41" s="120">
        <v>46196</v>
      </c>
      <c r="AC41" s="54">
        <f t="shared" si="5"/>
        <v>153</v>
      </c>
      <c r="AD41" s="114">
        <v>0</v>
      </c>
      <c r="AE41" s="114">
        <v>0</v>
      </c>
      <c r="AF41" s="114">
        <v>0</v>
      </c>
      <c r="AG41" s="118" t="s">
        <v>90</v>
      </c>
      <c r="AH41" s="54">
        <f t="shared" si="6"/>
        <v>0</v>
      </c>
      <c r="AI41" s="114">
        <v>0</v>
      </c>
      <c r="AJ41" s="114">
        <v>0</v>
      </c>
      <c r="AK41" s="56" t="s">
        <v>90</v>
      </c>
      <c r="AL41" s="116" t="s">
        <v>90</v>
      </c>
      <c r="AM41" s="114">
        <v>0</v>
      </c>
      <c r="AN41" s="116" t="s">
        <v>90</v>
      </c>
      <c r="AO41" s="116" t="s">
        <v>90</v>
      </c>
      <c r="AP41" s="116" t="s">
        <v>90</v>
      </c>
      <c r="AQ41" s="54">
        <f t="shared" si="7"/>
        <v>0</v>
      </c>
      <c r="AR41" s="54">
        <f>+L41+AE41-AJ41</f>
        <v>14300000</v>
      </c>
      <c r="AS41" s="56" t="s">
        <v>88</v>
      </c>
      <c r="AT41" s="114">
        <v>1430000</v>
      </c>
      <c r="AU41" s="56" t="s">
        <v>91</v>
      </c>
      <c r="AV41" s="114">
        <v>0</v>
      </c>
      <c r="AW41" s="111" t="s">
        <v>90</v>
      </c>
      <c r="AX41" s="113">
        <v>12150000</v>
      </c>
      <c r="AY41" s="58">
        <f t="shared" si="8"/>
        <v>2150000</v>
      </c>
      <c r="AZ41" s="112">
        <f t="shared" si="9"/>
        <v>0.84965034965034969</v>
      </c>
      <c r="BA41" s="159">
        <v>0.85</v>
      </c>
      <c r="BB41" s="111" t="s">
        <v>90</v>
      </c>
      <c r="BC41" s="56" t="s">
        <v>92</v>
      </c>
      <c r="BD41" s="158" t="s">
        <v>348</v>
      </c>
      <c r="BE41" s="56" t="s">
        <v>88</v>
      </c>
      <c r="BF41" s="56" t="s">
        <v>88</v>
      </c>
    </row>
    <row r="42" spans="2:58" x14ac:dyDescent="0.25">
      <c r="B42" s="56">
        <v>2026</v>
      </c>
      <c r="C42" s="51">
        <v>891780111</v>
      </c>
      <c r="D42" s="51" t="s">
        <v>79</v>
      </c>
      <c r="E42" s="54" t="s">
        <v>347</v>
      </c>
      <c r="F42" s="162" t="s">
        <v>346</v>
      </c>
      <c r="G42" s="56">
        <v>0</v>
      </c>
      <c r="H42" s="56" t="s">
        <v>82</v>
      </c>
      <c r="I42" s="56" t="s">
        <v>83</v>
      </c>
      <c r="J42" s="161" t="s">
        <v>84</v>
      </c>
      <c r="K42" s="109" t="s">
        <v>345</v>
      </c>
      <c r="L42" s="114">
        <v>13750000</v>
      </c>
      <c r="M42" s="51" t="s">
        <v>86</v>
      </c>
      <c r="N42" s="109" t="s">
        <v>344</v>
      </c>
      <c r="O42" s="109">
        <v>1004350993</v>
      </c>
      <c r="P42" s="109">
        <v>100</v>
      </c>
      <c r="Q42" s="120">
        <v>46037</v>
      </c>
      <c r="R42" s="109">
        <v>427845000</v>
      </c>
      <c r="S42" s="160">
        <v>1497</v>
      </c>
      <c r="T42" s="120">
        <v>46043</v>
      </c>
      <c r="U42" s="114">
        <v>13750000</v>
      </c>
      <c r="V42" s="56" t="s">
        <v>88</v>
      </c>
      <c r="W42" s="165">
        <v>7634903</v>
      </c>
      <c r="X42" s="54" t="s">
        <v>263</v>
      </c>
      <c r="Y42" s="120">
        <v>46043</v>
      </c>
      <c r="Z42" s="120">
        <v>46043</v>
      </c>
      <c r="AA42" s="120" t="s">
        <v>90</v>
      </c>
      <c r="AB42" s="120">
        <v>46203</v>
      </c>
      <c r="AC42" s="54">
        <f t="shared" si="5"/>
        <v>160</v>
      </c>
      <c r="AD42" s="114">
        <v>0</v>
      </c>
      <c r="AE42" s="114">
        <v>0</v>
      </c>
      <c r="AF42" s="114">
        <v>0</v>
      </c>
      <c r="AG42" s="118" t="s">
        <v>90</v>
      </c>
      <c r="AH42" s="54">
        <f t="shared" si="6"/>
        <v>0</v>
      </c>
      <c r="AI42" s="114">
        <v>0</v>
      </c>
      <c r="AJ42" s="114">
        <v>0</v>
      </c>
      <c r="AK42" s="56" t="s">
        <v>90</v>
      </c>
      <c r="AL42" s="116" t="s">
        <v>90</v>
      </c>
      <c r="AM42" s="114">
        <v>0</v>
      </c>
      <c r="AN42" s="116" t="s">
        <v>90</v>
      </c>
      <c r="AO42" s="116" t="s">
        <v>90</v>
      </c>
      <c r="AP42" s="116" t="s">
        <v>90</v>
      </c>
      <c r="AQ42" s="54">
        <f t="shared" si="7"/>
        <v>0</v>
      </c>
      <c r="AR42" s="54">
        <f>+L42+AE42-AJ42</f>
        <v>13750000</v>
      </c>
      <c r="AS42" s="56" t="s">
        <v>88</v>
      </c>
      <c r="AT42" s="114">
        <v>13750000</v>
      </c>
      <c r="AU42" s="56" t="s">
        <v>91</v>
      </c>
      <c r="AV42" s="114">
        <v>0</v>
      </c>
      <c r="AW42" s="111" t="s">
        <v>90</v>
      </c>
      <c r="AX42" s="113">
        <v>11250000</v>
      </c>
      <c r="AY42" s="58">
        <f t="shared" si="8"/>
        <v>2500000</v>
      </c>
      <c r="AZ42" s="112">
        <f t="shared" si="9"/>
        <v>0.81818181818181823</v>
      </c>
      <c r="BA42" s="159">
        <v>0.82</v>
      </c>
      <c r="BB42" s="111" t="s">
        <v>90</v>
      </c>
      <c r="BC42" s="56" t="s">
        <v>92</v>
      </c>
      <c r="BD42" s="158" t="s">
        <v>343</v>
      </c>
      <c r="BE42" s="56" t="s">
        <v>88</v>
      </c>
      <c r="BF42" s="56" t="s">
        <v>88</v>
      </c>
    </row>
    <row r="43" spans="2:58" ht="16.5" customHeight="1" x14ac:dyDescent="0.25">
      <c r="B43" s="56">
        <v>2026</v>
      </c>
      <c r="C43" s="51">
        <v>891780111</v>
      </c>
      <c r="D43" s="51" t="s">
        <v>79</v>
      </c>
      <c r="E43" s="54" t="s">
        <v>342</v>
      </c>
      <c r="F43" s="162" t="s">
        <v>341</v>
      </c>
      <c r="G43" s="56">
        <v>0</v>
      </c>
      <c r="H43" s="56" t="s">
        <v>82</v>
      </c>
      <c r="I43" s="56" t="s">
        <v>83</v>
      </c>
      <c r="J43" s="161" t="s">
        <v>84</v>
      </c>
      <c r="K43" s="109" t="s">
        <v>340</v>
      </c>
      <c r="L43" s="114">
        <v>15400000</v>
      </c>
      <c r="M43" s="51" t="s">
        <v>86</v>
      </c>
      <c r="N43" s="109" t="s">
        <v>339</v>
      </c>
      <c r="O43" s="109">
        <v>85450968</v>
      </c>
      <c r="P43" s="109">
        <v>100</v>
      </c>
      <c r="Q43" s="120">
        <v>46037</v>
      </c>
      <c r="R43" s="109">
        <v>427845000</v>
      </c>
      <c r="S43" s="160">
        <v>1498</v>
      </c>
      <c r="T43" s="120">
        <v>46043</v>
      </c>
      <c r="U43" s="114">
        <v>15400000</v>
      </c>
      <c r="V43" s="56" t="s">
        <v>88</v>
      </c>
      <c r="W43" s="165">
        <v>36669977</v>
      </c>
      <c r="X43" s="54" t="s">
        <v>338</v>
      </c>
      <c r="Y43" s="120">
        <v>46043</v>
      </c>
      <c r="Z43" s="120">
        <v>46043</v>
      </c>
      <c r="AA43" s="120" t="s">
        <v>90</v>
      </c>
      <c r="AB43" s="120">
        <v>46203</v>
      </c>
      <c r="AC43" s="54">
        <f t="shared" si="5"/>
        <v>160</v>
      </c>
      <c r="AD43" s="114">
        <v>0</v>
      </c>
      <c r="AE43" s="114">
        <v>0</v>
      </c>
      <c r="AF43" s="114">
        <v>0</v>
      </c>
      <c r="AG43" s="118" t="s">
        <v>90</v>
      </c>
      <c r="AH43" s="54">
        <f t="shared" si="6"/>
        <v>0</v>
      </c>
      <c r="AI43" s="114">
        <v>0</v>
      </c>
      <c r="AJ43" s="114">
        <v>0</v>
      </c>
      <c r="AK43" s="56" t="s">
        <v>90</v>
      </c>
      <c r="AL43" s="116" t="s">
        <v>90</v>
      </c>
      <c r="AM43" s="114">
        <v>0</v>
      </c>
      <c r="AN43" s="116" t="s">
        <v>90</v>
      </c>
      <c r="AO43" s="116" t="s">
        <v>90</v>
      </c>
      <c r="AP43" s="116" t="s">
        <v>90</v>
      </c>
      <c r="AQ43" s="54">
        <f t="shared" si="7"/>
        <v>0</v>
      </c>
      <c r="AR43" s="54">
        <f>+L43+AE43-AJ43</f>
        <v>15400000</v>
      </c>
      <c r="AS43" s="56" t="s">
        <v>88</v>
      </c>
      <c r="AT43" s="114">
        <v>15400000</v>
      </c>
      <c r="AU43" s="56" t="s">
        <v>91</v>
      </c>
      <c r="AV43" s="114">
        <v>0</v>
      </c>
      <c r="AW43" s="111" t="s">
        <v>90</v>
      </c>
      <c r="AX43" s="113">
        <v>12600000</v>
      </c>
      <c r="AY43" s="58">
        <f t="shared" si="8"/>
        <v>2800000</v>
      </c>
      <c r="AZ43" s="112">
        <f t="shared" si="9"/>
        <v>0.81818181818181823</v>
      </c>
      <c r="BA43" s="159">
        <v>0.82</v>
      </c>
      <c r="BB43" s="111" t="s">
        <v>90</v>
      </c>
      <c r="BC43" s="56" t="s">
        <v>92</v>
      </c>
      <c r="BD43" s="54" t="s">
        <v>337</v>
      </c>
      <c r="BE43" s="56" t="s">
        <v>88</v>
      </c>
      <c r="BF43" s="56" t="s">
        <v>88</v>
      </c>
    </row>
    <row r="44" spans="2:58" ht="16.5" customHeight="1" x14ac:dyDescent="0.25">
      <c r="B44" s="56">
        <v>2026</v>
      </c>
      <c r="C44" s="51">
        <v>891780111</v>
      </c>
      <c r="D44" s="51" t="s">
        <v>79</v>
      </c>
      <c r="E44" s="54" t="s">
        <v>336</v>
      </c>
      <c r="F44" s="162" t="s">
        <v>335</v>
      </c>
      <c r="G44" s="56">
        <v>0</v>
      </c>
      <c r="H44" s="56" t="s">
        <v>82</v>
      </c>
      <c r="I44" s="56" t="s">
        <v>83</v>
      </c>
      <c r="J44" s="161" t="s">
        <v>84</v>
      </c>
      <c r="K44" s="167" t="s">
        <v>334</v>
      </c>
      <c r="L44" s="114">
        <v>20900000</v>
      </c>
      <c r="M44" s="51" t="s">
        <v>86</v>
      </c>
      <c r="N44" s="109" t="s">
        <v>333</v>
      </c>
      <c r="O44" s="109">
        <v>1100627031</v>
      </c>
      <c r="P44" s="109">
        <v>99</v>
      </c>
      <c r="Q44" s="120">
        <v>46037</v>
      </c>
      <c r="R44" s="109">
        <v>367950000</v>
      </c>
      <c r="S44" s="160">
        <v>1807</v>
      </c>
      <c r="T44" s="120">
        <v>46044</v>
      </c>
      <c r="U44" s="114">
        <v>20900000</v>
      </c>
      <c r="V44" s="56" t="s">
        <v>88</v>
      </c>
      <c r="W44" s="165">
        <v>1082900194</v>
      </c>
      <c r="X44" s="54" t="s">
        <v>274</v>
      </c>
      <c r="Y44" s="120">
        <v>46044</v>
      </c>
      <c r="Z44" s="120">
        <v>46044</v>
      </c>
      <c r="AA44" s="120" t="s">
        <v>90</v>
      </c>
      <c r="AB44" s="120">
        <v>46203</v>
      </c>
      <c r="AC44" s="54">
        <f t="shared" si="5"/>
        <v>159</v>
      </c>
      <c r="AD44" s="114">
        <v>0</v>
      </c>
      <c r="AE44" s="114">
        <v>0</v>
      </c>
      <c r="AF44" s="114">
        <v>0</v>
      </c>
      <c r="AG44" s="118" t="s">
        <v>90</v>
      </c>
      <c r="AH44" s="54">
        <f t="shared" si="6"/>
        <v>0</v>
      </c>
      <c r="AI44" s="114">
        <v>0</v>
      </c>
      <c r="AJ44" s="114">
        <v>0</v>
      </c>
      <c r="AK44" s="56" t="s">
        <v>90</v>
      </c>
      <c r="AL44" s="116" t="s">
        <v>90</v>
      </c>
      <c r="AM44" s="114">
        <v>0</v>
      </c>
      <c r="AN44" s="116" t="s">
        <v>90</v>
      </c>
      <c r="AO44" s="116" t="s">
        <v>90</v>
      </c>
      <c r="AP44" s="116" t="s">
        <v>90</v>
      </c>
      <c r="AQ44" s="54">
        <f t="shared" si="7"/>
        <v>0</v>
      </c>
      <c r="AR44" s="54">
        <f>+L44+AE44-AJ44</f>
        <v>20900000</v>
      </c>
      <c r="AS44" s="56" t="s">
        <v>88</v>
      </c>
      <c r="AT44" s="114">
        <v>20900000</v>
      </c>
      <c r="AU44" s="56" t="s">
        <v>91</v>
      </c>
      <c r="AV44" s="114">
        <v>0</v>
      </c>
      <c r="AW44" s="111" t="s">
        <v>90</v>
      </c>
      <c r="AX44" s="113">
        <v>17100000</v>
      </c>
      <c r="AY44" s="58">
        <f t="shared" si="8"/>
        <v>3800000</v>
      </c>
      <c r="AZ44" s="112">
        <f t="shared" si="9"/>
        <v>0.81818181818181823</v>
      </c>
      <c r="BA44" s="159">
        <v>0.82</v>
      </c>
      <c r="BB44" s="111" t="s">
        <v>90</v>
      </c>
      <c r="BC44" s="56" t="s">
        <v>92</v>
      </c>
      <c r="BD44" s="54" t="s">
        <v>332</v>
      </c>
      <c r="BE44" s="56" t="s">
        <v>88</v>
      </c>
      <c r="BF44" s="56" t="s">
        <v>88</v>
      </c>
    </row>
    <row r="45" spans="2:58" x14ac:dyDescent="0.25">
      <c r="B45" s="56">
        <v>2026</v>
      </c>
      <c r="C45" s="51">
        <v>891780111</v>
      </c>
      <c r="D45" s="51" t="s">
        <v>79</v>
      </c>
      <c r="E45" s="54" t="s">
        <v>331</v>
      </c>
      <c r="F45" s="162" t="s">
        <v>330</v>
      </c>
      <c r="G45" s="56">
        <v>0</v>
      </c>
      <c r="H45" s="56" t="s">
        <v>82</v>
      </c>
      <c r="I45" s="56" t="s">
        <v>83</v>
      </c>
      <c r="J45" s="161" t="s">
        <v>84</v>
      </c>
      <c r="K45" s="109" t="s">
        <v>329</v>
      </c>
      <c r="L45" s="114">
        <v>15675000</v>
      </c>
      <c r="M45" s="51" t="s">
        <v>86</v>
      </c>
      <c r="N45" s="109" t="s">
        <v>328</v>
      </c>
      <c r="O45" s="109">
        <v>1100628981</v>
      </c>
      <c r="P45" s="109">
        <v>100</v>
      </c>
      <c r="Q45" s="120">
        <v>46037</v>
      </c>
      <c r="R45" s="109">
        <v>427845000</v>
      </c>
      <c r="S45" s="160">
        <v>1805</v>
      </c>
      <c r="T45" s="120">
        <v>46044</v>
      </c>
      <c r="U45" s="114">
        <v>15675000</v>
      </c>
      <c r="V45" s="56" t="s">
        <v>88</v>
      </c>
      <c r="W45" s="153">
        <v>1082943891</v>
      </c>
      <c r="X45" s="152" t="s">
        <v>219</v>
      </c>
      <c r="Y45" s="120">
        <v>46044</v>
      </c>
      <c r="Z45" s="120">
        <v>46044</v>
      </c>
      <c r="AA45" s="120" t="s">
        <v>90</v>
      </c>
      <c r="AB45" s="120">
        <v>46203</v>
      </c>
      <c r="AC45" s="54">
        <f t="shared" si="5"/>
        <v>159</v>
      </c>
      <c r="AD45" s="114">
        <v>0</v>
      </c>
      <c r="AE45" s="114">
        <v>0</v>
      </c>
      <c r="AF45" s="114">
        <v>0</v>
      </c>
      <c r="AG45" s="118" t="s">
        <v>90</v>
      </c>
      <c r="AH45" s="54">
        <f t="shared" si="6"/>
        <v>0</v>
      </c>
      <c r="AI45" s="114">
        <v>0</v>
      </c>
      <c r="AJ45" s="114">
        <v>0</v>
      </c>
      <c r="AK45" s="56" t="s">
        <v>90</v>
      </c>
      <c r="AL45" s="116" t="s">
        <v>90</v>
      </c>
      <c r="AM45" s="114">
        <v>0</v>
      </c>
      <c r="AN45" s="116" t="s">
        <v>90</v>
      </c>
      <c r="AO45" s="116" t="s">
        <v>90</v>
      </c>
      <c r="AP45" s="116" t="s">
        <v>90</v>
      </c>
      <c r="AQ45" s="54">
        <f t="shared" si="7"/>
        <v>0</v>
      </c>
      <c r="AR45" s="54">
        <f>+L45+AE45-AJ45</f>
        <v>15675000</v>
      </c>
      <c r="AS45" s="56" t="s">
        <v>88</v>
      </c>
      <c r="AT45" s="114">
        <v>15675000</v>
      </c>
      <c r="AU45" s="56" t="s">
        <v>91</v>
      </c>
      <c r="AV45" s="114">
        <v>0</v>
      </c>
      <c r="AW45" s="111" t="s">
        <v>90</v>
      </c>
      <c r="AX45" s="113">
        <v>12825000</v>
      </c>
      <c r="AY45" s="58">
        <f t="shared" si="8"/>
        <v>2850000</v>
      </c>
      <c r="AZ45" s="112">
        <f t="shared" si="9"/>
        <v>0.81818181818181823</v>
      </c>
      <c r="BA45" s="159">
        <v>0.82</v>
      </c>
      <c r="BB45" s="111" t="s">
        <v>90</v>
      </c>
      <c r="BC45" s="56" t="s">
        <v>92</v>
      </c>
      <c r="BD45" s="170" t="s">
        <v>327</v>
      </c>
      <c r="BE45" s="56" t="s">
        <v>88</v>
      </c>
      <c r="BF45" s="56" t="s">
        <v>88</v>
      </c>
    </row>
    <row r="46" spans="2:58" x14ac:dyDescent="0.25">
      <c r="B46" s="56">
        <v>2026</v>
      </c>
      <c r="C46" s="51">
        <v>891780111</v>
      </c>
      <c r="D46" s="51" t="s">
        <v>79</v>
      </c>
      <c r="E46" s="54" t="s">
        <v>326</v>
      </c>
      <c r="F46" s="162" t="s">
        <v>325</v>
      </c>
      <c r="G46" s="56">
        <v>0</v>
      </c>
      <c r="H46" s="56" t="s">
        <v>82</v>
      </c>
      <c r="I46" s="56" t="s">
        <v>83</v>
      </c>
      <c r="J46" s="161" t="s">
        <v>84</v>
      </c>
      <c r="K46" s="109" t="s">
        <v>324</v>
      </c>
      <c r="L46" s="114">
        <v>15950000</v>
      </c>
      <c r="M46" s="51" t="s">
        <v>86</v>
      </c>
      <c r="N46" s="109" t="s">
        <v>323</v>
      </c>
      <c r="O46" s="109">
        <v>1083569978</v>
      </c>
      <c r="P46" s="109">
        <v>100</v>
      </c>
      <c r="Q46" s="120">
        <v>46037</v>
      </c>
      <c r="R46" s="109">
        <v>427845000</v>
      </c>
      <c r="S46" s="160">
        <v>1804</v>
      </c>
      <c r="T46" s="120">
        <v>46044</v>
      </c>
      <c r="U46" s="114">
        <v>15950000</v>
      </c>
      <c r="V46" s="56" t="s">
        <v>88</v>
      </c>
      <c r="W46" s="165">
        <v>1082900194</v>
      </c>
      <c r="X46" s="54" t="s">
        <v>274</v>
      </c>
      <c r="Y46" s="120">
        <v>46044</v>
      </c>
      <c r="Z46" s="120">
        <v>46044</v>
      </c>
      <c r="AA46" s="120" t="s">
        <v>90</v>
      </c>
      <c r="AB46" s="120">
        <v>46203</v>
      </c>
      <c r="AC46" s="54">
        <f t="shared" si="5"/>
        <v>159</v>
      </c>
      <c r="AD46" s="114">
        <v>0</v>
      </c>
      <c r="AE46" s="114">
        <v>0</v>
      </c>
      <c r="AF46" s="114">
        <v>0</v>
      </c>
      <c r="AG46" s="118" t="s">
        <v>90</v>
      </c>
      <c r="AH46" s="54">
        <f t="shared" si="6"/>
        <v>0</v>
      </c>
      <c r="AI46" s="114">
        <v>0</v>
      </c>
      <c r="AJ46" s="114">
        <v>0</v>
      </c>
      <c r="AK46" s="56" t="s">
        <v>90</v>
      </c>
      <c r="AL46" s="116" t="s">
        <v>90</v>
      </c>
      <c r="AM46" s="114">
        <v>0</v>
      </c>
      <c r="AN46" s="116" t="s">
        <v>90</v>
      </c>
      <c r="AO46" s="116" t="s">
        <v>90</v>
      </c>
      <c r="AP46" s="116" t="s">
        <v>90</v>
      </c>
      <c r="AQ46" s="54">
        <f t="shared" si="7"/>
        <v>0</v>
      </c>
      <c r="AR46" s="54">
        <f>+L46+AE46-AJ46</f>
        <v>15950000</v>
      </c>
      <c r="AS46" s="56" t="s">
        <v>88</v>
      </c>
      <c r="AT46" s="114">
        <v>15950000</v>
      </c>
      <c r="AU46" s="56" t="s">
        <v>91</v>
      </c>
      <c r="AV46" s="114">
        <v>0</v>
      </c>
      <c r="AW46" s="111" t="s">
        <v>90</v>
      </c>
      <c r="AX46" s="113">
        <v>13050000</v>
      </c>
      <c r="AY46" s="58">
        <f t="shared" si="8"/>
        <v>2900000</v>
      </c>
      <c r="AZ46" s="112">
        <f t="shared" si="9"/>
        <v>0.81818181818181823</v>
      </c>
      <c r="BA46" s="159">
        <v>0.82</v>
      </c>
      <c r="BB46" s="111" t="s">
        <v>90</v>
      </c>
      <c r="BC46" s="56" t="s">
        <v>92</v>
      </c>
      <c r="BD46" s="158" t="s">
        <v>322</v>
      </c>
      <c r="BE46" s="56" t="s">
        <v>88</v>
      </c>
      <c r="BF46" s="56" t="s">
        <v>88</v>
      </c>
    </row>
    <row r="47" spans="2:58" x14ac:dyDescent="0.25">
      <c r="B47" s="56">
        <v>2026</v>
      </c>
      <c r="C47" s="51">
        <v>891780111</v>
      </c>
      <c r="D47" s="51" t="s">
        <v>79</v>
      </c>
      <c r="E47" s="54" t="s">
        <v>321</v>
      </c>
      <c r="F47" s="162" t="s">
        <v>320</v>
      </c>
      <c r="G47" s="56">
        <v>0</v>
      </c>
      <c r="H47" s="56" t="s">
        <v>82</v>
      </c>
      <c r="I47" s="56" t="s">
        <v>83</v>
      </c>
      <c r="J47" s="161" t="s">
        <v>84</v>
      </c>
      <c r="K47" s="109" t="s">
        <v>319</v>
      </c>
      <c r="L47" s="114">
        <v>17050000</v>
      </c>
      <c r="M47" s="51" t="s">
        <v>86</v>
      </c>
      <c r="N47" s="109" t="s">
        <v>318</v>
      </c>
      <c r="O47" s="109">
        <v>1221972088</v>
      </c>
      <c r="P47" s="109">
        <v>99</v>
      </c>
      <c r="Q47" s="120">
        <v>46037</v>
      </c>
      <c r="R47" s="109">
        <v>367950000</v>
      </c>
      <c r="S47" s="160">
        <v>1806</v>
      </c>
      <c r="T47" s="120">
        <v>46044</v>
      </c>
      <c r="U47" s="114">
        <v>17050000</v>
      </c>
      <c r="V47" s="56" t="s">
        <v>88</v>
      </c>
      <c r="W47" s="165">
        <v>7634903</v>
      </c>
      <c r="X47" s="54" t="s">
        <v>263</v>
      </c>
      <c r="Y47" s="120">
        <v>46044</v>
      </c>
      <c r="Z47" s="120">
        <v>46044</v>
      </c>
      <c r="AA47" s="120" t="s">
        <v>90</v>
      </c>
      <c r="AB47" s="120">
        <v>46203</v>
      </c>
      <c r="AC47" s="54">
        <f t="shared" si="5"/>
        <v>159</v>
      </c>
      <c r="AD47" s="114">
        <v>0</v>
      </c>
      <c r="AE47" s="114">
        <v>0</v>
      </c>
      <c r="AF47" s="114">
        <v>0</v>
      </c>
      <c r="AG47" s="118" t="s">
        <v>90</v>
      </c>
      <c r="AH47" s="54">
        <f t="shared" si="6"/>
        <v>0</v>
      </c>
      <c r="AI47" s="114">
        <v>0</v>
      </c>
      <c r="AJ47" s="114">
        <v>0</v>
      </c>
      <c r="AK47" s="56" t="s">
        <v>90</v>
      </c>
      <c r="AL47" s="116" t="s">
        <v>90</v>
      </c>
      <c r="AM47" s="114">
        <v>0</v>
      </c>
      <c r="AN47" s="116" t="s">
        <v>90</v>
      </c>
      <c r="AO47" s="116" t="s">
        <v>90</v>
      </c>
      <c r="AP47" s="116" t="s">
        <v>90</v>
      </c>
      <c r="AQ47" s="54">
        <f t="shared" si="7"/>
        <v>0</v>
      </c>
      <c r="AR47" s="54">
        <f>+L47+AE47-AJ47</f>
        <v>17050000</v>
      </c>
      <c r="AS47" s="56" t="s">
        <v>88</v>
      </c>
      <c r="AT47" s="114">
        <v>17050000</v>
      </c>
      <c r="AU47" s="56" t="s">
        <v>91</v>
      </c>
      <c r="AV47" s="114">
        <v>0</v>
      </c>
      <c r="AW47" s="111" t="s">
        <v>90</v>
      </c>
      <c r="AX47" s="113">
        <v>13950000</v>
      </c>
      <c r="AY47" s="58">
        <f t="shared" si="8"/>
        <v>3100000</v>
      </c>
      <c r="AZ47" s="112">
        <f t="shared" si="9"/>
        <v>0.81818181818181823</v>
      </c>
      <c r="BA47" s="159">
        <v>0.82</v>
      </c>
      <c r="BB47" s="111" t="s">
        <v>90</v>
      </c>
      <c r="BC47" s="56" t="s">
        <v>92</v>
      </c>
      <c r="BD47" s="158" t="s">
        <v>317</v>
      </c>
      <c r="BE47" s="56" t="s">
        <v>88</v>
      </c>
      <c r="BF47" s="56" t="s">
        <v>88</v>
      </c>
    </row>
    <row r="48" spans="2:58" x14ac:dyDescent="0.25">
      <c r="B48" s="56">
        <v>2026</v>
      </c>
      <c r="C48" s="51">
        <v>891780111</v>
      </c>
      <c r="D48" s="51" t="s">
        <v>79</v>
      </c>
      <c r="E48" s="54" t="s">
        <v>316</v>
      </c>
      <c r="F48" s="169" t="s">
        <v>315</v>
      </c>
      <c r="G48" s="56">
        <v>0</v>
      </c>
      <c r="H48" s="56" t="s">
        <v>82</v>
      </c>
      <c r="I48" s="56" t="s">
        <v>83</v>
      </c>
      <c r="J48" s="161" t="s">
        <v>84</v>
      </c>
      <c r="K48" s="109" t="s">
        <v>314</v>
      </c>
      <c r="L48" s="114">
        <v>17050000</v>
      </c>
      <c r="M48" s="51" t="s">
        <v>86</v>
      </c>
      <c r="N48" s="109" t="s">
        <v>313</v>
      </c>
      <c r="O48" s="109">
        <v>1083029216</v>
      </c>
      <c r="P48" s="109">
        <v>100</v>
      </c>
      <c r="Q48" s="120">
        <v>46037</v>
      </c>
      <c r="R48" s="109">
        <v>427845000</v>
      </c>
      <c r="S48" s="160">
        <v>1810</v>
      </c>
      <c r="T48" s="120">
        <v>46044</v>
      </c>
      <c r="U48" s="114">
        <v>17050000</v>
      </c>
      <c r="V48" s="56" t="s">
        <v>88</v>
      </c>
      <c r="W48" s="165">
        <v>1082900194</v>
      </c>
      <c r="X48" s="54" t="s">
        <v>274</v>
      </c>
      <c r="Y48" s="120">
        <v>46044</v>
      </c>
      <c r="Z48" s="120">
        <v>46044</v>
      </c>
      <c r="AA48" s="120" t="s">
        <v>90</v>
      </c>
      <c r="AB48" s="120">
        <v>46203</v>
      </c>
      <c r="AC48" s="54">
        <f t="shared" si="5"/>
        <v>159</v>
      </c>
      <c r="AD48" s="114">
        <v>0</v>
      </c>
      <c r="AE48" s="114">
        <v>0</v>
      </c>
      <c r="AF48" s="114">
        <v>0</v>
      </c>
      <c r="AG48" s="118" t="s">
        <v>90</v>
      </c>
      <c r="AH48" s="54">
        <f t="shared" si="6"/>
        <v>0</v>
      </c>
      <c r="AI48" s="114">
        <v>0</v>
      </c>
      <c r="AJ48" s="114">
        <v>0</v>
      </c>
      <c r="AK48" s="56" t="s">
        <v>90</v>
      </c>
      <c r="AL48" s="116" t="s">
        <v>90</v>
      </c>
      <c r="AM48" s="114">
        <v>0</v>
      </c>
      <c r="AN48" s="116" t="s">
        <v>90</v>
      </c>
      <c r="AO48" s="116" t="s">
        <v>90</v>
      </c>
      <c r="AP48" s="116" t="s">
        <v>90</v>
      </c>
      <c r="AQ48" s="54">
        <f t="shared" si="7"/>
        <v>0</v>
      </c>
      <c r="AR48" s="54">
        <f>+L48+AE48-AJ48</f>
        <v>17050000</v>
      </c>
      <c r="AS48" s="56" t="s">
        <v>88</v>
      </c>
      <c r="AT48" s="114">
        <v>17050000</v>
      </c>
      <c r="AU48" s="56" t="s">
        <v>91</v>
      </c>
      <c r="AV48" s="114">
        <v>0</v>
      </c>
      <c r="AW48" s="111" t="s">
        <v>90</v>
      </c>
      <c r="AX48" s="113">
        <v>13950000</v>
      </c>
      <c r="AY48" s="58">
        <f t="shared" si="8"/>
        <v>3100000</v>
      </c>
      <c r="AZ48" s="112">
        <f t="shared" si="9"/>
        <v>0.81818181818181823</v>
      </c>
      <c r="BA48" s="159">
        <v>0.82</v>
      </c>
      <c r="BB48" s="111" t="s">
        <v>90</v>
      </c>
      <c r="BC48" s="56" t="s">
        <v>92</v>
      </c>
      <c r="BD48" s="158" t="s">
        <v>312</v>
      </c>
      <c r="BE48" s="56" t="s">
        <v>88</v>
      </c>
      <c r="BF48" s="56" t="s">
        <v>88</v>
      </c>
    </row>
    <row r="49" spans="2:58" x14ac:dyDescent="0.25">
      <c r="B49" s="56">
        <v>2026</v>
      </c>
      <c r="C49" s="51">
        <v>891780111</v>
      </c>
      <c r="D49" s="51" t="s">
        <v>79</v>
      </c>
      <c r="E49" s="54" t="s">
        <v>311</v>
      </c>
      <c r="F49" s="162" t="s">
        <v>310</v>
      </c>
      <c r="G49" s="56">
        <v>0</v>
      </c>
      <c r="H49" s="56" t="s">
        <v>82</v>
      </c>
      <c r="I49" s="56" t="s">
        <v>83</v>
      </c>
      <c r="J49" s="161" t="s">
        <v>84</v>
      </c>
      <c r="K49" s="109" t="s">
        <v>309</v>
      </c>
      <c r="L49" s="114">
        <v>15675000</v>
      </c>
      <c r="M49" s="51" t="s">
        <v>86</v>
      </c>
      <c r="N49" s="109" t="s">
        <v>308</v>
      </c>
      <c r="O49" s="109">
        <v>1082983729</v>
      </c>
      <c r="P49" s="109">
        <v>330</v>
      </c>
      <c r="Q49" s="120">
        <v>46044</v>
      </c>
      <c r="R49" s="109">
        <v>73675000</v>
      </c>
      <c r="S49" s="160">
        <v>1809</v>
      </c>
      <c r="T49" s="120">
        <v>46044</v>
      </c>
      <c r="U49" s="114">
        <v>15675000</v>
      </c>
      <c r="V49" s="56" t="s">
        <v>88</v>
      </c>
      <c r="W49" s="153">
        <v>1082943891</v>
      </c>
      <c r="X49" s="152" t="s">
        <v>219</v>
      </c>
      <c r="Y49" s="120">
        <v>46044</v>
      </c>
      <c r="Z49" s="120">
        <v>46044</v>
      </c>
      <c r="AA49" s="120" t="s">
        <v>90</v>
      </c>
      <c r="AB49" s="120">
        <v>46203</v>
      </c>
      <c r="AC49" s="54">
        <f t="shared" si="5"/>
        <v>159</v>
      </c>
      <c r="AD49" s="114">
        <v>0</v>
      </c>
      <c r="AE49" s="114">
        <v>0</v>
      </c>
      <c r="AF49" s="114">
        <v>0</v>
      </c>
      <c r="AG49" s="118" t="s">
        <v>90</v>
      </c>
      <c r="AH49" s="54">
        <f t="shared" si="6"/>
        <v>0</v>
      </c>
      <c r="AI49" s="114">
        <v>0</v>
      </c>
      <c r="AJ49" s="114">
        <v>0</v>
      </c>
      <c r="AK49" s="56" t="s">
        <v>90</v>
      </c>
      <c r="AL49" s="116" t="s">
        <v>90</v>
      </c>
      <c r="AM49" s="114">
        <v>0</v>
      </c>
      <c r="AN49" s="116" t="s">
        <v>90</v>
      </c>
      <c r="AO49" s="116" t="s">
        <v>90</v>
      </c>
      <c r="AP49" s="116" t="s">
        <v>90</v>
      </c>
      <c r="AQ49" s="54">
        <f t="shared" si="7"/>
        <v>0</v>
      </c>
      <c r="AR49" s="54">
        <f>+L49+AE49-AJ49</f>
        <v>15675000</v>
      </c>
      <c r="AS49" s="56" t="s">
        <v>88</v>
      </c>
      <c r="AT49" s="114">
        <v>15675000</v>
      </c>
      <c r="AU49" s="56" t="s">
        <v>91</v>
      </c>
      <c r="AV49" s="114">
        <v>0</v>
      </c>
      <c r="AW49" s="111" t="s">
        <v>90</v>
      </c>
      <c r="AX49" s="113">
        <v>12825000</v>
      </c>
      <c r="AY49" s="58">
        <f t="shared" si="8"/>
        <v>2850000</v>
      </c>
      <c r="AZ49" s="112">
        <f t="shared" si="9"/>
        <v>0.81818181818181823</v>
      </c>
      <c r="BA49" s="159">
        <v>0.82</v>
      </c>
      <c r="BB49" s="111" t="s">
        <v>90</v>
      </c>
      <c r="BC49" s="56" t="s">
        <v>92</v>
      </c>
      <c r="BD49" s="158" t="s">
        <v>307</v>
      </c>
      <c r="BE49" s="56" t="s">
        <v>88</v>
      </c>
      <c r="BF49" s="56" t="s">
        <v>88</v>
      </c>
    </row>
    <row r="50" spans="2:58" x14ac:dyDescent="0.25">
      <c r="B50" s="56">
        <v>2026</v>
      </c>
      <c r="C50" s="51">
        <v>891780111</v>
      </c>
      <c r="D50" s="51" t="s">
        <v>79</v>
      </c>
      <c r="E50" s="54" t="s">
        <v>306</v>
      </c>
      <c r="F50" s="162" t="s">
        <v>305</v>
      </c>
      <c r="G50" s="56">
        <v>0</v>
      </c>
      <c r="H50" s="56" t="s">
        <v>82</v>
      </c>
      <c r="I50" s="56" t="s">
        <v>83</v>
      </c>
      <c r="J50" s="161" t="s">
        <v>84</v>
      </c>
      <c r="K50" s="109" t="s">
        <v>304</v>
      </c>
      <c r="L50" s="114">
        <v>15675000</v>
      </c>
      <c r="M50" s="51" t="s">
        <v>86</v>
      </c>
      <c r="N50" s="109" t="s">
        <v>303</v>
      </c>
      <c r="O50" s="109">
        <v>1082833690</v>
      </c>
      <c r="P50" s="109">
        <v>330</v>
      </c>
      <c r="Q50" s="120">
        <v>46044</v>
      </c>
      <c r="R50" s="109">
        <v>73675000</v>
      </c>
      <c r="S50" s="160">
        <v>1910</v>
      </c>
      <c r="T50" s="120">
        <v>46045</v>
      </c>
      <c r="U50" s="114">
        <v>15675000</v>
      </c>
      <c r="V50" s="56" t="s">
        <v>88</v>
      </c>
      <c r="W50" s="165">
        <v>12561250</v>
      </c>
      <c r="X50" s="165" t="s">
        <v>297</v>
      </c>
      <c r="Y50" s="120">
        <v>46045</v>
      </c>
      <c r="Z50" s="120">
        <v>46045</v>
      </c>
      <c r="AA50" s="120" t="s">
        <v>90</v>
      </c>
      <c r="AB50" s="120">
        <v>46203</v>
      </c>
      <c r="AC50" s="54">
        <f t="shared" si="5"/>
        <v>158</v>
      </c>
      <c r="AD50" s="114">
        <v>0</v>
      </c>
      <c r="AE50" s="114">
        <v>0</v>
      </c>
      <c r="AF50" s="114">
        <v>0</v>
      </c>
      <c r="AG50" s="118" t="s">
        <v>90</v>
      </c>
      <c r="AH50" s="54">
        <f t="shared" si="6"/>
        <v>0</v>
      </c>
      <c r="AI50" s="114">
        <v>0</v>
      </c>
      <c r="AJ50" s="114">
        <v>0</v>
      </c>
      <c r="AK50" s="56" t="s">
        <v>90</v>
      </c>
      <c r="AL50" s="116" t="s">
        <v>90</v>
      </c>
      <c r="AM50" s="114">
        <v>0</v>
      </c>
      <c r="AN50" s="116" t="s">
        <v>90</v>
      </c>
      <c r="AO50" s="116" t="s">
        <v>90</v>
      </c>
      <c r="AP50" s="116" t="s">
        <v>90</v>
      </c>
      <c r="AQ50" s="54">
        <f t="shared" si="7"/>
        <v>0</v>
      </c>
      <c r="AR50" s="54">
        <f>+L50+AE50-AJ65</f>
        <v>15675000</v>
      </c>
      <c r="AS50" s="56" t="s">
        <v>88</v>
      </c>
      <c r="AT50" s="114">
        <v>15675000</v>
      </c>
      <c r="AU50" s="56" t="s">
        <v>91</v>
      </c>
      <c r="AV50" s="114">
        <v>0</v>
      </c>
      <c r="AW50" s="111" t="s">
        <v>90</v>
      </c>
      <c r="AX50" s="113">
        <v>12825000</v>
      </c>
      <c r="AY50" s="58">
        <f t="shared" si="8"/>
        <v>2850000</v>
      </c>
      <c r="AZ50" s="112">
        <f t="shared" si="9"/>
        <v>0.81818181818181823</v>
      </c>
      <c r="BA50" s="159">
        <v>0.82</v>
      </c>
      <c r="BB50" s="111" t="s">
        <v>90</v>
      </c>
      <c r="BC50" s="56" t="s">
        <v>92</v>
      </c>
      <c r="BD50" s="158" t="s">
        <v>302</v>
      </c>
      <c r="BE50" s="56" t="s">
        <v>88</v>
      </c>
      <c r="BF50" s="56" t="s">
        <v>88</v>
      </c>
    </row>
    <row r="51" spans="2:58" x14ac:dyDescent="0.25">
      <c r="B51" s="56">
        <v>2026</v>
      </c>
      <c r="C51" s="51">
        <v>891780111</v>
      </c>
      <c r="D51" s="51" t="s">
        <v>79</v>
      </c>
      <c r="E51" s="54" t="s">
        <v>301</v>
      </c>
      <c r="F51" s="162" t="s">
        <v>300</v>
      </c>
      <c r="G51" s="56">
        <v>0</v>
      </c>
      <c r="H51" s="56" t="s">
        <v>82</v>
      </c>
      <c r="I51" s="56" t="s">
        <v>83</v>
      </c>
      <c r="J51" s="161" t="s">
        <v>84</v>
      </c>
      <c r="K51" s="109" t="s">
        <v>299</v>
      </c>
      <c r="L51" s="114">
        <v>12900000</v>
      </c>
      <c r="M51" s="51" t="s">
        <v>86</v>
      </c>
      <c r="N51" s="109" t="s">
        <v>298</v>
      </c>
      <c r="O51" s="109">
        <v>39048685</v>
      </c>
      <c r="P51" s="109">
        <v>330</v>
      </c>
      <c r="Q51" s="120">
        <v>46044</v>
      </c>
      <c r="R51" s="109">
        <v>73675000</v>
      </c>
      <c r="S51" s="160">
        <v>2342</v>
      </c>
      <c r="T51" s="120">
        <v>46048</v>
      </c>
      <c r="U51" s="114">
        <v>12900000</v>
      </c>
      <c r="V51" s="56" t="s">
        <v>88</v>
      </c>
      <c r="W51" s="165">
        <v>12561250</v>
      </c>
      <c r="X51" s="165" t="s">
        <v>297</v>
      </c>
      <c r="Y51" s="120">
        <v>46048</v>
      </c>
      <c r="Z51" s="120">
        <v>46143</v>
      </c>
      <c r="AA51" s="120" t="s">
        <v>90</v>
      </c>
      <c r="AB51" s="120">
        <v>46203</v>
      </c>
      <c r="AC51" s="54">
        <f t="shared" si="5"/>
        <v>60</v>
      </c>
      <c r="AD51" s="114">
        <v>0</v>
      </c>
      <c r="AE51" s="114">
        <v>0</v>
      </c>
      <c r="AF51" s="114">
        <v>0</v>
      </c>
      <c r="AG51" s="118" t="s">
        <v>90</v>
      </c>
      <c r="AH51" s="54">
        <f t="shared" si="6"/>
        <v>0</v>
      </c>
      <c r="AI51" s="114">
        <v>0</v>
      </c>
      <c r="AJ51" s="114">
        <v>0</v>
      </c>
      <c r="AK51" s="56" t="s">
        <v>90</v>
      </c>
      <c r="AL51" s="116" t="s">
        <v>90</v>
      </c>
      <c r="AM51" s="114">
        <v>0</v>
      </c>
      <c r="AN51" s="116" t="s">
        <v>90</v>
      </c>
      <c r="AO51" s="116" t="s">
        <v>90</v>
      </c>
      <c r="AP51" s="116" t="s">
        <v>90</v>
      </c>
      <c r="AQ51" s="54">
        <f t="shared" si="7"/>
        <v>0</v>
      </c>
      <c r="AR51" s="54">
        <f>+L51+AE51-AJ66</f>
        <v>12900000</v>
      </c>
      <c r="AS51" s="56" t="s">
        <v>88</v>
      </c>
      <c r="AT51" s="114">
        <v>12900000</v>
      </c>
      <c r="AU51" s="56" t="s">
        <v>91</v>
      </c>
      <c r="AV51" s="114">
        <v>0</v>
      </c>
      <c r="AW51" s="111" t="s">
        <v>90</v>
      </c>
      <c r="AX51" s="113">
        <v>6450000</v>
      </c>
      <c r="AY51" s="58">
        <f t="shared" si="8"/>
        <v>6450000</v>
      </c>
      <c r="AZ51" s="112">
        <f t="shared" si="9"/>
        <v>0.5</v>
      </c>
      <c r="BA51" s="159">
        <v>0.5</v>
      </c>
      <c r="BB51" s="111" t="s">
        <v>90</v>
      </c>
      <c r="BC51" s="56" t="s">
        <v>296</v>
      </c>
      <c r="BD51" s="158" t="s">
        <v>295</v>
      </c>
      <c r="BE51" s="56" t="s">
        <v>88</v>
      </c>
      <c r="BF51" s="56" t="s">
        <v>88</v>
      </c>
    </row>
    <row r="52" spans="2:58" x14ac:dyDescent="0.25">
      <c r="B52" s="56">
        <v>2026</v>
      </c>
      <c r="C52" s="51">
        <v>891780111</v>
      </c>
      <c r="D52" s="51" t="s">
        <v>79</v>
      </c>
      <c r="E52" s="55" t="s">
        <v>294</v>
      </c>
      <c r="F52" s="162" t="s">
        <v>293</v>
      </c>
      <c r="G52" s="56">
        <v>0</v>
      </c>
      <c r="H52" s="56" t="s">
        <v>82</v>
      </c>
      <c r="I52" s="56" t="s">
        <v>83</v>
      </c>
      <c r="J52" s="161" t="s">
        <v>84</v>
      </c>
      <c r="K52" s="109" t="s">
        <v>292</v>
      </c>
      <c r="L52" s="114">
        <v>17350000</v>
      </c>
      <c r="M52" s="51" t="s">
        <v>86</v>
      </c>
      <c r="N52" s="54" t="s">
        <v>178</v>
      </c>
      <c r="O52" s="109">
        <v>1221964687</v>
      </c>
      <c r="P52" s="109">
        <v>99</v>
      </c>
      <c r="Q52" s="120">
        <v>46037</v>
      </c>
      <c r="R52" s="109">
        <v>367950000</v>
      </c>
      <c r="S52" s="160">
        <v>1301</v>
      </c>
      <c r="T52" s="120">
        <v>46042</v>
      </c>
      <c r="U52" s="114">
        <v>17350000</v>
      </c>
      <c r="V52" s="56" t="s">
        <v>88</v>
      </c>
      <c r="W52" s="168">
        <v>36669725</v>
      </c>
      <c r="X52" s="54" t="s">
        <v>291</v>
      </c>
      <c r="Y52" s="120">
        <v>46042</v>
      </c>
      <c r="Z52" s="120">
        <v>46054</v>
      </c>
      <c r="AA52" s="120" t="s">
        <v>90</v>
      </c>
      <c r="AB52" s="120">
        <v>46203</v>
      </c>
      <c r="AC52" s="54">
        <f t="shared" si="5"/>
        <v>149</v>
      </c>
      <c r="AD52" s="114">
        <v>0</v>
      </c>
      <c r="AE52" s="114">
        <v>0</v>
      </c>
      <c r="AF52" s="114">
        <v>0</v>
      </c>
      <c r="AG52" s="118" t="s">
        <v>90</v>
      </c>
      <c r="AH52" s="54">
        <f t="shared" si="6"/>
        <v>0</v>
      </c>
      <c r="AI52" s="114">
        <v>0</v>
      </c>
      <c r="AJ52" s="114">
        <v>0</v>
      </c>
      <c r="AK52" s="56" t="s">
        <v>90</v>
      </c>
      <c r="AL52" s="116" t="s">
        <v>90</v>
      </c>
      <c r="AM52" s="114">
        <v>0</v>
      </c>
      <c r="AN52" s="116" t="s">
        <v>90</v>
      </c>
      <c r="AO52" s="116" t="s">
        <v>90</v>
      </c>
      <c r="AP52" s="116" t="s">
        <v>90</v>
      </c>
      <c r="AQ52" s="54">
        <f t="shared" si="7"/>
        <v>0</v>
      </c>
      <c r="AR52" s="54">
        <f>+L52+AE52-AJ67</f>
        <v>17350000</v>
      </c>
      <c r="AS52" s="56" t="s">
        <v>88</v>
      </c>
      <c r="AT52" s="114">
        <v>17350000</v>
      </c>
      <c r="AU52" s="56" t="s">
        <v>91</v>
      </c>
      <c r="AV52" s="114">
        <v>0</v>
      </c>
      <c r="AW52" s="111" t="s">
        <v>90</v>
      </c>
      <c r="AX52" s="113">
        <v>10410000</v>
      </c>
      <c r="AY52" s="58">
        <f t="shared" si="8"/>
        <v>6940000</v>
      </c>
      <c r="AZ52" s="112">
        <f t="shared" si="9"/>
        <v>0.6</v>
      </c>
      <c r="BA52" s="159">
        <v>0.6</v>
      </c>
      <c r="BB52" s="111" t="s">
        <v>90</v>
      </c>
      <c r="BC52" s="56" t="s">
        <v>92</v>
      </c>
      <c r="BD52" s="158" t="s">
        <v>290</v>
      </c>
      <c r="BE52" s="56" t="s">
        <v>88</v>
      </c>
      <c r="BF52" s="56" t="s">
        <v>88</v>
      </c>
    </row>
    <row r="53" spans="2:58" x14ac:dyDescent="0.25">
      <c r="B53" s="56">
        <v>2026</v>
      </c>
      <c r="C53" s="51">
        <v>891780111</v>
      </c>
      <c r="D53" s="51" t="s">
        <v>79</v>
      </c>
      <c r="E53" s="55" t="s">
        <v>289</v>
      </c>
      <c r="F53" s="162" t="s">
        <v>288</v>
      </c>
      <c r="G53" s="56">
        <v>0</v>
      </c>
      <c r="H53" s="56" t="s">
        <v>82</v>
      </c>
      <c r="I53" s="56" t="s">
        <v>83</v>
      </c>
      <c r="J53" s="161" t="s">
        <v>84</v>
      </c>
      <c r="K53" s="109" t="s">
        <v>287</v>
      </c>
      <c r="L53" s="114">
        <v>11600000</v>
      </c>
      <c r="M53" s="51" t="s">
        <v>86</v>
      </c>
      <c r="N53" s="109" t="s">
        <v>286</v>
      </c>
      <c r="O53" s="109">
        <v>1140873445</v>
      </c>
      <c r="P53" s="109">
        <v>100</v>
      </c>
      <c r="Q53" s="120">
        <v>46037</v>
      </c>
      <c r="R53" s="109">
        <v>427845000</v>
      </c>
      <c r="S53" s="160">
        <v>1499</v>
      </c>
      <c r="T53" s="120">
        <v>46043</v>
      </c>
      <c r="U53" s="114">
        <v>11600000</v>
      </c>
      <c r="V53" s="56" t="s">
        <v>88</v>
      </c>
      <c r="W53" s="165">
        <v>7634903</v>
      </c>
      <c r="X53" s="54" t="s">
        <v>263</v>
      </c>
      <c r="Y53" s="120">
        <v>46043</v>
      </c>
      <c r="Z53" s="120">
        <v>46054</v>
      </c>
      <c r="AA53" s="120" t="s">
        <v>90</v>
      </c>
      <c r="AB53" s="120">
        <v>46172</v>
      </c>
      <c r="AC53" s="54">
        <f t="shared" si="5"/>
        <v>118</v>
      </c>
      <c r="AD53" s="114">
        <v>1</v>
      </c>
      <c r="AE53" s="114">
        <v>1450000</v>
      </c>
      <c r="AF53" s="114">
        <v>1</v>
      </c>
      <c r="AG53" s="118">
        <v>46188</v>
      </c>
      <c r="AH53" s="54">
        <f t="shared" si="6"/>
        <v>16</v>
      </c>
      <c r="AI53" s="114">
        <v>0</v>
      </c>
      <c r="AJ53" s="114">
        <v>0</v>
      </c>
      <c r="AK53" s="56" t="s">
        <v>90</v>
      </c>
      <c r="AL53" s="116" t="s">
        <v>90</v>
      </c>
      <c r="AM53" s="114">
        <v>0</v>
      </c>
      <c r="AN53" s="116" t="s">
        <v>90</v>
      </c>
      <c r="AO53" s="116" t="s">
        <v>90</v>
      </c>
      <c r="AP53" s="116" t="s">
        <v>90</v>
      </c>
      <c r="AQ53" s="54">
        <f t="shared" si="7"/>
        <v>0</v>
      </c>
      <c r="AR53" s="54">
        <f>+L53+AE53-AJ68</f>
        <v>13050000</v>
      </c>
      <c r="AS53" s="56" t="s">
        <v>88</v>
      </c>
      <c r="AT53" s="114">
        <v>11600000</v>
      </c>
      <c r="AU53" s="56" t="s">
        <v>91</v>
      </c>
      <c r="AV53" s="114">
        <v>0</v>
      </c>
      <c r="AW53" s="111" t="s">
        <v>90</v>
      </c>
      <c r="AX53" s="113">
        <v>11600000</v>
      </c>
      <c r="AY53" s="58">
        <f t="shared" si="8"/>
        <v>1450000</v>
      </c>
      <c r="AZ53" s="112">
        <f t="shared" si="9"/>
        <v>0.88888888888888884</v>
      </c>
      <c r="BA53" s="159">
        <v>0.89</v>
      </c>
      <c r="BB53" s="111" t="s">
        <v>90</v>
      </c>
      <c r="BC53" s="56" t="s">
        <v>92</v>
      </c>
      <c r="BD53" s="158" t="s">
        <v>285</v>
      </c>
      <c r="BE53" s="56" t="s">
        <v>88</v>
      </c>
      <c r="BF53" s="56" t="s">
        <v>88</v>
      </c>
    </row>
    <row r="54" spans="2:58" x14ac:dyDescent="0.25">
      <c r="B54" s="56">
        <v>2026</v>
      </c>
      <c r="C54" s="51">
        <v>891780111</v>
      </c>
      <c r="D54" s="51" t="s">
        <v>79</v>
      </c>
      <c r="E54" s="55" t="s">
        <v>284</v>
      </c>
      <c r="F54" s="162" t="s">
        <v>283</v>
      </c>
      <c r="G54" s="56">
        <v>0</v>
      </c>
      <c r="H54" s="56" t="s">
        <v>82</v>
      </c>
      <c r="I54" s="56" t="s">
        <v>83</v>
      </c>
      <c r="J54" s="161" t="s">
        <v>84</v>
      </c>
      <c r="K54" s="109" t="s">
        <v>282</v>
      </c>
      <c r="L54" s="114">
        <v>15500000</v>
      </c>
      <c r="M54" s="51" t="s">
        <v>86</v>
      </c>
      <c r="N54" s="109" t="s">
        <v>281</v>
      </c>
      <c r="O54" s="109">
        <v>1085040743</v>
      </c>
      <c r="P54" s="109">
        <v>99</v>
      </c>
      <c r="Q54" s="120">
        <v>46037</v>
      </c>
      <c r="R54" s="109">
        <v>367950000</v>
      </c>
      <c r="S54" s="160">
        <v>1500</v>
      </c>
      <c r="T54" s="120">
        <v>46043</v>
      </c>
      <c r="U54" s="114">
        <v>15500000</v>
      </c>
      <c r="V54" s="56" t="s">
        <v>88</v>
      </c>
      <c r="W54" s="114">
        <v>36564357</v>
      </c>
      <c r="X54" s="161" t="s">
        <v>280</v>
      </c>
      <c r="Y54" s="120">
        <v>46043</v>
      </c>
      <c r="Z54" s="120">
        <v>46054</v>
      </c>
      <c r="AA54" s="120" t="s">
        <v>90</v>
      </c>
      <c r="AB54" s="120">
        <v>46203</v>
      </c>
      <c r="AC54" s="54">
        <f t="shared" si="5"/>
        <v>149</v>
      </c>
      <c r="AD54" s="114">
        <v>0</v>
      </c>
      <c r="AE54" s="114">
        <v>0</v>
      </c>
      <c r="AF54" s="114">
        <v>0</v>
      </c>
      <c r="AG54" s="118" t="s">
        <v>90</v>
      </c>
      <c r="AH54" s="54">
        <f t="shared" si="6"/>
        <v>0</v>
      </c>
      <c r="AI54" s="114">
        <v>0</v>
      </c>
      <c r="AJ54" s="114">
        <v>0</v>
      </c>
      <c r="AK54" s="56" t="s">
        <v>90</v>
      </c>
      <c r="AL54" s="116" t="s">
        <v>90</v>
      </c>
      <c r="AM54" s="114">
        <v>0</v>
      </c>
      <c r="AN54" s="116" t="s">
        <v>90</v>
      </c>
      <c r="AO54" s="116" t="s">
        <v>90</v>
      </c>
      <c r="AP54" s="116" t="s">
        <v>90</v>
      </c>
      <c r="AQ54" s="54">
        <f t="shared" si="7"/>
        <v>0</v>
      </c>
      <c r="AR54" s="54">
        <f>+L54+AE54-AJ69</f>
        <v>15500000</v>
      </c>
      <c r="AS54" s="56" t="s">
        <v>88</v>
      </c>
      <c r="AT54" s="114">
        <v>15500000</v>
      </c>
      <c r="AU54" s="56" t="s">
        <v>91</v>
      </c>
      <c r="AV54" s="114">
        <v>0</v>
      </c>
      <c r="AW54" s="111" t="s">
        <v>90</v>
      </c>
      <c r="AX54" s="113">
        <v>12400000</v>
      </c>
      <c r="AY54" s="58">
        <f t="shared" si="8"/>
        <v>3100000</v>
      </c>
      <c r="AZ54" s="112">
        <f t="shared" si="9"/>
        <v>0.8</v>
      </c>
      <c r="BA54" s="159">
        <v>0.8</v>
      </c>
      <c r="BB54" s="111" t="s">
        <v>90</v>
      </c>
      <c r="BC54" s="56" t="s">
        <v>92</v>
      </c>
      <c r="BD54" s="158" t="s">
        <v>279</v>
      </c>
      <c r="BE54" s="56" t="s">
        <v>88</v>
      </c>
      <c r="BF54" s="56" t="s">
        <v>88</v>
      </c>
    </row>
    <row r="55" spans="2:58" x14ac:dyDescent="0.25">
      <c r="B55" s="56">
        <v>2026</v>
      </c>
      <c r="C55" s="51">
        <v>891780111</v>
      </c>
      <c r="D55" s="51" t="s">
        <v>79</v>
      </c>
      <c r="E55" s="55" t="s">
        <v>278</v>
      </c>
      <c r="F55" s="162" t="s">
        <v>277</v>
      </c>
      <c r="G55" s="56">
        <v>0</v>
      </c>
      <c r="H55" s="56" t="s">
        <v>82</v>
      </c>
      <c r="I55" s="56" t="s">
        <v>83</v>
      </c>
      <c r="J55" s="161" t="s">
        <v>84</v>
      </c>
      <c r="K55" s="109" t="s">
        <v>276</v>
      </c>
      <c r="L55" s="114">
        <v>12500000</v>
      </c>
      <c r="M55" s="51" t="s">
        <v>86</v>
      </c>
      <c r="N55" s="54" t="s">
        <v>275</v>
      </c>
      <c r="O55" s="109">
        <v>1062905980</v>
      </c>
      <c r="P55" s="109">
        <v>99</v>
      </c>
      <c r="Q55" s="120">
        <v>46037</v>
      </c>
      <c r="R55" s="109">
        <v>367950000</v>
      </c>
      <c r="S55" s="160">
        <v>1803</v>
      </c>
      <c r="T55" s="120">
        <v>46043</v>
      </c>
      <c r="U55" s="114">
        <v>12500000</v>
      </c>
      <c r="V55" s="56" t="s">
        <v>88</v>
      </c>
      <c r="W55" s="165">
        <v>1082900194</v>
      </c>
      <c r="X55" s="54" t="s">
        <v>274</v>
      </c>
      <c r="Y55" s="120">
        <v>46044</v>
      </c>
      <c r="Z55" s="120">
        <v>46054</v>
      </c>
      <c r="AA55" s="120" t="s">
        <v>90</v>
      </c>
      <c r="AB55" s="120">
        <v>46203</v>
      </c>
      <c r="AC55" s="54">
        <f t="shared" si="5"/>
        <v>149</v>
      </c>
      <c r="AD55" s="114">
        <v>0</v>
      </c>
      <c r="AE55" s="114">
        <v>0</v>
      </c>
      <c r="AF55" s="114">
        <v>0</v>
      </c>
      <c r="AG55" s="118" t="s">
        <v>90</v>
      </c>
      <c r="AH55" s="54">
        <f t="shared" si="6"/>
        <v>0</v>
      </c>
      <c r="AI55" s="114">
        <v>0</v>
      </c>
      <c r="AJ55" s="114">
        <v>0</v>
      </c>
      <c r="AK55" s="56" t="s">
        <v>90</v>
      </c>
      <c r="AL55" s="116" t="s">
        <v>90</v>
      </c>
      <c r="AM55" s="114">
        <v>0</v>
      </c>
      <c r="AN55" s="116" t="s">
        <v>90</v>
      </c>
      <c r="AO55" s="116" t="s">
        <v>90</v>
      </c>
      <c r="AP55" s="116" t="s">
        <v>90</v>
      </c>
      <c r="AQ55" s="54">
        <f t="shared" si="7"/>
        <v>0</v>
      </c>
      <c r="AR55" s="54">
        <f>+L55+AE55-AJ70</f>
        <v>12500000</v>
      </c>
      <c r="AS55" s="56" t="s">
        <v>88</v>
      </c>
      <c r="AT55" s="114">
        <v>12500000</v>
      </c>
      <c r="AU55" s="56" t="s">
        <v>91</v>
      </c>
      <c r="AV55" s="114">
        <v>0</v>
      </c>
      <c r="AW55" s="111" t="s">
        <v>90</v>
      </c>
      <c r="AX55" s="533">
        <v>10000000</v>
      </c>
      <c r="AY55" s="58">
        <f t="shared" si="8"/>
        <v>2500000</v>
      </c>
      <c r="AZ55" s="112">
        <f t="shared" si="9"/>
        <v>0.8</v>
      </c>
      <c r="BA55" s="159">
        <v>0.8</v>
      </c>
      <c r="BB55" s="111" t="s">
        <v>90</v>
      </c>
      <c r="BC55" s="56" t="s">
        <v>92</v>
      </c>
      <c r="BD55" s="158" t="s">
        <v>273</v>
      </c>
      <c r="BE55" s="56" t="s">
        <v>88</v>
      </c>
      <c r="BF55" s="56" t="s">
        <v>88</v>
      </c>
    </row>
    <row r="56" spans="2:58" ht="12.75" customHeight="1" x14ac:dyDescent="0.25">
      <c r="B56" s="56">
        <v>2026</v>
      </c>
      <c r="C56" s="51">
        <v>891780111</v>
      </c>
      <c r="D56" s="51" t="s">
        <v>79</v>
      </c>
      <c r="E56" s="55" t="s">
        <v>272</v>
      </c>
      <c r="F56" s="162" t="s">
        <v>271</v>
      </c>
      <c r="G56" s="56">
        <v>0</v>
      </c>
      <c r="H56" s="56" t="s">
        <v>82</v>
      </c>
      <c r="I56" s="56" t="s">
        <v>83</v>
      </c>
      <c r="J56" s="161" t="s">
        <v>84</v>
      </c>
      <c r="K56" s="167" t="s">
        <v>270</v>
      </c>
      <c r="L56" s="114">
        <v>13750000</v>
      </c>
      <c r="M56" s="51" t="s">
        <v>86</v>
      </c>
      <c r="N56" s="55" t="s">
        <v>269</v>
      </c>
      <c r="O56" s="109">
        <v>1063294714</v>
      </c>
      <c r="P56" s="109">
        <v>99</v>
      </c>
      <c r="Q56" s="120">
        <v>46037</v>
      </c>
      <c r="R56" s="109">
        <v>367950000</v>
      </c>
      <c r="S56" s="160">
        <v>1808</v>
      </c>
      <c r="T56" s="120">
        <v>46044</v>
      </c>
      <c r="U56" s="114">
        <v>13750000</v>
      </c>
      <c r="V56" s="56" t="s">
        <v>88</v>
      </c>
      <c r="W56" s="165">
        <v>7634903</v>
      </c>
      <c r="X56" s="54" t="s">
        <v>263</v>
      </c>
      <c r="Y56" s="120">
        <v>46044</v>
      </c>
      <c r="Z56" s="120">
        <v>46054</v>
      </c>
      <c r="AA56" s="120" t="s">
        <v>90</v>
      </c>
      <c r="AB56" s="120">
        <v>46203</v>
      </c>
      <c r="AC56" s="54">
        <f t="shared" si="5"/>
        <v>149</v>
      </c>
      <c r="AD56" s="114">
        <v>0</v>
      </c>
      <c r="AE56" s="114">
        <v>0</v>
      </c>
      <c r="AF56" s="114">
        <v>0</v>
      </c>
      <c r="AG56" s="118" t="s">
        <v>90</v>
      </c>
      <c r="AH56" s="54">
        <f t="shared" si="6"/>
        <v>0</v>
      </c>
      <c r="AI56" s="114">
        <v>0</v>
      </c>
      <c r="AJ56" s="114">
        <v>0</v>
      </c>
      <c r="AK56" s="56" t="s">
        <v>90</v>
      </c>
      <c r="AL56" s="116" t="s">
        <v>90</v>
      </c>
      <c r="AM56" s="114">
        <v>0</v>
      </c>
      <c r="AN56" s="116" t="s">
        <v>90</v>
      </c>
      <c r="AO56" s="116" t="s">
        <v>90</v>
      </c>
      <c r="AP56" s="116" t="s">
        <v>90</v>
      </c>
      <c r="AQ56" s="54">
        <f t="shared" si="7"/>
        <v>0</v>
      </c>
      <c r="AR56" s="54">
        <f>+L56+AE56-AJ71</f>
        <v>13750000</v>
      </c>
      <c r="AS56" s="56" t="s">
        <v>88</v>
      </c>
      <c r="AT56" s="114">
        <v>13750000</v>
      </c>
      <c r="AU56" s="56" t="s">
        <v>91</v>
      </c>
      <c r="AV56" s="114">
        <v>0</v>
      </c>
      <c r="AW56" s="111" t="s">
        <v>90</v>
      </c>
      <c r="AX56" s="533">
        <v>11000000</v>
      </c>
      <c r="AY56" s="58">
        <f t="shared" si="8"/>
        <v>2750000</v>
      </c>
      <c r="AZ56" s="112">
        <f t="shared" si="9"/>
        <v>0.8</v>
      </c>
      <c r="BA56" s="159">
        <v>0.8</v>
      </c>
      <c r="BB56" s="111" t="s">
        <v>90</v>
      </c>
      <c r="BC56" s="56" t="s">
        <v>92</v>
      </c>
      <c r="BD56" s="158" t="s">
        <v>268</v>
      </c>
      <c r="BE56" s="56" t="s">
        <v>88</v>
      </c>
      <c r="BF56" s="56" t="s">
        <v>88</v>
      </c>
    </row>
    <row r="57" spans="2:58" x14ac:dyDescent="0.25">
      <c r="B57" s="56">
        <v>2026</v>
      </c>
      <c r="C57" s="51">
        <v>891780111</v>
      </c>
      <c r="D57" s="51" t="s">
        <v>79</v>
      </c>
      <c r="E57" s="55" t="s">
        <v>267</v>
      </c>
      <c r="F57" s="162" t="s">
        <v>266</v>
      </c>
      <c r="G57" s="56">
        <v>0</v>
      </c>
      <c r="H57" s="56" t="s">
        <v>82</v>
      </c>
      <c r="I57" s="56" t="s">
        <v>83</v>
      </c>
      <c r="J57" s="161" t="s">
        <v>84</v>
      </c>
      <c r="K57" s="109" t="s">
        <v>265</v>
      </c>
      <c r="L57" s="114">
        <v>14250000</v>
      </c>
      <c r="M57" s="51" t="s">
        <v>86</v>
      </c>
      <c r="N57" s="109" t="s">
        <v>264</v>
      </c>
      <c r="O57" s="109">
        <v>84456835</v>
      </c>
      <c r="P57" s="109">
        <v>415</v>
      </c>
      <c r="Q57" s="120">
        <v>46048</v>
      </c>
      <c r="R57" s="109">
        <v>14250000</v>
      </c>
      <c r="S57" s="160">
        <v>3202</v>
      </c>
      <c r="T57" s="120">
        <v>46049</v>
      </c>
      <c r="U57" s="114">
        <v>14250000</v>
      </c>
      <c r="V57" s="56" t="s">
        <v>88</v>
      </c>
      <c r="W57" s="165">
        <v>7634903</v>
      </c>
      <c r="X57" s="54" t="s">
        <v>263</v>
      </c>
      <c r="Y57" s="120">
        <v>46049</v>
      </c>
      <c r="Z57" s="120">
        <v>46054</v>
      </c>
      <c r="AA57" s="120" t="s">
        <v>90</v>
      </c>
      <c r="AB57" s="120">
        <v>46203</v>
      </c>
      <c r="AC57" s="54">
        <f t="shared" si="5"/>
        <v>149</v>
      </c>
      <c r="AD57" s="114">
        <v>0</v>
      </c>
      <c r="AE57" s="114">
        <v>0</v>
      </c>
      <c r="AF57" s="114">
        <v>0</v>
      </c>
      <c r="AG57" s="118" t="s">
        <v>90</v>
      </c>
      <c r="AH57" s="54">
        <f t="shared" si="6"/>
        <v>0</v>
      </c>
      <c r="AI57" s="114">
        <v>0</v>
      </c>
      <c r="AJ57" s="114">
        <v>0</v>
      </c>
      <c r="AK57" s="56" t="s">
        <v>90</v>
      </c>
      <c r="AL57" s="116" t="s">
        <v>90</v>
      </c>
      <c r="AM57" s="114">
        <v>0</v>
      </c>
      <c r="AN57" s="116" t="s">
        <v>90</v>
      </c>
      <c r="AO57" s="116" t="s">
        <v>90</v>
      </c>
      <c r="AP57" s="116" t="s">
        <v>90</v>
      </c>
      <c r="AQ57" s="54">
        <f t="shared" si="7"/>
        <v>0</v>
      </c>
      <c r="AR57" s="54">
        <f>+L57+AE57-AJ72</f>
        <v>14250000</v>
      </c>
      <c r="AS57" s="56" t="s">
        <v>88</v>
      </c>
      <c r="AT57" s="114">
        <v>14250000</v>
      </c>
      <c r="AU57" s="56" t="s">
        <v>91</v>
      </c>
      <c r="AV57" s="114">
        <v>0</v>
      </c>
      <c r="AW57" s="111" t="s">
        <v>90</v>
      </c>
      <c r="AX57" s="113">
        <v>11400000</v>
      </c>
      <c r="AY57" s="58">
        <f t="shared" si="8"/>
        <v>2850000</v>
      </c>
      <c r="AZ57" s="112">
        <f t="shared" si="9"/>
        <v>0.8</v>
      </c>
      <c r="BA57" s="159">
        <v>0.8</v>
      </c>
      <c r="BB57" s="111" t="s">
        <v>90</v>
      </c>
      <c r="BC57" s="56" t="s">
        <v>92</v>
      </c>
      <c r="BD57" s="158" t="s">
        <v>262</v>
      </c>
      <c r="BE57" s="56" t="s">
        <v>88</v>
      </c>
      <c r="BF57" s="56" t="s">
        <v>88</v>
      </c>
    </row>
    <row r="58" spans="2:58" x14ac:dyDescent="0.25">
      <c r="B58" s="56">
        <v>2026</v>
      </c>
      <c r="C58" s="51">
        <v>891780111</v>
      </c>
      <c r="D58" s="51" t="s">
        <v>79</v>
      </c>
      <c r="E58" s="55" t="s">
        <v>261</v>
      </c>
      <c r="F58" s="162" t="s">
        <v>260</v>
      </c>
      <c r="G58" s="56">
        <v>0</v>
      </c>
      <c r="H58" s="56" t="s">
        <v>82</v>
      </c>
      <c r="I58" s="56" t="s">
        <v>83</v>
      </c>
      <c r="J58" s="161" t="s">
        <v>84</v>
      </c>
      <c r="K58" s="109" t="s">
        <v>259</v>
      </c>
      <c r="L58" s="114">
        <v>4838000</v>
      </c>
      <c r="M58" s="51" t="s">
        <v>86</v>
      </c>
      <c r="N58" s="109" t="s">
        <v>258</v>
      </c>
      <c r="O58" s="109">
        <v>1082834409</v>
      </c>
      <c r="P58" s="109">
        <v>472</v>
      </c>
      <c r="Q58" s="120">
        <v>46050</v>
      </c>
      <c r="R58" s="109">
        <v>4838000</v>
      </c>
      <c r="S58" s="160">
        <v>3476</v>
      </c>
      <c r="T58" s="120">
        <v>46051</v>
      </c>
      <c r="U58" s="114">
        <v>4838000</v>
      </c>
      <c r="V58" s="56" t="s">
        <v>88</v>
      </c>
      <c r="W58" s="153">
        <v>1082943891</v>
      </c>
      <c r="X58" s="152" t="s">
        <v>219</v>
      </c>
      <c r="Y58" s="120">
        <v>46051</v>
      </c>
      <c r="Z58" s="120">
        <v>46054</v>
      </c>
      <c r="AA58" s="120" t="s">
        <v>90</v>
      </c>
      <c r="AB58" s="120">
        <v>46112</v>
      </c>
      <c r="AC58" s="54">
        <f t="shared" si="5"/>
        <v>58</v>
      </c>
      <c r="AD58" s="114">
        <v>0</v>
      </c>
      <c r="AE58" s="114">
        <v>0</v>
      </c>
      <c r="AF58" s="114">
        <v>0</v>
      </c>
      <c r="AG58" s="118" t="s">
        <v>90</v>
      </c>
      <c r="AH58" s="54">
        <f t="shared" si="6"/>
        <v>0</v>
      </c>
      <c r="AI58" s="114">
        <v>0</v>
      </c>
      <c r="AJ58" s="114">
        <v>0</v>
      </c>
      <c r="AK58" s="56" t="s">
        <v>90</v>
      </c>
      <c r="AL58" s="116" t="s">
        <v>90</v>
      </c>
      <c r="AM58" s="114">
        <v>0</v>
      </c>
      <c r="AN58" s="116" t="s">
        <v>90</v>
      </c>
      <c r="AO58" s="116" t="s">
        <v>90</v>
      </c>
      <c r="AP58" s="116" t="s">
        <v>90</v>
      </c>
      <c r="AQ58" s="54">
        <f t="shared" si="7"/>
        <v>0</v>
      </c>
      <c r="AR58" s="54">
        <f>+L58+AE58-AJ73</f>
        <v>4838000</v>
      </c>
      <c r="AS58" s="56" t="s">
        <v>88</v>
      </c>
      <c r="AT58" s="114">
        <v>4838000</v>
      </c>
      <c r="AU58" s="56" t="s">
        <v>91</v>
      </c>
      <c r="AV58" s="114">
        <v>0</v>
      </c>
      <c r="AW58" s="111" t="s">
        <v>90</v>
      </c>
      <c r="AX58" s="113">
        <v>4838000</v>
      </c>
      <c r="AY58" s="58">
        <f t="shared" si="8"/>
        <v>0</v>
      </c>
      <c r="AZ58" s="112">
        <f t="shared" si="9"/>
        <v>1</v>
      </c>
      <c r="BA58" s="159">
        <v>1</v>
      </c>
      <c r="BB58" s="111" t="s">
        <v>90</v>
      </c>
      <c r="BC58" s="56" t="s">
        <v>149</v>
      </c>
      <c r="BD58" s="158" t="s">
        <v>257</v>
      </c>
      <c r="BE58" s="56" t="s">
        <v>88</v>
      </c>
      <c r="BF58" s="56" t="s">
        <v>88</v>
      </c>
    </row>
    <row r="59" spans="2:58" x14ac:dyDescent="0.25">
      <c r="B59" s="56">
        <v>2026</v>
      </c>
      <c r="C59" s="51">
        <v>891780111</v>
      </c>
      <c r="D59" s="51" t="s">
        <v>79</v>
      </c>
      <c r="E59" s="55" t="s">
        <v>256</v>
      </c>
      <c r="F59" s="162" t="s">
        <v>255</v>
      </c>
      <c r="G59" s="56">
        <v>0</v>
      </c>
      <c r="H59" s="56" t="s">
        <v>82</v>
      </c>
      <c r="I59" s="56" t="s">
        <v>83</v>
      </c>
      <c r="J59" s="161" t="s">
        <v>222</v>
      </c>
      <c r="K59" s="109" t="s">
        <v>254</v>
      </c>
      <c r="L59" s="114">
        <v>22250000</v>
      </c>
      <c r="M59" s="51" t="s">
        <v>86</v>
      </c>
      <c r="N59" s="54" t="s">
        <v>253</v>
      </c>
      <c r="O59" s="164">
        <v>26870452</v>
      </c>
      <c r="P59" s="109">
        <v>331</v>
      </c>
      <c r="Q59" s="120">
        <v>46044</v>
      </c>
      <c r="R59" s="109">
        <v>22250000</v>
      </c>
      <c r="S59" s="160">
        <v>2326</v>
      </c>
      <c r="T59" s="120">
        <v>46048</v>
      </c>
      <c r="U59" s="114">
        <v>22250000</v>
      </c>
      <c r="V59" s="56" t="s">
        <v>88</v>
      </c>
      <c r="W59" s="153">
        <v>1082943891</v>
      </c>
      <c r="X59" s="152" t="s">
        <v>219</v>
      </c>
      <c r="Y59" s="120">
        <v>46048</v>
      </c>
      <c r="Z59" s="120">
        <v>46054</v>
      </c>
      <c r="AA59" s="120" t="s">
        <v>90</v>
      </c>
      <c r="AB59" s="120">
        <v>46265</v>
      </c>
      <c r="AC59" s="54">
        <f t="shared" si="5"/>
        <v>211</v>
      </c>
      <c r="AD59" s="114">
        <v>0</v>
      </c>
      <c r="AE59" s="114">
        <v>0</v>
      </c>
      <c r="AF59" s="114">
        <v>0</v>
      </c>
      <c r="AG59" s="118" t="s">
        <v>90</v>
      </c>
      <c r="AH59" s="54">
        <f t="shared" si="6"/>
        <v>0</v>
      </c>
      <c r="AI59" s="114">
        <v>0</v>
      </c>
      <c r="AJ59" s="114">
        <v>0</v>
      </c>
      <c r="AK59" s="56" t="s">
        <v>90</v>
      </c>
      <c r="AL59" s="116" t="s">
        <v>90</v>
      </c>
      <c r="AM59" s="114">
        <v>0</v>
      </c>
      <c r="AN59" s="116" t="s">
        <v>90</v>
      </c>
      <c r="AO59" s="116" t="s">
        <v>90</v>
      </c>
      <c r="AP59" s="116" t="s">
        <v>90</v>
      </c>
      <c r="AQ59" s="54">
        <f t="shared" si="7"/>
        <v>0</v>
      </c>
      <c r="AR59" s="54">
        <f>+L59+AE59-AJ74</f>
        <v>22250000</v>
      </c>
      <c r="AS59" s="56" t="s">
        <v>88</v>
      </c>
      <c r="AT59" s="114">
        <v>22250000</v>
      </c>
      <c r="AU59" s="56" t="s">
        <v>91</v>
      </c>
      <c r="AV59" s="114">
        <v>0</v>
      </c>
      <c r="AW59" s="111" t="s">
        <v>90</v>
      </c>
      <c r="AX59" s="113">
        <v>7400000</v>
      </c>
      <c r="AY59" s="58">
        <f t="shared" si="8"/>
        <v>14850000</v>
      </c>
      <c r="AZ59" s="112">
        <f t="shared" si="9"/>
        <v>0.33258426966292137</v>
      </c>
      <c r="BA59" s="159">
        <v>0.33</v>
      </c>
      <c r="BB59" s="111" t="s">
        <v>90</v>
      </c>
      <c r="BC59" s="56" t="s">
        <v>92</v>
      </c>
      <c r="BD59" s="158" t="s">
        <v>252</v>
      </c>
      <c r="BE59" s="56" t="s">
        <v>88</v>
      </c>
      <c r="BF59" s="51" t="s">
        <v>147</v>
      </c>
    </row>
    <row r="60" spans="2:58" x14ac:dyDescent="0.25">
      <c r="B60" s="56">
        <v>2026</v>
      </c>
      <c r="C60" s="51">
        <v>891780111</v>
      </c>
      <c r="D60" s="51" t="s">
        <v>79</v>
      </c>
      <c r="E60" s="55" t="s">
        <v>251</v>
      </c>
      <c r="F60" s="162" t="s">
        <v>250</v>
      </c>
      <c r="G60" s="56">
        <v>0</v>
      </c>
      <c r="H60" s="56" t="s">
        <v>82</v>
      </c>
      <c r="I60" s="56" t="s">
        <v>83</v>
      </c>
      <c r="J60" s="161" t="s">
        <v>222</v>
      </c>
      <c r="K60" s="109" t="s">
        <v>249</v>
      </c>
      <c r="L60" s="114">
        <v>13200000</v>
      </c>
      <c r="M60" s="51" t="s">
        <v>86</v>
      </c>
      <c r="N60" s="54" t="s">
        <v>248</v>
      </c>
      <c r="O60" s="156">
        <v>33201287</v>
      </c>
      <c r="P60" s="109">
        <v>336</v>
      </c>
      <c r="Q60" s="120">
        <v>46044</v>
      </c>
      <c r="R60" s="109">
        <v>13200000</v>
      </c>
      <c r="S60" s="160">
        <v>2327</v>
      </c>
      <c r="T60" s="120">
        <v>46048</v>
      </c>
      <c r="U60" s="114">
        <v>13200000</v>
      </c>
      <c r="V60" s="56" t="s">
        <v>88</v>
      </c>
      <c r="W60" s="153">
        <v>1082943891</v>
      </c>
      <c r="X60" s="152" t="s">
        <v>219</v>
      </c>
      <c r="Y60" s="120">
        <v>46048</v>
      </c>
      <c r="Z60" s="120">
        <v>46054</v>
      </c>
      <c r="AA60" s="120" t="s">
        <v>90</v>
      </c>
      <c r="AB60" s="120">
        <v>46203</v>
      </c>
      <c r="AC60" s="54">
        <f t="shared" si="5"/>
        <v>149</v>
      </c>
      <c r="AD60" s="114">
        <v>0</v>
      </c>
      <c r="AE60" s="114">
        <v>0</v>
      </c>
      <c r="AF60" s="114">
        <v>0</v>
      </c>
      <c r="AG60" s="118" t="s">
        <v>90</v>
      </c>
      <c r="AH60" s="54">
        <f t="shared" si="6"/>
        <v>0</v>
      </c>
      <c r="AI60" s="114">
        <v>0</v>
      </c>
      <c r="AJ60" s="114">
        <v>0</v>
      </c>
      <c r="AK60" s="56" t="s">
        <v>90</v>
      </c>
      <c r="AL60" s="116" t="s">
        <v>90</v>
      </c>
      <c r="AM60" s="114">
        <v>0</v>
      </c>
      <c r="AN60" s="116" t="s">
        <v>90</v>
      </c>
      <c r="AO60" s="116" t="s">
        <v>90</v>
      </c>
      <c r="AP60" s="116" t="s">
        <v>90</v>
      </c>
      <c r="AQ60" s="54">
        <f t="shared" si="7"/>
        <v>0</v>
      </c>
      <c r="AR60" s="54">
        <f>+L60+AE60-AJ75</f>
        <v>13200000</v>
      </c>
      <c r="AS60" s="56" t="s">
        <v>88</v>
      </c>
      <c r="AT60" s="114">
        <v>13200000</v>
      </c>
      <c r="AU60" s="56" t="s">
        <v>91</v>
      </c>
      <c r="AV60" s="114">
        <v>0</v>
      </c>
      <c r="AW60" s="111" t="s">
        <v>90</v>
      </c>
      <c r="AX60" s="113">
        <v>4400000</v>
      </c>
      <c r="AY60" s="58">
        <f t="shared" si="8"/>
        <v>8800000</v>
      </c>
      <c r="AZ60" s="112">
        <f t="shared" si="9"/>
        <v>0.33333333333333331</v>
      </c>
      <c r="BA60" s="159">
        <v>0.33</v>
      </c>
      <c r="BB60" s="111" t="s">
        <v>90</v>
      </c>
      <c r="BC60" s="56" t="s">
        <v>92</v>
      </c>
      <c r="BD60" s="158" t="s">
        <v>247</v>
      </c>
      <c r="BE60" s="56" t="s">
        <v>88</v>
      </c>
      <c r="BF60" s="51" t="s">
        <v>147</v>
      </c>
    </row>
    <row r="61" spans="2:58" x14ac:dyDescent="0.25">
      <c r="B61" s="56">
        <v>2026</v>
      </c>
      <c r="C61" s="51">
        <v>891780111</v>
      </c>
      <c r="D61" s="51" t="s">
        <v>79</v>
      </c>
      <c r="E61" s="55" t="s">
        <v>246</v>
      </c>
      <c r="F61" s="163" t="s">
        <v>245</v>
      </c>
      <c r="G61" s="56">
        <v>0</v>
      </c>
      <c r="H61" s="56" t="s">
        <v>82</v>
      </c>
      <c r="I61" s="56" t="s">
        <v>83</v>
      </c>
      <c r="J61" s="161" t="s">
        <v>228</v>
      </c>
      <c r="K61" s="109" t="s">
        <v>244</v>
      </c>
      <c r="L61" s="114">
        <v>45000000</v>
      </c>
      <c r="M61" s="51" t="s">
        <v>86</v>
      </c>
      <c r="N61" s="109" t="s">
        <v>243</v>
      </c>
      <c r="O61" s="156">
        <v>900811823</v>
      </c>
      <c r="P61" s="109">
        <v>362</v>
      </c>
      <c r="Q61" s="120">
        <v>46045</v>
      </c>
      <c r="R61" s="109">
        <v>45000000</v>
      </c>
      <c r="S61" s="160">
        <v>3431</v>
      </c>
      <c r="T61" s="120">
        <v>46050</v>
      </c>
      <c r="U61" s="114">
        <v>45000000</v>
      </c>
      <c r="V61" s="56" t="s">
        <v>88</v>
      </c>
      <c r="W61" s="153">
        <v>1082943891</v>
      </c>
      <c r="X61" s="152" t="s">
        <v>219</v>
      </c>
      <c r="Y61" s="120">
        <v>46048</v>
      </c>
      <c r="Z61" s="120">
        <v>46054</v>
      </c>
      <c r="AA61" s="120" t="s">
        <v>90</v>
      </c>
      <c r="AB61" s="120">
        <v>46265</v>
      </c>
      <c r="AC61" s="54">
        <f t="shared" si="5"/>
        <v>211</v>
      </c>
      <c r="AD61" s="114">
        <v>0</v>
      </c>
      <c r="AE61" s="114">
        <v>0</v>
      </c>
      <c r="AF61" s="114">
        <v>0</v>
      </c>
      <c r="AG61" s="118" t="s">
        <v>90</v>
      </c>
      <c r="AH61" s="54">
        <f t="shared" si="6"/>
        <v>0</v>
      </c>
      <c r="AI61" s="114">
        <v>0</v>
      </c>
      <c r="AJ61" s="114">
        <v>0</v>
      </c>
      <c r="AK61" s="56" t="s">
        <v>90</v>
      </c>
      <c r="AL61" s="116" t="s">
        <v>90</v>
      </c>
      <c r="AM61" s="114">
        <v>0</v>
      </c>
      <c r="AN61" s="116" t="s">
        <v>90</v>
      </c>
      <c r="AO61" s="116" t="s">
        <v>90</v>
      </c>
      <c r="AP61" s="116" t="s">
        <v>90</v>
      </c>
      <c r="AQ61" s="54">
        <f t="shared" si="7"/>
        <v>0</v>
      </c>
      <c r="AR61" s="54">
        <f>+L61+AE61-AJ76</f>
        <v>45000000</v>
      </c>
      <c r="AS61" s="56" t="s">
        <v>88</v>
      </c>
      <c r="AT61" s="114">
        <v>4500000</v>
      </c>
      <c r="AU61" s="56" t="s">
        <v>91</v>
      </c>
      <c r="AV61" s="114">
        <v>0</v>
      </c>
      <c r="AW61" s="111" t="s">
        <v>90</v>
      </c>
      <c r="AX61" s="113">
        <v>15935000</v>
      </c>
      <c r="AY61" s="58">
        <f t="shared" si="8"/>
        <v>29065000</v>
      </c>
      <c r="AZ61" s="112">
        <f t="shared" si="9"/>
        <v>0.3541111111111111</v>
      </c>
      <c r="BA61" s="159">
        <v>0.35</v>
      </c>
      <c r="BB61" s="111" t="s">
        <v>90</v>
      </c>
      <c r="BC61" s="56" t="s">
        <v>92</v>
      </c>
      <c r="BD61" s="158" t="s">
        <v>242</v>
      </c>
      <c r="BE61" s="56" t="s">
        <v>88</v>
      </c>
      <c r="BF61" s="51" t="s">
        <v>147</v>
      </c>
    </row>
    <row r="62" spans="2:58" x14ac:dyDescent="0.25">
      <c r="B62" s="56">
        <v>2026</v>
      </c>
      <c r="C62" s="51">
        <v>891780111</v>
      </c>
      <c r="D62" s="51" t="s">
        <v>79</v>
      </c>
      <c r="E62" s="55" t="s">
        <v>241</v>
      </c>
      <c r="F62" s="162" t="s">
        <v>240</v>
      </c>
      <c r="G62" s="56">
        <v>0</v>
      </c>
      <c r="H62" s="56" t="s">
        <v>82</v>
      </c>
      <c r="I62" s="56" t="s">
        <v>83</v>
      </c>
      <c r="J62" s="161" t="s">
        <v>228</v>
      </c>
      <c r="K62" s="109" t="s">
        <v>239</v>
      </c>
      <c r="L62" s="114">
        <v>35000000</v>
      </c>
      <c r="M62" s="51" t="s">
        <v>86</v>
      </c>
      <c r="N62" s="109" t="s">
        <v>238</v>
      </c>
      <c r="O62" s="109">
        <v>900626942</v>
      </c>
      <c r="P62" s="109">
        <v>369</v>
      </c>
      <c r="Q62" s="120" t="s">
        <v>237</v>
      </c>
      <c r="R62" s="109">
        <v>35000000</v>
      </c>
      <c r="S62" s="160">
        <v>3106</v>
      </c>
      <c r="T62" s="120">
        <v>46049</v>
      </c>
      <c r="U62" s="114">
        <v>35000000</v>
      </c>
      <c r="V62" s="56" t="s">
        <v>88</v>
      </c>
      <c r="W62" s="153">
        <v>1082943891</v>
      </c>
      <c r="X62" s="152" t="s">
        <v>219</v>
      </c>
      <c r="Y62" s="120">
        <v>46049</v>
      </c>
      <c r="Z62" s="120">
        <v>46054</v>
      </c>
      <c r="AA62" s="120" t="s">
        <v>90</v>
      </c>
      <c r="AB62" s="120">
        <v>46265</v>
      </c>
      <c r="AC62" s="54">
        <f t="shared" si="5"/>
        <v>211</v>
      </c>
      <c r="AD62" s="114">
        <v>0</v>
      </c>
      <c r="AE62" s="114">
        <v>0</v>
      </c>
      <c r="AF62" s="114">
        <v>0</v>
      </c>
      <c r="AG62" s="118" t="s">
        <v>90</v>
      </c>
      <c r="AH62" s="54">
        <f t="shared" si="6"/>
        <v>0</v>
      </c>
      <c r="AI62" s="114">
        <v>0</v>
      </c>
      <c r="AJ62" s="114">
        <v>0</v>
      </c>
      <c r="AK62" s="56" t="s">
        <v>90</v>
      </c>
      <c r="AL62" s="116" t="s">
        <v>90</v>
      </c>
      <c r="AM62" s="114">
        <v>0</v>
      </c>
      <c r="AN62" s="116" t="s">
        <v>90</v>
      </c>
      <c r="AO62" s="116" t="s">
        <v>90</v>
      </c>
      <c r="AP62" s="116" t="s">
        <v>90</v>
      </c>
      <c r="AQ62" s="54">
        <f t="shared" si="7"/>
        <v>0</v>
      </c>
      <c r="AR62" s="54">
        <f>+L62+AE62-AJ77</f>
        <v>35000000</v>
      </c>
      <c r="AS62" s="56" t="s">
        <v>88</v>
      </c>
      <c r="AT62" s="114">
        <v>35000000</v>
      </c>
      <c r="AU62" s="56" t="s">
        <v>91</v>
      </c>
      <c r="AV62" s="114">
        <v>0</v>
      </c>
      <c r="AW62" s="111" t="s">
        <v>90</v>
      </c>
      <c r="AX62" s="113">
        <v>13087440</v>
      </c>
      <c r="AY62" s="58">
        <f t="shared" si="8"/>
        <v>21912560</v>
      </c>
      <c r="AZ62" s="112">
        <f t="shared" si="9"/>
        <v>0.37392685714285712</v>
      </c>
      <c r="BA62" s="159">
        <v>0.37</v>
      </c>
      <c r="BB62" s="111" t="s">
        <v>90</v>
      </c>
      <c r="BC62" s="56" t="s">
        <v>92</v>
      </c>
      <c r="BD62" s="158" t="s">
        <v>236</v>
      </c>
      <c r="BE62" s="56" t="s">
        <v>88</v>
      </c>
      <c r="BF62" s="51" t="s">
        <v>147</v>
      </c>
    </row>
    <row r="63" spans="2:58" x14ac:dyDescent="0.25">
      <c r="B63" s="56">
        <v>2026</v>
      </c>
      <c r="C63" s="51">
        <v>891780111</v>
      </c>
      <c r="D63" s="51" t="s">
        <v>79</v>
      </c>
      <c r="E63" s="55" t="s">
        <v>235</v>
      </c>
      <c r="F63" s="162" t="s">
        <v>234</v>
      </c>
      <c r="G63" s="56">
        <v>0</v>
      </c>
      <c r="H63" s="56" t="s">
        <v>82</v>
      </c>
      <c r="I63" s="56" t="s">
        <v>83</v>
      </c>
      <c r="J63" s="161" t="s">
        <v>228</v>
      </c>
      <c r="K63" s="109" t="s">
        <v>233</v>
      </c>
      <c r="L63" s="114">
        <v>80000000</v>
      </c>
      <c r="M63" s="51" t="s">
        <v>86</v>
      </c>
      <c r="N63" s="109" t="s">
        <v>232</v>
      </c>
      <c r="O63" s="109">
        <v>900489512</v>
      </c>
      <c r="P63" s="109">
        <v>458</v>
      </c>
      <c r="Q63" s="120">
        <v>46050</v>
      </c>
      <c r="R63" s="109">
        <v>80000000</v>
      </c>
      <c r="S63" s="160">
        <v>3432</v>
      </c>
      <c r="T63" s="120">
        <v>46050</v>
      </c>
      <c r="U63" s="114">
        <v>80000000</v>
      </c>
      <c r="V63" s="56" t="s">
        <v>88</v>
      </c>
      <c r="W63" s="153">
        <v>1082943891</v>
      </c>
      <c r="X63" s="152" t="s">
        <v>219</v>
      </c>
      <c r="Y63" s="120">
        <v>46050</v>
      </c>
      <c r="Z63" s="120">
        <v>46054</v>
      </c>
      <c r="AA63" s="120" t="s">
        <v>90</v>
      </c>
      <c r="AB63" s="120">
        <v>46295</v>
      </c>
      <c r="AC63" s="54">
        <f t="shared" si="5"/>
        <v>241</v>
      </c>
      <c r="AD63" s="114">
        <v>0</v>
      </c>
      <c r="AE63" s="114">
        <v>0</v>
      </c>
      <c r="AF63" s="114">
        <v>0</v>
      </c>
      <c r="AG63" s="118" t="s">
        <v>90</v>
      </c>
      <c r="AH63" s="54">
        <f t="shared" si="6"/>
        <v>0</v>
      </c>
      <c r="AI63" s="114">
        <v>0</v>
      </c>
      <c r="AJ63" s="114">
        <v>0</v>
      </c>
      <c r="AK63" s="56" t="s">
        <v>90</v>
      </c>
      <c r="AL63" s="116" t="s">
        <v>90</v>
      </c>
      <c r="AM63" s="114">
        <v>0</v>
      </c>
      <c r="AN63" s="116" t="s">
        <v>90</v>
      </c>
      <c r="AO63" s="116" t="s">
        <v>90</v>
      </c>
      <c r="AP63" s="116" t="s">
        <v>90</v>
      </c>
      <c r="AQ63" s="54">
        <f t="shared" si="7"/>
        <v>0</v>
      </c>
      <c r="AR63" s="54">
        <f>+L63+AE63-AJ78</f>
        <v>80000000</v>
      </c>
      <c r="AS63" s="56" t="s">
        <v>88</v>
      </c>
      <c r="AT63" s="114">
        <v>80000000</v>
      </c>
      <c r="AU63" s="56" t="s">
        <v>91</v>
      </c>
      <c r="AV63" s="114">
        <v>0</v>
      </c>
      <c r="AW63" s="111" t="s">
        <v>90</v>
      </c>
      <c r="AX63" s="113">
        <v>31081950</v>
      </c>
      <c r="AY63" s="58">
        <f t="shared" si="8"/>
        <v>48918050</v>
      </c>
      <c r="AZ63" s="112">
        <f t="shared" si="9"/>
        <v>0.38852437499999998</v>
      </c>
      <c r="BA63" s="159">
        <v>0.39</v>
      </c>
      <c r="BB63" s="111" t="s">
        <v>90</v>
      </c>
      <c r="BC63" s="56" t="s">
        <v>92</v>
      </c>
      <c r="BD63" s="158" t="s">
        <v>231</v>
      </c>
      <c r="BE63" s="56" t="s">
        <v>88</v>
      </c>
      <c r="BF63" s="51" t="s">
        <v>147</v>
      </c>
    </row>
    <row r="64" spans="2:58" x14ac:dyDescent="0.25">
      <c r="B64" s="56">
        <v>2026</v>
      </c>
      <c r="C64" s="51">
        <v>891780111</v>
      </c>
      <c r="D64" s="51" t="s">
        <v>79</v>
      </c>
      <c r="E64" s="161" t="s">
        <v>230</v>
      </c>
      <c r="F64" s="162" t="s">
        <v>229</v>
      </c>
      <c r="G64" s="56">
        <v>0</v>
      </c>
      <c r="H64" s="56" t="s">
        <v>82</v>
      </c>
      <c r="I64" s="56" t="s">
        <v>83</v>
      </c>
      <c r="J64" s="161" t="s">
        <v>228</v>
      </c>
      <c r="K64" s="109" t="s">
        <v>227</v>
      </c>
      <c r="L64" s="114">
        <v>45000000</v>
      </c>
      <c r="M64" s="51" t="s">
        <v>86</v>
      </c>
      <c r="N64" s="54" t="s">
        <v>226</v>
      </c>
      <c r="O64" s="109">
        <v>900173983</v>
      </c>
      <c r="P64" s="109">
        <v>366</v>
      </c>
      <c r="Q64" s="120">
        <v>46045</v>
      </c>
      <c r="R64" s="109">
        <v>45000000</v>
      </c>
      <c r="S64" s="160">
        <v>3108</v>
      </c>
      <c r="T64" s="120">
        <v>46049</v>
      </c>
      <c r="U64" s="114">
        <v>45000000</v>
      </c>
      <c r="V64" s="56" t="s">
        <v>88</v>
      </c>
      <c r="W64" s="153">
        <v>1082943891</v>
      </c>
      <c r="X64" s="152" t="s">
        <v>219</v>
      </c>
      <c r="Y64" s="120">
        <v>46049</v>
      </c>
      <c r="Z64" s="120">
        <v>46050</v>
      </c>
      <c r="AA64" s="120" t="s">
        <v>90</v>
      </c>
      <c r="AB64" s="120">
        <v>46261</v>
      </c>
      <c r="AC64" s="54">
        <f t="shared" si="5"/>
        <v>211</v>
      </c>
      <c r="AD64" s="114">
        <v>0</v>
      </c>
      <c r="AE64" s="114">
        <v>0</v>
      </c>
      <c r="AF64" s="114">
        <v>0</v>
      </c>
      <c r="AG64" s="118" t="s">
        <v>90</v>
      </c>
      <c r="AH64" s="54">
        <f t="shared" si="6"/>
        <v>0</v>
      </c>
      <c r="AI64" s="114">
        <v>0</v>
      </c>
      <c r="AJ64" s="114">
        <v>0</v>
      </c>
      <c r="AK64" s="56" t="s">
        <v>90</v>
      </c>
      <c r="AL64" s="116" t="s">
        <v>90</v>
      </c>
      <c r="AM64" s="114">
        <v>0</v>
      </c>
      <c r="AN64" s="116" t="s">
        <v>90</v>
      </c>
      <c r="AO64" s="116" t="s">
        <v>90</v>
      </c>
      <c r="AP64" s="116" t="s">
        <v>90</v>
      </c>
      <c r="AQ64" s="54">
        <f t="shared" si="7"/>
        <v>0</v>
      </c>
      <c r="AR64" s="54">
        <f>+L64+AE64-AJ79</f>
        <v>45000000</v>
      </c>
      <c r="AS64" s="56" t="s">
        <v>88</v>
      </c>
      <c r="AT64" s="114">
        <v>45000000</v>
      </c>
      <c r="AU64" s="56" t="s">
        <v>91</v>
      </c>
      <c r="AV64" s="114">
        <v>0</v>
      </c>
      <c r="AW64" s="111" t="s">
        <v>90</v>
      </c>
      <c r="AX64" s="113">
        <v>26836188</v>
      </c>
      <c r="AY64" s="58">
        <f t="shared" si="8"/>
        <v>18163812</v>
      </c>
      <c r="AZ64" s="112">
        <f t="shared" si="9"/>
        <v>0.59635973333333336</v>
      </c>
      <c r="BA64" s="159">
        <v>0.6</v>
      </c>
      <c r="BB64" s="111" t="s">
        <v>90</v>
      </c>
      <c r="BC64" s="56" t="s">
        <v>92</v>
      </c>
      <c r="BD64" s="158" t="s">
        <v>225</v>
      </c>
      <c r="BE64" s="56" t="s">
        <v>88</v>
      </c>
      <c r="BF64" s="51" t="s">
        <v>147</v>
      </c>
    </row>
    <row r="65" spans="2:58" ht="15.75" thickBot="1" x14ac:dyDescent="0.3">
      <c r="B65" s="69">
        <v>2026</v>
      </c>
      <c r="C65" s="65">
        <v>891780111</v>
      </c>
      <c r="D65" s="65" t="s">
        <v>79</v>
      </c>
      <c r="E65" s="155" t="s">
        <v>224</v>
      </c>
      <c r="F65" s="157" t="s">
        <v>223</v>
      </c>
      <c r="G65" s="69">
        <v>0</v>
      </c>
      <c r="H65" s="69" t="s">
        <v>82</v>
      </c>
      <c r="I65" s="69" t="s">
        <v>83</v>
      </c>
      <c r="J65" s="155" t="s">
        <v>222</v>
      </c>
      <c r="K65" s="93" t="s">
        <v>221</v>
      </c>
      <c r="L65" s="99">
        <v>39989950</v>
      </c>
      <c r="M65" s="65" t="s">
        <v>86</v>
      </c>
      <c r="N65" s="67" t="s">
        <v>220</v>
      </c>
      <c r="O65" s="426">
        <v>900929189</v>
      </c>
      <c r="P65" s="93">
        <v>441</v>
      </c>
      <c r="Q65" s="105">
        <v>46049</v>
      </c>
      <c r="R65" s="93">
        <v>39989950</v>
      </c>
      <c r="S65" s="154">
        <v>3203</v>
      </c>
      <c r="T65" s="105">
        <v>46049</v>
      </c>
      <c r="U65" s="99">
        <v>39989950</v>
      </c>
      <c r="V65" s="69" t="s">
        <v>88</v>
      </c>
      <c r="W65" s="545">
        <v>1082943891</v>
      </c>
      <c r="X65" s="242" t="s">
        <v>219</v>
      </c>
      <c r="Y65" s="105">
        <v>46049</v>
      </c>
      <c r="Z65" s="105">
        <v>46082</v>
      </c>
      <c r="AA65" s="105" t="s">
        <v>90</v>
      </c>
      <c r="AB65" s="105">
        <v>46141</v>
      </c>
      <c r="AC65" s="67">
        <f t="shared" si="5"/>
        <v>59</v>
      </c>
      <c r="AD65" s="99">
        <v>1</v>
      </c>
      <c r="AE65" s="99">
        <v>0</v>
      </c>
      <c r="AF65" s="99">
        <v>1</v>
      </c>
      <c r="AG65" s="103">
        <v>46202</v>
      </c>
      <c r="AH65" s="67">
        <f t="shared" si="6"/>
        <v>61</v>
      </c>
      <c r="AI65" s="99">
        <v>0</v>
      </c>
      <c r="AJ65" s="99">
        <v>0</v>
      </c>
      <c r="AK65" s="69" t="s">
        <v>90</v>
      </c>
      <c r="AL65" s="101" t="s">
        <v>90</v>
      </c>
      <c r="AM65" s="99">
        <v>0</v>
      </c>
      <c r="AN65" s="101" t="s">
        <v>90</v>
      </c>
      <c r="AO65" s="101" t="s">
        <v>90</v>
      </c>
      <c r="AP65" s="101" t="s">
        <v>90</v>
      </c>
      <c r="AQ65" s="67">
        <f t="shared" si="7"/>
        <v>0</v>
      </c>
      <c r="AR65" s="67">
        <f>+L65+AE65-AJ80</f>
        <v>39989950</v>
      </c>
      <c r="AS65" s="69" t="s">
        <v>88</v>
      </c>
      <c r="AT65" s="99">
        <v>39989950</v>
      </c>
      <c r="AU65" s="69" t="s">
        <v>91</v>
      </c>
      <c r="AV65" s="99">
        <v>0</v>
      </c>
      <c r="AW65" s="95" t="s">
        <v>90</v>
      </c>
      <c r="AX65" s="98">
        <v>0</v>
      </c>
      <c r="AY65" s="97">
        <f t="shared" si="8"/>
        <v>39989950</v>
      </c>
      <c r="AZ65" s="96">
        <f t="shared" si="9"/>
        <v>0</v>
      </c>
      <c r="BA65" s="151">
        <v>0</v>
      </c>
      <c r="BB65" s="95" t="s">
        <v>90</v>
      </c>
      <c r="BC65" s="69" t="s">
        <v>92</v>
      </c>
      <c r="BD65" s="150" t="s">
        <v>218</v>
      </c>
      <c r="BE65" s="69" t="s">
        <v>88</v>
      </c>
      <c r="BF65" s="65" t="s">
        <v>147</v>
      </c>
    </row>
    <row r="66" spans="2:58" s="74" customFormat="1" ht="15.75" thickBot="1" x14ac:dyDescent="0.3">
      <c r="B66" s="592" t="s">
        <v>105</v>
      </c>
      <c r="C66" s="593"/>
      <c r="D66" s="594"/>
      <c r="E66" s="149">
        <f>+SUBTOTAL(3,E8:E65)</f>
        <v>58</v>
      </c>
      <c r="F66" s="136"/>
      <c r="G66" s="135"/>
      <c r="H66" s="135"/>
      <c r="I66" s="135"/>
      <c r="J66" s="148"/>
      <c r="K66" s="147"/>
      <c r="L66" s="146">
        <f>SUM(L8:L65)</f>
        <v>1149697950</v>
      </c>
      <c r="M66" s="595"/>
      <c r="N66" s="596"/>
      <c r="O66" s="596"/>
      <c r="P66" s="596"/>
      <c r="Q66" s="596"/>
      <c r="R66" s="596"/>
      <c r="S66" s="596"/>
      <c r="T66" s="596"/>
      <c r="U66" s="596"/>
      <c r="V66" s="596"/>
      <c r="W66" s="596"/>
      <c r="X66" s="596"/>
      <c r="Y66" s="596"/>
      <c r="Z66" s="596"/>
      <c r="AA66" s="596"/>
      <c r="AB66" s="596"/>
      <c r="AC66" s="597"/>
      <c r="AD66" s="145">
        <f>SUM(AD8:AD65)</f>
        <v>2</v>
      </c>
      <c r="AE66" s="139">
        <f>SUM(AE8:AE65)</f>
        <v>1450000</v>
      </c>
      <c r="AF66" s="144">
        <f>SUM(AF8:AF65)</f>
        <v>2</v>
      </c>
      <c r="AG66" s="134"/>
      <c r="AH66" s="139">
        <f>SUM(AH8:AH65)</f>
        <v>77</v>
      </c>
      <c r="AI66" s="144">
        <f>SUM(AI8:AI65)</f>
        <v>0</v>
      </c>
      <c r="AJ66" s="143">
        <f>SUM(AJ8:AJ65)</f>
        <v>0</v>
      </c>
      <c r="AK66" s="134"/>
      <c r="AL66" s="134"/>
      <c r="AM66" s="142">
        <f>SUM(AM8:AM65)</f>
        <v>0</v>
      </c>
      <c r="AN66" s="595"/>
      <c r="AO66" s="596"/>
      <c r="AP66" s="596"/>
      <c r="AQ66" s="597"/>
      <c r="AR66" s="141">
        <f>SUM(AR8:AR65)</f>
        <v>1151147950</v>
      </c>
      <c r="AS66" s="134"/>
      <c r="AT66" s="140">
        <f>SUM(AR66:AS66)</f>
        <v>1151147950</v>
      </c>
      <c r="AU66" s="134"/>
      <c r="AV66" s="139">
        <f>SUM(AV8:AV65)</f>
        <v>0</v>
      </c>
      <c r="AW66" s="134"/>
      <c r="AX66" s="138">
        <f>SUM(AX8:AX65)</f>
        <v>826861703</v>
      </c>
      <c r="AY66" s="137">
        <f>SUM(AY8:AY65)</f>
        <v>324286247</v>
      </c>
      <c r="AZ66" s="595"/>
      <c r="BA66" s="596"/>
      <c r="BB66" s="596"/>
      <c r="BC66" s="596"/>
      <c r="BD66" s="596"/>
      <c r="BE66" s="596"/>
      <c r="BF66" s="596"/>
    </row>
    <row r="71" spans="2:58" x14ac:dyDescent="0.25">
      <c r="E71" s="74"/>
    </row>
    <row r="72" spans="2:58" x14ac:dyDescent="0.25">
      <c r="E72" s="74"/>
    </row>
    <row r="82" spans="10:10" x14ac:dyDescent="0.25">
      <c r="J82" s="89">
        <v>0</v>
      </c>
    </row>
  </sheetData>
  <sheetProtection formatCells="0" formatColumns="0" formatRows="0" insertRows="0" deleteRows="0" autoFilter="0"/>
  <mergeCells count="23">
    <mergeCell ref="BA6:BC6"/>
    <mergeCell ref="BD6:BF6"/>
    <mergeCell ref="B66:D66"/>
    <mergeCell ref="M66:AC66"/>
    <mergeCell ref="AN66:AQ66"/>
    <mergeCell ref="AZ66:BF66"/>
    <mergeCell ref="V6:X6"/>
    <mergeCell ref="Y6:AC6"/>
    <mergeCell ref="E6:G6"/>
    <mergeCell ref="H6:K6"/>
    <mergeCell ref="N6:O6"/>
    <mergeCell ref="P6:R6"/>
    <mergeCell ref="S6:U6"/>
    <mergeCell ref="AD6:AH6"/>
    <mergeCell ref="AI6:AL6"/>
    <mergeCell ref="AM6:AQ6"/>
    <mergeCell ref="AS6:AT6"/>
    <mergeCell ref="B3:C6"/>
    <mergeCell ref="D3:G4"/>
    <mergeCell ref="AU6:AZ6"/>
    <mergeCell ref="H3:I5"/>
    <mergeCell ref="F5:G5"/>
    <mergeCell ref="AD5:AQ5"/>
  </mergeCells>
  <conditionalFormatting sqref="F5 E6">
    <cfRule type="containsText" dxfId="216" priority="12" operator="containsText" text="Seleccione Ordenador">
      <formula>NOT(ISERROR(SEARCH("Seleccione Ordenador",E5)))</formula>
    </cfRule>
  </conditionalFormatting>
  <conditionalFormatting sqref="F5:G5">
    <cfRule type="colorScale" priority="11">
      <colorScale>
        <cfvo type="min"/>
        <cfvo type="percentile" val="50"/>
        <cfvo type="max"/>
        <color rgb="FFF8696B"/>
        <color rgb="FFFFEB84"/>
        <color rgb="FF63BE7B"/>
      </colorScale>
    </cfRule>
  </conditionalFormatting>
  <conditionalFormatting sqref="L8:L65">
    <cfRule type="cellIs" dxfId="215" priority="9" operator="greaterThan">
      <formula>$K$5</formula>
    </cfRule>
  </conditionalFormatting>
  <conditionalFormatting sqref="AC8:AC65 AH8:AH65 AQ8:AT65 AY8:BA65">
    <cfRule type="expression" dxfId="214" priority="10">
      <formula>+_xlfn.ISFORMULA(AC8)</formula>
    </cfRule>
  </conditionalFormatting>
  <conditionalFormatting sqref="AE8:AE65">
    <cfRule type="cellIs" dxfId="213" priority="6" operator="greaterThan">
      <formula>L8/2</formula>
    </cfRule>
  </conditionalFormatting>
  <dataValidations count="11">
    <dataValidation type="list" allowBlank="1" showInputMessage="1" showErrorMessage="1" sqref="AS8:AS65" xr:uid="{F65E3195-8D42-4121-ABD4-65A10D5665B2}">
      <formula1>"SI,DE REGALIAS, DE CONVENIOS,NO"</formula1>
    </dataValidation>
    <dataValidation type="list" allowBlank="1" showInputMessage="1" showErrorMessage="1" sqref="J8" xr:uid="{E2F7D0A1-DD34-48DF-9111-E1BEDADB71AE}">
      <formula1>"CONTRATO DE OBRAS, OTROS TIPOS, PRESTACIÓN DE SERVICIOS, SUMINISTROS"</formula1>
    </dataValidation>
    <dataValidation type="list" allowBlank="1" showInputMessage="1" showErrorMessage="1" sqref="BC8:BC65" xr:uid="{6FA72D40-F140-4E96-AD61-6CEBFDB88435}">
      <formula1>"Por iniciar,En ejecucion,Suspendido,Terminado,Liquidado"</formula1>
    </dataValidation>
    <dataValidation type="list" allowBlank="1" showInputMessage="1" showErrorMessage="1" sqref="H8:H65" xr:uid="{532C5B13-8982-4FC4-B303-0443CE0125CC}">
      <formula1>"OTRO SECTOR"</formula1>
    </dataValidation>
    <dataValidation type="list" allowBlank="1" showInputMessage="1" showErrorMessage="1" sqref="M8:M65" xr:uid="{14DD7A0A-5A9C-4C93-A8E3-CB8D00E279C9}">
      <formula1>"DIRECTA,CONVOCATORIA"</formula1>
    </dataValidation>
    <dataValidation type="list" allowBlank="1" showInputMessage="1" showErrorMessage="1" sqref="I8" xr:uid="{F75B674D-4211-4744-9638-FD88B40658E2}">
      <formula1>"FUNCIONAMIENTO,INVERSION,OTROS"</formula1>
    </dataValidation>
    <dataValidation type="list" allowBlank="1" showInputMessage="1" showErrorMessage="1" sqref="BF8 BF59:BF65" xr:uid="{929C9784-39F5-44A7-A1D7-D7899D998253}">
      <formula1>"SI,NA por TIPO Contrato"</formula1>
    </dataValidation>
    <dataValidation type="list" allowBlank="1" showInputMessage="1" showErrorMessage="1" sqref="BE8" xr:uid="{5DAAA3A1-481A-47A8-B130-2C18A6E1DBDB}">
      <formula1>"SI,NO HA INICIADO"</formula1>
    </dataValidation>
    <dataValidation type="list" allowBlank="1" showInputMessage="1" showErrorMessage="1" errorTitle="ERROR" error="SOLO VALIDO LISTA DESPLEGABLE" promptTitle="ESCOJA EL PERIODO" sqref="F5" xr:uid="{DD53D571-4BD2-439B-976E-C1033402E0B8}">
      <formula1>"Seleccione el periodo a presentar,ENERO,FEBRERO,MARZO,ABRIL,MAYO,JUNIO,JULIO,AGOSTO,SEPTIEMBRE,OCTUBRE,NOVIEMBRE,DICIEMBRE"</formula1>
    </dataValidation>
    <dataValidation type="list" allowBlank="1" showInputMessage="1" showErrorMessage="1" sqref="K4" xr:uid="{2F917373-AE37-4C38-BA42-C8B4C68B0557}">
      <formula1>"42,250,3000"</formula1>
    </dataValidation>
    <dataValidation type="list" allowBlank="1" showInputMessage="1" showErrorMessage="1" sqref="V8:V65 AU8:AU65" xr:uid="{F34B01C9-BD54-421E-BDBD-8592585CA153}">
      <formula1>"SI,NO"</formula1>
    </dataValidation>
  </dataValidations>
  <hyperlinks>
    <hyperlink ref="BD37" r:id="rId1" xr:uid="{7CA5FCF5-312D-4084-9161-19CFCA232705}"/>
    <hyperlink ref="BD39" r:id="rId2" xr:uid="{34805D1E-C47A-4DDD-A573-E1F83B066F56}"/>
    <hyperlink ref="BD40" r:id="rId3" xr:uid="{CB863F5A-35F5-4AAE-A0C6-1C0F352A0DAA}"/>
    <hyperlink ref="BD41" r:id="rId4" xr:uid="{5C71E08A-F3D6-452C-B977-37141E66D5C7}"/>
    <hyperlink ref="BD42" r:id="rId5" xr:uid="{DCA2B577-DC7B-4D9F-852F-D6D0BD5E4904}"/>
    <hyperlink ref="BD46" r:id="rId6" xr:uid="{B0388C73-B46D-4FA2-978F-BCC67127A158}"/>
    <hyperlink ref="BD47" r:id="rId7" xr:uid="{EAA1AE83-FA82-4F63-A7F9-3BB00B168C1E}"/>
    <hyperlink ref="BD48" r:id="rId8" xr:uid="{CA8EB42D-166C-4B06-9479-42E421A7AC7F}"/>
    <hyperlink ref="BD49" r:id="rId9" xr:uid="{301E2442-2046-4AC2-8EFE-6939AB96A12C}"/>
    <hyperlink ref="BD50" r:id="rId10" xr:uid="{166D1BBE-0AD6-42B4-A529-BE5856CB1B6B}"/>
  </hyperlinks>
  <pageMargins left="0.7" right="0.7" top="0.75" bottom="0.75" header="0.3" footer="0.3"/>
  <pageSetup orientation="portrait" horizontalDpi="300" verticalDpi="300" r:id="rId11"/>
  <drawing r:id="rId1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51430-5FB6-4C4B-9EAB-1D89C0BEEA96}">
  <dimension ref="A1:BV201"/>
  <sheetViews>
    <sheetView showGridLines="0" zoomScaleNormal="100" workbookViewId="0">
      <selection activeCell="F11" sqref="F11"/>
    </sheetView>
  </sheetViews>
  <sheetFormatPr baseColWidth="10" defaultColWidth="11.42578125" defaultRowHeight="15" x14ac:dyDescent="0.25"/>
  <cols>
    <col min="1" max="1" width="10.85546875" style="186" customWidth="1"/>
    <col min="2" max="2" width="13.5703125" style="186" customWidth="1"/>
    <col min="3" max="3" width="25.5703125" style="186" customWidth="1"/>
    <col min="4" max="4" width="18" style="186" customWidth="1"/>
    <col min="5" max="5" width="16.7109375" style="487" customWidth="1"/>
    <col min="6" max="6" width="15.85546875" style="188" customWidth="1"/>
    <col min="7" max="7" width="16.5703125" style="188" customWidth="1"/>
    <col min="8" max="8" width="17.42578125" style="188" customWidth="1"/>
    <col min="9" max="9" width="17.42578125" style="488" customWidth="1"/>
    <col min="10" max="10" width="18.42578125" style="186" customWidth="1"/>
    <col min="11" max="11" width="17.85546875" style="186" customWidth="1"/>
    <col min="12" max="12" width="13.42578125" style="186" customWidth="1"/>
    <col min="13" max="13" width="18.42578125" style="186" customWidth="1"/>
    <col min="14" max="14" width="14.7109375" style="186" customWidth="1"/>
    <col min="15" max="15" width="11.42578125" style="186" customWidth="1"/>
    <col min="16" max="16" width="12.42578125" style="186" customWidth="1"/>
    <col min="17" max="18" width="11.42578125" style="186" customWidth="1"/>
    <col min="19" max="19" width="14.7109375" style="186" customWidth="1"/>
    <col min="20" max="20" width="16.140625" style="186" customWidth="1"/>
    <col min="21" max="21" width="13" style="186" customWidth="1"/>
    <col min="22" max="22" width="18.5703125" style="186" customWidth="1"/>
    <col min="23" max="23" width="16.5703125" style="186" customWidth="1"/>
    <col min="24" max="24" width="13.85546875" style="186" customWidth="1"/>
    <col min="25" max="25" width="14.42578125" style="186" customWidth="1"/>
    <col min="26" max="26" width="13.85546875" style="186" customWidth="1"/>
    <col min="27" max="28" width="13.5703125" style="186" customWidth="1"/>
    <col min="29" max="30" width="11.42578125" style="186" customWidth="1"/>
    <col min="31" max="31" width="13.42578125" style="186" customWidth="1"/>
    <col min="32" max="32" width="13.28515625" style="186" customWidth="1"/>
    <col min="33" max="33" width="13.5703125" style="186" customWidth="1"/>
    <col min="34" max="34" width="16.5703125" style="186" customWidth="1"/>
    <col min="35" max="35" width="14.28515625" style="186" customWidth="1"/>
    <col min="36" max="36" width="14.28515625" style="188" customWidth="1"/>
    <col min="37" max="37" width="13.85546875" style="186" customWidth="1"/>
    <col min="38" max="38" width="15.5703125" style="186" customWidth="1"/>
    <col min="39" max="41" width="13.28515625" style="186" customWidth="1"/>
    <col min="42" max="42" width="14" style="186" customWidth="1"/>
    <col min="43" max="45" width="14.85546875" style="186" customWidth="1"/>
    <col min="46" max="46" width="14.7109375" style="186" customWidth="1"/>
    <col min="47" max="47" width="14.28515625" style="186" customWidth="1"/>
    <col min="48" max="48" width="14.42578125" style="186" customWidth="1"/>
    <col min="49" max="49" width="13.42578125" style="186" customWidth="1"/>
    <col min="50" max="52" width="12" style="186" customWidth="1"/>
    <col min="53" max="53" width="14.42578125" style="186" customWidth="1"/>
    <col min="54" max="54" width="12.42578125" style="186" customWidth="1"/>
    <col min="55" max="55" width="11.42578125" style="186"/>
    <col min="56" max="56" width="15.42578125" style="186" customWidth="1"/>
    <col min="57" max="57" width="17.85546875" style="186" customWidth="1"/>
    <col min="58" max="16384" width="11.42578125" style="186"/>
  </cols>
  <sheetData>
    <row r="1" spans="1:74" ht="15.75" thickBot="1" x14ac:dyDescent="0.3"/>
    <row r="2" spans="1:74" customFormat="1" ht="15.75" thickBot="1" x14ac:dyDescent="0.3">
      <c r="A2" s="573"/>
      <c r="B2" s="574"/>
      <c r="C2" s="579" t="s">
        <v>0</v>
      </c>
      <c r="D2" s="580"/>
      <c r="E2" s="580"/>
      <c r="F2" s="581"/>
      <c r="G2" s="585" t="s">
        <v>1</v>
      </c>
      <c r="H2" s="586"/>
      <c r="I2" s="3"/>
      <c r="J2" s="4" t="s">
        <v>2</v>
      </c>
      <c r="K2" s="5"/>
      <c r="L2" s="6"/>
      <c r="M2" s="6"/>
      <c r="N2" s="6"/>
      <c r="O2" s="6"/>
      <c r="P2" s="6"/>
      <c r="Q2" s="6"/>
      <c r="R2" s="6"/>
      <c r="S2" s="6"/>
      <c r="T2" s="6"/>
      <c r="U2" s="6"/>
      <c r="V2" s="6"/>
      <c r="W2" s="7"/>
      <c r="X2" s="7"/>
      <c r="Y2" s="6"/>
      <c r="Z2" s="7"/>
      <c r="AA2" s="6"/>
      <c r="AB2" s="7"/>
      <c r="AC2" s="6"/>
      <c r="AD2" s="7"/>
      <c r="AE2" s="6"/>
      <c r="AF2" s="7"/>
      <c r="AG2" s="6"/>
      <c r="AH2" s="7"/>
      <c r="AI2" s="6"/>
      <c r="AJ2" s="6"/>
      <c r="AK2" s="7"/>
      <c r="AL2" s="6"/>
      <c r="AM2" s="7"/>
      <c r="AN2" s="6"/>
      <c r="AO2" s="6"/>
      <c r="AP2" s="7"/>
      <c r="AQ2" s="6"/>
      <c r="AR2" s="6"/>
      <c r="AS2" s="6"/>
      <c r="AT2" s="6"/>
      <c r="AU2" s="6"/>
      <c r="AV2" s="6"/>
      <c r="AW2" s="7"/>
      <c r="AX2" s="6"/>
      <c r="AY2" s="6"/>
      <c r="AZ2" s="7"/>
      <c r="BA2" s="6"/>
      <c r="BB2" s="7"/>
      <c r="BC2" s="6"/>
      <c r="BD2" s="7"/>
      <c r="BE2" s="6"/>
    </row>
    <row r="3" spans="1:74" customFormat="1" ht="24" customHeight="1" thickBot="1" x14ac:dyDescent="0.3">
      <c r="A3" s="575"/>
      <c r="B3" s="576"/>
      <c r="C3" s="582"/>
      <c r="D3" s="583"/>
      <c r="E3" s="583"/>
      <c r="F3" s="584"/>
      <c r="G3" s="587"/>
      <c r="H3" s="588"/>
      <c r="I3" s="9"/>
      <c r="J3" s="10">
        <v>250</v>
      </c>
      <c r="K3" s="4" t="s">
        <v>3</v>
      </c>
      <c r="L3" s="6"/>
      <c r="M3" s="6"/>
      <c r="N3" s="6"/>
      <c r="O3" s="6"/>
      <c r="P3" s="6"/>
      <c r="Q3" s="6"/>
      <c r="R3" s="6"/>
      <c r="S3" s="6"/>
      <c r="T3" s="6"/>
      <c r="U3" s="6"/>
      <c r="V3" s="6"/>
      <c r="W3" s="7"/>
      <c r="X3" s="7"/>
      <c r="Y3" s="6"/>
      <c r="Z3" s="7"/>
      <c r="AA3" s="6"/>
      <c r="AB3" s="7"/>
      <c r="AC3" s="6"/>
      <c r="AD3" s="7"/>
      <c r="AE3" s="6"/>
      <c r="AF3" s="7"/>
      <c r="AG3" s="6"/>
      <c r="AH3" s="7"/>
      <c r="AI3" s="6"/>
      <c r="AJ3" s="6"/>
      <c r="AK3" s="7"/>
      <c r="AL3" s="6"/>
      <c r="AM3" s="7"/>
      <c r="AN3" s="6"/>
      <c r="AO3" s="6"/>
      <c r="AP3" s="7"/>
      <c r="AQ3" s="6"/>
      <c r="AR3" s="6"/>
      <c r="AS3" s="6"/>
      <c r="AT3" s="6"/>
      <c r="AU3" s="6"/>
      <c r="AV3" s="6"/>
      <c r="AW3" s="7"/>
      <c r="AX3" s="6"/>
      <c r="AY3" s="6"/>
      <c r="AZ3" s="7"/>
      <c r="BA3" s="6"/>
      <c r="BB3" s="7"/>
      <c r="BC3" s="6"/>
      <c r="BD3" s="7"/>
      <c r="BE3" s="6"/>
    </row>
    <row r="4" spans="1:74" customFormat="1" ht="23.25" customHeight="1" thickBot="1" x14ac:dyDescent="0.3">
      <c r="A4" s="575"/>
      <c r="B4" s="576"/>
      <c r="C4" s="11" t="s">
        <v>4</v>
      </c>
      <c r="D4" s="12"/>
      <c r="E4" s="591" t="s">
        <v>106</v>
      </c>
      <c r="F4" s="591"/>
      <c r="G4" s="589"/>
      <c r="H4" s="590"/>
      <c r="I4" s="9"/>
      <c r="J4" s="13">
        <f>+K5*J3</f>
        <v>437726250</v>
      </c>
      <c r="K4" s="14" t="s">
        <v>5</v>
      </c>
      <c r="L4" s="6"/>
      <c r="M4" s="6"/>
      <c r="N4" s="6"/>
      <c r="O4" s="6"/>
      <c r="P4" s="6"/>
      <c r="Q4" s="6"/>
      <c r="R4" s="6"/>
      <c r="S4" s="6"/>
      <c r="T4" s="6"/>
      <c r="U4" s="6"/>
      <c r="V4" s="6"/>
      <c r="W4" s="7"/>
      <c r="X4" s="7"/>
      <c r="Y4" s="7"/>
      <c r="Z4" s="7"/>
      <c r="AA4" s="7"/>
      <c r="AB4" s="7"/>
      <c r="AC4" s="562" t="s">
        <v>6</v>
      </c>
      <c r="AD4" s="563"/>
      <c r="AE4" s="563"/>
      <c r="AF4" s="563"/>
      <c r="AG4" s="563"/>
      <c r="AH4" s="563"/>
      <c r="AI4" s="563"/>
      <c r="AJ4" s="563"/>
      <c r="AK4" s="563"/>
      <c r="AL4" s="563"/>
      <c r="AM4" s="563"/>
      <c r="AN4" s="563"/>
      <c r="AO4" s="563"/>
      <c r="AP4" s="564"/>
      <c r="AQ4" s="6"/>
      <c r="AR4" s="6"/>
      <c r="AS4" s="6"/>
      <c r="AT4" s="6"/>
      <c r="AU4" s="6"/>
      <c r="AV4" s="6"/>
      <c r="AW4" s="6"/>
      <c r="AX4" s="6"/>
      <c r="AY4" s="6"/>
      <c r="AZ4" s="6"/>
      <c r="BA4" s="6"/>
      <c r="BB4" s="6"/>
      <c r="BC4" s="6"/>
      <c r="BD4" s="6"/>
      <c r="BE4" s="6"/>
    </row>
    <row r="5" spans="1:74" s="15" customFormat="1" ht="36.75" customHeight="1" thickBot="1" x14ac:dyDescent="0.3">
      <c r="A5" s="577"/>
      <c r="B5" s="578"/>
      <c r="C5" s="16" t="s">
        <v>7</v>
      </c>
      <c r="D5" s="565" t="s">
        <v>7423</v>
      </c>
      <c r="E5" s="565"/>
      <c r="F5" s="566"/>
      <c r="G5" s="567" t="s">
        <v>9</v>
      </c>
      <c r="H5" s="568"/>
      <c r="I5" s="568"/>
      <c r="J5" s="569"/>
      <c r="K5" s="17">
        <v>1750905</v>
      </c>
      <c r="L5" s="6"/>
      <c r="M5" s="553" t="s">
        <v>10</v>
      </c>
      <c r="N5" s="554"/>
      <c r="O5" s="553" t="s">
        <v>11</v>
      </c>
      <c r="P5" s="554"/>
      <c r="Q5" s="555"/>
      <c r="R5" s="570" t="s">
        <v>12</v>
      </c>
      <c r="S5" s="571"/>
      <c r="T5" s="572"/>
      <c r="U5" s="553" t="s">
        <v>13</v>
      </c>
      <c r="V5" s="554"/>
      <c r="W5" s="554"/>
      <c r="X5" s="562" t="s">
        <v>14</v>
      </c>
      <c r="Y5" s="563"/>
      <c r="Z5" s="563"/>
      <c r="AA5" s="563"/>
      <c r="AB5" s="564"/>
      <c r="AC5" s="562" t="s">
        <v>15</v>
      </c>
      <c r="AD5" s="563"/>
      <c r="AE5" s="563"/>
      <c r="AF5" s="563"/>
      <c r="AG5" s="564"/>
      <c r="AH5" s="553" t="s">
        <v>16</v>
      </c>
      <c r="AI5" s="554"/>
      <c r="AJ5" s="554"/>
      <c r="AK5" s="555"/>
      <c r="AL5" s="553" t="s">
        <v>17</v>
      </c>
      <c r="AM5" s="554"/>
      <c r="AN5" s="554"/>
      <c r="AO5" s="554"/>
      <c r="AP5" s="555"/>
      <c r="AQ5" s="6"/>
      <c r="AR5" s="553" t="s">
        <v>18</v>
      </c>
      <c r="AS5" s="555"/>
      <c r="AT5" s="553" t="s">
        <v>19</v>
      </c>
      <c r="AU5" s="554"/>
      <c r="AV5" s="554"/>
      <c r="AW5" s="554"/>
      <c r="AX5" s="554"/>
      <c r="AY5" s="555"/>
      <c r="AZ5" s="553" t="s">
        <v>20</v>
      </c>
      <c r="BA5" s="554"/>
      <c r="BB5" s="555"/>
      <c r="BC5" s="553" t="s">
        <v>21</v>
      </c>
      <c r="BD5" s="554"/>
      <c r="BE5" s="555"/>
    </row>
    <row r="6" spans="1:74" s="18" customFormat="1" ht="77.25" thickBot="1" x14ac:dyDescent="0.3">
      <c r="A6" s="19" t="s">
        <v>22</v>
      </c>
      <c r="B6" s="20" t="s">
        <v>23</v>
      </c>
      <c r="C6" s="21" t="s">
        <v>24</v>
      </c>
      <c r="D6" s="22" t="s">
        <v>25</v>
      </c>
      <c r="E6" s="22" t="s">
        <v>26</v>
      </c>
      <c r="F6" s="21" t="s">
        <v>27</v>
      </c>
      <c r="G6" s="19" t="s">
        <v>28</v>
      </c>
      <c r="H6" s="19" t="s">
        <v>29</v>
      </c>
      <c r="I6" s="19" t="s">
        <v>30</v>
      </c>
      <c r="J6" s="19" t="s">
        <v>31</v>
      </c>
      <c r="K6" s="19" t="s">
        <v>32</v>
      </c>
      <c r="L6" s="19" t="s">
        <v>33</v>
      </c>
      <c r="M6" s="19" t="s">
        <v>34</v>
      </c>
      <c r="N6" s="20" t="s">
        <v>35</v>
      </c>
      <c r="O6" s="20" t="s">
        <v>36</v>
      </c>
      <c r="P6" s="19" t="s">
        <v>37</v>
      </c>
      <c r="Q6" s="19" t="s">
        <v>38</v>
      </c>
      <c r="R6" s="20" t="s">
        <v>39</v>
      </c>
      <c r="S6" s="19" t="s">
        <v>40</v>
      </c>
      <c r="T6" s="19" t="s">
        <v>41</v>
      </c>
      <c r="U6" s="19" t="s">
        <v>42</v>
      </c>
      <c r="V6" s="20" t="s">
        <v>43</v>
      </c>
      <c r="W6" s="19" t="s">
        <v>44</v>
      </c>
      <c r="X6" s="19" t="s">
        <v>45</v>
      </c>
      <c r="Y6" s="19" t="s">
        <v>46</v>
      </c>
      <c r="Z6" s="19" t="s">
        <v>47</v>
      </c>
      <c r="AA6" s="23" t="s">
        <v>48</v>
      </c>
      <c r="AB6" s="24" t="s">
        <v>49</v>
      </c>
      <c r="AC6" s="19" t="s">
        <v>50</v>
      </c>
      <c r="AD6" s="19" t="s">
        <v>51</v>
      </c>
      <c r="AE6" s="19" t="s">
        <v>52</v>
      </c>
      <c r="AF6" s="23" t="s">
        <v>53</v>
      </c>
      <c r="AG6" s="24" t="s">
        <v>54</v>
      </c>
      <c r="AH6" s="19" t="s">
        <v>55</v>
      </c>
      <c r="AI6" s="19" t="s">
        <v>56</v>
      </c>
      <c r="AJ6" s="23" t="s">
        <v>57</v>
      </c>
      <c r="AK6" s="23" t="s">
        <v>58</v>
      </c>
      <c r="AL6" s="19" t="s">
        <v>59</v>
      </c>
      <c r="AM6" s="23" t="s">
        <v>60</v>
      </c>
      <c r="AN6" s="23" t="s">
        <v>61</v>
      </c>
      <c r="AO6" s="23" t="s">
        <v>62</v>
      </c>
      <c r="AP6" s="24" t="s">
        <v>63</v>
      </c>
      <c r="AQ6" s="24" t="s">
        <v>64</v>
      </c>
      <c r="AR6" s="19" t="s">
        <v>65</v>
      </c>
      <c r="AS6" s="19" t="s">
        <v>66</v>
      </c>
      <c r="AT6" s="19" t="s">
        <v>67</v>
      </c>
      <c r="AU6" s="19" t="s">
        <v>68</v>
      </c>
      <c r="AV6" s="19" t="s">
        <v>69</v>
      </c>
      <c r="AW6" s="25" t="s">
        <v>70</v>
      </c>
      <c r="AX6" s="26" t="s">
        <v>71</v>
      </c>
      <c r="AY6" s="26" t="s">
        <v>72</v>
      </c>
      <c r="AZ6" s="27" t="s">
        <v>73</v>
      </c>
      <c r="BA6" s="19" t="s">
        <v>74</v>
      </c>
      <c r="BB6" s="19" t="s">
        <v>75</v>
      </c>
      <c r="BC6" s="20" t="s">
        <v>76</v>
      </c>
      <c r="BD6" s="20" t="s">
        <v>77</v>
      </c>
      <c r="BE6" s="20" t="s">
        <v>78</v>
      </c>
      <c r="BF6" s="28"/>
      <c r="BG6" s="28"/>
      <c r="BH6" s="28"/>
      <c r="BI6" s="28"/>
      <c r="BJ6" s="28"/>
      <c r="BK6" s="28"/>
      <c r="BL6" s="28"/>
      <c r="BM6" s="28"/>
      <c r="BN6" s="28"/>
      <c r="BO6" s="28"/>
      <c r="BP6" s="28"/>
      <c r="BQ6" s="28"/>
      <c r="BR6" s="28"/>
      <c r="BS6" s="28"/>
      <c r="BT6" s="28"/>
      <c r="BU6" s="28"/>
      <c r="BV6" s="28"/>
    </row>
    <row r="7" spans="1:74" s="201" customFormat="1" ht="12.75" x14ac:dyDescent="0.2">
      <c r="A7" s="30">
        <v>2026</v>
      </c>
      <c r="B7" s="30">
        <v>891780111</v>
      </c>
      <c r="C7" s="30" t="s">
        <v>79</v>
      </c>
      <c r="D7" s="41" t="s">
        <v>7424</v>
      </c>
      <c r="E7" s="32" t="s">
        <v>7425</v>
      </c>
      <c r="F7" s="32">
        <v>0</v>
      </c>
      <c r="G7" s="32" t="s">
        <v>82</v>
      </c>
      <c r="H7" s="30" t="s">
        <v>83</v>
      </c>
      <c r="I7" s="33" t="s">
        <v>84</v>
      </c>
      <c r="J7" s="34" t="s">
        <v>7426</v>
      </c>
      <c r="K7" s="35">
        <v>92200000</v>
      </c>
      <c r="L7" s="30" t="s">
        <v>86</v>
      </c>
      <c r="M7" s="34" t="s">
        <v>7427</v>
      </c>
      <c r="N7" s="129">
        <v>900933437</v>
      </c>
      <c r="O7" s="36">
        <v>56</v>
      </c>
      <c r="P7" s="37">
        <v>46031</v>
      </c>
      <c r="Q7" s="36">
        <v>92200000</v>
      </c>
      <c r="R7" s="36">
        <v>872</v>
      </c>
      <c r="S7" s="37">
        <v>46038</v>
      </c>
      <c r="T7" s="35">
        <v>92200000</v>
      </c>
      <c r="U7" s="32" t="s">
        <v>88</v>
      </c>
      <c r="V7" s="35">
        <v>7633817</v>
      </c>
      <c r="W7" s="33" t="s">
        <v>7428</v>
      </c>
      <c r="X7" s="37">
        <v>46038</v>
      </c>
      <c r="Y7" s="37">
        <v>46045</v>
      </c>
      <c r="Z7" s="37">
        <v>46038</v>
      </c>
      <c r="AA7" s="37">
        <v>46051</v>
      </c>
      <c r="AB7" s="670">
        <f>+AA7-Y7</f>
        <v>6</v>
      </c>
      <c r="AC7" s="32">
        <v>0</v>
      </c>
      <c r="AD7" s="35">
        <v>0</v>
      </c>
      <c r="AE7" s="32">
        <v>0</v>
      </c>
      <c r="AF7" s="37" t="s">
        <v>90</v>
      </c>
      <c r="AG7" s="41">
        <f t="shared" ref="AG7:AG70" si="0">+IF(AF7="1800-01-01",0,AF7-AA7)</f>
        <v>0</v>
      </c>
      <c r="AH7" s="32">
        <v>0</v>
      </c>
      <c r="AI7" s="35">
        <v>0</v>
      </c>
      <c r="AJ7" s="32" t="s">
        <v>90</v>
      </c>
      <c r="AK7" s="37" t="s">
        <v>90</v>
      </c>
      <c r="AL7" s="32">
        <v>0</v>
      </c>
      <c r="AM7" s="37" t="s">
        <v>90</v>
      </c>
      <c r="AN7" s="37" t="s">
        <v>90</v>
      </c>
      <c r="AO7" s="37" t="s">
        <v>90</v>
      </c>
      <c r="AP7" s="41">
        <f t="shared" ref="AP7:AP70" si="1">+IF(AM7="1800-01-01",0,AN7-AM7)</f>
        <v>0</v>
      </c>
      <c r="AQ7" s="41">
        <f>+K7+AD7-AI7</f>
        <v>92200000</v>
      </c>
      <c r="AR7" s="32" t="s">
        <v>88</v>
      </c>
      <c r="AS7" s="35">
        <v>92200000</v>
      </c>
      <c r="AT7" s="32" t="s">
        <v>91</v>
      </c>
      <c r="AU7" s="35">
        <v>0</v>
      </c>
      <c r="AV7" s="37" t="s">
        <v>90</v>
      </c>
      <c r="AW7" s="43">
        <v>92200000</v>
      </c>
      <c r="AX7" s="44">
        <f t="shared" ref="AX7:AX70" si="2">AQ7-AW7</f>
        <v>0</v>
      </c>
      <c r="AY7" s="45">
        <f t="shared" ref="AY7:AY70" si="3">+IFERROR(AW7/AQ7,"_")</f>
        <v>1</v>
      </c>
      <c r="AZ7" s="46">
        <v>1</v>
      </c>
      <c r="BA7" s="42" t="s">
        <v>90</v>
      </c>
      <c r="BB7" s="32" t="s">
        <v>149</v>
      </c>
      <c r="BC7" s="34" t="s">
        <v>7429</v>
      </c>
      <c r="BD7" s="30" t="s">
        <v>88</v>
      </c>
      <c r="BE7" s="30" t="s">
        <v>147</v>
      </c>
    </row>
    <row r="8" spans="1:74" s="201" customFormat="1" ht="12.75" x14ac:dyDescent="0.2">
      <c r="A8" s="51">
        <v>2026</v>
      </c>
      <c r="B8" s="51">
        <v>891780111</v>
      </c>
      <c r="C8" s="51" t="s">
        <v>79</v>
      </c>
      <c r="D8" s="54" t="s">
        <v>7430</v>
      </c>
      <c r="E8" s="56" t="s">
        <v>7431</v>
      </c>
      <c r="F8" s="56">
        <v>0</v>
      </c>
      <c r="G8" s="56" t="s">
        <v>82</v>
      </c>
      <c r="H8" s="51" t="s">
        <v>83</v>
      </c>
      <c r="I8" s="121" t="s">
        <v>84</v>
      </c>
      <c r="J8" s="173" t="s">
        <v>7432</v>
      </c>
      <c r="K8" s="114">
        <v>59404800</v>
      </c>
      <c r="L8" s="51" t="s">
        <v>86</v>
      </c>
      <c r="M8" s="173" t="s">
        <v>7433</v>
      </c>
      <c r="N8" s="115">
        <v>901851072</v>
      </c>
      <c r="O8" s="109">
        <v>32</v>
      </c>
      <c r="P8" s="116">
        <v>46029</v>
      </c>
      <c r="Q8" s="109">
        <v>59404800</v>
      </c>
      <c r="R8" s="109">
        <v>873</v>
      </c>
      <c r="S8" s="116">
        <v>46038</v>
      </c>
      <c r="T8" s="114">
        <v>59404800</v>
      </c>
      <c r="U8" s="56" t="s">
        <v>88</v>
      </c>
      <c r="V8" s="114">
        <v>85467461</v>
      </c>
      <c r="W8" s="121" t="s">
        <v>7434</v>
      </c>
      <c r="X8" s="116">
        <v>46038</v>
      </c>
      <c r="Y8" s="116">
        <v>46038</v>
      </c>
      <c r="Z8" s="116">
        <v>46038</v>
      </c>
      <c r="AA8" s="116">
        <v>46069</v>
      </c>
      <c r="AB8" s="671">
        <f t="shared" ref="AB8:AB71" si="4">+AA8-Y8</f>
        <v>31</v>
      </c>
      <c r="AC8" s="56">
        <v>0</v>
      </c>
      <c r="AD8" s="114">
        <v>0</v>
      </c>
      <c r="AE8" s="56">
        <v>0</v>
      </c>
      <c r="AF8" s="116" t="s">
        <v>90</v>
      </c>
      <c r="AG8" s="54">
        <f t="shared" si="0"/>
        <v>0</v>
      </c>
      <c r="AH8" s="56">
        <v>0</v>
      </c>
      <c r="AI8" s="114">
        <v>0</v>
      </c>
      <c r="AJ8" s="56" t="s">
        <v>90</v>
      </c>
      <c r="AK8" s="116" t="s">
        <v>90</v>
      </c>
      <c r="AL8" s="56">
        <v>0</v>
      </c>
      <c r="AM8" s="116" t="s">
        <v>90</v>
      </c>
      <c r="AN8" s="116" t="s">
        <v>90</v>
      </c>
      <c r="AO8" s="116" t="s">
        <v>90</v>
      </c>
      <c r="AP8" s="54">
        <f t="shared" si="1"/>
        <v>0</v>
      </c>
      <c r="AQ8" s="54">
        <f>+K8+AD8-AI8</f>
        <v>59404800</v>
      </c>
      <c r="AR8" s="56" t="s">
        <v>88</v>
      </c>
      <c r="AS8" s="114">
        <v>59404800</v>
      </c>
      <c r="AT8" s="56" t="s">
        <v>91</v>
      </c>
      <c r="AU8" s="114">
        <v>0</v>
      </c>
      <c r="AV8" s="116" t="s">
        <v>90</v>
      </c>
      <c r="AW8" s="113">
        <v>59404800</v>
      </c>
      <c r="AX8" s="58">
        <f t="shared" si="2"/>
        <v>0</v>
      </c>
      <c r="AY8" s="112">
        <f t="shared" si="3"/>
        <v>1</v>
      </c>
      <c r="AZ8" s="159">
        <v>1</v>
      </c>
      <c r="BA8" s="111" t="s">
        <v>90</v>
      </c>
      <c r="BB8" s="56" t="s">
        <v>149</v>
      </c>
      <c r="BC8" s="173" t="s">
        <v>7429</v>
      </c>
      <c r="BD8" s="51" t="s">
        <v>88</v>
      </c>
      <c r="BE8" s="51" t="s">
        <v>147</v>
      </c>
    </row>
    <row r="9" spans="1:74" s="201" customFormat="1" ht="12.75" x14ac:dyDescent="0.2">
      <c r="A9" s="51">
        <v>2026</v>
      </c>
      <c r="B9" s="51">
        <v>891780111</v>
      </c>
      <c r="C9" s="51" t="s">
        <v>79</v>
      </c>
      <c r="D9" s="54" t="s">
        <v>7435</v>
      </c>
      <c r="E9" s="56" t="s">
        <v>7436</v>
      </c>
      <c r="F9" s="56">
        <v>0</v>
      </c>
      <c r="G9" s="56" t="s">
        <v>82</v>
      </c>
      <c r="H9" s="51" t="s">
        <v>83</v>
      </c>
      <c r="I9" s="121" t="s">
        <v>84</v>
      </c>
      <c r="J9" s="173" t="s">
        <v>7437</v>
      </c>
      <c r="K9" s="114">
        <v>192000000</v>
      </c>
      <c r="L9" s="51" t="s">
        <v>86</v>
      </c>
      <c r="M9" s="173" t="s">
        <v>7438</v>
      </c>
      <c r="N9" s="115">
        <v>900726297</v>
      </c>
      <c r="O9" s="109">
        <v>34</v>
      </c>
      <c r="P9" s="116">
        <v>46029</v>
      </c>
      <c r="Q9" s="109">
        <v>192000000</v>
      </c>
      <c r="R9" s="109">
        <v>978</v>
      </c>
      <c r="S9" s="116">
        <v>45673</v>
      </c>
      <c r="T9" s="114">
        <v>192000000</v>
      </c>
      <c r="U9" s="56" t="s">
        <v>88</v>
      </c>
      <c r="V9" s="114">
        <v>85467461</v>
      </c>
      <c r="W9" s="121" t="s">
        <v>7434</v>
      </c>
      <c r="X9" s="116">
        <v>46038</v>
      </c>
      <c r="Y9" s="116">
        <v>46050</v>
      </c>
      <c r="Z9" s="116">
        <v>46041</v>
      </c>
      <c r="AA9" s="116">
        <v>46201</v>
      </c>
      <c r="AB9" s="671">
        <f t="shared" si="4"/>
        <v>151</v>
      </c>
      <c r="AC9" s="56">
        <v>0</v>
      </c>
      <c r="AD9" s="114">
        <v>0</v>
      </c>
      <c r="AE9" s="56">
        <v>0</v>
      </c>
      <c r="AF9" s="116" t="s">
        <v>90</v>
      </c>
      <c r="AG9" s="54">
        <f t="shared" si="0"/>
        <v>0</v>
      </c>
      <c r="AH9" s="56">
        <v>0</v>
      </c>
      <c r="AI9" s="114">
        <v>0</v>
      </c>
      <c r="AJ9" s="56" t="s">
        <v>90</v>
      </c>
      <c r="AK9" s="116" t="s">
        <v>90</v>
      </c>
      <c r="AL9" s="56">
        <v>0</v>
      </c>
      <c r="AM9" s="116" t="s">
        <v>90</v>
      </c>
      <c r="AN9" s="116" t="s">
        <v>90</v>
      </c>
      <c r="AO9" s="116" t="s">
        <v>90</v>
      </c>
      <c r="AP9" s="54">
        <f t="shared" si="1"/>
        <v>0</v>
      </c>
      <c r="AQ9" s="54">
        <f>+K9+AD9-AI9</f>
        <v>192000000</v>
      </c>
      <c r="AR9" s="56" t="s">
        <v>88</v>
      </c>
      <c r="AS9" s="114">
        <v>192000000</v>
      </c>
      <c r="AT9" s="56" t="s">
        <v>91</v>
      </c>
      <c r="AU9" s="114">
        <v>0</v>
      </c>
      <c r="AV9" s="116" t="s">
        <v>90</v>
      </c>
      <c r="AW9" s="113">
        <v>185556700</v>
      </c>
      <c r="AX9" s="58">
        <f t="shared" si="2"/>
        <v>6443300</v>
      </c>
      <c r="AY9" s="112">
        <f t="shared" si="3"/>
        <v>0.96644114583333329</v>
      </c>
      <c r="AZ9" s="159">
        <v>0.97</v>
      </c>
      <c r="BA9" s="111" t="s">
        <v>90</v>
      </c>
      <c r="BB9" s="56" t="s">
        <v>92</v>
      </c>
      <c r="BC9" s="173" t="s">
        <v>7429</v>
      </c>
      <c r="BD9" s="51" t="s">
        <v>88</v>
      </c>
      <c r="BE9" s="51" t="s">
        <v>147</v>
      </c>
    </row>
    <row r="10" spans="1:74" s="201" customFormat="1" ht="12.75" x14ac:dyDescent="0.2">
      <c r="A10" s="51">
        <v>2026</v>
      </c>
      <c r="B10" s="51">
        <v>891780111</v>
      </c>
      <c r="C10" s="51" t="s">
        <v>79</v>
      </c>
      <c r="D10" s="54" t="s">
        <v>7439</v>
      </c>
      <c r="E10" s="56" t="s">
        <v>7440</v>
      </c>
      <c r="F10" s="56">
        <v>0</v>
      </c>
      <c r="G10" s="56" t="s">
        <v>82</v>
      </c>
      <c r="H10" s="51" t="s">
        <v>83</v>
      </c>
      <c r="I10" s="121" t="s">
        <v>84</v>
      </c>
      <c r="J10" s="173" t="s">
        <v>7441</v>
      </c>
      <c r="K10" s="114">
        <v>62900000</v>
      </c>
      <c r="L10" s="51" t="s">
        <v>86</v>
      </c>
      <c r="M10" s="173" t="s">
        <v>7442</v>
      </c>
      <c r="N10" s="115">
        <v>860042209</v>
      </c>
      <c r="O10" s="109">
        <v>71</v>
      </c>
      <c r="P10" s="116">
        <v>46036</v>
      </c>
      <c r="Q10" s="109">
        <v>62900000</v>
      </c>
      <c r="R10" s="109">
        <v>979</v>
      </c>
      <c r="S10" s="116">
        <v>46038</v>
      </c>
      <c r="T10" s="114">
        <v>62900000</v>
      </c>
      <c r="U10" s="56" t="s">
        <v>88</v>
      </c>
      <c r="V10" s="114">
        <v>7633817</v>
      </c>
      <c r="W10" s="121" t="s">
        <v>7428</v>
      </c>
      <c r="X10" s="116">
        <v>46038</v>
      </c>
      <c r="Y10" s="116" t="s">
        <v>90</v>
      </c>
      <c r="Z10" s="116">
        <v>46045</v>
      </c>
      <c r="AA10" s="116" t="s">
        <v>90</v>
      </c>
      <c r="AB10" s="671">
        <v>0</v>
      </c>
      <c r="AC10" s="56">
        <v>0</v>
      </c>
      <c r="AD10" s="114">
        <v>0</v>
      </c>
      <c r="AE10" s="56">
        <v>0</v>
      </c>
      <c r="AF10" s="116" t="s">
        <v>90</v>
      </c>
      <c r="AG10" s="54">
        <f t="shared" si="0"/>
        <v>0</v>
      </c>
      <c r="AH10" s="56">
        <v>0</v>
      </c>
      <c r="AI10" s="114">
        <v>0</v>
      </c>
      <c r="AJ10" s="56" t="s">
        <v>90</v>
      </c>
      <c r="AK10" s="116" t="s">
        <v>90</v>
      </c>
      <c r="AL10" s="56">
        <v>0</v>
      </c>
      <c r="AM10" s="116" t="s">
        <v>90</v>
      </c>
      <c r="AN10" s="116" t="s">
        <v>90</v>
      </c>
      <c r="AO10" s="116" t="s">
        <v>90</v>
      </c>
      <c r="AP10" s="54">
        <f t="shared" si="1"/>
        <v>0</v>
      </c>
      <c r="AQ10" s="54">
        <f>+K10+AD10-AI10</f>
        <v>62900000</v>
      </c>
      <c r="AR10" s="56" t="s">
        <v>88</v>
      </c>
      <c r="AS10" s="114">
        <v>62900000</v>
      </c>
      <c r="AT10" s="56" t="s">
        <v>91</v>
      </c>
      <c r="AU10" s="114">
        <v>0</v>
      </c>
      <c r="AV10" s="116" t="s">
        <v>90</v>
      </c>
      <c r="AW10" s="113">
        <v>0</v>
      </c>
      <c r="AX10" s="58">
        <f t="shared" si="2"/>
        <v>62900000</v>
      </c>
      <c r="AY10" s="112">
        <f t="shared" si="3"/>
        <v>0</v>
      </c>
      <c r="AZ10" s="159">
        <v>0</v>
      </c>
      <c r="BA10" s="111" t="s">
        <v>90</v>
      </c>
      <c r="BB10" s="56" t="s">
        <v>296</v>
      </c>
      <c r="BC10" s="173" t="s">
        <v>7429</v>
      </c>
      <c r="BD10" s="51" t="s">
        <v>589</v>
      </c>
      <c r="BE10" s="51" t="s">
        <v>147</v>
      </c>
    </row>
    <row r="11" spans="1:74" s="201" customFormat="1" ht="12.75" x14ac:dyDescent="0.2">
      <c r="A11" s="51">
        <v>2026</v>
      </c>
      <c r="B11" s="51">
        <v>891780111</v>
      </c>
      <c r="C11" s="51" t="s">
        <v>79</v>
      </c>
      <c r="D11" s="54" t="s">
        <v>7443</v>
      </c>
      <c r="E11" s="56" t="s">
        <v>7444</v>
      </c>
      <c r="F11" s="56">
        <v>0</v>
      </c>
      <c r="G11" s="56" t="s">
        <v>82</v>
      </c>
      <c r="H11" s="51" t="s">
        <v>83</v>
      </c>
      <c r="I11" s="121" t="s">
        <v>84</v>
      </c>
      <c r="J11" s="173" t="s">
        <v>7445</v>
      </c>
      <c r="K11" s="114">
        <v>121167228</v>
      </c>
      <c r="L11" s="51" t="s">
        <v>86</v>
      </c>
      <c r="M11" s="173" t="s">
        <v>7446</v>
      </c>
      <c r="N11" s="115">
        <v>901504428</v>
      </c>
      <c r="O11" s="109">
        <v>36</v>
      </c>
      <c r="P11" s="116">
        <v>46029</v>
      </c>
      <c r="Q11" s="109">
        <v>121167442</v>
      </c>
      <c r="R11" s="109">
        <v>1003</v>
      </c>
      <c r="S11" s="116">
        <v>45676</v>
      </c>
      <c r="T11" s="114">
        <v>121167228</v>
      </c>
      <c r="U11" s="56" t="s">
        <v>88</v>
      </c>
      <c r="V11" s="114">
        <v>85467461</v>
      </c>
      <c r="W11" s="121" t="s">
        <v>7434</v>
      </c>
      <c r="X11" s="116">
        <v>46041</v>
      </c>
      <c r="Y11" s="116">
        <v>46059</v>
      </c>
      <c r="Z11" s="116">
        <v>46056</v>
      </c>
      <c r="AA11" s="116">
        <v>46362</v>
      </c>
      <c r="AB11" s="671">
        <f t="shared" si="4"/>
        <v>303</v>
      </c>
      <c r="AC11" s="56">
        <v>0</v>
      </c>
      <c r="AD11" s="114">
        <v>0</v>
      </c>
      <c r="AE11" s="56">
        <v>0</v>
      </c>
      <c r="AF11" s="116" t="s">
        <v>90</v>
      </c>
      <c r="AG11" s="54">
        <f t="shared" si="0"/>
        <v>0</v>
      </c>
      <c r="AH11" s="56">
        <v>0</v>
      </c>
      <c r="AI11" s="114">
        <v>0</v>
      </c>
      <c r="AJ11" s="56" t="s">
        <v>90</v>
      </c>
      <c r="AK11" s="116" t="s">
        <v>90</v>
      </c>
      <c r="AL11" s="56">
        <v>0</v>
      </c>
      <c r="AM11" s="116" t="s">
        <v>90</v>
      </c>
      <c r="AN11" s="116" t="s">
        <v>90</v>
      </c>
      <c r="AO11" s="116" t="s">
        <v>90</v>
      </c>
      <c r="AP11" s="54">
        <f t="shared" si="1"/>
        <v>0</v>
      </c>
      <c r="AQ11" s="54">
        <f>+K11+AD11-AI11</f>
        <v>121167228</v>
      </c>
      <c r="AR11" s="56" t="s">
        <v>88</v>
      </c>
      <c r="AS11" s="114">
        <v>121167228</v>
      </c>
      <c r="AT11" s="56" t="s">
        <v>91</v>
      </c>
      <c r="AU11" s="114">
        <v>0</v>
      </c>
      <c r="AV11" s="116" t="s">
        <v>90</v>
      </c>
      <c r="AW11" s="113">
        <v>70990973</v>
      </c>
      <c r="AX11" s="58">
        <f t="shared" si="2"/>
        <v>50176255</v>
      </c>
      <c r="AY11" s="112">
        <f t="shared" si="3"/>
        <v>0.58589252367810218</v>
      </c>
      <c r="AZ11" s="159">
        <v>0.59</v>
      </c>
      <c r="BA11" s="111" t="s">
        <v>90</v>
      </c>
      <c r="BB11" s="56" t="s">
        <v>92</v>
      </c>
      <c r="BC11" s="173" t="s">
        <v>7429</v>
      </c>
      <c r="BD11" s="51" t="s">
        <v>88</v>
      </c>
      <c r="BE11" s="51" t="s">
        <v>147</v>
      </c>
    </row>
    <row r="12" spans="1:74" s="201" customFormat="1" ht="12.75" x14ac:dyDescent="0.2">
      <c r="A12" s="51">
        <v>2026</v>
      </c>
      <c r="B12" s="51">
        <v>891780111</v>
      </c>
      <c r="C12" s="51" t="s">
        <v>79</v>
      </c>
      <c r="D12" s="54" t="s">
        <v>7447</v>
      </c>
      <c r="E12" s="56" t="s">
        <v>7448</v>
      </c>
      <c r="F12" s="56">
        <v>0</v>
      </c>
      <c r="G12" s="56" t="s">
        <v>82</v>
      </c>
      <c r="H12" s="51" t="s">
        <v>83</v>
      </c>
      <c r="I12" s="121" t="s">
        <v>84</v>
      </c>
      <c r="J12" s="173" t="s">
        <v>7449</v>
      </c>
      <c r="K12" s="114">
        <v>101441300</v>
      </c>
      <c r="L12" s="51" t="s">
        <v>86</v>
      </c>
      <c r="M12" s="173" t="s">
        <v>7450</v>
      </c>
      <c r="N12" s="115">
        <v>900557235</v>
      </c>
      <c r="O12" s="109">
        <v>62</v>
      </c>
      <c r="P12" s="116">
        <v>46036</v>
      </c>
      <c r="Q12" s="109">
        <v>101441300</v>
      </c>
      <c r="R12" s="109">
        <v>1004</v>
      </c>
      <c r="S12" s="116">
        <v>45676</v>
      </c>
      <c r="T12" s="114">
        <v>101441300</v>
      </c>
      <c r="U12" s="56" t="s">
        <v>88</v>
      </c>
      <c r="V12" s="114">
        <v>7633817</v>
      </c>
      <c r="W12" s="121" t="s">
        <v>7428</v>
      </c>
      <c r="X12" s="116">
        <v>46041</v>
      </c>
      <c r="Y12" s="116">
        <v>46069</v>
      </c>
      <c r="Z12" s="116">
        <v>46042</v>
      </c>
      <c r="AA12" s="116">
        <v>46073</v>
      </c>
      <c r="AB12" s="671">
        <f t="shared" si="4"/>
        <v>4</v>
      </c>
      <c r="AC12" s="56">
        <v>0</v>
      </c>
      <c r="AD12" s="114">
        <v>0</v>
      </c>
      <c r="AE12" s="56">
        <v>0</v>
      </c>
      <c r="AF12" s="116" t="s">
        <v>90</v>
      </c>
      <c r="AG12" s="54">
        <f t="shared" si="0"/>
        <v>0</v>
      </c>
      <c r="AH12" s="56">
        <v>0</v>
      </c>
      <c r="AI12" s="114">
        <v>0</v>
      </c>
      <c r="AJ12" s="56" t="s">
        <v>90</v>
      </c>
      <c r="AK12" s="116" t="s">
        <v>90</v>
      </c>
      <c r="AL12" s="56">
        <v>0</v>
      </c>
      <c r="AM12" s="116" t="s">
        <v>90</v>
      </c>
      <c r="AN12" s="116" t="s">
        <v>90</v>
      </c>
      <c r="AO12" s="116" t="s">
        <v>90</v>
      </c>
      <c r="AP12" s="54">
        <f t="shared" si="1"/>
        <v>0</v>
      </c>
      <c r="AQ12" s="54">
        <f>+K12+AD12-AI12</f>
        <v>101441300</v>
      </c>
      <c r="AR12" s="56" t="s">
        <v>88</v>
      </c>
      <c r="AS12" s="114">
        <v>101441300</v>
      </c>
      <c r="AT12" s="56" t="s">
        <v>91</v>
      </c>
      <c r="AU12" s="114">
        <v>0</v>
      </c>
      <c r="AV12" s="116" t="s">
        <v>90</v>
      </c>
      <c r="AW12" s="113">
        <v>0</v>
      </c>
      <c r="AX12" s="58">
        <f t="shared" si="2"/>
        <v>101441300</v>
      </c>
      <c r="AY12" s="112">
        <f t="shared" si="3"/>
        <v>0</v>
      </c>
      <c r="AZ12" s="159">
        <v>0</v>
      </c>
      <c r="BA12" s="111" t="s">
        <v>90</v>
      </c>
      <c r="BB12" s="56" t="s">
        <v>92</v>
      </c>
      <c r="BC12" s="173" t="s">
        <v>7429</v>
      </c>
      <c r="BD12" s="51" t="s">
        <v>88</v>
      </c>
      <c r="BE12" s="51" t="s">
        <v>147</v>
      </c>
    </row>
    <row r="13" spans="1:74" s="201" customFormat="1" ht="12.75" x14ac:dyDescent="0.2">
      <c r="A13" s="51">
        <v>2026</v>
      </c>
      <c r="B13" s="51">
        <v>891780111</v>
      </c>
      <c r="C13" s="51" t="s">
        <v>79</v>
      </c>
      <c r="D13" s="54" t="s">
        <v>7451</v>
      </c>
      <c r="E13" s="56" t="s">
        <v>7452</v>
      </c>
      <c r="F13" s="56">
        <v>0</v>
      </c>
      <c r="G13" s="56" t="s">
        <v>82</v>
      </c>
      <c r="H13" s="51" t="s">
        <v>83</v>
      </c>
      <c r="I13" s="121" t="s">
        <v>84</v>
      </c>
      <c r="J13" s="173" t="s">
        <v>7453</v>
      </c>
      <c r="K13" s="114">
        <v>21655834</v>
      </c>
      <c r="L13" s="51" t="s">
        <v>86</v>
      </c>
      <c r="M13" s="173" t="s">
        <v>7454</v>
      </c>
      <c r="N13" s="115">
        <v>901758426</v>
      </c>
      <c r="O13" s="109">
        <v>113</v>
      </c>
      <c r="P13" s="116">
        <v>46037</v>
      </c>
      <c r="Q13" s="109">
        <v>335013352</v>
      </c>
      <c r="R13" s="109">
        <v>1005</v>
      </c>
      <c r="S13" s="116">
        <v>45676</v>
      </c>
      <c r="T13" s="114">
        <v>21655834</v>
      </c>
      <c r="U13" s="56" t="s">
        <v>88</v>
      </c>
      <c r="V13" s="114">
        <v>72175281</v>
      </c>
      <c r="W13" s="121" t="s">
        <v>7455</v>
      </c>
      <c r="X13" s="116">
        <v>46041</v>
      </c>
      <c r="Y13" s="116">
        <v>46055</v>
      </c>
      <c r="Z13" s="116" t="s">
        <v>90</v>
      </c>
      <c r="AA13" s="116">
        <v>46175</v>
      </c>
      <c r="AB13" s="671">
        <f t="shared" si="4"/>
        <v>120</v>
      </c>
      <c r="AC13" s="56">
        <v>0</v>
      </c>
      <c r="AD13" s="114">
        <v>0</v>
      </c>
      <c r="AE13" s="56">
        <v>0</v>
      </c>
      <c r="AF13" s="116" t="s">
        <v>90</v>
      </c>
      <c r="AG13" s="54">
        <f t="shared" si="0"/>
        <v>0</v>
      </c>
      <c r="AH13" s="56">
        <v>0</v>
      </c>
      <c r="AI13" s="114">
        <v>0</v>
      </c>
      <c r="AJ13" s="56" t="s">
        <v>90</v>
      </c>
      <c r="AK13" s="116" t="s">
        <v>90</v>
      </c>
      <c r="AL13" s="56">
        <v>0</v>
      </c>
      <c r="AM13" s="116" t="s">
        <v>90</v>
      </c>
      <c r="AN13" s="116" t="s">
        <v>90</v>
      </c>
      <c r="AO13" s="116" t="s">
        <v>90</v>
      </c>
      <c r="AP13" s="54">
        <f t="shared" si="1"/>
        <v>0</v>
      </c>
      <c r="AQ13" s="54">
        <f>+K13+AD13-AI13</f>
        <v>21655834</v>
      </c>
      <c r="AR13" s="56" t="s">
        <v>88</v>
      </c>
      <c r="AS13" s="114">
        <v>21655834</v>
      </c>
      <c r="AT13" s="56" t="s">
        <v>91</v>
      </c>
      <c r="AU13" s="114">
        <v>0</v>
      </c>
      <c r="AV13" s="116" t="s">
        <v>90</v>
      </c>
      <c r="AW13" s="113">
        <v>16241874</v>
      </c>
      <c r="AX13" s="58">
        <f t="shared" si="2"/>
        <v>5413960</v>
      </c>
      <c r="AY13" s="112">
        <f t="shared" si="3"/>
        <v>0.74999993073460025</v>
      </c>
      <c r="AZ13" s="159">
        <v>0.75</v>
      </c>
      <c r="BA13" s="111" t="s">
        <v>90</v>
      </c>
      <c r="BB13" s="56" t="s">
        <v>92</v>
      </c>
      <c r="BC13" s="173" t="s">
        <v>7429</v>
      </c>
      <c r="BD13" s="51" t="s">
        <v>88</v>
      </c>
      <c r="BE13" s="51" t="s">
        <v>147</v>
      </c>
    </row>
    <row r="14" spans="1:74" s="201" customFormat="1" ht="12.75" x14ac:dyDescent="0.2">
      <c r="A14" s="51">
        <v>2026</v>
      </c>
      <c r="B14" s="51">
        <v>891780111</v>
      </c>
      <c r="C14" s="51" t="s">
        <v>79</v>
      </c>
      <c r="D14" s="161" t="s">
        <v>7456</v>
      </c>
      <c r="E14" s="56" t="s">
        <v>7457</v>
      </c>
      <c r="F14" s="56">
        <v>0</v>
      </c>
      <c r="G14" s="56" t="s">
        <v>82</v>
      </c>
      <c r="H14" s="51" t="s">
        <v>174</v>
      </c>
      <c r="I14" s="121" t="s">
        <v>84</v>
      </c>
      <c r="J14" s="173" t="s">
        <v>7458</v>
      </c>
      <c r="K14" s="114">
        <v>16241987</v>
      </c>
      <c r="L14" s="51" t="s">
        <v>86</v>
      </c>
      <c r="M14" s="173" t="s">
        <v>7459</v>
      </c>
      <c r="N14" s="115">
        <v>901146763</v>
      </c>
      <c r="O14" s="109">
        <v>113</v>
      </c>
      <c r="P14" s="116">
        <v>46037</v>
      </c>
      <c r="Q14" s="109">
        <v>335013352</v>
      </c>
      <c r="R14" s="109">
        <v>1006</v>
      </c>
      <c r="S14" s="116">
        <v>45676</v>
      </c>
      <c r="T14" s="114">
        <v>16241987</v>
      </c>
      <c r="U14" s="56" t="s">
        <v>88</v>
      </c>
      <c r="V14" s="114">
        <v>72175281</v>
      </c>
      <c r="W14" s="121" t="s">
        <v>7455</v>
      </c>
      <c r="X14" s="116">
        <v>46041</v>
      </c>
      <c r="Y14" s="116">
        <v>46055</v>
      </c>
      <c r="Z14" s="116" t="s">
        <v>90</v>
      </c>
      <c r="AA14" s="116">
        <v>46175</v>
      </c>
      <c r="AB14" s="671">
        <f t="shared" si="4"/>
        <v>120</v>
      </c>
      <c r="AC14" s="56">
        <v>0</v>
      </c>
      <c r="AD14" s="114">
        <v>0</v>
      </c>
      <c r="AE14" s="56">
        <v>0</v>
      </c>
      <c r="AF14" s="116" t="s">
        <v>90</v>
      </c>
      <c r="AG14" s="54">
        <f t="shared" si="0"/>
        <v>0</v>
      </c>
      <c r="AH14" s="56">
        <v>0</v>
      </c>
      <c r="AI14" s="114">
        <v>0</v>
      </c>
      <c r="AJ14" s="56" t="s">
        <v>90</v>
      </c>
      <c r="AK14" s="116" t="s">
        <v>90</v>
      </c>
      <c r="AL14" s="56">
        <v>0</v>
      </c>
      <c r="AM14" s="116" t="s">
        <v>90</v>
      </c>
      <c r="AN14" s="116" t="s">
        <v>90</v>
      </c>
      <c r="AO14" s="116" t="s">
        <v>90</v>
      </c>
      <c r="AP14" s="54">
        <f t="shared" si="1"/>
        <v>0</v>
      </c>
      <c r="AQ14" s="54">
        <f>+K14+AD14-AI14</f>
        <v>16241987</v>
      </c>
      <c r="AR14" s="56" t="s">
        <v>88</v>
      </c>
      <c r="AS14" s="114">
        <v>16241987</v>
      </c>
      <c r="AT14" s="56" t="s">
        <v>91</v>
      </c>
      <c r="AU14" s="114">
        <v>0</v>
      </c>
      <c r="AV14" s="116" t="s">
        <v>90</v>
      </c>
      <c r="AW14" s="113">
        <v>12181488</v>
      </c>
      <c r="AX14" s="58">
        <f t="shared" si="2"/>
        <v>4060499</v>
      </c>
      <c r="AY14" s="112">
        <f t="shared" si="3"/>
        <v>0.74999986147015141</v>
      </c>
      <c r="AZ14" s="159">
        <v>0.75</v>
      </c>
      <c r="BA14" s="111" t="s">
        <v>90</v>
      </c>
      <c r="BB14" s="56" t="s">
        <v>92</v>
      </c>
      <c r="BC14" s="173" t="s">
        <v>7429</v>
      </c>
      <c r="BD14" s="51" t="s">
        <v>88</v>
      </c>
      <c r="BE14" s="51" t="s">
        <v>147</v>
      </c>
    </row>
    <row r="15" spans="1:74" s="201" customFormat="1" ht="12.75" x14ac:dyDescent="0.2">
      <c r="A15" s="51">
        <v>2026</v>
      </c>
      <c r="B15" s="51">
        <v>891780111</v>
      </c>
      <c r="C15" s="51" t="s">
        <v>79</v>
      </c>
      <c r="D15" s="161" t="s">
        <v>7460</v>
      </c>
      <c r="E15" s="56" t="s">
        <v>7461</v>
      </c>
      <c r="F15" s="56">
        <v>0</v>
      </c>
      <c r="G15" s="56" t="s">
        <v>82</v>
      </c>
      <c r="H15" s="51" t="s">
        <v>83</v>
      </c>
      <c r="I15" s="121" t="s">
        <v>84</v>
      </c>
      <c r="J15" s="173" t="s">
        <v>7462</v>
      </c>
      <c r="K15" s="114">
        <v>53758600</v>
      </c>
      <c r="L15" s="51" t="s">
        <v>86</v>
      </c>
      <c r="M15" s="173" t="s">
        <v>7463</v>
      </c>
      <c r="N15" s="115">
        <v>901237267</v>
      </c>
      <c r="O15" s="109">
        <v>72</v>
      </c>
      <c r="P15" s="116">
        <v>46036</v>
      </c>
      <c r="Q15" s="109">
        <v>53758600</v>
      </c>
      <c r="R15" s="109">
        <v>1007</v>
      </c>
      <c r="S15" s="116">
        <v>45676</v>
      </c>
      <c r="T15" s="114">
        <v>53758600</v>
      </c>
      <c r="U15" s="56" t="s">
        <v>88</v>
      </c>
      <c r="V15" s="114">
        <v>7633817</v>
      </c>
      <c r="W15" s="121" t="s">
        <v>7428</v>
      </c>
      <c r="X15" s="116">
        <v>46041</v>
      </c>
      <c r="Y15" s="116">
        <v>46213</v>
      </c>
      <c r="Z15" s="116">
        <v>46043</v>
      </c>
      <c r="AA15" s="116">
        <v>46219</v>
      </c>
      <c r="AB15" s="671">
        <f t="shared" si="4"/>
        <v>6</v>
      </c>
      <c r="AC15" s="56">
        <v>0</v>
      </c>
      <c r="AD15" s="114">
        <v>0</v>
      </c>
      <c r="AE15" s="56">
        <v>0</v>
      </c>
      <c r="AF15" s="116" t="s">
        <v>90</v>
      </c>
      <c r="AG15" s="54">
        <f t="shared" si="0"/>
        <v>0</v>
      </c>
      <c r="AH15" s="56">
        <v>0</v>
      </c>
      <c r="AI15" s="114">
        <v>0</v>
      </c>
      <c r="AJ15" s="56" t="s">
        <v>90</v>
      </c>
      <c r="AK15" s="116" t="s">
        <v>90</v>
      </c>
      <c r="AL15" s="56">
        <v>0</v>
      </c>
      <c r="AM15" s="116" t="s">
        <v>90</v>
      </c>
      <c r="AN15" s="116" t="s">
        <v>90</v>
      </c>
      <c r="AO15" s="116" t="s">
        <v>90</v>
      </c>
      <c r="AP15" s="54">
        <f t="shared" si="1"/>
        <v>0</v>
      </c>
      <c r="AQ15" s="54">
        <f>+K15+AD15-AI15</f>
        <v>53758600</v>
      </c>
      <c r="AR15" s="56" t="s">
        <v>88</v>
      </c>
      <c r="AS15" s="114">
        <v>53758600</v>
      </c>
      <c r="AT15" s="56" t="s">
        <v>91</v>
      </c>
      <c r="AU15" s="114">
        <v>0</v>
      </c>
      <c r="AV15" s="116" t="s">
        <v>90</v>
      </c>
      <c r="AW15" s="113">
        <v>0</v>
      </c>
      <c r="AX15" s="58">
        <f t="shared" si="2"/>
        <v>53758600</v>
      </c>
      <c r="AY15" s="112">
        <f t="shared" si="3"/>
        <v>0</v>
      </c>
      <c r="AZ15" s="159">
        <v>0</v>
      </c>
      <c r="BA15" s="111" t="s">
        <v>90</v>
      </c>
      <c r="BB15" s="56" t="s">
        <v>296</v>
      </c>
      <c r="BC15" s="173" t="s">
        <v>7429</v>
      </c>
      <c r="BD15" s="51" t="s">
        <v>589</v>
      </c>
      <c r="BE15" s="51" t="s">
        <v>147</v>
      </c>
    </row>
    <row r="16" spans="1:74" s="201" customFormat="1" ht="12.75" x14ac:dyDescent="0.2">
      <c r="A16" s="51">
        <v>2026</v>
      </c>
      <c r="B16" s="51">
        <v>891780111</v>
      </c>
      <c r="C16" s="51" t="s">
        <v>79</v>
      </c>
      <c r="D16" s="161" t="s">
        <v>7464</v>
      </c>
      <c r="E16" s="56" t="s">
        <v>7465</v>
      </c>
      <c r="F16" s="56">
        <v>0</v>
      </c>
      <c r="G16" s="56" t="s">
        <v>82</v>
      </c>
      <c r="H16" s="51" t="s">
        <v>83</v>
      </c>
      <c r="I16" s="121" t="s">
        <v>84</v>
      </c>
      <c r="J16" s="173" t="s">
        <v>7466</v>
      </c>
      <c r="K16" s="114">
        <v>22660000</v>
      </c>
      <c r="L16" s="51" t="s">
        <v>86</v>
      </c>
      <c r="M16" s="173" t="s">
        <v>7467</v>
      </c>
      <c r="N16" s="115">
        <v>900971565</v>
      </c>
      <c r="O16" s="109">
        <v>70</v>
      </c>
      <c r="P16" s="116">
        <v>46036</v>
      </c>
      <c r="Q16" s="109">
        <v>22660000</v>
      </c>
      <c r="R16" s="109">
        <v>1171</v>
      </c>
      <c r="S16" s="116">
        <v>46042</v>
      </c>
      <c r="T16" s="114">
        <v>22660000</v>
      </c>
      <c r="U16" s="56" t="s">
        <v>88</v>
      </c>
      <c r="V16" s="114">
        <v>7633817</v>
      </c>
      <c r="W16" s="121" t="s">
        <v>7428</v>
      </c>
      <c r="X16" s="116">
        <v>46042</v>
      </c>
      <c r="Y16" s="116">
        <v>46134</v>
      </c>
      <c r="Z16" s="116">
        <v>46049</v>
      </c>
      <c r="AA16" s="116">
        <v>46140</v>
      </c>
      <c r="AB16" s="671">
        <f t="shared" si="4"/>
        <v>6</v>
      </c>
      <c r="AC16" s="56">
        <v>0</v>
      </c>
      <c r="AD16" s="114">
        <v>0</v>
      </c>
      <c r="AE16" s="56">
        <v>0</v>
      </c>
      <c r="AF16" s="116" t="s">
        <v>90</v>
      </c>
      <c r="AG16" s="54">
        <f t="shared" si="0"/>
        <v>0</v>
      </c>
      <c r="AH16" s="56">
        <v>0</v>
      </c>
      <c r="AI16" s="114">
        <v>0</v>
      </c>
      <c r="AJ16" s="56" t="s">
        <v>90</v>
      </c>
      <c r="AK16" s="116" t="s">
        <v>90</v>
      </c>
      <c r="AL16" s="56">
        <v>0</v>
      </c>
      <c r="AM16" s="116" t="s">
        <v>90</v>
      </c>
      <c r="AN16" s="116" t="s">
        <v>90</v>
      </c>
      <c r="AO16" s="116" t="s">
        <v>90</v>
      </c>
      <c r="AP16" s="54">
        <f t="shared" si="1"/>
        <v>0</v>
      </c>
      <c r="AQ16" s="54">
        <f>+K16+AD16-AI16</f>
        <v>22660000</v>
      </c>
      <c r="AR16" s="56" t="s">
        <v>88</v>
      </c>
      <c r="AS16" s="114">
        <v>22660000</v>
      </c>
      <c r="AT16" s="56" t="s">
        <v>91</v>
      </c>
      <c r="AU16" s="114">
        <v>0</v>
      </c>
      <c r="AV16" s="116" t="s">
        <v>90</v>
      </c>
      <c r="AW16" s="113">
        <v>0</v>
      </c>
      <c r="AX16" s="58">
        <f t="shared" si="2"/>
        <v>22660000</v>
      </c>
      <c r="AY16" s="112">
        <f t="shared" si="3"/>
        <v>0</v>
      </c>
      <c r="AZ16" s="159">
        <v>0</v>
      </c>
      <c r="BA16" s="111" t="s">
        <v>90</v>
      </c>
      <c r="BB16" s="56" t="s">
        <v>92</v>
      </c>
      <c r="BC16" s="173" t="s">
        <v>7429</v>
      </c>
      <c r="BD16" s="51" t="s">
        <v>88</v>
      </c>
      <c r="BE16" s="51" t="s">
        <v>147</v>
      </c>
    </row>
    <row r="17" spans="1:57" s="201" customFormat="1" ht="12.75" x14ac:dyDescent="0.2">
      <c r="A17" s="51">
        <v>2026</v>
      </c>
      <c r="B17" s="51">
        <v>891780111</v>
      </c>
      <c r="C17" s="51" t="s">
        <v>79</v>
      </c>
      <c r="D17" s="161" t="s">
        <v>7468</v>
      </c>
      <c r="E17" s="56" t="s">
        <v>7469</v>
      </c>
      <c r="F17" s="56">
        <v>0</v>
      </c>
      <c r="G17" s="56" t="s">
        <v>82</v>
      </c>
      <c r="H17" s="51" t="s">
        <v>83</v>
      </c>
      <c r="I17" s="121" t="s">
        <v>84</v>
      </c>
      <c r="J17" s="173" t="s">
        <v>7470</v>
      </c>
      <c r="K17" s="114">
        <v>198231200</v>
      </c>
      <c r="L17" s="51" t="s">
        <v>86</v>
      </c>
      <c r="M17" s="173" t="s">
        <v>7471</v>
      </c>
      <c r="N17" s="115">
        <v>901246775</v>
      </c>
      <c r="O17" s="109">
        <v>76</v>
      </c>
      <c r="P17" s="116">
        <v>46036</v>
      </c>
      <c r="Q17" s="109">
        <v>198231200</v>
      </c>
      <c r="R17" s="109">
        <v>1173</v>
      </c>
      <c r="S17" s="116">
        <v>46042</v>
      </c>
      <c r="T17" s="114">
        <v>198231200</v>
      </c>
      <c r="U17" s="56" t="s">
        <v>88</v>
      </c>
      <c r="V17" s="114">
        <v>85465146</v>
      </c>
      <c r="W17" s="121" t="s">
        <v>7472</v>
      </c>
      <c r="X17" s="116">
        <v>46042</v>
      </c>
      <c r="Y17" s="116">
        <v>46100</v>
      </c>
      <c r="Z17" s="116">
        <v>46048</v>
      </c>
      <c r="AA17" s="116">
        <v>46112</v>
      </c>
      <c r="AB17" s="671">
        <f t="shared" si="4"/>
        <v>12</v>
      </c>
      <c r="AC17" s="56">
        <v>0</v>
      </c>
      <c r="AD17" s="114">
        <v>0</v>
      </c>
      <c r="AE17" s="56">
        <v>0</v>
      </c>
      <c r="AF17" s="116" t="s">
        <v>90</v>
      </c>
      <c r="AG17" s="54">
        <f t="shared" si="0"/>
        <v>0</v>
      </c>
      <c r="AH17" s="56">
        <v>0</v>
      </c>
      <c r="AI17" s="114">
        <v>0</v>
      </c>
      <c r="AJ17" s="56" t="s">
        <v>90</v>
      </c>
      <c r="AK17" s="116" t="s">
        <v>90</v>
      </c>
      <c r="AL17" s="56">
        <v>0</v>
      </c>
      <c r="AM17" s="116" t="s">
        <v>90</v>
      </c>
      <c r="AN17" s="116" t="s">
        <v>90</v>
      </c>
      <c r="AO17" s="116" t="s">
        <v>90</v>
      </c>
      <c r="AP17" s="54">
        <f t="shared" si="1"/>
        <v>0</v>
      </c>
      <c r="AQ17" s="54">
        <f>+K17+AD17-AI17</f>
        <v>198231200</v>
      </c>
      <c r="AR17" s="56" t="s">
        <v>88</v>
      </c>
      <c r="AS17" s="114">
        <v>198231200</v>
      </c>
      <c r="AT17" s="56" t="s">
        <v>91</v>
      </c>
      <c r="AU17" s="114">
        <v>0</v>
      </c>
      <c r="AV17" s="116" t="s">
        <v>90</v>
      </c>
      <c r="AW17" s="113">
        <v>198231200</v>
      </c>
      <c r="AX17" s="58">
        <f t="shared" si="2"/>
        <v>0</v>
      </c>
      <c r="AY17" s="112">
        <f t="shared" si="3"/>
        <v>1</v>
      </c>
      <c r="AZ17" s="159">
        <v>1</v>
      </c>
      <c r="BA17" s="111" t="s">
        <v>90</v>
      </c>
      <c r="BB17" s="56" t="s">
        <v>149</v>
      </c>
      <c r="BC17" s="173" t="s">
        <v>7429</v>
      </c>
      <c r="BD17" s="51" t="s">
        <v>88</v>
      </c>
      <c r="BE17" s="51" t="s">
        <v>147</v>
      </c>
    </row>
    <row r="18" spans="1:57" s="201" customFormat="1" ht="12.75" x14ac:dyDescent="0.2">
      <c r="A18" s="51">
        <v>2026</v>
      </c>
      <c r="B18" s="51">
        <v>891780111</v>
      </c>
      <c r="C18" s="51" t="s">
        <v>79</v>
      </c>
      <c r="D18" s="161" t="s">
        <v>7473</v>
      </c>
      <c r="E18" s="56" t="s">
        <v>7474</v>
      </c>
      <c r="F18" s="56">
        <v>0</v>
      </c>
      <c r="G18" s="56" t="s">
        <v>82</v>
      </c>
      <c r="H18" s="51" t="s">
        <v>83</v>
      </c>
      <c r="I18" s="121" t="s">
        <v>84</v>
      </c>
      <c r="J18" s="173" t="s">
        <v>7475</v>
      </c>
      <c r="K18" s="114">
        <v>13564000</v>
      </c>
      <c r="L18" s="51" t="s">
        <v>86</v>
      </c>
      <c r="M18" s="173" t="s">
        <v>7476</v>
      </c>
      <c r="N18" s="115">
        <v>900026333</v>
      </c>
      <c r="O18" s="109">
        <v>111</v>
      </c>
      <c r="P18" s="116">
        <v>46037</v>
      </c>
      <c r="Q18" s="109">
        <v>13564000</v>
      </c>
      <c r="R18" s="109">
        <v>1174</v>
      </c>
      <c r="S18" s="116">
        <v>46042</v>
      </c>
      <c r="T18" s="114">
        <v>13564000</v>
      </c>
      <c r="U18" s="56" t="s">
        <v>88</v>
      </c>
      <c r="V18" s="114">
        <v>7633817</v>
      </c>
      <c r="W18" s="121" t="s">
        <v>7428</v>
      </c>
      <c r="X18" s="116">
        <v>46042</v>
      </c>
      <c r="Y18" s="116">
        <v>46118</v>
      </c>
      <c r="Z18" s="116">
        <v>46045</v>
      </c>
      <c r="AA18" s="116">
        <v>46122</v>
      </c>
      <c r="AB18" s="671">
        <f t="shared" si="4"/>
        <v>4</v>
      </c>
      <c r="AC18" s="56">
        <v>0</v>
      </c>
      <c r="AD18" s="114">
        <v>0</v>
      </c>
      <c r="AE18" s="56">
        <v>0</v>
      </c>
      <c r="AF18" s="116" t="s">
        <v>90</v>
      </c>
      <c r="AG18" s="54">
        <f t="shared" si="0"/>
        <v>0</v>
      </c>
      <c r="AH18" s="56">
        <v>0</v>
      </c>
      <c r="AI18" s="114">
        <v>0</v>
      </c>
      <c r="AJ18" s="56" t="s">
        <v>90</v>
      </c>
      <c r="AK18" s="116" t="s">
        <v>90</v>
      </c>
      <c r="AL18" s="56">
        <v>0</v>
      </c>
      <c r="AM18" s="116" t="s">
        <v>90</v>
      </c>
      <c r="AN18" s="116" t="s">
        <v>90</v>
      </c>
      <c r="AO18" s="116" t="s">
        <v>90</v>
      </c>
      <c r="AP18" s="54">
        <f t="shared" si="1"/>
        <v>0</v>
      </c>
      <c r="AQ18" s="54">
        <f>+K18+AD18-AI18</f>
        <v>13564000</v>
      </c>
      <c r="AR18" s="56" t="s">
        <v>88</v>
      </c>
      <c r="AS18" s="114">
        <v>13564000</v>
      </c>
      <c r="AT18" s="56" t="s">
        <v>91</v>
      </c>
      <c r="AU18" s="114">
        <v>0</v>
      </c>
      <c r="AV18" s="116" t="s">
        <v>90</v>
      </c>
      <c r="AW18" s="113">
        <v>0</v>
      </c>
      <c r="AX18" s="58">
        <f t="shared" si="2"/>
        <v>13564000</v>
      </c>
      <c r="AY18" s="112">
        <f t="shared" si="3"/>
        <v>0</v>
      </c>
      <c r="AZ18" s="159">
        <v>0</v>
      </c>
      <c r="BA18" s="111" t="s">
        <v>90</v>
      </c>
      <c r="BB18" s="56" t="s">
        <v>92</v>
      </c>
      <c r="BC18" s="173" t="s">
        <v>7429</v>
      </c>
      <c r="BD18" s="51" t="s">
        <v>88</v>
      </c>
      <c r="BE18" s="51" t="s">
        <v>147</v>
      </c>
    </row>
    <row r="19" spans="1:57" s="201" customFormat="1" ht="12.75" x14ac:dyDescent="0.2">
      <c r="A19" s="51">
        <v>2026</v>
      </c>
      <c r="B19" s="51">
        <v>891780111</v>
      </c>
      <c r="C19" s="51" t="s">
        <v>79</v>
      </c>
      <c r="D19" s="161" t="s">
        <v>7477</v>
      </c>
      <c r="E19" s="56" t="s">
        <v>7478</v>
      </c>
      <c r="F19" s="56">
        <v>0</v>
      </c>
      <c r="G19" s="56" t="s">
        <v>82</v>
      </c>
      <c r="H19" s="51" t="s">
        <v>83</v>
      </c>
      <c r="I19" s="121" t="s">
        <v>84</v>
      </c>
      <c r="J19" s="173" t="s">
        <v>7479</v>
      </c>
      <c r="K19" s="114">
        <v>26986000</v>
      </c>
      <c r="L19" s="51" t="s">
        <v>86</v>
      </c>
      <c r="M19" s="173" t="s">
        <v>7480</v>
      </c>
      <c r="N19" s="115">
        <v>900129305</v>
      </c>
      <c r="O19" s="109">
        <v>57</v>
      </c>
      <c r="P19" s="116">
        <v>46031</v>
      </c>
      <c r="Q19" s="109">
        <v>26986000</v>
      </c>
      <c r="R19" s="109">
        <v>1176</v>
      </c>
      <c r="S19" s="116">
        <v>46042</v>
      </c>
      <c r="T19" s="114">
        <v>26986000</v>
      </c>
      <c r="U19" s="56" t="s">
        <v>88</v>
      </c>
      <c r="V19" s="114">
        <v>7633817</v>
      </c>
      <c r="W19" s="121" t="s">
        <v>7428</v>
      </c>
      <c r="X19" s="116">
        <v>46042</v>
      </c>
      <c r="Y19" s="116">
        <v>46146</v>
      </c>
      <c r="Z19" s="116">
        <v>46042</v>
      </c>
      <c r="AA19" s="116">
        <v>46150</v>
      </c>
      <c r="AB19" s="671">
        <f t="shared" si="4"/>
        <v>4</v>
      </c>
      <c r="AC19" s="56">
        <v>0</v>
      </c>
      <c r="AD19" s="114">
        <v>0</v>
      </c>
      <c r="AE19" s="56">
        <v>0</v>
      </c>
      <c r="AF19" s="116" t="s">
        <v>90</v>
      </c>
      <c r="AG19" s="54">
        <f t="shared" si="0"/>
        <v>0</v>
      </c>
      <c r="AH19" s="56">
        <v>0</v>
      </c>
      <c r="AI19" s="114">
        <v>0</v>
      </c>
      <c r="AJ19" s="56" t="s">
        <v>90</v>
      </c>
      <c r="AK19" s="116" t="s">
        <v>90</v>
      </c>
      <c r="AL19" s="56">
        <v>0</v>
      </c>
      <c r="AM19" s="116" t="s">
        <v>90</v>
      </c>
      <c r="AN19" s="116" t="s">
        <v>90</v>
      </c>
      <c r="AO19" s="116" t="s">
        <v>90</v>
      </c>
      <c r="AP19" s="54">
        <f t="shared" si="1"/>
        <v>0</v>
      </c>
      <c r="AQ19" s="54">
        <f>+K19+AD19-AI19</f>
        <v>26986000</v>
      </c>
      <c r="AR19" s="56" t="s">
        <v>88</v>
      </c>
      <c r="AS19" s="114">
        <v>26986000</v>
      </c>
      <c r="AT19" s="56" t="s">
        <v>91</v>
      </c>
      <c r="AU19" s="114">
        <v>0</v>
      </c>
      <c r="AV19" s="116" t="s">
        <v>90</v>
      </c>
      <c r="AW19" s="113">
        <v>0</v>
      </c>
      <c r="AX19" s="58">
        <f t="shared" si="2"/>
        <v>26986000</v>
      </c>
      <c r="AY19" s="112">
        <f t="shared" si="3"/>
        <v>0</v>
      </c>
      <c r="AZ19" s="159">
        <v>0</v>
      </c>
      <c r="BA19" s="111" t="s">
        <v>90</v>
      </c>
      <c r="BB19" s="56" t="s">
        <v>149</v>
      </c>
      <c r="BC19" s="173" t="s">
        <v>7429</v>
      </c>
      <c r="BD19" s="51" t="s">
        <v>589</v>
      </c>
      <c r="BE19" s="51" t="s">
        <v>147</v>
      </c>
    </row>
    <row r="20" spans="1:57" s="201" customFormat="1" ht="12.75" x14ac:dyDescent="0.2">
      <c r="A20" s="51">
        <v>2026</v>
      </c>
      <c r="B20" s="51">
        <v>891780111</v>
      </c>
      <c r="C20" s="51" t="s">
        <v>79</v>
      </c>
      <c r="D20" s="161" t="s">
        <v>7481</v>
      </c>
      <c r="E20" s="56" t="s">
        <v>7482</v>
      </c>
      <c r="F20" s="56">
        <v>0</v>
      </c>
      <c r="G20" s="56" t="s">
        <v>82</v>
      </c>
      <c r="H20" s="51" t="s">
        <v>83</v>
      </c>
      <c r="I20" s="121" t="s">
        <v>84</v>
      </c>
      <c r="J20" s="173" t="s">
        <v>7483</v>
      </c>
      <c r="K20" s="114">
        <v>186000000</v>
      </c>
      <c r="L20" s="51" t="s">
        <v>86</v>
      </c>
      <c r="M20" s="173" t="s">
        <v>7484</v>
      </c>
      <c r="N20" s="115">
        <v>901550798</v>
      </c>
      <c r="O20" s="109">
        <v>194</v>
      </c>
      <c r="P20" s="116">
        <v>46038</v>
      </c>
      <c r="Q20" s="109">
        <v>186000000</v>
      </c>
      <c r="R20" s="109">
        <v>1352</v>
      </c>
      <c r="S20" s="116">
        <v>46042</v>
      </c>
      <c r="T20" s="114">
        <v>186000000</v>
      </c>
      <c r="U20" s="56" t="s">
        <v>88</v>
      </c>
      <c r="V20" s="114">
        <v>85467461</v>
      </c>
      <c r="W20" s="121" t="s">
        <v>7434</v>
      </c>
      <c r="X20" s="116">
        <v>46042</v>
      </c>
      <c r="Y20" s="116">
        <v>46048</v>
      </c>
      <c r="Z20" s="116">
        <v>46048</v>
      </c>
      <c r="AA20" s="116">
        <v>46229</v>
      </c>
      <c r="AB20" s="671">
        <f t="shared" si="4"/>
        <v>181</v>
      </c>
      <c r="AC20" s="56">
        <v>0</v>
      </c>
      <c r="AD20" s="114">
        <v>0</v>
      </c>
      <c r="AE20" s="56">
        <v>0</v>
      </c>
      <c r="AF20" s="116" t="s">
        <v>90</v>
      </c>
      <c r="AG20" s="54">
        <f t="shared" si="0"/>
        <v>0</v>
      </c>
      <c r="AH20" s="56">
        <v>0</v>
      </c>
      <c r="AI20" s="114">
        <v>0</v>
      </c>
      <c r="AJ20" s="56" t="s">
        <v>90</v>
      </c>
      <c r="AK20" s="116" t="s">
        <v>90</v>
      </c>
      <c r="AL20" s="56">
        <v>0</v>
      </c>
      <c r="AM20" s="116" t="s">
        <v>90</v>
      </c>
      <c r="AN20" s="116" t="s">
        <v>90</v>
      </c>
      <c r="AO20" s="116" t="s">
        <v>90</v>
      </c>
      <c r="AP20" s="54">
        <f t="shared" si="1"/>
        <v>0</v>
      </c>
      <c r="AQ20" s="54">
        <f>+K20+AD20-AI20</f>
        <v>186000000</v>
      </c>
      <c r="AR20" s="56" t="s">
        <v>88</v>
      </c>
      <c r="AS20" s="114">
        <v>186000000</v>
      </c>
      <c r="AT20" s="56" t="s">
        <v>91</v>
      </c>
      <c r="AU20" s="114">
        <v>0</v>
      </c>
      <c r="AV20" s="116" t="s">
        <v>90</v>
      </c>
      <c r="AW20" s="113">
        <v>101863762</v>
      </c>
      <c r="AX20" s="58">
        <f t="shared" si="2"/>
        <v>84136238</v>
      </c>
      <c r="AY20" s="112">
        <f t="shared" si="3"/>
        <v>0.54765463440860218</v>
      </c>
      <c r="AZ20" s="159">
        <v>0.55000000000000004</v>
      </c>
      <c r="BA20" s="111" t="s">
        <v>90</v>
      </c>
      <c r="BB20" s="56" t="s">
        <v>92</v>
      </c>
      <c r="BC20" s="173" t="s">
        <v>7429</v>
      </c>
      <c r="BD20" s="51" t="s">
        <v>88</v>
      </c>
      <c r="BE20" s="51" t="s">
        <v>147</v>
      </c>
    </row>
    <row r="21" spans="1:57" s="201" customFormat="1" ht="12.75" x14ac:dyDescent="0.2">
      <c r="A21" s="51">
        <v>2026</v>
      </c>
      <c r="B21" s="51">
        <v>891780111</v>
      </c>
      <c r="C21" s="51" t="s">
        <v>79</v>
      </c>
      <c r="D21" s="161" t="s">
        <v>7485</v>
      </c>
      <c r="E21" s="56" t="s">
        <v>7486</v>
      </c>
      <c r="F21" s="56">
        <v>0</v>
      </c>
      <c r="G21" s="56" t="s">
        <v>82</v>
      </c>
      <c r="H21" s="51" t="s">
        <v>83</v>
      </c>
      <c r="I21" s="121" t="s">
        <v>84</v>
      </c>
      <c r="J21" s="173" t="s">
        <v>7487</v>
      </c>
      <c r="K21" s="114">
        <v>265043982</v>
      </c>
      <c r="L21" s="51" t="s">
        <v>86</v>
      </c>
      <c r="M21" s="173" t="s">
        <v>7463</v>
      </c>
      <c r="N21" s="115">
        <v>901237267</v>
      </c>
      <c r="O21" s="109">
        <v>55</v>
      </c>
      <c r="P21" s="116">
        <v>46031</v>
      </c>
      <c r="Q21" s="109">
        <v>265043982</v>
      </c>
      <c r="R21" s="109">
        <v>1353</v>
      </c>
      <c r="S21" s="116">
        <v>46042</v>
      </c>
      <c r="T21" s="114">
        <v>265043982</v>
      </c>
      <c r="U21" s="56" t="s">
        <v>88</v>
      </c>
      <c r="V21" s="114">
        <v>7633817</v>
      </c>
      <c r="W21" s="121" t="s">
        <v>7428</v>
      </c>
      <c r="X21" s="116">
        <v>46042</v>
      </c>
      <c r="Y21" s="116">
        <v>46057</v>
      </c>
      <c r="Z21" s="116">
        <v>46057</v>
      </c>
      <c r="AA21" s="116">
        <v>46063</v>
      </c>
      <c r="AB21" s="671">
        <f t="shared" si="4"/>
        <v>6</v>
      </c>
      <c r="AC21" s="56">
        <v>0</v>
      </c>
      <c r="AD21" s="114">
        <v>0</v>
      </c>
      <c r="AE21" s="56">
        <v>0</v>
      </c>
      <c r="AF21" s="116" t="s">
        <v>90</v>
      </c>
      <c r="AG21" s="54">
        <f t="shared" si="0"/>
        <v>0</v>
      </c>
      <c r="AH21" s="56">
        <v>0</v>
      </c>
      <c r="AI21" s="114">
        <v>0</v>
      </c>
      <c r="AJ21" s="56" t="s">
        <v>90</v>
      </c>
      <c r="AK21" s="116" t="s">
        <v>90</v>
      </c>
      <c r="AL21" s="56">
        <v>0</v>
      </c>
      <c r="AM21" s="116" t="s">
        <v>90</v>
      </c>
      <c r="AN21" s="116" t="s">
        <v>90</v>
      </c>
      <c r="AO21" s="116" t="s">
        <v>90</v>
      </c>
      <c r="AP21" s="54">
        <f t="shared" si="1"/>
        <v>0</v>
      </c>
      <c r="AQ21" s="54">
        <f>+K21+AD21-AI21</f>
        <v>265043982</v>
      </c>
      <c r="AR21" s="56" t="s">
        <v>88</v>
      </c>
      <c r="AS21" s="114">
        <v>265043982</v>
      </c>
      <c r="AT21" s="56" t="s">
        <v>91</v>
      </c>
      <c r="AU21" s="114">
        <v>0</v>
      </c>
      <c r="AV21" s="116" t="s">
        <v>90</v>
      </c>
      <c r="AW21" s="113">
        <v>265043982</v>
      </c>
      <c r="AX21" s="58">
        <f t="shared" si="2"/>
        <v>0</v>
      </c>
      <c r="AY21" s="112">
        <f t="shared" si="3"/>
        <v>1</v>
      </c>
      <c r="AZ21" s="159">
        <v>1</v>
      </c>
      <c r="BA21" s="111" t="s">
        <v>90</v>
      </c>
      <c r="BB21" s="56" t="s">
        <v>149</v>
      </c>
      <c r="BC21" s="173" t="s">
        <v>7429</v>
      </c>
      <c r="BD21" s="51" t="s">
        <v>88</v>
      </c>
      <c r="BE21" s="51" t="s">
        <v>147</v>
      </c>
    </row>
    <row r="22" spans="1:57" s="201" customFormat="1" ht="12.75" x14ac:dyDescent="0.2">
      <c r="A22" s="51">
        <v>2026</v>
      </c>
      <c r="B22" s="51">
        <v>891780111</v>
      </c>
      <c r="C22" s="51" t="s">
        <v>79</v>
      </c>
      <c r="D22" s="161" t="s">
        <v>7488</v>
      </c>
      <c r="E22" s="56" t="s">
        <v>7489</v>
      </c>
      <c r="F22" s="56">
        <v>0</v>
      </c>
      <c r="G22" s="56" t="s">
        <v>82</v>
      </c>
      <c r="H22" s="51" t="s">
        <v>83</v>
      </c>
      <c r="I22" s="121" t="s">
        <v>84</v>
      </c>
      <c r="J22" s="173" t="s">
        <v>7490</v>
      </c>
      <c r="K22" s="114">
        <v>90000000</v>
      </c>
      <c r="L22" s="51" t="s">
        <v>86</v>
      </c>
      <c r="M22" s="173" t="s">
        <v>151</v>
      </c>
      <c r="N22" s="115">
        <v>1082881269</v>
      </c>
      <c r="O22" s="109">
        <v>77</v>
      </c>
      <c r="P22" s="116">
        <v>46036</v>
      </c>
      <c r="Q22" s="109">
        <v>90000000</v>
      </c>
      <c r="R22" s="109">
        <v>1362</v>
      </c>
      <c r="S22" s="116">
        <v>46043</v>
      </c>
      <c r="T22" s="114">
        <v>90000000</v>
      </c>
      <c r="U22" s="56" t="s">
        <v>88</v>
      </c>
      <c r="V22" s="114">
        <v>57400977</v>
      </c>
      <c r="W22" s="121" t="s">
        <v>7491</v>
      </c>
      <c r="X22" s="116">
        <v>46043</v>
      </c>
      <c r="Y22" s="116">
        <v>46079</v>
      </c>
      <c r="Z22" s="116">
        <v>46043</v>
      </c>
      <c r="AA22" s="116">
        <v>46387</v>
      </c>
      <c r="AB22" s="671">
        <f t="shared" si="4"/>
        <v>308</v>
      </c>
      <c r="AC22" s="56">
        <v>0</v>
      </c>
      <c r="AD22" s="114">
        <v>0</v>
      </c>
      <c r="AE22" s="56">
        <v>0</v>
      </c>
      <c r="AF22" s="116" t="s">
        <v>90</v>
      </c>
      <c r="AG22" s="54">
        <f t="shared" si="0"/>
        <v>0</v>
      </c>
      <c r="AH22" s="56">
        <v>0</v>
      </c>
      <c r="AI22" s="114">
        <v>0</v>
      </c>
      <c r="AJ22" s="56" t="s">
        <v>90</v>
      </c>
      <c r="AK22" s="116" t="s">
        <v>90</v>
      </c>
      <c r="AL22" s="56">
        <v>0</v>
      </c>
      <c r="AM22" s="116" t="s">
        <v>90</v>
      </c>
      <c r="AN22" s="116" t="s">
        <v>90</v>
      </c>
      <c r="AO22" s="116" t="s">
        <v>90</v>
      </c>
      <c r="AP22" s="54">
        <f t="shared" si="1"/>
        <v>0</v>
      </c>
      <c r="AQ22" s="54">
        <f>+K22+AD22-AI22</f>
        <v>90000000</v>
      </c>
      <c r="AR22" s="56" t="s">
        <v>88</v>
      </c>
      <c r="AS22" s="114">
        <v>90000000</v>
      </c>
      <c r="AT22" s="56" t="s">
        <v>91</v>
      </c>
      <c r="AU22" s="114">
        <v>0</v>
      </c>
      <c r="AV22" s="116" t="s">
        <v>90</v>
      </c>
      <c r="AW22" s="113">
        <v>0</v>
      </c>
      <c r="AX22" s="58">
        <f t="shared" si="2"/>
        <v>90000000</v>
      </c>
      <c r="AY22" s="112">
        <f t="shared" si="3"/>
        <v>0</v>
      </c>
      <c r="AZ22" s="159">
        <v>0</v>
      </c>
      <c r="BA22" s="111" t="s">
        <v>90</v>
      </c>
      <c r="BB22" s="56" t="s">
        <v>92</v>
      </c>
      <c r="BC22" s="173" t="s">
        <v>7429</v>
      </c>
      <c r="BD22" s="51" t="s">
        <v>88</v>
      </c>
      <c r="BE22" s="51" t="s">
        <v>147</v>
      </c>
    </row>
    <row r="23" spans="1:57" s="201" customFormat="1" ht="12.75" x14ac:dyDescent="0.2">
      <c r="A23" s="51">
        <v>2026</v>
      </c>
      <c r="B23" s="51">
        <v>891780111</v>
      </c>
      <c r="C23" s="51" t="s">
        <v>79</v>
      </c>
      <c r="D23" s="161" t="s">
        <v>7492</v>
      </c>
      <c r="E23" s="56" t="s">
        <v>7493</v>
      </c>
      <c r="F23" s="56">
        <v>0</v>
      </c>
      <c r="G23" s="56" t="s">
        <v>82</v>
      </c>
      <c r="H23" s="51" t="s">
        <v>174</v>
      </c>
      <c r="I23" s="121" t="s">
        <v>84</v>
      </c>
      <c r="J23" s="173" t="s">
        <v>7494</v>
      </c>
      <c r="K23" s="114">
        <v>13345368</v>
      </c>
      <c r="L23" s="51" t="s">
        <v>86</v>
      </c>
      <c r="M23" s="173" t="s">
        <v>7495</v>
      </c>
      <c r="N23" s="115">
        <v>85477624</v>
      </c>
      <c r="O23" s="109">
        <v>127</v>
      </c>
      <c r="P23" s="116">
        <v>46038</v>
      </c>
      <c r="Q23" s="109">
        <v>13345368</v>
      </c>
      <c r="R23" s="109">
        <v>1363</v>
      </c>
      <c r="S23" s="116">
        <v>46043</v>
      </c>
      <c r="T23" s="114">
        <v>13345368</v>
      </c>
      <c r="U23" s="56" t="s">
        <v>88</v>
      </c>
      <c r="V23" s="114">
        <v>72175281</v>
      </c>
      <c r="W23" s="121" t="s">
        <v>7455</v>
      </c>
      <c r="X23" s="116">
        <v>46043</v>
      </c>
      <c r="Y23" s="116">
        <v>46043</v>
      </c>
      <c r="Z23" s="116" t="s">
        <v>90</v>
      </c>
      <c r="AA23" s="116">
        <v>46163</v>
      </c>
      <c r="AB23" s="671">
        <f t="shared" si="4"/>
        <v>120</v>
      </c>
      <c r="AC23" s="56">
        <v>0</v>
      </c>
      <c r="AD23" s="114">
        <v>0</v>
      </c>
      <c r="AE23" s="56">
        <v>0</v>
      </c>
      <c r="AF23" s="116" t="s">
        <v>90</v>
      </c>
      <c r="AG23" s="54">
        <f t="shared" si="0"/>
        <v>0</v>
      </c>
      <c r="AH23" s="56">
        <v>0</v>
      </c>
      <c r="AI23" s="114">
        <v>0</v>
      </c>
      <c r="AJ23" s="56" t="s">
        <v>90</v>
      </c>
      <c r="AK23" s="116" t="s">
        <v>90</v>
      </c>
      <c r="AL23" s="56">
        <v>0</v>
      </c>
      <c r="AM23" s="116" t="s">
        <v>90</v>
      </c>
      <c r="AN23" s="116" t="s">
        <v>90</v>
      </c>
      <c r="AO23" s="116" t="s">
        <v>90</v>
      </c>
      <c r="AP23" s="54">
        <f t="shared" si="1"/>
        <v>0</v>
      </c>
      <c r="AQ23" s="54">
        <f>+K23+AD23-AI23</f>
        <v>13345368</v>
      </c>
      <c r="AR23" s="56" t="s">
        <v>88</v>
      </c>
      <c r="AS23" s="114">
        <v>13345368</v>
      </c>
      <c r="AT23" s="56" t="s">
        <v>91</v>
      </c>
      <c r="AU23" s="114">
        <v>0</v>
      </c>
      <c r="AV23" s="116" t="s">
        <v>90</v>
      </c>
      <c r="AW23" s="113">
        <v>10009026</v>
      </c>
      <c r="AX23" s="58">
        <f t="shared" si="2"/>
        <v>3336342</v>
      </c>
      <c r="AY23" s="112">
        <f t="shared" si="3"/>
        <v>0.75</v>
      </c>
      <c r="AZ23" s="159">
        <v>0.75</v>
      </c>
      <c r="BA23" s="111" t="s">
        <v>90</v>
      </c>
      <c r="BB23" s="56" t="s">
        <v>92</v>
      </c>
      <c r="BC23" s="173" t="s">
        <v>7429</v>
      </c>
      <c r="BD23" s="51" t="s">
        <v>88</v>
      </c>
      <c r="BE23" s="51" t="s">
        <v>147</v>
      </c>
    </row>
    <row r="24" spans="1:57" s="201" customFormat="1" ht="12.75" x14ac:dyDescent="0.2">
      <c r="A24" s="51">
        <v>2026</v>
      </c>
      <c r="B24" s="51">
        <v>891780111</v>
      </c>
      <c r="C24" s="51" t="s">
        <v>79</v>
      </c>
      <c r="D24" s="161" t="s">
        <v>7496</v>
      </c>
      <c r="E24" s="56" t="s">
        <v>7497</v>
      </c>
      <c r="F24" s="56">
        <v>0</v>
      </c>
      <c r="G24" s="56" t="s">
        <v>82</v>
      </c>
      <c r="H24" s="51" t="s">
        <v>83</v>
      </c>
      <c r="I24" s="121" t="s">
        <v>84</v>
      </c>
      <c r="J24" s="173" t="s">
        <v>7498</v>
      </c>
      <c r="K24" s="114">
        <v>109609000</v>
      </c>
      <c r="L24" s="51" t="s">
        <v>86</v>
      </c>
      <c r="M24" s="173" t="s">
        <v>7499</v>
      </c>
      <c r="N24" s="115">
        <v>900637852</v>
      </c>
      <c r="O24" s="109">
        <v>67</v>
      </c>
      <c r="P24" s="116">
        <v>46036</v>
      </c>
      <c r="Q24" s="109">
        <v>109609000</v>
      </c>
      <c r="R24" s="109">
        <v>1364</v>
      </c>
      <c r="S24" s="116">
        <v>46043</v>
      </c>
      <c r="T24" s="114">
        <v>109609000</v>
      </c>
      <c r="U24" s="56" t="s">
        <v>88</v>
      </c>
      <c r="V24" s="114">
        <v>7633817</v>
      </c>
      <c r="W24" s="121" t="s">
        <v>7428</v>
      </c>
      <c r="X24" s="116">
        <v>46043</v>
      </c>
      <c r="Y24" s="116" t="s">
        <v>90</v>
      </c>
      <c r="Z24" s="116">
        <v>46043</v>
      </c>
      <c r="AA24" s="116" t="s">
        <v>90</v>
      </c>
      <c r="AB24" s="671">
        <v>0</v>
      </c>
      <c r="AC24" s="56">
        <v>0</v>
      </c>
      <c r="AD24" s="114">
        <v>0</v>
      </c>
      <c r="AE24" s="56">
        <v>0</v>
      </c>
      <c r="AF24" s="116" t="s">
        <v>90</v>
      </c>
      <c r="AG24" s="54">
        <f t="shared" si="0"/>
        <v>0</v>
      </c>
      <c r="AH24" s="56">
        <v>0</v>
      </c>
      <c r="AI24" s="114">
        <v>0</v>
      </c>
      <c r="AJ24" s="56" t="s">
        <v>90</v>
      </c>
      <c r="AK24" s="116" t="s">
        <v>90</v>
      </c>
      <c r="AL24" s="56">
        <v>0</v>
      </c>
      <c r="AM24" s="116" t="s">
        <v>90</v>
      </c>
      <c r="AN24" s="116" t="s">
        <v>90</v>
      </c>
      <c r="AO24" s="116" t="s">
        <v>90</v>
      </c>
      <c r="AP24" s="54">
        <f t="shared" si="1"/>
        <v>0</v>
      </c>
      <c r="AQ24" s="54">
        <f>+K24+AD24-AI24</f>
        <v>109609000</v>
      </c>
      <c r="AR24" s="56" t="s">
        <v>88</v>
      </c>
      <c r="AS24" s="114">
        <v>109609000</v>
      </c>
      <c r="AT24" s="56" t="s">
        <v>91</v>
      </c>
      <c r="AU24" s="114">
        <v>0</v>
      </c>
      <c r="AV24" s="116" t="s">
        <v>90</v>
      </c>
      <c r="AW24" s="113">
        <v>0</v>
      </c>
      <c r="AX24" s="58">
        <f t="shared" si="2"/>
        <v>109609000</v>
      </c>
      <c r="AY24" s="112">
        <f t="shared" si="3"/>
        <v>0</v>
      </c>
      <c r="AZ24" s="159">
        <v>0</v>
      </c>
      <c r="BA24" s="111" t="s">
        <v>90</v>
      </c>
      <c r="BB24" s="56" t="s">
        <v>296</v>
      </c>
      <c r="BC24" s="173" t="s">
        <v>7429</v>
      </c>
      <c r="BD24" s="51" t="s">
        <v>589</v>
      </c>
      <c r="BE24" s="51" t="s">
        <v>147</v>
      </c>
    </row>
    <row r="25" spans="1:57" s="201" customFormat="1" ht="12.75" x14ac:dyDescent="0.2">
      <c r="A25" s="51">
        <v>2026</v>
      </c>
      <c r="B25" s="51">
        <v>891780111</v>
      </c>
      <c r="C25" s="51" t="s">
        <v>79</v>
      </c>
      <c r="D25" s="161" t="s">
        <v>7500</v>
      </c>
      <c r="E25" s="56" t="s">
        <v>7501</v>
      </c>
      <c r="F25" s="56">
        <v>0</v>
      </c>
      <c r="G25" s="56" t="s">
        <v>82</v>
      </c>
      <c r="H25" s="51" t="s">
        <v>83</v>
      </c>
      <c r="I25" s="121" t="s">
        <v>84</v>
      </c>
      <c r="J25" s="173" t="s">
        <v>7502</v>
      </c>
      <c r="K25" s="114">
        <v>75605746</v>
      </c>
      <c r="L25" s="51" t="s">
        <v>86</v>
      </c>
      <c r="M25" s="173" t="s">
        <v>7503</v>
      </c>
      <c r="N25" s="115">
        <v>800177588</v>
      </c>
      <c r="O25" s="109">
        <v>73</v>
      </c>
      <c r="P25" s="116">
        <v>46036</v>
      </c>
      <c r="Q25" s="109">
        <v>75605746</v>
      </c>
      <c r="R25" s="109">
        <v>1835</v>
      </c>
      <c r="S25" s="116">
        <v>45680</v>
      </c>
      <c r="T25" s="114">
        <v>75605746</v>
      </c>
      <c r="U25" s="56" t="s">
        <v>88</v>
      </c>
      <c r="V25" s="114">
        <v>85465146</v>
      </c>
      <c r="W25" s="121" t="s">
        <v>7472</v>
      </c>
      <c r="X25" s="116">
        <v>46045</v>
      </c>
      <c r="Y25" s="116">
        <v>46101</v>
      </c>
      <c r="Z25" s="116">
        <v>46048</v>
      </c>
      <c r="AA25" s="116">
        <v>46113</v>
      </c>
      <c r="AB25" s="671">
        <f t="shared" si="4"/>
        <v>12</v>
      </c>
      <c r="AC25" s="56">
        <v>0</v>
      </c>
      <c r="AD25" s="114">
        <v>0</v>
      </c>
      <c r="AE25" s="56">
        <v>0</v>
      </c>
      <c r="AF25" s="116" t="s">
        <v>90</v>
      </c>
      <c r="AG25" s="54">
        <f t="shared" si="0"/>
        <v>0</v>
      </c>
      <c r="AH25" s="56">
        <v>0</v>
      </c>
      <c r="AI25" s="114">
        <v>0</v>
      </c>
      <c r="AJ25" s="56" t="s">
        <v>90</v>
      </c>
      <c r="AK25" s="116" t="s">
        <v>90</v>
      </c>
      <c r="AL25" s="56">
        <v>0</v>
      </c>
      <c r="AM25" s="116" t="s">
        <v>90</v>
      </c>
      <c r="AN25" s="116" t="s">
        <v>90</v>
      </c>
      <c r="AO25" s="116" t="s">
        <v>90</v>
      </c>
      <c r="AP25" s="54">
        <f t="shared" si="1"/>
        <v>0</v>
      </c>
      <c r="AQ25" s="54">
        <f>+K25+AD25-AI25</f>
        <v>75605746</v>
      </c>
      <c r="AR25" s="56" t="s">
        <v>88</v>
      </c>
      <c r="AS25" s="114">
        <v>75605746</v>
      </c>
      <c r="AT25" s="56" t="s">
        <v>91</v>
      </c>
      <c r="AU25" s="114">
        <v>0</v>
      </c>
      <c r="AV25" s="116" t="s">
        <v>90</v>
      </c>
      <c r="AW25" s="113">
        <v>75605746</v>
      </c>
      <c r="AX25" s="58">
        <f t="shared" si="2"/>
        <v>0</v>
      </c>
      <c r="AY25" s="112">
        <f t="shared" si="3"/>
        <v>1</v>
      </c>
      <c r="AZ25" s="159">
        <v>1</v>
      </c>
      <c r="BA25" s="111" t="s">
        <v>90</v>
      </c>
      <c r="BB25" s="56" t="s">
        <v>149</v>
      </c>
      <c r="BC25" s="173" t="s">
        <v>7429</v>
      </c>
      <c r="BD25" s="51" t="s">
        <v>88</v>
      </c>
      <c r="BE25" s="51" t="s">
        <v>147</v>
      </c>
    </row>
    <row r="26" spans="1:57" s="201" customFormat="1" ht="12.75" x14ac:dyDescent="0.2">
      <c r="A26" s="51">
        <v>2026</v>
      </c>
      <c r="B26" s="51">
        <v>891780111</v>
      </c>
      <c r="C26" s="51" t="s">
        <v>79</v>
      </c>
      <c r="D26" s="161" t="s">
        <v>7504</v>
      </c>
      <c r="E26" s="56" t="s">
        <v>7505</v>
      </c>
      <c r="F26" s="56">
        <v>0</v>
      </c>
      <c r="G26" s="56" t="s">
        <v>82</v>
      </c>
      <c r="H26" s="51" t="s">
        <v>83</v>
      </c>
      <c r="I26" s="121" t="s">
        <v>84</v>
      </c>
      <c r="J26" s="173" t="s">
        <v>7506</v>
      </c>
      <c r="K26" s="114">
        <v>116713200</v>
      </c>
      <c r="L26" s="51" t="s">
        <v>86</v>
      </c>
      <c r="M26" s="173" t="s">
        <v>7507</v>
      </c>
      <c r="N26" s="115">
        <v>901578681</v>
      </c>
      <c r="O26" s="109">
        <v>54</v>
      </c>
      <c r="P26" s="116">
        <v>46031</v>
      </c>
      <c r="Q26" s="109">
        <v>116713200</v>
      </c>
      <c r="R26" s="109">
        <v>3657</v>
      </c>
      <c r="S26" s="116">
        <v>45680</v>
      </c>
      <c r="T26" s="114">
        <v>116713200</v>
      </c>
      <c r="U26" s="56" t="s">
        <v>88</v>
      </c>
      <c r="V26" s="114">
        <v>7633817</v>
      </c>
      <c r="W26" s="121" t="s">
        <v>7428</v>
      </c>
      <c r="X26" s="116">
        <v>46045</v>
      </c>
      <c r="Y26" s="116">
        <v>46092</v>
      </c>
      <c r="Z26" s="116">
        <v>46049</v>
      </c>
      <c r="AA26" s="116">
        <v>46098</v>
      </c>
      <c r="AB26" s="671">
        <f t="shared" si="4"/>
        <v>6</v>
      </c>
      <c r="AC26" s="56">
        <v>0</v>
      </c>
      <c r="AD26" s="114">
        <v>0</v>
      </c>
      <c r="AE26" s="56">
        <v>0</v>
      </c>
      <c r="AF26" s="116" t="s">
        <v>90</v>
      </c>
      <c r="AG26" s="54">
        <f t="shared" si="0"/>
        <v>0</v>
      </c>
      <c r="AH26" s="56">
        <v>0</v>
      </c>
      <c r="AI26" s="114">
        <v>0</v>
      </c>
      <c r="AJ26" s="56" t="s">
        <v>90</v>
      </c>
      <c r="AK26" s="116" t="s">
        <v>90</v>
      </c>
      <c r="AL26" s="56">
        <v>0</v>
      </c>
      <c r="AM26" s="116" t="s">
        <v>90</v>
      </c>
      <c r="AN26" s="116" t="s">
        <v>90</v>
      </c>
      <c r="AO26" s="116" t="s">
        <v>90</v>
      </c>
      <c r="AP26" s="54">
        <f t="shared" si="1"/>
        <v>0</v>
      </c>
      <c r="AQ26" s="54">
        <f>+K26+AD26-AI26</f>
        <v>116713200</v>
      </c>
      <c r="AR26" s="56" t="s">
        <v>88</v>
      </c>
      <c r="AS26" s="114">
        <v>116713200</v>
      </c>
      <c r="AT26" s="56" t="s">
        <v>91</v>
      </c>
      <c r="AU26" s="114">
        <v>0</v>
      </c>
      <c r="AV26" s="116" t="s">
        <v>90</v>
      </c>
      <c r="AW26" s="113">
        <v>116713200</v>
      </c>
      <c r="AX26" s="58">
        <f t="shared" si="2"/>
        <v>0</v>
      </c>
      <c r="AY26" s="112">
        <f t="shared" si="3"/>
        <v>1</v>
      </c>
      <c r="AZ26" s="159">
        <v>1</v>
      </c>
      <c r="BA26" s="111" t="s">
        <v>90</v>
      </c>
      <c r="BB26" s="56" t="s">
        <v>149</v>
      </c>
      <c r="BC26" s="173" t="s">
        <v>7429</v>
      </c>
      <c r="BD26" s="51" t="s">
        <v>88</v>
      </c>
      <c r="BE26" s="51" t="s">
        <v>147</v>
      </c>
    </row>
    <row r="27" spans="1:57" s="201" customFormat="1" ht="12.75" x14ac:dyDescent="0.2">
      <c r="A27" s="51">
        <v>2026</v>
      </c>
      <c r="B27" s="51">
        <v>891780111</v>
      </c>
      <c r="C27" s="51" t="s">
        <v>79</v>
      </c>
      <c r="D27" s="161" t="s">
        <v>7508</v>
      </c>
      <c r="E27" s="56" t="s">
        <v>7509</v>
      </c>
      <c r="F27" s="56">
        <v>0</v>
      </c>
      <c r="G27" s="56" t="s">
        <v>82</v>
      </c>
      <c r="H27" s="51" t="s">
        <v>83</v>
      </c>
      <c r="I27" s="121" t="s">
        <v>84</v>
      </c>
      <c r="J27" s="173" t="s">
        <v>7510</v>
      </c>
      <c r="K27" s="114">
        <v>75463850</v>
      </c>
      <c r="L27" s="51" t="s">
        <v>86</v>
      </c>
      <c r="M27" s="173" t="s">
        <v>7511</v>
      </c>
      <c r="N27" s="115">
        <v>900197421</v>
      </c>
      <c r="O27" s="109">
        <v>33</v>
      </c>
      <c r="P27" s="116">
        <v>46029</v>
      </c>
      <c r="Q27" s="109">
        <v>75463850</v>
      </c>
      <c r="R27" s="109">
        <v>1837</v>
      </c>
      <c r="S27" s="116">
        <v>45680</v>
      </c>
      <c r="T27" s="114">
        <v>75463850</v>
      </c>
      <c r="U27" s="56" t="s">
        <v>88</v>
      </c>
      <c r="V27" s="114">
        <v>85467461</v>
      </c>
      <c r="W27" s="121" t="s">
        <v>7434</v>
      </c>
      <c r="X27" s="116">
        <v>46045</v>
      </c>
      <c r="Y27" s="116">
        <v>46048</v>
      </c>
      <c r="Z27" s="116">
        <v>46048</v>
      </c>
      <c r="AA27" s="116">
        <v>46087</v>
      </c>
      <c r="AB27" s="671">
        <f t="shared" si="4"/>
        <v>39</v>
      </c>
      <c r="AC27" s="56">
        <v>0</v>
      </c>
      <c r="AD27" s="114">
        <v>0</v>
      </c>
      <c r="AE27" s="56">
        <v>0</v>
      </c>
      <c r="AF27" s="116" t="s">
        <v>90</v>
      </c>
      <c r="AG27" s="54">
        <f t="shared" si="0"/>
        <v>0</v>
      </c>
      <c r="AH27" s="56">
        <v>0</v>
      </c>
      <c r="AI27" s="114">
        <v>0</v>
      </c>
      <c r="AJ27" s="56" t="s">
        <v>90</v>
      </c>
      <c r="AK27" s="116" t="s">
        <v>90</v>
      </c>
      <c r="AL27" s="56">
        <v>0</v>
      </c>
      <c r="AM27" s="116" t="s">
        <v>90</v>
      </c>
      <c r="AN27" s="116" t="s">
        <v>90</v>
      </c>
      <c r="AO27" s="116" t="s">
        <v>90</v>
      </c>
      <c r="AP27" s="54">
        <f t="shared" si="1"/>
        <v>0</v>
      </c>
      <c r="AQ27" s="54">
        <f>+K27+AD27-AI27</f>
        <v>75463850</v>
      </c>
      <c r="AR27" s="56" t="s">
        <v>88</v>
      </c>
      <c r="AS27" s="114">
        <v>75463850</v>
      </c>
      <c r="AT27" s="56" t="s">
        <v>91</v>
      </c>
      <c r="AU27" s="114">
        <v>0</v>
      </c>
      <c r="AV27" s="116" t="s">
        <v>90</v>
      </c>
      <c r="AW27" s="113">
        <v>75463850</v>
      </c>
      <c r="AX27" s="58">
        <f t="shared" si="2"/>
        <v>0</v>
      </c>
      <c r="AY27" s="112">
        <f t="shared" si="3"/>
        <v>1</v>
      </c>
      <c r="AZ27" s="159">
        <v>1</v>
      </c>
      <c r="BA27" s="111" t="s">
        <v>90</v>
      </c>
      <c r="BB27" s="56" t="s">
        <v>149</v>
      </c>
      <c r="BC27" s="173" t="s">
        <v>7429</v>
      </c>
      <c r="BD27" s="51" t="s">
        <v>88</v>
      </c>
      <c r="BE27" s="51" t="s">
        <v>147</v>
      </c>
    </row>
    <row r="28" spans="1:57" s="201" customFormat="1" ht="12.75" x14ac:dyDescent="0.2">
      <c r="A28" s="51">
        <v>2026</v>
      </c>
      <c r="B28" s="51">
        <v>891780111</v>
      </c>
      <c r="C28" s="51" t="s">
        <v>79</v>
      </c>
      <c r="D28" s="161" t="s">
        <v>7512</v>
      </c>
      <c r="E28" s="56" t="s">
        <v>7513</v>
      </c>
      <c r="F28" s="56">
        <v>0</v>
      </c>
      <c r="G28" s="56" t="s">
        <v>82</v>
      </c>
      <c r="H28" s="51" t="s">
        <v>83</v>
      </c>
      <c r="I28" s="121" t="s">
        <v>84</v>
      </c>
      <c r="J28" s="173" t="s">
        <v>7514</v>
      </c>
      <c r="K28" s="114">
        <v>69536970</v>
      </c>
      <c r="L28" s="51" t="s">
        <v>86</v>
      </c>
      <c r="M28" s="173" t="s">
        <v>7515</v>
      </c>
      <c r="N28" s="115">
        <v>830074291</v>
      </c>
      <c r="O28" s="109">
        <v>75</v>
      </c>
      <c r="P28" s="116">
        <v>46036</v>
      </c>
      <c r="Q28" s="109">
        <v>69536970</v>
      </c>
      <c r="R28" s="109">
        <v>1832</v>
      </c>
      <c r="S28" s="116">
        <v>46045</v>
      </c>
      <c r="T28" s="114">
        <v>69536970</v>
      </c>
      <c r="U28" s="56" t="s">
        <v>88</v>
      </c>
      <c r="V28" s="114">
        <v>7633817</v>
      </c>
      <c r="W28" s="121" t="s">
        <v>7428</v>
      </c>
      <c r="X28" s="116">
        <v>46045</v>
      </c>
      <c r="Y28" s="116" t="s">
        <v>90</v>
      </c>
      <c r="Z28" s="116">
        <v>46048</v>
      </c>
      <c r="AA28" s="116" t="s">
        <v>90</v>
      </c>
      <c r="AB28" s="671">
        <v>0</v>
      </c>
      <c r="AC28" s="56">
        <v>0</v>
      </c>
      <c r="AD28" s="114">
        <v>0</v>
      </c>
      <c r="AE28" s="56">
        <v>0</v>
      </c>
      <c r="AF28" s="116" t="s">
        <v>90</v>
      </c>
      <c r="AG28" s="54">
        <f t="shared" si="0"/>
        <v>0</v>
      </c>
      <c r="AH28" s="56">
        <v>0</v>
      </c>
      <c r="AI28" s="114">
        <v>0</v>
      </c>
      <c r="AJ28" s="56" t="s">
        <v>90</v>
      </c>
      <c r="AK28" s="116" t="s">
        <v>90</v>
      </c>
      <c r="AL28" s="56">
        <v>0</v>
      </c>
      <c r="AM28" s="116" t="s">
        <v>90</v>
      </c>
      <c r="AN28" s="116" t="s">
        <v>90</v>
      </c>
      <c r="AO28" s="116" t="s">
        <v>90</v>
      </c>
      <c r="AP28" s="54">
        <f t="shared" si="1"/>
        <v>0</v>
      </c>
      <c r="AQ28" s="54">
        <f>+K28+AD28-AI28</f>
        <v>69536970</v>
      </c>
      <c r="AR28" s="56" t="s">
        <v>88</v>
      </c>
      <c r="AS28" s="114">
        <v>69536970</v>
      </c>
      <c r="AT28" s="56" t="s">
        <v>91</v>
      </c>
      <c r="AU28" s="114">
        <v>0</v>
      </c>
      <c r="AV28" s="116" t="s">
        <v>90</v>
      </c>
      <c r="AW28" s="113">
        <v>0</v>
      </c>
      <c r="AX28" s="58">
        <f t="shared" si="2"/>
        <v>69536970</v>
      </c>
      <c r="AY28" s="112">
        <f t="shared" si="3"/>
        <v>0</v>
      </c>
      <c r="AZ28" s="159">
        <v>0</v>
      </c>
      <c r="BA28" s="111" t="s">
        <v>90</v>
      </c>
      <c r="BB28" s="56" t="s">
        <v>296</v>
      </c>
      <c r="BC28" s="173" t="s">
        <v>7429</v>
      </c>
      <c r="BD28" s="51" t="s">
        <v>589</v>
      </c>
      <c r="BE28" s="51" t="s">
        <v>147</v>
      </c>
    </row>
    <row r="29" spans="1:57" s="201" customFormat="1" ht="12.75" x14ac:dyDescent="0.2">
      <c r="A29" s="51">
        <v>2026</v>
      </c>
      <c r="B29" s="51">
        <v>891780111</v>
      </c>
      <c r="C29" s="51" t="s">
        <v>79</v>
      </c>
      <c r="D29" s="161" t="s">
        <v>7516</v>
      </c>
      <c r="E29" s="56" t="s">
        <v>7517</v>
      </c>
      <c r="F29" s="56">
        <v>0</v>
      </c>
      <c r="G29" s="56" t="s">
        <v>82</v>
      </c>
      <c r="H29" s="51" t="s">
        <v>83</v>
      </c>
      <c r="I29" s="121" t="s">
        <v>84</v>
      </c>
      <c r="J29" s="173" t="s">
        <v>7518</v>
      </c>
      <c r="K29" s="114">
        <v>150000000</v>
      </c>
      <c r="L29" s="51" t="s">
        <v>86</v>
      </c>
      <c r="M29" s="173" t="s">
        <v>7519</v>
      </c>
      <c r="N29" s="115">
        <v>900775606</v>
      </c>
      <c r="O29" s="109">
        <v>235</v>
      </c>
      <c r="P29" s="116">
        <v>46042</v>
      </c>
      <c r="Q29" s="109">
        <v>150000000</v>
      </c>
      <c r="R29" s="109">
        <v>1851</v>
      </c>
      <c r="S29" s="116">
        <v>46045</v>
      </c>
      <c r="T29" s="114">
        <v>150000000</v>
      </c>
      <c r="U29" s="56" t="s">
        <v>88</v>
      </c>
      <c r="V29" s="114">
        <v>85459497</v>
      </c>
      <c r="W29" s="121" t="s">
        <v>7520</v>
      </c>
      <c r="X29" s="116">
        <v>46045</v>
      </c>
      <c r="Y29" s="116">
        <v>46045</v>
      </c>
      <c r="Z29" s="116">
        <v>46045</v>
      </c>
      <c r="AA29" s="116">
        <v>46387</v>
      </c>
      <c r="AB29" s="671">
        <f t="shared" si="4"/>
        <v>342</v>
      </c>
      <c r="AC29" s="56">
        <v>0</v>
      </c>
      <c r="AD29" s="114">
        <v>0</v>
      </c>
      <c r="AE29" s="56">
        <v>0</v>
      </c>
      <c r="AF29" s="116" t="s">
        <v>90</v>
      </c>
      <c r="AG29" s="54">
        <f t="shared" si="0"/>
        <v>0</v>
      </c>
      <c r="AH29" s="56">
        <v>0</v>
      </c>
      <c r="AI29" s="114">
        <v>0</v>
      </c>
      <c r="AJ29" s="56" t="s">
        <v>90</v>
      </c>
      <c r="AK29" s="116" t="s">
        <v>90</v>
      </c>
      <c r="AL29" s="56">
        <v>0</v>
      </c>
      <c r="AM29" s="116" t="s">
        <v>90</v>
      </c>
      <c r="AN29" s="116" t="s">
        <v>90</v>
      </c>
      <c r="AO29" s="116" t="s">
        <v>90</v>
      </c>
      <c r="AP29" s="54">
        <f t="shared" si="1"/>
        <v>0</v>
      </c>
      <c r="AQ29" s="54">
        <f>+K29+AD29-AI29</f>
        <v>150000000</v>
      </c>
      <c r="AR29" s="56" t="s">
        <v>88</v>
      </c>
      <c r="AS29" s="114">
        <v>150000000</v>
      </c>
      <c r="AT29" s="56" t="s">
        <v>91</v>
      </c>
      <c r="AU29" s="114">
        <v>0</v>
      </c>
      <c r="AV29" s="116" t="s">
        <v>90</v>
      </c>
      <c r="AW29" s="113">
        <v>37585739</v>
      </c>
      <c r="AX29" s="58">
        <f t="shared" si="2"/>
        <v>112414261</v>
      </c>
      <c r="AY29" s="112">
        <f t="shared" si="3"/>
        <v>0.25057159333333334</v>
      </c>
      <c r="AZ29" s="159">
        <v>0.25</v>
      </c>
      <c r="BA29" s="111" t="s">
        <v>90</v>
      </c>
      <c r="BB29" s="56" t="s">
        <v>92</v>
      </c>
      <c r="BC29" s="173" t="s">
        <v>7429</v>
      </c>
      <c r="BD29" s="51" t="s">
        <v>88</v>
      </c>
      <c r="BE29" s="51" t="s">
        <v>147</v>
      </c>
    </row>
    <row r="30" spans="1:57" s="201" customFormat="1" ht="12.75" x14ac:dyDescent="0.2">
      <c r="A30" s="51">
        <v>2026</v>
      </c>
      <c r="B30" s="51">
        <v>891780111</v>
      </c>
      <c r="C30" s="51" t="s">
        <v>79</v>
      </c>
      <c r="D30" s="161" t="s">
        <v>7521</v>
      </c>
      <c r="E30" s="56" t="s">
        <v>7522</v>
      </c>
      <c r="F30" s="56">
        <v>0</v>
      </c>
      <c r="G30" s="56" t="s">
        <v>82</v>
      </c>
      <c r="H30" s="51" t="s">
        <v>83</v>
      </c>
      <c r="I30" s="121" t="s">
        <v>84</v>
      </c>
      <c r="J30" s="173" t="s">
        <v>7523</v>
      </c>
      <c r="K30" s="114">
        <v>11025000</v>
      </c>
      <c r="L30" s="51" t="s">
        <v>86</v>
      </c>
      <c r="M30" s="173" t="s">
        <v>7524</v>
      </c>
      <c r="N30" s="115">
        <v>901251648</v>
      </c>
      <c r="O30" s="109">
        <v>113</v>
      </c>
      <c r="P30" s="116">
        <v>46037</v>
      </c>
      <c r="Q30" s="109">
        <v>335013352</v>
      </c>
      <c r="R30" s="109">
        <v>2058</v>
      </c>
      <c r="S30" s="116">
        <v>46045</v>
      </c>
      <c r="T30" s="114">
        <v>11025000</v>
      </c>
      <c r="U30" s="56" t="s">
        <v>88</v>
      </c>
      <c r="V30" s="114">
        <v>72175281</v>
      </c>
      <c r="W30" s="121" t="s">
        <v>7455</v>
      </c>
      <c r="X30" s="116">
        <v>46045</v>
      </c>
      <c r="Y30" s="116">
        <v>46055</v>
      </c>
      <c r="Z30" s="116" t="s">
        <v>90</v>
      </c>
      <c r="AA30" s="116">
        <v>46175</v>
      </c>
      <c r="AB30" s="671">
        <f t="shared" si="4"/>
        <v>120</v>
      </c>
      <c r="AC30" s="56">
        <v>0</v>
      </c>
      <c r="AD30" s="114">
        <v>0</v>
      </c>
      <c r="AE30" s="56">
        <v>0</v>
      </c>
      <c r="AF30" s="116" t="s">
        <v>90</v>
      </c>
      <c r="AG30" s="54">
        <f t="shared" si="0"/>
        <v>0</v>
      </c>
      <c r="AH30" s="56">
        <v>0</v>
      </c>
      <c r="AI30" s="114">
        <v>0</v>
      </c>
      <c r="AJ30" s="56" t="s">
        <v>90</v>
      </c>
      <c r="AK30" s="116" t="s">
        <v>90</v>
      </c>
      <c r="AL30" s="56">
        <v>0</v>
      </c>
      <c r="AM30" s="116" t="s">
        <v>90</v>
      </c>
      <c r="AN30" s="116" t="s">
        <v>90</v>
      </c>
      <c r="AO30" s="116" t="s">
        <v>90</v>
      </c>
      <c r="AP30" s="54">
        <f t="shared" si="1"/>
        <v>0</v>
      </c>
      <c r="AQ30" s="54">
        <f>+K30+AD30-AI30</f>
        <v>11025000</v>
      </c>
      <c r="AR30" s="56" t="s">
        <v>88</v>
      </c>
      <c r="AS30" s="114">
        <v>11025000</v>
      </c>
      <c r="AT30" s="56" t="s">
        <v>91</v>
      </c>
      <c r="AU30" s="114">
        <v>0</v>
      </c>
      <c r="AV30" s="116" t="s">
        <v>90</v>
      </c>
      <c r="AW30" s="113">
        <v>8268750</v>
      </c>
      <c r="AX30" s="58">
        <f t="shared" si="2"/>
        <v>2756250</v>
      </c>
      <c r="AY30" s="112">
        <f t="shared" si="3"/>
        <v>0.75</v>
      </c>
      <c r="AZ30" s="159">
        <v>0.75</v>
      </c>
      <c r="BA30" s="111" t="s">
        <v>90</v>
      </c>
      <c r="BB30" s="56" t="s">
        <v>92</v>
      </c>
      <c r="BC30" s="173" t="s">
        <v>7429</v>
      </c>
      <c r="BD30" s="51" t="s">
        <v>88</v>
      </c>
      <c r="BE30" s="51" t="s">
        <v>147</v>
      </c>
    </row>
    <row r="31" spans="1:57" s="201" customFormat="1" ht="12.75" x14ac:dyDescent="0.2">
      <c r="A31" s="51">
        <v>2026</v>
      </c>
      <c r="B31" s="51">
        <v>891780111</v>
      </c>
      <c r="C31" s="51" t="s">
        <v>79</v>
      </c>
      <c r="D31" s="161" t="s">
        <v>7525</v>
      </c>
      <c r="E31" s="56" t="s">
        <v>7526</v>
      </c>
      <c r="F31" s="56">
        <v>0</v>
      </c>
      <c r="G31" s="56" t="s">
        <v>82</v>
      </c>
      <c r="H31" s="51" t="s">
        <v>83</v>
      </c>
      <c r="I31" s="121" t="s">
        <v>84</v>
      </c>
      <c r="J31" s="173" t="s">
        <v>7527</v>
      </c>
      <c r="K31" s="114">
        <v>17531031</v>
      </c>
      <c r="L31" s="51" t="s">
        <v>86</v>
      </c>
      <c r="M31" s="173" t="s">
        <v>7528</v>
      </c>
      <c r="N31" s="115">
        <v>901208973</v>
      </c>
      <c r="O31" s="109">
        <v>113</v>
      </c>
      <c r="P31" s="116">
        <v>46037</v>
      </c>
      <c r="Q31" s="109">
        <v>335013352</v>
      </c>
      <c r="R31" s="109">
        <v>2059</v>
      </c>
      <c r="S31" s="116">
        <v>46045</v>
      </c>
      <c r="T31" s="114">
        <v>17531031</v>
      </c>
      <c r="U31" s="56" t="s">
        <v>88</v>
      </c>
      <c r="V31" s="114">
        <v>72175281</v>
      </c>
      <c r="W31" s="121" t="s">
        <v>7455</v>
      </c>
      <c r="X31" s="116">
        <v>46045</v>
      </c>
      <c r="Y31" s="116">
        <v>46055</v>
      </c>
      <c r="Z31" s="116" t="s">
        <v>90</v>
      </c>
      <c r="AA31" s="116">
        <v>46175</v>
      </c>
      <c r="AB31" s="671">
        <f t="shared" si="4"/>
        <v>120</v>
      </c>
      <c r="AC31" s="56">
        <v>0</v>
      </c>
      <c r="AD31" s="114">
        <v>0</v>
      </c>
      <c r="AE31" s="56">
        <v>0</v>
      </c>
      <c r="AF31" s="116" t="s">
        <v>90</v>
      </c>
      <c r="AG31" s="54">
        <f t="shared" si="0"/>
        <v>0</v>
      </c>
      <c r="AH31" s="56">
        <v>0</v>
      </c>
      <c r="AI31" s="114">
        <v>0</v>
      </c>
      <c r="AJ31" s="56" t="s">
        <v>90</v>
      </c>
      <c r="AK31" s="116" t="s">
        <v>90</v>
      </c>
      <c r="AL31" s="56">
        <v>0</v>
      </c>
      <c r="AM31" s="116" t="s">
        <v>90</v>
      </c>
      <c r="AN31" s="116" t="s">
        <v>90</v>
      </c>
      <c r="AO31" s="116" t="s">
        <v>90</v>
      </c>
      <c r="AP31" s="54">
        <f t="shared" si="1"/>
        <v>0</v>
      </c>
      <c r="AQ31" s="54">
        <f>+K31+AD31-AI31</f>
        <v>17531031</v>
      </c>
      <c r="AR31" s="56" t="s">
        <v>88</v>
      </c>
      <c r="AS31" s="114">
        <v>17531031</v>
      </c>
      <c r="AT31" s="56" t="s">
        <v>91</v>
      </c>
      <c r="AU31" s="114">
        <v>0</v>
      </c>
      <c r="AV31" s="116" t="s">
        <v>90</v>
      </c>
      <c r="AW31" s="113">
        <v>0</v>
      </c>
      <c r="AX31" s="58">
        <f t="shared" si="2"/>
        <v>17531031</v>
      </c>
      <c r="AY31" s="112">
        <f t="shared" si="3"/>
        <v>0</v>
      </c>
      <c r="AZ31" s="159">
        <v>0</v>
      </c>
      <c r="BA31" s="111" t="s">
        <v>90</v>
      </c>
      <c r="BB31" s="56" t="s">
        <v>92</v>
      </c>
      <c r="BC31" s="173" t="s">
        <v>7429</v>
      </c>
      <c r="BD31" s="51" t="s">
        <v>88</v>
      </c>
      <c r="BE31" s="51" t="s">
        <v>147</v>
      </c>
    </row>
    <row r="32" spans="1:57" s="201" customFormat="1" ht="12.75" x14ac:dyDescent="0.2">
      <c r="A32" s="51">
        <v>2026</v>
      </c>
      <c r="B32" s="51">
        <v>891780111</v>
      </c>
      <c r="C32" s="51" t="s">
        <v>79</v>
      </c>
      <c r="D32" s="161" t="s">
        <v>7529</v>
      </c>
      <c r="E32" s="56" t="s">
        <v>7530</v>
      </c>
      <c r="F32" s="56">
        <v>0</v>
      </c>
      <c r="G32" s="56" t="s">
        <v>82</v>
      </c>
      <c r="H32" s="51" t="s">
        <v>83</v>
      </c>
      <c r="I32" s="121" t="s">
        <v>84</v>
      </c>
      <c r="J32" s="173" t="s">
        <v>7531</v>
      </c>
      <c r="K32" s="114">
        <v>57467000</v>
      </c>
      <c r="L32" s="51" t="s">
        <v>86</v>
      </c>
      <c r="M32" s="173" t="s">
        <v>7532</v>
      </c>
      <c r="N32" s="115">
        <v>900146629</v>
      </c>
      <c r="O32" s="109">
        <v>105</v>
      </c>
      <c r="P32" s="116">
        <v>46037</v>
      </c>
      <c r="Q32" s="109">
        <v>57467000</v>
      </c>
      <c r="R32" s="109">
        <v>2064</v>
      </c>
      <c r="S32" s="116">
        <v>46045</v>
      </c>
      <c r="T32" s="114">
        <v>57467000</v>
      </c>
      <c r="U32" s="56" t="s">
        <v>88</v>
      </c>
      <c r="V32" s="114">
        <v>85459497</v>
      </c>
      <c r="W32" s="121" t="s">
        <v>7520</v>
      </c>
      <c r="X32" s="116">
        <v>46045</v>
      </c>
      <c r="Y32" s="116">
        <v>46048</v>
      </c>
      <c r="Z32" s="116" t="s">
        <v>90</v>
      </c>
      <c r="AA32" s="116">
        <v>46387</v>
      </c>
      <c r="AB32" s="671">
        <f t="shared" si="4"/>
        <v>339</v>
      </c>
      <c r="AC32" s="56">
        <v>0</v>
      </c>
      <c r="AD32" s="114">
        <v>0</v>
      </c>
      <c r="AE32" s="56">
        <v>0</v>
      </c>
      <c r="AF32" s="116" t="s">
        <v>90</v>
      </c>
      <c r="AG32" s="54">
        <f t="shared" si="0"/>
        <v>0</v>
      </c>
      <c r="AH32" s="56">
        <v>0</v>
      </c>
      <c r="AI32" s="114">
        <v>0</v>
      </c>
      <c r="AJ32" s="56" t="s">
        <v>90</v>
      </c>
      <c r="AK32" s="116" t="s">
        <v>90</v>
      </c>
      <c r="AL32" s="56">
        <v>0</v>
      </c>
      <c r="AM32" s="116" t="s">
        <v>90</v>
      </c>
      <c r="AN32" s="116" t="s">
        <v>90</v>
      </c>
      <c r="AO32" s="116" t="s">
        <v>90</v>
      </c>
      <c r="AP32" s="54">
        <f t="shared" si="1"/>
        <v>0</v>
      </c>
      <c r="AQ32" s="54">
        <f>+K32+AD32-AI32</f>
        <v>57467000</v>
      </c>
      <c r="AR32" s="56" t="s">
        <v>88</v>
      </c>
      <c r="AS32" s="114">
        <v>57467000</v>
      </c>
      <c r="AT32" s="56" t="s">
        <v>91</v>
      </c>
      <c r="AU32" s="114">
        <v>0</v>
      </c>
      <c r="AV32" s="116" t="s">
        <v>90</v>
      </c>
      <c r="AW32" s="113">
        <v>27208160</v>
      </c>
      <c r="AX32" s="58">
        <f t="shared" si="2"/>
        <v>30258840</v>
      </c>
      <c r="AY32" s="112">
        <f t="shared" si="3"/>
        <v>0.47345711451789724</v>
      </c>
      <c r="AZ32" s="159">
        <v>0.47</v>
      </c>
      <c r="BA32" s="111" t="s">
        <v>90</v>
      </c>
      <c r="BB32" s="56" t="s">
        <v>92</v>
      </c>
      <c r="BC32" s="173" t="s">
        <v>7429</v>
      </c>
      <c r="BD32" s="51" t="s">
        <v>88</v>
      </c>
      <c r="BE32" s="51" t="s">
        <v>147</v>
      </c>
    </row>
    <row r="33" spans="1:57" s="201" customFormat="1" ht="12.75" x14ac:dyDescent="0.2">
      <c r="A33" s="51">
        <v>2026</v>
      </c>
      <c r="B33" s="51">
        <v>891780111</v>
      </c>
      <c r="C33" s="51" t="s">
        <v>79</v>
      </c>
      <c r="D33" s="161" t="s">
        <v>7533</v>
      </c>
      <c r="E33" s="56" t="s">
        <v>7534</v>
      </c>
      <c r="F33" s="56">
        <v>0</v>
      </c>
      <c r="G33" s="56" t="s">
        <v>82</v>
      </c>
      <c r="H33" s="51" t="s">
        <v>83</v>
      </c>
      <c r="I33" s="121" t="s">
        <v>84</v>
      </c>
      <c r="J33" s="173" t="s">
        <v>7535</v>
      </c>
      <c r="K33" s="114">
        <v>50394120</v>
      </c>
      <c r="L33" s="51" t="s">
        <v>86</v>
      </c>
      <c r="M33" s="173" t="s">
        <v>7536</v>
      </c>
      <c r="N33" s="115">
        <v>901346015</v>
      </c>
      <c r="O33" s="109">
        <v>199</v>
      </c>
      <c r="P33" s="116">
        <v>46038</v>
      </c>
      <c r="Q33" s="109">
        <v>50394120</v>
      </c>
      <c r="R33" s="109">
        <v>2065</v>
      </c>
      <c r="S33" s="116">
        <v>46045</v>
      </c>
      <c r="T33" s="114">
        <v>50394120</v>
      </c>
      <c r="U33" s="56" t="s">
        <v>88</v>
      </c>
      <c r="V33" s="114">
        <v>85467461</v>
      </c>
      <c r="W33" s="121" t="s">
        <v>7434</v>
      </c>
      <c r="X33" s="116">
        <v>46045</v>
      </c>
      <c r="Y33" s="116">
        <v>46063</v>
      </c>
      <c r="Z33" s="116">
        <v>46048</v>
      </c>
      <c r="AA33" s="116">
        <v>46122</v>
      </c>
      <c r="AB33" s="671">
        <f t="shared" si="4"/>
        <v>59</v>
      </c>
      <c r="AC33" s="56">
        <v>0</v>
      </c>
      <c r="AD33" s="114">
        <v>0</v>
      </c>
      <c r="AE33" s="56">
        <v>0</v>
      </c>
      <c r="AF33" s="116" t="s">
        <v>90</v>
      </c>
      <c r="AG33" s="54">
        <f t="shared" si="0"/>
        <v>0</v>
      </c>
      <c r="AH33" s="56">
        <v>0</v>
      </c>
      <c r="AI33" s="114">
        <v>0</v>
      </c>
      <c r="AJ33" s="56" t="s">
        <v>90</v>
      </c>
      <c r="AK33" s="116" t="s">
        <v>90</v>
      </c>
      <c r="AL33" s="56">
        <v>0</v>
      </c>
      <c r="AM33" s="116" t="s">
        <v>90</v>
      </c>
      <c r="AN33" s="116" t="s">
        <v>90</v>
      </c>
      <c r="AO33" s="116" t="s">
        <v>90</v>
      </c>
      <c r="AP33" s="54">
        <f t="shared" si="1"/>
        <v>0</v>
      </c>
      <c r="AQ33" s="54">
        <f>+K33+AD33-AI33</f>
        <v>50394120</v>
      </c>
      <c r="AR33" s="56" t="s">
        <v>88</v>
      </c>
      <c r="AS33" s="114">
        <v>50394120</v>
      </c>
      <c r="AT33" s="56" t="s">
        <v>91</v>
      </c>
      <c r="AU33" s="114">
        <v>0</v>
      </c>
      <c r="AV33" s="116" t="s">
        <v>90</v>
      </c>
      <c r="AW33" s="113">
        <v>50394120</v>
      </c>
      <c r="AX33" s="58">
        <f t="shared" si="2"/>
        <v>0</v>
      </c>
      <c r="AY33" s="112">
        <f t="shared" si="3"/>
        <v>1</v>
      </c>
      <c r="AZ33" s="159">
        <v>1</v>
      </c>
      <c r="BA33" s="111" t="s">
        <v>90</v>
      </c>
      <c r="BB33" s="56" t="s">
        <v>149</v>
      </c>
      <c r="BC33" s="173" t="s">
        <v>7429</v>
      </c>
      <c r="BD33" s="51" t="s">
        <v>88</v>
      </c>
      <c r="BE33" s="51" t="s">
        <v>147</v>
      </c>
    </row>
    <row r="34" spans="1:57" s="201" customFormat="1" ht="12.75" x14ac:dyDescent="0.2">
      <c r="A34" s="51">
        <v>2026</v>
      </c>
      <c r="B34" s="51">
        <v>891780111</v>
      </c>
      <c r="C34" s="51" t="s">
        <v>79</v>
      </c>
      <c r="D34" s="161" t="s">
        <v>7537</v>
      </c>
      <c r="E34" s="56" t="s">
        <v>7538</v>
      </c>
      <c r="F34" s="56">
        <v>0</v>
      </c>
      <c r="G34" s="56" t="s">
        <v>82</v>
      </c>
      <c r="H34" s="51" t="s">
        <v>83</v>
      </c>
      <c r="I34" s="121" t="s">
        <v>84</v>
      </c>
      <c r="J34" s="173" t="s">
        <v>7539</v>
      </c>
      <c r="K34" s="114">
        <v>125851731</v>
      </c>
      <c r="L34" s="51" t="s">
        <v>86</v>
      </c>
      <c r="M34" s="173" t="s">
        <v>7540</v>
      </c>
      <c r="N34" s="115">
        <v>84457251</v>
      </c>
      <c r="O34" s="109">
        <v>202</v>
      </c>
      <c r="P34" s="116">
        <v>45673</v>
      </c>
      <c r="Q34" s="109">
        <v>125851731</v>
      </c>
      <c r="R34" s="109">
        <v>2066</v>
      </c>
      <c r="S34" s="116">
        <v>46045</v>
      </c>
      <c r="T34" s="114">
        <v>125851731</v>
      </c>
      <c r="U34" s="56" t="s">
        <v>88</v>
      </c>
      <c r="V34" s="114">
        <v>85459497</v>
      </c>
      <c r="W34" s="121" t="s">
        <v>7520</v>
      </c>
      <c r="X34" s="116">
        <v>46045</v>
      </c>
      <c r="Y34" s="116">
        <v>46048</v>
      </c>
      <c r="Z34" s="116">
        <v>46048</v>
      </c>
      <c r="AA34" s="116">
        <v>46387</v>
      </c>
      <c r="AB34" s="671">
        <f t="shared" si="4"/>
        <v>339</v>
      </c>
      <c r="AC34" s="56">
        <v>0</v>
      </c>
      <c r="AD34" s="114">
        <v>0</v>
      </c>
      <c r="AE34" s="56">
        <v>0</v>
      </c>
      <c r="AF34" s="116" t="s">
        <v>90</v>
      </c>
      <c r="AG34" s="54">
        <f t="shared" si="0"/>
        <v>0</v>
      </c>
      <c r="AH34" s="56">
        <v>0</v>
      </c>
      <c r="AI34" s="114">
        <v>0</v>
      </c>
      <c r="AJ34" s="56" t="s">
        <v>90</v>
      </c>
      <c r="AK34" s="116" t="s">
        <v>90</v>
      </c>
      <c r="AL34" s="56">
        <v>0</v>
      </c>
      <c r="AM34" s="116" t="s">
        <v>90</v>
      </c>
      <c r="AN34" s="116" t="s">
        <v>90</v>
      </c>
      <c r="AO34" s="116" t="s">
        <v>90</v>
      </c>
      <c r="AP34" s="54">
        <f t="shared" si="1"/>
        <v>0</v>
      </c>
      <c r="AQ34" s="54">
        <f>+K34+AD34-AI34</f>
        <v>125851731</v>
      </c>
      <c r="AR34" s="56" t="s">
        <v>88</v>
      </c>
      <c r="AS34" s="114">
        <v>125851731</v>
      </c>
      <c r="AT34" s="56" t="s">
        <v>91</v>
      </c>
      <c r="AU34" s="114">
        <v>0</v>
      </c>
      <c r="AV34" s="116" t="s">
        <v>90</v>
      </c>
      <c r="AW34" s="113">
        <v>51585650</v>
      </c>
      <c r="AX34" s="58">
        <f t="shared" si="2"/>
        <v>74266081</v>
      </c>
      <c r="AY34" s="112">
        <f t="shared" si="3"/>
        <v>0.40989225646804966</v>
      </c>
      <c r="AZ34" s="159">
        <v>0.41</v>
      </c>
      <c r="BA34" s="111" t="s">
        <v>90</v>
      </c>
      <c r="BB34" s="56" t="s">
        <v>92</v>
      </c>
      <c r="BC34" s="173" t="s">
        <v>7429</v>
      </c>
      <c r="BD34" s="51" t="s">
        <v>88</v>
      </c>
      <c r="BE34" s="51" t="s">
        <v>147</v>
      </c>
    </row>
    <row r="35" spans="1:57" s="201" customFormat="1" ht="12.75" x14ac:dyDescent="0.2">
      <c r="A35" s="51">
        <v>2026</v>
      </c>
      <c r="B35" s="51">
        <v>891780111</v>
      </c>
      <c r="C35" s="51" t="s">
        <v>79</v>
      </c>
      <c r="D35" s="161" t="s">
        <v>7541</v>
      </c>
      <c r="E35" s="56" t="s">
        <v>7542</v>
      </c>
      <c r="F35" s="56">
        <v>0</v>
      </c>
      <c r="G35" s="56" t="s">
        <v>82</v>
      </c>
      <c r="H35" s="51" t="s">
        <v>83</v>
      </c>
      <c r="I35" s="121" t="s">
        <v>84</v>
      </c>
      <c r="J35" s="173" t="s">
        <v>7543</v>
      </c>
      <c r="K35" s="114">
        <v>325000000</v>
      </c>
      <c r="L35" s="51" t="s">
        <v>86</v>
      </c>
      <c r="M35" s="173" t="s">
        <v>7544</v>
      </c>
      <c r="N35" s="115">
        <v>901279448</v>
      </c>
      <c r="O35" s="109" t="s">
        <v>7545</v>
      </c>
      <c r="P35" s="116">
        <v>46038</v>
      </c>
      <c r="Q35" s="109">
        <v>325000000</v>
      </c>
      <c r="R35" s="109">
        <v>2067</v>
      </c>
      <c r="S35" s="116">
        <v>46045</v>
      </c>
      <c r="T35" s="114">
        <v>325000000</v>
      </c>
      <c r="U35" s="56" t="s">
        <v>88</v>
      </c>
      <c r="V35" s="114">
        <v>85459497</v>
      </c>
      <c r="W35" s="121" t="s">
        <v>7520</v>
      </c>
      <c r="X35" s="116">
        <v>46045</v>
      </c>
      <c r="Y35" s="116">
        <v>46048</v>
      </c>
      <c r="Z35" s="116">
        <v>46048</v>
      </c>
      <c r="AA35" s="116">
        <v>46203</v>
      </c>
      <c r="AB35" s="671">
        <f t="shared" si="4"/>
        <v>155</v>
      </c>
      <c r="AC35" s="56">
        <v>1</v>
      </c>
      <c r="AD35" s="114">
        <v>100000000</v>
      </c>
      <c r="AE35" s="56">
        <v>0</v>
      </c>
      <c r="AF35" s="116" t="s">
        <v>90</v>
      </c>
      <c r="AG35" s="54">
        <f t="shared" si="0"/>
        <v>0</v>
      </c>
      <c r="AH35" s="56">
        <v>0</v>
      </c>
      <c r="AI35" s="114">
        <v>0</v>
      </c>
      <c r="AJ35" s="56" t="s">
        <v>90</v>
      </c>
      <c r="AK35" s="116" t="s">
        <v>90</v>
      </c>
      <c r="AL35" s="56">
        <v>0</v>
      </c>
      <c r="AM35" s="116" t="s">
        <v>90</v>
      </c>
      <c r="AN35" s="116" t="s">
        <v>90</v>
      </c>
      <c r="AO35" s="116" t="s">
        <v>90</v>
      </c>
      <c r="AP35" s="54">
        <f t="shared" si="1"/>
        <v>0</v>
      </c>
      <c r="AQ35" s="54">
        <f>+K35+AD35-AI35</f>
        <v>425000000</v>
      </c>
      <c r="AR35" s="56" t="s">
        <v>88</v>
      </c>
      <c r="AS35" s="114">
        <v>325000000</v>
      </c>
      <c r="AT35" s="56" t="s">
        <v>91</v>
      </c>
      <c r="AU35" s="114">
        <v>0</v>
      </c>
      <c r="AV35" s="116" t="s">
        <v>90</v>
      </c>
      <c r="AW35" s="113">
        <v>219067656</v>
      </c>
      <c r="AX35" s="58">
        <f t="shared" si="2"/>
        <v>205932344</v>
      </c>
      <c r="AY35" s="112">
        <f t="shared" si="3"/>
        <v>0.51545330823529412</v>
      </c>
      <c r="AZ35" s="159">
        <v>0.67</v>
      </c>
      <c r="BA35" s="111" t="s">
        <v>90</v>
      </c>
      <c r="BB35" s="56" t="s">
        <v>92</v>
      </c>
      <c r="BC35" s="173" t="s">
        <v>7429</v>
      </c>
      <c r="BD35" s="51" t="s">
        <v>88</v>
      </c>
      <c r="BE35" s="51" t="s">
        <v>147</v>
      </c>
    </row>
    <row r="36" spans="1:57" s="201" customFormat="1" ht="12.75" x14ac:dyDescent="0.2">
      <c r="A36" s="51">
        <v>2026</v>
      </c>
      <c r="B36" s="51">
        <v>891780111</v>
      </c>
      <c r="C36" s="51" t="s">
        <v>79</v>
      </c>
      <c r="D36" s="161" t="s">
        <v>7546</v>
      </c>
      <c r="E36" s="56" t="s">
        <v>7547</v>
      </c>
      <c r="F36" s="56">
        <v>0</v>
      </c>
      <c r="G36" s="56" t="s">
        <v>82</v>
      </c>
      <c r="H36" s="51" t="s">
        <v>83</v>
      </c>
      <c r="I36" s="121" t="s">
        <v>84</v>
      </c>
      <c r="J36" s="173" t="s">
        <v>7548</v>
      </c>
      <c r="K36" s="114">
        <v>9478875</v>
      </c>
      <c r="L36" s="51" t="s">
        <v>86</v>
      </c>
      <c r="M36" s="173" t="s">
        <v>7549</v>
      </c>
      <c r="N36" s="115">
        <v>860014923</v>
      </c>
      <c r="O36" s="109">
        <v>79</v>
      </c>
      <c r="P36" s="116">
        <v>46036</v>
      </c>
      <c r="Q36" s="109">
        <v>12208875</v>
      </c>
      <c r="R36" s="109">
        <v>2069</v>
      </c>
      <c r="S36" s="116">
        <v>46045</v>
      </c>
      <c r="T36" s="114">
        <v>9478875</v>
      </c>
      <c r="U36" s="56" t="s">
        <v>88</v>
      </c>
      <c r="V36" s="114">
        <v>72175281</v>
      </c>
      <c r="W36" s="121" t="s">
        <v>7455</v>
      </c>
      <c r="X36" s="116">
        <v>46045</v>
      </c>
      <c r="Y36" s="245">
        <v>46063</v>
      </c>
      <c r="Z36" s="245" t="s">
        <v>90</v>
      </c>
      <c r="AA36" s="245">
        <v>46123</v>
      </c>
      <c r="AB36" s="671">
        <f t="shared" si="4"/>
        <v>60</v>
      </c>
      <c r="AC36" s="56">
        <v>0</v>
      </c>
      <c r="AD36" s="114">
        <v>0</v>
      </c>
      <c r="AE36" s="56">
        <v>0</v>
      </c>
      <c r="AF36" s="116" t="s">
        <v>90</v>
      </c>
      <c r="AG36" s="54">
        <f t="shared" si="0"/>
        <v>0</v>
      </c>
      <c r="AH36" s="56">
        <v>0</v>
      </c>
      <c r="AI36" s="114">
        <v>0</v>
      </c>
      <c r="AJ36" s="56" t="s">
        <v>90</v>
      </c>
      <c r="AK36" s="116" t="s">
        <v>90</v>
      </c>
      <c r="AL36" s="56">
        <v>0</v>
      </c>
      <c r="AM36" s="116" t="s">
        <v>90</v>
      </c>
      <c r="AN36" s="116" t="s">
        <v>90</v>
      </c>
      <c r="AO36" s="116" t="s">
        <v>90</v>
      </c>
      <c r="AP36" s="54">
        <f t="shared" si="1"/>
        <v>0</v>
      </c>
      <c r="AQ36" s="54">
        <f>+K36+AD36-AI36</f>
        <v>9478875</v>
      </c>
      <c r="AR36" s="56" t="s">
        <v>88</v>
      </c>
      <c r="AS36" s="114">
        <v>9478875</v>
      </c>
      <c r="AT36" s="56" t="s">
        <v>91</v>
      </c>
      <c r="AU36" s="114">
        <v>0</v>
      </c>
      <c r="AV36" s="116" t="s">
        <v>90</v>
      </c>
      <c r="AW36" s="113">
        <v>8979364</v>
      </c>
      <c r="AX36" s="58">
        <f t="shared" si="2"/>
        <v>499511</v>
      </c>
      <c r="AY36" s="112">
        <f t="shared" si="3"/>
        <v>0.94730271261093746</v>
      </c>
      <c r="AZ36" s="159">
        <v>0.95</v>
      </c>
      <c r="BA36" s="111" t="s">
        <v>90</v>
      </c>
      <c r="BB36" s="56" t="s">
        <v>92</v>
      </c>
      <c r="BC36" s="173" t="s">
        <v>7429</v>
      </c>
      <c r="BD36" s="51" t="s">
        <v>88</v>
      </c>
      <c r="BE36" s="51" t="s">
        <v>147</v>
      </c>
    </row>
    <row r="37" spans="1:57" s="201" customFormat="1" ht="12.75" x14ac:dyDescent="0.2">
      <c r="A37" s="51">
        <v>2026</v>
      </c>
      <c r="B37" s="51">
        <v>891780111</v>
      </c>
      <c r="C37" s="51" t="s">
        <v>79</v>
      </c>
      <c r="D37" s="161" t="s">
        <v>7550</v>
      </c>
      <c r="E37" s="56" t="s">
        <v>7551</v>
      </c>
      <c r="F37" s="56">
        <v>0</v>
      </c>
      <c r="G37" s="56" t="s">
        <v>82</v>
      </c>
      <c r="H37" s="51" t="s">
        <v>83</v>
      </c>
      <c r="I37" s="121" t="s">
        <v>84</v>
      </c>
      <c r="J37" s="173" t="s">
        <v>7552</v>
      </c>
      <c r="K37" s="114">
        <v>65000000</v>
      </c>
      <c r="L37" s="51" t="s">
        <v>86</v>
      </c>
      <c r="M37" s="173" t="s">
        <v>7553</v>
      </c>
      <c r="N37" s="115">
        <v>802005601</v>
      </c>
      <c r="O37" s="109">
        <v>101</v>
      </c>
      <c r="P37" s="116">
        <v>46037</v>
      </c>
      <c r="Q37" s="109">
        <v>65000000</v>
      </c>
      <c r="R37" s="109">
        <v>2070</v>
      </c>
      <c r="S37" s="116">
        <v>46045</v>
      </c>
      <c r="T37" s="114">
        <v>65000000</v>
      </c>
      <c r="U37" s="56" t="s">
        <v>88</v>
      </c>
      <c r="V37" s="114">
        <v>85459497</v>
      </c>
      <c r="W37" s="121" t="s">
        <v>7520</v>
      </c>
      <c r="X37" s="116">
        <v>46045</v>
      </c>
      <c r="Y37" s="116">
        <v>46048</v>
      </c>
      <c r="Z37" s="116">
        <v>46048</v>
      </c>
      <c r="AA37" s="116">
        <v>46203</v>
      </c>
      <c r="AB37" s="671">
        <f t="shared" si="4"/>
        <v>155</v>
      </c>
      <c r="AC37" s="56">
        <v>0</v>
      </c>
      <c r="AD37" s="114">
        <v>0</v>
      </c>
      <c r="AE37" s="56">
        <v>0</v>
      </c>
      <c r="AF37" s="116" t="s">
        <v>90</v>
      </c>
      <c r="AG37" s="54">
        <f t="shared" si="0"/>
        <v>0</v>
      </c>
      <c r="AH37" s="56">
        <v>0</v>
      </c>
      <c r="AI37" s="114">
        <v>0</v>
      </c>
      <c r="AJ37" s="56" t="s">
        <v>90</v>
      </c>
      <c r="AK37" s="116" t="s">
        <v>90</v>
      </c>
      <c r="AL37" s="56">
        <v>0</v>
      </c>
      <c r="AM37" s="116" t="s">
        <v>90</v>
      </c>
      <c r="AN37" s="116" t="s">
        <v>90</v>
      </c>
      <c r="AO37" s="116" t="s">
        <v>90</v>
      </c>
      <c r="AP37" s="54">
        <f t="shared" si="1"/>
        <v>0</v>
      </c>
      <c r="AQ37" s="54">
        <f>+K37+AD37-AI37</f>
        <v>65000000</v>
      </c>
      <c r="AR37" s="56" t="s">
        <v>88</v>
      </c>
      <c r="AS37" s="114">
        <v>65000000</v>
      </c>
      <c r="AT37" s="56" t="s">
        <v>91</v>
      </c>
      <c r="AU37" s="114">
        <v>0</v>
      </c>
      <c r="AV37" s="116" t="s">
        <v>90</v>
      </c>
      <c r="AW37" s="113">
        <v>47475501</v>
      </c>
      <c r="AX37" s="58">
        <f t="shared" si="2"/>
        <v>17524499</v>
      </c>
      <c r="AY37" s="112">
        <f t="shared" si="3"/>
        <v>0.73039232307692303</v>
      </c>
      <c r="AZ37" s="159">
        <v>0.73</v>
      </c>
      <c r="BA37" s="111" t="s">
        <v>90</v>
      </c>
      <c r="BB37" s="56" t="s">
        <v>92</v>
      </c>
      <c r="BC37" s="173" t="s">
        <v>7429</v>
      </c>
      <c r="BD37" s="51" t="s">
        <v>88</v>
      </c>
      <c r="BE37" s="51" t="s">
        <v>147</v>
      </c>
    </row>
    <row r="38" spans="1:57" s="201" customFormat="1" ht="12.75" x14ac:dyDescent="0.2">
      <c r="A38" s="51">
        <v>2026</v>
      </c>
      <c r="B38" s="51">
        <v>891780111</v>
      </c>
      <c r="C38" s="51" t="s">
        <v>79</v>
      </c>
      <c r="D38" s="161" t="s">
        <v>7554</v>
      </c>
      <c r="E38" s="56" t="s">
        <v>7555</v>
      </c>
      <c r="F38" s="56">
        <v>0</v>
      </c>
      <c r="G38" s="56" t="s">
        <v>82</v>
      </c>
      <c r="H38" s="51" t="s">
        <v>83</v>
      </c>
      <c r="I38" s="121" t="s">
        <v>84</v>
      </c>
      <c r="J38" s="173" t="s">
        <v>7556</v>
      </c>
      <c r="K38" s="114">
        <v>40245800</v>
      </c>
      <c r="L38" s="51" t="s">
        <v>86</v>
      </c>
      <c r="M38" s="173" t="s">
        <v>7557</v>
      </c>
      <c r="N38" s="115">
        <v>900794405</v>
      </c>
      <c r="O38" s="109">
        <v>60</v>
      </c>
      <c r="P38" s="116">
        <v>46036</v>
      </c>
      <c r="Q38" s="109">
        <v>40245800</v>
      </c>
      <c r="R38" s="109">
        <v>2071</v>
      </c>
      <c r="S38" s="116">
        <v>46045</v>
      </c>
      <c r="T38" s="114">
        <v>40245800</v>
      </c>
      <c r="U38" s="56" t="s">
        <v>88</v>
      </c>
      <c r="V38" s="114">
        <v>85467461</v>
      </c>
      <c r="W38" s="121" t="s">
        <v>7434</v>
      </c>
      <c r="X38" s="116">
        <v>46045</v>
      </c>
      <c r="Y38" s="116">
        <v>46049</v>
      </c>
      <c r="Z38" s="116">
        <v>46049</v>
      </c>
      <c r="AA38" s="116">
        <v>46090</v>
      </c>
      <c r="AB38" s="671">
        <f t="shared" si="4"/>
        <v>41</v>
      </c>
      <c r="AC38" s="56">
        <v>0</v>
      </c>
      <c r="AD38" s="114">
        <v>0</v>
      </c>
      <c r="AE38" s="56">
        <v>0</v>
      </c>
      <c r="AF38" s="116" t="s">
        <v>90</v>
      </c>
      <c r="AG38" s="54">
        <f t="shared" si="0"/>
        <v>0</v>
      </c>
      <c r="AH38" s="56">
        <v>0</v>
      </c>
      <c r="AI38" s="114">
        <v>0</v>
      </c>
      <c r="AJ38" s="56" t="s">
        <v>90</v>
      </c>
      <c r="AK38" s="116" t="s">
        <v>90</v>
      </c>
      <c r="AL38" s="56">
        <v>0</v>
      </c>
      <c r="AM38" s="116" t="s">
        <v>90</v>
      </c>
      <c r="AN38" s="116" t="s">
        <v>90</v>
      </c>
      <c r="AO38" s="116" t="s">
        <v>90</v>
      </c>
      <c r="AP38" s="54">
        <f t="shared" si="1"/>
        <v>0</v>
      </c>
      <c r="AQ38" s="54">
        <f>+K38+AD38-AI38</f>
        <v>40245800</v>
      </c>
      <c r="AR38" s="56" t="s">
        <v>88</v>
      </c>
      <c r="AS38" s="114">
        <v>40245800</v>
      </c>
      <c r="AT38" s="56" t="s">
        <v>91</v>
      </c>
      <c r="AU38" s="114">
        <v>0</v>
      </c>
      <c r="AV38" s="116" t="s">
        <v>90</v>
      </c>
      <c r="AW38" s="113">
        <v>40245800</v>
      </c>
      <c r="AX38" s="58">
        <f t="shared" si="2"/>
        <v>0</v>
      </c>
      <c r="AY38" s="112">
        <f t="shared" si="3"/>
        <v>1</v>
      </c>
      <c r="AZ38" s="159">
        <v>1</v>
      </c>
      <c r="BA38" s="111" t="s">
        <v>90</v>
      </c>
      <c r="BB38" s="56" t="s">
        <v>149</v>
      </c>
      <c r="BC38" s="173" t="s">
        <v>7429</v>
      </c>
      <c r="BD38" s="51" t="s">
        <v>88</v>
      </c>
      <c r="BE38" s="51" t="s">
        <v>147</v>
      </c>
    </row>
    <row r="39" spans="1:57" s="201" customFormat="1" ht="12.75" x14ac:dyDescent="0.2">
      <c r="A39" s="51">
        <v>2026</v>
      </c>
      <c r="B39" s="51">
        <v>891780111</v>
      </c>
      <c r="C39" s="51" t="s">
        <v>79</v>
      </c>
      <c r="D39" s="161" t="s">
        <v>7558</v>
      </c>
      <c r="E39" s="56" t="s">
        <v>7559</v>
      </c>
      <c r="F39" s="56">
        <v>0</v>
      </c>
      <c r="G39" s="56" t="s">
        <v>82</v>
      </c>
      <c r="H39" s="51" t="s">
        <v>83</v>
      </c>
      <c r="I39" s="121" t="s">
        <v>84</v>
      </c>
      <c r="J39" s="173" t="s">
        <v>7560</v>
      </c>
      <c r="K39" s="406">
        <v>41753530</v>
      </c>
      <c r="L39" s="51" t="s">
        <v>86</v>
      </c>
      <c r="M39" s="173" t="s">
        <v>7561</v>
      </c>
      <c r="N39" s="115">
        <v>900512750</v>
      </c>
      <c r="O39" s="109">
        <v>275</v>
      </c>
      <c r="P39" s="116">
        <v>46043</v>
      </c>
      <c r="Q39" s="419">
        <v>41753530</v>
      </c>
      <c r="R39" s="419">
        <v>2072</v>
      </c>
      <c r="S39" s="116">
        <v>46045</v>
      </c>
      <c r="T39" s="406">
        <v>41753530</v>
      </c>
      <c r="U39" s="56" t="s">
        <v>88</v>
      </c>
      <c r="V39" s="114">
        <v>85467461</v>
      </c>
      <c r="W39" s="121" t="s">
        <v>7434</v>
      </c>
      <c r="X39" s="116">
        <v>46045</v>
      </c>
      <c r="Y39" s="116">
        <v>46085</v>
      </c>
      <c r="Z39" s="116">
        <v>46051</v>
      </c>
      <c r="AA39" s="116">
        <v>46129</v>
      </c>
      <c r="AB39" s="671">
        <f t="shared" si="4"/>
        <v>44</v>
      </c>
      <c r="AC39" s="56">
        <v>0</v>
      </c>
      <c r="AD39" s="114">
        <v>0</v>
      </c>
      <c r="AE39" s="56">
        <v>0</v>
      </c>
      <c r="AF39" s="116" t="s">
        <v>90</v>
      </c>
      <c r="AG39" s="54">
        <f t="shared" si="0"/>
        <v>0</v>
      </c>
      <c r="AH39" s="56">
        <v>0</v>
      </c>
      <c r="AI39" s="114">
        <v>0</v>
      </c>
      <c r="AJ39" s="56" t="s">
        <v>90</v>
      </c>
      <c r="AK39" s="116" t="s">
        <v>90</v>
      </c>
      <c r="AL39" s="56">
        <v>0</v>
      </c>
      <c r="AM39" s="116" t="s">
        <v>90</v>
      </c>
      <c r="AN39" s="116" t="s">
        <v>90</v>
      </c>
      <c r="AO39" s="116" t="s">
        <v>90</v>
      </c>
      <c r="AP39" s="54">
        <f t="shared" si="1"/>
        <v>0</v>
      </c>
      <c r="AQ39" s="54">
        <f>+K39+AD39-AI39</f>
        <v>41753530</v>
      </c>
      <c r="AR39" s="56" t="s">
        <v>88</v>
      </c>
      <c r="AS39" s="114">
        <v>41753530</v>
      </c>
      <c r="AT39" s="56" t="s">
        <v>91</v>
      </c>
      <c r="AU39" s="114">
        <v>0</v>
      </c>
      <c r="AV39" s="116" t="s">
        <v>90</v>
      </c>
      <c r="AW39" s="113">
        <v>41753530</v>
      </c>
      <c r="AX39" s="58">
        <f t="shared" si="2"/>
        <v>0</v>
      </c>
      <c r="AY39" s="112">
        <f t="shared" si="3"/>
        <v>1</v>
      </c>
      <c r="AZ39" s="159">
        <v>1</v>
      </c>
      <c r="BA39" s="111" t="s">
        <v>90</v>
      </c>
      <c r="BB39" s="56" t="s">
        <v>149</v>
      </c>
      <c r="BC39" s="173" t="s">
        <v>7562</v>
      </c>
      <c r="BD39" s="51" t="s">
        <v>88</v>
      </c>
      <c r="BE39" s="51" t="s">
        <v>147</v>
      </c>
    </row>
    <row r="40" spans="1:57" s="201" customFormat="1" ht="12.75" x14ac:dyDescent="0.2">
      <c r="A40" s="51">
        <v>2026</v>
      </c>
      <c r="B40" s="51">
        <v>891780111</v>
      </c>
      <c r="C40" s="51" t="s">
        <v>79</v>
      </c>
      <c r="D40" s="161" t="s">
        <v>7563</v>
      </c>
      <c r="E40" s="56" t="s">
        <v>7564</v>
      </c>
      <c r="F40" s="56">
        <v>0</v>
      </c>
      <c r="G40" s="56" t="s">
        <v>82</v>
      </c>
      <c r="H40" s="51" t="s">
        <v>174</v>
      </c>
      <c r="I40" s="121" t="s">
        <v>84</v>
      </c>
      <c r="J40" s="173" t="s">
        <v>7565</v>
      </c>
      <c r="K40" s="406">
        <v>25166618</v>
      </c>
      <c r="L40" s="51" t="s">
        <v>86</v>
      </c>
      <c r="M40" s="173" t="s">
        <v>7566</v>
      </c>
      <c r="N40" s="115">
        <v>79418273</v>
      </c>
      <c r="O40" s="109">
        <v>113</v>
      </c>
      <c r="P40" s="116">
        <v>46037</v>
      </c>
      <c r="Q40" s="419">
        <v>335013352</v>
      </c>
      <c r="R40" s="419">
        <v>2073</v>
      </c>
      <c r="S40" s="116">
        <v>46045</v>
      </c>
      <c r="T40" s="406">
        <v>25166618</v>
      </c>
      <c r="U40" s="56" t="s">
        <v>88</v>
      </c>
      <c r="V40" s="114">
        <v>72175281</v>
      </c>
      <c r="W40" s="121" t="s">
        <v>7455</v>
      </c>
      <c r="X40" s="116">
        <v>46045</v>
      </c>
      <c r="Y40" s="116">
        <v>46055</v>
      </c>
      <c r="Z40" s="116" t="s">
        <v>90</v>
      </c>
      <c r="AA40" s="116">
        <v>46175</v>
      </c>
      <c r="AB40" s="671">
        <f t="shared" si="4"/>
        <v>120</v>
      </c>
      <c r="AC40" s="56">
        <v>0</v>
      </c>
      <c r="AD40" s="114">
        <v>0</v>
      </c>
      <c r="AE40" s="56">
        <v>0</v>
      </c>
      <c r="AF40" s="116" t="s">
        <v>90</v>
      </c>
      <c r="AG40" s="54">
        <f t="shared" si="0"/>
        <v>0</v>
      </c>
      <c r="AH40" s="56">
        <v>0</v>
      </c>
      <c r="AI40" s="114">
        <v>0</v>
      </c>
      <c r="AJ40" s="56" t="s">
        <v>90</v>
      </c>
      <c r="AK40" s="116" t="s">
        <v>90</v>
      </c>
      <c r="AL40" s="56">
        <v>0</v>
      </c>
      <c r="AM40" s="116" t="s">
        <v>90</v>
      </c>
      <c r="AN40" s="116" t="s">
        <v>90</v>
      </c>
      <c r="AO40" s="116" t="s">
        <v>90</v>
      </c>
      <c r="AP40" s="54">
        <f t="shared" si="1"/>
        <v>0</v>
      </c>
      <c r="AQ40" s="54">
        <f>+K40+AD40-AI40</f>
        <v>25166618</v>
      </c>
      <c r="AR40" s="56" t="s">
        <v>88</v>
      </c>
      <c r="AS40" s="114">
        <v>25166618</v>
      </c>
      <c r="AT40" s="56" t="s">
        <v>91</v>
      </c>
      <c r="AU40" s="114">
        <v>0</v>
      </c>
      <c r="AV40" s="116" t="s">
        <v>90</v>
      </c>
      <c r="AW40" s="113">
        <v>0</v>
      </c>
      <c r="AX40" s="58">
        <f t="shared" si="2"/>
        <v>25166618</v>
      </c>
      <c r="AY40" s="112">
        <f t="shared" si="3"/>
        <v>0</v>
      </c>
      <c r="AZ40" s="159">
        <v>0</v>
      </c>
      <c r="BA40" s="111" t="s">
        <v>90</v>
      </c>
      <c r="BB40" s="56" t="s">
        <v>92</v>
      </c>
      <c r="BC40" s="173" t="s">
        <v>7567</v>
      </c>
      <c r="BD40" s="51" t="s">
        <v>88</v>
      </c>
      <c r="BE40" s="51" t="s">
        <v>147</v>
      </c>
    </row>
    <row r="41" spans="1:57" s="201" customFormat="1" ht="12.75" x14ac:dyDescent="0.2">
      <c r="A41" s="51">
        <v>2026</v>
      </c>
      <c r="B41" s="51">
        <v>891780111</v>
      </c>
      <c r="C41" s="51" t="s">
        <v>79</v>
      </c>
      <c r="D41" s="161" t="s">
        <v>7568</v>
      </c>
      <c r="E41" s="56" t="s">
        <v>7569</v>
      </c>
      <c r="F41" s="56">
        <v>0</v>
      </c>
      <c r="G41" s="56" t="s">
        <v>82</v>
      </c>
      <c r="H41" s="51" t="s">
        <v>83</v>
      </c>
      <c r="I41" s="121" t="s">
        <v>84</v>
      </c>
      <c r="J41" s="173" t="s">
        <v>7570</v>
      </c>
      <c r="K41" s="406">
        <v>241557750</v>
      </c>
      <c r="L41" s="51" t="s">
        <v>86</v>
      </c>
      <c r="M41" s="173" t="s">
        <v>7571</v>
      </c>
      <c r="N41" s="115">
        <v>901617504</v>
      </c>
      <c r="O41" s="109">
        <v>95</v>
      </c>
      <c r="P41" s="116">
        <v>46037</v>
      </c>
      <c r="Q41" s="419">
        <v>241557750</v>
      </c>
      <c r="R41" s="419">
        <v>2306</v>
      </c>
      <c r="S41" s="116">
        <v>46048</v>
      </c>
      <c r="T41" s="406">
        <v>241557750</v>
      </c>
      <c r="U41" s="56" t="s">
        <v>88</v>
      </c>
      <c r="V41" s="114">
        <v>72175281</v>
      </c>
      <c r="W41" s="121" t="s">
        <v>7455</v>
      </c>
      <c r="X41" s="116">
        <v>46048</v>
      </c>
      <c r="Y41" s="116">
        <v>46056</v>
      </c>
      <c r="Z41" s="116">
        <v>46048</v>
      </c>
      <c r="AA41" s="116">
        <v>46387</v>
      </c>
      <c r="AB41" s="671">
        <f t="shared" si="4"/>
        <v>331</v>
      </c>
      <c r="AC41" s="56">
        <v>0</v>
      </c>
      <c r="AD41" s="114">
        <v>0</v>
      </c>
      <c r="AE41" s="56">
        <v>0</v>
      </c>
      <c r="AF41" s="116" t="s">
        <v>90</v>
      </c>
      <c r="AG41" s="54">
        <f t="shared" si="0"/>
        <v>0</v>
      </c>
      <c r="AH41" s="56">
        <v>0</v>
      </c>
      <c r="AI41" s="114">
        <v>0</v>
      </c>
      <c r="AJ41" s="56" t="s">
        <v>90</v>
      </c>
      <c r="AK41" s="116" t="s">
        <v>90</v>
      </c>
      <c r="AL41" s="56">
        <v>0</v>
      </c>
      <c r="AM41" s="116" t="s">
        <v>90</v>
      </c>
      <c r="AN41" s="116" t="s">
        <v>90</v>
      </c>
      <c r="AO41" s="116" t="s">
        <v>90</v>
      </c>
      <c r="AP41" s="54">
        <f t="shared" si="1"/>
        <v>0</v>
      </c>
      <c r="AQ41" s="54">
        <f>+K41+AD41-AI41</f>
        <v>241557750</v>
      </c>
      <c r="AR41" s="56" t="s">
        <v>88</v>
      </c>
      <c r="AS41" s="114">
        <v>241557750</v>
      </c>
      <c r="AT41" s="56" t="s">
        <v>91</v>
      </c>
      <c r="AU41" s="114">
        <v>0</v>
      </c>
      <c r="AV41" s="116" t="s">
        <v>90</v>
      </c>
      <c r="AW41" s="113">
        <v>14071114</v>
      </c>
      <c r="AX41" s="58">
        <f t="shared" si="2"/>
        <v>227486636</v>
      </c>
      <c r="AY41" s="112">
        <f t="shared" si="3"/>
        <v>5.8251552682536581E-2</v>
      </c>
      <c r="AZ41" s="159">
        <v>0.06</v>
      </c>
      <c r="BA41" s="111" t="s">
        <v>90</v>
      </c>
      <c r="BB41" s="56" t="s">
        <v>92</v>
      </c>
      <c r="BC41" s="173" t="s">
        <v>7572</v>
      </c>
      <c r="BD41" s="51" t="s">
        <v>88</v>
      </c>
      <c r="BE41" s="51" t="s">
        <v>147</v>
      </c>
    </row>
    <row r="42" spans="1:57" s="201" customFormat="1" x14ac:dyDescent="0.25">
      <c r="A42" s="51">
        <v>2026</v>
      </c>
      <c r="B42" s="51">
        <v>891780111</v>
      </c>
      <c r="C42" s="51" t="s">
        <v>79</v>
      </c>
      <c r="D42" s="161" t="s">
        <v>7573</v>
      </c>
      <c r="E42" s="56" t="s">
        <v>7574</v>
      </c>
      <c r="F42" s="56">
        <v>0</v>
      </c>
      <c r="G42" s="56" t="s">
        <v>82</v>
      </c>
      <c r="H42" s="51" t="s">
        <v>83</v>
      </c>
      <c r="I42" s="121" t="s">
        <v>84</v>
      </c>
      <c r="J42" s="173" t="s">
        <v>7575</v>
      </c>
      <c r="K42" s="406">
        <v>180201000</v>
      </c>
      <c r="L42" s="51" t="s">
        <v>86</v>
      </c>
      <c r="M42" s="173" t="s">
        <v>7576</v>
      </c>
      <c r="N42" s="115">
        <v>901050213</v>
      </c>
      <c r="O42" s="109">
        <v>92</v>
      </c>
      <c r="P42" s="116">
        <v>46037</v>
      </c>
      <c r="Q42" s="419">
        <v>180201000</v>
      </c>
      <c r="R42" s="419">
        <v>2304</v>
      </c>
      <c r="S42" s="116">
        <v>46048</v>
      </c>
      <c r="T42" s="406">
        <v>180201000</v>
      </c>
      <c r="U42" s="56" t="s">
        <v>88</v>
      </c>
      <c r="V42" s="114">
        <v>72175281</v>
      </c>
      <c r="W42" s="121" t="s">
        <v>7455</v>
      </c>
      <c r="X42" s="116">
        <v>46048</v>
      </c>
      <c r="Y42" s="116">
        <v>46057</v>
      </c>
      <c r="Z42" s="116">
        <v>46057</v>
      </c>
      <c r="AA42" s="116">
        <v>46177</v>
      </c>
      <c r="AB42" s="671">
        <f t="shared" si="4"/>
        <v>120</v>
      </c>
      <c r="AC42" s="56">
        <v>1</v>
      </c>
      <c r="AD42" s="114">
        <v>45050250</v>
      </c>
      <c r="AE42" s="56">
        <v>1</v>
      </c>
      <c r="AF42" s="116">
        <v>46207</v>
      </c>
      <c r="AG42" s="54">
        <f t="shared" si="0"/>
        <v>30</v>
      </c>
      <c r="AH42" s="56">
        <v>0</v>
      </c>
      <c r="AI42" s="114">
        <v>0</v>
      </c>
      <c r="AJ42" s="56" t="s">
        <v>90</v>
      </c>
      <c r="AK42" s="116" t="s">
        <v>90</v>
      </c>
      <c r="AL42" s="56">
        <v>0</v>
      </c>
      <c r="AM42" s="116" t="s">
        <v>90</v>
      </c>
      <c r="AN42" s="116" t="s">
        <v>90</v>
      </c>
      <c r="AO42" s="116" t="s">
        <v>90</v>
      </c>
      <c r="AP42" s="54">
        <f t="shared" si="1"/>
        <v>0</v>
      </c>
      <c r="AQ42" s="54">
        <f>+K42+AD42-AI42</f>
        <v>225251250</v>
      </c>
      <c r="AR42" s="56" t="s">
        <v>88</v>
      </c>
      <c r="AS42" s="114">
        <v>180201000</v>
      </c>
      <c r="AT42" s="56" t="s">
        <v>91</v>
      </c>
      <c r="AU42" s="114">
        <v>0</v>
      </c>
      <c r="AV42" s="116" t="s">
        <v>90</v>
      </c>
      <c r="AW42" s="489">
        <v>180201000</v>
      </c>
      <c r="AX42" s="58">
        <f t="shared" si="2"/>
        <v>45050250</v>
      </c>
      <c r="AY42" s="112">
        <f t="shared" si="3"/>
        <v>0.8</v>
      </c>
      <c r="AZ42" s="159">
        <v>0.8</v>
      </c>
      <c r="BA42" s="111" t="s">
        <v>90</v>
      </c>
      <c r="BB42" s="56" t="s">
        <v>92</v>
      </c>
      <c r="BC42" s="173" t="s">
        <v>7577</v>
      </c>
      <c r="BD42" s="51" t="s">
        <v>88</v>
      </c>
      <c r="BE42" s="51" t="s">
        <v>147</v>
      </c>
    </row>
    <row r="43" spans="1:57" s="201" customFormat="1" ht="12.75" x14ac:dyDescent="0.2">
      <c r="A43" s="51">
        <v>2026</v>
      </c>
      <c r="B43" s="51">
        <v>891780111</v>
      </c>
      <c r="C43" s="51" t="s">
        <v>79</v>
      </c>
      <c r="D43" s="161" t="s">
        <v>7578</v>
      </c>
      <c r="E43" s="56" t="s">
        <v>7579</v>
      </c>
      <c r="F43" s="56">
        <v>0</v>
      </c>
      <c r="G43" s="56" t="s">
        <v>82</v>
      </c>
      <c r="H43" s="51" t="s">
        <v>83</v>
      </c>
      <c r="I43" s="121" t="s">
        <v>84</v>
      </c>
      <c r="J43" s="173" t="s">
        <v>7580</v>
      </c>
      <c r="K43" s="406">
        <v>190000000</v>
      </c>
      <c r="L43" s="51" t="s">
        <v>86</v>
      </c>
      <c r="M43" s="173" t="s">
        <v>7581</v>
      </c>
      <c r="N43" s="115">
        <v>900749054</v>
      </c>
      <c r="O43" s="109">
        <v>158</v>
      </c>
      <c r="P43" s="116">
        <v>46038</v>
      </c>
      <c r="Q43" s="419">
        <v>190000000</v>
      </c>
      <c r="R43" s="419">
        <v>3068</v>
      </c>
      <c r="S43" s="116">
        <v>46048</v>
      </c>
      <c r="T43" s="406">
        <v>190000000</v>
      </c>
      <c r="U43" s="56" t="s">
        <v>88</v>
      </c>
      <c r="V43" s="114">
        <v>85459497</v>
      </c>
      <c r="W43" s="121" t="s">
        <v>7520</v>
      </c>
      <c r="X43" s="116">
        <v>46048</v>
      </c>
      <c r="Y43" s="116">
        <v>46058</v>
      </c>
      <c r="Z43" s="116">
        <v>46058</v>
      </c>
      <c r="AA43" s="116">
        <v>46203</v>
      </c>
      <c r="AB43" s="671">
        <f t="shared" si="4"/>
        <v>145</v>
      </c>
      <c r="AC43" s="56">
        <v>0</v>
      </c>
      <c r="AD43" s="114">
        <v>0</v>
      </c>
      <c r="AE43" s="56">
        <v>0</v>
      </c>
      <c r="AF43" s="116" t="s">
        <v>90</v>
      </c>
      <c r="AG43" s="54">
        <f t="shared" si="0"/>
        <v>0</v>
      </c>
      <c r="AH43" s="56">
        <v>0</v>
      </c>
      <c r="AI43" s="114">
        <v>0</v>
      </c>
      <c r="AJ43" s="56" t="s">
        <v>90</v>
      </c>
      <c r="AK43" s="116" t="s">
        <v>90</v>
      </c>
      <c r="AL43" s="56">
        <v>0</v>
      </c>
      <c r="AM43" s="116" t="s">
        <v>90</v>
      </c>
      <c r="AN43" s="116" t="s">
        <v>90</v>
      </c>
      <c r="AO43" s="116" t="s">
        <v>90</v>
      </c>
      <c r="AP43" s="54">
        <f t="shared" si="1"/>
        <v>0</v>
      </c>
      <c r="AQ43" s="54">
        <f>+K43+AD43-AI43</f>
        <v>190000000</v>
      </c>
      <c r="AR43" s="56" t="s">
        <v>88</v>
      </c>
      <c r="AS43" s="114">
        <v>190000000</v>
      </c>
      <c r="AT43" s="56" t="s">
        <v>91</v>
      </c>
      <c r="AU43" s="114">
        <v>0</v>
      </c>
      <c r="AV43" s="116" t="s">
        <v>90</v>
      </c>
      <c r="AW43" s="113">
        <v>188367544</v>
      </c>
      <c r="AX43" s="58">
        <f t="shared" si="2"/>
        <v>1632456</v>
      </c>
      <c r="AY43" s="112">
        <f t="shared" si="3"/>
        <v>0.99140812631578945</v>
      </c>
      <c r="AZ43" s="159">
        <v>0.99</v>
      </c>
      <c r="BA43" s="111" t="s">
        <v>90</v>
      </c>
      <c r="BB43" s="56" t="s">
        <v>92</v>
      </c>
      <c r="BC43" s="173" t="s">
        <v>7582</v>
      </c>
      <c r="BD43" s="51" t="s">
        <v>88</v>
      </c>
      <c r="BE43" s="51" t="s">
        <v>147</v>
      </c>
    </row>
    <row r="44" spans="1:57" s="201" customFormat="1" ht="12.75" x14ac:dyDescent="0.2">
      <c r="A44" s="51">
        <v>2026</v>
      </c>
      <c r="B44" s="51">
        <v>891780111</v>
      </c>
      <c r="C44" s="51" t="s">
        <v>79</v>
      </c>
      <c r="D44" s="161" t="s">
        <v>7583</v>
      </c>
      <c r="E44" s="56" t="s">
        <v>7584</v>
      </c>
      <c r="F44" s="56">
        <v>0</v>
      </c>
      <c r="G44" s="56" t="s">
        <v>82</v>
      </c>
      <c r="H44" s="51" t="s">
        <v>83</v>
      </c>
      <c r="I44" s="121" t="s">
        <v>84</v>
      </c>
      <c r="J44" s="173" t="s">
        <v>7585</v>
      </c>
      <c r="K44" s="406">
        <v>15600000</v>
      </c>
      <c r="L44" s="51" t="s">
        <v>86</v>
      </c>
      <c r="M44" s="173" t="s">
        <v>7586</v>
      </c>
      <c r="N44" s="115">
        <v>1004368136</v>
      </c>
      <c r="O44" s="109">
        <v>245</v>
      </c>
      <c r="P44" s="116">
        <v>46042</v>
      </c>
      <c r="Q44" s="419">
        <v>15600000</v>
      </c>
      <c r="R44" s="419">
        <v>2313</v>
      </c>
      <c r="S44" s="116">
        <v>46048</v>
      </c>
      <c r="T44" s="406">
        <v>15600000</v>
      </c>
      <c r="U44" s="56" t="s">
        <v>88</v>
      </c>
      <c r="V44" s="114">
        <v>72175281</v>
      </c>
      <c r="W44" s="121" t="s">
        <v>7455</v>
      </c>
      <c r="X44" s="116">
        <v>46048</v>
      </c>
      <c r="Y44" s="116">
        <v>46055</v>
      </c>
      <c r="Z44" s="116" t="s">
        <v>90</v>
      </c>
      <c r="AA44" s="116">
        <v>46175</v>
      </c>
      <c r="AB44" s="671">
        <f t="shared" si="4"/>
        <v>120</v>
      </c>
      <c r="AC44" s="56">
        <v>0</v>
      </c>
      <c r="AD44" s="114">
        <v>0</v>
      </c>
      <c r="AE44" s="56">
        <v>1</v>
      </c>
      <c r="AF44" s="116">
        <v>46205</v>
      </c>
      <c r="AG44" s="54">
        <f t="shared" si="0"/>
        <v>30</v>
      </c>
      <c r="AH44" s="56">
        <v>0</v>
      </c>
      <c r="AI44" s="114">
        <v>0</v>
      </c>
      <c r="AJ44" s="56" t="s">
        <v>90</v>
      </c>
      <c r="AK44" s="116" t="s">
        <v>90</v>
      </c>
      <c r="AL44" s="56">
        <v>0</v>
      </c>
      <c r="AM44" s="116" t="s">
        <v>90</v>
      </c>
      <c r="AN44" s="116" t="s">
        <v>90</v>
      </c>
      <c r="AO44" s="116" t="s">
        <v>90</v>
      </c>
      <c r="AP44" s="54">
        <f t="shared" si="1"/>
        <v>0</v>
      </c>
      <c r="AQ44" s="54">
        <f>+K44+AD44-AI44</f>
        <v>15600000</v>
      </c>
      <c r="AR44" s="56" t="s">
        <v>88</v>
      </c>
      <c r="AS44" s="114">
        <v>15600000</v>
      </c>
      <c r="AT44" s="56" t="s">
        <v>91</v>
      </c>
      <c r="AU44" s="114">
        <v>0</v>
      </c>
      <c r="AV44" s="116" t="s">
        <v>90</v>
      </c>
      <c r="AW44" s="113">
        <v>11925000</v>
      </c>
      <c r="AX44" s="58">
        <f t="shared" si="2"/>
        <v>3675000</v>
      </c>
      <c r="AY44" s="112">
        <f t="shared" si="3"/>
        <v>0.76442307692307687</v>
      </c>
      <c r="AZ44" s="159">
        <v>0.76</v>
      </c>
      <c r="BA44" s="111" t="s">
        <v>90</v>
      </c>
      <c r="BB44" s="56" t="s">
        <v>92</v>
      </c>
      <c r="BC44" s="173" t="s">
        <v>7587</v>
      </c>
      <c r="BD44" s="51" t="s">
        <v>88</v>
      </c>
      <c r="BE44" s="51" t="s">
        <v>147</v>
      </c>
    </row>
    <row r="45" spans="1:57" s="201" customFormat="1" ht="12.75" x14ac:dyDescent="0.2">
      <c r="A45" s="51">
        <v>2026</v>
      </c>
      <c r="B45" s="51">
        <v>891780111</v>
      </c>
      <c r="C45" s="51" t="s">
        <v>79</v>
      </c>
      <c r="D45" s="161" t="s">
        <v>7588</v>
      </c>
      <c r="E45" s="56" t="s">
        <v>7589</v>
      </c>
      <c r="F45" s="56">
        <v>0</v>
      </c>
      <c r="G45" s="56" t="s">
        <v>82</v>
      </c>
      <c r="H45" s="51" t="s">
        <v>83</v>
      </c>
      <c r="I45" s="121" t="s">
        <v>84</v>
      </c>
      <c r="J45" s="173" t="s">
        <v>7590</v>
      </c>
      <c r="K45" s="406">
        <v>210000000</v>
      </c>
      <c r="L45" s="51" t="s">
        <v>86</v>
      </c>
      <c r="M45" s="173" t="s">
        <v>151</v>
      </c>
      <c r="N45" s="115">
        <v>1082881269</v>
      </c>
      <c r="O45" s="109">
        <v>266</v>
      </c>
      <c r="P45" s="116">
        <v>46043</v>
      </c>
      <c r="Q45" s="419">
        <v>210000000</v>
      </c>
      <c r="R45" s="419">
        <v>2314</v>
      </c>
      <c r="S45" s="116">
        <v>46048</v>
      </c>
      <c r="T45" s="406">
        <v>210000000</v>
      </c>
      <c r="U45" s="56" t="s">
        <v>88</v>
      </c>
      <c r="V45" s="114">
        <v>72175281</v>
      </c>
      <c r="W45" s="121" t="s">
        <v>7455</v>
      </c>
      <c r="X45" s="116">
        <v>46048</v>
      </c>
      <c r="Y45" s="116">
        <v>46048</v>
      </c>
      <c r="Z45" s="116">
        <v>46048</v>
      </c>
      <c r="AA45" s="116">
        <v>46387</v>
      </c>
      <c r="AB45" s="671">
        <f t="shared" si="4"/>
        <v>339</v>
      </c>
      <c r="AC45" s="56">
        <v>0</v>
      </c>
      <c r="AD45" s="114">
        <v>0</v>
      </c>
      <c r="AE45" s="56">
        <v>0</v>
      </c>
      <c r="AF45" s="116" t="s">
        <v>90</v>
      </c>
      <c r="AG45" s="54">
        <f t="shared" si="0"/>
        <v>0</v>
      </c>
      <c r="AH45" s="56">
        <v>0</v>
      </c>
      <c r="AI45" s="114">
        <v>0</v>
      </c>
      <c r="AJ45" s="56" t="s">
        <v>90</v>
      </c>
      <c r="AK45" s="116" t="s">
        <v>90</v>
      </c>
      <c r="AL45" s="56">
        <v>0</v>
      </c>
      <c r="AM45" s="116" t="s">
        <v>90</v>
      </c>
      <c r="AN45" s="116" t="s">
        <v>90</v>
      </c>
      <c r="AO45" s="116" t="s">
        <v>90</v>
      </c>
      <c r="AP45" s="54">
        <f t="shared" si="1"/>
        <v>0</v>
      </c>
      <c r="AQ45" s="54">
        <f>+K45+AD45-AI45</f>
        <v>210000000</v>
      </c>
      <c r="AR45" s="56" t="s">
        <v>88</v>
      </c>
      <c r="AS45" s="114">
        <v>210000000</v>
      </c>
      <c r="AT45" s="56" t="s">
        <v>91</v>
      </c>
      <c r="AU45" s="114">
        <v>0</v>
      </c>
      <c r="AV45" s="116" t="s">
        <v>90</v>
      </c>
      <c r="AW45" s="113">
        <v>50958180</v>
      </c>
      <c r="AX45" s="58">
        <f t="shared" si="2"/>
        <v>159041820</v>
      </c>
      <c r="AY45" s="112">
        <f t="shared" si="3"/>
        <v>0.24265800000000001</v>
      </c>
      <c r="AZ45" s="159">
        <v>0.24</v>
      </c>
      <c r="BA45" s="111" t="s">
        <v>90</v>
      </c>
      <c r="BB45" s="56" t="s">
        <v>92</v>
      </c>
      <c r="BC45" s="173" t="s">
        <v>7591</v>
      </c>
      <c r="BD45" s="51" t="s">
        <v>88</v>
      </c>
      <c r="BE45" s="51" t="s">
        <v>147</v>
      </c>
    </row>
    <row r="46" spans="1:57" s="201" customFormat="1" ht="12.75" x14ac:dyDescent="0.2">
      <c r="A46" s="51">
        <v>2026</v>
      </c>
      <c r="B46" s="51">
        <v>891780111</v>
      </c>
      <c r="C46" s="51" t="s">
        <v>79</v>
      </c>
      <c r="D46" s="161" t="s">
        <v>7592</v>
      </c>
      <c r="E46" s="56" t="s">
        <v>7593</v>
      </c>
      <c r="F46" s="56">
        <v>0</v>
      </c>
      <c r="G46" s="56" t="s">
        <v>82</v>
      </c>
      <c r="H46" s="51" t="s">
        <v>83</v>
      </c>
      <c r="I46" s="121" t="s">
        <v>84</v>
      </c>
      <c r="J46" s="173" t="s">
        <v>7594</v>
      </c>
      <c r="K46" s="406">
        <v>282932379</v>
      </c>
      <c r="L46" s="51" t="s">
        <v>86</v>
      </c>
      <c r="M46" s="173" t="s">
        <v>7595</v>
      </c>
      <c r="N46" s="115">
        <v>84450925</v>
      </c>
      <c r="O46" s="109">
        <v>209</v>
      </c>
      <c r="P46" s="116">
        <v>46041</v>
      </c>
      <c r="Q46" s="419">
        <v>282932379</v>
      </c>
      <c r="R46" s="419">
        <v>2315</v>
      </c>
      <c r="S46" s="116">
        <v>46048</v>
      </c>
      <c r="T46" s="406">
        <v>282932379</v>
      </c>
      <c r="U46" s="56" t="s">
        <v>88</v>
      </c>
      <c r="V46" s="114">
        <v>85459497</v>
      </c>
      <c r="W46" s="121" t="s">
        <v>7520</v>
      </c>
      <c r="X46" s="116">
        <v>46048</v>
      </c>
      <c r="Y46" s="116">
        <v>46062</v>
      </c>
      <c r="Z46" s="116">
        <v>46049</v>
      </c>
      <c r="AA46" s="116">
        <v>46427</v>
      </c>
      <c r="AB46" s="671">
        <f t="shared" si="4"/>
        <v>365</v>
      </c>
      <c r="AC46" s="56">
        <v>0</v>
      </c>
      <c r="AD46" s="114">
        <v>0</v>
      </c>
      <c r="AE46" s="56">
        <v>0</v>
      </c>
      <c r="AF46" s="116" t="s">
        <v>90</v>
      </c>
      <c r="AG46" s="54">
        <f t="shared" si="0"/>
        <v>0</v>
      </c>
      <c r="AH46" s="56">
        <v>0</v>
      </c>
      <c r="AI46" s="114">
        <v>0</v>
      </c>
      <c r="AJ46" s="56" t="s">
        <v>90</v>
      </c>
      <c r="AK46" s="116" t="s">
        <v>90</v>
      </c>
      <c r="AL46" s="56">
        <v>0</v>
      </c>
      <c r="AM46" s="116" t="s">
        <v>90</v>
      </c>
      <c r="AN46" s="116" t="s">
        <v>90</v>
      </c>
      <c r="AO46" s="116" t="s">
        <v>90</v>
      </c>
      <c r="AP46" s="54">
        <f t="shared" si="1"/>
        <v>0</v>
      </c>
      <c r="AQ46" s="54">
        <f>+K46+AD46-AI46</f>
        <v>282932379</v>
      </c>
      <c r="AR46" s="56" t="s">
        <v>88</v>
      </c>
      <c r="AS46" s="114">
        <v>282932379</v>
      </c>
      <c r="AT46" s="56" t="s">
        <v>88</v>
      </c>
      <c r="AU46" s="114">
        <v>84879713.700000003</v>
      </c>
      <c r="AV46" s="116">
        <v>46062</v>
      </c>
      <c r="AW46" s="113">
        <v>24648767</v>
      </c>
      <c r="AX46" s="58">
        <f t="shared" si="2"/>
        <v>258283612</v>
      </c>
      <c r="AY46" s="112">
        <f t="shared" si="3"/>
        <v>8.7118933107334456E-2</v>
      </c>
      <c r="AZ46" s="159">
        <v>0.09</v>
      </c>
      <c r="BA46" s="111" t="s">
        <v>90</v>
      </c>
      <c r="BB46" s="56" t="s">
        <v>92</v>
      </c>
      <c r="BC46" s="173" t="s">
        <v>7596</v>
      </c>
      <c r="BD46" s="51" t="s">
        <v>88</v>
      </c>
      <c r="BE46" s="51" t="s">
        <v>147</v>
      </c>
    </row>
    <row r="47" spans="1:57" s="201" customFormat="1" ht="12.75" x14ac:dyDescent="0.2">
      <c r="A47" s="51">
        <v>2026</v>
      </c>
      <c r="B47" s="51">
        <v>891780111</v>
      </c>
      <c r="C47" s="51" t="s">
        <v>79</v>
      </c>
      <c r="D47" s="161" t="s">
        <v>7597</v>
      </c>
      <c r="E47" s="56" t="s">
        <v>7598</v>
      </c>
      <c r="F47" s="56">
        <v>0</v>
      </c>
      <c r="G47" s="56" t="s">
        <v>82</v>
      </c>
      <c r="H47" s="51" t="s">
        <v>83</v>
      </c>
      <c r="I47" s="121" t="s">
        <v>84</v>
      </c>
      <c r="J47" s="173" t="s">
        <v>7599</v>
      </c>
      <c r="K47" s="406">
        <v>56500000</v>
      </c>
      <c r="L47" s="51" t="s">
        <v>86</v>
      </c>
      <c r="M47" s="173" t="s">
        <v>7600</v>
      </c>
      <c r="N47" s="115">
        <v>12627106</v>
      </c>
      <c r="O47" s="109">
        <v>109</v>
      </c>
      <c r="P47" s="116">
        <v>46037</v>
      </c>
      <c r="Q47" s="419">
        <v>56500000</v>
      </c>
      <c r="R47" s="419">
        <v>2331</v>
      </c>
      <c r="S47" s="116">
        <v>46048</v>
      </c>
      <c r="T47" s="406">
        <v>56500000</v>
      </c>
      <c r="U47" s="56" t="s">
        <v>88</v>
      </c>
      <c r="V47" s="114">
        <v>85459497</v>
      </c>
      <c r="W47" s="121" t="s">
        <v>7520</v>
      </c>
      <c r="X47" s="116">
        <v>46048</v>
      </c>
      <c r="Y47" s="116">
        <v>46066</v>
      </c>
      <c r="Z47" s="116">
        <v>46048</v>
      </c>
      <c r="AA47" s="116">
        <v>46203</v>
      </c>
      <c r="AB47" s="671">
        <f t="shared" si="4"/>
        <v>137</v>
      </c>
      <c r="AC47" s="56">
        <v>0</v>
      </c>
      <c r="AD47" s="114">
        <v>0</v>
      </c>
      <c r="AE47" s="56">
        <v>0</v>
      </c>
      <c r="AF47" s="116" t="s">
        <v>90</v>
      </c>
      <c r="AG47" s="54">
        <f t="shared" si="0"/>
        <v>0</v>
      </c>
      <c r="AH47" s="56">
        <v>0</v>
      </c>
      <c r="AI47" s="114">
        <v>0</v>
      </c>
      <c r="AJ47" s="56" t="s">
        <v>90</v>
      </c>
      <c r="AK47" s="116" t="s">
        <v>90</v>
      </c>
      <c r="AL47" s="56">
        <v>0</v>
      </c>
      <c r="AM47" s="116" t="s">
        <v>90</v>
      </c>
      <c r="AN47" s="116" t="s">
        <v>90</v>
      </c>
      <c r="AO47" s="116" t="s">
        <v>90</v>
      </c>
      <c r="AP47" s="54">
        <f t="shared" si="1"/>
        <v>0</v>
      </c>
      <c r="AQ47" s="54">
        <f>+K47+AD47-AI47</f>
        <v>56500000</v>
      </c>
      <c r="AR47" s="56" t="s">
        <v>88</v>
      </c>
      <c r="AS47" s="114">
        <v>56500000</v>
      </c>
      <c r="AT47" s="56" t="s">
        <v>88</v>
      </c>
      <c r="AU47" s="114">
        <v>16950000</v>
      </c>
      <c r="AV47" s="116">
        <v>46064</v>
      </c>
      <c r="AW47" s="113">
        <v>32250000</v>
      </c>
      <c r="AX47" s="58">
        <f t="shared" si="2"/>
        <v>24250000</v>
      </c>
      <c r="AY47" s="112">
        <f t="shared" si="3"/>
        <v>0.57079646017699115</v>
      </c>
      <c r="AZ47" s="159">
        <v>0.56999999999999995</v>
      </c>
      <c r="BA47" s="111" t="s">
        <v>90</v>
      </c>
      <c r="BB47" s="56" t="s">
        <v>92</v>
      </c>
      <c r="BC47" s="173" t="s">
        <v>7601</v>
      </c>
      <c r="BD47" s="51" t="s">
        <v>88</v>
      </c>
      <c r="BE47" s="51" t="s">
        <v>147</v>
      </c>
    </row>
    <row r="48" spans="1:57" s="201" customFormat="1" ht="12.75" x14ac:dyDescent="0.2">
      <c r="A48" s="51">
        <v>2026</v>
      </c>
      <c r="B48" s="51">
        <v>891780111</v>
      </c>
      <c r="C48" s="51" t="s">
        <v>79</v>
      </c>
      <c r="D48" s="161" t="s">
        <v>7602</v>
      </c>
      <c r="E48" s="56" t="s">
        <v>7603</v>
      </c>
      <c r="F48" s="56">
        <v>0</v>
      </c>
      <c r="G48" s="56" t="s">
        <v>82</v>
      </c>
      <c r="H48" s="51" t="s">
        <v>83</v>
      </c>
      <c r="I48" s="121" t="s">
        <v>84</v>
      </c>
      <c r="J48" s="173" t="s">
        <v>7604</v>
      </c>
      <c r="K48" s="406">
        <v>111096000</v>
      </c>
      <c r="L48" s="51" t="s">
        <v>86</v>
      </c>
      <c r="M48" s="173" t="s">
        <v>7605</v>
      </c>
      <c r="N48" s="115">
        <v>901673302</v>
      </c>
      <c r="O48" s="109">
        <v>170</v>
      </c>
      <c r="P48" s="116">
        <v>46038</v>
      </c>
      <c r="Q48" s="419">
        <v>111096000</v>
      </c>
      <c r="R48" s="419">
        <v>2348</v>
      </c>
      <c r="S48" s="116">
        <v>46048</v>
      </c>
      <c r="T48" s="406">
        <v>111096000</v>
      </c>
      <c r="U48" s="56" t="s">
        <v>88</v>
      </c>
      <c r="V48" s="114">
        <v>85151631</v>
      </c>
      <c r="W48" s="121" t="s">
        <v>7606</v>
      </c>
      <c r="X48" s="116">
        <v>46048</v>
      </c>
      <c r="Y48" s="116">
        <v>46050</v>
      </c>
      <c r="Z48" s="116">
        <v>46049</v>
      </c>
      <c r="AA48" s="116">
        <v>46231</v>
      </c>
      <c r="AB48" s="671">
        <f t="shared" si="4"/>
        <v>181</v>
      </c>
      <c r="AC48" s="56">
        <v>0</v>
      </c>
      <c r="AD48" s="114">
        <v>0</v>
      </c>
      <c r="AE48" s="56">
        <v>0</v>
      </c>
      <c r="AF48" s="116" t="s">
        <v>90</v>
      </c>
      <c r="AG48" s="54">
        <f t="shared" si="0"/>
        <v>0</v>
      </c>
      <c r="AH48" s="56">
        <v>0</v>
      </c>
      <c r="AI48" s="114">
        <v>0</v>
      </c>
      <c r="AJ48" s="56" t="s">
        <v>90</v>
      </c>
      <c r="AK48" s="116" t="s">
        <v>90</v>
      </c>
      <c r="AL48" s="56">
        <v>0</v>
      </c>
      <c r="AM48" s="116" t="s">
        <v>90</v>
      </c>
      <c r="AN48" s="116" t="s">
        <v>90</v>
      </c>
      <c r="AO48" s="116" t="s">
        <v>90</v>
      </c>
      <c r="AP48" s="54">
        <f t="shared" si="1"/>
        <v>0</v>
      </c>
      <c r="AQ48" s="54">
        <f>+K48+AD48-AI48</f>
        <v>111096000</v>
      </c>
      <c r="AR48" s="56" t="s">
        <v>88</v>
      </c>
      <c r="AS48" s="114">
        <v>111096000</v>
      </c>
      <c r="AT48" s="56" t="s">
        <v>91</v>
      </c>
      <c r="AU48" s="114">
        <v>0</v>
      </c>
      <c r="AV48" s="116" t="s">
        <v>90</v>
      </c>
      <c r="AW48" s="113">
        <v>0</v>
      </c>
      <c r="AX48" s="58">
        <f t="shared" si="2"/>
        <v>111096000</v>
      </c>
      <c r="AY48" s="112">
        <f t="shared" si="3"/>
        <v>0</v>
      </c>
      <c r="AZ48" s="159">
        <v>0</v>
      </c>
      <c r="BA48" s="111" t="s">
        <v>90</v>
      </c>
      <c r="BB48" s="56" t="s">
        <v>92</v>
      </c>
      <c r="BC48" s="173" t="s">
        <v>7607</v>
      </c>
      <c r="BD48" s="51" t="s">
        <v>88</v>
      </c>
      <c r="BE48" s="51" t="s">
        <v>147</v>
      </c>
    </row>
    <row r="49" spans="1:57" s="201" customFormat="1" ht="12.75" x14ac:dyDescent="0.2">
      <c r="A49" s="51">
        <v>2026</v>
      </c>
      <c r="B49" s="51">
        <v>891780111</v>
      </c>
      <c r="C49" s="51" t="s">
        <v>79</v>
      </c>
      <c r="D49" s="161" t="s">
        <v>7608</v>
      </c>
      <c r="E49" s="56" t="s">
        <v>7609</v>
      </c>
      <c r="F49" s="56">
        <v>0</v>
      </c>
      <c r="G49" s="56" t="s">
        <v>82</v>
      </c>
      <c r="H49" s="51" t="s">
        <v>174</v>
      </c>
      <c r="I49" s="121" t="s">
        <v>84</v>
      </c>
      <c r="J49" s="173" t="s">
        <v>7610</v>
      </c>
      <c r="K49" s="406">
        <v>21148420</v>
      </c>
      <c r="L49" s="51" t="s">
        <v>86</v>
      </c>
      <c r="M49" s="173" t="s">
        <v>7611</v>
      </c>
      <c r="N49" s="115">
        <v>901366868</v>
      </c>
      <c r="O49" s="109">
        <v>113</v>
      </c>
      <c r="P49" s="116">
        <v>46037</v>
      </c>
      <c r="Q49" s="419">
        <v>335013352</v>
      </c>
      <c r="R49" s="419">
        <v>2708</v>
      </c>
      <c r="S49" s="116">
        <v>46048</v>
      </c>
      <c r="T49" s="406">
        <v>21148420</v>
      </c>
      <c r="U49" s="56" t="s">
        <v>88</v>
      </c>
      <c r="V49" s="114">
        <v>72175281</v>
      </c>
      <c r="W49" s="121" t="s">
        <v>7455</v>
      </c>
      <c r="X49" s="116">
        <v>46048</v>
      </c>
      <c r="Y49" s="116">
        <v>46060</v>
      </c>
      <c r="Z49" s="116" t="s">
        <v>90</v>
      </c>
      <c r="AA49" s="116">
        <v>46180</v>
      </c>
      <c r="AB49" s="671">
        <f t="shared" si="4"/>
        <v>120</v>
      </c>
      <c r="AC49" s="56">
        <v>0</v>
      </c>
      <c r="AD49" s="114">
        <v>0</v>
      </c>
      <c r="AE49" s="56">
        <v>0</v>
      </c>
      <c r="AF49" s="116" t="s">
        <v>90</v>
      </c>
      <c r="AG49" s="54">
        <f t="shared" si="0"/>
        <v>0</v>
      </c>
      <c r="AH49" s="56">
        <v>0</v>
      </c>
      <c r="AI49" s="114">
        <v>0</v>
      </c>
      <c r="AJ49" s="56" t="s">
        <v>90</v>
      </c>
      <c r="AK49" s="116" t="s">
        <v>90</v>
      </c>
      <c r="AL49" s="56">
        <v>0</v>
      </c>
      <c r="AM49" s="116" t="s">
        <v>90</v>
      </c>
      <c r="AN49" s="116" t="s">
        <v>90</v>
      </c>
      <c r="AO49" s="116" t="s">
        <v>90</v>
      </c>
      <c r="AP49" s="54">
        <f t="shared" si="1"/>
        <v>0</v>
      </c>
      <c r="AQ49" s="54">
        <f>+K49+AD49-AI49</f>
        <v>21148420</v>
      </c>
      <c r="AR49" s="56" t="s">
        <v>88</v>
      </c>
      <c r="AS49" s="114">
        <v>21148420</v>
      </c>
      <c r="AT49" s="56" t="s">
        <v>91</v>
      </c>
      <c r="AU49" s="114">
        <v>0</v>
      </c>
      <c r="AV49" s="116" t="s">
        <v>90</v>
      </c>
      <c r="AW49" s="113">
        <v>0</v>
      </c>
      <c r="AX49" s="58">
        <f t="shared" si="2"/>
        <v>21148420</v>
      </c>
      <c r="AY49" s="112">
        <f t="shared" si="3"/>
        <v>0</v>
      </c>
      <c r="AZ49" s="159">
        <v>0</v>
      </c>
      <c r="BA49" s="111" t="s">
        <v>90</v>
      </c>
      <c r="BB49" s="56" t="s">
        <v>92</v>
      </c>
      <c r="BC49" s="173" t="s">
        <v>7612</v>
      </c>
      <c r="BD49" s="51" t="s">
        <v>88</v>
      </c>
      <c r="BE49" s="51" t="s">
        <v>147</v>
      </c>
    </row>
    <row r="50" spans="1:57" s="201" customFormat="1" ht="12.75" x14ac:dyDescent="0.2">
      <c r="A50" s="51">
        <v>2026</v>
      </c>
      <c r="B50" s="51">
        <v>891780111</v>
      </c>
      <c r="C50" s="51" t="s">
        <v>79</v>
      </c>
      <c r="D50" s="161" t="s">
        <v>7613</v>
      </c>
      <c r="E50" s="56" t="s">
        <v>7614</v>
      </c>
      <c r="F50" s="56">
        <v>0</v>
      </c>
      <c r="G50" s="56" t="s">
        <v>82</v>
      </c>
      <c r="H50" s="51" t="s">
        <v>83</v>
      </c>
      <c r="I50" s="121" t="s">
        <v>84</v>
      </c>
      <c r="J50" s="173" t="s">
        <v>7615</v>
      </c>
      <c r="K50" s="406">
        <v>50285600</v>
      </c>
      <c r="L50" s="51" t="s">
        <v>86</v>
      </c>
      <c r="M50" s="173" t="s">
        <v>7616</v>
      </c>
      <c r="N50" s="115">
        <v>39048924</v>
      </c>
      <c r="O50" s="109">
        <v>131</v>
      </c>
      <c r="P50" s="116">
        <v>46038</v>
      </c>
      <c r="Q50" s="419">
        <v>50285600</v>
      </c>
      <c r="R50" s="419">
        <v>2704</v>
      </c>
      <c r="S50" s="116">
        <v>46048</v>
      </c>
      <c r="T50" s="406">
        <v>50285600</v>
      </c>
      <c r="U50" s="56" t="s">
        <v>88</v>
      </c>
      <c r="V50" s="114">
        <v>1082990998</v>
      </c>
      <c r="W50" s="121" t="s">
        <v>7617</v>
      </c>
      <c r="X50" s="116">
        <v>46048</v>
      </c>
      <c r="Y50" s="116">
        <v>46055</v>
      </c>
      <c r="Z50" s="116">
        <v>46048</v>
      </c>
      <c r="AA50" s="116">
        <v>46233</v>
      </c>
      <c r="AB50" s="671">
        <f t="shared" si="4"/>
        <v>178</v>
      </c>
      <c r="AC50" s="56">
        <v>0</v>
      </c>
      <c r="AD50" s="114">
        <v>0</v>
      </c>
      <c r="AE50" s="56">
        <v>0</v>
      </c>
      <c r="AF50" s="116" t="s">
        <v>90</v>
      </c>
      <c r="AG50" s="54">
        <f t="shared" si="0"/>
        <v>0</v>
      </c>
      <c r="AH50" s="56">
        <v>0</v>
      </c>
      <c r="AI50" s="114">
        <v>0</v>
      </c>
      <c r="AJ50" s="56" t="s">
        <v>90</v>
      </c>
      <c r="AK50" s="116" t="s">
        <v>90</v>
      </c>
      <c r="AL50" s="56">
        <v>0</v>
      </c>
      <c r="AM50" s="116" t="s">
        <v>90</v>
      </c>
      <c r="AN50" s="116" t="s">
        <v>90</v>
      </c>
      <c r="AO50" s="116" t="s">
        <v>90</v>
      </c>
      <c r="AP50" s="54">
        <f t="shared" si="1"/>
        <v>0</v>
      </c>
      <c r="AQ50" s="54">
        <f>+K50+AD50-AI50</f>
        <v>50285600</v>
      </c>
      <c r="AR50" s="56" t="s">
        <v>88</v>
      </c>
      <c r="AS50" s="114">
        <v>50285600</v>
      </c>
      <c r="AT50" s="56" t="s">
        <v>91</v>
      </c>
      <c r="AU50" s="114">
        <v>0</v>
      </c>
      <c r="AV50" s="116" t="s">
        <v>90</v>
      </c>
      <c r="AW50" s="113">
        <v>49931800</v>
      </c>
      <c r="AX50" s="58">
        <f t="shared" si="2"/>
        <v>353800</v>
      </c>
      <c r="AY50" s="112">
        <f t="shared" si="3"/>
        <v>0.99296418855497404</v>
      </c>
      <c r="AZ50" s="159">
        <v>0.99</v>
      </c>
      <c r="BA50" s="111" t="s">
        <v>90</v>
      </c>
      <c r="BB50" s="56" t="s">
        <v>92</v>
      </c>
      <c r="BC50" s="173" t="s">
        <v>7618</v>
      </c>
      <c r="BD50" s="51" t="s">
        <v>88</v>
      </c>
      <c r="BE50" s="51" t="s">
        <v>147</v>
      </c>
    </row>
    <row r="51" spans="1:57" s="201" customFormat="1" ht="12.75" x14ac:dyDescent="0.2">
      <c r="A51" s="51">
        <v>2026</v>
      </c>
      <c r="B51" s="51">
        <v>891780111</v>
      </c>
      <c r="C51" s="51" t="s">
        <v>79</v>
      </c>
      <c r="D51" s="161" t="s">
        <v>7619</v>
      </c>
      <c r="E51" s="56" t="s">
        <v>7620</v>
      </c>
      <c r="F51" s="56">
        <v>0</v>
      </c>
      <c r="G51" s="56" t="s">
        <v>82</v>
      </c>
      <c r="H51" s="51" t="s">
        <v>83</v>
      </c>
      <c r="I51" s="121" t="s">
        <v>84</v>
      </c>
      <c r="J51" s="173" t="s">
        <v>7621</v>
      </c>
      <c r="K51" s="406">
        <v>16000000</v>
      </c>
      <c r="L51" s="51" t="s">
        <v>86</v>
      </c>
      <c r="M51" s="173" t="s">
        <v>7622</v>
      </c>
      <c r="N51" s="115">
        <v>85455127</v>
      </c>
      <c r="O51" s="109">
        <v>171</v>
      </c>
      <c r="P51" s="116">
        <v>46038</v>
      </c>
      <c r="Q51" s="419">
        <v>16000000</v>
      </c>
      <c r="R51" s="419">
        <v>3069</v>
      </c>
      <c r="S51" s="116">
        <v>46048</v>
      </c>
      <c r="T51" s="406">
        <v>16000000</v>
      </c>
      <c r="U51" s="56" t="s">
        <v>88</v>
      </c>
      <c r="V51" s="114">
        <v>85459497</v>
      </c>
      <c r="W51" s="121" t="s">
        <v>7520</v>
      </c>
      <c r="X51" s="116">
        <v>46048</v>
      </c>
      <c r="Y51" s="116">
        <v>46050</v>
      </c>
      <c r="Z51" s="116">
        <v>46050</v>
      </c>
      <c r="AA51" s="116">
        <v>46203</v>
      </c>
      <c r="AB51" s="671">
        <f t="shared" si="4"/>
        <v>153</v>
      </c>
      <c r="AC51" s="56">
        <v>0</v>
      </c>
      <c r="AD51" s="114">
        <v>0</v>
      </c>
      <c r="AE51" s="56">
        <v>0</v>
      </c>
      <c r="AF51" s="116" t="s">
        <v>90</v>
      </c>
      <c r="AG51" s="54">
        <f t="shared" si="0"/>
        <v>0</v>
      </c>
      <c r="AH51" s="56">
        <v>0</v>
      </c>
      <c r="AI51" s="114">
        <v>0</v>
      </c>
      <c r="AJ51" s="56" t="s">
        <v>90</v>
      </c>
      <c r="AK51" s="116" t="s">
        <v>90</v>
      </c>
      <c r="AL51" s="56">
        <v>0</v>
      </c>
      <c r="AM51" s="116" t="s">
        <v>90</v>
      </c>
      <c r="AN51" s="116" t="s">
        <v>90</v>
      </c>
      <c r="AO51" s="116" t="s">
        <v>90</v>
      </c>
      <c r="AP51" s="54">
        <f t="shared" si="1"/>
        <v>0</v>
      </c>
      <c r="AQ51" s="54">
        <f>+K51+AD51-AI51</f>
        <v>16000000</v>
      </c>
      <c r="AR51" s="56" t="s">
        <v>88</v>
      </c>
      <c r="AS51" s="114">
        <v>16000000</v>
      </c>
      <c r="AT51" s="56" t="s">
        <v>91</v>
      </c>
      <c r="AU51" s="114">
        <v>0</v>
      </c>
      <c r="AV51" s="116" t="s">
        <v>90</v>
      </c>
      <c r="AW51" s="113">
        <v>7290000</v>
      </c>
      <c r="AX51" s="58">
        <f t="shared" si="2"/>
        <v>8710000</v>
      </c>
      <c r="AY51" s="112">
        <f t="shared" si="3"/>
        <v>0.455625</v>
      </c>
      <c r="AZ51" s="159">
        <v>0.46</v>
      </c>
      <c r="BA51" s="111" t="s">
        <v>90</v>
      </c>
      <c r="BB51" s="56" t="s">
        <v>92</v>
      </c>
      <c r="BC51" s="173" t="s">
        <v>7623</v>
      </c>
      <c r="BD51" s="51" t="s">
        <v>88</v>
      </c>
      <c r="BE51" s="51" t="s">
        <v>147</v>
      </c>
    </row>
    <row r="52" spans="1:57" s="201" customFormat="1" ht="12.75" x14ac:dyDescent="0.2">
      <c r="A52" s="51">
        <v>2026</v>
      </c>
      <c r="B52" s="51">
        <v>891780111</v>
      </c>
      <c r="C52" s="51" t="s">
        <v>79</v>
      </c>
      <c r="D52" s="161" t="s">
        <v>7624</v>
      </c>
      <c r="E52" s="56" t="s">
        <v>7625</v>
      </c>
      <c r="F52" s="56">
        <v>0</v>
      </c>
      <c r="G52" s="56" t="s">
        <v>82</v>
      </c>
      <c r="H52" s="51" t="s">
        <v>83</v>
      </c>
      <c r="I52" s="121" t="s">
        <v>84</v>
      </c>
      <c r="J52" s="173" t="s">
        <v>7626</v>
      </c>
      <c r="K52" s="406">
        <v>50000000</v>
      </c>
      <c r="L52" s="51" t="s">
        <v>86</v>
      </c>
      <c r="M52" s="173" t="s">
        <v>7627</v>
      </c>
      <c r="N52" s="115">
        <v>1082897035</v>
      </c>
      <c r="O52" s="109">
        <v>234</v>
      </c>
      <c r="P52" s="116">
        <v>46042</v>
      </c>
      <c r="Q52" s="419">
        <v>50000000</v>
      </c>
      <c r="R52" s="419">
        <v>2706</v>
      </c>
      <c r="S52" s="116">
        <v>46048</v>
      </c>
      <c r="T52" s="406">
        <v>50000000</v>
      </c>
      <c r="U52" s="56" t="s">
        <v>88</v>
      </c>
      <c r="V52" s="114">
        <v>85459497</v>
      </c>
      <c r="W52" s="121" t="s">
        <v>7520</v>
      </c>
      <c r="X52" s="116">
        <v>46048</v>
      </c>
      <c r="Y52" s="116">
        <v>46048</v>
      </c>
      <c r="Z52" s="116" t="s">
        <v>90</v>
      </c>
      <c r="AA52" s="116">
        <v>46234</v>
      </c>
      <c r="AB52" s="671">
        <f t="shared" si="4"/>
        <v>186</v>
      </c>
      <c r="AC52" s="56">
        <v>0</v>
      </c>
      <c r="AD52" s="114">
        <v>0</v>
      </c>
      <c r="AE52" s="56">
        <v>0</v>
      </c>
      <c r="AF52" s="116" t="s">
        <v>90</v>
      </c>
      <c r="AG52" s="54">
        <f t="shared" si="0"/>
        <v>0</v>
      </c>
      <c r="AH52" s="56">
        <v>0</v>
      </c>
      <c r="AI52" s="114">
        <v>0</v>
      </c>
      <c r="AJ52" s="56" t="s">
        <v>90</v>
      </c>
      <c r="AK52" s="116" t="s">
        <v>90</v>
      </c>
      <c r="AL52" s="56">
        <v>0</v>
      </c>
      <c r="AM52" s="116" t="s">
        <v>90</v>
      </c>
      <c r="AN52" s="116" t="s">
        <v>90</v>
      </c>
      <c r="AO52" s="116" t="s">
        <v>90</v>
      </c>
      <c r="AP52" s="54">
        <f t="shared" si="1"/>
        <v>0</v>
      </c>
      <c r="AQ52" s="54">
        <f>+K52+AD52-AI52</f>
        <v>50000000</v>
      </c>
      <c r="AR52" s="56" t="s">
        <v>88</v>
      </c>
      <c r="AS52" s="114">
        <v>50000000</v>
      </c>
      <c r="AT52" s="56" t="s">
        <v>91</v>
      </c>
      <c r="AU52" s="114">
        <v>0</v>
      </c>
      <c r="AV52" s="116" t="s">
        <v>90</v>
      </c>
      <c r="AW52" s="113">
        <v>27179000</v>
      </c>
      <c r="AX52" s="58">
        <f t="shared" si="2"/>
        <v>22821000</v>
      </c>
      <c r="AY52" s="112">
        <f t="shared" si="3"/>
        <v>0.54357999999999995</v>
      </c>
      <c r="AZ52" s="159">
        <v>0.54</v>
      </c>
      <c r="BA52" s="111" t="s">
        <v>90</v>
      </c>
      <c r="BB52" s="56" t="s">
        <v>92</v>
      </c>
      <c r="BC52" s="173" t="s">
        <v>7628</v>
      </c>
      <c r="BD52" s="51" t="s">
        <v>88</v>
      </c>
      <c r="BE52" s="51" t="s">
        <v>147</v>
      </c>
    </row>
    <row r="53" spans="1:57" s="201" customFormat="1" ht="12.75" x14ac:dyDescent="0.2">
      <c r="A53" s="51">
        <v>2026</v>
      </c>
      <c r="B53" s="51">
        <v>891780111</v>
      </c>
      <c r="C53" s="51" t="s">
        <v>79</v>
      </c>
      <c r="D53" s="161" t="s">
        <v>7629</v>
      </c>
      <c r="E53" s="56" t="s">
        <v>7630</v>
      </c>
      <c r="F53" s="56">
        <v>0</v>
      </c>
      <c r="G53" s="56" t="s">
        <v>82</v>
      </c>
      <c r="H53" s="51" t="s">
        <v>83</v>
      </c>
      <c r="I53" s="121" t="s">
        <v>84</v>
      </c>
      <c r="J53" s="173" t="s">
        <v>7631</v>
      </c>
      <c r="K53" s="406">
        <v>2380000</v>
      </c>
      <c r="L53" s="51" t="s">
        <v>86</v>
      </c>
      <c r="M53" s="173" t="s">
        <v>7632</v>
      </c>
      <c r="N53" s="115">
        <v>85475929</v>
      </c>
      <c r="O53" s="109">
        <v>74</v>
      </c>
      <c r="P53" s="116">
        <v>46036</v>
      </c>
      <c r="Q53" s="419">
        <v>2380000</v>
      </c>
      <c r="R53" s="419">
        <v>3101</v>
      </c>
      <c r="S53" s="116">
        <v>46049</v>
      </c>
      <c r="T53" s="406">
        <v>2380000</v>
      </c>
      <c r="U53" s="56" t="s">
        <v>88</v>
      </c>
      <c r="V53" s="114">
        <v>12621405</v>
      </c>
      <c r="W53" s="121" t="s">
        <v>7633</v>
      </c>
      <c r="X53" s="116">
        <v>46049</v>
      </c>
      <c r="Y53" s="116">
        <v>46049</v>
      </c>
      <c r="Z53" s="116" t="s">
        <v>90</v>
      </c>
      <c r="AA53" s="116">
        <v>46375</v>
      </c>
      <c r="AB53" s="671">
        <f t="shared" si="4"/>
        <v>326</v>
      </c>
      <c r="AC53" s="56">
        <v>0</v>
      </c>
      <c r="AD53" s="114">
        <v>0</v>
      </c>
      <c r="AE53" s="56">
        <v>0</v>
      </c>
      <c r="AF53" s="116" t="s">
        <v>90</v>
      </c>
      <c r="AG53" s="54">
        <f t="shared" si="0"/>
        <v>0</v>
      </c>
      <c r="AH53" s="56">
        <v>0</v>
      </c>
      <c r="AI53" s="114">
        <v>0</v>
      </c>
      <c r="AJ53" s="56" t="s">
        <v>90</v>
      </c>
      <c r="AK53" s="116" t="s">
        <v>90</v>
      </c>
      <c r="AL53" s="56">
        <v>0</v>
      </c>
      <c r="AM53" s="116" t="s">
        <v>90</v>
      </c>
      <c r="AN53" s="116" t="s">
        <v>90</v>
      </c>
      <c r="AO53" s="116" t="s">
        <v>90</v>
      </c>
      <c r="AP53" s="54">
        <f t="shared" si="1"/>
        <v>0</v>
      </c>
      <c r="AQ53" s="54">
        <f>+K53+AD53-AI53</f>
        <v>2380000</v>
      </c>
      <c r="AR53" s="56" t="s">
        <v>88</v>
      </c>
      <c r="AS53" s="114">
        <v>2380000</v>
      </c>
      <c r="AT53" s="56" t="s">
        <v>91</v>
      </c>
      <c r="AU53" s="114">
        <v>0</v>
      </c>
      <c r="AV53" s="116" t="s">
        <v>90</v>
      </c>
      <c r="AW53" s="113">
        <v>0</v>
      </c>
      <c r="AX53" s="58">
        <f t="shared" si="2"/>
        <v>2380000</v>
      </c>
      <c r="AY53" s="112">
        <f t="shared" si="3"/>
        <v>0</v>
      </c>
      <c r="AZ53" s="159">
        <v>0</v>
      </c>
      <c r="BA53" s="111" t="s">
        <v>90</v>
      </c>
      <c r="BB53" s="56" t="s">
        <v>92</v>
      </c>
      <c r="BC53" s="173" t="s">
        <v>7634</v>
      </c>
      <c r="BD53" s="51" t="s">
        <v>88</v>
      </c>
      <c r="BE53" s="51" t="s">
        <v>147</v>
      </c>
    </row>
    <row r="54" spans="1:57" s="201" customFormat="1" ht="12.75" x14ac:dyDescent="0.2">
      <c r="A54" s="51">
        <v>2026</v>
      </c>
      <c r="B54" s="51">
        <v>891780111</v>
      </c>
      <c r="C54" s="51" t="s">
        <v>79</v>
      </c>
      <c r="D54" s="161" t="s">
        <v>7635</v>
      </c>
      <c r="E54" s="56" t="s">
        <v>7636</v>
      </c>
      <c r="F54" s="56">
        <v>0</v>
      </c>
      <c r="G54" s="56" t="s">
        <v>82</v>
      </c>
      <c r="H54" s="51" t="s">
        <v>174</v>
      </c>
      <c r="I54" s="121" t="s">
        <v>84</v>
      </c>
      <c r="J54" s="173" t="s">
        <v>7637</v>
      </c>
      <c r="K54" s="406">
        <v>30859769</v>
      </c>
      <c r="L54" s="51" t="s">
        <v>86</v>
      </c>
      <c r="M54" s="173" t="s">
        <v>7638</v>
      </c>
      <c r="N54" s="115">
        <v>819003317</v>
      </c>
      <c r="O54" s="109">
        <v>113</v>
      </c>
      <c r="P54" s="116">
        <v>46037</v>
      </c>
      <c r="Q54" s="419">
        <v>335013352</v>
      </c>
      <c r="R54" s="419">
        <v>3102</v>
      </c>
      <c r="S54" s="116">
        <v>46049</v>
      </c>
      <c r="T54" s="406">
        <v>30859769</v>
      </c>
      <c r="U54" s="56" t="s">
        <v>88</v>
      </c>
      <c r="V54" s="114">
        <v>72175281</v>
      </c>
      <c r="W54" s="121" t="s">
        <v>7455</v>
      </c>
      <c r="X54" s="116">
        <v>46049</v>
      </c>
      <c r="Y54" s="116">
        <v>46055</v>
      </c>
      <c r="Z54" s="116" t="s">
        <v>90</v>
      </c>
      <c r="AA54" s="116">
        <v>46175</v>
      </c>
      <c r="AB54" s="671">
        <f t="shared" si="4"/>
        <v>120</v>
      </c>
      <c r="AC54" s="56">
        <v>0</v>
      </c>
      <c r="AD54" s="114">
        <v>0</v>
      </c>
      <c r="AE54" s="56">
        <v>0</v>
      </c>
      <c r="AF54" s="116" t="s">
        <v>90</v>
      </c>
      <c r="AG54" s="54">
        <f t="shared" si="0"/>
        <v>0</v>
      </c>
      <c r="AH54" s="56">
        <v>0</v>
      </c>
      <c r="AI54" s="114">
        <v>0</v>
      </c>
      <c r="AJ54" s="56" t="s">
        <v>90</v>
      </c>
      <c r="AK54" s="116" t="s">
        <v>90</v>
      </c>
      <c r="AL54" s="56">
        <v>0</v>
      </c>
      <c r="AM54" s="116" t="s">
        <v>90</v>
      </c>
      <c r="AN54" s="116" t="s">
        <v>90</v>
      </c>
      <c r="AO54" s="116" t="s">
        <v>90</v>
      </c>
      <c r="AP54" s="54">
        <f t="shared" si="1"/>
        <v>0</v>
      </c>
      <c r="AQ54" s="54">
        <f>+K54+AD54-AI54</f>
        <v>30859769</v>
      </c>
      <c r="AR54" s="56" t="s">
        <v>88</v>
      </c>
      <c r="AS54" s="114">
        <v>30859769</v>
      </c>
      <c r="AT54" s="56" t="s">
        <v>91</v>
      </c>
      <c r="AU54" s="114">
        <v>0</v>
      </c>
      <c r="AV54" s="116" t="s">
        <v>90</v>
      </c>
      <c r="AW54" s="113">
        <v>23144826</v>
      </c>
      <c r="AX54" s="58">
        <f t="shared" si="2"/>
        <v>7714943</v>
      </c>
      <c r="AY54" s="112">
        <f t="shared" si="3"/>
        <v>0.74999997569651278</v>
      </c>
      <c r="AZ54" s="159">
        <v>0.75</v>
      </c>
      <c r="BA54" s="111" t="s">
        <v>90</v>
      </c>
      <c r="BB54" s="56" t="s">
        <v>92</v>
      </c>
      <c r="BC54" s="173" t="s">
        <v>7639</v>
      </c>
      <c r="BD54" s="51" t="s">
        <v>88</v>
      </c>
      <c r="BE54" s="51" t="s">
        <v>147</v>
      </c>
    </row>
    <row r="55" spans="1:57" s="201" customFormat="1" ht="12.75" x14ac:dyDescent="0.2">
      <c r="A55" s="51">
        <v>2026</v>
      </c>
      <c r="B55" s="51">
        <v>891780111</v>
      </c>
      <c r="C55" s="51" t="s">
        <v>79</v>
      </c>
      <c r="D55" s="161" t="s">
        <v>7640</v>
      </c>
      <c r="E55" s="56" t="s">
        <v>7641</v>
      </c>
      <c r="F55" s="56">
        <v>0</v>
      </c>
      <c r="G55" s="56" t="s">
        <v>82</v>
      </c>
      <c r="H55" s="51" t="s">
        <v>83</v>
      </c>
      <c r="I55" s="121" t="s">
        <v>84</v>
      </c>
      <c r="J55" s="173" t="s">
        <v>7642</v>
      </c>
      <c r="K55" s="406">
        <v>9547370</v>
      </c>
      <c r="L55" s="51" t="s">
        <v>86</v>
      </c>
      <c r="M55" s="173" t="s">
        <v>7643</v>
      </c>
      <c r="N55" s="115">
        <v>900795369</v>
      </c>
      <c r="O55" s="109">
        <v>236</v>
      </c>
      <c r="P55" s="116">
        <v>46042</v>
      </c>
      <c r="Q55" s="419">
        <v>9547370</v>
      </c>
      <c r="R55" s="419">
        <v>3103</v>
      </c>
      <c r="S55" s="116">
        <v>46049</v>
      </c>
      <c r="T55" s="406">
        <v>9547370</v>
      </c>
      <c r="U55" s="56" t="s">
        <v>88</v>
      </c>
      <c r="V55" s="114">
        <v>85465146</v>
      </c>
      <c r="W55" s="121" t="s">
        <v>7472</v>
      </c>
      <c r="X55" s="116">
        <v>46049</v>
      </c>
      <c r="Y55" s="116">
        <v>46062</v>
      </c>
      <c r="Z55" s="116" t="s">
        <v>90</v>
      </c>
      <c r="AA55" s="116">
        <v>46063</v>
      </c>
      <c r="AB55" s="671">
        <f t="shared" si="4"/>
        <v>1</v>
      </c>
      <c r="AC55" s="56">
        <v>0</v>
      </c>
      <c r="AD55" s="114">
        <v>0</v>
      </c>
      <c r="AE55" s="56">
        <v>0</v>
      </c>
      <c r="AF55" s="116" t="s">
        <v>90</v>
      </c>
      <c r="AG55" s="54">
        <f t="shared" si="0"/>
        <v>0</v>
      </c>
      <c r="AH55" s="56">
        <v>0</v>
      </c>
      <c r="AI55" s="114">
        <v>0</v>
      </c>
      <c r="AJ55" s="56" t="s">
        <v>90</v>
      </c>
      <c r="AK55" s="116" t="s">
        <v>90</v>
      </c>
      <c r="AL55" s="56">
        <v>0</v>
      </c>
      <c r="AM55" s="116" t="s">
        <v>90</v>
      </c>
      <c r="AN55" s="116" t="s">
        <v>90</v>
      </c>
      <c r="AO55" s="116" t="s">
        <v>90</v>
      </c>
      <c r="AP55" s="54">
        <f t="shared" si="1"/>
        <v>0</v>
      </c>
      <c r="AQ55" s="54">
        <f>+K55+AD55-AI55</f>
        <v>9547370</v>
      </c>
      <c r="AR55" s="56" t="s">
        <v>88</v>
      </c>
      <c r="AS55" s="114">
        <v>9547370</v>
      </c>
      <c r="AT55" s="56" t="s">
        <v>91</v>
      </c>
      <c r="AU55" s="114">
        <v>0</v>
      </c>
      <c r="AV55" s="116" t="s">
        <v>90</v>
      </c>
      <c r="AW55" s="113">
        <v>9547370</v>
      </c>
      <c r="AX55" s="58">
        <f t="shared" si="2"/>
        <v>0</v>
      </c>
      <c r="AY55" s="112">
        <f t="shared" si="3"/>
        <v>1</v>
      </c>
      <c r="AZ55" s="159">
        <v>1</v>
      </c>
      <c r="BA55" s="111" t="s">
        <v>90</v>
      </c>
      <c r="BB55" s="56" t="s">
        <v>149</v>
      </c>
      <c r="BC55" s="173" t="s">
        <v>7644</v>
      </c>
      <c r="BD55" s="51" t="s">
        <v>88</v>
      </c>
      <c r="BE55" s="51" t="s">
        <v>147</v>
      </c>
    </row>
    <row r="56" spans="1:57" s="201" customFormat="1" ht="12.75" x14ac:dyDescent="0.2">
      <c r="A56" s="51">
        <v>2026</v>
      </c>
      <c r="B56" s="51">
        <v>891780111</v>
      </c>
      <c r="C56" s="51" t="s">
        <v>79</v>
      </c>
      <c r="D56" s="161" t="s">
        <v>7645</v>
      </c>
      <c r="E56" s="56" t="s">
        <v>7646</v>
      </c>
      <c r="F56" s="56">
        <v>0</v>
      </c>
      <c r="G56" s="56" t="s">
        <v>82</v>
      </c>
      <c r="H56" s="51" t="s">
        <v>174</v>
      </c>
      <c r="I56" s="121" t="s">
        <v>84</v>
      </c>
      <c r="J56" s="173" t="s">
        <v>7647</v>
      </c>
      <c r="K56" s="406">
        <v>21000000</v>
      </c>
      <c r="L56" s="51" t="s">
        <v>86</v>
      </c>
      <c r="M56" s="173" t="s">
        <v>7648</v>
      </c>
      <c r="N56" s="115">
        <v>901086965</v>
      </c>
      <c r="O56" s="109">
        <v>113</v>
      </c>
      <c r="P56" s="116">
        <v>46037</v>
      </c>
      <c r="Q56" s="419">
        <v>335013352</v>
      </c>
      <c r="R56" s="419">
        <v>3104</v>
      </c>
      <c r="S56" s="116">
        <v>46049</v>
      </c>
      <c r="T56" s="406">
        <v>21000000</v>
      </c>
      <c r="U56" s="56" t="s">
        <v>88</v>
      </c>
      <c r="V56" s="114">
        <v>72175281</v>
      </c>
      <c r="W56" s="121" t="s">
        <v>7455</v>
      </c>
      <c r="X56" s="116">
        <v>46049</v>
      </c>
      <c r="Y56" s="116">
        <v>46059</v>
      </c>
      <c r="Z56" s="116" t="s">
        <v>90</v>
      </c>
      <c r="AA56" s="116">
        <v>46179</v>
      </c>
      <c r="AB56" s="671">
        <f t="shared" si="4"/>
        <v>120</v>
      </c>
      <c r="AC56" s="56">
        <v>0</v>
      </c>
      <c r="AD56" s="114">
        <v>0</v>
      </c>
      <c r="AE56" s="56">
        <v>0</v>
      </c>
      <c r="AF56" s="116" t="s">
        <v>90</v>
      </c>
      <c r="AG56" s="54">
        <f t="shared" si="0"/>
        <v>0</v>
      </c>
      <c r="AH56" s="56">
        <v>0</v>
      </c>
      <c r="AI56" s="114">
        <v>0</v>
      </c>
      <c r="AJ56" s="56" t="s">
        <v>90</v>
      </c>
      <c r="AK56" s="116" t="s">
        <v>90</v>
      </c>
      <c r="AL56" s="56">
        <v>0</v>
      </c>
      <c r="AM56" s="116" t="s">
        <v>90</v>
      </c>
      <c r="AN56" s="116" t="s">
        <v>90</v>
      </c>
      <c r="AO56" s="116" t="s">
        <v>90</v>
      </c>
      <c r="AP56" s="54">
        <f t="shared" si="1"/>
        <v>0</v>
      </c>
      <c r="AQ56" s="54">
        <f>+K56+AD56-AI56</f>
        <v>21000000</v>
      </c>
      <c r="AR56" s="56" t="s">
        <v>88</v>
      </c>
      <c r="AS56" s="114">
        <v>21000000</v>
      </c>
      <c r="AT56" s="56" t="s">
        <v>91</v>
      </c>
      <c r="AU56" s="114">
        <v>0</v>
      </c>
      <c r="AV56" s="116" t="s">
        <v>90</v>
      </c>
      <c r="AW56" s="113">
        <v>11000000</v>
      </c>
      <c r="AX56" s="58">
        <f t="shared" si="2"/>
        <v>10000000</v>
      </c>
      <c r="AY56" s="112">
        <f t="shared" si="3"/>
        <v>0.52380952380952384</v>
      </c>
      <c r="AZ56" s="159">
        <v>0.52</v>
      </c>
      <c r="BA56" s="111" t="s">
        <v>90</v>
      </c>
      <c r="BB56" s="56" t="s">
        <v>92</v>
      </c>
      <c r="BC56" s="173" t="s">
        <v>7649</v>
      </c>
      <c r="BD56" s="51" t="s">
        <v>88</v>
      </c>
      <c r="BE56" s="51" t="s">
        <v>147</v>
      </c>
    </row>
    <row r="57" spans="1:57" s="201" customFormat="1" ht="12.75" x14ac:dyDescent="0.2">
      <c r="A57" s="51">
        <v>2026</v>
      </c>
      <c r="B57" s="51">
        <v>891780111</v>
      </c>
      <c r="C57" s="51" t="s">
        <v>79</v>
      </c>
      <c r="D57" s="161" t="s">
        <v>7650</v>
      </c>
      <c r="E57" s="56" t="s">
        <v>7651</v>
      </c>
      <c r="F57" s="56">
        <v>0</v>
      </c>
      <c r="G57" s="56" t="s">
        <v>82</v>
      </c>
      <c r="H57" s="51" t="s">
        <v>83</v>
      </c>
      <c r="I57" s="121" t="s">
        <v>84</v>
      </c>
      <c r="J57" s="173" t="s">
        <v>7652</v>
      </c>
      <c r="K57" s="406">
        <v>10500000</v>
      </c>
      <c r="L57" s="51" t="s">
        <v>86</v>
      </c>
      <c r="M57" s="173" t="s">
        <v>7653</v>
      </c>
      <c r="N57" s="115">
        <v>1082997386</v>
      </c>
      <c r="O57" s="109">
        <v>316</v>
      </c>
      <c r="P57" s="116">
        <v>46044</v>
      </c>
      <c r="Q57" s="419">
        <v>10500000</v>
      </c>
      <c r="R57" s="419">
        <v>3105</v>
      </c>
      <c r="S57" s="116">
        <v>46049</v>
      </c>
      <c r="T57" s="406">
        <v>10500000</v>
      </c>
      <c r="U57" s="56" t="s">
        <v>88</v>
      </c>
      <c r="V57" s="114">
        <v>7633817</v>
      </c>
      <c r="W57" s="121" t="s">
        <v>7428</v>
      </c>
      <c r="X57" s="116">
        <v>46049</v>
      </c>
      <c r="Y57" s="116">
        <v>46062</v>
      </c>
      <c r="Z57" s="116" t="s">
        <v>90</v>
      </c>
      <c r="AA57" s="116">
        <v>46387</v>
      </c>
      <c r="AB57" s="671">
        <f t="shared" si="4"/>
        <v>325</v>
      </c>
      <c r="AC57" s="56">
        <v>0</v>
      </c>
      <c r="AD57" s="114">
        <v>0</v>
      </c>
      <c r="AE57" s="56">
        <v>0</v>
      </c>
      <c r="AF57" s="116" t="s">
        <v>90</v>
      </c>
      <c r="AG57" s="54">
        <f t="shared" si="0"/>
        <v>0</v>
      </c>
      <c r="AH57" s="56">
        <v>0</v>
      </c>
      <c r="AI57" s="114">
        <v>0</v>
      </c>
      <c r="AJ57" s="56" t="s">
        <v>90</v>
      </c>
      <c r="AK57" s="116" t="s">
        <v>90</v>
      </c>
      <c r="AL57" s="56">
        <v>0</v>
      </c>
      <c r="AM57" s="116" t="s">
        <v>90</v>
      </c>
      <c r="AN57" s="116" t="s">
        <v>90</v>
      </c>
      <c r="AO57" s="116" t="s">
        <v>90</v>
      </c>
      <c r="AP57" s="54">
        <f t="shared" si="1"/>
        <v>0</v>
      </c>
      <c r="AQ57" s="54">
        <f>+K57+AD57-AI57</f>
        <v>10500000</v>
      </c>
      <c r="AR57" s="56" t="s">
        <v>88</v>
      </c>
      <c r="AS57" s="114">
        <v>10500000</v>
      </c>
      <c r="AT57" s="56" t="s">
        <v>91</v>
      </c>
      <c r="AU57" s="114">
        <v>0</v>
      </c>
      <c r="AV57" s="116" t="s">
        <v>90</v>
      </c>
      <c r="AW57" s="113">
        <v>5265000</v>
      </c>
      <c r="AX57" s="58">
        <f t="shared" si="2"/>
        <v>5235000</v>
      </c>
      <c r="AY57" s="112">
        <f t="shared" si="3"/>
        <v>0.50142857142857145</v>
      </c>
      <c r="AZ57" s="159">
        <v>0.5</v>
      </c>
      <c r="BA57" s="111" t="s">
        <v>90</v>
      </c>
      <c r="BB57" s="56" t="s">
        <v>92</v>
      </c>
      <c r="BC57" s="173" t="s">
        <v>7654</v>
      </c>
      <c r="BD57" s="51" t="s">
        <v>88</v>
      </c>
      <c r="BE57" s="51" t="s">
        <v>147</v>
      </c>
    </row>
    <row r="58" spans="1:57" s="201" customFormat="1" ht="12.75" x14ac:dyDescent="0.2">
      <c r="A58" s="51">
        <v>2026</v>
      </c>
      <c r="B58" s="51">
        <v>891780111</v>
      </c>
      <c r="C58" s="51" t="s">
        <v>79</v>
      </c>
      <c r="D58" s="161" t="s">
        <v>7655</v>
      </c>
      <c r="E58" s="56" t="s">
        <v>7656</v>
      </c>
      <c r="F58" s="56">
        <v>0</v>
      </c>
      <c r="G58" s="56" t="s">
        <v>82</v>
      </c>
      <c r="H58" s="51" t="s">
        <v>83</v>
      </c>
      <c r="I58" s="121" t="s">
        <v>84</v>
      </c>
      <c r="J58" s="173" t="s">
        <v>7657</v>
      </c>
      <c r="K58" s="406">
        <v>12500000</v>
      </c>
      <c r="L58" s="51" t="s">
        <v>86</v>
      </c>
      <c r="M58" s="173" t="s">
        <v>7658</v>
      </c>
      <c r="N58" s="115">
        <v>860012336</v>
      </c>
      <c r="O58" s="109">
        <v>240</v>
      </c>
      <c r="P58" s="116">
        <v>46042</v>
      </c>
      <c r="Q58" s="419">
        <v>12500000</v>
      </c>
      <c r="R58" s="419">
        <v>3111</v>
      </c>
      <c r="S58" s="116">
        <v>46049</v>
      </c>
      <c r="T58" s="406">
        <v>12500000</v>
      </c>
      <c r="U58" s="56" t="s">
        <v>88</v>
      </c>
      <c r="V58" s="114">
        <v>21400608</v>
      </c>
      <c r="W58" s="121" t="s">
        <v>7659</v>
      </c>
      <c r="X58" s="116">
        <v>46049</v>
      </c>
      <c r="Y58" s="116">
        <v>46119</v>
      </c>
      <c r="Z58" s="116" t="s">
        <v>90</v>
      </c>
      <c r="AA58" s="116">
        <v>46302</v>
      </c>
      <c r="AB58" s="671">
        <f t="shared" si="4"/>
        <v>183</v>
      </c>
      <c r="AC58" s="56">
        <v>0</v>
      </c>
      <c r="AD58" s="114">
        <v>0</v>
      </c>
      <c r="AE58" s="56">
        <v>0</v>
      </c>
      <c r="AF58" s="116" t="s">
        <v>90</v>
      </c>
      <c r="AG58" s="54">
        <f t="shared" si="0"/>
        <v>0</v>
      </c>
      <c r="AH58" s="56">
        <v>0</v>
      </c>
      <c r="AI58" s="114">
        <v>0</v>
      </c>
      <c r="AJ58" s="56" t="s">
        <v>90</v>
      </c>
      <c r="AK58" s="116" t="s">
        <v>90</v>
      </c>
      <c r="AL58" s="56">
        <v>0</v>
      </c>
      <c r="AM58" s="116" t="s">
        <v>90</v>
      </c>
      <c r="AN58" s="116" t="s">
        <v>90</v>
      </c>
      <c r="AO58" s="116" t="s">
        <v>90</v>
      </c>
      <c r="AP58" s="54">
        <f t="shared" si="1"/>
        <v>0</v>
      </c>
      <c r="AQ58" s="54">
        <f>+K58+AD58-AI58</f>
        <v>12500000</v>
      </c>
      <c r="AR58" s="56" t="s">
        <v>88</v>
      </c>
      <c r="AS58" s="114">
        <v>12500000</v>
      </c>
      <c r="AT58" s="56" t="s">
        <v>91</v>
      </c>
      <c r="AU58" s="114">
        <v>0</v>
      </c>
      <c r="AV58" s="116" t="s">
        <v>90</v>
      </c>
      <c r="AW58" s="113">
        <v>12500000</v>
      </c>
      <c r="AX58" s="58">
        <f t="shared" si="2"/>
        <v>0</v>
      </c>
      <c r="AY58" s="112">
        <f t="shared" si="3"/>
        <v>1</v>
      </c>
      <c r="AZ58" s="159">
        <v>1</v>
      </c>
      <c r="BA58" s="111" t="s">
        <v>90</v>
      </c>
      <c r="BB58" s="56" t="s">
        <v>149</v>
      </c>
      <c r="BC58" s="173" t="s">
        <v>7660</v>
      </c>
      <c r="BD58" s="51" t="s">
        <v>589</v>
      </c>
      <c r="BE58" s="51" t="s">
        <v>147</v>
      </c>
    </row>
    <row r="59" spans="1:57" s="201" customFormat="1" ht="12.75" x14ac:dyDescent="0.2">
      <c r="A59" s="51">
        <v>2026</v>
      </c>
      <c r="B59" s="51">
        <v>891780111</v>
      </c>
      <c r="C59" s="51" t="s">
        <v>79</v>
      </c>
      <c r="D59" s="161" t="s">
        <v>7661</v>
      </c>
      <c r="E59" s="56" t="s">
        <v>7662</v>
      </c>
      <c r="F59" s="56">
        <v>0</v>
      </c>
      <c r="G59" s="56" t="s">
        <v>82</v>
      </c>
      <c r="H59" s="51" t="s">
        <v>83</v>
      </c>
      <c r="I59" s="121" t="s">
        <v>84</v>
      </c>
      <c r="J59" s="173" t="s">
        <v>7663</v>
      </c>
      <c r="K59" s="406">
        <v>286650000</v>
      </c>
      <c r="L59" s="51" t="s">
        <v>86</v>
      </c>
      <c r="M59" s="173" t="s">
        <v>7664</v>
      </c>
      <c r="N59" s="115">
        <v>85469041</v>
      </c>
      <c r="O59" s="109">
        <v>93</v>
      </c>
      <c r="P59" s="116">
        <v>46037</v>
      </c>
      <c r="Q59" s="419">
        <v>286650000</v>
      </c>
      <c r="R59" s="419">
        <v>3109</v>
      </c>
      <c r="S59" s="116">
        <v>46049</v>
      </c>
      <c r="T59" s="406">
        <v>286650000</v>
      </c>
      <c r="U59" s="56" t="s">
        <v>88</v>
      </c>
      <c r="V59" s="114">
        <v>36665858</v>
      </c>
      <c r="W59" s="121" t="s">
        <v>7665</v>
      </c>
      <c r="X59" s="116">
        <v>46049</v>
      </c>
      <c r="Y59" s="116">
        <v>46052</v>
      </c>
      <c r="Z59" s="116">
        <v>46052</v>
      </c>
      <c r="AA59" s="116">
        <v>46387</v>
      </c>
      <c r="AB59" s="671">
        <f t="shared" si="4"/>
        <v>335</v>
      </c>
      <c r="AC59" s="56">
        <v>0</v>
      </c>
      <c r="AD59" s="114">
        <v>0</v>
      </c>
      <c r="AE59" s="56">
        <v>0</v>
      </c>
      <c r="AF59" s="116" t="s">
        <v>90</v>
      </c>
      <c r="AG59" s="54">
        <f t="shared" si="0"/>
        <v>0</v>
      </c>
      <c r="AH59" s="56">
        <v>0</v>
      </c>
      <c r="AI59" s="114">
        <v>0</v>
      </c>
      <c r="AJ59" s="56" t="s">
        <v>90</v>
      </c>
      <c r="AK59" s="116" t="s">
        <v>90</v>
      </c>
      <c r="AL59" s="56">
        <v>0</v>
      </c>
      <c r="AM59" s="116" t="s">
        <v>90</v>
      </c>
      <c r="AN59" s="116" t="s">
        <v>90</v>
      </c>
      <c r="AO59" s="116" t="s">
        <v>90</v>
      </c>
      <c r="AP59" s="54">
        <f t="shared" si="1"/>
        <v>0</v>
      </c>
      <c r="AQ59" s="54">
        <f>+K59+AD59-AI59</f>
        <v>286650000</v>
      </c>
      <c r="AR59" s="56" t="s">
        <v>88</v>
      </c>
      <c r="AS59" s="114">
        <v>286650000</v>
      </c>
      <c r="AT59" s="56" t="s">
        <v>91</v>
      </c>
      <c r="AU59" s="114">
        <v>0</v>
      </c>
      <c r="AV59" s="116" t="s">
        <v>90</v>
      </c>
      <c r="AW59" s="113">
        <v>73174598</v>
      </c>
      <c r="AX59" s="58">
        <f t="shared" si="2"/>
        <v>213475402</v>
      </c>
      <c r="AY59" s="112">
        <f t="shared" si="3"/>
        <v>0.25527506715506715</v>
      </c>
      <c r="AZ59" s="159">
        <v>0.26</v>
      </c>
      <c r="BA59" s="111" t="s">
        <v>90</v>
      </c>
      <c r="BB59" s="56" t="s">
        <v>92</v>
      </c>
      <c r="BC59" s="173" t="s">
        <v>7666</v>
      </c>
      <c r="BD59" s="51" t="s">
        <v>88</v>
      </c>
      <c r="BE59" s="51" t="s">
        <v>147</v>
      </c>
    </row>
    <row r="60" spans="1:57" s="201" customFormat="1" ht="12.75" x14ac:dyDescent="0.2">
      <c r="A60" s="51">
        <v>2026</v>
      </c>
      <c r="B60" s="51">
        <v>891780111</v>
      </c>
      <c r="C60" s="51" t="s">
        <v>79</v>
      </c>
      <c r="D60" s="161" t="s">
        <v>7667</v>
      </c>
      <c r="E60" s="56" t="s">
        <v>7668</v>
      </c>
      <c r="F60" s="56">
        <v>0</v>
      </c>
      <c r="G60" s="56" t="s">
        <v>82</v>
      </c>
      <c r="H60" s="51" t="s">
        <v>83</v>
      </c>
      <c r="I60" s="121" t="s">
        <v>84</v>
      </c>
      <c r="J60" s="173" t="s">
        <v>7669</v>
      </c>
      <c r="K60" s="406">
        <v>89543930</v>
      </c>
      <c r="L60" s="51" t="s">
        <v>86</v>
      </c>
      <c r="M60" s="173" t="s">
        <v>7670</v>
      </c>
      <c r="N60" s="115">
        <v>830015673</v>
      </c>
      <c r="O60" s="109">
        <v>265</v>
      </c>
      <c r="P60" s="116">
        <v>46043</v>
      </c>
      <c r="Q60" s="419">
        <v>89543930</v>
      </c>
      <c r="R60" s="419">
        <v>3107</v>
      </c>
      <c r="S60" s="116">
        <v>46049</v>
      </c>
      <c r="T60" s="406">
        <v>89543930</v>
      </c>
      <c r="U60" s="56" t="s">
        <v>88</v>
      </c>
      <c r="V60" s="114">
        <v>85467461</v>
      </c>
      <c r="W60" s="121" t="s">
        <v>7434</v>
      </c>
      <c r="X60" s="116">
        <v>46049</v>
      </c>
      <c r="Y60" s="116">
        <v>46070</v>
      </c>
      <c r="Z60" s="116">
        <v>46070</v>
      </c>
      <c r="AA60" s="116">
        <v>46129</v>
      </c>
      <c r="AB60" s="671">
        <f t="shared" si="4"/>
        <v>59</v>
      </c>
      <c r="AC60" s="56">
        <v>1</v>
      </c>
      <c r="AD60" s="114">
        <v>42863800</v>
      </c>
      <c r="AE60" s="56">
        <v>1</v>
      </c>
      <c r="AF60" s="116">
        <v>46190</v>
      </c>
      <c r="AG60" s="54">
        <f t="shared" si="0"/>
        <v>61</v>
      </c>
      <c r="AH60" s="56">
        <v>0</v>
      </c>
      <c r="AI60" s="114">
        <v>0</v>
      </c>
      <c r="AJ60" s="56" t="s">
        <v>90</v>
      </c>
      <c r="AK60" s="116" t="s">
        <v>90</v>
      </c>
      <c r="AL60" s="56">
        <v>0</v>
      </c>
      <c r="AM60" s="116" t="s">
        <v>90</v>
      </c>
      <c r="AN60" s="116" t="s">
        <v>90</v>
      </c>
      <c r="AO60" s="116" t="s">
        <v>90</v>
      </c>
      <c r="AP60" s="54">
        <f t="shared" si="1"/>
        <v>0</v>
      </c>
      <c r="AQ60" s="54">
        <f>+K60+AD60-AI60</f>
        <v>132407730</v>
      </c>
      <c r="AR60" s="56" t="s">
        <v>88</v>
      </c>
      <c r="AS60" s="114">
        <v>89543930</v>
      </c>
      <c r="AT60" s="56" t="s">
        <v>91</v>
      </c>
      <c r="AU60" s="114">
        <v>0</v>
      </c>
      <c r="AV60" s="116" t="s">
        <v>90</v>
      </c>
      <c r="AW60" s="113">
        <v>0</v>
      </c>
      <c r="AX60" s="58">
        <f t="shared" si="2"/>
        <v>132407730</v>
      </c>
      <c r="AY60" s="112">
        <f t="shared" si="3"/>
        <v>0</v>
      </c>
      <c r="AZ60" s="159">
        <v>0</v>
      </c>
      <c r="BA60" s="111" t="s">
        <v>90</v>
      </c>
      <c r="BB60" s="56" t="s">
        <v>92</v>
      </c>
      <c r="BC60" s="173" t="s">
        <v>7671</v>
      </c>
      <c r="BD60" s="51" t="s">
        <v>88</v>
      </c>
      <c r="BE60" s="51" t="s">
        <v>147</v>
      </c>
    </row>
    <row r="61" spans="1:57" s="201" customFormat="1" ht="12.75" x14ac:dyDescent="0.2">
      <c r="A61" s="51">
        <v>2026</v>
      </c>
      <c r="B61" s="51">
        <v>891780111</v>
      </c>
      <c r="C61" s="51" t="s">
        <v>79</v>
      </c>
      <c r="D61" s="161" t="s">
        <v>7672</v>
      </c>
      <c r="E61" s="56" t="s">
        <v>7673</v>
      </c>
      <c r="F61" s="56">
        <v>0</v>
      </c>
      <c r="G61" s="56" t="s">
        <v>82</v>
      </c>
      <c r="H61" s="51" t="s">
        <v>83</v>
      </c>
      <c r="I61" s="121" t="s">
        <v>84</v>
      </c>
      <c r="J61" s="173" t="s">
        <v>7674</v>
      </c>
      <c r="K61" s="406">
        <v>40264027</v>
      </c>
      <c r="L61" s="51" t="s">
        <v>86</v>
      </c>
      <c r="M61" s="173" t="s">
        <v>7675</v>
      </c>
      <c r="N61" s="115">
        <v>7144967</v>
      </c>
      <c r="O61" s="109">
        <v>124</v>
      </c>
      <c r="P61" s="116">
        <v>46038</v>
      </c>
      <c r="Q61" s="419">
        <v>40264027</v>
      </c>
      <c r="R61" s="419">
        <v>3110</v>
      </c>
      <c r="S61" s="116">
        <v>46049</v>
      </c>
      <c r="T61" s="406">
        <v>40264027</v>
      </c>
      <c r="U61" s="56" t="s">
        <v>88</v>
      </c>
      <c r="V61" s="114">
        <v>1082990998</v>
      </c>
      <c r="W61" s="121" t="s">
        <v>7617</v>
      </c>
      <c r="X61" s="116">
        <v>46049</v>
      </c>
      <c r="Y61" s="116">
        <v>46073</v>
      </c>
      <c r="Z61" s="116">
        <v>46073</v>
      </c>
      <c r="AA61" s="116">
        <v>46203</v>
      </c>
      <c r="AB61" s="671">
        <f t="shared" si="4"/>
        <v>130</v>
      </c>
      <c r="AC61" s="56">
        <v>0</v>
      </c>
      <c r="AD61" s="114">
        <v>0</v>
      </c>
      <c r="AE61" s="56">
        <v>0</v>
      </c>
      <c r="AF61" s="116" t="s">
        <v>90</v>
      </c>
      <c r="AG61" s="54">
        <f t="shared" si="0"/>
        <v>0</v>
      </c>
      <c r="AH61" s="56">
        <v>0</v>
      </c>
      <c r="AI61" s="114">
        <v>0</v>
      </c>
      <c r="AJ61" s="56" t="s">
        <v>90</v>
      </c>
      <c r="AK61" s="116" t="s">
        <v>90</v>
      </c>
      <c r="AL61" s="56">
        <v>0</v>
      </c>
      <c r="AM61" s="116" t="s">
        <v>90</v>
      </c>
      <c r="AN61" s="116" t="s">
        <v>90</v>
      </c>
      <c r="AO61" s="116" t="s">
        <v>90</v>
      </c>
      <c r="AP61" s="54">
        <f t="shared" si="1"/>
        <v>0</v>
      </c>
      <c r="AQ61" s="54">
        <f>+K61+AD61-AI61</f>
        <v>40264027</v>
      </c>
      <c r="AR61" s="56" t="s">
        <v>88</v>
      </c>
      <c r="AS61" s="114">
        <v>40264027</v>
      </c>
      <c r="AT61" s="56" t="s">
        <v>91</v>
      </c>
      <c r="AU61" s="114">
        <v>0</v>
      </c>
      <c r="AV61" s="116" t="s">
        <v>90</v>
      </c>
      <c r="AW61" s="113">
        <v>38710745</v>
      </c>
      <c r="AX61" s="58">
        <f t="shared" si="2"/>
        <v>1553282</v>
      </c>
      <c r="AY61" s="112">
        <f t="shared" si="3"/>
        <v>0.96142258696577965</v>
      </c>
      <c r="AZ61" s="159">
        <v>0.96</v>
      </c>
      <c r="BA61" s="111" t="s">
        <v>90</v>
      </c>
      <c r="BB61" s="56" t="s">
        <v>92</v>
      </c>
      <c r="BC61" s="173" t="s">
        <v>7676</v>
      </c>
      <c r="BD61" s="51" t="s">
        <v>88</v>
      </c>
      <c r="BE61" s="51" t="s">
        <v>147</v>
      </c>
    </row>
    <row r="62" spans="1:57" s="201" customFormat="1" ht="12.75" x14ac:dyDescent="0.2">
      <c r="A62" s="51">
        <v>2026</v>
      </c>
      <c r="B62" s="51">
        <v>891780111</v>
      </c>
      <c r="C62" s="51" t="s">
        <v>79</v>
      </c>
      <c r="D62" s="161" t="s">
        <v>7677</v>
      </c>
      <c r="E62" s="56" t="s">
        <v>7678</v>
      </c>
      <c r="F62" s="56">
        <v>0</v>
      </c>
      <c r="G62" s="56" t="s">
        <v>82</v>
      </c>
      <c r="H62" s="51" t="s">
        <v>83</v>
      </c>
      <c r="I62" s="121" t="s">
        <v>84</v>
      </c>
      <c r="J62" s="173" t="s">
        <v>7679</v>
      </c>
      <c r="K62" s="406">
        <v>9853200</v>
      </c>
      <c r="L62" s="51" t="s">
        <v>86</v>
      </c>
      <c r="M62" s="173" t="s">
        <v>7680</v>
      </c>
      <c r="N62" s="115">
        <v>900512637</v>
      </c>
      <c r="O62" s="109">
        <v>102</v>
      </c>
      <c r="P62" s="116">
        <v>46037</v>
      </c>
      <c r="Q62" s="419">
        <v>9853200</v>
      </c>
      <c r="R62" s="419">
        <v>3114</v>
      </c>
      <c r="S62" s="116">
        <v>46049</v>
      </c>
      <c r="T62" s="406">
        <v>9853200</v>
      </c>
      <c r="U62" s="56" t="s">
        <v>88</v>
      </c>
      <c r="V62" s="114">
        <v>85459497</v>
      </c>
      <c r="W62" s="121" t="s">
        <v>7520</v>
      </c>
      <c r="X62" s="116">
        <v>46049</v>
      </c>
      <c r="Y62" s="116">
        <v>46076</v>
      </c>
      <c r="Z62" s="116">
        <v>46076</v>
      </c>
      <c r="AA62" s="116">
        <v>46441</v>
      </c>
      <c r="AB62" s="671">
        <f t="shared" si="4"/>
        <v>365</v>
      </c>
      <c r="AC62" s="56">
        <v>0</v>
      </c>
      <c r="AD62" s="114">
        <v>0</v>
      </c>
      <c r="AE62" s="56">
        <v>0</v>
      </c>
      <c r="AF62" s="116" t="s">
        <v>90</v>
      </c>
      <c r="AG62" s="54">
        <f t="shared" si="0"/>
        <v>0</v>
      </c>
      <c r="AH62" s="56">
        <v>0</v>
      </c>
      <c r="AI62" s="114">
        <v>0</v>
      </c>
      <c r="AJ62" s="56" t="s">
        <v>90</v>
      </c>
      <c r="AK62" s="116" t="s">
        <v>90</v>
      </c>
      <c r="AL62" s="56">
        <v>0</v>
      </c>
      <c r="AM62" s="116" t="s">
        <v>90</v>
      </c>
      <c r="AN62" s="116" t="s">
        <v>90</v>
      </c>
      <c r="AO62" s="116" t="s">
        <v>90</v>
      </c>
      <c r="AP62" s="54">
        <f t="shared" si="1"/>
        <v>0</v>
      </c>
      <c r="AQ62" s="54">
        <f>+K62+AD62-AI62</f>
        <v>9853200</v>
      </c>
      <c r="AR62" s="56" t="s">
        <v>88</v>
      </c>
      <c r="AS62" s="114">
        <v>9853200</v>
      </c>
      <c r="AT62" s="56" t="s">
        <v>91</v>
      </c>
      <c r="AU62" s="114">
        <v>0</v>
      </c>
      <c r="AV62" s="116" t="s">
        <v>90</v>
      </c>
      <c r="AW62" s="113">
        <v>0</v>
      </c>
      <c r="AX62" s="58">
        <f t="shared" si="2"/>
        <v>9853200</v>
      </c>
      <c r="AY62" s="112">
        <f t="shared" si="3"/>
        <v>0</v>
      </c>
      <c r="AZ62" s="159">
        <v>0</v>
      </c>
      <c r="BA62" s="111" t="s">
        <v>90</v>
      </c>
      <c r="BB62" s="56" t="s">
        <v>92</v>
      </c>
      <c r="BC62" s="173" t="s">
        <v>7681</v>
      </c>
      <c r="BD62" s="51" t="s">
        <v>88</v>
      </c>
      <c r="BE62" s="51" t="s">
        <v>147</v>
      </c>
    </row>
    <row r="63" spans="1:57" s="201" customFormat="1" ht="12.75" x14ac:dyDescent="0.2">
      <c r="A63" s="51">
        <v>2026</v>
      </c>
      <c r="B63" s="51">
        <v>891780111</v>
      </c>
      <c r="C63" s="51" t="s">
        <v>79</v>
      </c>
      <c r="D63" s="161" t="s">
        <v>7682</v>
      </c>
      <c r="E63" s="56" t="s">
        <v>7683</v>
      </c>
      <c r="F63" s="56">
        <v>0</v>
      </c>
      <c r="G63" s="56" t="s">
        <v>82</v>
      </c>
      <c r="H63" s="51" t="s">
        <v>83</v>
      </c>
      <c r="I63" s="121" t="s">
        <v>84</v>
      </c>
      <c r="J63" s="173" t="s">
        <v>7684</v>
      </c>
      <c r="K63" s="406">
        <v>35900232</v>
      </c>
      <c r="L63" s="51" t="s">
        <v>86</v>
      </c>
      <c r="M63" s="173" t="s">
        <v>7595</v>
      </c>
      <c r="N63" s="115">
        <v>84450925</v>
      </c>
      <c r="O63" s="109">
        <v>323</v>
      </c>
      <c r="P63" s="116">
        <v>46044</v>
      </c>
      <c r="Q63" s="419">
        <v>35900232</v>
      </c>
      <c r="R63" s="419">
        <v>3112</v>
      </c>
      <c r="S63" s="116">
        <v>46049</v>
      </c>
      <c r="T63" s="406">
        <v>35900232</v>
      </c>
      <c r="U63" s="56" t="s">
        <v>88</v>
      </c>
      <c r="V63" s="114">
        <v>85467461</v>
      </c>
      <c r="W63" s="121" t="s">
        <v>7434</v>
      </c>
      <c r="X63" s="116">
        <v>46049</v>
      </c>
      <c r="Y63" s="116">
        <v>46058</v>
      </c>
      <c r="Z63" s="116">
        <v>46058</v>
      </c>
      <c r="AA63" s="116">
        <v>46085</v>
      </c>
      <c r="AB63" s="671">
        <f t="shared" si="4"/>
        <v>27</v>
      </c>
      <c r="AC63" s="56">
        <v>0</v>
      </c>
      <c r="AD63" s="114">
        <v>0</v>
      </c>
      <c r="AE63" s="56">
        <v>0</v>
      </c>
      <c r="AF63" s="116" t="s">
        <v>90</v>
      </c>
      <c r="AG63" s="54">
        <f t="shared" si="0"/>
        <v>0</v>
      </c>
      <c r="AH63" s="56">
        <v>0</v>
      </c>
      <c r="AI63" s="114">
        <v>0</v>
      </c>
      <c r="AJ63" s="56" t="s">
        <v>90</v>
      </c>
      <c r="AK63" s="116" t="s">
        <v>90</v>
      </c>
      <c r="AL63" s="56">
        <v>0</v>
      </c>
      <c r="AM63" s="116" t="s">
        <v>90</v>
      </c>
      <c r="AN63" s="116" t="s">
        <v>90</v>
      </c>
      <c r="AO63" s="116" t="s">
        <v>90</v>
      </c>
      <c r="AP63" s="54">
        <f t="shared" si="1"/>
        <v>0</v>
      </c>
      <c r="AQ63" s="54">
        <f>+K63+AD63-AI63</f>
        <v>35900232</v>
      </c>
      <c r="AR63" s="56" t="s">
        <v>88</v>
      </c>
      <c r="AS63" s="114">
        <v>35900232</v>
      </c>
      <c r="AT63" s="56" t="s">
        <v>91</v>
      </c>
      <c r="AU63" s="114">
        <v>0</v>
      </c>
      <c r="AV63" s="116" t="s">
        <v>90</v>
      </c>
      <c r="AW63" s="113">
        <v>35900232</v>
      </c>
      <c r="AX63" s="58">
        <f t="shared" si="2"/>
        <v>0</v>
      </c>
      <c r="AY63" s="112">
        <f t="shared" si="3"/>
        <v>1</v>
      </c>
      <c r="AZ63" s="159">
        <v>1</v>
      </c>
      <c r="BA63" s="111" t="s">
        <v>90</v>
      </c>
      <c r="BB63" s="56" t="s">
        <v>149</v>
      </c>
      <c r="BC63" s="173" t="s">
        <v>7685</v>
      </c>
      <c r="BD63" s="51" t="s">
        <v>88</v>
      </c>
      <c r="BE63" s="51" t="s">
        <v>147</v>
      </c>
    </row>
    <row r="64" spans="1:57" s="201" customFormat="1" ht="12.75" x14ac:dyDescent="0.2">
      <c r="A64" s="51">
        <v>2026</v>
      </c>
      <c r="B64" s="51">
        <v>891780111</v>
      </c>
      <c r="C64" s="51" t="s">
        <v>79</v>
      </c>
      <c r="D64" s="161" t="s">
        <v>7686</v>
      </c>
      <c r="E64" s="56" t="s">
        <v>7687</v>
      </c>
      <c r="F64" s="56">
        <v>0</v>
      </c>
      <c r="G64" s="56" t="s">
        <v>82</v>
      </c>
      <c r="H64" s="51" t="s">
        <v>83</v>
      </c>
      <c r="I64" s="121" t="s">
        <v>84</v>
      </c>
      <c r="J64" s="173" t="s">
        <v>7688</v>
      </c>
      <c r="K64" s="406">
        <v>29500000</v>
      </c>
      <c r="L64" s="51" t="s">
        <v>86</v>
      </c>
      <c r="M64" s="173" t="s">
        <v>7689</v>
      </c>
      <c r="N64" s="115">
        <v>7602871</v>
      </c>
      <c r="O64" s="109">
        <v>203</v>
      </c>
      <c r="P64" s="116">
        <v>46038</v>
      </c>
      <c r="Q64" s="419">
        <v>29500000</v>
      </c>
      <c r="R64" s="419">
        <v>3278</v>
      </c>
      <c r="S64" s="116">
        <v>46050</v>
      </c>
      <c r="T64" s="406">
        <v>29500000</v>
      </c>
      <c r="U64" s="56" t="s">
        <v>88</v>
      </c>
      <c r="V64" s="114">
        <v>85459497</v>
      </c>
      <c r="W64" s="121" t="s">
        <v>7520</v>
      </c>
      <c r="X64" s="116">
        <v>46050</v>
      </c>
      <c r="Y64" s="116">
        <v>46050</v>
      </c>
      <c r="Z64" s="116" t="s">
        <v>90</v>
      </c>
      <c r="AA64" s="116">
        <v>46387</v>
      </c>
      <c r="AB64" s="671">
        <f t="shared" si="4"/>
        <v>337</v>
      </c>
      <c r="AC64" s="56">
        <v>0</v>
      </c>
      <c r="AD64" s="114">
        <v>0</v>
      </c>
      <c r="AE64" s="56">
        <v>0</v>
      </c>
      <c r="AF64" s="116" t="s">
        <v>90</v>
      </c>
      <c r="AG64" s="54">
        <f t="shared" si="0"/>
        <v>0</v>
      </c>
      <c r="AH64" s="56">
        <v>0</v>
      </c>
      <c r="AI64" s="114">
        <v>0</v>
      </c>
      <c r="AJ64" s="56" t="s">
        <v>90</v>
      </c>
      <c r="AK64" s="116" t="s">
        <v>90</v>
      </c>
      <c r="AL64" s="56">
        <v>0</v>
      </c>
      <c r="AM64" s="116" t="s">
        <v>90</v>
      </c>
      <c r="AN64" s="116" t="s">
        <v>90</v>
      </c>
      <c r="AO64" s="116" t="s">
        <v>90</v>
      </c>
      <c r="AP64" s="54">
        <f t="shared" si="1"/>
        <v>0</v>
      </c>
      <c r="AQ64" s="54">
        <f>+K64+AD64-AI64</f>
        <v>29500000</v>
      </c>
      <c r="AR64" s="56" t="s">
        <v>88</v>
      </c>
      <c r="AS64" s="114">
        <v>29500000</v>
      </c>
      <c r="AT64" s="56" t="s">
        <v>91</v>
      </c>
      <c r="AU64" s="114">
        <v>0</v>
      </c>
      <c r="AV64" s="116" t="s">
        <v>90</v>
      </c>
      <c r="AW64" s="113">
        <v>15000000</v>
      </c>
      <c r="AX64" s="58">
        <f t="shared" si="2"/>
        <v>14500000</v>
      </c>
      <c r="AY64" s="112">
        <f t="shared" si="3"/>
        <v>0.50847457627118642</v>
      </c>
      <c r="AZ64" s="159">
        <v>0.51</v>
      </c>
      <c r="BA64" s="111" t="s">
        <v>90</v>
      </c>
      <c r="BB64" s="56" t="s">
        <v>92</v>
      </c>
      <c r="BC64" s="173" t="s">
        <v>7690</v>
      </c>
      <c r="BD64" s="51" t="s">
        <v>88</v>
      </c>
      <c r="BE64" s="51" t="s">
        <v>147</v>
      </c>
    </row>
    <row r="65" spans="1:57" s="201" customFormat="1" ht="12.75" x14ac:dyDescent="0.2">
      <c r="A65" s="51">
        <v>2026</v>
      </c>
      <c r="B65" s="51">
        <v>891780111</v>
      </c>
      <c r="C65" s="51" t="s">
        <v>79</v>
      </c>
      <c r="D65" s="161" t="s">
        <v>7691</v>
      </c>
      <c r="E65" s="56" t="s">
        <v>7692</v>
      </c>
      <c r="F65" s="56">
        <v>0</v>
      </c>
      <c r="G65" s="56" t="s">
        <v>82</v>
      </c>
      <c r="H65" s="51" t="s">
        <v>83</v>
      </c>
      <c r="I65" s="121" t="s">
        <v>84</v>
      </c>
      <c r="J65" s="173" t="s">
        <v>7693</v>
      </c>
      <c r="K65" s="114">
        <v>139995836</v>
      </c>
      <c r="L65" s="51" t="s">
        <v>86</v>
      </c>
      <c r="M65" s="173" t="s">
        <v>7694</v>
      </c>
      <c r="N65" s="115" t="s">
        <v>7695</v>
      </c>
      <c r="O65" s="109">
        <v>206</v>
      </c>
      <c r="P65" s="116">
        <v>46038</v>
      </c>
      <c r="Q65" s="109">
        <v>139995836</v>
      </c>
      <c r="R65" s="109">
        <v>3279</v>
      </c>
      <c r="S65" s="116">
        <v>46050</v>
      </c>
      <c r="T65" s="114">
        <v>139995836</v>
      </c>
      <c r="U65" s="56" t="s">
        <v>88</v>
      </c>
      <c r="V65" s="114">
        <v>85465146</v>
      </c>
      <c r="W65" s="121" t="s">
        <v>7472</v>
      </c>
      <c r="X65" s="116">
        <v>46050</v>
      </c>
      <c r="Y65" s="116">
        <v>46052</v>
      </c>
      <c r="Z65" s="116">
        <v>46050</v>
      </c>
      <c r="AA65" s="116">
        <v>46056</v>
      </c>
      <c r="AB65" s="671">
        <f t="shared" si="4"/>
        <v>4</v>
      </c>
      <c r="AC65" s="56">
        <v>0</v>
      </c>
      <c r="AD65" s="114">
        <v>0</v>
      </c>
      <c r="AE65" s="56">
        <v>0</v>
      </c>
      <c r="AF65" s="116" t="s">
        <v>90</v>
      </c>
      <c r="AG65" s="54">
        <f t="shared" si="0"/>
        <v>0</v>
      </c>
      <c r="AH65" s="56">
        <v>0</v>
      </c>
      <c r="AI65" s="114">
        <v>0</v>
      </c>
      <c r="AJ65" s="56" t="s">
        <v>90</v>
      </c>
      <c r="AK65" s="116">
        <v>46058</v>
      </c>
      <c r="AL65" s="56">
        <v>0</v>
      </c>
      <c r="AM65" s="116" t="s">
        <v>90</v>
      </c>
      <c r="AN65" s="116" t="s">
        <v>90</v>
      </c>
      <c r="AO65" s="116" t="s">
        <v>90</v>
      </c>
      <c r="AP65" s="54">
        <f t="shared" si="1"/>
        <v>0</v>
      </c>
      <c r="AQ65" s="54">
        <f>+K65+AD65-AI65</f>
        <v>139995836</v>
      </c>
      <c r="AR65" s="56" t="s">
        <v>88</v>
      </c>
      <c r="AS65" s="114">
        <v>139995836</v>
      </c>
      <c r="AT65" s="56" t="s">
        <v>88</v>
      </c>
      <c r="AU65" s="114">
        <v>69997918</v>
      </c>
      <c r="AV65" s="116">
        <v>46051</v>
      </c>
      <c r="AW65" s="113">
        <v>139995717</v>
      </c>
      <c r="AX65" s="58">
        <f t="shared" si="2"/>
        <v>119</v>
      </c>
      <c r="AY65" s="112">
        <f t="shared" si="3"/>
        <v>0.99999914997471784</v>
      </c>
      <c r="AZ65" s="159">
        <v>1</v>
      </c>
      <c r="BA65" s="111" t="s">
        <v>90</v>
      </c>
      <c r="BB65" s="56" t="s">
        <v>149</v>
      </c>
      <c r="BC65" s="173" t="s">
        <v>7696</v>
      </c>
      <c r="BD65" s="51" t="s">
        <v>88</v>
      </c>
      <c r="BE65" s="51" t="s">
        <v>147</v>
      </c>
    </row>
    <row r="66" spans="1:57" s="201" customFormat="1" ht="12.75" x14ac:dyDescent="0.2">
      <c r="A66" s="51">
        <v>2026</v>
      </c>
      <c r="B66" s="51">
        <v>891780111</v>
      </c>
      <c r="C66" s="51" t="s">
        <v>79</v>
      </c>
      <c r="D66" s="161" t="s">
        <v>7697</v>
      </c>
      <c r="E66" s="56" t="s">
        <v>7698</v>
      </c>
      <c r="F66" s="56">
        <v>0</v>
      </c>
      <c r="G66" s="56" t="s">
        <v>82</v>
      </c>
      <c r="H66" s="51" t="s">
        <v>83</v>
      </c>
      <c r="I66" s="121" t="s">
        <v>84</v>
      </c>
      <c r="J66" s="173" t="s">
        <v>7699</v>
      </c>
      <c r="K66" s="114">
        <v>14240417</v>
      </c>
      <c r="L66" s="51" t="s">
        <v>86</v>
      </c>
      <c r="M66" s="173" t="s">
        <v>7700</v>
      </c>
      <c r="N66" s="115" t="s">
        <v>7701</v>
      </c>
      <c r="O66" s="109">
        <v>102</v>
      </c>
      <c r="P66" s="116">
        <v>46037</v>
      </c>
      <c r="Q66" s="109">
        <v>38541617</v>
      </c>
      <c r="R66" s="109">
        <v>3280</v>
      </c>
      <c r="S66" s="116">
        <v>46050</v>
      </c>
      <c r="T66" s="114">
        <v>14240417</v>
      </c>
      <c r="U66" s="56" t="s">
        <v>88</v>
      </c>
      <c r="V66" s="114">
        <v>85459497</v>
      </c>
      <c r="W66" s="121" t="s">
        <v>7520</v>
      </c>
      <c r="X66" s="116">
        <v>46050</v>
      </c>
      <c r="Y66" s="116">
        <v>46058</v>
      </c>
      <c r="Z66" s="116">
        <v>46058</v>
      </c>
      <c r="AA66" s="116">
        <v>46423</v>
      </c>
      <c r="AB66" s="671">
        <f t="shared" si="4"/>
        <v>365</v>
      </c>
      <c r="AC66" s="56">
        <v>0</v>
      </c>
      <c r="AD66" s="114">
        <v>0</v>
      </c>
      <c r="AE66" s="56">
        <v>0</v>
      </c>
      <c r="AF66" s="116" t="s">
        <v>90</v>
      </c>
      <c r="AG66" s="54">
        <f t="shared" si="0"/>
        <v>0</v>
      </c>
      <c r="AH66" s="56">
        <v>0</v>
      </c>
      <c r="AI66" s="114">
        <v>0</v>
      </c>
      <c r="AJ66" s="56" t="s">
        <v>90</v>
      </c>
      <c r="AK66" s="116" t="s">
        <v>90</v>
      </c>
      <c r="AL66" s="56">
        <v>0</v>
      </c>
      <c r="AM66" s="116" t="s">
        <v>90</v>
      </c>
      <c r="AN66" s="116" t="s">
        <v>90</v>
      </c>
      <c r="AO66" s="116" t="s">
        <v>90</v>
      </c>
      <c r="AP66" s="54">
        <f t="shared" si="1"/>
        <v>0</v>
      </c>
      <c r="AQ66" s="54">
        <f>+K66+AD66-AI66</f>
        <v>14240417</v>
      </c>
      <c r="AR66" s="56" t="s">
        <v>88</v>
      </c>
      <c r="AS66" s="114">
        <v>14240417</v>
      </c>
      <c r="AT66" s="56" t="s">
        <v>91</v>
      </c>
      <c r="AU66" s="114">
        <v>0</v>
      </c>
      <c r="AV66" s="116" t="s">
        <v>90</v>
      </c>
      <c r="AW66" s="113">
        <v>2685104</v>
      </c>
      <c r="AX66" s="58">
        <f t="shared" si="2"/>
        <v>11555313</v>
      </c>
      <c r="AY66" s="112">
        <f t="shared" si="3"/>
        <v>0.18855515256329924</v>
      </c>
      <c r="AZ66" s="159">
        <v>0.19</v>
      </c>
      <c r="BA66" s="111" t="s">
        <v>90</v>
      </c>
      <c r="BB66" s="56" t="s">
        <v>92</v>
      </c>
      <c r="BC66" s="173" t="s">
        <v>7702</v>
      </c>
      <c r="BD66" s="51" t="s">
        <v>88</v>
      </c>
      <c r="BE66" s="51" t="s">
        <v>147</v>
      </c>
    </row>
    <row r="67" spans="1:57" s="201" customFormat="1" ht="12.75" x14ac:dyDescent="0.2">
      <c r="A67" s="51">
        <v>2026</v>
      </c>
      <c r="B67" s="51">
        <v>891780111</v>
      </c>
      <c r="C67" s="51" t="s">
        <v>79</v>
      </c>
      <c r="D67" s="161" t="s">
        <v>7703</v>
      </c>
      <c r="E67" s="56" t="s">
        <v>7704</v>
      </c>
      <c r="F67" s="56">
        <v>0</v>
      </c>
      <c r="G67" s="56" t="s">
        <v>82</v>
      </c>
      <c r="H67" s="51" t="s">
        <v>83</v>
      </c>
      <c r="I67" s="121" t="s">
        <v>84</v>
      </c>
      <c r="J67" s="173" t="s">
        <v>7705</v>
      </c>
      <c r="K67" s="114">
        <v>52500000</v>
      </c>
      <c r="L67" s="51" t="s">
        <v>86</v>
      </c>
      <c r="M67" s="173" t="s">
        <v>7706</v>
      </c>
      <c r="N67" s="115">
        <v>7144250</v>
      </c>
      <c r="O67" s="109">
        <v>103</v>
      </c>
      <c r="P67" s="116">
        <v>46037</v>
      </c>
      <c r="Q67" s="109">
        <v>52500000</v>
      </c>
      <c r="R67" s="109">
        <v>3284</v>
      </c>
      <c r="S67" s="116">
        <v>46050</v>
      </c>
      <c r="T67" s="114">
        <v>52500000</v>
      </c>
      <c r="U67" s="56" t="s">
        <v>88</v>
      </c>
      <c r="V67" s="114">
        <v>85459497</v>
      </c>
      <c r="W67" s="121" t="s">
        <v>7520</v>
      </c>
      <c r="X67" s="116">
        <v>46050</v>
      </c>
      <c r="Y67" s="116">
        <v>46062</v>
      </c>
      <c r="Z67" s="116">
        <v>46056</v>
      </c>
      <c r="AA67" s="116">
        <v>46203</v>
      </c>
      <c r="AB67" s="671">
        <f t="shared" si="4"/>
        <v>141</v>
      </c>
      <c r="AC67" s="56">
        <v>0</v>
      </c>
      <c r="AD67" s="114">
        <v>0</v>
      </c>
      <c r="AE67" s="56">
        <v>0</v>
      </c>
      <c r="AF67" s="116" t="s">
        <v>90</v>
      </c>
      <c r="AG67" s="54">
        <f t="shared" si="0"/>
        <v>0</v>
      </c>
      <c r="AH67" s="56">
        <v>0</v>
      </c>
      <c r="AI67" s="114">
        <v>0</v>
      </c>
      <c r="AJ67" s="56" t="s">
        <v>90</v>
      </c>
      <c r="AK67" s="116" t="s">
        <v>90</v>
      </c>
      <c r="AL67" s="56">
        <v>0</v>
      </c>
      <c r="AM67" s="116" t="s">
        <v>90</v>
      </c>
      <c r="AN67" s="116" t="s">
        <v>90</v>
      </c>
      <c r="AO67" s="116" t="s">
        <v>90</v>
      </c>
      <c r="AP67" s="54">
        <f t="shared" si="1"/>
        <v>0</v>
      </c>
      <c r="AQ67" s="54">
        <f>+K67+AD67-AI67</f>
        <v>52500000</v>
      </c>
      <c r="AR67" s="56" t="s">
        <v>88</v>
      </c>
      <c r="AS67" s="114">
        <v>52500000</v>
      </c>
      <c r="AT67" s="56" t="s">
        <v>88</v>
      </c>
      <c r="AU67" s="114">
        <v>15750000</v>
      </c>
      <c r="AV67" s="116">
        <v>46062</v>
      </c>
      <c r="AW67" s="113">
        <v>51990000</v>
      </c>
      <c r="AX67" s="58">
        <f t="shared" si="2"/>
        <v>510000</v>
      </c>
      <c r="AY67" s="112">
        <f t="shared" si="3"/>
        <v>0.99028571428571432</v>
      </c>
      <c r="AZ67" s="159">
        <v>0.99</v>
      </c>
      <c r="BA67" s="111" t="s">
        <v>90</v>
      </c>
      <c r="BB67" s="56" t="s">
        <v>92</v>
      </c>
      <c r="BC67" s="173" t="s">
        <v>7707</v>
      </c>
      <c r="BD67" s="51" t="s">
        <v>88</v>
      </c>
      <c r="BE67" s="51" t="s">
        <v>147</v>
      </c>
    </row>
    <row r="68" spans="1:57" s="201" customFormat="1" ht="12.75" x14ac:dyDescent="0.2">
      <c r="A68" s="51">
        <v>2026</v>
      </c>
      <c r="B68" s="51">
        <v>891780111</v>
      </c>
      <c r="C68" s="51" t="s">
        <v>79</v>
      </c>
      <c r="D68" s="161" t="s">
        <v>7708</v>
      </c>
      <c r="E68" s="56" t="s">
        <v>7709</v>
      </c>
      <c r="F68" s="56">
        <v>0</v>
      </c>
      <c r="G68" s="56" t="s">
        <v>82</v>
      </c>
      <c r="H68" s="51" t="s">
        <v>174</v>
      </c>
      <c r="I68" s="121" t="s">
        <v>84</v>
      </c>
      <c r="J68" s="173" t="s">
        <v>7710</v>
      </c>
      <c r="K68" s="114">
        <v>27200000</v>
      </c>
      <c r="L68" s="51" t="s">
        <v>86</v>
      </c>
      <c r="M68" s="173" t="s">
        <v>7711</v>
      </c>
      <c r="N68" s="115" t="s">
        <v>7712</v>
      </c>
      <c r="O68" s="109">
        <v>248</v>
      </c>
      <c r="P68" s="116">
        <v>46042</v>
      </c>
      <c r="Q68" s="109">
        <v>27200000</v>
      </c>
      <c r="R68" s="109">
        <v>3285</v>
      </c>
      <c r="S68" s="116">
        <v>46050</v>
      </c>
      <c r="T68" s="114">
        <v>27200000</v>
      </c>
      <c r="U68" s="56" t="s">
        <v>88</v>
      </c>
      <c r="V68" s="114">
        <v>1082990998</v>
      </c>
      <c r="W68" s="121" t="s">
        <v>7713</v>
      </c>
      <c r="X68" s="116">
        <v>46050</v>
      </c>
      <c r="Y68" s="116">
        <v>46091</v>
      </c>
      <c r="Z68" s="116" t="s">
        <v>90</v>
      </c>
      <c r="AA68" s="116">
        <v>46203</v>
      </c>
      <c r="AB68" s="671">
        <f t="shared" si="4"/>
        <v>112</v>
      </c>
      <c r="AC68" s="56">
        <v>0</v>
      </c>
      <c r="AD68" s="114">
        <v>0</v>
      </c>
      <c r="AE68" s="56">
        <v>0</v>
      </c>
      <c r="AF68" s="116" t="s">
        <v>90</v>
      </c>
      <c r="AG68" s="54">
        <f t="shared" si="0"/>
        <v>0</v>
      </c>
      <c r="AH68" s="56">
        <v>0</v>
      </c>
      <c r="AI68" s="114">
        <v>0</v>
      </c>
      <c r="AJ68" s="56" t="s">
        <v>90</v>
      </c>
      <c r="AK68" s="116" t="s">
        <v>90</v>
      </c>
      <c r="AL68" s="56">
        <v>0</v>
      </c>
      <c r="AM68" s="116" t="s">
        <v>90</v>
      </c>
      <c r="AN68" s="116" t="s">
        <v>90</v>
      </c>
      <c r="AO68" s="116" t="s">
        <v>90</v>
      </c>
      <c r="AP68" s="54">
        <f t="shared" si="1"/>
        <v>0</v>
      </c>
      <c r="AQ68" s="54">
        <f>+K68+AD68-AI68</f>
        <v>27200000</v>
      </c>
      <c r="AR68" s="56" t="s">
        <v>88</v>
      </c>
      <c r="AS68" s="114">
        <v>27200000</v>
      </c>
      <c r="AT68" s="56" t="s">
        <v>91</v>
      </c>
      <c r="AU68" s="114">
        <v>0</v>
      </c>
      <c r="AV68" s="116" t="s">
        <v>90</v>
      </c>
      <c r="AW68" s="113">
        <v>0</v>
      </c>
      <c r="AX68" s="58">
        <f t="shared" si="2"/>
        <v>27200000</v>
      </c>
      <c r="AY68" s="112">
        <f t="shared" si="3"/>
        <v>0</v>
      </c>
      <c r="AZ68" s="159">
        <v>0</v>
      </c>
      <c r="BA68" s="111" t="s">
        <v>90</v>
      </c>
      <c r="BB68" s="56" t="s">
        <v>92</v>
      </c>
      <c r="BC68" s="173" t="s">
        <v>7714</v>
      </c>
      <c r="BD68" s="51" t="s">
        <v>88</v>
      </c>
      <c r="BE68" s="51" t="s">
        <v>147</v>
      </c>
    </row>
    <row r="69" spans="1:57" s="201" customFormat="1" ht="12.75" x14ac:dyDescent="0.2">
      <c r="A69" s="51">
        <v>2026</v>
      </c>
      <c r="B69" s="51">
        <v>891780111</v>
      </c>
      <c r="C69" s="51" t="s">
        <v>79</v>
      </c>
      <c r="D69" s="161" t="s">
        <v>7715</v>
      </c>
      <c r="E69" s="56" t="s">
        <v>7716</v>
      </c>
      <c r="F69" s="56">
        <v>0</v>
      </c>
      <c r="G69" s="56" t="s">
        <v>82</v>
      </c>
      <c r="H69" s="51" t="s">
        <v>83</v>
      </c>
      <c r="I69" s="121" t="s">
        <v>84</v>
      </c>
      <c r="J69" s="173" t="s">
        <v>7717</v>
      </c>
      <c r="K69" s="114">
        <v>9922500</v>
      </c>
      <c r="L69" s="51" t="s">
        <v>86</v>
      </c>
      <c r="M69" s="173" t="s">
        <v>7718</v>
      </c>
      <c r="N69" s="115" t="s">
        <v>7719</v>
      </c>
      <c r="O69" s="109">
        <v>345</v>
      </c>
      <c r="P69" s="116">
        <v>46045</v>
      </c>
      <c r="Q69" s="109">
        <v>77175000</v>
      </c>
      <c r="R69" s="109">
        <v>3286</v>
      </c>
      <c r="S69" s="116">
        <v>46050</v>
      </c>
      <c r="T69" s="114">
        <v>9922500</v>
      </c>
      <c r="U69" s="56" t="s">
        <v>88</v>
      </c>
      <c r="V69" s="114">
        <v>72175281</v>
      </c>
      <c r="W69" s="121" t="s">
        <v>7455</v>
      </c>
      <c r="X69" s="116">
        <v>46050</v>
      </c>
      <c r="Y69" s="116">
        <v>46143</v>
      </c>
      <c r="Z69" s="116" t="s">
        <v>90</v>
      </c>
      <c r="AA69" s="116">
        <v>46198</v>
      </c>
      <c r="AB69" s="671">
        <f t="shared" si="4"/>
        <v>55</v>
      </c>
      <c r="AC69" s="56">
        <v>0</v>
      </c>
      <c r="AD69" s="114">
        <v>0</v>
      </c>
      <c r="AE69" s="56">
        <v>0</v>
      </c>
      <c r="AF69" s="116" t="s">
        <v>90</v>
      </c>
      <c r="AG69" s="54">
        <f t="shared" si="0"/>
        <v>0</v>
      </c>
      <c r="AH69" s="56">
        <v>0</v>
      </c>
      <c r="AI69" s="114">
        <v>0</v>
      </c>
      <c r="AJ69" s="56" t="s">
        <v>90</v>
      </c>
      <c r="AK69" s="116" t="s">
        <v>90</v>
      </c>
      <c r="AL69" s="56">
        <v>0</v>
      </c>
      <c r="AM69" s="116" t="s">
        <v>90</v>
      </c>
      <c r="AN69" s="116" t="s">
        <v>90</v>
      </c>
      <c r="AO69" s="116" t="s">
        <v>90</v>
      </c>
      <c r="AP69" s="54">
        <f t="shared" si="1"/>
        <v>0</v>
      </c>
      <c r="AQ69" s="54">
        <f>+K69+AD69-AI69</f>
        <v>9922500</v>
      </c>
      <c r="AR69" s="56" t="s">
        <v>88</v>
      </c>
      <c r="AS69" s="114">
        <v>9922500</v>
      </c>
      <c r="AT69" s="56" t="s">
        <v>91</v>
      </c>
      <c r="AU69" s="114">
        <v>0</v>
      </c>
      <c r="AV69" s="116" t="s">
        <v>90</v>
      </c>
      <c r="AW69" s="113">
        <v>0</v>
      </c>
      <c r="AX69" s="58">
        <f t="shared" si="2"/>
        <v>9922500</v>
      </c>
      <c r="AY69" s="112">
        <f t="shared" si="3"/>
        <v>0</v>
      </c>
      <c r="AZ69" s="159">
        <v>0</v>
      </c>
      <c r="BA69" s="111" t="s">
        <v>90</v>
      </c>
      <c r="BB69" s="56" t="s">
        <v>92</v>
      </c>
      <c r="BC69" s="173" t="s">
        <v>7720</v>
      </c>
      <c r="BD69" s="51" t="s">
        <v>589</v>
      </c>
      <c r="BE69" s="51" t="s">
        <v>147</v>
      </c>
    </row>
    <row r="70" spans="1:57" s="201" customFormat="1" ht="12.75" x14ac:dyDescent="0.2">
      <c r="A70" s="51">
        <v>2026</v>
      </c>
      <c r="B70" s="51">
        <v>891780111</v>
      </c>
      <c r="C70" s="51" t="s">
        <v>79</v>
      </c>
      <c r="D70" s="161" t="s">
        <v>7721</v>
      </c>
      <c r="E70" s="56" t="s">
        <v>7722</v>
      </c>
      <c r="F70" s="56">
        <v>0</v>
      </c>
      <c r="G70" s="56" t="s">
        <v>82</v>
      </c>
      <c r="H70" s="51" t="s">
        <v>83</v>
      </c>
      <c r="I70" s="121" t="s">
        <v>84</v>
      </c>
      <c r="J70" s="173" t="s">
        <v>7723</v>
      </c>
      <c r="K70" s="114">
        <v>12000000</v>
      </c>
      <c r="L70" s="51" t="s">
        <v>86</v>
      </c>
      <c r="M70" s="173" t="s">
        <v>7724</v>
      </c>
      <c r="N70" s="115">
        <v>12549201</v>
      </c>
      <c r="O70" s="109">
        <v>132</v>
      </c>
      <c r="P70" s="116">
        <v>46038</v>
      </c>
      <c r="Q70" s="109">
        <v>12000000</v>
      </c>
      <c r="R70" s="109">
        <v>3289</v>
      </c>
      <c r="S70" s="116">
        <v>46050</v>
      </c>
      <c r="T70" s="114">
        <v>12000000</v>
      </c>
      <c r="U70" s="56" t="s">
        <v>88</v>
      </c>
      <c r="V70" s="114">
        <v>85459497</v>
      </c>
      <c r="W70" s="121" t="s">
        <v>7520</v>
      </c>
      <c r="X70" s="116">
        <v>46050</v>
      </c>
      <c r="Y70" s="116">
        <v>46050</v>
      </c>
      <c r="Z70" s="116" t="s">
        <v>90</v>
      </c>
      <c r="AA70" s="116">
        <v>46387</v>
      </c>
      <c r="AB70" s="671">
        <f t="shared" si="4"/>
        <v>337</v>
      </c>
      <c r="AC70" s="56">
        <v>0</v>
      </c>
      <c r="AD70" s="114">
        <v>0</v>
      </c>
      <c r="AE70" s="56">
        <v>0</v>
      </c>
      <c r="AF70" s="116" t="s">
        <v>90</v>
      </c>
      <c r="AG70" s="54">
        <f t="shared" si="0"/>
        <v>0</v>
      </c>
      <c r="AH70" s="56">
        <v>0</v>
      </c>
      <c r="AI70" s="114">
        <v>0</v>
      </c>
      <c r="AJ70" s="56" t="s">
        <v>90</v>
      </c>
      <c r="AK70" s="116" t="s">
        <v>90</v>
      </c>
      <c r="AL70" s="56">
        <v>0</v>
      </c>
      <c r="AM70" s="116" t="s">
        <v>90</v>
      </c>
      <c r="AN70" s="116" t="s">
        <v>90</v>
      </c>
      <c r="AO70" s="116" t="s">
        <v>90</v>
      </c>
      <c r="AP70" s="54">
        <f t="shared" si="1"/>
        <v>0</v>
      </c>
      <c r="AQ70" s="54">
        <f>+K70+AD70-AI70</f>
        <v>12000000</v>
      </c>
      <c r="AR70" s="56" t="s">
        <v>88</v>
      </c>
      <c r="AS70" s="114">
        <v>12000000</v>
      </c>
      <c r="AT70" s="56" t="s">
        <v>91</v>
      </c>
      <c r="AU70" s="114">
        <v>0</v>
      </c>
      <c r="AV70" s="116" t="s">
        <v>90</v>
      </c>
      <c r="AW70" s="113">
        <v>0</v>
      </c>
      <c r="AX70" s="58">
        <f t="shared" si="2"/>
        <v>12000000</v>
      </c>
      <c r="AY70" s="112">
        <f t="shared" si="3"/>
        <v>0</v>
      </c>
      <c r="AZ70" s="159">
        <v>0</v>
      </c>
      <c r="BA70" s="111" t="s">
        <v>90</v>
      </c>
      <c r="BB70" s="56" t="s">
        <v>92</v>
      </c>
      <c r="BC70" s="173" t="s">
        <v>7725</v>
      </c>
      <c r="BD70" s="51" t="s">
        <v>88</v>
      </c>
      <c r="BE70" s="51" t="s">
        <v>147</v>
      </c>
    </row>
    <row r="71" spans="1:57" s="201" customFormat="1" x14ac:dyDescent="0.25">
      <c r="A71" s="51">
        <v>2026</v>
      </c>
      <c r="B71" s="51">
        <v>891780111</v>
      </c>
      <c r="C71" s="51" t="s">
        <v>79</v>
      </c>
      <c r="D71" s="161" t="s">
        <v>7726</v>
      </c>
      <c r="E71" s="56" t="s">
        <v>7727</v>
      </c>
      <c r="F71" s="56">
        <v>0</v>
      </c>
      <c r="G71" s="56" t="s">
        <v>82</v>
      </c>
      <c r="H71" s="51" t="s">
        <v>174</v>
      </c>
      <c r="I71" s="121" t="s">
        <v>84</v>
      </c>
      <c r="J71" s="173" t="s">
        <v>7728</v>
      </c>
      <c r="K71" s="114">
        <v>16241988</v>
      </c>
      <c r="L71" s="51" t="s">
        <v>86</v>
      </c>
      <c r="M71" s="173" t="s">
        <v>7729</v>
      </c>
      <c r="N71" s="115" t="s">
        <v>7730</v>
      </c>
      <c r="O71" s="109">
        <v>113</v>
      </c>
      <c r="P71" s="116">
        <v>46037</v>
      </c>
      <c r="Q71" s="109">
        <v>335013352</v>
      </c>
      <c r="R71" s="109">
        <v>3291</v>
      </c>
      <c r="S71" s="116">
        <v>46050</v>
      </c>
      <c r="T71" s="114">
        <v>16241988</v>
      </c>
      <c r="U71" s="56" t="s">
        <v>88</v>
      </c>
      <c r="V71" s="114">
        <v>72175281</v>
      </c>
      <c r="W71" s="121" t="s">
        <v>7455</v>
      </c>
      <c r="X71" s="116">
        <v>46050</v>
      </c>
      <c r="Y71" s="116">
        <v>46055</v>
      </c>
      <c r="Z71" s="116" t="s">
        <v>90</v>
      </c>
      <c r="AA71" s="116">
        <v>46175</v>
      </c>
      <c r="AB71" s="671">
        <f t="shared" si="4"/>
        <v>120</v>
      </c>
      <c r="AC71" s="56">
        <v>0</v>
      </c>
      <c r="AD71" s="114">
        <v>0</v>
      </c>
      <c r="AE71" s="56">
        <v>0</v>
      </c>
      <c r="AF71" s="116" t="s">
        <v>90</v>
      </c>
      <c r="AG71" s="54">
        <f t="shared" ref="AG71:AG134" si="5">+IF(AF71="1800-01-01",0,AF71-AA71)</f>
        <v>0</v>
      </c>
      <c r="AH71" s="56">
        <v>0</v>
      </c>
      <c r="AI71" s="114">
        <v>0</v>
      </c>
      <c r="AJ71" s="56" t="s">
        <v>90</v>
      </c>
      <c r="AK71" s="116" t="s">
        <v>90</v>
      </c>
      <c r="AL71" s="56">
        <v>0</v>
      </c>
      <c r="AM71" s="116" t="s">
        <v>90</v>
      </c>
      <c r="AN71" s="116" t="s">
        <v>90</v>
      </c>
      <c r="AO71" s="116" t="s">
        <v>90</v>
      </c>
      <c r="AP71" s="54">
        <f t="shared" ref="AP71:AP134" si="6">+IF(AM71="1800-01-01",0,AN71-AM71)</f>
        <v>0</v>
      </c>
      <c r="AQ71" s="54">
        <f>+K71+AD71-AI71</f>
        <v>16241988</v>
      </c>
      <c r="AR71" s="56" t="s">
        <v>88</v>
      </c>
      <c r="AS71" s="114">
        <v>16241988</v>
      </c>
      <c r="AT71" s="56" t="s">
        <v>91</v>
      </c>
      <c r="AU71" s="114">
        <v>0</v>
      </c>
      <c r="AV71" s="116" t="s">
        <v>90</v>
      </c>
      <c r="AW71" s="489">
        <v>12181491</v>
      </c>
      <c r="AX71" s="58">
        <f t="shared" ref="AX71:AX134" si="7">AQ71-AW71</f>
        <v>4060497</v>
      </c>
      <c r="AY71" s="112">
        <f t="shared" ref="AY71:AY134" si="8">+IFERROR(AW71/AQ71,"_")</f>
        <v>0.75</v>
      </c>
      <c r="AZ71" s="159">
        <v>0.75</v>
      </c>
      <c r="BA71" s="111" t="s">
        <v>90</v>
      </c>
      <c r="BB71" s="56" t="s">
        <v>92</v>
      </c>
      <c r="BC71" s="173" t="s">
        <v>7731</v>
      </c>
      <c r="BD71" s="51" t="s">
        <v>88</v>
      </c>
      <c r="BE71" s="51" t="s">
        <v>147</v>
      </c>
    </row>
    <row r="72" spans="1:57" s="201" customFormat="1" ht="12.75" x14ac:dyDescent="0.2">
      <c r="A72" s="51">
        <v>2026</v>
      </c>
      <c r="B72" s="51">
        <v>891780111</v>
      </c>
      <c r="C72" s="51" t="s">
        <v>79</v>
      </c>
      <c r="D72" s="161" t="s">
        <v>7732</v>
      </c>
      <c r="E72" s="56" t="s">
        <v>7733</v>
      </c>
      <c r="F72" s="56">
        <v>0</v>
      </c>
      <c r="G72" s="56" t="s">
        <v>82</v>
      </c>
      <c r="H72" s="51" t="s">
        <v>174</v>
      </c>
      <c r="I72" s="121" t="s">
        <v>84</v>
      </c>
      <c r="J72" s="173" t="s">
        <v>7734</v>
      </c>
      <c r="K72" s="114">
        <v>24362979</v>
      </c>
      <c r="L72" s="51" t="s">
        <v>86</v>
      </c>
      <c r="M72" s="173" t="s">
        <v>7735</v>
      </c>
      <c r="N72" s="115" t="s">
        <v>7736</v>
      </c>
      <c r="O72" s="109">
        <v>113</v>
      </c>
      <c r="P72" s="116">
        <v>46037</v>
      </c>
      <c r="Q72" s="109">
        <v>335013352</v>
      </c>
      <c r="R72" s="109">
        <v>3469</v>
      </c>
      <c r="S72" s="116">
        <v>46050</v>
      </c>
      <c r="T72" s="114">
        <v>24362979</v>
      </c>
      <c r="U72" s="56" t="s">
        <v>88</v>
      </c>
      <c r="V72" s="114">
        <v>72175281</v>
      </c>
      <c r="W72" s="121" t="s">
        <v>7455</v>
      </c>
      <c r="X72" s="116">
        <v>46050</v>
      </c>
      <c r="Y72" s="116">
        <v>46055</v>
      </c>
      <c r="Z72" s="116" t="s">
        <v>90</v>
      </c>
      <c r="AA72" s="116">
        <v>46175</v>
      </c>
      <c r="AB72" s="671">
        <f t="shared" ref="AB72:AB135" si="9">+AA72-Y72</f>
        <v>120</v>
      </c>
      <c r="AC72" s="56">
        <v>0</v>
      </c>
      <c r="AD72" s="114">
        <v>0</v>
      </c>
      <c r="AE72" s="56">
        <v>0</v>
      </c>
      <c r="AF72" s="116" t="s">
        <v>90</v>
      </c>
      <c r="AG72" s="54">
        <f t="shared" si="5"/>
        <v>0</v>
      </c>
      <c r="AH72" s="56">
        <v>0</v>
      </c>
      <c r="AI72" s="114">
        <v>0</v>
      </c>
      <c r="AJ72" s="56" t="s">
        <v>90</v>
      </c>
      <c r="AK72" s="116" t="s">
        <v>90</v>
      </c>
      <c r="AL72" s="56">
        <v>0</v>
      </c>
      <c r="AM72" s="116" t="s">
        <v>90</v>
      </c>
      <c r="AN72" s="116" t="s">
        <v>90</v>
      </c>
      <c r="AO72" s="116" t="s">
        <v>90</v>
      </c>
      <c r="AP72" s="54">
        <f t="shared" si="6"/>
        <v>0</v>
      </c>
      <c r="AQ72" s="54">
        <f>+K72+AD72-AI72</f>
        <v>24362979</v>
      </c>
      <c r="AR72" s="56" t="s">
        <v>88</v>
      </c>
      <c r="AS72" s="114">
        <v>24362979</v>
      </c>
      <c r="AT72" s="56" t="s">
        <v>91</v>
      </c>
      <c r="AU72" s="114">
        <v>0</v>
      </c>
      <c r="AV72" s="116" t="s">
        <v>90</v>
      </c>
      <c r="AW72" s="491">
        <v>18272232</v>
      </c>
      <c r="AX72" s="58">
        <f t="shared" si="7"/>
        <v>6090747</v>
      </c>
      <c r="AY72" s="112">
        <f t="shared" si="8"/>
        <v>0.74999990764676194</v>
      </c>
      <c r="AZ72" s="159">
        <v>0.75</v>
      </c>
      <c r="BA72" s="111" t="s">
        <v>90</v>
      </c>
      <c r="BB72" s="56" t="s">
        <v>92</v>
      </c>
      <c r="BC72" s="173" t="s">
        <v>7737</v>
      </c>
      <c r="BD72" s="51" t="s">
        <v>88</v>
      </c>
      <c r="BE72" s="51" t="s">
        <v>147</v>
      </c>
    </row>
    <row r="73" spans="1:57" s="201" customFormat="1" ht="12.75" x14ac:dyDescent="0.2">
      <c r="A73" s="51">
        <v>2026</v>
      </c>
      <c r="B73" s="51">
        <v>891780111</v>
      </c>
      <c r="C73" s="51" t="s">
        <v>79</v>
      </c>
      <c r="D73" s="161" t="s">
        <v>7738</v>
      </c>
      <c r="E73" s="56" t="s">
        <v>7739</v>
      </c>
      <c r="F73" s="56">
        <v>0</v>
      </c>
      <c r="G73" s="56" t="s">
        <v>82</v>
      </c>
      <c r="H73" s="51" t="s">
        <v>174</v>
      </c>
      <c r="I73" s="121" t="s">
        <v>84</v>
      </c>
      <c r="J73" s="173" t="s">
        <v>7740</v>
      </c>
      <c r="K73" s="114">
        <v>9203788</v>
      </c>
      <c r="L73" s="51" t="s">
        <v>86</v>
      </c>
      <c r="M73" s="173" t="s">
        <v>7741</v>
      </c>
      <c r="N73" s="115" t="s">
        <v>7742</v>
      </c>
      <c r="O73" s="109">
        <v>113</v>
      </c>
      <c r="P73" s="116">
        <v>46037</v>
      </c>
      <c r="Q73" s="109">
        <v>335013352</v>
      </c>
      <c r="R73" s="109">
        <v>3304</v>
      </c>
      <c r="S73" s="116">
        <v>46050</v>
      </c>
      <c r="T73" s="114">
        <v>9203788</v>
      </c>
      <c r="U73" s="56" t="s">
        <v>88</v>
      </c>
      <c r="V73" s="114">
        <v>72175281</v>
      </c>
      <c r="W73" s="121" t="s">
        <v>7455</v>
      </c>
      <c r="X73" s="116">
        <v>46050</v>
      </c>
      <c r="Y73" s="116">
        <v>46055</v>
      </c>
      <c r="Z73" s="116" t="s">
        <v>90</v>
      </c>
      <c r="AA73" s="116">
        <v>46175</v>
      </c>
      <c r="AB73" s="671">
        <f>+AA73-Y73</f>
        <v>120</v>
      </c>
      <c r="AC73" s="56">
        <v>0</v>
      </c>
      <c r="AD73" s="114">
        <v>0</v>
      </c>
      <c r="AE73" s="56">
        <v>0</v>
      </c>
      <c r="AF73" s="116" t="s">
        <v>90</v>
      </c>
      <c r="AG73" s="54">
        <f t="shared" si="5"/>
        <v>0</v>
      </c>
      <c r="AH73" s="56">
        <v>0</v>
      </c>
      <c r="AI73" s="114">
        <v>0</v>
      </c>
      <c r="AJ73" s="56" t="s">
        <v>90</v>
      </c>
      <c r="AK73" s="116" t="s">
        <v>90</v>
      </c>
      <c r="AL73" s="56">
        <v>0</v>
      </c>
      <c r="AM73" s="116" t="s">
        <v>90</v>
      </c>
      <c r="AN73" s="116" t="s">
        <v>90</v>
      </c>
      <c r="AO73" s="116" t="s">
        <v>90</v>
      </c>
      <c r="AP73" s="54">
        <f t="shared" si="6"/>
        <v>0</v>
      </c>
      <c r="AQ73" s="54">
        <f>+K73+AD73-AI73</f>
        <v>9203788</v>
      </c>
      <c r="AR73" s="56" t="s">
        <v>88</v>
      </c>
      <c r="AS73" s="114">
        <v>9203788</v>
      </c>
      <c r="AT73" s="56" t="s">
        <v>91</v>
      </c>
      <c r="AU73" s="114">
        <v>0</v>
      </c>
      <c r="AV73" s="116" t="s">
        <v>90</v>
      </c>
      <c r="AW73" s="491">
        <v>5800707</v>
      </c>
      <c r="AX73" s="58">
        <f t="shared" si="7"/>
        <v>3403081</v>
      </c>
      <c r="AY73" s="112">
        <f t="shared" si="8"/>
        <v>0.63025213097042221</v>
      </c>
      <c r="AZ73" s="159">
        <v>0.63</v>
      </c>
      <c r="BA73" s="111" t="s">
        <v>90</v>
      </c>
      <c r="BB73" s="56" t="s">
        <v>92</v>
      </c>
      <c r="BC73" s="173" t="s">
        <v>7743</v>
      </c>
      <c r="BD73" s="51" t="s">
        <v>88</v>
      </c>
      <c r="BE73" s="51" t="s">
        <v>147</v>
      </c>
    </row>
    <row r="74" spans="1:57" s="201" customFormat="1" ht="12.75" x14ac:dyDescent="0.2">
      <c r="A74" s="51">
        <v>2026</v>
      </c>
      <c r="B74" s="51">
        <v>891780111</v>
      </c>
      <c r="C74" s="51" t="s">
        <v>79</v>
      </c>
      <c r="D74" s="161" t="s">
        <v>7744</v>
      </c>
      <c r="E74" s="56" t="s">
        <v>7745</v>
      </c>
      <c r="F74" s="56">
        <v>0</v>
      </c>
      <c r="G74" s="56" t="s">
        <v>82</v>
      </c>
      <c r="H74" s="51" t="s">
        <v>174</v>
      </c>
      <c r="I74" s="121" t="s">
        <v>84</v>
      </c>
      <c r="J74" s="173" t="s">
        <v>7746</v>
      </c>
      <c r="K74" s="114">
        <v>21655980</v>
      </c>
      <c r="L74" s="51" t="s">
        <v>86</v>
      </c>
      <c r="M74" s="173" t="s">
        <v>7747</v>
      </c>
      <c r="N74" s="115" t="s">
        <v>7748</v>
      </c>
      <c r="O74" s="109">
        <v>113</v>
      </c>
      <c r="P74" s="116">
        <v>46037</v>
      </c>
      <c r="Q74" s="109">
        <v>335013352</v>
      </c>
      <c r="R74" s="109">
        <v>3571</v>
      </c>
      <c r="S74" s="116">
        <v>46051</v>
      </c>
      <c r="T74" s="114">
        <v>21655980</v>
      </c>
      <c r="U74" s="56" t="s">
        <v>88</v>
      </c>
      <c r="V74" s="114">
        <v>72175281</v>
      </c>
      <c r="W74" s="121" t="s">
        <v>7455</v>
      </c>
      <c r="X74" s="116">
        <v>46051</v>
      </c>
      <c r="Y74" s="116">
        <v>46055</v>
      </c>
      <c r="Z74" s="116" t="s">
        <v>90</v>
      </c>
      <c r="AA74" s="116">
        <v>46175</v>
      </c>
      <c r="AB74" s="671">
        <f t="shared" si="9"/>
        <v>120</v>
      </c>
      <c r="AC74" s="56">
        <v>0</v>
      </c>
      <c r="AD74" s="114">
        <v>0</v>
      </c>
      <c r="AE74" s="56">
        <v>0</v>
      </c>
      <c r="AF74" s="116" t="s">
        <v>90</v>
      </c>
      <c r="AG74" s="54">
        <f t="shared" si="5"/>
        <v>0</v>
      </c>
      <c r="AH74" s="56">
        <v>0</v>
      </c>
      <c r="AI74" s="114">
        <v>0</v>
      </c>
      <c r="AJ74" s="56" t="s">
        <v>90</v>
      </c>
      <c r="AK74" s="116" t="s">
        <v>90</v>
      </c>
      <c r="AL74" s="56">
        <v>0</v>
      </c>
      <c r="AM74" s="116" t="s">
        <v>90</v>
      </c>
      <c r="AN74" s="116" t="s">
        <v>90</v>
      </c>
      <c r="AO74" s="116" t="s">
        <v>90</v>
      </c>
      <c r="AP74" s="54">
        <f t="shared" si="6"/>
        <v>0</v>
      </c>
      <c r="AQ74" s="54">
        <f>+K74+AD74-AI74</f>
        <v>21655980</v>
      </c>
      <c r="AR74" s="56" t="s">
        <v>88</v>
      </c>
      <c r="AS74" s="114">
        <v>21655980</v>
      </c>
      <c r="AT74" s="56" t="s">
        <v>91</v>
      </c>
      <c r="AU74" s="114">
        <v>0</v>
      </c>
      <c r="AV74" s="116" t="s">
        <v>90</v>
      </c>
      <c r="AW74" s="491">
        <v>10827990</v>
      </c>
      <c r="AX74" s="58">
        <f t="shared" si="7"/>
        <v>10827990</v>
      </c>
      <c r="AY74" s="112">
        <f t="shared" si="8"/>
        <v>0.5</v>
      </c>
      <c r="AZ74" s="159">
        <v>0.5</v>
      </c>
      <c r="BA74" s="111" t="s">
        <v>90</v>
      </c>
      <c r="BB74" s="56" t="s">
        <v>92</v>
      </c>
      <c r="BC74" s="173" t="s">
        <v>7749</v>
      </c>
      <c r="BD74" s="51" t="s">
        <v>88</v>
      </c>
      <c r="BE74" s="51" t="s">
        <v>147</v>
      </c>
    </row>
    <row r="75" spans="1:57" s="201" customFormat="1" ht="12.75" x14ac:dyDescent="0.2">
      <c r="A75" s="51">
        <v>2026</v>
      </c>
      <c r="B75" s="51">
        <v>891780111</v>
      </c>
      <c r="C75" s="51" t="s">
        <v>79</v>
      </c>
      <c r="D75" s="161" t="s">
        <v>7750</v>
      </c>
      <c r="E75" s="56" t="s">
        <v>7751</v>
      </c>
      <c r="F75" s="56">
        <v>0</v>
      </c>
      <c r="G75" s="56" t="s">
        <v>82</v>
      </c>
      <c r="H75" s="51" t="s">
        <v>83</v>
      </c>
      <c r="I75" s="121" t="s">
        <v>84</v>
      </c>
      <c r="J75" s="173" t="s">
        <v>7752</v>
      </c>
      <c r="K75" s="114">
        <v>60940733</v>
      </c>
      <c r="L75" s="51" t="s">
        <v>86</v>
      </c>
      <c r="M75" s="173" t="s">
        <v>7753</v>
      </c>
      <c r="N75" s="115" t="s">
        <v>7754</v>
      </c>
      <c r="O75" s="109">
        <v>78</v>
      </c>
      <c r="P75" s="116">
        <v>46036</v>
      </c>
      <c r="Q75" s="109">
        <v>60940733</v>
      </c>
      <c r="R75" s="109">
        <v>3572</v>
      </c>
      <c r="S75" s="116">
        <v>46051</v>
      </c>
      <c r="T75" s="114">
        <v>60940733</v>
      </c>
      <c r="U75" s="56" t="s">
        <v>88</v>
      </c>
      <c r="V75" s="114">
        <v>85467461</v>
      </c>
      <c r="W75" s="171" t="s">
        <v>7434</v>
      </c>
      <c r="X75" s="116">
        <v>46051</v>
      </c>
      <c r="Y75" s="116">
        <v>46055</v>
      </c>
      <c r="Z75" s="116">
        <v>46055</v>
      </c>
      <c r="AA75" s="116">
        <v>46387</v>
      </c>
      <c r="AB75" s="671">
        <f t="shared" si="9"/>
        <v>332</v>
      </c>
      <c r="AC75" s="56">
        <v>0</v>
      </c>
      <c r="AD75" s="114">
        <v>0</v>
      </c>
      <c r="AE75" s="56">
        <v>0</v>
      </c>
      <c r="AF75" s="116" t="s">
        <v>90</v>
      </c>
      <c r="AG75" s="54">
        <f t="shared" si="5"/>
        <v>0</v>
      </c>
      <c r="AH75" s="56">
        <v>0</v>
      </c>
      <c r="AI75" s="114">
        <v>0</v>
      </c>
      <c r="AJ75" s="56" t="s">
        <v>90</v>
      </c>
      <c r="AK75" s="116" t="s">
        <v>90</v>
      </c>
      <c r="AL75" s="56">
        <v>0</v>
      </c>
      <c r="AM75" s="116" t="s">
        <v>90</v>
      </c>
      <c r="AN75" s="116" t="s">
        <v>90</v>
      </c>
      <c r="AO75" s="116" t="s">
        <v>90</v>
      </c>
      <c r="AP75" s="54">
        <f t="shared" si="6"/>
        <v>0</v>
      </c>
      <c r="AQ75" s="54">
        <f>+K75+AD75-AI75</f>
        <v>60940733</v>
      </c>
      <c r="AR75" s="56" t="s">
        <v>88</v>
      </c>
      <c r="AS75" s="114">
        <v>60940733</v>
      </c>
      <c r="AT75" s="56" t="s">
        <v>91</v>
      </c>
      <c r="AU75" s="114">
        <v>0</v>
      </c>
      <c r="AV75" s="116" t="s">
        <v>90</v>
      </c>
      <c r="AW75" s="491">
        <v>38260999</v>
      </c>
      <c r="AX75" s="58">
        <f t="shared" si="7"/>
        <v>22679734</v>
      </c>
      <c r="AY75" s="112">
        <f t="shared" si="8"/>
        <v>0.62783949448064569</v>
      </c>
      <c r="AZ75" s="159">
        <v>0.63</v>
      </c>
      <c r="BA75" s="111" t="s">
        <v>90</v>
      </c>
      <c r="BB75" s="56" t="s">
        <v>92</v>
      </c>
      <c r="BC75" s="173" t="s">
        <v>7755</v>
      </c>
      <c r="BD75" s="51" t="s">
        <v>88</v>
      </c>
      <c r="BE75" s="51" t="s">
        <v>147</v>
      </c>
    </row>
    <row r="76" spans="1:57" s="201" customFormat="1" ht="12.75" x14ac:dyDescent="0.2">
      <c r="A76" s="51">
        <v>2026</v>
      </c>
      <c r="B76" s="51">
        <v>891780111</v>
      </c>
      <c r="C76" s="51" t="s">
        <v>79</v>
      </c>
      <c r="D76" s="161" t="s">
        <v>7756</v>
      </c>
      <c r="E76" s="56" t="s">
        <v>7757</v>
      </c>
      <c r="F76" s="56">
        <v>0</v>
      </c>
      <c r="G76" s="56" t="s">
        <v>82</v>
      </c>
      <c r="H76" s="51" t="s">
        <v>174</v>
      </c>
      <c r="I76" s="121" t="s">
        <v>84</v>
      </c>
      <c r="J76" s="173" t="s">
        <v>7758</v>
      </c>
      <c r="K76" s="114">
        <v>10010000</v>
      </c>
      <c r="L76" s="51" t="s">
        <v>86</v>
      </c>
      <c r="M76" s="173" t="s">
        <v>7759</v>
      </c>
      <c r="N76" s="114" t="s">
        <v>7760</v>
      </c>
      <c r="O76" s="109">
        <v>114</v>
      </c>
      <c r="P76" s="116">
        <v>46037</v>
      </c>
      <c r="Q76" s="109">
        <v>10010000</v>
      </c>
      <c r="R76" s="109">
        <v>3573</v>
      </c>
      <c r="S76" s="116">
        <v>46051</v>
      </c>
      <c r="T76" s="114">
        <v>10010000</v>
      </c>
      <c r="U76" s="56" t="s">
        <v>88</v>
      </c>
      <c r="V76" s="114">
        <v>1082990998</v>
      </c>
      <c r="W76" s="121" t="s">
        <v>7713</v>
      </c>
      <c r="X76" s="116">
        <v>46051</v>
      </c>
      <c r="Y76" s="116">
        <v>46062</v>
      </c>
      <c r="Z76" s="116">
        <v>46052</v>
      </c>
      <c r="AA76" s="116">
        <v>46203</v>
      </c>
      <c r="AB76" s="671">
        <f t="shared" si="9"/>
        <v>141</v>
      </c>
      <c r="AC76" s="56">
        <v>1</v>
      </c>
      <c r="AD76" s="114">
        <v>5000000</v>
      </c>
      <c r="AE76" s="56">
        <v>0</v>
      </c>
      <c r="AF76" s="116" t="s">
        <v>90</v>
      </c>
      <c r="AG76" s="54">
        <f t="shared" si="5"/>
        <v>0</v>
      </c>
      <c r="AH76" s="56">
        <v>0</v>
      </c>
      <c r="AI76" s="114">
        <v>0</v>
      </c>
      <c r="AJ76" s="56" t="s">
        <v>90</v>
      </c>
      <c r="AK76" s="116" t="s">
        <v>90</v>
      </c>
      <c r="AL76" s="56">
        <v>0</v>
      </c>
      <c r="AM76" s="116" t="s">
        <v>90</v>
      </c>
      <c r="AN76" s="116" t="s">
        <v>90</v>
      </c>
      <c r="AO76" s="116" t="s">
        <v>90</v>
      </c>
      <c r="AP76" s="54">
        <f t="shared" si="6"/>
        <v>0</v>
      </c>
      <c r="AQ76" s="54">
        <f>+K76+AD76-AI76</f>
        <v>15010000</v>
      </c>
      <c r="AR76" s="56" t="s">
        <v>88</v>
      </c>
      <c r="AS76" s="114">
        <v>10010000</v>
      </c>
      <c r="AT76" s="56" t="s">
        <v>91</v>
      </c>
      <c r="AU76" s="114">
        <v>0</v>
      </c>
      <c r="AV76" s="116" t="s">
        <v>90</v>
      </c>
      <c r="AW76" s="491">
        <v>14960000</v>
      </c>
      <c r="AX76" s="58">
        <f t="shared" si="7"/>
        <v>50000</v>
      </c>
      <c r="AY76" s="112">
        <f t="shared" si="8"/>
        <v>0.99666888740839443</v>
      </c>
      <c r="AZ76" s="159">
        <v>1</v>
      </c>
      <c r="BA76" s="111" t="s">
        <v>90</v>
      </c>
      <c r="BB76" s="56" t="s">
        <v>149</v>
      </c>
      <c r="BC76" s="173" t="s">
        <v>7761</v>
      </c>
      <c r="BD76" s="51" t="s">
        <v>88</v>
      </c>
      <c r="BE76" s="51" t="s">
        <v>147</v>
      </c>
    </row>
    <row r="77" spans="1:57" s="201" customFormat="1" x14ac:dyDescent="0.25">
      <c r="A77" s="51">
        <v>2026</v>
      </c>
      <c r="B77" s="51">
        <v>891780111</v>
      </c>
      <c r="C77" s="51" t="s">
        <v>79</v>
      </c>
      <c r="D77" s="161" t="s">
        <v>7762</v>
      </c>
      <c r="E77" s="56" t="s">
        <v>7763</v>
      </c>
      <c r="F77" s="56">
        <v>0</v>
      </c>
      <c r="G77" s="56" t="s">
        <v>82</v>
      </c>
      <c r="H77" s="51" t="s">
        <v>83</v>
      </c>
      <c r="I77" s="121" t="s">
        <v>84</v>
      </c>
      <c r="J77" s="173" t="s">
        <v>7764</v>
      </c>
      <c r="K77" s="114">
        <v>60000000</v>
      </c>
      <c r="L77" s="51" t="s">
        <v>86</v>
      </c>
      <c r="M77" s="173" t="s">
        <v>7765</v>
      </c>
      <c r="N77" s="115" t="s">
        <v>7766</v>
      </c>
      <c r="O77" s="109">
        <v>344</v>
      </c>
      <c r="P77" s="116">
        <v>46045</v>
      </c>
      <c r="Q77" s="109">
        <v>60000000</v>
      </c>
      <c r="R77" s="109">
        <v>3574</v>
      </c>
      <c r="S77" s="116">
        <v>46051</v>
      </c>
      <c r="T77" s="114">
        <v>60000000</v>
      </c>
      <c r="U77" s="56" t="s">
        <v>88</v>
      </c>
      <c r="V77" s="114">
        <v>85459497</v>
      </c>
      <c r="W77" s="121" t="s">
        <v>7520</v>
      </c>
      <c r="X77" s="116">
        <v>46051</v>
      </c>
      <c r="Y77" s="116">
        <v>46057</v>
      </c>
      <c r="Z77" s="116">
        <v>46057</v>
      </c>
      <c r="AA77" s="116">
        <v>46203</v>
      </c>
      <c r="AB77" s="671">
        <f t="shared" si="9"/>
        <v>146</v>
      </c>
      <c r="AC77" s="56">
        <v>0</v>
      </c>
      <c r="AD77" s="114">
        <v>0</v>
      </c>
      <c r="AE77" s="56">
        <v>0</v>
      </c>
      <c r="AF77" s="116" t="s">
        <v>90</v>
      </c>
      <c r="AG77" s="54">
        <f t="shared" si="5"/>
        <v>0</v>
      </c>
      <c r="AH77" s="56">
        <v>0</v>
      </c>
      <c r="AI77" s="114">
        <v>0</v>
      </c>
      <c r="AJ77" s="56" t="s">
        <v>90</v>
      </c>
      <c r="AK77" s="116" t="s">
        <v>90</v>
      </c>
      <c r="AL77" s="56">
        <v>0</v>
      </c>
      <c r="AM77" s="116" t="s">
        <v>90</v>
      </c>
      <c r="AN77" s="116" t="s">
        <v>90</v>
      </c>
      <c r="AO77" s="116" t="s">
        <v>90</v>
      </c>
      <c r="AP77" s="54">
        <f t="shared" si="6"/>
        <v>0</v>
      </c>
      <c r="AQ77" s="54">
        <f>+K77+AD77-AI77</f>
        <v>60000000</v>
      </c>
      <c r="AR77" s="56" t="s">
        <v>88</v>
      </c>
      <c r="AS77" s="114">
        <v>60000000</v>
      </c>
      <c r="AT77" s="56" t="s">
        <v>91</v>
      </c>
      <c r="AU77" s="114">
        <v>0</v>
      </c>
      <c r="AV77" s="116" t="s">
        <v>90</v>
      </c>
      <c r="AW77" s="489">
        <v>59984211</v>
      </c>
      <c r="AX77" s="58">
        <f t="shared" si="7"/>
        <v>15789</v>
      </c>
      <c r="AY77" s="112">
        <f t="shared" si="8"/>
        <v>0.99973685000000001</v>
      </c>
      <c r="AZ77" s="159">
        <v>1</v>
      </c>
      <c r="BA77" s="111" t="s">
        <v>90</v>
      </c>
      <c r="BB77" s="56" t="s">
        <v>149</v>
      </c>
      <c r="BC77" s="173" t="s">
        <v>7767</v>
      </c>
      <c r="BD77" s="51" t="s">
        <v>88</v>
      </c>
      <c r="BE77" s="51" t="s">
        <v>147</v>
      </c>
    </row>
    <row r="78" spans="1:57" s="201" customFormat="1" ht="12.75" x14ac:dyDescent="0.2">
      <c r="A78" s="51">
        <v>2026</v>
      </c>
      <c r="B78" s="51">
        <v>891780111</v>
      </c>
      <c r="C78" s="51" t="s">
        <v>79</v>
      </c>
      <c r="D78" s="161" t="s">
        <v>7768</v>
      </c>
      <c r="E78" s="56" t="s">
        <v>7769</v>
      </c>
      <c r="F78" s="56">
        <v>0</v>
      </c>
      <c r="G78" s="56" t="s">
        <v>82</v>
      </c>
      <c r="H78" s="51" t="s">
        <v>83</v>
      </c>
      <c r="I78" s="121" t="s">
        <v>84</v>
      </c>
      <c r="J78" s="173" t="s">
        <v>7770</v>
      </c>
      <c r="K78" s="114">
        <v>74077500</v>
      </c>
      <c r="L78" s="51" t="s">
        <v>86</v>
      </c>
      <c r="M78" s="173" t="s">
        <v>7771</v>
      </c>
      <c r="N78" s="115" t="s">
        <v>7772</v>
      </c>
      <c r="O78" s="109">
        <v>313</v>
      </c>
      <c r="P78" s="116">
        <v>46043</v>
      </c>
      <c r="Q78" s="109">
        <v>74077500</v>
      </c>
      <c r="R78" s="109">
        <v>3575</v>
      </c>
      <c r="S78" s="116">
        <v>46051</v>
      </c>
      <c r="T78" s="114">
        <v>74077500</v>
      </c>
      <c r="U78" s="56" t="s">
        <v>88</v>
      </c>
      <c r="V78" s="114">
        <v>85465146</v>
      </c>
      <c r="W78" s="121" t="s">
        <v>7472</v>
      </c>
      <c r="X78" s="116">
        <v>46051</v>
      </c>
      <c r="Y78" s="116">
        <v>46090</v>
      </c>
      <c r="Z78" s="116">
        <v>46055</v>
      </c>
      <c r="AA78" s="116">
        <v>46092</v>
      </c>
      <c r="AB78" s="671">
        <f t="shared" si="9"/>
        <v>2</v>
      </c>
      <c r="AC78" s="56">
        <v>0</v>
      </c>
      <c r="AD78" s="114">
        <v>0</v>
      </c>
      <c r="AE78" s="56">
        <v>0</v>
      </c>
      <c r="AF78" s="116" t="s">
        <v>90</v>
      </c>
      <c r="AG78" s="54">
        <f t="shared" si="5"/>
        <v>0</v>
      </c>
      <c r="AH78" s="56">
        <v>0</v>
      </c>
      <c r="AI78" s="114">
        <v>0</v>
      </c>
      <c r="AJ78" s="56" t="s">
        <v>90</v>
      </c>
      <c r="AK78" s="116" t="s">
        <v>90</v>
      </c>
      <c r="AL78" s="56">
        <v>0</v>
      </c>
      <c r="AM78" s="116" t="s">
        <v>90</v>
      </c>
      <c r="AN78" s="116" t="s">
        <v>90</v>
      </c>
      <c r="AO78" s="116" t="s">
        <v>90</v>
      </c>
      <c r="AP78" s="54">
        <f t="shared" si="6"/>
        <v>0</v>
      </c>
      <c r="AQ78" s="54">
        <f>+K78+AD78-AI78</f>
        <v>74077500</v>
      </c>
      <c r="AR78" s="56" t="s">
        <v>88</v>
      </c>
      <c r="AS78" s="114">
        <v>74077500</v>
      </c>
      <c r="AT78" s="56" t="s">
        <v>91</v>
      </c>
      <c r="AU78" s="114">
        <v>0</v>
      </c>
      <c r="AV78" s="116" t="s">
        <v>90</v>
      </c>
      <c r="AW78" s="491">
        <v>54264000</v>
      </c>
      <c r="AX78" s="58">
        <f t="shared" si="7"/>
        <v>19813500</v>
      </c>
      <c r="AY78" s="112">
        <f t="shared" si="8"/>
        <v>0.73253012048192767</v>
      </c>
      <c r="AZ78" s="159">
        <v>0.73</v>
      </c>
      <c r="BA78" s="111" t="s">
        <v>90</v>
      </c>
      <c r="BB78" s="56" t="s">
        <v>92</v>
      </c>
      <c r="BC78" s="173" t="s">
        <v>7773</v>
      </c>
      <c r="BD78" s="51" t="s">
        <v>88</v>
      </c>
      <c r="BE78" s="51" t="s">
        <v>147</v>
      </c>
    </row>
    <row r="79" spans="1:57" s="201" customFormat="1" ht="12.75" x14ac:dyDescent="0.2">
      <c r="A79" s="51">
        <v>2026</v>
      </c>
      <c r="B79" s="51">
        <v>891780111</v>
      </c>
      <c r="C79" s="51" t="s">
        <v>79</v>
      </c>
      <c r="D79" s="161" t="s">
        <v>7774</v>
      </c>
      <c r="E79" s="56" t="s">
        <v>7775</v>
      </c>
      <c r="F79" s="56">
        <v>0</v>
      </c>
      <c r="G79" s="56" t="s">
        <v>82</v>
      </c>
      <c r="H79" s="51" t="s">
        <v>83</v>
      </c>
      <c r="I79" s="121" t="s">
        <v>84</v>
      </c>
      <c r="J79" s="173" t="s">
        <v>7776</v>
      </c>
      <c r="K79" s="114">
        <v>40000000</v>
      </c>
      <c r="L79" s="51" t="s">
        <v>86</v>
      </c>
      <c r="M79" s="173" t="s">
        <v>7777</v>
      </c>
      <c r="N79" s="115" t="s">
        <v>7778</v>
      </c>
      <c r="O79" s="109">
        <v>314</v>
      </c>
      <c r="P79" s="116">
        <v>46044</v>
      </c>
      <c r="Q79" s="109">
        <v>4000000</v>
      </c>
      <c r="R79" s="109">
        <v>3576</v>
      </c>
      <c r="S79" s="116">
        <v>46051</v>
      </c>
      <c r="T79" s="114">
        <v>40000000</v>
      </c>
      <c r="U79" s="56" t="s">
        <v>88</v>
      </c>
      <c r="V79" s="114">
        <v>57444673</v>
      </c>
      <c r="W79" s="121" t="s">
        <v>7779</v>
      </c>
      <c r="X79" s="116">
        <v>46051</v>
      </c>
      <c r="Y79" s="116">
        <v>46051</v>
      </c>
      <c r="Z79" s="116" t="s">
        <v>90</v>
      </c>
      <c r="AA79" s="116">
        <v>46387</v>
      </c>
      <c r="AB79" s="671">
        <f t="shared" si="9"/>
        <v>336</v>
      </c>
      <c r="AC79" s="56">
        <v>0</v>
      </c>
      <c r="AD79" s="114">
        <v>0</v>
      </c>
      <c r="AE79" s="56">
        <v>0</v>
      </c>
      <c r="AF79" s="116" t="s">
        <v>90</v>
      </c>
      <c r="AG79" s="54">
        <f t="shared" si="5"/>
        <v>0</v>
      </c>
      <c r="AH79" s="56">
        <v>0</v>
      </c>
      <c r="AI79" s="114">
        <v>0</v>
      </c>
      <c r="AJ79" s="56" t="s">
        <v>90</v>
      </c>
      <c r="AK79" s="116" t="s">
        <v>90</v>
      </c>
      <c r="AL79" s="56">
        <v>0</v>
      </c>
      <c r="AM79" s="116" t="s">
        <v>90</v>
      </c>
      <c r="AN79" s="116" t="s">
        <v>90</v>
      </c>
      <c r="AO79" s="116" t="s">
        <v>90</v>
      </c>
      <c r="AP79" s="54">
        <f t="shared" si="6"/>
        <v>0</v>
      </c>
      <c r="AQ79" s="54">
        <f>+K79+AD79-AI79</f>
        <v>40000000</v>
      </c>
      <c r="AR79" s="56" t="s">
        <v>88</v>
      </c>
      <c r="AS79" s="114">
        <v>40000000</v>
      </c>
      <c r="AT79" s="56" t="s">
        <v>91</v>
      </c>
      <c r="AU79" s="114">
        <v>0</v>
      </c>
      <c r="AV79" s="116" t="s">
        <v>90</v>
      </c>
      <c r="AW79" s="491">
        <v>21657944</v>
      </c>
      <c r="AX79" s="58">
        <f t="shared" si="7"/>
        <v>18342056</v>
      </c>
      <c r="AY79" s="112">
        <f t="shared" si="8"/>
        <v>0.54144859999999995</v>
      </c>
      <c r="AZ79" s="159">
        <v>0.54</v>
      </c>
      <c r="BA79" s="111" t="s">
        <v>90</v>
      </c>
      <c r="BB79" s="56" t="s">
        <v>92</v>
      </c>
      <c r="BC79" s="173" t="s">
        <v>7780</v>
      </c>
      <c r="BD79" s="51" t="s">
        <v>88</v>
      </c>
      <c r="BE79" s="51" t="s">
        <v>147</v>
      </c>
    </row>
    <row r="80" spans="1:57" s="201" customFormat="1" ht="12.75" x14ac:dyDescent="0.2">
      <c r="A80" s="51">
        <v>2026</v>
      </c>
      <c r="B80" s="51">
        <v>891780111</v>
      </c>
      <c r="C80" s="51" t="s">
        <v>79</v>
      </c>
      <c r="D80" s="161" t="s">
        <v>7781</v>
      </c>
      <c r="E80" s="56" t="s">
        <v>7782</v>
      </c>
      <c r="F80" s="56">
        <v>0</v>
      </c>
      <c r="G80" s="56" t="s">
        <v>82</v>
      </c>
      <c r="H80" s="51" t="s">
        <v>174</v>
      </c>
      <c r="I80" s="121" t="s">
        <v>84</v>
      </c>
      <c r="J80" s="173" t="s">
        <v>7783</v>
      </c>
      <c r="K80" s="114">
        <v>10000000</v>
      </c>
      <c r="L80" s="51" t="s">
        <v>86</v>
      </c>
      <c r="M80" s="173" t="s">
        <v>7784</v>
      </c>
      <c r="N80" s="115" t="s">
        <v>7785</v>
      </c>
      <c r="O80" s="109">
        <v>351</v>
      </c>
      <c r="P80" s="116">
        <v>46045</v>
      </c>
      <c r="Q80" s="109">
        <v>10000000</v>
      </c>
      <c r="R80" s="109">
        <v>3561</v>
      </c>
      <c r="S80" s="116">
        <v>46045</v>
      </c>
      <c r="T80" s="114">
        <v>10000000</v>
      </c>
      <c r="U80" s="56" t="s">
        <v>88</v>
      </c>
      <c r="V80" s="114">
        <v>1082990998</v>
      </c>
      <c r="W80" s="121" t="s">
        <v>7713</v>
      </c>
      <c r="X80" s="116">
        <v>46051</v>
      </c>
      <c r="Y80" s="116">
        <v>46084</v>
      </c>
      <c r="Z80" s="116">
        <v>46058</v>
      </c>
      <c r="AA80" s="116">
        <v>46203</v>
      </c>
      <c r="AB80" s="671">
        <f t="shared" si="9"/>
        <v>119</v>
      </c>
      <c r="AC80" s="56">
        <v>0</v>
      </c>
      <c r="AD80" s="114">
        <v>0</v>
      </c>
      <c r="AE80" s="56">
        <v>0</v>
      </c>
      <c r="AF80" s="116" t="s">
        <v>90</v>
      </c>
      <c r="AG80" s="54">
        <f t="shared" si="5"/>
        <v>0</v>
      </c>
      <c r="AH80" s="56">
        <v>0</v>
      </c>
      <c r="AI80" s="114">
        <v>0</v>
      </c>
      <c r="AJ80" s="56" t="s">
        <v>90</v>
      </c>
      <c r="AK80" s="116" t="s">
        <v>90</v>
      </c>
      <c r="AL80" s="56">
        <v>0</v>
      </c>
      <c r="AM80" s="116" t="s">
        <v>90</v>
      </c>
      <c r="AN80" s="116" t="s">
        <v>90</v>
      </c>
      <c r="AO80" s="116" t="s">
        <v>90</v>
      </c>
      <c r="AP80" s="54">
        <f t="shared" si="6"/>
        <v>0</v>
      </c>
      <c r="AQ80" s="54">
        <f>+K80+AD80-AI80</f>
        <v>10000000</v>
      </c>
      <c r="AR80" s="56" t="s">
        <v>88</v>
      </c>
      <c r="AS80" s="114">
        <v>10000000</v>
      </c>
      <c r="AT80" s="56" t="s">
        <v>91</v>
      </c>
      <c r="AU80" s="114">
        <v>0</v>
      </c>
      <c r="AV80" s="116" t="s">
        <v>90</v>
      </c>
      <c r="AW80" s="491">
        <v>0</v>
      </c>
      <c r="AX80" s="58">
        <f t="shared" si="7"/>
        <v>10000000</v>
      </c>
      <c r="AY80" s="112">
        <f t="shared" si="8"/>
        <v>0</v>
      </c>
      <c r="AZ80" s="159">
        <v>0</v>
      </c>
      <c r="BA80" s="111" t="s">
        <v>90</v>
      </c>
      <c r="BB80" s="56" t="s">
        <v>92</v>
      </c>
      <c r="BC80" s="173" t="s">
        <v>7786</v>
      </c>
      <c r="BD80" s="51" t="s">
        <v>88</v>
      </c>
      <c r="BE80" s="51" t="s">
        <v>147</v>
      </c>
    </row>
    <row r="81" spans="1:57" s="201" customFormat="1" ht="12.75" x14ac:dyDescent="0.2">
      <c r="A81" s="51">
        <v>2026</v>
      </c>
      <c r="B81" s="51">
        <v>891780111</v>
      </c>
      <c r="C81" s="51" t="s">
        <v>79</v>
      </c>
      <c r="D81" s="161" t="s">
        <v>7787</v>
      </c>
      <c r="E81" s="56" t="s">
        <v>7788</v>
      </c>
      <c r="F81" s="56">
        <v>0</v>
      </c>
      <c r="G81" s="56" t="s">
        <v>82</v>
      </c>
      <c r="H81" s="51" t="s">
        <v>83</v>
      </c>
      <c r="I81" s="121" t="s">
        <v>84</v>
      </c>
      <c r="J81" s="173" t="s">
        <v>7789</v>
      </c>
      <c r="K81" s="114">
        <v>63952100</v>
      </c>
      <c r="L81" s="51" t="s">
        <v>86</v>
      </c>
      <c r="M81" s="173" t="s">
        <v>7790</v>
      </c>
      <c r="N81" s="115" t="s">
        <v>7791</v>
      </c>
      <c r="O81" s="109">
        <v>315</v>
      </c>
      <c r="P81" s="116">
        <v>46044</v>
      </c>
      <c r="Q81" s="109">
        <v>63952100</v>
      </c>
      <c r="R81" s="109">
        <v>3581</v>
      </c>
      <c r="S81" s="116">
        <v>46052</v>
      </c>
      <c r="T81" s="114">
        <v>63952100</v>
      </c>
      <c r="U81" s="56" t="s">
        <v>88</v>
      </c>
      <c r="V81" s="114">
        <v>85465146</v>
      </c>
      <c r="W81" s="121" t="s">
        <v>7472</v>
      </c>
      <c r="X81" s="116">
        <v>46052</v>
      </c>
      <c r="Y81" s="116" t="s">
        <v>90</v>
      </c>
      <c r="Z81" s="116">
        <v>46059</v>
      </c>
      <c r="AA81" s="116" t="s">
        <v>90</v>
      </c>
      <c r="AB81" s="671">
        <v>0</v>
      </c>
      <c r="AC81" s="56">
        <v>0</v>
      </c>
      <c r="AD81" s="114">
        <v>0</v>
      </c>
      <c r="AE81" s="56">
        <v>0</v>
      </c>
      <c r="AF81" s="116" t="s">
        <v>90</v>
      </c>
      <c r="AG81" s="54">
        <f t="shared" si="5"/>
        <v>0</v>
      </c>
      <c r="AH81" s="56">
        <v>0</v>
      </c>
      <c r="AI81" s="114">
        <v>0</v>
      </c>
      <c r="AJ81" s="56" t="s">
        <v>90</v>
      </c>
      <c r="AK81" s="116" t="s">
        <v>90</v>
      </c>
      <c r="AL81" s="56">
        <v>0</v>
      </c>
      <c r="AM81" s="116" t="s">
        <v>90</v>
      </c>
      <c r="AN81" s="116" t="s">
        <v>90</v>
      </c>
      <c r="AO81" s="116" t="s">
        <v>90</v>
      </c>
      <c r="AP81" s="54">
        <f t="shared" si="6"/>
        <v>0</v>
      </c>
      <c r="AQ81" s="54">
        <f>+K81+AD81-AI81</f>
        <v>63952100</v>
      </c>
      <c r="AR81" s="56" t="s">
        <v>88</v>
      </c>
      <c r="AS81" s="114">
        <v>63952100</v>
      </c>
      <c r="AT81" s="56" t="s">
        <v>91</v>
      </c>
      <c r="AU81" s="114">
        <v>0</v>
      </c>
      <c r="AV81" s="116" t="s">
        <v>90</v>
      </c>
      <c r="AW81" s="491">
        <v>0</v>
      </c>
      <c r="AX81" s="58">
        <f t="shared" si="7"/>
        <v>63952100</v>
      </c>
      <c r="AY81" s="112">
        <f t="shared" si="8"/>
        <v>0</v>
      </c>
      <c r="AZ81" s="159">
        <v>0</v>
      </c>
      <c r="BA81" s="111" t="s">
        <v>90</v>
      </c>
      <c r="BB81" s="56" t="s">
        <v>296</v>
      </c>
      <c r="BC81" s="173" t="s">
        <v>7792</v>
      </c>
      <c r="BD81" s="51" t="s">
        <v>589</v>
      </c>
      <c r="BE81" s="51" t="s">
        <v>147</v>
      </c>
    </row>
    <row r="82" spans="1:57" s="201" customFormat="1" ht="12.75" x14ac:dyDescent="0.2">
      <c r="A82" s="51">
        <v>2026</v>
      </c>
      <c r="B82" s="51">
        <v>891780111</v>
      </c>
      <c r="C82" s="51" t="s">
        <v>79</v>
      </c>
      <c r="D82" s="161" t="s">
        <v>7793</v>
      </c>
      <c r="E82" s="56" t="s">
        <v>7794</v>
      </c>
      <c r="F82" s="56">
        <v>0</v>
      </c>
      <c r="G82" s="56" t="s">
        <v>82</v>
      </c>
      <c r="H82" s="51" t="s">
        <v>83</v>
      </c>
      <c r="I82" s="121" t="s">
        <v>84</v>
      </c>
      <c r="J82" s="173" t="s">
        <v>7795</v>
      </c>
      <c r="K82" s="114">
        <v>25117719</v>
      </c>
      <c r="L82" s="51" t="s">
        <v>86</v>
      </c>
      <c r="M82" s="173" t="s">
        <v>7796</v>
      </c>
      <c r="N82" s="115" t="s">
        <v>7797</v>
      </c>
      <c r="O82" s="109">
        <v>380</v>
      </c>
      <c r="P82" s="116">
        <v>46045</v>
      </c>
      <c r="Q82" s="109">
        <v>25117855</v>
      </c>
      <c r="R82" s="109">
        <v>3582</v>
      </c>
      <c r="S82" s="116">
        <v>46052</v>
      </c>
      <c r="T82" s="114">
        <v>25117719</v>
      </c>
      <c r="U82" s="56" t="s">
        <v>88</v>
      </c>
      <c r="V82" s="114">
        <v>85465146</v>
      </c>
      <c r="W82" s="121" t="s">
        <v>7472</v>
      </c>
      <c r="X82" s="116">
        <v>46052</v>
      </c>
      <c r="Y82" s="116">
        <v>46059</v>
      </c>
      <c r="Z82" s="116">
        <v>46059</v>
      </c>
      <c r="AA82" s="116">
        <v>46063</v>
      </c>
      <c r="AB82" s="671">
        <f t="shared" si="9"/>
        <v>4</v>
      </c>
      <c r="AC82" s="56">
        <v>0</v>
      </c>
      <c r="AD82" s="114">
        <v>0</v>
      </c>
      <c r="AE82" s="56">
        <v>0</v>
      </c>
      <c r="AF82" s="116" t="s">
        <v>90</v>
      </c>
      <c r="AG82" s="54">
        <f t="shared" si="5"/>
        <v>0</v>
      </c>
      <c r="AH82" s="56">
        <v>0</v>
      </c>
      <c r="AI82" s="114">
        <v>0</v>
      </c>
      <c r="AJ82" s="56" t="s">
        <v>90</v>
      </c>
      <c r="AK82" s="116" t="s">
        <v>90</v>
      </c>
      <c r="AL82" s="56">
        <v>0</v>
      </c>
      <c r="AM82" s="116" t="s">
        <v>90</v>
      </c>
      <c r="AN82" s="116" t="s">
        <v>90</v>
      </c>
      <c r="AO82" s="116" t="s">
        <v>90</v>
      </c>
      <c r="AP82" s="54">
        <f t="shared" si="6"/>
        <v>0</v>
      </c>
      <c r="AQ82" s="54">
        <f>+K82+AD82-AI82</f>
        <v>25117719</v>
      </c>
      <c r="AR82" s="56" t="s">
        <v>88</v>
      </c>
      <c r="AS82" s="114">
        <v>25117719</v>
      </c>
      <c r="AT82" s="56" t="s">
        <v>91</v>
      </c>
      <c r="AU82" s="114">
        <v>0</v>
      </c>
      <c r="AV82" s="116" t="s">
        <v>90</v>
      </c>
      <c r="AW82" s="491">
        <v>25117719</v>
      </c>
      <c r="AX82" s="58">
        <f t="shared" si="7"/>
        <v>0</v>
      </c>
      <c r="AY82" s="112">
        <f t="shared" si="8"/>
        <v>1</v>
      </c>
      <c r="AZ82" s="159">
        <v>1</v>
      </c>
      <c r="BA82" s="111" t="s">
        <v>90</v>
      </c>
      <c r="BB82" s="56" t="s">
        <v>149</v>
      </c>
      <c r="BC82" s="173" t="s">
        <v>7798</v>
      </c>
      <c r="BD82" s="51" t="s">
        <v>88</v>
      </c>
      <c r="BE82" s="51" t="s">
        <v>147</v>
      </c>
    </row>
    <row r="83" spans="1:57" s="201" customFormat="1" ht="12.75" x14ac:dyDescent="0.2">
      <c r="A83" s="51">
        <v>2026</v>
      </c>
      <c r="B83" s="51">
        <v>891780111</v>
      </c>
      <c r="C83" s="51" t="s">
        <v>79</v>
      </c>
      <c r="D83" s="161" t="s">
        <v>7799</v>
      </c>
      <c r="E83" s="56" t="s">
        <v>7800</v>
      </c>
      <c r="F83" s="56">
        <v>0</v>
      </c>
      <c r="G83" s="56" t="s">
        <v>82</v>
      </c>
      <c r="H83" s="51" t="s">
        <v>83</v>
      </c>
      <c r="I83" s="121" t="s">
        <v>84</v>
      </c>
      <c r="J83" s="173" t="s">
        <v>7801</v>
      </c>
      <c r="K83" s="114">
        <v>22050000</v>
      </c>
      <c r="L83" s="51" t="s">
        <v>86</v>
      </c>
      <c r="M83" s="173" t="s">
        <v>7802</v>
      </c>
      <c r="N83" s="115" t="s">
        <v>7803</v>
      </c>
      <c r="O83" s="109">
        <v>345</v>
      </c>
      <c r="P83" s="116">
        <v>46045</v>
      </c>
      <c r="Q83" s="109">
        <v>77175000</v>
      </c>
      <c r="R83" s="109">
        <v>3583</v>
      </c>
      <c r="S83" s="116">
        <v>46052</v>
      </c>
      <c r="T83" s="114">
        <v>22050000</v>
      </c>
      <c r="U83" s="56" t="s">
        <v>88</v>
      </c>
      <c r="V83" s="114">
        <v>72175281</v>
      </c>
      <c r="W83" s="121" t="s">
        <v>7455</v>
      </c>
      <c r="X83" s="116">
        <v>46052</v>
      </c>
      <c r="Y83" s="116">
        <v>46148</v>
      </c>
      <c r="Z83" s="116" t="s">
        <v>90</v>
      </c>
      <c r="AA83" s="116">
        <v>46168</v>
      </c>
      <c r="AB83" s="671">
        <f t="shared" si="9"/>
        <v>20</v>
      </c>
      <c r="AC83" s="56">
        <v>0</v>
      </c>
      <c r="AD83" s="114">
        <v>0</v>
      </c>
      <c r="AE83" s="56">
        <v>0</v>
      </c>
      <c r="AF83" s="116" t="s">
        <v>90</v>
      </c>
      <c r="AG83" s="54">
        <f t="shared" si="5"/>
        <v>0</v>
      </c>
      <c r="AH83" s="56">
        <v>0</v>
      </c>
      <c r="AI83" s="114">
        <v>0</v>
      </c>
      <c r="AJ83" s="56" t="s">
        <v>90</v>
      </c>
      <c r="AK83" s="116" t="s">
        <v>90</v>
      </c>
      <c r="AL83" s="56">
        <v>0</v>
      </c>
      <c r="AM83" s="116" t="s">
        <v>90</v>
      </c>
      <c r="AN83" s="116" t="s">
        <v>90</v>
      </c>
      <c r="AO83" s="116" t="s">
        <v>90</v>
      </c>
      <c r="AP83" s="54">
        <f t="shared" si="6"/>
        <v>0</v>
      </c>
      <c r="AQ83" s="54">
        <f>+K83+AD83-AI83</f>
        <v>22050000</v>
      </c>
      <c r="AR83" s="56" t="s">
        <v>88</v>
      </c>
      <c r="AS83" s="114">
        <v>22050000</v>
      </c>
      <c r="AT83" s="56" t="s">
        <v>91</v>
      </c>
      <c r="AU83" s="114">
        <v>0</v>
      </c>
      <c r="AV83" s="116" t="s">
        <v>90</v>
      </c>
      <c r="AW83" s="491">
        <v>0</v>
      </c>
      <c r="AX83" s="58">
        <f t="shared" si="7"/>
        <v>22050000</v>
      </c>
      <c r="AY83" s="112">
        <f t="shared" si="8"/>
        <v>0</v>
      </c>
      <c r="AZ83" s="159">
        <v>0</v>
      </c>
      <c r="BA83" s="111" t="s">
        <v>90</v>
      </c>
      <c r="BB83" s="56" t="s">
        <v>149</v>
      </c>
      <c r="BC83" s="173" t="s">
        <v>7804</v>
      </c>
      <c r="BD83" s="51" t="s">
        <v>589</v>
      </c>
      <c r="BE83" s="51" t="s">
        <v>147</v>
      </c>
    </row>
    <row r="84" spans="1:57" s="201" customFormat="1" ht="12.75" x14ac:dyDescent="0.2">
      <c r="A84" s="51">
        <v>2026</v>
      </c>
      <c r="B84" s="51">
        <v>891780111</v>
      </c>
      <c r="C84" s="51" t="s">
        <v>79</v>
      </c>
      <c r="D84" s="161" t="s">
        <v>7805</v>
      </c>
      <c r="E84" s="56" t="s">
        <v>7806</v>
      </c>
      <c r="F84" s="56">
        <v>0</v>
      </c>
      <c r="G84" s="56" t="s">
        <v>82</v>
      </c>
      <c r="H84" s="51" t="s">
        <v>83</v>
      </c>
      <c r="I84" s="121" t="s">
        <v>84</v>
      </c>
      <c r="J84" s="173" t="s">
        <v>7807</v>
      </c>
      <c r="K84" s="114">
        <v>270990000</v>
      </c>
      <c r="L84" s="51" t="s">
        <v>86</v>
      </c>
      <c r="M84" s="173" t="s">
        <v>7808</v>
      </c>
      <c r="N84" s="115" t="s">
        <v>7809</v>
      </c>
      <c r="O84" s="109">
        <v>321</v>
      </c>
      <c r="P84" s="116">
        <v>46044</v>
      </c>
      <c r="Q84" s="109">
        <v>270990000</v>
      </c>
      <c r="R84" s="109">
        <v>3584</v>
      </c>
      <c r="S84" s="116">
        <v>46052</v>
      </c>
      <c r="T84" s="109">
        <v>270990000</v>
      </c>
      <c r="U84" s="56" t="s">
        <v>88</v>
      </c>
      <c r="V84" s="114">
        <v>85465146</v>
      </c>
      <c r="W84" s="121" t="s">
        <v>7472</v>
      </c>
      <c r="X84" s="116">
        <v>46052</v>
      </c>
      <c r="Y84" s="116">
        <v>46086</v>
      </c>
      <c r="Z84" s="116">
        <v>46059</v>
      </c>
      <c r="AA84" s="116">
        <v>46088</v>
      </c>
      <c r="AB84" s="671">
        <f t="shared" si="9"/>
        <v>2</v>
      </c>
      <c r="AC84" s="56">
        <v>0</v>
      </c>
      <c r="AD84" s="114">
        <v>0</v>
      </c>
      <c r="AE84" s="56">
        <v>0</v>
      </c>
      <c r="AF84" s="116" t="s">
        <v>90</v>
      </c>
      <c r="AG84" s="54">
        <f t="shared" si="5"/>
        <v>0</v>
      </c>
      <c r="AH84" s="56">
        <v>0</v>
      </c>
      <c r="AI84" s="114">
        <v>0</v>
      </c>
      <c r="AJ84" s="56" t="s">
        <v>90</v>
      </c>
      <c r="AK84" s="116" t="s">
        <v>90</v>
      </c>
      <c r="AL84" s="56">
        <v>0</v>
      </c>
      <c r="AM84" s="116" t="s">
        <v>90</v>
      </c>
      <c r="AN84" s="116" t="s">
        <v>90</v>
      </c>
      <c r="AO84" s="116" t="s">
        <v>90</v>
      </c>
      <c r="AP84" s="54">
        <f t="shared" si="6"/>
        <v>0</v>
      </c>
      <c r="AQ84" s="54">
        <f>+K84+AD84-AI84</f>
        <v>270990000</v>
      </c>
      <c r="AR84" s="56" t="s">
        <v>88</v>
      </c>
      <c r="AS84" s="114">
        <v>270990000</v>
      </c>
      <c r="AT84" s="56" t="s">
        <v>91</v>
      </c>
      <c r="AU84" s="114">
        <v>0</v>
      </c>
      <c r="AV84" s="116" t="s">
        <v>90</v>
      </c>
      <c r="AW84" s="491">
        <v>270990000</v>
      </c>
      <c r="AX84" s="58">
        <f t="shared" si="7"/>
        <v>0</v>
      </c>
      <c r="AY84" s="112">
        <f t="shared" si="8"/>
        <v>1</v>
      </c>
      <c r="AZ84" s="159">
        <v>1</v>
      </c>
      <c r="BA84" s="111" t="s">
        <v>90</v>
      </c>
      <c r="BB84" s="56" t="s">
        <v>149</v>
      </c>
      <c r="BC84" s="173" t="s">
        <v>7810</v>
      </c>
      <c r="BD84" s="51" t="s">
        <v>88</v>
      </c>
      <c r="BE84" s="51" t="s">
        <v>147</v>
      </c>
    </row>
    <row r="85" spans="1:57" s="201" customFormat="1" ht="12.75" x14ac:dyDescent="0.2">
      <c r="A85" s="51">
        <v>2026</v>
      </c>
      <c r="B85" s="51">
        <v>891780111</v>
      </c>
      <c r="C85" s="51" t="s">
        <v>79</v>
      </c>
      <c r="D85" s="161" t="s">
        <v>7811</v>
      </c>
      <c r="E85" s="56" t="s">
        <v>7812</v>
      </c>
      <c r="F85" s="56">
        <v>0</v>
      </c>
      <c r="G85" s="56" t="s">
        <v>82</v>
      </c>
      <c r="H85" s="51" t="s">
        <v>174</v>
      </c>
      <c r="I85" s="121" t="s">
        <v>84</v>
      </c>
      <c r="J85" s="173" t="s">
        <v>7813</v>
      </c>
      <c r="K85" s="114">
        <v>122247044</v>
      </c>
      <c r="L85" s="51" t="s">
        <v>86</v>
      </c>
      <c r="M85" s="173" t="s">
        <v>1955</v>
      </c>
      <c r="N85" s="115">
        <v>85469738</v>
      </c>
      <c r="O85" s="109">
        <v>277</v>
      </c>
      <c r="P85" s="116">
        <v>46043</v>
      </c>
      <c r="Q85" s="109">
        <v>122247044</v>
      </c>
      <c r="R85" s="109">
        <v>3585</v>
      </c>
      <c r="S85" s="116">
        <v>46052</v>
      </c>
      <c r="T85" s="114">
        <v>122247044</v>
      </c>
      <c r="U85" s="56" t="s">
        <v>88</v>
      </c>
      <c r="V85" s="114">
        <v>72175281</v>
      </c>
      <c r="W85" s="121" t="s">
        <v>7455</v>
      </c>
      <c r="X85" s="116">
        <v>46052</v>
      </c>
      <c r="Y85" s="116">
        <v>46058</v>
      </c>
      <c r="Z85" s="116">
        <v>46052</v>
      </c>
      <c r="AA85" s="116">
        <v>46178</v>
      </c>
      <c r="AB85" s="671">
        <f t="shared" si="9"/>
        <v>120</v>
      </c>
      <c r="AC85" s="56">
        <v>1</v>
      </c>
      <c r="AD85" s="114">
        <v>30561761</v>
      </c>
      <c r="AE85" s="56">
        <v>1</v>
      </c>
      <c r="AF85" s="116">
        <v>46208</v>
      </c>
      <c r="AG85" s="54">
        <f t="shared" si="5"/>
        <v>30</v>
      </c>
      <c r="AH85" s="56">
        <v>0</v>
      </c>
      <c r="AI85" s="114">
        <v>0</v>
      </c>
      <c r="AJ85" s="56" t="s">
        <v>90</v>
      </c>
      <c r="AK85" s="116" t="s">
        <v>90</v>
      </c>
      <c r="AL85" s="56">
        <v>0</v>
      </c>
      <c r="AM85" s="116" t="s">
        <v>90</v>
      </c>
      <c r="AN85" s="116" t="s">
        <v>90</v>
      </c>
      <c r="AO85" s="116" t="s">
        <v>90</v>
      </c>
      <c r="AP85" s="54">
        <f t="shared" si="6"/>
        <v>0</v>
      </c>
      <c r="AQ85" s="54">
        <f>+K85+AD85-AI85</f>
        <v>152808805</v>
      </c>
      <c r="AR85" s="56" t="s">
        <v>88</v>
      </c>
      <c r="AS85" s="114">
        <v>122247044</v>
      </c>
      <c r="AT85" s="56" t="s">
        <v>91</v>
      </c>
      <c r="AU85" s="114">
        <v>0</v>
      </c>
      <c r="AV85" s="116" t="s">
        <v>90</v>
      </c>
      <c r="AW85" s="491">
        <v>122247044</v>
      </c>
      <c r="AX85" s="58">
        <f t="shared" si="7"/>
        <v>30561761</v>
      </c>
      <c r="AY85" s="112">
        <f t="shared" si="8"/>
        <v>0.8</v>
      </c>
      <c r="AZ85" s="159">
        <v>0.8</v>
      </c>
      <c r="BA85" s="111" t="s">
        <v>90</v>
      </c>
      <c r="BB85" s="56" t="s">
        <v>92</v>
      </c>
      <c r="BC85" s="173" t="s">
        <v>7814</v>
      </c>
      <c r="BD85" s="51" t="s">
        <v>88</v>
      </c>
      <c r="BE85" s="51" t="s">
        <v>147</v>
      </c>
    </row>
    <row r="86" spans="1:57" s="201" customFormat="1" ht="12.75" x14ac:dyDescent="0.2">
      <c r="A86" s="51">
        <v>2026</v>
      </c>
      <c r="B86" s="51">
        <v>891780111</v>
      </c>
      <c r="C86" s="51" t="s">
        <v>79</v>
      </c>
      <c r="D86" s="161" t="s">
        <v>7815</v>
      </c>
      <c r="E86" s="56" t="s">
        <v>7816</v>
      </c>
      <c r="F86" s="56">
        <v>0</v>
      </c>
      <c r="G86" s="56" t="s">
        <v>82</v>
      </c>
      <c r="H86" s="51" t="s">
        <v>83</v>
      </c>
      <c r="I86" s="121" t="s">
        <v>84</v>
      </c>
      <c r="J86" s="173" t="s">
        <v>7817</v>
      </c>
      <c r="K86" s="114">
        <v>11800000</v>
      </c>
      <c r="L86" s="51" t="s">
        <v>86</v>
      </c>
      <c r="M86" s="173" t="s">
        <v>7818</v>
      </c>
      <c r="N86" s="115" t="s">
        <v>7819</v>
      </c>
      <c r="O86" s="109">
        <v>371</v>
      </c>
      <c r="P86" s="116">
        <v>46045</v>
      </c>
      <c r="Q86" s="109">
        <v>11800000</v>
      </c>
      <c r="R86" s="109">
        <v>3586</v>
      </c>
      <c r="S86" s="116">
        <v>46052</v>
      </c>
      <c r="T86" s="114">
        <v>11800000</v>
      </c>
      <c r="U86" s="56" t="s">
        <v>88</v>
      </c>
      <c r="V86" s="114">
        <v>85465146</v>
      </c>
      <c r="W86" s="121" t="s">
        <v>7472</v>
      </c>
      <c r="X86" s="116">
        <v>46052</v>
      </c>
      <c r="Y86" s="116">
        <v>46064</v>
      </c>
      <c r="Z86" s="116">
        <v>46063</v>
      </c>
      <c r="AA86" s="116">
        <v>46066</v>
      </c>
      <c r="AB86" s="671">
        <f t="shared" si="9"/>
        <v>2</v>
      </c>
      <c r="AC86" s="56">
        <v>0</v>
      </c>
      <c r="AD86" s="114">
        <v>0</v>
      </c>
      <c r="AE86" s="56">
        <v>0</v>
      </c>
      <c r="AF86" s="116" t="s">
        <v>90</v>
      </c>
      <c r="AG86" s="54">
        <f t="shared" si="5"/>
        <v>0</v>
      </c>
      <c r="AH86" s="56">
        <v>0</v>
      </c>
      <c r="AI86" s="114">
        <v>0</v>
      </c>
      <c r="AJ86" s="56" t="s">
        <v>90</v>
      </c>
      <c r="AK86" s="116" t="s">
        <v>90</v>
      </c>
      <c r="AL86" s="56">
        <v>0</v>
      </c>
      <c r="AM86" s="116" t="s">
        <v>90</v>
      </c>
      <c r="AN86" s="116" t="s">
        <v>90</v>
      </c>
      <c r="AO86" s="116" t="s">
        <v>90</v>
      </c>
      <c r="AP86" s="54">
        <f t="shared" si="6"/>
        <v>0</v>
      </c>
      <c r="AQ86" s="54">
        <f>+K86+AD86-AI86</f>
        <v>11800000</v>
      </c>
      <c r="AR86" s="56" t="s">
        <v>88</v>
      </c>
      <c r="AS86" s="114">
        <v>11800000</v>
      </c>
      <c r="AT86" s="56" t="s">
        <v>91</v>
      </c>
      <c r="AU86" s="114">
        <v>0</v>
      </c>
      <c r="AV86" s="116" t="s">
        <v>90</v>
      </c>
      <c r="AW86" s="491">
        <v>11799999</v>
      </c>
      <c r="AX86" s="58">
        <f t="shared" si="7"/>
        <v>1</v>
      </c>
      <c r="AY86" s="112">
        <f t="shared" si="8"/>
        <v>0.99999991525423726</v>
      </c>
      <c r="AZ86" s="159">
        <v>1</v>
      </c>
      <c r="BA86" s="111" t="s">
        <v>90</v>
      </c>
      <c r="BB86" s="56" t="s">
        <v>149</v>
      </c>
      <c r="BC86" s="173" t="s">
        <v>7820</v>
      </c>
      <c r="BD86" s="51" t="s">
        <v>88</v>
      </c>
      <c r="BE86" s="51" t="s">
        <v>147</v>
      </c>
    </row>
    <row r="87" spans="1:57" s="201" customFormat="1" ht="12.75" x14ac:dyDescent="0.2">
      <c r="A87" s="51">
        <v>2026</v>
      </c>
      <c r="B87" s="51">
        <v>891780111</v>
      </c>
      <c r="C87" s="51" t="s">
        <v>79</v>
      </c>
      <c r="D87" s="161" t="s">
        <v>7821</v>
      </c>
      <c r="E87" s="56" t="s">
        <v>7822</v>
      </c>
      <c r="F87" s="56">
        <v>0</v>
      </c>
      <c r="G87" s="56" t="s">
        <v>82</v>
      </c>
      <c r="H87" s="51" t="s">
        <v>83</v>
      </c>
      <c r="I87" s="121" t="s">
        <v>84</v>
      </c>
      <c r="J87" s="173" t="s">
        <v>7823</v>
      </c>
      <c r="K87" s="114">
        <v>30934764</v>
      </c>
      <c r="L87" s="51" t="s">
        <v>86</v>
      </c>
      <c r="M87" s="173" t="s">
        <v>7824</v>
      </c>
      <c r="N87" s="115" t="s">
        <v>7825</v>
      </c>
      <c r="O87" s="109">
        <v>264</v>
      </c>
      <c r="P87" s="116">
        <v>46043</v>
      </c>
      <c r="Q87" s="109">
        <v>31000000</v>
      </c>
      <c r="R87" s="109">
        <v>3587</v>
      </c>
      <c r="S87" s="116">
        <v>46052</v>
      </c>
      <c r="T87" s="114">
        <v>30934764</v>
      </c>
      <c r="U87" s="56" t="s">
        <v>88</v>
      </c>
      <c r="V87" s="114">
        <v>85465146</v>
      </c>
      <c r="W87" s="121" t="s">
        <v>7472</v>
      </c>
      <c r="X87" s="116">
        <v>46052</v>
      </c>
      <c r="Y87" s="116">
        <v>46059</v>
      </c>
      <c r="Z87" s="116">
        <v>46059</v>
      </c>
      <c r="AA87" s="116">
        <v>46068</v>
      </c>
      <c r="AB87" s="671">
        <f t="shared" si="9"/>
        <v>9</v>
      </c>
      <c r="AC87" s="56">
        <v>0</v>
      </c>
      <c r="AD87" s="114">
        <v>0</v>
      </c>
      <c r="AE87" s="56">
        <v>0</v>
      </c>
      <c r="AF87" s="116" t="s">
        <v>90</v>
      </c>
      <c r="AG87" s="54">
        <f t="shared" si="5"/>
        <v>0</v>
      </c>
      <c r="AH87" s="56">
        <v>0</v>
      </c>
      <c r="AI87" s="114">
        <v>0</v>
      </c>
      <c r="AJ87" s="56" t="s">
        <v>90</v>
      </c>
      <c r="AK87" s="116" t="s">
        <v>90</v>
      </c>
      <c r="AL87" s="56">
        <v>0</v>
      </c>
      <c r="AM87" s="116" t="s">
        <v>90</v>
      </c>
      <c r="AN87" s="116" t="s">
        <v>90</v>
      </c>
      <c r="AO87" s="116" t="s">
        <v>90</v>
      </c>
      <c r="AP87" s="54">
        <f t="shared" si="6"/>
        <v>0</v>
      </c>
      <c r="AQ87" s="54">
        <f>+K87+AD87-AI87</f>
        <v>30934764</v>
      </c>
      <c r="AR87" s="56" t="s">
        <v>88</v>
      </c>
      <c r="AS87" s="114">
        <v>30934764</v>
      </c>
      <c r="AT87" s="56" t="s">
        <v>91</v>
      </c>
      <c r="AU87" s="114">
        <v>0</v>
      </c>
      <c r="AV87" s="116" t="s">
        <v>90</v>
      </c>
      <c r="AW87" s="491">
        <v>30934764</v>
      </c>
      <c r="AX87" s="58">
        <f t="shared" si="7"/>
        <v>0</v>
      </c>
      <c r="AY87" s="112">
        <f t="shared" si="8"/>
        <v>1</v>
      </c>
      <c r="AZ87" s="159">
        <v>1</v>
      </c>
      <c r="BA87" s="111" t="s">
        <v>90</v>
      </c>
      <c r="BB87" s="56" t="s">
        <v>149</v>
      </c>
      <c r="BC87" s="173" t="s">
        <v>7826</v>
      </c>
      <c r="BD87" s="51" t="s">
        <v>88</v>
      </c>
      <c r="BE87" s="51" t="s">
        <v>147</v>
      </c>
    </row>
    <row r="88" spans="1:57" s="201" customFormat="1" x14ac:dyDescent="0.25">
      <c r="A88" s="51">
        <v>2026</v>
      </c>
      <c r="B88" s="51">
        <v>891780111</v>
      </c>
      <c r="C88" s="51" t="s">
        <v>79</v>
      </c>
      <c r="D88" s="161" t="s">
        <v>7827</v>
      </c>
      <c r="E88" s="56" t="s">
        <v>7828</v>
      </c>
      <c r="F88" s="56">
        <v>0</v>
      </c>
      <c r="G88" s="56" t="s">
        <v>82</v>
      </c>
      <c r="H88" s="51" t="s">
        <v>83</v>
      </c>
      <c r="I88" s="121" t="s">
        <v>84</v>
      </c>
      <c r="J88" s="173" t="s">
        <v>7829</v>
      </c>
      <c r="K88" s="114">
        <v>9704450</v>
      </c>
      <c r="L88" s="51" t="s">
        <v>86</v>
      </c>
      <c r="M88" s="173" t="s">
        <v>7830</v>
      </c>
      <c r="N88" s="115" t="s">
        <v>7831</v>
      </c>
      <c r="O88" s="109">
        <v>386</v>
      </c>
      <c r="P88" s="116">
        <v>46045</v>
      </c>
      <c r="Q88" s="109">
        <v>9704450</v>
      </c>
      <c r="R88" s="109">
        <v>3588</v>
      </c>
      <c r="S88" s="116">
        <v>46052</v>
      </c>
      <c r="T88" s="114">
        <v>9704450</v>
      </c>
      <c r="U88" s="56" t="s">
        <v>88</v>
      </c>
      <c r="V88" s="410">
        <v>1082907129</v>
      </c>
      <c r="W88" s="171" t="s">
        <v>7250</v>
      </c>
      <c r="X88" s="116">
        <v>46052</v>
      </c>
      <c r="Y88" s="116">
        <v>46088</v>
      </c>
      <c r="Z88" s="116" t="s">
        <v>90</v>
      </c>
      <c r="AA88" s="116">
        <v>46452</v>
      </c>
      <c r="AB88" s="671">
        <f t="shared" si="9"/>
        <v>364</v>
      </c>
      <c r="AC88" s="56">
        <v>0</v>
      </c>
      <c r="AD88" s="114">
        <v>0</v>
      </c>
      <c r="AE88" s="56">
        <v>0</v>
      </c>
      <c r="AF88" s="116" t="s">
        <v>90</v>
      </c>
      <c r="AG88" s="54">
        <f t="shared" si="5"/>
        <v>0</v>
      </c>
      <c r="AH88" s="56">
        <v>0</v>
      </c>
      <c r="AI88" s="114">
        <v>0</v>
      </c>
      <c r="AJ88" s="56" t="s">
        <v>90</v>
      </c>
      <c r="AK88" s="116" t="s">
        <v>90</v>
      </c>
      <c r="AL88" s="56">
        <v>0</v>
      </c>
      <c r="AM88" s="116" t="s">
        <v>90</v>
      </c>
      <c r="AN88" s="116" t="s">
        <v>90</v>
      </c>
      <c r="AO88" s="116" t="s">
        <v>90</v>
      </c>
      <c r="AP88" s="54">
        <f t="shared" si="6"/>
        <v>0</v>
      </c>
      <c r="AQ88" s="54">
        <f>+K88+AD88-AI88</f>
        <v>9704450</v>
      </c>
      <c r="AR88" s="56" t="s">
        <v>88</v>
      </c>
      <c r="AS88" s="114">
        <v>9704450</v>
      </c>
      <c r="AT88" s="56" t="s">
        <v>91</v>
      </c>
      <c r="AU88" s="114">
        <v>0</v>
      </c>
      <c r="AV88" s="116" t="s">
        <v>90</v>
      </c>
      <c r="AW88" s="491">
        <v>0</v>
      </c>
      <c r="AX88" s="58">
        <f t="shared" si="7"/>
        <v>9704450</v>
      </c>
      <c r="AY88" s="112">
        <f t="shared" si="8"/>
        <v>0</v>
      </c>
      <c r="AZ88" s="159">
        <v>0</v>
      </c>
      <c r="BA88" s="111" t="s">
        <v>90</v>
      </c>
      <c r="BB88" s="56" t="s">
        <v>92</v>
      </c>
      <c r="BC88" s="173" t="s">
        <v>7832</v>
      </c>
      <c r="BD88" s="51" t="s">
        <v>88</v>
      </c>
      <c r="BE88" s="51" t="s">
        <v>147</v>
      </c>
    </row>
    <row r="89" spans="1:57" s="201" customFormat="1" ht="12.75" x14ac:dyDescent="0.2">
      <c r="A89" s="51">
        <v>2026</v>
      </c>
      <c r="B89" s="51">
        <v>891780111</v>
      </c>
      <c r="C89" s="51" t="s">
        <v>79</v>
      </c>
      <c r="D89" s="161" t="s">
        <v>7833</v>
      </c>
      <c r="E89" s="56" t="s">
        <v>7834</v>
      </c>
      <c r="F89" s="56">
        <v>0</v>
      </c>
      <c r="G89" s="56" t="s">
        <v>82</v>
      </c>
      <c r="H89" s="51" t="s">
        <v>83</v>
      </c>
      <c r="I89" s="121" t="s">
        <v>84</v>
      </c>
      <c r="J89" s="173" t="s">
        <v>7835</v>
      </c>
      <c r="K89" s="114">
        <v>48739894</v>
      </c>
      <c r="L89" s="51" t="s">
        <v>86</v>
      </c>
      <c r="M89" s="173" t="s">
        <v>7836</v>
      </c>
      <c r="N89" s="115" t="s">
        <v>7837</v>
      </c>
      <c r="O89" s="109">
        <v>370</v>
      </c>
      <c r="P89" s="116">
        <v>46045</v>
      </c>
      <c r="Q89" s="109">
        <v>48740009</v>
      </c>
      <c r="R89" s="109">
        <v>3595</v>
      </c>
      <c r="S89" s="116">
        <v>46052</v>
      </c>
      <c r="T89" s="114">
        <v>48739009</v>
      </c>
      <c r="U89" s="56" t="s">
        <v>88</v>
      </c>
      <c r="V89" s="114">
        <v>85467461</v>
      </c>
      <c r="W89" s="171" t="s">
        <v>7434</v>
      </c>
      <c r="X89" s="116">
        <v>46052</v>
      </c>
      <c r="Y89" s="116">
        <v>46057</v>
      </c>
      <c r="Z89" s="116">
        <v>46057</v>
      </c>
      <c r="AA89" s="116">
        <v>46116</v>
      </c>
      <c r="AB89" s="671">
        <f t="shared" si="9"/>
        <v>59</v>
      </c>
      <c r="AC89" s="56">
        <v>1</v>
      </c>
      <c r="AD89" s="114">
        <v>16266211</v>
      </c>
      <c r="AE89" s="56">
        <v>1</v>
      </c>
      <c r="AF89" s="116">
        <v>46176</v>
      </c>
      <c r="AG89" s="54">
        <f t="shared" si="5"/>
        <v>60</v>
      </c>
      <c r="AH89" s="56">
        <v>0</v>
      </c>
      <c r="AI89" s="114">
        <v>0</v>
      </c>
      <c r="AJ89" s="56" t="s">
        <v>90</v>
      </c>
      <c r="AK89" s="116" t="s">
        <v>90</v>
      </c>
      <c r="AL89" s="56">
        <v>0</v>
      </c>
      <c r="AM89" s="116" t="s">
        <v>90</v>
      </c>
      <c r="AN89" s="116" t="s">
        <v>90</v>
      </c>
      <c r="AO89" s="116" t="s">
        <v>90</v>
      </c>
      <c r="AP89" s="54">
        <f t="shared" si="6"/>
        <v>0</v>
      </c>
      <c r="AQ89" s="54">
        <f>+K89+AD89-AI89</f>
        <v>65006105</v>
      </c>
      <c r="AR89" s="56" t="s">
        <v>88</v>
      </c>
      <c r="AS89" s="114">
        <v>48739894</v>
      </c>
      <c r="AT89" s="56" t="s">
        <v>91</v>
      </c>
      <c r="AU89" s="114">
        <v>0</v>
      </c>
      <c r="AV89" s="116" t="s">
        <v>90</v>
      </c>
      <c r="AW89" s="491">
        <v>65006105</v>
      </c>
      <c r="AX89" s="58">
        <f t="shared" si="7"/>
        <v>0</v>
      </c>
      <c r="AY89" s="112">
        <f t="shared" si="8"/>
        <v>1</v>
      </c>
      <c r="AZ89" s="159">
        <v>1</v>
      </c>
      <c r="BA89" s="111" t="s">
        <v>90</v>
      </c>
      <c r="BB89" s="56" t="s">
        <v>149</v>
      </c>
      <c r="BC89" s="173" t="s">
        <v>7838</v>
      </c>
      <c r="BD89" s="51" t="s">
        <v>88</v>
      </c>
      <c r="BE89" s="51" t="s">
        <v>147</v>
      </c>
    </row>
    <row r="90" spans="1:57" s="201" customFormat="1" ht="12.75" x14ac:dyDescent="0.2">
      <c r="A90" s="51">
        <v>2026</v>
      </c>
      <c r="B90" s="51">
        <v>891780111</v>
      </c>
      <c r="C90" s="51" t="s">
        <v>79</v>
      </c>
      <c r="D90" s="161" t="s">
        <v>7839</v>
      </c>
      <c r="E90" s="56" t="s">
        <v>7840</v>
      </c>
      <c r="F90" s="56">
        <v>0</v>
      </c>
      <c r="G90" s="56" t="s">
        <v>82</v>
      </c>
      <c r="H90" s="51" t="s">
        <v>83</v>
      </c>
      <c r="I90" s="121" t="s">
        <v>84</v>
      </c>
      <c r="J90" s="173" t="s">
        <v>7841</v>
      </c>
      <c r="K90" s="114">
        <v>12000000</v>
      </c>
      <c r="L90" s="51" t="s">
        <v>86</v>
      </c>
      <c r="M90" s="173" t="s">
        <v>7842</v>
      </c>
      <c r="N90" s="115">
        <v>1016034630</v>
      </c>
      <c r="O90" s="109">
        <v>480</v>
      </c>
      <c r="P90" s="116">
        <v>46051</v>
      </c>
      <c r="Q90" s="109">
        <v>12000000</v>
      </c>
      <c r="R90" s="109">
        <v>3597</v>
      </c>
      <c r="S90" s="116">
        <v>46052</v>
      </c>
      <c r="T90" s="114">
        <v>12000000</v>
      </c>
      <c r="U90" s="56" t="s">
        <v>88</v>
      </c>
      <c r="V90" s="114">
        <v>1082870070</v>
      </c>
      <c r="W90" s="121" t="s">
        <v>7843</v>
      </c>
      <c r="X90" s="116">
        <v>46052</v>
      </c>
      <c r="Y90" s="116">
        <v>46052</v>
      </c>
      <c r="Z90" s="116" t="s">
        <v>90</v>
      </c>
      <c r="AA90" s="116">
        <v>46081</v>
      </c>
      <c r="AB90" s="671">
        <f t="shared" si="9"/>
        <v>29</v>
      </c>
      <c r="AC90" s="56">
        <v>0</v>
      </c>
      <c r="AD90" s="114">
        <v>0</v>
      </c>
      <c r="AE90" s="56">
        <v>2</v>
      </c>
      <c r="AF90" s="116">
        <v>46111</v>
      </c>
      <c r="AG90" s="54">
        <f t="shared" si="5"/>
        <v>30</v>
      </c>
      <c r="AH90" s="56">
        <v>0</v>
      </c>
      <c r="AI90" s="114">
        <v>0</v>
      </c>
      <c r="AJ90" s="56" t="s">
        <v>90</v>
      </c>
      <c r="AK90" s="116" t="s">
        <v>90</v>
      </c>
      <c r="AL90" s="56">
        <v>2</v>
      </c>
      <c r="AM90" s="116">
        <v>46111</v>
      </c>
      <c r="AN90" s="116">
        <v>46142</v>
      </c>
      <c r="AO90" s="116" t="s">
        <v>90</v>
      </c>
      <c r="AP90" s="54">
        <f t="shared" si="6"/>
        <v>31</v>
      </c>
      <c r="AQ90" s="54">
        <f>+K90+AD90-AI90</f>
        <v>12000000</v>
      </c>
      <c r="AR90" s="56" t="s">
        <v>88</v>
      </c>
      <c r="AS90" s="114">
        <v>12000000</v>
      </c>
      <c r="AT90" s="56" t="s">
        <v>91</v>
      </c>
      <c r="AU90" s="114">
        <v>0</v>
      </c>
      <c r="AV90" s="116" t="s">
        <v>90</v>
      </c>
      <c r="AW90" s="491">
        <v>0</v>
      </c>
      <c r="AX90" s="58">
        <f t="shared" si="7"/>
        <v>12000000</v>
      </c>
      <c r="AY90" s="112">
        <f t="shared" si="8"/>
        <v>0</v>
      </c>
      <c r="AZ90" s="159">
        <v>0</v>
      </c>
      <c r="BA90" s="111" t="s">
        <v>90</v>
      </c>
      <c r="BB90" s="56" t="s">
        <v>7844</v>
      </c>
      <c r="BC90" s="173" t="s">
        <v>7845</v>
      </c>
      <c r="BD90" s="51" t="s">
        <v>88</v>
      </c>
      <c r="BE90" s="51" t="s">
        <v>147</v>
      </c>
    </row>
    <row r="91" spans="1:57" s="201" customFormat="1" ht="12.75" x14ac:dyDescent="0.2">
      <c r="A91" s="51">
        <v>2026</v>
      </c>
      <c r="B91" s="51">
        <v>891780111</v>
      </c>
      <c r="C91" s="51" t="s">
        <v>79</v>
      </c>
      <c r="D91" s="161" t="s">
        <v>7846</v>
      </c>
      <c r="E91" s="56" t="s">
        <v>7847</v>
      </c>
      <c r="F91" s="56">
        <v>0</v>
      </c>
      <c r="G91" s="56" t="s">
        <v>82</v>
      </c>
      <c r="H91" s="51" t="s">
        <v>83</v>
      </c>
      <c r="I91" s="121" t="s">
        <v>84</v>
      </c>
      <c r="J91" s="173" t="s">
        <v>7848</v>
      </c>
      <c r="K91" s="114">
        <v>16800000</v>
      </c>
      <c r="L91" s="51" t="s">
        <v>86</v>
      </c>
      <c r="M91" s="173" t="s">
        <v>7849</v>
      </c>
      <c r="N91" s="115" t="s">
        <v>7850</v>
      </c>
      <c r="O91" s="109">
        <v>1130</v>
      </c>
      <c r="P91" s="116">
        <v>46037</v>
      </c>
      <c r="Q91" s="109">
        <v>335013352</v>
      </c>
      <c r="R91" s="109">
        <v>3630</v>
      </c>
      <c r="S91" s="116">
        <v>46052</v>
      </c>
      <c r="T91" s="114">
        <v>16800000</v>
      </c>
      <c r="U91" s="56" t="s">
        <v>88</v>
      </c>
      <c r="V91" s="114">
        <v>72175281</v>
      </c>
      <c r="W91" s="121" t="s">
        <v>7455</v>
      </c>
      <c r="X91" s="116">
        <v>46052</v>
      </c>
      <c r="Y91" s="116">
        <v>46055</v>
      </c>
      <c r="Z91" s="116" t="s">
        <v>90</v>
      </c>
      <c r="AA91" s="116">
        <v>46175</v>
      </c>
      <c r="AB91" s="671">
        <f t="shared" si="9"/>
        <v>120</v>
      </c>
      <c r="AC91" s="56">
        <v>0</v>
      </c>
      <c r="AD91" s="114">
        <v>0</v>
      </c>
      <c r="AE91" s="56">
        <v>0</v>
      </c>
      <c r="AF91" s="116" t="s">
        <v>90</v>
      </c>
      <c r="AG91" s="54">
        <f t="shared" si="5"/>
        <v>0</v>
      </c>
      <c r="AH91" s="56">
        <v>0</v>
      </c>
      <c r="AI91" s="114">
        <v>0</v>
      </c>
      <c r="AJ91" s="56" t="s">
        <v>90</v>
      </c>
      <c r="AK91" s="116" t="s">
        <v>90</v>
      </c>
      <c r="AL91" s="56">
        <v>0</v>
      </c>
      <c r="AM91" s="116" t="s">
        <v>90</v>
      </c>
      <c r="AN91" s="116" t="s">
        <v>90</v>
      </c>
      <c r="AO91" s="116" t="s">
        <v>90</v>
      </c>
      <c r="AP91" s="54">
        <f t="shared" si="6"/>
        <v>0</v>
      </c>
      <c r="AQ91" s="54">
        <f>+K91+AD91-AI91</f>
        <v>16800000</v>
      </c>
      <c r="AR91" s="56" t="s">
        <v>88</v>
      </c>
      <c r="AS91" s="114">
        <v>16800000</v>
      </c>
      <c r="AT91" s="56" t="s">
        <v>91</v>
      </c>
      <c r="AU91" s="114">
        <v>0</v>
      </c>
      <c r="AV91" s="116" t="s">
        <v>90</v>
      </c>
      <c r="AW91" s="491">
        <v>12600000</v>
      </c>
      <c r="AX91" s="58">
        <f t="shared" si="7"/>
        <v>4200000</v>
      </c>
      <c r="AY91" s="112">
        <f t="shared" si="8"/>
        <v>0.75</v>
      </c>
      <c r="AZ91" s="159">
        <v>0.75</v>
      </c>
      <c r="BA91" s="111" t="s">
        <v>90</v>
      </c>
      <c r="BB91" s="56" t="s">
        <v>92</v>
      </c>
      <c r="BC91" s="173" t="s">
        <v>7851</v>
      </c>
      <c r="BD91" s="51" t="s">
        <v>88</v>
      </c>
      <c r="BE91" s="51" t="s">
        <v>147</v>
      </c>
    </row>
    <row r="92" spans="1:57" s="201" customFormat="1" ht="12.75" x14ac:dyDescent="0.2">
      <c r="A92" s="51">
        <v>2026</v>
      </c>
      <c r="B92" s="51">
        <v>891780111</v>
      </c>
      <c r="C92" s="51" t="s">
        <v>79</v>
      </c>
      <c r="D92" s="161" t="s">
        <v>7852</v>
      </c>
      <c r="E92" s="56" t="s">
        <v>7853</v>
      </c>
      <c r="F92" s="56">
        <v>0</v>
      </c>
      <c r="G92" s="56" t="s">
        <v>82</v>
      </c>
      <c r="H92" s="51" t="s">
        <v>83</v>
      </c>
      <c r="I92" s="121" t="s">
        <v>84</v>
      </c>
      <c r="J92" s="173" t="s">
        <v>7854</v>
      </c>
      <c r="K92" s="114">
        <v>8820000</v>
      </c>
      <c r="L92" s="51" t="s">
        <v>86</v>
      </c>
      <c r="M92" s="173" t="s">
        <v>7855</v>
      </c>
      <c r="N92" s="115" t="s">
        <v>7856</v>
      </c>
      <c r="O92" s="109">
        <v>345</v>
      </c>
      <c r="P92" s="116">
        <v>46045</v>
      </c>
      <c r="Q92" s="109">
        <v>77175000</v>
      </c>
      <c r="R92" s="109">
        <v>3632</v>
      </c>
      <c r="S92" s="116">
        <v>46052</v>
      </c>
      <c r="T92" s="114">
        <v>8820000</v>
      </c>
      <c r="U92" s="56" t="s">
        <v>88</v>
      </c>
      <c r="V92" s="114">
        <v>72175281</v>
      </c>
      <c r="W92" s="121" t="s">
        <v>7455</v>
      </c>
      <c r="X92" s="116">
        <v>46052</v>
      </c>
      <c r="Y92" s="116">
        <v>46143</v>
      </c>
      <c r="Z92" s="116" t="s">
        <v>90</v>
      </c>
      <c r="AA92" s="116">
        <v>46198</v>
      </c>
      <c r="AB92" s="671">
        <f t="shared" si="9"/>
        <v>55</v>
      </c>
      <c r="AC92" s="56">
        <v>0</v>
      </c>
      <c r="AD92" s="114">
        <v>0</v>
      </c>
      <c r="AE92" s="56">
        <v>0</v>
      </c>
      <c r="AF92" s="116" t="s">
        <v>90</v>
      </c>
      <c r="AG92" s="54">
        <f t="shared" si="5"/>
        <v>0</v>
      </c>
      <c r="AH92" s="56">
        <v>0</v>
      </c>
      <c r="AI92" s="114">
        <v>0</v>
      </c>
      <c r="AJ92" s="56" t="s">
        <v>90</v>
      </c>
      <c r="AK92" s="116" t="s">
        <v>90</v>
      </c>
      <c r="AL92" s="56">
        <v>0</v>
      </c>
      <c r="AM92" s="116" t="s">
        <v>90</v>
      </c>
      <c r="AN92" s="116" t="s">
        <v>90</v>
      </c>
      <c r="AO92" s="116" t="s">
        <v>90</v>
      </c>
      <c r="AP92" s="54">
        <f t="shared" si="6"/>
        <v>0</v>
      </c>
      <c r="AQ92" s="54">
        <f>+K92+AD92-AI92</f>
        <v>8820000</v>
      </c>
      <c r="AR92" s="56" t="s">
        <v>88</v>
      </c>
      <c r="AS92" s="114">
        <v>8820000</v>
      </c>
      <c r="AT92" s="56" t="s">
        <v>91</v>
      </c>
      <c r="AU92" s="114">
        <v>0</v>
      </c>
      <c r="AV92" s="116" t="s">
        <v>90</v>
      </c>
      <c r="AW92" s="491">
        <v>0</v>
      </c>
      <c r="AX92" s="58">
        <f t="shared" si="7"/>
        <v>8820000</v>
      </c>
      <c r="AY92" s="112">
        <f t="shared" si="8"/>
        <v>0</v>
      </c>
      <c r="AZ92" s="159">
        <v>0</v>
      </c>
      <c r="BA92" s="111" t="s">
        <v>90</v>
      </c>
      <c r="BB92" s="56" t="s">
        <v>92</v>
      </c>
      <c r="BC92" s="173" t="s">
        <v>7857</v>
      </c>
      <c r="BD92" s="51" t="s">
        <v>589</v>
      </c>
      <c r="BE92" s="51" t="s">
        <v>147</v>
      </c>
    </row>
    <row r="93" spans="1:57" s="201" customFormat="1" ht="12.75" x14ac:dyDescent="0.2">
      <c r="A93" s="51">
        <v>2026</v>
      </c>
      <c r="B93" s="51">
        <v>891780111</v>
      </c>
      <c r="C93" s="51" t="s">
        <v>79</v>
      </c>
      <c r="D93" s="161" t="s">
        <v>7858</v>
      </c>
      <c r="E93" s="56" t="s">
        <v>7859</v>
      </c>
      <c r="F93" s="56">
        <v>0</v>
      </c>
      <c r="G93" s="56" t="s">
        <v>82</v>
      </c>
      <c r="H93" s="51" t="s">
        <v>174</v>
      </c>
      <c r="I93" s="121" t="s">
        <v>84</v>
      </c>
      <c r="J93" s="173" t="s">
        <v>7860</v>
      </c>
      <c r="K93" s="114">
        <v>30000000</v>
      </c>
      <c r="L93" s="51" t="s">
        <v>86</v>
      </c>
      <c r="M93" s="173" t="s">
        <v>7861</v>
      </c>
      <c r="N93" s="115" t="s">
        <v>7862</v>
      </c>
      <c r="O93" s="109">
        <v>393</v>
      </c>
      <c r="P93" s="116">
        <v>46045</v>
      </c>
      <c r="Q93" s="109">
        <v>30000000</v>
      </c>
      <c r="R93" s="109">
        <v>3633</v>
      </c>
      <c r="S93" s="116">
        <v>46052</v>
      </c>
      <c r="T93" s="114">
        <v>30000000</v>
      </c>
      <c r="U93" s="56" t="s">
        <v>88</v>
      </c>
      <c r="V93" s="114">
        <v>72175281</v>
      </c>
      <c r="W93" s="121" t="s">
        <v>7455</v>
      </c>
      <c r="X93" s="116">
        <v>46052</v>
      </c>
      <c r="Y93" s="116">
        <v>46055</v>
      </c>
      <c r="Z93" s="116" t="s">
        <v>90</v>
      </c>
      <c r="AA93" s="116">
        <v>46205</v>
      </c>
      <c r="AB93" s="671">
        <f t="shared" si="9"/>
        <v>150</v>
      </c>
      <c r="AC93" s="56">
        <v>0</v>
      </c>
      <c r="AD93" s="114">
        <v>0</v>
      </c>
      <c r="AE93" s="56">
        <v>0</v>
      </c>
      <c r="AF93" s="116" t="s">
        <v>90</v>
      </c>
      <c r="AG93" s="54">
        <f t="shared" si="5"/>
        <v>0</v>
      </c>
      <c r="AH93" s="56">
        <v>0</v>
      </c>
      <c r="AI93" s="114">
        <v>0</v>
      </c>
      <c r="AJ93" s="56" t="s">
        <v>90</v>
      </c>
      <c r="AK93" s="116" t="s">
        <v>90</v>
      </c>
      <c r="AL93" s="56">
        <v>0</v>
      </c>
      <c r="AM93" s="116" t="s">
        <v>90</v>
      </c>
      <c r="AN93" s="116" t="s">
        <v>90</v>
      </c>
      <c r="AO93" s="116" t="s">
        <v>90</v>
      </c>
      <c r="AP93" s="54">
        <f t="shared" si="6"/>
        <v>0</v>
      </c>
      <c r="AQ93" s="54">
        <f>+K93+AD93-AI93</f>
        <v>30000000</v>
      </c>
      <c r="AR93" s="56" t="s">
        <v>88</v>
      </c>
      <c r="AS93" s="114">
        <v>30000000</v>
      </c>
      <c r="AT93" s="56" t="s">
        <v>91</v>
      </c>
      <c r="AU93" s="114">
        <v>0</v>
      </c>
      <c r="AV93" s="116" t="s">
        <v>90</v>
      </c>
      <c r="AW93" s="491">
        <v>18000000</v>
      </c>
      <c r="AX93" s="58">
        <f t="shared" si="7"/>
        <v>12000000</v>
      </c>
      <c r="AY93" s="112">
        <f t="shared" si="8"/>
        <v>0.6</v>
      </c>
      <c r="AZ93" s="159">
        <v>0.6</v>
      </c>
      <c r="BA93" s="111" t="s">
        <v>90</v>
      </c>
      <c r="BB93" s="56" t="s">
        <v>92</v>
      </c>
      <c r="BC93" s="173" t="s">
        <v>7863</v>
      </c>
      <c r="BD93" s="51" t="s">
        <v>88</v>
      </c>
      <c r="BE93" s="51" t="s">
        <v>147</v>
      </c>
    </row>
    <row r="94" spans="1:57" s="201" customFormat="1" ht="12.75" x14ac:dyDescent="0.2">
      <c r="A94" s="51">
        <v>2026</v>
      </c>
      <c r="B94" s="51">
        <v>891780111</v>
      </c>
      <c r="C94" s="51" t="s">
        <v>79</v>
      </c>
      <c r="D94" s="161" t="s">
        <v>7864</v>
      </c>
      <c r="E94" s="56" t="s">
        <v>7865</v>
      </c>
      <c r="F94" s="56">
        <v>0</v>
      </c>
      <c r="G94" s="56" t="s">
        <v>82</v>
      </c>
      <c r="H94" s="51" t="s">
        <v>83</v>
      </c>
      <c r="I94" s="121" t="s">
        <v>84</v>
      </c>
      <c r="J94" s="173" t="s">
        <v>7866</v>
      </c>
      <c r="K94" s="114">
        <v>24000000</v>
      </c>
      <c r="L94" s="51" t="s">
        <v>86</v>
      </c>
      <c r="M94" s="173" t="s">
        <v>7867</v>
      </c>
      <c r="N94" s="115" t="s">
        <v>7868</v>
      </c>
      <c r="O94" s="109">
        <v>428</v>
      </c>
      <c r="P94" s="116">
        <v>46049</v>
      </c>
      <c r="Q94" s="109">
        <v>24000000</v>
      </c>
      <c r="R94" s="109">
        <v>3653</v>
      </c>
      <c r="S94" s="116">
        <v>46052</v>
      </c>
      <c r="T94" s="114">
        <v>24000000</v>
      </c>
      <c r="U94" s="56" t="s">
        <v>88</v>
      </c>
      <c r="V94" s="477">
        <v>7633817</v>
      </c>
      <c r="W94" s="121" t="s">
        <v>7428</v>
      </c>
      <c r="X94" s="116">
        <v>46052</v>
      </c>
      <c r="Y94" s="116">
        <v>46062</v>
      </c>
      <c r="Z94" s="116" t="s">
        <v>90</v>
      </c>
      <c r="AA94" s="116">
        <v>46426</v>
      </c>
      <c r="AB94" s="671">
        <f t="shared" si="9"/>
        <v>364</v>
      </c>
      <c r="AC94" s="56">
        <v>0</v>
      </c>
      <c r="AD94" s="114">
        <v>0</v>
      </c>
      <c r="AE94" s="56">
        <v>0</v>
      </c>
      <c r="AF94" s="116" t="s">
        <v>90</v>
      </c>
      <c r="AG94" s="54">
        <f t="shared" si="5"/>
        <v>0</v>
      </c>
      <c r="AH94" s="56">
        <v>0</v>
      </c>
      <c r="AI94" s="114">
        <v>0</v>
      </c>
      <c r="AJ94" s="56" t="s">
        <v>90</v>
      </c>
      <c r="AK94" s="116" t="s">
        <v>90</v>
      </c>
      <c r="AL94" s="56">
        <v>0</v>
      </c>
      <c r="AM94" s="116" t="s">
        <v>90</v>
      </c>
      <c r="AN94" s="116" t="s">
        <v>90</v>
      </c>
      <c r="AO94" s="116" t="s">
        <v>90</v>
      </c>
      <c r="AP94" s="54">
        <f t="shared" si="6"/>
        <v>0</v>
      </c>
      <c r="AQ94" s="54">
        <f>+K94+AD94-AI94</f>
        <v>24000000</v>
      </c>
      <c r="AR94" s="56" t="s">
        <v>88</v>
      </c>
      <c r="AS94" s="114">
        <v>24000000</v>
      </c>
      <c r="AT94" s="56" t="s">
        <v>91</v>
      </c>
      <c r="AU94" s="114">
        <v>0</v>
      </c>
      <c r="AV94" s="116" t="s">
        <v>90</v>
      </c>
      <c r="AW94" s="491">
        <v>0</v>
      </c>
      <c r="AX94" s="58">
        <f t="shared" si="7"/>
        <v>24000000</v>
      </c>
      <c r="AY94" s="112">
        <f t="shared" si="8"/>
        <v>0</v>
      </c>
      <c r="AZ94" s="159">
        <v>0</v>
      </c>
      <c r="BA94" s="111" t="s">
        <v>90</v>
      </c>
      <c r="BB94" s="56" t="s">
        <v>92</v>
      </c>
      <c r="BC94" s="173" t="s">
        <v>7869</v>
      </c>
      <c r="BD94" s="51" t="s">
        <v>88</v>
      </c>
      <c r="BE94" s="51" t="s">
        <v>147</v>
      </c>
    </row>
    <row r="95" spans="1:57" s="201" customFormat="1" ht="12.75" x14ac:dyDescent="0.2">
      <c r="A95" s="51">
        <v>2026</v>
      </c>
      <c r="B95" s="51">
        <v>891780111</v>
      </c>
      <c r="C95" s="51" t="s">
        <v>79</v>
      </c>
      <c r="D95" s="161" t="s">
        <v>7870</v>
      </c>
      <c r="E95" s="56" t="s">
        <v>7871</v>
      </c>
      <c r="F95" s="56">
        <v>0</v>
      </c>
      <c r="G95" s="56" t="s">
        <v>82</v>
      </c>
      <c r="H95" s="51" t="s">
        <v>83</v>
      </c>
      <c r="I95" s="121" t="s">
        <v>84</v>
      </c>
      <c r="J95" s="173" t="s">
        <v>7872</v>
      </c>
      <c r="K95" s="114">
        <v>7717500</v>
      </c>
      <c r="L95" s="51" t="s">
        <v>86</v>
      </c>
      <c r="M95" s="173" t="s">
        <v>7873</v>
      </c>
      <c r="N95" s="115" t="s">
        <v>7874</v>
      </c>
      <c r="O95" s="109">
        <v>345</v>
      </c>
      <c r="P95" s="116">
        <v>46045</v>
      </c>
      <c r="Q95" s="109">
        <v>77175000</v>
      </c>
      <c r="R95" s="109">
        <v>3634</v>
      </c>
      <c r="S95" s="116">
        <v>46045</v>
      </c>
      <c r="T95" s="114">
        <v>7717500</v>
      </c>
      <c r="U95" s="56" t="s">
        <v>88</v>
      </c>
      <c r="V95" s="114">
        <v>72175281</v>
      </c>
      <c r="W95" s="121" t="s">
        <v>7455</v>
      </c>
      <c r="X95" s="116">
        <v>46052</v>
      </c>
      <c r="Y95" s="116">
        <v>46143</v>
      </c>
      <c r="Z95" s="116" t="s">
        <v>90</v>
      </c>
      <c r="AA95" s="116">
        <v>46198</v>
      </c>
      <c r="AB95" s="671">
        <f t="shared" si="9"/>
        <v>55</v>
      </c>
      <c r="AC95" s="56">
        <v>0</v>
      </c>
      <c r="AD95" s="114">
        <v>0</v>
      </c>
      <c r="AE95" s="56">
        <v>0</v>
      </c>
      <c r="AF95" s="116" t="s">
        <v>90</v>
      </c>
      <c r="AG95" s="54">
        <f t="shared" si="5"/>
        <v>0</v>
      </c>
      <c r="AH95" s="56">
        <v>0</v>
      </c>
      <c r="AI95" s="114">
        <v>0</v>
      </c>
      <c r="AJ95" s="56" t="s">
        <v>90</v>
      </c>
      <c r="AK95" s="116" t="s">
        <v>90</v>
      </c>
      <c r="AL95" s="56">
        <v>0</v>
      </c>
      <c r="AM95" s="116" t="s">
        <v>90</v>
      </c>
      <c r="AN95" s="116" t="s">
        <v>90</v>
      </c>
      <c r="AO95" s="116" t="s">
        <v>90</v>
      </c>
      <c r="AP95" s="54">
        <f t="shared" si="6"/>
        <v>0</v>
      </c>
      <c r="AQ95" s="54">
        <f>+K95+AD95-AI95</f>
        <v>7717500</v>
      </c>
      <c r="AR95" s="56" t="s">
        <v>88</v>
      </c>
      <c r="AS95" s="114">
        <v>7717500</v>
      </c>
      <c r="AT95" s="56" t="s">
        <v>91</v>
      </c>
      <c r="AU95" s="114">
        <v>0</v>
      </c>
      <c r="AV95" s="116" t="s">
        <v>90</v>
      </c>
      <c r="AW95" s="491">
        <v>0</v>
      </c>
      <c r="AX95" s="58">
        <f t="shared" si="7"/>
        <v>7717500</v>
      </c>
      <c r="AY95" s="112">
        <f t="shared" si="8"/>
        <v>0</v>
      </c>
      <c r="AZ95" s="159">
        <v>0</v>
      </c>
      <c r="BA95" s="111" t="s">
        <v>90</v>
      </c>
      <c r="BB95" s="56" t="s">
        <v>92</v>
      </c>
      <c r="BC95" s="173" t="s">
        <v>7875</v>
      </c>
      <c r="BD95" s="51" t="s">
        <v>589</v>
      </c>
      <c r="BE95" s="51" t="s">
        <v>147</v>
      </c>
    </row>
    <row r="96" spans="1:57" s="201" customFormat="1" ht="12.75" x14ac:dyDescent="0.2">
      <c r="A96" s="51">
        <v>2026</v>
      </c>
      <c r="B96" s="51">
        <v>891780111</v>
      </c>
      <c r="C96" s="51" t="s">
        <v>79</v>
      </c>
      <c r="D96" s="161" t="s">
        <v>7876</v>
      </c>
      <c r="E96" s="56" t="s">
        <v>7877</v>
      </c>
      <c r="F96" s="56">
        <v>0</v>
      </c>
      <c r="G96" s="56" t="s">
        <v>82</v>
      </c>
      <c r="H96" s="51" t="s">
        <v>83</v>
      </c>
      <c r="I96" s="121" t="s">
        <v>84</v>
      </c>
      <c r="J96" s="173" t="s">
        <v>7878</v>
      </c>
      <c r="K96" s="114">
        <v>2730000</v>
      </c>
      <c r="L96" s="51" t="s">
        <v>86</v>
      </c>
      <c r="M96" s="173" t="s">
        <v>7879</v>
      </c>
      <c r="N96" s="115" t="s">
        <v>7880</v>
      </c>
      <c r="O96" s="109">
        <v>79</v>
      </c>
      <c r="P96" s="116">
        <v>46036</v>
      </c>
      <c r="Q96" s="109">
        <v>12208875</v>
      </c>
      <c r="R96" s="109">
        <v>3635</v>
      </c>
      <c r="S96" s="116">
        <v>46052</v>
      </c>
      <c r="T96" s="114">
        <v>2730000</v>
      </c>
      <c r="U96" s="56" t="s">
        <v>88</v>
      </c>
      <c r="V96" s="114">
        <v>72175281</v>
      </c>
      <c r="W96" s="121" t="s">
        <v>7455</v>
      </c>
      <c r="X96" s="116">
        <v>46052</v>
      </c>
      <c r="Y96" s="116">
        <v>46066</v>
      </c>
      <c r="Z96" s="116" t="s">
        <v>90</v>
      </c>
      <c r="AA96" s="116">
        <v>46125</v>
      </c>
      <c r="AB96" s="671">
        <f t="shared" si="9"/>
        <v>59</v>
      </c>
      <c r="AC96" s="56">
        <v>0</v>
      </c>
      <c r="AD96" s="114">
        <v>0</v>
      </c>
      <c r="AE96" s="56">
        <v>0</v>
      </c>
      <c r="AF96" s="116" t="s">
        <v>90</v>
      </c>
      <c r="AG96" s="54">
        <f t="shared" si="5"/>
        <v>0</v>
      </c>
      <c r="AH96" s="56">
        <v>0</v>
      </c>
      <c r="AI96" s="114">
        <v>0</v>
      </c>
      <c r="AJ96" s="56" t="s">
        <v>90</v>
      </c>
      <c r="AK96" s="116" t="s">
        <v>90</v>
      </c>
      <c r="AL96" s="56">
        <v>0</v>
      </c>
      <c r="AM96" s="116" t="s">
        <v>90</v>
      </c>
      <c r="AN96" s="116" t="s">
        <v>90</v>
      </c>
      <c r="AO96" s="116" t="s">
        <v>90</v>
      </c>
      <c r="AP96" s="54">
        <f t="shared" si="6"/>
        <v>0</v>
      </c>
      <c r="AQ96" s="54">
        <f>+K96+AD96-AI96</f>
        <v>2730000</v>
      </c>
      <c r="AR96" s="56" t="s">
        <v>88</v>
      </c>
      <c r="AS96" s="114">
        <v>2730000</v>
      </c>
      <c r="AT96" s="56" t="s">
        <v>91</v>
      </c>
      <c r="AU96" s="114">
        <v>0</v>
      </c>
      <c r="AV96" s="116" t="s">
        <v>90</v>
      </c>
      <c r="AW96" s="491">
        <v>2730000</v>
      </c>
      <c r="AX96" s="58">
        <f t="shared" si="7"/>
        <v>0</v>
      </c>
      <c r="AY96" s="112">
        <f t="shared" si="8"/>
        <v>1</v>
      </c>
      <c r="AZ96" s="159">
        <v>1</v>
      </c>
      <c r="BA96" s="111" t="s">
        <v>90</v>
      </c>
      <c r="BB96" s="56" t="s">
        <v>149</v>
      </c>
      <c r="BC96" s="173" t="s">
        <v>7881</v>
      </c>
      <c r="BD96" s="51" t="s">
        <v>88</v>
      </c>
      <c r="BE96" s="51" t="s">
        <v>147</v>
      </c>
    </row>
    <row r="97" spans="1:57" s="201" customFormat="1" x14ac:dyDescent="0.25">
      <c r="A97" s="51">
        <v>2026</v>
      </c>
      <c r="B97" s="51">
        <v>891780111</v>
      </c>
      <c r="C97" s="51" t="s">
        <v>79</v>
      </c>
      <c r="D97" s="161" t="s">
        <v>7882</v>
      </c>
      <c r="E97" s="56" t="s">
        <v>7883</v>
      </c>
      <c r="F97" s="56">
        <v>0</v>
      </c>
      <c r="G97" s="56" t="s">
        <v>82</v>
      </c>
      <c r="H97" s="51" t="s">
        <v>83</v>
      </c>
      <c r="I97" s="121" t="s">
        <v>84</v>
      </c>
      <c r="J97" s="173" t="s">
        <v>7884</v>
      </c>
      <c r="K97" s="114">
        <v>7368422</v>
      </c>
      <c r="L97" s="51" t="s">
        <v>86</v>
      </c>
      <c r="M97" s="173" t="s">
        <v>7885</v>
      </c>
      <c r="N97" s="115" t="s">
        <v>7886</v>
      </c>
      <c r="O97" s="109">
        <v>239</v>
      </c>
      <c r="P97" s="116">
        <v>46042</v>
      </c>
      <c r="Q97" s="109">
        <v>7368422</v>
      </c>
      <c r="R97" s="109">
        <v>3636</v>
      </c>
      <c r="S97" s="116">
        <v>46052</v>
      </c>
      <c r="T97" s="114">
        <v>7368422</v>
      </c>
      <c r="U97" s="56" t="s">
        <v>88</v>
      </c>
      <c r="V97" s="533">
        <v>85465146</v>
      </c>
      <c r="W97" s="121" t="s">
        <v>7472</v>
      </c>
      <c r="X97" s="116">
        <v>46052</v>
      </c>
      <c r="Y97" s="116">
        <v>46147</v>
      </c>
      <c r="Z97" s="116" t="s">
        <v>90</v>
      </c>
      <c r="AA97" s="116">
        <v>46151</v>
      </c>
      <c r="AB97" s="671">
        <f t="shared" si="9"/>
        <v>4</v>
      </c>
      <c r="AC97" s="56">
        <v>0</v>
      </c>
      <c r="AD97" s="114">
        <v>0</v>
      </c>
      <c r="AE97" s="56">
        <v>0</v>
      </c>
      <c r="AF97" s="116" t="s">
        <v>90</v>
      </c>
      <c r="AG97" s="54">
        <f t="shared" si="5"/>
        <v>0</v>
      </c>
      <c r="AH97" s="56">
        <v>0</v>
      </c>
      <c r="AI97" s="114">
        <v>0</v>
      </c>
      <c r="AJ97" s="56" t="s">
        <v>90</v>
      </c>
      <c r="AK97" s="116" t="s">
        <v>90</v>
      </c>
      <c r="AL97" s="56">
        <v>0</v>
      </c>
      <c r="AM97" s="116" t="s">
        <v>90</v>
      </c>
      <c r="AN97" s="116" t="s">
        <v>90</v>
      </c>
      <c r="AO97" s="116" t="s">
        <v>90</v>
      </c>
      <c r="AP97" s="54">
        <f t="shared" si="6"/>
        <v>0</v>
      </c>
      <c r="AQ97" s="54">
        <f>+K97+AD97-AI97</f>
        <v>7368422</v>
      </c>
      <c r="AR97" s="56" t="s">
        <v>88</v>
      </c>
      <c r="AS97" s="114">
        <v>7368422</v>
      </c>
      <c r="AT97" s="56" t="s">
        <v>91</v>
      </c>
      <c r="AU97" s="114">
        <v>0</v>
      </c>
      <c r="AV97" s="116" t="s">
        <v>90</v>
      </c>
      <c r="AW97" s="491">
        <v>7368421</v>
      </c>
      <c r="AX97" s="58">
        <f t="shared" si="7"/>
        <v>1</v>
      </c>
      <c r="AY97" s="112">
        <f t="shared" si="8"/>
        <v>0.99999986428573173</v>
      </c>
      <c r="AZ97" s="159">
        <v>1</v>
      </c>
      <c r="BA97" s="111" t="s">
        <v>90</v>
      </c>
      <c r="BB97" s="56" t="s">
        <v>149</v>
      </c>
      <c r="BC97" s="173" t="s">
        <v>7887</v>
      </c>
      <c r="BD97" s="51" t="s">
        <v>589</v>
      </c>
      <c r="BE97" s="51" t="s">
        <v>147</v>
      </c>
    </row>
    <row r="98" spans="1:57" s="201" customFormat="1" ht="12.75" x14ac:dyDescent="0.2">
      <c r="A98" s="51">
        <v>2026</v>
      </c>
      <c r="B98" s="51">
        <v>891780111</v>
      </c>
      <c r="C98" s="51" t="s">
        <v>79</v>
      </c>
      <c r="D98" s="161" t="s">
        <v>7888</v>
      </c>
      <c r="E98" s="56" t="s">
        <v>7889</v>
      </c>
      <c r="F98" s="56">
        <v>0</v>
      </c>
      <c r="G98" s="56" t="s">
        <v>82</v>
      </c>
      <c r="H98" s="51" t="s">
        <v>174</v>
      </c>
      <c r="I98" s="121" t="s">
        <v>84</v>
      </c>
      <c r="J98" s="173" t="s">
        <v>7890</v>
      </c>
      <c r="K98" s="114">
        <v>252000000</v>
      </c>
      <c r="L98" s="51" t="s">
        <v>86</v>
      </c>
      <c r="M98" s="173" t="s">
        <v>7891</v>
      </c>
      <c r="N98" s="115">
        <v>36560048</v>
      </c>
      <c r="O98" s="109">
        <v>372</v>
      </c>
      <c r="P98" s="116">
        <v>46045</v>
      </c>
      <c r="Q98" s="109">
        <v>252000000</v>
      </c>
      <c r="R98" s="109">
        <v>3637</v>
      </c>
      <c r="S98" s="116">
        <v>46052</v>
      </c>
      <c r="T98" s="114">
        <v>252000000</v>
      </c>
      <c r="U98" s="56" t="s">
        <v>88</v>
      </c>
      <c r="V98" s="114">
        <v>1082990998</v>
      </c>
      <c r="W98" s="121" t="s">
        <v>7713</v>
      </c>
      <c r="X98" s="116">
        <v>46052</v>
      </c>
      <c r="Y98" s="116">
        <v>46153</v>
      </c>
      <c r="Z98" s="116">
        <v>46077</v>
      </c>
      <c r="AA98" s="116">
        <v>46157</v>
      </c>
      <c r="AB98" s="671">
        <f t="shared" si="9"/>
        <v>4</v>
      </c>
      <c r="AC98" s="56">
        <v>0</v>
      </c>
      <c r="AD98" s="114">
        <v>0</v>
      </c>
      <c r="AE98" s="56">
        <v>0</v>
      </c>
      <c r="AF98" s="116" t="s">
        <v>90</v>
      </c>
      <c r="AG98" s="54">
        <f t="shared" si="5"/>
        <v>0</v>
      </c>
      <c r="AH98" s="56">
        <v>0</v>
      </c>
      <c r="AI98" s="114">
        <v>0</v>
      </c>
      <c r="AJ98" s="56" t="s">
        <v>90</v>
      </c>
      <c r="AK98" s="116" t="s">
        <v>90</v>
      </c>
      <c r="AL98" s="56">
        <v>0</v>
      </c>
      <c r="AM98" s="116" t="s">
        <v>90</v>
      </c>
      <c r="AN98" s="116" t="s">
        <v>90</v>
      </c>
      <c r="AO98" s="116" t="s">
        <v>90</v>
      </c>
      <c r="AP98" s="54">
        <f t="shared" si="6"/>
        <v>0</v>
      </c>
      <c r="AQ98" s="54">
        <f>+K98+AD98-AI98</f>
        <v>252000000</v>
      </c>
      <c r="AR98" s="56" t="s">
        <v>88</v>
      </c>
      <c r="AS98" s="114">
        <v>252000000</v>
      </c>
      <c r="AT98" s="56" t="s">
        <v>91</v>
      </c>
      <c r="AU98" s="114">
        <v>0</v>
      </c>
      <c r="AV98" s="116" t="s">
        <v>90</v>
      </c>
      <c r="AW98" s="491">
        <v>252000000</v>
      </c>
      <c r="AX98" s="58">
        <f t="shared" si="7"/>
        <v>0</v>
      </c>
      <c r="AY98" s="112">
        <f t="shared" si="8"/>
        <v>1</v>
      </c>
      <c r="AZ98" s="159">
        <v>1</v>
      </c>
      <c r="BA98" s="111" t="s">
        <v>90</v>
      </c>
      <c r="BB98" s="56" t="s">
        <v>149</v>
      </c>
      <c r="BC98" s="173" t="s">
        <v>7892</v>
      </c>
      <c r="BD98" s="51" t="s">
        <v>88</v>
      </c>
      <c r="BE98" s="51" t="s">
        <v>147</v>
      </c>
    </row>
    <row r="99" spans="1:57" s="201" customFormat="1" ht="12.75" x14ac:dyDescent="0.2">
      <c r="A99" s="51">
        <v>2026</v>
      </c>
      <c r="B99" s="51">
        <v>891780111</v>
      </c>
      <c r="C99" s="51" t="s">
        <v>79</v>
      </c>
      <c r="D99" s="161" t="s">
        <v>7893</v>
      </c>
      <c r="E99" s="56" t="s">
        <v>7894</v>
      </c>
      <c r="F99" s="56">
        <v>0</v>
      </c>
      <c r="G99" s="56" t="s">
        <v>82</v>
      </c>
      <c r="H99" s="51" t="s">
        <v>174</v>
      </c>
      <c r="I99" s="121" t="s">
        <v>84</v>
      </c>
      <c r="J99" s="173" t="s">
        <v>7895</v>
      </c>
      <c r="K99" s="109">
        <v>19236000</v>
      </c>
      <c r="L99" s="51" t="s">
        <v>86</v>
      </c>
      <c r="M99" s="173" t="s">
        <v>7896</v>
      </c>
      <c r="N99" s="115" t="s">
        <v>7897</v>
      </c>
      <c r="O99" s="109">
        <v>117</v>
      </c>
      <c r="P99" s="116">
        <v>46038</v>
      </c>
      <c r="Q99" s="109">
        <v>19236000</v>
      </c>
      <c r="R99" s="109">
        <v>3638</v>
      </c>
      <c r="S99" s="116">
        <v>46052</v>
      </c>
      <c r="T99" s="114">
        <v>19236000</v>
      </c>
      <c r="U99" s="56" t="s">
        <v>88</v>
      </c>
      <c r="V99" s="114">
        <v>1082990998</v>
      </c>
      <c r="W99" s="121" t="s">
        <v>7713</v>
      </c>
      <c r="X99" s="116">
        <v>46052</v>
      </c>
      <c r="Y99" s="116">
        <v>46070</v>
      </c>
      <c r="Z99" s="116">
        <v>46066</v>
      </c>
      <c r="AA99" s="116">
        <v>46386</v>
      </c>
      <c r="AB99" s="671">
        <f t="shared" si="9"/>
        <v>316</v>
      </c>
      <c r="AC99" s="56">
        <v>1</v>
      </c>
      <c r="AD99" s="114">
        <v>3500000</v>
      </c>
      <c r="AE99" s="56">
        <v>0</v>
      </c>
      <c r="AF99" s="116" t="s">
        <v>90</v>
      </c>
      <c r="AG99" s="54">
        <f t="shared" si="5"/>
        <v>0</v>
      </c>
      <c r="AH99" s="56">
        <v>0</v>
      </c>
      <c r="AI99" s="114">
        <v>0</v>
      </c>
      <c r="AJ99" s="56" t="s">
        <v>90</v>
      </c>
      <c r="AK99" s="116" t="s">
        <v>90</v>
      </c>
      <c r="AL99" s="56">
        <v>0</v>
      </c>
      <c r="AM99" s="116" t="s">
        <v>90</v>
      </c>
      <c r="AN99" s="116" t="s">
        <v>90</v>
      </c>
      <c r="AO99" s="116" t="s">
        <v>90</v>
      </c>
      <c r="AP99" s="54">
        <f t="shared" si="6"/>
        <v>0</v>
      </c>
      <c r="AQ99" s="54">
        <f>+K99+AD99-AI99</f>
        <v>22736000</v>
      </c>
      <c r="AR99" s="56" t="s">
        <v>88</v>
      </c>
      <c r="AS99" s="114">
        <v>19236000</v>
      </c>
      <c r="AT99" s="56" t="s">
        <v>91</v>
      </c>
      <c r="AU99" s="114">
        <v>0</v>
      </c>
      <c r="AV99" s="116" t="s">
        <v>90</v>
      </c>
      <c r="AW99" s="491">
        <v>5246100</v>
      </c>
      <c r="AX99" s="58">
        <f t="shared" si="7"/>
        <v>17489900</v>
      </c>
      <c r="AY99" s="112">
        <f t="shared" si="8"/>
        <v>0.23073979591836735</v>
      </c>
      <c r="AZ99" s="159">
        <v>0.23</v>
      </c>
      <c r="BA99" s="111" t="s">
        <v>90</v>
      </c>
      <c r="BB99" s="56" t="s">
        <v>92</v>
      </c>
      <c r="BC99" s="173" t="s">
        <v>7898</v>
      </c>
      <c r="BD99" s="51" t="s">
        <v>88</v>
      </c>
      <c r="BE99" s="51" t="s">
        <v>147</v>
      </c>
    </row>
    <row r="100" spans="1:57" s="201" customFormat="1" ht="12.75" x14ac:dyDescent="0.2">
      <c r="A100" s="51">
        <v>2026</v>
      </c>
      <c r="B100" s="51">
        <v>891780111</v>
      </c>
      <c r="C100" s="51" t="s">
        <v>79</v>
      </c>
      <c r="D100" s="161" t="s">
        <v>7899</v>
      </c>
      <c r="E100" s="56" t="s">
        <v>7900</v>
      </c>
      <c r="F100" s="56">
        <v>0</v>
      </c>
      <c r="G100" s="56" t="s">
        <v>82</v>
      </c>
      <c r="H100" s="51" t="s">
        <v>174</v>
      </c>
      <c r="I100" s="121" t="s">
        <v>84</v>
      </c>
      <c r="J100" s="173" t="s">
        <v>7901</v>
      </c>
      <c r="K100" s="114">
        <v>47107000</v>
      </c>
      <c r="L100" s="51" t="s">
        <v>86</v>
      </c>
      <c r="M100" s="173" t="s">
        <v>7902</v>
      </c>
      <c r="N100" s="115">
        <v>36531558</v>
      </c>
      <c r="O100" s="109">
        <v>410</v>
      </c>
      <c r="P100" s="116">
        <v>46048</v>
      </c>
      <c r="Q100" s="109">
        <v>47107000</v>
      </c>
      <c r="R100" s="109">
        <v>3652</v>
      </c>
      <c r="S100" s="116">
        <v>46048</v>
      </c>
      <c r="T100" s="114">
        <v>47107000</v>
      </c>
      <c r="U100" s="56" t="s">
        <v>88</v>
      </c>
      <c r="V100" s="114">
        <v>1082990998</v>
      </c>
      <c r="W100" s="121" t="s">
        <v>7713</v>
      </c>
      <c r="X100" s="116">
        <v>46052</v>
      </c>
      <c r="Y100" s="116">
        <v>46083</v>
      </c>
      <c r="Z100" s="116">
        <v>46057</v>
      </c>
      <c r="AA100" s="116">
        <v>46203</v>
      </c>
      <c r="AB100" s="671">
        <f t="shared" si="9"/>
        <v>120</v>
      </c>
      <c r="AC100" s="56">
        <v>0</v>
      </c>
      <c r="AD100" s="114">
        <v>0</v>
      </c>
      <c r="AE100" s="56">
        <v>0</v>
      </c>
      <c r="AF100" s="116" t="s">
        <v>90</v>
      </c>
      <c r="AG100" s="54">
        <f t="shared" si="5"/>
        <v>0</v>
      </c>
      <c r="AH100" s="56">
        <v>0</v>
      </c>
      <c r="AI100" s="114">
        <v>0</v>
      </c>
      <c r="AJ100" s="56" t="s">
        <v>90</v>
      </c>
      <c r="AK100" s="116" t="s">
        <v>90</v>
      </c>
      <c r="AL100" s="56">
        <v>0</v>
      </c>
      <c r="AM100" s="116" t="s">
        <v>90</v>
      </c>
      <c r="AN100" s="116" t="s">
        <v>90</v>
      </c>
      <c r="AO100" s="116" t="s">
        <v>90</v>
      </c>
      <c r="AP100" s="54">
        <f t="shared" si="6"/>
        <v>0</v>
      </c>
      <c r="AQ100" s="54">
        <f>+K100+AD100-AI100</f>
        <v>47107000</v>
      </c>
      <c r="AR100" s="56" t="s">
        <v>88</v>
      </c>
      <c r="AS100" s="114">
        <v>47107000</v>
      </c>
      <c r="AT100" s="56" t="s">
        <v>91</v>
      </c>
      <c r="AU100" s="114">
        <v>0</v>
      </c>
      <c r="AV100" s="116" t="s">
        <v>90</v>
      </c>
      <c r="AW100" s="491">
        <v>45005000</v>
      </c>
      <c r="AX100" s="58">
        <f t="shared" si="7"/>
        <v>2102000</v>
      </c>
      <c r="AY100" s="112">
        <f t="shared" si="8"/>
        <v>0.95537818158660071</v>
      </c>
      <c r="AZ100" s="159">
        <v>0.96</v>
      </c>
      <c r="BA100" s="111" t="s">
        <v>90</v>
      </c>
      <c r="BB100" s="56" t="s">
        <v>92</v>
      </c>
      <c r="BC100" s="173" t="s">
        <v>7903</v>
      </c>
      <c r="BD100" s="51" t="s">
        <v>88</v>
      </c>
      <c r="BE100" s="51" t="s">
        <v>147</v>
      </c>
    </row>
    <row r="101" spans="1:57" s="201" customFormat="1" ht="12.75" x14ac:dyDescent="0.2">
      <c r="A101" s="51">
        <v>2026</v>
      </c>
      <c r="B101" s="51">
        <v>891780111</v>
      </c>
      <c r="C101" s="51" t="s">
        <v>79</v>
      </c>
      <c r="D101" s="161" t="s">
        <v>7904</v>
      </c>
      <c r="E101" s="56" t="s">
        <v>7905</v>
      </c>
      <c r="F101" s="56">
        <v>0</v>
      </c>
      <c r="G101" s="56" t="s">
        <v>82</v>
      </c>
      <c r="H101" s="51" t="s">
        <v>174</v>
      </c>
      <c r="I101" s="121" t="s">
        <v>84</v>
      </c>
      <c r="J101" s="173" t="s">
        <v>7906</v>
      </c>
      <c r="K101" s="114">
        <v>38808000</v>
      </c>
      <c r="L101" s="51" t="s">
        <v>86</v>
      </c>
      <c r="M101" s="173" t="s">
        <v>7907</v>
      </c>
      <c r="N101" s="115" t="s">
        <v>7908</v>
      </c>
      <c r="O101" s="109">
        <v>113</v>
      </c>
      <c r="P101" s="116">
        <v>46037</v>
      </c>
      <c r="Q101" s="109">
        <v>335013352</v>
      </c>
      <c r="R101" s="109">
        <v>3639</v>
      </c>
      <c r="S101" s="116">
        <v>46052</v>
      </c>
      <c r="T101" s="114">
        <v>38808000</v>
      </c>
      <c r="U101" s="56" t="s">
        <v>88</v>
      </c>
      <c r="V101" s="114">
        <v>72175281</v>
      </c>
      <c r="W101" s="121" t="s">
        <v>7455</v>
      </c>
      <c r="X101" s="116">
        <v>46052</v>
      </c>
      <c r="Y101" s="116">
        <v>46063</v>
      </c>
      <c r="Z101" s="116" t="s">
        <v>90</v>
      </c>
      <c r="AA101" s="116">
        <v>46183</v>
      </c>
      <c r="AB101" s="671">
        <f t="shared" si="9"/>
        <v>120</v>
      </c>
      <c r="AC101" s="56">
        <v>0</v>
      </c>
      <c r="AD101" s="114">
        <v>0</v>
      </c>
      <c r="AE101" s="56">
        <v>0</v>
      </c>
      <c r="AF101" s="116" t="s">
        <v>90</v>
      </c>
      <c r="AG101" s="54">
        <f t="shared" si="5"/>
        <v>0</v>
      </c>
      <c r="AH101" s="56">
        <v>0</v>
      </c>
      <c r="AI101" s="114">
        <v>0</v>
      </c>
      <c r="AJ101" s="56" t="s">
        <v>90</v>
      </c>
      <c r="AK101" s="116" t="s">
        <v>90</v>
      </c>
      <c r="AL101" s="56">
        <v>0</v>
      </c>
      <c r="AM101" s="116" t="s">
        <v>90</v>
      </c>
      <c r="AN101" s="116" t="s">
        <v>90</v>
      </c>
      <c r="AO101" s="116" t="s">
        <v>90</v>
      </c>
      <c r="AP101" s="54">
        <f t="shared" si="6"/>
        <v>0</v>
      </c>
      <c r="AQ101" s="54">
        <f>+K101+AD101-AI101</f>
        <v>38808000</v>
      </c>
      <c r="AR101" s="56" t="s">
        <v>88</v>
      </c>
      <c r="AS101" s="114">
        <v>38808000</v>
      </c>
      <c r="AT101" s="56" t="s">
        <v>91</v>
      </c>
      <c r="AU101" s="114">
        <v>0</v>
      </c>
      <c r="AV101" s="116" t="s">
        <v>90</v>
      </c>
      <c r="AW101" s="491">
        <v>19404000</v>
      </c>
      <c r="AX101" s="58">
        <f t="shared" si="7"/>
        <v>19404000</v>
      </c>
      <c r="AY101" s="112">
        <f t="shared" si="8"/>
        <v>0.5</v>
      </c>
      <c r="AZ101" s="159">
        <v>0.5</v>
      </c>
      <c r="BA101" s="111" t="s">
        <v>90</v>
      </c>
      <c r="BB101" s="56" t="s">
        <v>92</v>
      </c>
      <c r="BC101" s="173" t="s">
        <v>7909</v>
      </c>
      <c r="BD101" s="51" t="s">
        <v>88</v>
      </c>
      <c r="BE101" s="51" t="s">
        <v>147</v>
      </c>
    </row>
    <row r="102" spans="1:57" s="201" customFormat="1" ht="12.75" x14ac:dyDescent="0.2">
      <c r="A102" s="51">
        <v>2026</v>
      </c>
      <c r="B102" s="51">
        <v>891780111</v>
      </c>
      <c r="C102" s="51" t="s">
        <v>79</v>
      </c>
      <c r="D102" s="161" t="s">
        <v>7910</v>
      </c>
      <c r="E102" s="56" t="s">
        <v>7911</v>
      </c>
      <c r="F102" s="56">
        <v>0</v>
      </c>
      <c r="G102" s="56" t="s">
        <v>82</v>
      </c>
      <c r="H102" s="51" t="s">
        <v>174</v>
      </c>
      <c r="I102" s="121" t="s">
        <v>84</v>
      </c>
      <c r="J102" s="173" t="s">
        <v>7912</v>
      </c>
      <c r="K102" s="114">
        <v>111706430</v>
      </c>
      <c r="L102" s="51" t="s">
        <v>86</v>
      </c>
      <c r="M102" s="173" t="s">
        <v>7913</v>
      </c>
      <c r="N102" s="115">
        <v>900692909</v>
      </c>
      <c r="O102" s="109">
        <v>357</v>
      </c>
      <c r="P102" s="116">
        <v>46045</v>
      </c>
      <c r="Q102" s="109">
        <v>111706430</v>
      </c>
      <c r="R102" s="109">
        <v>3658</v>
      </c>
      <c r="S102" s="116">
        <v>46052</v>
      </c>
      <c r="T102" s="114">
        <v>111706430</v>
      </c>
      <c r="U102" s="56" t="s">
        <v>88</v>
      </c>
      <c r="V102" s="114">
        <v>1082990998</v>
      </c>
      <c r="W102" s="121" t="s">
        <v>7713</v>
      </c>
      <c r="X102" s="116">
        <v>46052</v>
      </c>
      <c r="Y102" s="116">
        <v>46108</v>
      </c>
      <c r="Z102" s="116">
        <v>46108</v>
      </c>
      <c r="AA102" s="116">
        <v>46108</v>
      </c>
      <c r="AB102" s="671">
        <f t="shared" si="9"/>
        <v>0</v>
      </c>
      <c r="AC102" s="56">
        <v>1</v>
      </c>
      <c r="AD102" s="114">
        <v>50001412</v>
      </c>
      <c r="AE102" s="56">
        <v>0</v>
      </c>
      <c r="AF102" s="116" t="s">
        <v>90</v>
      </c>
      <c r="AG102" s="54">
        <f t="shared" si="5"/>
        <v>0</v>
      </c>
      <c r="AH102" s="56">
        <v>0</v>
      </c>
      <c r="AI102" s="114">
        <v>0</v>
      </c>
      <c r="AJ102" s="56" t="s">
        <v>90</v>
      </c>
      <c r="AK102" s="116" t="s">
        <v>90</v>
      </c>
      <c r="AL102" s="56">
        <v>0</v>
      </c>
      <c r="AM102" s="116" t="s">
        <v>90</v>
      </c>
      <c r="AN102" s="116" t="s">
        <v>90</v>
      </c>
      <c r="AO102" s="116" t="s">
        <v>90</v>
      </c>
      <c r="AP102" s="54">
        <f t="shared" si="6"/>
        <v>0</v>
      </c>
      <c r="AQ102" s="54">
        <f>+K102+AD102-AI102</f>
        <v>161707842</v>
      </c>
      <c r="AR102" s="56" t="s">
        <v>88</v>
      </c>
      <c r="AS102" s="114">
        <v>111706430</v>
      </c>
      <c r="AT102" s="56" t="s">
        <v>88</v>
      </c>
      <c r="AU102" s="114" t="s">
        <v>7914</v>
      </c>
      <c r="AV102" s="116">
        <v>46091</v>
      </c>
      <c r="AW102" s="491">
        <v>161707842</v>
      </c>
      <c r="AX102" s="58">
        <f t="shared" si="7"/>
        <v>0</v>
      </c>
      <c r="AY102" s="112">
        <f t="shared" si="8"/>
        <v>1</v>
      </c>
      <c r="AZ102" s="159">
        <v>1</v>
      </c>
      <c r="BA102" s="111" t="s">
        <v>90</v>
      </c>
      <c r="BB102" s="56" t="s">
        <v>149</v>
      </c>
      <c r="BC102" s="173" t="s">
        <v>7915</v>
      </c>
      <c r="BD102" s="51" t="s">
        <v>88</v>
      </c>
      <c r="BE102" s="51" t="s">
        <v>147</v>
      </c>
    </row>
    <row r="103" spans="1:57" s="201" customFormat="1" ht="12.75" x14ac:dyDescent="0.2">
      <c r="A103" s="51">
        <v>2026</v>
      </c>
      <c r="B103" s="51">
        <v>891780111</v>
      </c>
      <c r="C103" s="51" t="s">
        <v>79</v>
      </c>
      <c r="D103" s="161" t="s">
        <v>7916</v>
      </c>
      <c r="E103" s="56" t="s">
        <v>7917</v>
      </c>
      <c r="F103" s="56">
        <v>0</v>
      </c>
      <c r="G103" s="56" t="s">
        <v>82</v>
      </c>
      <c r="H103" s="51" t="s">
        <v>83</v>
      </c>
      <c r="I103" s="121" t="s">
        <v>84</v>
      </c>
      <c r="J103" s="173" t="s">
        <v>7918</v>
      </c>
      <c r="K103" s="114">
        <v>200000000</v>
      </c>
      <c r="L103" s="51" t="s">
        <v>86</v>
      </c>
      <c r="M103" s="173" t="s">
        <v>7919</v>
      </c>
      <c r="N103" s="115" t="s">
        <v>7920</v>
      </c>
      <c r="O103" s="109">
        <v>87</v>
      </c>
      <c r="P103" s="116">
        <v>46037</v>
      </c>
      <c r="Q103" s="109">
        <v>200000000</v>
      </c>
      <c r="R103" s="109">
        <v>3991</v>
      </c>
      <c r="S103" s="116">
        <v>46052</v>
      </c>
      <c r="T103" s="114">
        <v>200000000</v>
      </c>
      <c r="U103" s="56" t="s">
        <v>88</v>
      </c>
      <c r="V103" s="114">
        <v>85465146</v>
      </c>
      <c r="W103" s="121" t="s">
        <v>7472</v>
      </c>
      <c r="X103" s="116">
        <v>46052</v>
      </c>
      <c r="Y103" s="116">
        <v>46055</v>
      </c>
      <c r="Z103" s="116">
        <v>46055</v>
      </c>
      <c r="AA103" s="116">
        <v>46203</v>
      </c>
      <c r="AB103" s="671">
        <f t="shared" si="9"/>
        <v>148</v>
      </c>
      <c r="AC103" s="56">
        <v>0</v>
      </c>
      <c r="AD103" s="114">
        <v>0</v>
      </c>
      <c r="AE103" s="56">
        <v>0</v>
      </c>
      <c r="AF103" s="116" t="s">
        <v>90</v>
      </c>
      <c r="AG103" s="54">
        <f t="shared" si="5"/>
        <v>0</v>
      </c>
      <c r="AH103" s="56">
        <v>0</v>
      </c>
      <c r="AI103" s="114">
        <v>0</v>
      </c>
      <c r="AJ103" s="56" t="s">
        <v>90</v>
      </c>
      <c r="AK103" s="116" t="s">
        <v>90</v>
      </c>
      <c r="AL103" s="56">
        <v>0</v>
      </c>
      <c r="AM103" s="116" t="s">
        <v>90</v>
      </c>
      <c r="AN103" s="116" t="s">
        <v>90</v>
      </c>
      <c r="AO103" s="116" t="s">
        <v>90</v>
      </c>
      <c r="AP103" s="54">
        <f t="shared" si="6"/>
        <v>0</v>
      </c>
      <c r="AQ103" s="54">
        <f>+K103+AD103-AI103</f>
        <v>200000000</v>
      </c>
      <c r="AR103" s="56" t="s">
        <v>88</v>
      </c>
      <c r="AS103" s="114">
        <v>200000000</v>
      </c>
      <c r="AT103" s="56" t="s">
        <v>91</v>
      </c>
      <c r="AU103" s="114">
        <v>0</v>
      </c>
      <c r="AV103" s="116" t="s">
        <v>90</v>
      </c>
      <c r="AW103" s="491">
        <v>144116211</v>
      </c>
      <c r="AX103" s="58">
        <f t="shared" si="7"/>
        <v>55883789</v>
      </c>
      <c r="AY103" s="112">
        <f t="shared" si="8"/>
        <v>0.72058105500000003</v>
      </c>
      <c r="AZ103" s="159">
        <v>0.72</v>
      </c>
      <c r="BA103" s="111" t="s">
        <v>90</v>
      </c>
      <c r="BB103" s="56" t="s">
        <v>92</v>
      </c>
      <c r="BC103" s="173" t="s">
        <v>7921</v>
      </c>
      <c r="BD103" s="51" t="s">
        <v>88</v>
      </c>
      <c r="BE103" s="51" t="s">
        <v>147</v>
      </c>
    </row>
    <row r="104" spans="1:57" s="201" customFormat="1" ht="12.75" x14ac:dyDescent="0.2">
      <c r="A104" s="51">
        <v>2026</v>
      </c>
      <c r="B104" s="51">
        <v>891780111</v>
      </c>
      <c r="C104" s="51" t="s">
        <v>79</v>
      </c>
      <c r="D104" s="161" t="s">
        <v>7922</v>
      </c>
      <c r="E104" s="56" t="s">
        <v>7923</v>
      </c>
      <c r="F104" s="56">
        <v>0</v>
      </c>
      <c r="G104" s="56" t="s">
        <v>82</v>
      </c>
      <c r="H104" s="51" t="s">
        <v>83</v>
      </c>
      <c r="I104" s="121" t="s">
        <v>84</v>
      </c>
      <c r="J104" s="173" t="s">
        <v>7924</v>
      </c>
      <c r="K104" s="114">
        <v>14448000</v>
      </c>
      <c r="L104" s="51" t="s">
        <v>86</v>
      </c>
      <c r="M104" s="173" t="s">
        <v>7925</v>
      </c>
      <c r="N104" s="115">
        <v>860005289</v>
      </c>
      <c r="O104" s="109">
        <v>102</v>
      </c>
      <c r="P104" s="116">
        <v>46037</v>
      </c>
      <c r="Q104" s="109">
        <v>38541617</v>
      </c>
      <c r="R104" s="109">
        <v>3659</v>
      </c>
      <c r="S104" s="116">
        <v>46052</v>
      </c>
      <c r="T104" s="114">
        <v>14448000</v>
      </c>
      <c r="U104" s="56" t="s">
        <v>88</v>
      </c>
      <c r="V104" s="114">
        <v>85459497</v>
      </c>
      <c r="W104" s="121" t="s">
        <v>7520</v>
      </c>
      <c r="X104" s="116">
        <v>46052</v>
      </c>
      <c r="Y104" s="116">
        <v>46087</v>
      </c>
      <c r="Z104" s="116" t="s">
        <v>90</v>
      </c>
      <c r="AA104" s="116">
        <v>46452</v>
      </c>
      <c r="AB104" s="671">
        <f t="shared" si="9"/>
        <v>365</v>
      </c>
      <c r="AC104" s="56">
        <v>0</v>
      </c>
      <c r="AD104" s="114">
        <v>0</v>
      </c>
      <c r="AE104" s="56">
        <v>0</v>
      </c>
      <c r="AF104" s="116" t="s">
        <v>90</v>
      </c>
      <c r="AG104" s="54">
        <f t="shared" si="5"/>
        <v>0</v>
      </c>
      <c r="AH104" s="56">
        <v>0</v>
      </c>
      <c r="AI104" s="114">
        <v>0</v>
      </c>
      <c r="AJ104" s="56" t="s">
        <v>90</v>
      </c>
      <c r="AK104" s="116" t="s">
        <v>90</v>
      </c>
      <c r="AL104" s="56">
        <v>0</v>
      </c>
      <c r="AM104" s="116" t="s">
        <v>90</v>
      </c>
      <c r="AN104" s="116" t="s">
        <v>90</v>
      </c>
      <c r="AO104" s="116" t="s">
        <v>90</v>
      </c>
      <c r="AP104" s="54">
        <f t="shared" si="6"/>
        <v>0</v>
      </c>
      <c r="AQ104" s="54">
        <f>+K104+AD104-AI104</f>
        <v>14448000</v>
      </c>
      <c r="AR104" s="56" t="s">
        <v>88</v>
      </c>
      <c r="AS104" s="114">
        <v>14448000</v>
      </c>
      <c r="AT104" s="56" t="s">
        <v>91</v>
      </c>
      <c r="AU104" s="114">
        <v>0</v>
      </c>
      <c r="AV104" s="116" t="s">
        <v>7926</v>
      </c>
      <c r="AW104" s="113">
        <v>5060303</v>
      </c>
      <c r="AX104" s="58">
        <f t="shared" si="7"/>
        <v>9387697</v>
      </c>
      <c r="AY104" s="112">
        <f t="shared" si="8"/>
        <v>0.3502424557032115</v>
      </c>
      <c r="AZ104" s="159">
        <v>0.35</v>
      </c>
      <c r="BA104" s="111" t="s">
        <v>90</v>
      </c>
      <c r="BB104" s="56" t="s">
        <v>92</v>
      </c>
      <c r="BC104" s="173" t="s">
        <v>7927</v>
      </c>
      <c r="BD104" s="51" t="s">
        <v>88</v>
      </c>
      <c r="BE104" s="51" t="s">
        <v>147</v>
      </c>
    </row>
    <row r="105" spans="1:57" s="201" customFormat="1" ht="12.75" x14ac:dyDescent="0.2">
      <c r="A105" s="51">
        <v>2026</v>
      </c>
      <c r="B105" s="51">
        <v>891780111</v>
      </c>
      <c r="C105" s="51" t="s">
        <v>79</v>
      </c>
      <c r="D105" s="161" t="s">
        <v>7928</v>
      </c>
      <c r="E105" s="56" t="s">
        <v>7929</v>
      </c>
      <c r="F105" s="56">
        <v>0</v>
      </c>
      <c r="G105" s="56" t="s">
        <v>82</v>
      </c>
      <c r="H105" s="51" t="s">
        <v>83</v>
      </c>
      <c r="I105" s="121" t="s">
        <v>84</v>
      </c>
      <c r="J105" s="173" t="s">
        <v>7930</v>
      </c>
      <c r="K105" s="114">
        <v>212030852</v>
      </c>
      <c r="L105" s="51" t="s">
        <v>86</v>
      </c>
      <c r="M105" s="173" t="s">
        <v>7931</v>
      </c>
      <c r="N105" s="115">
        <v>901660024</v>
      </c>
      <c r="O105" s="109">
        <v>368</v>
      </c>
      <c r="P105" s="116">
        <v>46045</v>
      </c>
      <c r="Q105" s="109">
        <v>212030852</v>
      </c>
      <c r="R105" s="109">
        <v>3675</v>
      </c>
      <c r="S105" s="116">
        <v>46052</v>
      </c>
      <c r="T105" s="114">
        <v>212030852</v>
      </c>
      <c r="U105" s="56" t="s">
        <v>88</v>
      </c>
      <c r="V105" s="114">
        <v>1082990998</v>
      </c>
      <c r="W105" s="121" t="s">
        <v>7713</v>
      </c>
      <c r="X105" s="116">
        <v>46052</v>
      </c>
      <c r="Y105" s="116">
        <v>46153</v>
      </c>
      <c r="Z105" s="116">
        <v>46056</v>
      </c>
      <c r="AA105" s="116">
        <v>46157</v>
      </c>
      <c r="AB105" s="671">
        <f t="shared" si="9"/>
        <v>4</v>
      </c>
      <c r="AC105" s="56">
        <v>2</v>
      </c>
      <c r="AD105" s="114">
        <v>66080057</v>
      </c>
      <c r="AE105" s="56">
        <v>0</v>
      </c>
      <c r="AF105" s="116" t="s">
        <v>90</v>
      </c>
      <c r="AG105" s="54">
        <f t="shared" si="5"/>
        <v>0</v>
      </c>
      <c r="AH105" s="56">
        <v>0</v>
      </c>
      <c r="AI105" s="114">
        <v>0</v>
      </c>
      <c r="AJ105" s="56" t="s">
        <v>90</v>
      </c>
      <c r="AK105" s="116" t="s">
        <v>90</v>
      </c>
      <c r="AL105" s="56">
        <v>0</v>
      </c>
      <c r="AM105" s="116" t="s">
        <v>90</v>
      </c>
      <c r="AN105" s="116" t="s">
        <v>90</v>
      </c>
      <c r="AO105" s="116" t="s">
        <v>90</v>
      </c>
      <c r="AP105" s="54">
        <f t="shared" si="6"/>
        <v>0</v>
      </c>
      <c r="AQ105" s="54">
        <f>+K105+AD105-AI105</f>
        <v>278110909</v>
      </c>
      <c r="AR105" s="56" t="s">
        <v>88</v>
      </c>
      <c r="AS105" s="114">
        <v>212030852</v>
      </c>
      <c r="AT105" s="56" t="s">
        <v>88</v>
      </c>
      <c r="AU105" s="114">
        <v>106015426</v>
      </c>
      <c r="AV105" s="116">
        <v>46128</v>
      </c>
      <c r="AW105" s="113">
        <v>0</v>
      </c>
      <c r="AX105" s="58">
        <f t="shared" si="7"/>
        <v>278110909</v>
      </c>
      <c r="AY105" s="112">
        <f t="shared" si="8"/>
        <v>0</v>
      </c>
      <c r="AZ105" s="159">
        <v>0</v>
      </c>
      <c r="BA105" s="111" t="s">
        <v>90</v>
      </c>
      <c r="BB105" s="56" t="s">
        <v>149</v>
      </c>
      <c r="BC105" s="173" t="s">
        <v>7932</v>
      </c>
      <c r="BD105" s="51" t="s">
        <v>589</v>
      </c>
      <c r="BE105" s="51" t="s">
        <v>147</v>
      </c>
    </row>
    <row r="106" spans="1:57" s="201" customFormat="1" ht="12.75" x14ac:dyDescent="0.2">
      <c r="A106" s="51">
        <v>2026</v>
      </c>
      <c r="B106" s="51">
        <v>891780111</v>
      </c>
      <c r="C106" s="51" t="s">
        <v>79</v>
      </c>
      <c r="D106" s="161" t="s">
        <v>7933</v>
      </c>
      <c r="E106" s="56" t="s">
        <v>7934</v>
      </c>
      <c r="F106" s="56">
        <v>0</v>
      </c>
      <c r="G106" s="56" t="s">
        <v>82</v>
      </c>
      <c r="H106" s="51" t="s">
        <v>83</v>
      </c>
      <c r="I106" s="121" t="s">
        <v>84</v>
      </c>
      <c r="J106" s="173" t="s">
        <v>7935</v>
      </c>
      <c r="K106" s="114">
        <v>3675000</v>
      </c>
      <c r="L106" s="51" t="s">
        <v>86</v>
      </c>
      <c r="M106" s="173" t="s">
        <v>7936</v>
      </c>
      <c r="N106" s="115">
        <v>819003317</v>
      </c>
      <c r="O106" s="109">
        <v>462</v>
      </c>
      <c r="P106" s="116">
        <v>46050</v>
      </c>
      <c r="Q106" s="109">
        <v>3675000</v>
      </c>
      <c r="R106" s="109">
        <v>3676</v>
      </c>
      <c r="S106" s="116">
        <v>46052</v>
      </c>
      <c r="T106" s="114">
        <v>3675000</v>
      </c>
      <c r="U106" s="56" t="s">
        <v>88</v>
      </c>
      <c r="V106" s="114">
        <v>72175281</v>
      </c>
      <c r="W106" s="121" t="s">
        <v>7455</v>
      </c>
      <c r="X106" s="116">
        <v>46052</v>
      </c>
      <c r="Y106" s="116">
        <v>46163</v>
      </c>
      <c r="Z106" s="116" t="s">
        <v>90</v>
      </c>
      <c r="AA106" s="116">
        <v>46163</v>
      </c>
      <c r="AB106" s="671">
        <f t="shared" si="9"/>
        <v>0</v>
      </c>
      <c r="AC106" s="56">
        <v>0</v>
      </c>
      <c r="AD106" s="114">
        <v>0</v>
      </c>
      <c r="AE106" s="56">
        <v>0</v>
      </c>
      <c r="AF106" s="116" t="s">
        <v>90</v>
      </c>
      <c r="AG106" s="54">
        <f t="shared" si="5"/>
        <v>0</v>
      </c>
      <c r="AH106" s="56">
        <v>0</v>
      </c>
      <c r="AI106" s="114">
        <v>0</v>
      </c>
      <c r="AJ106" s="56" t="s">
        <v>90</v>
      </c>
      <c r="AK106" s="116" t="s">
        <v>90</v>
      </c>
      <c r="AL106" s="56">
        <v>0</v>
      </c>
      <c r="AM106" s="116" t="s">
        <v>90</v>
      </c>
      <c r="AN106" s="116" t="s">
        <v>90</v>
      </c>
      <c r="AO106" s="116" t="s">
        <v>90</v>
      </c>
      <c r="AP106" s="54">
        <f t="shared" si="6"/>
        <v>0</v>
      </c>
      <c r="AQ106" s="54">
        <f>+K106+AD106-AI106</f>
        <v>3675000</v>
      </c>
      <c r="AR106" s="56" t="s">
        <v>88</v>
      </c>
      <c r="AS106" s="114">
        <v>3675000</v>
      </c>
      <c r="AT106" s="56" t="s">
        <v>91</v>
      </c>
      <c r="AU106" s="114">
        <v>0</v>
      </c>
      <c r="AV106" s="116" t="s">
        <v>7926</v>
      </c>
      <c r="AW106" s="113">
        <v>3675000</v>
      </c>
      <c r="AX106" s="58">
        <f t="shared" si="7"/>
        <v>0</v>
      </c>
      <c r="AY106" s="112">
        <f t="shared" si="8"/>
        <v>1</v>
      </c>
      <c r="AZ106" s="159">
        <v>1</v>
      </c>
      <c r="BA106" s="111" t="s">
        <v>90</v>
      </c>
      <c r="BB106" s="56" t="s">
        <v>149</v>
      </c>
      <c r="BC106" s="173" t="s">
        <v>7937</v>
      </c>
      <c r="BD106" s="51" t="s">
        <v>88</v>
      </c>
      <c r="BE106" s="51" t="s">
        <v>147</v>
      </c>
    </row>
    <row r="107" spans="1:57" s="201" customFormat="1" ht="12.75" x14ac:dyDescent="0.2">
      <c r="A107" s="51">
        <v>2026</v>
      </c>
      <c r="B107" s="51">
        <v>891780111</v>
      </c>
      <c r="C107" s="51" t="s">
        <v>79</v>
      </c>
      <c r="D107" s="161" t="s">
        <v>7938</v>
      </c>
      <c r="E107" s="56" t="s">
        <v>7939</v>
      </c>
      <c r="F107" s="56">
        <v>0</v>
      </c>
      <c r="G107" s="56" t="s">
        <v>82</v>
      </c>
      <c r="H107" s="51" t="s">
        <v>83</v>
      </c>
      <c r="I107" s="121" t="s">
        <v>84</v>
      </c>
      <c r="J107" s="173" t="s">
        <v>7940</v>
      </c>
      <c r="K107" s="114">
        <v>17600000</v>
      </c>
      <c r="L107" s="51" t="s">
        <v>86</v>
      </c>
      <c r="M107" s="173" t="s">
        <v>7941</v>
      </c>
      <c r="N107" s="115">
        <v>7634044</v>
      </c>
      <c r="O107" s="109">
        <v>545</v>
      </c>
      <c r="P107" s="116">
        <v>46052</v>
      </c>
      <c r="Q107" s="109">
        <v>17600000</v>
      </c>
      <c r="R107" s="109">
        <v>3677</v>
      </c>
      <c r="S107" s="116">
        <v>46052</v>
      </c>
      <c r="T107" s="114">
        <v>17600000</v>
      </c>
      <c r="U107" s="56" t="s">
        <v>88</v>
      </c>
      <c r="V107" s="114">
        <v>72175281</v>
      </c>
      <c r="W107" s="121" t="s">
        <v>7455</v>
      </c>
      <c r="X107" s="116">
        <v>46052</v>
      </c>
      <c r="Y107" s="116">
        <v>46055</v>
      </c>
      <c r="Z107" s="116" t="s">
        <v>90</v>
      </c>
      <c r="AA107" s="116">
        <v>46175</v>
      </c>
      <c r="AB107" s="671">
        <f t="shared" si="9"/>
        <v>120</v>
      </c>
      <c r="AC107" s="56">
        <v>0</v>
      </c>
      <c r="AD107" s="114">
        <v>0</v>
      </c>
      <c r="AE107" s="56">
        <v>0</v>
      </c>
      <c r="AF107" s="116" t="s">
        <v>90</v>
      </c>
      <c r="AG107" s="54">
        <f t="shared" si="5"/>
        <v>0</v>
      </c>
      <c r="AH107" s="56">
        <v>0</v>
      </c>
      <c r="AI107" s="114">
        <v>0</v>
      </c>
      <c r="AJ107" s="56" t="s">
        <v>90</v>
      </c>
      <c r="AK107" s="116" t="s">
        <v>90</v>
      </c>
      <c r="AL107" s="56">
        <v>0</v>
      </c>
      <c r="AM107" s="116" t="s">
        <v>90</v>
      </c>
      <c r="AN107" s="116" t="s">
        <v>90</v>
      </c>
      <c r="AO107" s="116" t="s">
        <v>90</v>
      </c>
      <c r="AP107" s="54">
        <f t="shared" si="6"/>
        <v>0</v>
      </c>
      <c r="AQ107" s="54">
        <f>+K107+AD107-AI107</f>
        <v>17600000</v>
      </c>
      <c r="AR107" s="56" t="s">
        <v>88</v>
      </c>
      <c r="AS107" s="114">
        <v>17600000</v>
      </c>
      <c r="AT107" s="56" t="s">
        <v>91</v>
      </c>
      <c r="AU107" s="114">
        <v>0</v>
      </c>
      <c r="AV107" s="116" t="s">
        <v>7926</v>
      </c>
      <c r="AW107" s="113">
        <v>13200000</v>
      </c>
      <c r="AX107" s="58">
        <f t="shared" si="7"/>
        <v>4400000</v>
      </c>
      <c r="AY107" s="112">
        <f t="shared" si="8"/>
        <v>0.75</v>
      </c>
      <c r="AZ107" s="159">
        <v>0.75</v>
      </c>
      <c r="BA107" s="111" t="s">
        <v>90</v>
      </c>
      <c r="BB107" s="56" t="s">
        <v>92</v>
      </c>
      <c r="BC107" s="173" t="s">
        <v>7942</v>
      </c>
      <c r="BD107" s="51" t="s">
        <v>88</v>
      </c>
      <c r="BE107" s="51" t="s">
        <v>147</v>
      </c>
    </row>
    <row r="108" spans="1:57" s="201" customFormat="1" ht="12.75" x14ac:dyDescent="0.2">
      <c r="A108" s="51">
        <v>2026</v>
      </c>
      <c r="B108" s="51">
        <v>891780111</v>
      </c>
      <c r="C108" s="51" t="s">
        <v>79</v>
      </c>
      <c r="D108" s="161" t="s">
        <v>7943</v>
      </c>
      <c r="E108" s="56" t="s">
        <v>7944</v>
      </c>
      <c r="F108" s="56">
        <v>0</v>
      </c>
      <c r="G108" s="56" t="s">
        <v>82</v>
      </c>
      <c r="H108" s="51" t="s">
        <v>83</v>
      </c>
      <c r="I108" s="121" t="s">
        <v>84</v>
      </c>
      <c r="J108" s="173" t="s">
        <v>7945</v>
      </c>
      <c r="K108" s="114">
        <v>22050000</v>
      </c>
      <c r="L108" s="51" t="s">
        <v>86</v>
      </c>
      <c r="M108" s="173" t="s">
        <v>7454</v>
      </c>
      <c r="N108" s="115">
        <v>901758426</v>
      </c>
      <c r="O108" s="109">
        <v>345</v>
      </c>
      <c r="P108" s="116">
        <v>46045</v>
      </c>
      <c r="Q108" s="109">
        <v>77175000</v>
      </c>
      <c r="R108" s="109">
        <v>3678</v>
      </c>
      <c r="S108" s="116">
        <v>46052</v>
      </c>
      <c r="T108" s="114">
        <v>22050000</v>
      </c>
      <c r="U108" s="56" t="s">
        <v>88</v>
      </c>
      <c r="V108" s="114">
        <v>72175281</v>
      </c>
      <c r="W108" s="121" t="s">
        <v>7455</v>
      </c>
      <c r="X108" s="116">
        <v>46052</v>
      </c>
      <c r="Y108" s="116">
        <v>46146</v>
      </c>
      <c r="Z108" s="116" t="s">
        <v>90</v>
      </c>
      <c r="AA108" s="116">
        <v>46167</v>
      </c>
      <c r="AB108" s="671">
        <f t="shared" si="9"/>
        <v>21</v>
      </c>
      <c r="AC108" s="56">
        <v>0</v>
      </c>
      <c r="AD108" s="114">
        <v>0</v>
      </c>
      <c r="AE108" s="56">
        <v>1</v>
      </c>
      <c r="AF108" s="116">
        <v>46198</v>
      </c>
      <c r="AG108" s="54">
        <f t="shared" si="5"/>
        <v>31</v>
      </c>
      <c r="AH108" s="56">
        <v>0</v>
      </c>
      <c r="AI108" s="114">
        <v>0</v>
      </c>
      <c r="AJ108" s="56" t="s">
        <v>90</v>
      </c>
      <c r="AK108" s="116" t="s">
        <v>90</v>
      </c>
      <c r="AL108" s="56">
        <v>0</v>
      </c>
      <c r="AM108" s="116" t="s">
        <v>90</v>
      </c>
      <c r="AN108" s="116" t="s">
        <v>90</v>
      </c>
      <c r="AO108" s="116" t="s">
        <v>90</v>
      </c>
      <c r="AP108" s="54">
        <f t="shared" si="6"/>
        <v>0</v>
      </c>
      <c r="AQ108" s="54">
        <f>+K108+AD108-AI108</f>
        <v>22050000</v>
      </c>
      <c r="AR108" s="56" t="s">
        <v>88</v>
      </c>
      <c r="AS108" s="114">
        <v>22050000</v>
      </c>
      <c r="AT108" s="56" t="s">
        <v>91</v>
      </c>
      <c r="AU108" s="114">
        <v>0</v>
      </c>
      <c r="AV108" s="116" t="s">
        <v>7926</v>
      </c>
      <c r="AW108" s="113">
        <v>0</v>
      </c>
      <c r="AX108" s="58">
        <f t="shared" si="7"/>
        <v>22050000</v>
      </c>
      <c r="AY108" s="112">
        <f t="shared" si="8"/>
        <v>0</v>
      </c>
      <c r="AZ108" s="159">
        <v>0</v>
      </c>
      <c r="BA108" s="111" t="s">
        <v>90</v>
      </c>
      <c r="BB108" s="56" t="s">
        <v>92</v>
      </c>
      <c r="BC108" s="173" t="s">
        <v>7946</v>
      </c>
      <c r="BD108" s="51" t="s">
        <v>88</v>
      </c>
      <c r="BE108" s="51" t="s">
        <v>147</v>
      </c>
    </row>
    <row r="109" spans="1:57" s="201" customFormat="1" ht="12.75" x14ac:dyDescent="0.2">
      <c r="A109" s="51">
        <v>2026</v>
      </c>
      <c r="B109" s="51">
        <v>891780111</v>
      </c>
      <c r="C109" s="51" t="s">
        <v>79</v>
      </c>
      <c r="D109" s="161" t="s">
        <v>7947</v>
      </c>
      <c r="E109" s="56" t="s">
        <v>7948</v>
      </c>
      <c r="F109" s="56">
        <v>0</v>
      </c>
      <c r="G109" s="56" t="s">
        <v>82</v>
      </c>
      <c r="H109" s="51" t="s">
        <v>83</v>
      </c>
      <c r="I109" s="121" t="s">
        <v>84</v>
      </c>
      <c r="J109" s="173" t="s">
        <v>7949</v>
      </c>
      <c r="K109" s="114">
        <v>6615000</v>
      </c>
      <c r="L109" s="51" t="s">
        <v>86</v>
      </c>
      <c r="M109" s="173" t="s">
        <v>7950</v>
      </c>
      <c r="N109" s="115">
        <v>900405295</v>
      </c>
      <c r="O109" s="109">
        <v>345</v>
      </c>
      <c r="P109" s="116">
        <v>46045</v>
      </c>
      <c r="Q109" s="109">
        <v>77175000</v>
      </c>
      <c r="R109" s="109">
        <v>3679</v>
      </c>
      <c r="S109" s="116">
        <v>46052</v>
      </c>
      <c r="T109" s="114">
        <v>6615000</v>
      </c>
      <c r="U109" s="56" t="s">
        <v>88</v>
      </c>
      <c r="V109" s="114">
        <v>72175281</v>
      </c>
      <c r="W109" s="121" t="s">
        <v>7455</v>
      </c>
      <c r="X109" s="116">
        <v>46052</v>
      </c>
      <c r="Y109" s="116">
        <v>46143</v>
      </c>
      <c r="Z109" s="116" t="s">
        <v>90</v>
      </c>
      <c r="AA109" s="116">
        <v>46198</v>
      </c>
      <c r="AB109" s="671">
        <f t="shared" si="9"/>
        <v>55</v>
      </c>
      <c r="AC109" s="56">
        <v>0</v>
      </c>
      <c r="AD109" s="114">
        <v>0</v>
      </c>
      <c r="AE109" s="56">
        <v>0</v>
      </c>
      <c r="AF109" s="116" t="s">
        <v>90</v>
      </c>
      <c r="AG109" s="54">
        <f t="shared" si="5"/>
        <v>0</v>
      </c>
      <c r="AH109" s="56">
        <v>0</v>
      </c>
      <c r="AI109" s="114">
        <v>0</v>
      </c>
      <c r="AJ109" s="56" t="s">
        <v>90</v>
      </c>
      <c r="AK109" s="116" t="s">
        <v>90</v>
      </c>
      <c r="AL109" s="56">
        <v>0</v>
      </c>
      <c r="AM109" s="116" t="s">
        <v>90</v>
      </c>
      <c r="AN109" s="116" t="s">
        <v>90</v>
      </c>
      <c r="AO109" s="116" t="s">
        <v>90</v>
      </c>
      <c r="AP109" s="54">
        <f t="shared" si="6"/>
        <v>0</v>
      </c>
      <c r="AQ109" s="54">
        <f>+K109+AD109-AI109</f>
        <v>6615000</v>
      </c>
      <c r="AR109" s="56" t="s">
        <v>88</v>
      </c>
      <c r="AS109" s="114">
        <v>6615000</v>
      </c>
      <c r="AT109" s="56" t="s">
        <v>91</v>
      </c>
      <c r="AU109" s="114">
        <v>0</v>
      </c>
      <c r="AV109" s="116" t="s">
        <v>7926</v>
      </c>
      <c r="AW109" s="113">
        <v>0</v>
      </c>
      <c r="AX109" s="58">
        <f t="shared" si="7"/>
        <v>6615000</v>
      </c>
      <c r="AY109" s="112">
        <f t="shared" si="8"/>
        <v>0</v>
      </c>
      <c r="AZ109" s="159">
        <v>0</v>
      </c>
      <c r="BA109" s="111" t="s">
        <v>90</v>
      </c>
      <c r="BB109" s="56" t="s">
        <v>92</v>
      </c>
      <c r="BC109" s="173" t="s">
        <v>7951</v>
      </c>
      <c r="BD109" s="51" t="s">
        <v>88</v>
      </c>
      <c r="BE109" s="51" t="s">
        <v>147</v>
      </c>
    </row>
    <row r="110" spans="1:57" s="201" customFormat="1" ht="12.75" x14ac:dyDescent="0.2">
      <c r="A110" s="51">
        <v>2026</v>
      </c>
      <c r="B110" s="51">
        <v>891780111</v>
      </c>
      <c r="C110" s="51" t="s">
        <v>79</v>
      </c>
      <c r="D110" s="161" t="s">
        <v>7952</v>
      </c>
      <c r="E110" s="56" t="s">
        <v>7953</v>
      </c>
      <c r="F110" s="56">
        <v>0</v>
      </c>
      <c r="G110" s="56" t="s">
        <v>82</v>
      </c>
      <c r="H110" s="51" t="s">
        <v>83</v>
      </c>
      <c r="I110" s="121" t="s">
        <v>84</v>
      </c>
      <c r="J110" s="173" t="s">
        <v>7954</v>
      </c>
      <c r="K110" s="114">
        <v>32558400</v>
      </c>
      <c r="L110" s="51" t="s">
        <v>86</v>
      </c>
      <c r="M110" s="173" t="s">
        <v>7955</v>
      </c>
      <c r="N110" s="115">
        <v>900570454</v>
      </c>
      <c r="O110" s="109">
        <v>392</v>
      </c>
      <c r="P110" s="116">
        <v>46045</v>
      </c>
      <c r="Q110" s="109">
        <v>1057308003</v>
      </c>
      <c r="R110" s="109">
        <v>3990</v>
      </c>
      <c r="S110" s="116">
        <v>46052</v>
      </c>
      <c r="T110" s="114">
        <v>32558400</v>
      </c>
      <c r="U110" s="56" t="s">
        <v>88</v>
      </c>
      <c r="V110" s="114">
        <v>84457182</v>
      </c>
      <c r="W110" s="121" t="s">
        <v>7956</v>
      </c>
      <c r="X110" s="116">
        <v>46052</v>
      </c>
      <c r="Y110" s="116">
        <v>46077</v>
      </c>
      <c r="Z110" s="116" t="s">
        <v>90</v>
      </c>
      <c r="AA110" s="116">
        <v>46441</v>
      </c>
      <c r="AB110" s="671">
        <f t="shared" si="9"/>
        <v>364</v>
      </c>
      <c r="AC110" s="56">
        <v>0</v>
      </c>
      <c r="AD110" s="114">
        <v>0</v>
      </c>
      <c r="AE110" s="56">
        <v>0</v>
      </c>
      <c r="AF110" s="116" t="s">
        <v>90</v>
      </c>
      <c r="AG110" s="54">
        <f t="shared" si="5"/>
        <v>0</v>
      </c>
      <c r="AH110" s="56">
        <v>0</v>
      </c>
      <c r="AI110" s="114">
        <v>0</v>
      </c>
      <c r="AJ110" s="56" t="s">
        <v>90</v>
      </c>
      <c r="AK110" s="116" t="s">
        <v>90</v>
      </c>
      <c r="AL110" s="56">
        <v>0</v>
      </c>
      <c r="AM110" s="116" t="s">
        <v>90</v>
      </c>
      <c r="AN110" s="116" t="s">
        <v>90</v>
      </c>
      <c r="AO110" s="116" t="s">
        <v>90</v>
      </c>
      <c r="AP110" s="54">
        <f t="shared" si="6"/>
        <v>0</v>
      </c>
      <c r="AQ110" s="54">
        <f>+K110+AD110-AI110</f>
        <v>32558400</v>
      </c>
      <c r="AR110" s="56" t="s">
        <v>88</v>
      </c>
      <c r="AS110" s="114">
        <v>32558400</v>
      </c>
      <c r="AT110" s="56" t="s">
        <v>91</v>
      </c>
      <c r="AU110" s="114">
        <v>0</v>
      </c>
      <c r="AV110" s="116" t="s">
        <v>7926</v>
      </c>
      <c r="AW110" s="113">
        <v>5426400</v>
      </c>
      <c r="AX110" s="58">
        <f t="shared" si="7"/>
        <v>27132000</v>
      </c>
      <c r="AY110" s="112">
        <f t="shared" si="8"/>
        <v>0.16666666666666666</v>
      </c>
      <c r="AZ110" s="159">
        <v>0.17</v>
      </c>
      <c r="BA110" s="111" t="s">
        <v>90</v>
      </c>
      <c r="BB110" s="56" t="s">
        <v>92</v>
      </c>
      <c r="BC110" s="173" t="s">
        <v>7957</v>
      </c>
      <c r="BD110" s="51" t="s">
        <v>88</v>
      </c>
      <c r="BE110" s="51" t="s">
        <v>147</v>
      </c>
    </row>
    <row r="111" spans="1:57" s="201" customFormat="1" ht="12.75" x14ac:dyDescent="0.2">
      <c r="A111" s="51">
        <v>2026</v>
      </c>
      <c r="B111" s="51">
        <v>891780111</v>
      </c>
      <c r="C111" s="51" t="s">
        <v>79</v>
      </c>
      <c r="D111" s="161" t="s">
        <v>7958</v>
      </c>
      <c r="E111" s="56" t="s">
        <v>7959</v>
      </c>
      <c r="F111" s="56">
        <v>0</v>
      </c>
      <c r="G111" s="56" t="s">
        <v>82</v>
      </c>
      <c r="H111" s="51" t="s">
        <v>83</v>
      </c>
      <c r="I111" s="121" t="s">
        <v>84</v>
      </c>
      <c r="J111" s="173" t="s">
        <v>7960</v>
      </c>
      <c r="K111" s="114">
        <v>52000000</v>
      </c>
      <c r="L111" s="51" t="s">
        <v>86</v>
      </c>
      <c r="M111" s="173" t="s">
        <v>7961</v>
      </c>
      <c r="N111" s="115">
        <v>901246775</v>
      </c>
      <c r="O111" s="109">
        <v>91</v>
      </c>
      <c r="P111" s="116">
        <v>46037</v>
      </c>
      <c r="Q111" s="109">
        <v>52000000</v>
      </c>
      <c r="R111" s="109">
        <v>3680</v>
      </c>
      <c r="S111" s="116">
        <v>46052</v>
      </c>
      <c r="T111" s="114">
        <v>52000000</v>
      </c>
      <c r="U111" s="56" t="s">
        <v>88</v>
      </c>
      <c r="V111" s="114">
        <v>85465146</v>
      </c>
      <c r="W111" s="121" t="s">
        <v>7472</v>
      </c>
      <c r="X111" s="116">
        <v>46052</v>
      </c>
      <c r="Y111" s="116">
        <v>46101</v>
      </c>
      <c r="Z111" s="116" t="s">
        <v>90</v>
      </c>
      <c r="AA111" s="116">
        <v>46113</v>
      </c>
      <c r="AB111" s="671">
        <f t="shared" si="9"/>
        <v>12</v>
      </c>
      <c r="AC111" s="56">
        <v>0</v>
      </c>
      <c r="AD111" s="114">
        <v>0</v>
      </c>
      <c r="AE111" s="56">
        <v>0</v>
      </c>
      <c r="AF111" s="116" t="s">
        <v>90</v>
      </c>
      <c r="AG111" s="54">
        <f t="shared" si="5"/>
        <v>0</v>
      </c>
      <c r="AH111" s="56">
        <v>0</v>
      </c>
      <c r="AI111" s="114">
        <v>0</v>
      </c>
      <c r="AJ111" s="56" t="s">
        <v>90</v>
      </c>
      <c r="AK111" s="116" t="s">
        <v>90</v>
      </c>
      <c r="AL111" s="56">
        <v>0</v>
      </c>
      <c r="AM111" s="116" t="s">
        <v>90</v>
      </c>
      <c r="AN111" s="116" t="s">
        <v>90</v>
      </c>
      <c r="AO111" s="116" t="s">
        <v>90</v>
      </c>
      <c r="AP111" s="54">
        <f t="shared" si="6"/>
        <v>0</v>
      </c>
      <c r="AQ111" s="54">
        <f>+K111+AD111-AI111</f>
        <v>52000000</v>
      </c>
      <c r="AR111" s="56" t="s">
        <v>88</v>
      </c>
      <c r="AS111" s="114">
        <v>52000000</v>
      </c>
      <c r="AT111" s="56" t="s">
        <v>91</v>
      </c>
      <c r="AU111" s="114">
        <v>0</v>
      </c>
      <c r="AV111" s="116" t="s">
        <v>7926</v>
      </c>
      <c r="AW111" s="113">
        <v>52000000</v>
      </c>
      <c r="AX111" s="58">
        <f t="shared" si="7"/>
        <v>0</v>
      </c>
      <c r="AY111" s="112">
        <f t="shared" si="8"/>
        <v>1</v>
      </c>
      <c r="AZ111" s="159">
        <v>1</v>
      </c>
      <c r="BA111" s="111" t="s">
        <v>90</v>
      </c>
      <c r="BB111" s="56" t="s">
        <v>149</v>
      </c>
      <c r="BC111" s="173" t="s">
        <v>7962</v>
      </c>
      <c r="BD111" s="51" t="s">
        <v>88</v>
      </c>
      <c r="BE111" s="51" t="s">
        <v>147</v>
      </c>
    </row>
    <row r="112" spans="1:57" s="201" customFormat="1" ht="12.75" x14ac:dyDescent="0.2">
      <c r="A112" s="51">
        <v>2026</v>
      </c>
      <c r="B112" s="51">
        <v>891780111</v>
      </c>
      <c r="C112" s="51" t="s">
        <v>79</v>
      </c>
      <c r="D112" s="161" t="s">
        <v>7963</v>
      </c>
      <c r="E112" s="56" t="s">
        <v>7964</v>
      </c>
      <c r="F112" s="56">
        <v>0</v>
      </c>
      <c r="G112" s="56" t="s">
        <v>82</v>
      </c>
      <c r="H112" s="51" t="s">
        <v>83</v>
      </c>
      <c r="I112" s="121" t="s">
        <v>84</v>
      </c>
      <c r="J112" s="173" t="s">
        <v>7965</v>
      </c>
      <c r="K112" s="114">
        <v>14531328</v>
      </c>
      <c r="L112" s="51" t="s">
        <v>86</v>
      </c>
      <c r="M112" s="173" t="s">
        <v>7966</v>
      </c>
      <c r="N112" s="115">
        <v>830122983</v>
      </c>
      <c r="O112" s="109">
        <v>134</v>
      </c>
      <c r="P112" s="116">
        <v>46038</v>
      </c>
      <c r="Q112" s="109">
        <v>14531328</v>
      </c>
      <c r="R112" s="109">
        <v>3682</v>
      </c>
      <c r="S112" s="116">
        <v>46052</v>
      </c>
      <c r="T112" s="114">
        <v>14531328</v>
      </c>
      <c r="U112" s="56" t="s">
        <v>88</v>
      </c>
      <c r="V112" s="114">
        <v>85465146</v>
      </c>
      <c r="W112" s="121" t="s">
        <v>7472</v>
      </c>
      <c r="X112" s="116">
        <v>46052</v>
      </c>
      <c r="Y112" s="116">
        <v>46156</v>
      </c>
      <c r="Z112" s="116" t="s">
        <v>90</v>
      </c>
      <c r="AA112" s="116">
        <v>46170</v>
      </c>
      <c r="AB112" s="671">
        <f t="shared" si="9"/>
        <v>14</v>
      </c>
      <c r="AC112" s="56">
        <v>0</v>
      </c>
      <c r="AD112" s="114">
        <v>0</v>
      </c>
      <c r="AE112" s="56">
        <v>0</v>
      </c>
      <c r="AF112" s="116" t="s">
        <v>90</v>
      </c>
      <c r="AG112" s="54">
        <f t="shared" si="5"/>
        <v>0</v>
      </c>
      <c r="AH112" s="56">
        <v>0</v>
      </c>
      <c r="AI112" s="114">
        <v>0</v>
      </c>
      <c r="AJ112" s="56" t="s">
        <v>90</v>
      </c>
      <c r="AK112" s="116" t="s">
        <v>90</v>
      </c>
      <c r="AL112" s="56">
        <v>0</v>
      </c>
      <c r="AM112" s="116" t="s">
        <v>90</v>
      </c>
      <c r="AN112" s="116" t="s">
        <v>90</v>
      </c>
      <c r="AO112" s="116" t="s">
        <v>90</v>
      </c>
      <c r="AP112" s="54">
        <f t="shared" si="6"/>
        <v>0</v>
      </c>
      <c r="AQ112" s="54">
        <f>+K112+AD112-AI112</f>
        <v>14531328</v>
      </c>
      <c r="AR112" s="56" t="s">
        <v>88</v>
      </c>
      <c r="AS112" s="114">
        <v>14531328</v>
      </c>
      <c r="AT112" s="56" t="s">
        <v>91</v>
      </c>
      <c r="AU112" s="114">
        <v>0</v>
      </c>
      <c r="AV112" s="116" t="s">
        <v>7926</v>
      </c>
      <c r="AW112" s="113">
        <v>14531328</v>
      </c>
      <c r="AX112" s="58">
        <f t="shared" si="7"/>
        <v>0</v>
      </c>
      <c r="AY112" s="112">
        <f t="shared" si="8"/>
        <v>1</v>
      </c>
      <c r="AZ112" s="159">
        <v>1</v>
      </c>
      <c r="BA112" s="111" t="s">
        <v>90</v>
      </c>
      <c r="BB112" s="56" t="s">
        <v>149</v>
      </c>
      <c r="BC112" s="173" t="s">
        <v>7967</v>
      </c>
      <c r="BD112" s="51" t="s">
        <v>88</v>
      </c>
      <c r="BE112" s="51" t="s">
        <v>147</v>
      </c>
    </row>
    <row r="113" spans="1:57" s="201" customFormat="1" ht="12.75" x14ac:dyDescent="0.2">
      <c r="A113" s="51">
        <v>2026</v>
      </c>
      <c r="B113" s="51">
        <v>891780111</v>
      </c>
      <c r="C113" s="51" t="s">
        <v>79</v>
      </c>
      <c r="D113" s="161" t="s">
        <v>7968</v>
      </c>
      <c r="E113" s="56" t="s">
        <v>7969</v>
      </c>
      <c r="F113" s="56">
        <v>0</v>
      </c>
      <c r="G113" s="56" t="s">
        <v>82</v>
      </c>
      <c r="H113" s="51" t="s">
        <v>174</v>
      </c>
      <c r="I113" s="121" t="s">
        <v>84</v>
      </c>
      <c r="J113" s="173" t="s">
        <v>7970</v>
      </c>
      <c r="K113" s="114">
        <v>43311958</v>
      </c>
      <c r="L113" s="51" t="s">
        <v>86</v>
      </c>
      <c r="M113" s="173" t="s">
        <v>7971</v>
      </c>
      <c r="N113" s="115">
        <v>900053241</v>
      </c>
      <c r="O113" s="109">
        <v>113</v>
      </c>
      <c r="P113" s="116">
        <v>46037</v>
      </c>
      <c r="Q113" s="109">
        <v>335013352</v>
      </c>
      <c r="R113" s="109">
        <v>3691</v>
      </c>
      <c r="S113" s="116">
        <v>46052</v>
      </c>
      <c r="T113" s="114">
        <v>43311958</v>
      </c>
      <c r="U113" s="56" t="s">
        <v>88</v>
      </c>
      <c r="V113" s="114">
        <v>72175281</v>
      </c>
      <c r="W113" s="121" t="s">
        <v>7455</v>
      </c>
      <c r="X113" s="116">
        <v>46052</v>
      </c>
      <c r="Y113" s="116">
        <v>46055</v>
      </c>
      <c r="Z113" s="116" t="s">
        <v>90</v>
      </c>
      <c r="AA113" s="116">
        <v>46175</v>
      </c>
      <c r="AB113" s="671">
        <f t="shared" si="9"/>
        <v>120</v>
      </c>
      <c r="AC113" s="56">
        <v>0</v>
      </c>
      <c r="AD113" s="114">
        <v>0</v>
      </c>
      <c r="AE113" s="56">
        <v>0</v>
      </c>
      <c r="AF113" s="116" t="s">
        <v>90</v>
      </c>
      <c r="AG113" s="54">
        <f t="shared" si="5"/>
        <v>0</v>
      </c>
      <c r="AH113" s="56">
        <v>0</v>
      </c>
      <c r="AI113" s="114">
        <v>0</v>
      </c>
      <c r="AJ113" s="56" t="s">
        <v>90</v>
      </c>
      <c r="AK113" s="116" t="s">
        <v>90</v>
      </c>
      <c r="AL113" s="56">
        <v>0</v>
      </c>
      <c r="AM113" s="116" t="s">
        <v>90</v>
      </c>
      <c r="AN113" s="116" t="s">
        <v>90</v>
      </c>
      <c r="AO113" s="116" t="s">
        <v>90</v>
      </c>
      <c r="AP113" s="54">
        <f t="shared" si="6"/>
        <v>0</v>
      </c>
      <c r="AQ113" s="54">
        <f>+K113+AD113-AI113</f>
        <v>43311958</v>
      </c>
      <c r="AR113" s="56" t="s">
        <v>88</v>
      </c>
      <c r="AS113" s="114">
        <v>43311958</v>
      </c>
      <c r="AT113" s="56" t="s">
        <v>91</v>
      </c>
      <c r="AU113" s="114">
        <v>0</v>
      </c>
      <c r="AV113" s="116" t="s">
        <v>7926</v>
      </c>
      <c r="AW113" s="113">
        <v>21655978</v>
      </c>
      <c r="AX113" s="58">
        <f t="shared" si="7"/>
        <v>21655980</v>
      </c>
      <c r="AY113" s="112">
        <f t="shared" si="8"/>
        <v>0.49999997691168802</v>
      </c>
      <c r="AZ113" s="159">
        <v>0.5</v>
      </c>
      <c r="BA113" s="111" t="s">
        <v>90</v>
      </c>
      <c r="BB113" s="56" t="s">
        <v>92</v>
      </c>
      <c r="BC113" s="173" t="s">
        <v>7972</v>
      </c>
      <c r="BD113" s="51" t="s">
        <v>88</v>
      </c>
      <c r="BE113" s="51" t="s">
        <v>147</v>
      </c>
    </row>
    <row r="114" spans="1:57" s="201" customFormat="1" ht="12.75" x14ac:dyDescent="0.2">
      <c r="A114" s="51">
        <v>2026</v>
      </c>
      <c r="B114" s="51">
        <v>891780111</v>
      </c>
      <c r="C114" s="51" t="s">
        <v>79</v>
      </c>
      <c r="D114" s="161" t="s">
        <v>7973</v>
      </c>
      <c r="E114" s="56" t="s">
        <v>7974</v>
      </c>
      <c r="F114" s="56">
        <v>0</v>
      </c>
      <c r="G114" s="56" t="s">
        <v>82</v>
      </c>
      <c r="H114" s="51" t="s">
        <v>174</v>
      </c>
      <c r="I114" s="121" t="s">
        <v>84</v>
      </c>
      <c r="J114" s="173" t="s">
        <v>7975</v>
      </c>
      <c r="K114" s="114">
        <v>421259999.16000003</v>
      </c>
      <c r="L114" s="51" t="s">
        <v>86</v>
      </c>
      <c r="M114" s="173" t="s">
        <v>7976</v>
      </c>
      <c r="N114" s="115">
        <v>8662344</v>
      </c>
      <c r="O114" s="109">
        <v>422</v>
      </c>
      <c r="P114" s="116">
        <v>46049</v>
      </c>
      <c r="Q114" s="109">
        <v>421260000</v>
      </c>
      <c r="R114" s="109">
        <v>3692</v>
      </c>
      <c r="S114" s="116">
        <v>46052</v>
      </c>
      <c r="T114" s="114">
        <v>421259999.16000003</v>
      </c>
      <c r="U114" s="56" t="s">
        <v>88</v>
      </c>
      <c r="V114" s="114">
        <v>15443332</v>
      </c>
      <c r="W114" s="121" t="s">
        <v>7977</v>
      </c>
      <c r="X114" s="116">
        <v>46052</v>
      </c>
      <c r="Y114" s="116">
        <v>46086</v>
      </c>
      <c r="Z114" s="116" t="s">
        <v>90</v>
      </c>
      <c r="AA114" s="116">
        <v>46239</v>
      </c>
      <c r="AB114" s="671">
        <f t="shared" si="9"/>
        <v>153</v>
      </c>
      <c r="AC114" s="56">
        <v>0</v>
      </c>
      <c r="AD114" s="114">
        <v>0</v>
      </c>
      <c r="AE114" s="56">
        <v>0</v>
      </c>
      <c r="AF114" s="116" t="s">
        <v>90</v>
      </c>
      <c r="AG114" s="54">
        <f t="shared" si="5"/>
        <v>0</v>
      </c>
      <c r="AH114" s="56">
        <v>0</v>
      </c>
      <c r="AI114" s="114">
        <v>0</v>
      </c>
      <c r="AJ114" s="56" t="s">
        <v>90</v>
      </c>
      <c r="AK114" s="116" t="s">
        <v>90</v>
      </c>
      <c r="AL114" s="56">
        <v>0</v>
      </c>
      <c r="AM114" s="116" t="s">
        <v>90</v>
      </c>
      <c r="AN114" s="116" t="s">
        <v>90</v>
      </c>
      <c r="AO114" s="116" t="s">
        <v>90</v>
      </c>
      <c r="AP114" s="54">
        <f t="shared" si="6"/>
        <v>0</v>
      </c>
      <c r="AQ114" s="54">
        <f>+K114+AD114-AI114</f>
        <v>421259999.16000003</v>
      </c>
      <c r="AR114" s="56" t="s">
        <v>88</v>
      </c>
      <c r="AS114" s="114">
        <v>421259999.16000003</v>
      </c>
      <c r="AT114" s="56" t="s">
        <v>88</v>
      </c>
      <c r="AU114" s="114">
        <v>210629999</v>
      </c>
      <c r="AV114" s="116">
        <v>46085</v>
      </c>
      <c r="AW114" s="113">
        <v>0</v>
      </c>
      <c r="AX114" s="58">
        <f t="shared" si="7"/>
        <v>421259999.16000003</v>
      </c>
      <c r="AY114" s="112">
        <f t="shared" si="8"/>
        <v>0</v>
      </c>
      <c r="AZ114" s="159">
        <v>0</v>
      </c>
      <c r="BA114" s="111" t="s">
        <v>90</v>
      </c>
      <c r="BB114" s="56" t="s">
        <v>92</v>
      </c>
      <c r="BC114" s="173" t="s">
        <v>7978</v>
      </c>
      <c r="BD114" s="51" t="s">
        <v>88</v>
      </c>
      <c r="BE114" s="51" t="s">
        <v>147</v>
      </c>
    </row>
    <row r="115" spans="1:57" s="201" customFormat="1" ht="12.75" x14ac:dyDescent="0.2">
      <c r="A115" s="51">
        <v>2026</v>
      </c>
      <c r="B115" s="51">
        <v>891780111</v>
      </c>
      <c r="C115" s="51" t="s">
        <v>79</v>
      </c>
      <c r="D115" s="161" t="s">
        <v>7979</v>
      </c>
      <c r="E115" s="56" t="s">
        <v>7980</v>
      </c>
      <c r="F115" s="56">
        <v>0</v>
      </c>
      <c r="G115" s="56" t="s">
        <v>82</v>
      </c>
      <c r="H115" s="51" t="s">
        <v>83</v>
      </c>
      <c r="I115" s="121" t="s">
        <v>84</v>
      </c>
      <c r="J115" s="173" t="s">
        <v>7981</v>
      </c>
      <c r="K115" s="114">
        <v>60637500</v>
      </c>
      <c r="L115" s="51" t="s">
        <v>86</v>
      </c>
      <c r="M115" s="173" t="s">
        <v>7982</v>
      </c>
      <c r="N115" s="115" t="s">
        <v>7983</v>
      </c>
      <c r="O115" s="109">
        <v>190</v>
      </c>
      <c r="P115" s="116">
        <v>46038</v>
      </c>
      <c r="Q115" s="109">
        <v>60637500</v>
      </c>
      <c r="R115" s="109">
        <v>3693</v>
      </c>
      <c r="S115" s="116">
        <v>46052</v>
      </c>
      <c r="T115" s="114">
        <v>60367500</v>
      </c>
      <c r="U115" s="56" t="s">
        <v>88</v>
      </c>
      <c r="V115" s="114">
        <v>85465146</v>
      </c>
      <c r="W115" s="121" t="s">
        <v>7472</v>
      </c>
      <c r="X115" s="116">
        <v>46052</v>
      </c>
      <c r="Y115" s="116" t="s">
        <v>90</v>
      </c>
      <c r="Z115" s="116" t="s">
        <v>90</v>
      </c>
      <c r="AA115" s="116" t="s">
        <v>90</v>
      </c>
      <c r="AB115" s="671">
        <v>0</v>
      </c>
      <c r="AC115" s="56">
        <v>0</v>
      </c>
      <c r="AD115" s="114">
        <v>0</v>
      </c>
      <c r="AE115" s="56">
        <v>0</v>
      </c>
      <c r="AF115" s="116" t="s">
        <v>90</v>
      </c>
      <c r="AG115" s="54">
        <f t="shared" si="5"/>
        <v>0</v>
      </c>
      <c r="AH115" s="56">
        <v>0</v>
      </c>
      <c r="AI115" s="114">
        <v>0</v>
      </c>
      <c r="AJ115" s="56" t="s">
        <v>90</v>
      </c>
      <c r="AK115" s="116" t="s">
        <v>90</v>
      </c>
      <c r="AL115" s="56">
        <v>0</v>
      </c>
      <c r="AM115" s="116" t="s">
        <v>90</v>
      </c>
      <c r="AN115" s="116" t="s">
        <v>90</v>
      </c>
      <c r="AO115" s="116" t="s">
        <v>90</v>
      </c>
      <c r="AP115" s="54">
        <f t="shared" si="6"/>
        <v>0</v>
      </c>
      <c r="AQ115" s="54">
        <f>+K115+AD115-AI115</f>
        <v>60637500</v>
      </c>
      <c r="AR115" s="56" t="s">
        <v>88</v>
      </c>
      <c r="AS115" s="114">
        <v>60637500</v>
      </c>
      <c r="AT115" s="56" t="s">
        <v>91</v>
      </c>
      <c r="AU115" s="114">
        <v>0</v>
      </c>
      <c r="AV115" s="116" t="s">
        <v>90</v>
      </c>
      <c r="AW115" s="113">
        <v>0</v>
      </c>
      <c r="AX115" s="58">
        <f t="shared" si="7"/>
        <v>60637500</v>
      </c>
      <c r="AY115" s="112">
        <f t="shared" si="8"/>
        <v>0</v>
      </c>
      <c r="AZ115" s="159">
        <v>0</v>
      </c>
      <c r="BA115" s="111" t="s">
        <v>90</v>
      </c>
      <c r="BB115" s="56" t="s">
        <v>296</v>
      </c>
      <c r="BC115" s="173" t="s">
        <v>7984</v>
      </c>
      <c r="BD115" s="51" t="s">
        <v>589</v>
      </c>
      <c r="BE115" s="54" t="s">
        <v>147</v>
      </c>
    </row>
    <row r="116" spans="1:57" s="201" customFormat="1" ht="12.75" x14ac:dyDescent="0.2">
      <c r="A116" s="51">
        <v>2026</v>
      </c>
      <c r="B116" s="51">
        <v>891780111</v>
      </c>
      <c r="C116" s="51" t="s">
        <v>79</v>
      </c>
      <c r="D116" s="161" t="s">
        <v>7985</v>
      </c>
      <c r="E116" s="56" t="s">
        <v>7986</v>
      </c>
      <c r="F116" s="56">
        <v>0</v>
      </c>
      <c r="G116" s="56" t="s">
        <v>82</v>
      </c>
      <c r="H116" s="51" t="s">
        <v>83</v>
      </c>
      <c r="I116" s="121" t="s">
        <v>84</v>
      </c>
      <c r="J116" s="173" t="s">
        <v>7987</v>
      </c>
      <c r="K116" s="114">
        <v>19978102</v>
      </c>
      <c r="L116" s="51" t="s">
        <v>86</v>
      </c>
      <c r="M116" s="173" t="s">
        <v>7595</v>
      </c>
      <c r="N116" s="115">
        <v>84450925</v>
      </c>
      <c r="O116" s="109">
        <v>512</v>
      </c>
      <c r="P116" s="116">
        <v>46052</v>
      </c>
      <c r="Q116" s="109">
        <v>19978102</v>
      </c>
      <c r="R116" s="109">
        <v>3992</v>
      </c>
      <c r="S116" s="116">
        <v>46052</v>
      </c>
      <c r="T116" s="114">
        <v>19978102</v>
      </c>
      <c r="U116" s="56" t="s">
        <v>88</v>
      </c>
      <c r="V116" s="114">
        <v>85459497</v>
      </c>
      <c r="W116" s="121" t="s">
        <v>7520</v>
      </c>
      <c r="X116" s="116">
        <v>46052</v>
      </c>
      <c r="Y116" s="116">
        <v>46064</v>
      </c>
      <c r="Z116" s="116">
        <v>46058</v>
      </c>
      <c r="AA116" s="116">
        <v>46124</v>
      </c>
      <c r="AB116" s="671">
        <f t="shared" si="9"/>
        <v>60</v>
      </c>
      <c r="AC116" s="56">
        <v>0</v>
      </c>
      <c r="AD116" s="114">
        <v>0</v>
      </c>
      <c r="AE116" s="56">
        <v>0</v>
      </c>
      <c r="AF116" s="116" t="s">
        <v>90</v>
      </c>
      <c r="AG116" s="54">
        <f t="shared" si="5"/>
        <v>0</v>
      </c>
      <c r="AH116" s="56">
        <v>0</v>
      </c>
      <c r="AI116" s="114">
        <v>0</v>
      </c>
      <c r="AJ116" s="56" t="s">
        <v>90</v>
      </c>
      <c r="AK116" s="116" t="s">
        <v>90</v>
      </c>
      <c r="AL116" s="56">
        <v>0</v>
      </c>
      <c r="AM116" s="116" t="s">
        <v>90</v>
      </c>
      <c r="AN116" s="116" t="s">
        <v>90</v>
      </c>
      <c r="AO116" s="116" t="s">
        <v>90</v>
      </c>
      <c r="AP116" s="54">
        <f t="shared" si="6"/>
        <v>0</v>
      </c>
      <c r="AQ116" s="54">
        <f>+K116+AD116-AI116</f>
        <v>19978102</v>
      </c>
      <c r="AR116" s="56" t="s">
        <v>88</v>
      </c>
      <c r="AS116" s="114">
        <v>19978102</v>
      </c>
      <c r="AT116" s="56" t="s">
        <v>88</v>
      </c>
      <c r="AU116" s="114">
        <v>9989051</v>
      </c>
      <c r="AV116" s="116" t="s">
        <v>7988</v>
      </c>
      <c r="AW116" s="113">
        <v>19978102</v>
      </c>
      <c r="AX116" s="58">
        <f t="shared" si="7"/>
        <v>0</v>
      </c>
      <c r="AY116" s="112">
        <f t="shared" si="8"/>
        <v>1</v>
      </c>
      <c r="AZ116" s="159">
        <v>1</v>
      </c>
      <c r="BA116" s="111" t="s">
        <v>90</v>
      </c>
      <c r="BB116" s="56" t="s">
        <v>149</v>
      </c>
      <c r="BC116" s="173" t="s">
        <v>7989</v>
      </c>
      <c r="BD116" s="51" t="s">
        <v>88</v>
      </c>
      <c r="BE116" s="51" t="s">
        <v>147</v>
      </c>
    </row>
    <row r="117" spans="1:57" s="201" customFormat="1" ht="12.75" x14ac:dyDescent="0.2">
      <c r="A117" s="51">
        <v>2026</v>
      </c>
      <c r="B117" s="51">
        <v>891780111</v>
      </c>
      <c r="C117" s="51" t="s">
        <v>79</v>
      </c>
      <c r="D117" s="161" t="s">
        <v>7990</v>
      </c>
      <c r="E117" s="56" t="s">
        <v>7991</v>
      </c>
      <c r="F117" s="56">
        <v>0</v>
      </c>
      <c r="G117" s="56" t="s">
        <v>82</v>
      </c>
      <c r="H117" s="51" t="s">
        <v>83</v>
      </c>
      <c r="I117" s="121" t="s">
        <v>84</v>
      </c>
      <c r="J117" s="173" t="s">
        <v>7992</v>
      </c>
      <c r="K117" s="114">
        <v>32507971</v>
      </c>
      <c r="L117" s="51" t="s">
        <v>86</v>
      </c>
      <c r="M117" s="173" t="s">
        <v>7993</v>
      </c>
      <c r="N117" s="115" t="s">
        <v>7994</v>
      </c>
      <c r="O117" s="109">
        <v>185</v>
      </c>
      <c r="P117" s="116">
        <v>46038</v>
      </c>
      <c r="Q117" s="109">
        <v>32507971</v>
      </c>
      <c r="R117" s="109">
        <v>3993</v>
      </c>
      <c r="S117" s="116">
        <v>46052</v>
      </c>
      <c r="T117" s="114">
        <v>32507971</v>
      </c>
      <c r="U117" s="56" t="s">
        <v>88</v>
      </c>
      <c r="V117" s="114">
        <v>85465146</v>
      </c>
      <c r="W117" s="121" t="s">
        <v>7472</v>
      </c>
      <c r="X117" s="116">
        <v>46052</v>
      </c>
      <c r="Y117" s="116">
        <v>46155</v>
      </c>
      <c r="Z117" s="116" t="s">
        <v>90</v>
      </c>
      <c r="AA117" s="116">
        <v>46162</v>
      </c>
      <c r="AB117" s="671">
        <f t="shared" si="9"/>
        <v>7</v>
      </c>
      <c r="AC117" s="56">
        <v>0</v>
      </c>
      <c r="AD117" s="114">
        <v>0</v>
      </c>
      <c r="AE117" s="56">
        <v>0</v>
      </c>
      <c r="AF117" s="116" t="s">
        <v>90</v>
      </c>
      <c r="AG117" s="54">
        <f t="shared" si="5"/>
        <v>0</v>
      </c>
      <c r="AH117" s="56">
        <v>0</v>
      </c>
      <c r="AI117" s="114">
        <v>0</v>
      </c>
      <c r="AJ117" s="56" t="s">
        <v>90</v>
      </c>
      <c r="AK117" s="116" t="s">
        <v>90</v>
      </c>
      <c r="AL117" s="56">
        <v>0</v>
      </c>
      <c r="AM117" s="116" t="s">
        <v>90</v>
      </c>
      <c r="AN117" s="116" t="s">
        <v>90</v>
      </c>
      <c r="AO117" s="116" t="s">
        <v>90</v>
      </c>
      <c r="AP117" s="54">
        <f t="shared" si="6"/>
        <v>0</v>
      </c>
      <c r="AQ117" s="54">
        <f>+K117+AD117-AI117</f>
        <v>32507971</v>
      </c>
      <c r="AR117" s="56" t="s">
        <v>88</v>
      </c>
      <c r="AS117" s="114">
        <v>32507971</v>
      </c>
      <c r="AT117" s="56" t="s">
        <v>91</v>
      </c>
      <c r="AU117" s="114">
        <v>0</v>
      </c>
      <c r="AV117" s="116" t="s">
        <v>90</v>
      </c>
      <c r="AW117" s="491">
        <v>32507971</v>
      </c>
      <c r="AX117" s="58">
        <f t="shared" si="7"/>
        <v>0</v>
      </c>
      <c r="AY117" s="112">
        <f t="shared" si="8"/>
        <v>1</v>
      </c>
      <c r="AZ117" s="159">
        <v>1</v>
      </c>
      <c r="BA117" s="111" t="s">
        <v>90</v>
      </c>
      <c r="BB117" s="56" t="s">
        <v>149</v>
      </c>
      <c r="BC117" s="173" t="s">
        <v>7995</v>
      </c>
      <c r="BD117" s="51" t="s">
        <v>88</v>
      </c>
      <c r="BE117" s="51" t="s">
        <v>147</v>
      </c>
    </row>
    <row r="118" spans="1:57" s="201" customFormat="1" ht="12.75" x14ac:dyDescent="0.2">
      <c r="A118" s="51">
        <v>2026</v>
      </c>
      <c r="B118" s="51">
        <v>891780111</v>
      </c>
      <c r="C118" s="51" t="s">
        <v>79</v>
      </c>
      <c r="D118" s="161" t="s">
        <v>7996</v>
      </c>
      <c r="E118" s="56" t="s">
        <v>7997</v>
      </c>
      <c r="F118" s="56">
        <v>0</v>
      </c>
      <c r="G118" s="56" t="s">
        <v>82</v>
      </c>
      <c r="H118" s="51" t="s">
        <v>83</v>
      </c>
      <c r="I118" s="121" t="s">
        <v>84</v>
      </c>
      <c r="J118" s="173" t="s">
        <v>7998</v>
      </c>
      <c r="K118" s="114">
        <v>30000000</v>
      </c>
      <c r="L118" s="51" t="s">
        <v>86</v>
      </c>
      <c r="M118" s="173" t="s">
        <v>7999</v>
      </c>
      <c r="N118" s="115" t="s">
        <v>8000</v>
      </c>
      <c r="O118" s="109">
        <v>383</v>
      </c>
      <c r="P118" s="116">
        <v>46045</v>
      </c>
      <c r="Q118" s="109">
        <v>30000000</v>
      </c>
      <c r="R118" s="109">
        <v>3994</v>
      </c>
      <c r="S118" s="116">
        <v>46052</v>
      </c>
      <c r="T118" s="114">
        <v>30000000</v>
      </c>
      <c r="U118" s="56" t="s">
        <v>88</v>
      </c>
      <c r="V118" s="114">
        <v>72221403</v>
      </c>
      <c r="W118" s="121" t="s">
        <v>8001</v>
      </c>
      <c r="X118" s="116">
        <v>46052</v>
      </c>
      <c r="Y118" s="116">
        <v>46171</v>
      </c>
      <c r="Z118" s="116">
        <v>46062</v>
      </c>
      <c r="AA118" s="116">
        <v>46387</v>
      </c>
      <c r="AB118" s="671">
        <f t="shared" si="9"/>
        <v>216</v>
      </c>
      <c r="AC118" s="56">
        <v>0</v>
      </c>
      <c r="AD118" s="114">
        <v>0</v>
      </c>
      <c r="AE118" s="56">
        <v>0</v>
      </c>
      <c r="AF118" s="116" t="s">
        <v>90</v>
      </c>
      <c r="AG118" s="54">
        <f t="shared" si="5"/>
        <v>0</v>
      </c>
      <c r="AH118" s="56">
        <v>0</v>
      </c>
      <c r="AI118" s="114">
        <v>0</v>
      </c>
      <c r="AJ118" s="56" t="s">
        <v>90</v>
      </c>
      <c r="AK118" s="116" t="s">
        <v>90</v>
      </c>
      <c r="AL118" s="56">
        <v>0</v>
      </c>
      <c r="AM118" s="116" t="s">
        <v>90</v>
      </c>
      <c r="AN118" s="116" t="s">
        <v>90</v>
      </c>
      <c r="AO118" s="116" t="s">
        <v>90</v>
      </c>
      <c r="AP118" s="54">
        <f t="shared" si="6"/>
        <v>0</v>
      </c>
      <c r="AQ118" s="54">
        <f>+K118+AD118-AI118</f>
        <v>30000000</v>
      </c>
      <c r="AR118" s="56" t="s">
        <v>88</v>
      </c>
      <c r="AS118" s="114">
        <v>30000000</v>
      </c>
      <c r="AT118" s="56" t="s">
        <v>91</v>
      </c>
      <c r="AU118" s="114">
        <v>0</v>
      </c>
      <c r="AV118" s="116" t="s">
        <v>90</v>
      </c>
      <c r="AW118" s="491">
        <v>0</v>
      </c>
      <c r="AX118" s="58">
        <f t="shared" si="7"/>
        <v>30000000</v>
      </c>
      <c r="AY118" s="112">
        <f t="shared" si="8"/>
        <v>0</v>
      </c>
      <c r="AZ118" s="159">
        <v>0</v>
      </c>
      <c r="BA118" s="111" t="s">
        <v>90</v>
      </c>
      <c r="BB118" s="56" t="s">
        <v>92</v>
      </c>
      <c r="BC118" s="173" t="s">
        <v>8002</v>
      </c>
      <c r="BD118" s="51" t="s">
        <v>88</v>
      </c>
      <c r="BE118" s="51" t="s">
        <v>147</v>
      </c>
    </row>
    <row r="119" spans="1:57" s="201" customFormat="1" ht="12.75" x14ac:dyDescent="0.2">
      <c r="A119" s="51">
        <v>2026</v>
      </c>
      <c r="B119" s="51">
        <v>891780111</v>
      </c>
      <c r="C119" s="51" t="s">
        <v>79</v>
      </c>
      <c r="D119" s="161" t="s">
        <v>8003</v>
      </c>
      <c r="E119" s="56" t="s">
        <v>8004</v>
      </c>
      <c r="F119" s="56">
        <v>0</v>
      </c>
      <c r="G119" s="56" t="s">
        <v>82</v>
      </c>
      <c r="H119" s="51" t="s">
        <v>83</v>
      </c>
      <c r="I119" s="121" t="s">
        <v>84</v>
      </c>
      <c r="J119" s="173" t="s">
        <v>8005</v>
      </c>
      <c r="K119" s="114">
        <v>71642645</v>
      </c>
      <c r="L119" s="51" t="s">
        <v>86</v>
      </c>
      <c r="M119" s="173" t="s">
        <v>8006</v>
      </c>
      <c r="N119" s="115" t="s">
        <v>8007</v>
      </c>
      <c r="O119" s="109">
        <v>31</v>
      </c>
      <c r="P119" s="116">
        <v>46029</v>
      </c>
      <c r="Q119" s="109">
        <v>71642645</v>
      </c>
      <c r="R119" s="109">
        <v>3995</v>
      </c>
      <c r="S119" s="116">
        <v>46052</v>
      </c>
      <c r="T119" s="114">
        <v>71642645</v>
      </c>
      <c r="U119" s="56" t="s">
        <v>88</v>
      </c>
      <c r="V119" s="114">
        <v>72175281</v>
      </c>
      <c r="W119" s="121" t="s">
        <v>7455</v>
      </c>
      <c r="X119" s="116">
        <v>46052</v>
      </c>
      <c r="Y119" s="116">
        <v>46143</v>
      </c>
      <c r="Z119" s="116">
        <v>46056</v>
      </c>
      <c r="AA119" s="116">
        <v>46198</v>
      </c>
      <c r="AB119" s="671">
        <f t="shared" si="9"/>
        <v>55</v>
      </c>
      <c r="AC119" s="56">
        <v>0</v>
      </c>
      <c r="AD119" s="114">
        <v>0</v>
      </c>
      <c r="AE119" s="56">
        <v>0</v>
      </c>
      <c r="AF119" s="116" t="s">
        <v>90</v>
      </c>
      <c r="AG119" s="54">
        <f t="shared" si="5"/>
        <v>0</v>
      </c>
      <c r="AH119" s="56">
        <v>0</v>
      </c>
      <c r="AI119" s="114">
        <v>0</v>
      </c>
      <c r="AJ119" s="56" t="s">
        <v>90</v>
      </c>
      <c r="AK119" s="116" t="s">
        <v>90</v>
      </c>
      <c r="AL119" s="56">
        <v>0</v>
      </c>
      <c r="AM119" s="116" t="s">
        <v>90</v>
      </c>
      <c r="AN119" s="116" t="s">
        <v>90</v>
      </c>
      <c r="AO119" s="116" t="s">
        <v>90</v>
      </c>
      <c r="AP119" s="54">
        <f t="shared" si="6"/>
        <v>0</v>
      </c>
      <c r="AQ119" s="54">
        <f>+K119+AD119-AI119</f>
        <v>71642645</v>
      </c>
      <c r="AR119" s="56" t="s">
        <v>88</v>
      </c>
      <c r="AS119" s="114">
        <v>71642645</v>
      </c>
      <c r="AT119" s="56" t="s">
        <v>91</v>
      </c>
      <c r="AU119" s="114">
        <v>0</v>
      </c>
      <c r="AV119" s="116" t="s">
        <v>90</v>
      </c>
      <c r="AW119" s="491">
        <v>0</v>
      </c>
      <c r="AX119" s="58">
        <f t="shared" si="7"/>
        <v>71642645</v>
      </c>
      <c r="AY119" s="112">
        <f t="shared" si="8"/>
        <v>0</v>
      </c>
      <c r="AZ119" s="159">
        <v>0</v>
      </c>
      <c r="BA119" s="111" t="s">
        <v>90</v>
      </c>
      <c r="BB119" s="56" t="s">
        <v>92</v>
      </c>
      <c r="BC119" s="173" t="s">
        <v>8008</v>
      </c>
      <c r="BD119" s="51" t="s">
        <v>88</v>
      </c>
      <c r="BE119" s="51" t="s">
        <v>147</v>
      </c>
    </row>
    <row r="120" spans="1:57" s="201" customFormat="1" ht="12.75" x14ac:dyDescent="0.2">
      <c r="A120" s="51">
        <v>2026</v>
      </c>
      <c r="B120" s="51">
        <v>891780111</v>
      </c>
      <c r="C120" s="51" t="s">
        <v>79</v>
      </c>
      <c r="D120" s="161" t="s">
        <v>8009</v>
      </c>
      <c r="E120" s="56" t="s">
        <v>8010</v>
      </c>
      <c r="F120" s="56">
        <v>0</v>
      </c>
      <c r="G120" s="56" t="s">
        <v>82</v>
      </c>
      <c r="H120" s="51" t="s">
        <v>83</v>
      </c>
      <c r="I120" s="121" t="s">
        <v>84</v>
      </c>
      <c r="J120" s="173" t="s">
        <v>8011</v>
      </c>
      <c r="K120" s="114">
        <v>38000000</v>
      </c>
      <c r="L120" s="51" t="s">
        <v>86</v>
      </c>
      <c r="M120" s="173" t="s">
        <v>8012</v>
      </c>
      <c r="N120" s="115" t="s">
        <v>8013</v>
      </c>
      <c r="O120" s="109">
        <v>61</v>
      </c>
      <c r="P120" s="116">
        <v>46036</v>
      </c>
      <c r="Q120" s="109">
        <v>38000000</v>
      </c>
      <c r="R120" s="109">
        <v>4040</v>
      </c>
      <c r="S120" s="116">
        <v>46052</v>
      </c>
      <c r="T120" s="114">
        <v>38000000</v>
      </c>
      <c r="U120" s="56" t="s">
        <v>88</v>
      </c>
      <c r="V120" s="477">
        <v>7633817</v>
      </c>
      <c r="W120" s="121" t="s">
        <v>7428</v>
      </c>
      <c r="X120" s="116">
        <v>46052</v>
      </c>
      <c r="Y120" s="116">
        <v>46091</v>
      </c>
      <c r="Z120" s="116">
        <v>46065</v>
      </c>
      <c r="AA120" s="116">
        <v>46097</v>
      </c>
      <c r="AB120" s="671">
        <f t="shared" si="9"/>
        <v>6</v>
      </c>
      <c r="AC120" s="56">
        <v>0</v>
      </c>
      <c r="AD120" s="114">
        <v>0</v>
      </c>
      <c r="AE120" s="56">
        <v>0</v>
      </c>
      <c r="AF120" s="116" t="s">
        <v>90</v>
      </c>
      <c r="AG120" s="54">
        <f t="shared" si="5"/>
        <v>0</v>
      </c>
      <c r="AH120" s="56">
        <v>0</v>
      </c>
      <c r="AI120" s="114">
        <v>0</v>
      </c>
      <c r="AJ120" s="56" t="s">
        <v>90</v>
      </c>
      <c r="AK120" s="116" t="s">
        <v>90</v>
      </c>
      <c r="AL120" s="56">
        <v>0</v>
      </c>
      <c r="AM120" s="116" t="s">
        <v>90</v>
      </c>
      <c r="AN120" s="116" t="s">
        <v>90</v>
      </c>
      <c r="AO120" s="116" t="s">
        <v>90</v>
      </c>
      <c r="AP120" s="54">
        <f t="shared" si="6"/>
        <v>0</v>
      </c>
      <c r="AQ120" s="54">
        <f>+K120+AD120-AI120</f>
        <v>38000000</v>
      </c>
      <c r="AR120" s="56" t="s">
        <v>88</v>
      </c>
      <c r="AS120" s="114">
        <v>38000000</v>
      </c>
      <c r="AT120" s="56" t="s">
        <v>91</v>
      </c>
      <c r="AU120" s="114">
        <v>0</v>
      </c>
      <c r="AV120" s="116" t="s">
        <v>90</v>
      </c>
      <c r="AW120" s="491">
        <v>0</v>
      </c>
      <c r="AX120" s="58">
        <f t="shared" si="7"/>
        <v>38000000</v>
      </c>
      <c r="AY120" s="112">
        <f t="shared" si="8"/>
        <v>0</v>
      </c>
      <c r="AZ120" s="159">
        <v>0</v>
      </c>
      <c r="BA120" s="111" t="s">
        <v>90</v>
      </c>
      <c r="BB120" s="56" t="s">
        <v>92</v>
      </c>
      <c r="BC120" s="173" t="s">
        <v>8014</v>
      </c>
      <c r="BD120" s="51" t="s">
        <v>88</v>
      </c>
      <c r="BE120" s="51" t="s">
        <v>147</v>
      </c>
    </row>
    <row r="121" spans="1:57" s="201" customFormat="1" ht="12.75" x14ac:dyDescent="0.2">
      <c r="A121" s="51">
        <v>2026</v>
      </c>
      <c r="B121" s="51">
        <v>891780111</v>
      </c>
      <c r="C121" s="51" t="s">
        <v>79</v>
      </c>
      <c r="D121" s="161" t="s">
        <v>8015</v>
      </c>
      <c r="E121" s="56" t="s">
        <v>8016</v>
      </c>
      <c r="F121" s="56">
        <v>0</v>
      </c>
      <c r="G121" s="56" t="s">
        <v>82</v>
      </c>
      <c r="H121" s="51" t="s">
        <v>83</v>
      </c>
      <c r="I121" s="121" t="s">
        <v>84</v>
      </c>
      <c r="J121" s="173" t="s">
        <v>8017</v>
      </c>
      <c r="K121" s="114">
        <v>110000000</v>
      </c>
      <c r="L121" s="51" t="s">
        <v>86</v>
      </c>
      <c r="M121" s="173" t="s">
        <v>8018</v>
      </c>
      <c r="N121" s="115" t="s">
        <v>8019</v>
      </c>
      <c r="O121" s="109">
        <v>533</v>
      </c>
      <c r="P121" s="116">
        <v>46052</v>
      </c>
      <c r="Q121" s="109">
        <v>110000000</v>
      </c>
      <c r="R121" s="109">
        <v>4047</v>
      </c>
      <c r="S121" s="116">
        <v>46052</v>
      </c>
      <c r="T121" s="114">
        <v>110000000</v>
      </c>
      <c r="U121" s="56" t="s">
        <v>88</v>
      </c>
      <c r="V121" s="114">
        <v>57444673</v>
      </c>
      <c r="W121" s="121" t="s">
        <v>8020</v>
      </c>
      <c r="X121" s="116">
        <v>46052</v>
      </c>
      <c r="Y121" s="116">
        <v>46055</v>
      </c>
      <c r="Z121" s="116">
        <v>46055</v>
      </c>
      <c r="AA121" s="116">
        <v>46418</v>
      </c>
      <c r="AB121" s="671">
        <f t="shared" si="9"/>
        <v>363</v>
      </c>
      <c r="AC121" s="56">
        <v>0</v>
      </c>
      <c r="AD121" s="114">
        <v>0</v>
      </c>
      <c r="AE121" s="56">
        <v>0</v>
      </c>
      <c r="AF121" s="116" t="s">
        <v>90</v>
      </c>
      <c r="AG121" s="54">
        <f t="shared" si="5"/>
        <v>0</v>
      </c>
      <c r="AH121" s="56">
        <v>0</v>
      </c>
      <c r="AI121" s="114">
        <v>0</v>
      </c>
      <c r="AJ121" s="56" t="s">
        <v>90</v>
      </c>
      <c r="AK121" s="116" t="s">
        <v>90</v>
      </c>
      <c r="AL121" s="56">
        <v>0</v>
      </c>
      <c r="AM121" s="116" t="s">
        <v>90</v>
      </c>
      <c r="AN121" s="116" t="s">
        <v>90</v>
      </c>
      <c r="AO121" s="116" t="s">
        <v>90</v>
      </c>
      <c r="AP121" s="54">
        <f t="shared" si="6"/>
        <v>0</v>
      </c>
      <c r="AQ121" s="54">
        <f>+K121+AD121-AI121</f>
        <v>110000000</v>
      </c>
      <c r="AR121" s="56" t="s">
        <v>88</v>
      </c>
      <c r="AS121" s="114">
        <v>110000000</v>
      </c>
      <c r="AT121" s="56" t="s">
        <v>91</v>
      </c>
      <c r="AU121" s="114">
        <v>0</v>
      </c>
      <c r="AV121" s="116" t="s">
        <v>7926</v>
      </c>
      <c r="AW121" s="113">
        <v>30838226</v>
      </c>
      <c r="AX121" s="58">
        <f t="shared" si="7"/>
        <v>79161774</v>
      </c>
      <c r="AY121" s="112">
        <f t="shared" si="8"/>
        <v>0.28034750909090911</v>
      </c>
      <c r="AZ121" s="159">
        <v>0.28000000000000003</v>
      </c>
      <c r="BA121" s="111" t="s">
        <v>90</v>
      </c>
      <c r="BB121" s="56" t="s">
        <v>92</v>
      </c>
      <c r="BC121" s="173" t="s">
        <v>8021</v>
      </c>
      <c r="BD121" s="51" t="s">
        <v>88</v>
      </c>
      <c r="BE121" s="51" t="s">
        <v>147</v>
      </c>
    </row>
    <row r="122" spans="1:57" s="201" customFormat="1" ht="12.75" x14ac:dyDescent="0.2">
      <c r="A122" s="51">
        <v>2026</v>
      </c>
      <c r="B122" s="51">
        <v>891780111</v>
      </c>
      <c r="C122" s="51" t="s">
        <v>79</v>
      </c>
      <c r="D122" s="161" t="s">
        <v>8022</v>
      </c>
      <c r="E122" s="56" t="s">
        <v>8023</v>
      </c>
      <c r="F122" s="56">
        <v>0</v>
      </c>
      <c r="G122" s="56" t="s">
        <v>82</v>
      </c>
      <c r="H122" s="51" t="s">
        <v>83</v>
      </c>
      <c r="I122" s="121" t="s">
        <v>84</v>
      </c>
      <c r="J122" s="173" t="s">
        <v>8024</v>
      </c>
      <c r="K122" s="114">
        <v>15000000</v>
      </c>
      <c r="L122" s="51" t="s">
        <v>86</v>
      </c>
      <c r="M122" s="173" t="s">
        <v>8025</v>
      </c>
      <c r="N122" s="115" t="s">
        <v>8026</v>
      </c>
      <c r="O122" s="109">
        <v>464</v>
      </c>
      <c r="P122" s="116">
        <v>46050</v>
      </c>
      <c r="Q122" s="109">
        <v>15000000</v>
      </c>
      <c r="R122" s="109">
        <v>4044</v>
      </c>
      <c r="S122" s="116">
        <v>46052</v>
      </c>
      <c r="T122" s="114">
        <v>15000000</v>
      </c>
      <c r="U122" s="56" t="s">
        <v>88</v>
      </c>
      <c r="V122" s="114">
        <v>72221403</v>
      </c>
      <c r="W122" s="121" t="s">
        <v>8027</v>
      </c>
      <c r="X122" s="116">
        <v>46052</v>
      </c>
      <c r="Y122" s="116">
        <v>46171</v>
      </c>
      <c r="Z122" s="116" t="s">
        <v>90</v>
      </c>
      <c r="AA122" s="116">
        <v>46387</v>
      </c>
      <c r="AB122" s="671">
        <f t="shared" si="9"/>
        <v>216</v>
      </c>
      <c r="AC122" s="56">
        <v>0</v>
      </c>
      <c r="AD122" s="114">
        <v>0</v>
      </c>
      <c r="AE122" s="56">
        <v>0</v>
      </c>
      <c r="AF122" s="116" t="s">
        <v>90</v>
      </c>
      <c r="AG122" s="54">
        <f t="shared" si="5"/>
        <v>0</v>
      </c>
      <c r="AH122" s="56">
        <v>0</v>
      </c>
      <c r="AI122" s="114">
        <v>0</v>
      </c>
      <c r="AJ122" s="56" t="s">
        <v>90</v>
      </c>
      <c r="AK122" s="116" t="s">
        <v>90</v>
      </c>
      <c r="AL122" s="56">
        <v>0</v>
      </c>
      <c r="AM122" s="116" t="s">
        <v>90</v>
      </c>
      <c r="AN122" s="116" t="s">
        <v>90</v>
      </c>
      <c r="AO122" s="116" t="s">
        <v>90</v>
      </c>
      <c r="AP122" s="54">
        <f t="shared" si="6"/>
        <v>0</v>
      </c>
      <c r="AQ122" s="54">
        <f>+K122+AD122-AI122</f>
        <v>15000000</v>
      </c>
      <c r="AR122" s="56" t="s">
        <v>88</v>
      </c>
      <c r="AS122" s="114">
        <v>15000000</v>
      </c>
      <c r="AT122" s="56" t="s">
        <v>91</v>
      </c>
      <c r="AU122" s="114">
        <v>0</v>
      </c>
      <c r="AV122" s="116" t="s">
        <v>7926</v>
      </c>
      <c r="AW122" s="113">
        <v>0</v>
      </c>
      <c r="AX122" s="58">
        <f t="shared" si="7"/>
        <v>15000000</v>
      </c>
      <c r="AY122" s="112">
        <f t="shared" si="8"/>
        <v>0</v>
      </c>
      <c r="AZ122" s="159">
        <v>0</v>
      </c>
      <c r="BA122" s="111" t="s">
        <v>90</v>
      </c>
      <c r="BB122" s="56" t="s">
        <v>92</v>
      </c>
      <c r="BC122" s="173" t="s">
        <v>8028</v>
      </c>
      <c r="BD122" s="51" t="s">
        <v>88</v>
      </c>
      <c r="BE122" s="51" t="s">
        <v>147</v>
      </c>
    </row>
    <row r="123" spans="1:57" s="201" customFormat="1" ht="12.75" x14ac:dyDescent="0.2">
      <c r="A123" s="51">
        <v>2026</v>
      </c>
      <c r="B123" s="51">
        <v>891780111</v>
      </c>
      <c r="C123" s="51" t="s">
        <v>79</v>
      </c>
      <c r="D123" s="161" t="s">
        <v>8029</v>
      </c>
      <c r="E123" s="56" t="s">
        <v>8030</v>
      </c>
      <c r="F123" s="56">
        <v>0</v>
      </c>
      <c r="G123" s="56" t="s">
        <v>82</v>
      </c>
      <c r="H123" s="51" t="s">
        <v>83</v>
      </c>
      <c r="I123" s="121" t="s">
        <v>198</v>
      </c>
      <c r="J123" s="173" t="s">
        <v>8031</v>
      </c>
      <c r="K123" s="114">
        <v>25116854</v>
      </c>
      <c r="L123" s="51" t="s">
        <v>86</v>
      </c>
      <c r="M123" s="173" t="s">
        <v>8032</v>
      </c>
      <c r="N123" s="115">
        <v>901682201</v>
      </c>
      <c r="O123" s="109">
        <v>85</v>
      </c>
      <c r="P123" s="116">
        <v>46037</v>
      </c>
      <c r="Q123" s="109">
        <v>25116854</v>
      </c>
      <c r="R123" s="109">
        <v>993</v>
      </c>
      <c r="S123" s="116">
        <v>46038</v>
      </c>
      <c r="T123" s="114">
        <v>25116854</v>
      </c>
      <c r="U123" s="56" t="s">
        <v>88</v>
      </c>
      <c r="V123" s="114">
        <v>85467461</v>
      </c>
      <c r="W123" s="121" t="s">
        <v>7434</v>
      </c>
      <c r="X123" s="116">
        <v>46038</v>
      </c>
      <c r="Y123" s="116">
        <v>46038</v>
      </c>
      <c r="Z123" s="116" t="s">
        <v>90</v>
      </c>
      <c r="AA123" s="116">
        <v>46068</v>
      </c>
      <c r="AB123" s="671">
        <f t="shared" si="9"/>
        <v>30</v>
      </c>
      <c r="AC123" s="56">
        <v>0</v>
      </c>
      <c r="AD123" s="114">
        <v>0</v>
      </c>
      <c r="AE123" s="56">
        <v>0</v>
      </c>
      <c r="AF123" s="116" t="s">
        <v>90</v>
      </c>
      <c r="AG123" s="54">
        <f t="shared" si="5"/>
        <v>0</v>
      </c>
      <c r="AH123" s="56">
        <v>0</v>
      </c>
      <c r="AI123" s="114">
        <v>0</v>
      </c>
      <c r="AJ123" s="56" t="s">
        <v>90</v>
      </c>
      <c r="AK123" s="116" t="s">
        <v>90</v>
      </c>
      <c r="AL123" s="56">
        <v>0</v>
      </c>
      <c r="AM123" s="116" t="s">
        <v>90</v>
      </c>
      <c r="AN123" s="116" t="s">
        <v>90</v>
      </c>
      <c r="AO123" s="116" t="s">
        <v>90</v>
      </c>
      <c r="AP123" s="54">
        <f t="shared" si="6"/>
        <v>0</v>
      </c>
      <c r="AQ123" s="54">
        <f>+K123+AD123-AI123</f>
        <v>25116854</v>
      </c>
      <c r="AR123" s="56" t="s">
        <v>88</v>
      </c>
      <c r="AS123" s="114">
        <v>25116854</v>
      </c>
      <c r="AT123" s="56" t="s">
        <v>91</v>
      </c>
      <c r="AU123" s="114">
        <v>0</v>
      </c>
      <c r="AV123" s="116" t="s">
        <v>90</v>
      </c>
      <c r="AW123" s="113">
        <v>25116854</v>
      </c>
      <c r="AX123" s="58">
        <f t="shared" si="7"/>
        <v>0</v>
      </c>
      <c r="AY123" s="112">
        <f t="shared" si="8"/>
        <v>1</v>
      </c>
      <c r="AZ123" s="159">
        <v>1</v>
      </c>
      <c r="BA123" s="111" t="s">
        <v>90</v>
      </c>
      <c r="BB123" s="56" t="s">
        <v>149</v>
      </c>
      <c r="BC123" s="173" t="s">
        <v>8033</v>
      </c>
      <c r="BD123" s="51" t="s">
        <v>88</v>
      </c>
      <c r="BE123" s="51" t="s">
        <v>147</v>
      </c>
    </row>
    <row r="124" spans="1:57" s="201" customFormat="1" ht="12.75" x14ac:dyDescent="0.2">
      <c r="A124" s="51">
        <v>2026</v>
      </c>
      <c r="B124" s="51">
        <v>891780111</v>
      </c>
      <c r="C124" s="51" t="s">
        <v>79</v>
      </c>
      <c r="D124" s="161" t="s">
        <v>8034</v>
      </c>
      <c r="E124" s="56" t="s">
        <v>8035</v>
      </c>
      <c r="F124" s="56">
        <v>0</v>
      </c>
      <c r="G124" s="56" t="s">
        <v>82</v>
      </c>
      <c r="H124" s="51" t="s">
        <v>83</v>
      </c>
      <c r="I124" s="121" t="s">
        <v>198</v>
      </c>
      <c r="J124" s="173" t="s">
        <v>8036</v>
      </c>
      <c r="K124" s="114">
        <v>12129730</v>
      </c>
      <c r="L124" s="51" t="s">
        <v>86</v>
      </c>
      <c r="M124" s="173" t="s">
        <v>8037</v>
      </c>
      <c r="N124" s="115">
        <v>860035467</v>
      </c>
      <c r="O124" s="109">
        <v>50</v>
      </c>
      <c r="P124" s="116">
        <v>46030</v>
      </c>
      <c r="Q124" s="109">
        <v>12129730</v>
      </c>
      <c r="R124" s="109">
        <v>1172</v>
      </c>
      <c r="S124" s="116">
        <v>46042</v>
      </c>
      <c r="T124" s="114">
        <v>12129730</v>
      </c>
      <c r="U124" s="56" t="s">
        <v>88</v>
      </c>
      <c r="V124" s="114">
        <v>85467461</v>
      </c>
      <c r="W124" s="121" t="s">
        <v>7434</v>
      </c>
      <c r="X124" s="116">
        <v>46042</v>
      </c>
      <c r="Y124" s="116">
        <v>46042</v>
      </c>
      <c r="Z124" s="116" t="s">
        <v>90</v>
      </c>
      <c r="AA124" s="116">
        <v>46118</v>
      </c>
      <c r="AB124" s="671">
        <f t="shared" si="9"/>
        <v>76</v>
      </c>
      <c r="AC124" s="56">
        <v>0</v>
      </c>
      <c r="AD124" s="114">
        <v>0</v>
      </c>
      <c r="AE124" s="56">
        <v>0</v>
      </c>
      <c r="AF124" s="116" t="s">
        <v>90</v>
      </c>
      <c r="AG124" s="54">
        <f t="shared" si="5"/>
        <v>0</v>
      </c>
      <c r="AH124" s="56">
        <v>0</v>
      </c>
      <c r="AI124" s="114">
        <v>0</v>
      </c>
      <c r="AJ124" s="56" t="s">
        <v>90</v>
      </c>
      <c r="AK124" s="116" t="s">
        <v>90</v>
      </c>
      <c r="AL124" s="56">
        <v>0</v>
      </c>
      <c r="AM124" s="116" t="s">
        <v>90</v>
      </c>
      <c r="AN124" s="116" t="s">
        <v>90</v>
      </c>
      <c r="AO124" s="116" t="s">
        <v>90</v>
      </c>
      <c r="AP124" s="54">
        <f t="shared" si="6"/>
        <v>0</v>
      </c>
      <c r="AQ124" s="54">
        <f>+K124+AD124-AI124</f>
        <v>12129730</v>
      </c>
      <c r="AR124" s="56" t="s">
        <v>88</v>
      </c>
      <c r="AS124" s="114">
        <v>12129730</v>
      </c>
      <c r="AT124" s="56" t="s">
        <v>91</v>
      </c>
      <c r="AU124" s="114">
        <v>0</v>
      </c>
      <c r="AV124" s="116" t="s">
        <v>90</v>
      </c>
      <c r="AW124" s="113">
        <v>12129730</v>
      </c>
      <c r="AX124" s="58">
        <f t="shared" si="7"/>
        <v>0</v>
      </c>
      <c r="AY124" s="112">
        <f t="shared" si="8"/>
        <v>1</v>
      </c>
      <c r="AZ124" s="159">
        <v>1</v>
      </c>
      <c r="BA124" s="111" t="s">
        <v>90</v>
      </c>
      <c r="BB124" s="56" t="s">
        <v>149</v>
      </c>
      <c r="BC124" s="173" t="s">
        <v>8038</v>
      </c>
      <c r="BD124" s="51" t="s">
        <v>88</v>
      </c>
      <c r="BE124" s="51" t="s">
        <v>147</v>
      </c>
    </row>
    <row r="125" spans="1:57" s="201" customFormat="1" ht="12.75" x14ac:dyDescent="0.2">
      <c r="A125" s="51">
        <v>2026</v>
      </c>
      <c r="B125" s="51">
        <v>891780111</v>
      </c>
      <c r="C125" s="51" t="s">
        <v>79</v>
      </c>
      <c r="D125" s="161" t="s">
        <v>8039</v>
      </c>
      <c r="E125" s="56" t="s">
        <v>8040</v>
      </c>
      <c r="F125" s="56">
        <v>0</v>
      </c>
      <c r="G125" s="56" t="s">
        <v>82</v>
      </c>
      <c r="H125" s="51" t="s">
        <v>174</v>
      </c>
      <c r="I125" s="121" t="s">
        <v>198</v>
      </c>
      <c r="J125" s="173" t="s">
        <v>8041</v>
      </c>
      <c r="K125" s="114">
        <v>136017000</v>
      </c>
      <c r="L125" s="51" t="s">
        <v>86</v>
      </c>
      <c r="M125" s="173" t="s">
        <v>8042</v>
      </c>
      <c r="N125" s="115">
        <v>890934680</v>
      </c>
      <c r="O125" s="109">
        <v>90</v>
      </c>
      <c r="P125" s="116">
        <v>46037</v>
      </c>
      <c r="Q125" s="109">
        <v>136017000</v>
      </c>
      <c r="R125" s="109">
        <v>1360</v>
      </c>
      <c r="S125" s="116">
        <v>46042</v>
      </c>
      <c r="T125" s="114">
        <v>136017000</v>
      </c>
      <c r="U125" s="56" t="s">
        <v>88</v>
      </c>
      <c r="V125" s="114">
        <v>85467461</v>
      </c>
      <c r="W125" s="121" t="s">
        <v>7434</v>
      </c>
      <c r="X125" s="116">
        <v>46043</v>
      </c>
      <c r="Y125" s="116">
        <v>46049</v>
      </c>
      <c r="Z125" s="116">
        <v>46049</v>
      </c>
      <c r="AA125" s="116">
        <v>46058</v>
      </c>
      <c r="AB125" s="671">
        <f t="shared" si="9"/>
        <v>9</v>
      </c>
      <c r="AC125" s="56">
        <v>0</v>
      </c>
      <c r="AD125" s="114">
        <v>0</v>
      </c>
      <c r="AE125" s="56">
        <v>0</v>
      </c>
      <c r="AF125" s="116" t="s">
        <v>90</v>
      </c>
      <c r="AG125" s="54">
        <f t="shared" si="5"/>
        <v>0</v>
      </c>
      <c r="AH125" s="56">
        <v>0</v>
      </c>
      <c r="AI125" s="114">
        <v>0</v>
      </c>
      <c r="AJ125" s="56" t="s">
        <v>90</v>
      </c>
      <c r="AK125" s="116" t="s">
        <v>90</v>
      </c>
      <c r="AL125" s="56">
        <v>0</v>
      </c>
      <c r="AM125" s="116" t="s">
        <v>90</v>
      </c>
      <c r="AN125" s="116" t="s">
        <v>90</v>
      </c>
      <c r="AO125" s="116" t="s">
        <v>90</v>
      </c>
      <c r="AP125" s="54">
        <f t="shared" si="6"/>
        <v>0</v>
      </c>
      <c r="AQ125" s="54">
        <f>+K125+AD125-AI125</f>
        <v>136017000</v>
      </c>
      <c r="AR125" s="56" t="s">
        <v>88</v>
      </c>
      <c r="AS125" s="114">
        <v>136017000</v>
      </c>
      <c r="AT125" s="56" t="s">
        <v>91</v>
      </c>
      <c r="AU125" s="114">
        <v>0</v>
      </c>
      <c r="AV125" s="116" t="s">
        <v>90</v>
      </c>
      <c r="AW125" s="113">
        <v>136017000</v>
      </c>
      <c r="AX125" s="58">
        <f t="shared" si="7"/>
        <v>0</v>
      </c>
      <c r="AY125" s="112">
        <f t="shared" si="8"/>
        <v>1</v>
      </c>
      <c r="AZ125" s="159">
        <v>1</v>
      </c>
      <c r="BA125" s="111" t="s">
        <v>90</v>
      </c>
      <c r="BB125" s="56" t="s">
        <v>149</v>
      </c>
      <c r="BC125" s="173" t="s">
        <v>8043</v>
      </c>
      <c r="BD125" s="51" t="s">
        <v>88</v>
      </c>
      <c r="BE125" s="51" t="s">
        <v>147</v>
      </c>
    </row>
    <row r="126" spans="1:57" s="201" customFormat="1" ht="12.75" x14ac:dyDescent="0.2">
      <c r="A126" s="51">
        <v>2026</v>
      </c>
      <c r="B126" s="51">
        <v>891780111</v>
      </c>
      <c r="C126" s="51" t="s">
        <v>79</v>
      </c>
      <c r="D126" s="161" t="s">
        <v>8044</v>
      </c>
      <c r="E126" s="56" t="s">
        <v>8045</v>
      </c>
      <c r="F126" s="56">
        <v>0</v>
      </c>
      <c r="G126" s="56" t="s">
        <v>82</v>
      </c>
      <c r="H126" s="51" t="s">
        <v>174</v>
      </c>
      <c r="I126" s="121" t="s">
        <v>198</v>
      </c>
      <c r="J126" s="173" t="s">
        <v>8046</v>
      </c>
      <c r="K126" s="114">
        <v>270522700</v>
      </c>
      <c r="L126" s="51" t="s">
        <v>86</v>
      </c>
      <c r="M126" s="173" t="s">
        <v>8047</v>
      </c>
      <c r="N126" s="115">
        <v>901039840</v>
      </c>
      <c r="O126" s="109" t="s">
        <v>8048</v>
      </c>
      <c r="P126" s="116">
        <v>46038</v>
      </c>
      <c r="Q126" s="109">
        <v>270522700</v>
      </c>
      <c r="R126" s="109">
        <v>1361</v>
      </c>
      <c r="S126" s="116">
        <v>46043</v>
      </c>
      <c r="T126" s="114">
        <v>270522700</v>
      </c>
      <c r="U126" s="56" t="s">
        <v>88</v>
      </c>
      <c r="V126" s="114">
        <v>85465146</v>
      </c>
      <c r="W126" s="121" t="s">
        <v>7472</v>
      </c>
      <c r="X126" s="116">
        <v>46043</v>
      </c>
      <c r="Y126" s="116">
        <v>46048</v>
      </c>
      <c r="Z126" s="116">
        <v>46043</v>
      </c>
      <c r="AA126" s="116">
        <v>46062</v>
      </c>
      <c r="AB126" s="671">
        <f t="shared" si="9"/>
        <v>14</v>
      </c>
      <c r="AC126" s="56">
        <v>0</v>
      </c>
      <c r="AD126" s="114">
        <v>0</v>
      </c>
      <c r="AE126" s="56">
        <v>0</v>
      </c>
      <c r="AF126" s="116" t="s">
        <v>90</v>
      </c>
      <c r="AG126" s="54">
        <f t="shared" si="5"/>
        <v>0</v>
      </c>
      <c r="AH126" s="56">
        <v>0</v>
      </c>
      <c r="AI126" s="114">
        <v>0</v>
      </c>
      <c r="AJ126" s="56" t="s">
        <v>90</v>
      </c>
      <c r="AK126" s="116" t="s">
        <v>90</v>
      </c>
      <c r="AL126" s="56">
        <v>0</v>
      </c>
      <c r="AM126" s="116" t="s">
        <v>90</v>
      </c>
      <c r="AN126" s="116" t="s">
        <v>90</v>
      </c>
      <c r="AO126" s="116" t="s">
        <v>90</v>
      </c>
      <c r="AP126" s="54">
        <f t="shared" si="6"/>
        <v>0</v>
      </c>
      <c r="AQ126" s="54">
        <f>+K126+AD126-AI126</f>
        <v>270522700</v>
      </c>
      <c r="AR126" s="56" t="s">
        <v>88</v>
      </c>
      <c r="AS126" s="114">
        <v>270522700</v>
      </c>
      <c r="AT126" s="56" t="s">
        <v>88</v>
      </c>
      <c r="AU126" s="114">
        <v>135261350</v>
      </c>
      <c r="AV126" s="116">
        <v>46048</v>
      </c>
      <c r="AW126" s="113">
        <v>270522700</v>
      </c>
      <c r="AX126" s="58">
        <f t="shared" si="7"/>
        <v>0</v>
      </c>
      <c r="AY126" s="112">
        <f t="shared" si="8"/>
        <v>1</v>
      </c>
      <c r="AZ126" s="159">
        <v>1</v>
      </c>
      <c r="BA126" s="111" t="s">
        <v>90</v>
      </c>
      <c r="BB126" s="56" t="s">
        <v>149</v>
      </c>
      <c r="BC126" s="173" t="s">
        <v>8049</v>
      </c>
      <c r="BD126" s="51" t="s">
        <v>88</v>
      </c>
      <c r="BE126" s="51" t="s">
        <v>147</v>
      </c>
    </row>
    <row r="127" spans="1:57" s="201" customFormat="1" ht="12.75" x14ac:dyDescent="0.2">
      <c r="A127" s="51">
        <v>2026</v>
      </c>
      <c r="B127" s="51">
        <v>891780111</v>
      </c>
      <c r="C127" s="51" t="s">
        <v>79</v>
      </c>
      <c r="D127" s="161" t="s">
        <v>8050</v>
      </c>
      <c r="E127" s="56" t="s">
        <v>8051</v>
      </c>
      <c r="F127" s="56">
        <v>0</v>
      </c>
      <c r="G127" s="56" t="s">
        <v>82</v>
      </c>
      <c r="H127" s="51" t="s">
        <v>530</v>
      </c>
      <c r="I127" s="121" t="s">
        <v>198</v>
      </c>
      <c r="J127" s="173" t="s">
        <v>8052</v>
      </c>
      <c r="K127" s="114">
        <v>13000000</v>
      </c>
      <c r="L127" s="51" t="s">
        <v>86</v>
      </c>
      <c r="M127" s="173" t="s">
        <v>8053</v>
      </c>
      <c r="N127" s="115">
        <v>17956722</v>
      </c>
      <c r="O127" s="109">
        <v>201</v>
      </c>
      <c r="P127" s="116">
        <v>46038</v>
      </c>
      <c r="Q127" s="109">
        <v>13000000</v>
      </c>
      <c r="R127" s="109">
        <v>2063</v>
      </c>
      <c r="S127" s="116">
        <v>46045</v>
      </c>
      <c r="T127" s="114">
        <v>13000000</v>
      </c>
      <c r="U127" s="56" t="s">
        <v>88</v>
      </c>
      <c r="V127" s="114">
        <v>15443332</v>
      </c>
      <c r="W127" s="121" t="s">
        <v>8054</v>
      </c>
      <c r="X127" s="116">
        <v>46045</v>
      </c>
      <c r="Y127" s="116">
        <v>46045</v>
      </c>
      <c r="Z127" s="116" t="s">
        <v>90</v>
      </c>
      <c r="AA127" s="116">
        <v>46060</v>
      </c>
      <c r="AB127" s="671">
        <f t="shared" si="9"/>
        <v>15</v>
      </c>
      <c r="AC127" s="56">
        <v>0</v>
      </c>
      <c r="AD127" s="114">
        <v>0</v>
      </c>
      <c r="AE127" s="56">
        <v>0</v>
      </c>
      <c r="AF127" s="116" t="s">
        <v>90</v>
      </c>
      <c r="AG127" s="54">
        <f t="shared" si="5"/>
        <v>0</v>
      </c>
      <c r="AH127" s="56">
        <v>0</v>
      </c>
      <c r="AI127" s="114">
        <v>0</v>
      </c>
      <c r="AJ127" s="56" t="s">
        <v>90</v>
      </c>
      <c r="AK127" s="116" t="s">
        <v>90</v>
      </c>
      <c r="AL127" s="56">
        <v>0</v>
      </c>
      <c r="AM127" s="116" t="s">
        <v>90</v>
      </c>
      <c r="AN127" s="116" t="s">
        <v>90</v>
      </c>
      <c r="AO127" s="116" t="s">
        <v>90</v>
      </c>
      <c r="AP127" s="54">
        <f t="shared" si="6"/>
        <v>0</v>
      </c>
      <c r="AQ127" s="54">
        <f>+K127+AD127-AI127</f>
        <v>13000000</v>
      </c>
      <c r="AR127" s="56" t="s">
        <v>88</v>
      </c>
      <c r="AS127" s="114">
        <v>13000000</v>
      </c>
      <c r="AT127" s="56" t="s">
        <v>91</v>
      </c>
      <c r="AU127" s="114">
        <v>0</v>
      </c>
      <c r="AV127" s="116" t="s">
        <v>90</v>
      </c>
      <c r="AW127" s="113">
        <v>13000000</v>
      </c>
      <c r="AX127" s="58">
        <f t="shared" si="7"/>
        <v>0</v>
      </c>
      <c r="AY127" s="112">
        <f t="shared" si="8"/>
        <v>1</v>
      </c>
      <c r="AZ127" s="159">
        <v>1</v>
      </c>
      <c r="BA127" s="111" t="s">
        <v>90</v>
      </c>
      <c r="BB127" s="56" t="s">
        <v>149</v>
      </c>
      <c r="BC127" s="173" t="s">
        <v>8055</v>
      </c>
      <c r="BD127" s="51" t="s">
        <v>88</v>
      </c>
      <c r="BE127" s="51" t="s">
        <v>147</v>
      </c>
    </row>
    <row r="128" spans="1:57" s="201" customFormat="1" ht="12.75" x14ac:dyDescent="0.2">
      <c r="A128" s="51">
        <v>2026</v>
      </c>
      <c r="B128" s="51">
        <v>891780111</v>
      </c>
      <c r="C128" s="51" t="s">
        <v>79</v>
      </c>
      <c r="D128" s="161" t="s">
        <v>8056</v>
      </c>
      <c r="E128" s="56" t="s">
        <v>8057</v>
      </c>
      <c r="F128" s="56">
        <v>0</v>
      </c>
      <c r="G128" s="56" t="s">
        <v>82</v>
      </c>
      <c r="H128" s="51" t="s">
        <v>174</v>
      </c>
      <c r="I128" s="121" t="s">
        <v>198</v>
      </c>
      <c r="J128" s="173" t="s">
        <v>8058</v>
      </c>
      <c r="K128" s="114">
        <v>14506100</v>
      </c>
      <c r="L128" s="51" t="s">
        <v>86</v>
      </c>
      <c r="M128" s="173" t="s">
        <v>8059</v>
      </c>
      <c r="N128" s="115">
        <v>800109197</v>
      </c>
      <c r="O128" s="109">
        <v>183</v>
      </c>
      <c r="P128" s="116">
        <v>46038</v>
      </c>
      <c r="Q128" s="109">
        <v>14506100</v>
      </c>
      <c r="R128" s="109">
        <v>2074</v>
      </c>
      <c r="S128" s="116">
        <v>46045</v>
      </c>
      <c r="T128" s="114">
        <v>14506100</v>
      </c>
      <c r="U128" s="56" t="s">
        <v>88</v>
      </c>
      <c r="V128" s="114">
        <v>85467461</v>
      </c>
      <c r="W128" s="121" t="s">
        <v>7434</v>
      </c>
      <c r="X128" s="116">
        <v>46045</v>
      </c>
      <c r="Y128" s="116">
        <v>46049</v>
      </c>
      <c r="Z128" s="116">
        <v>46049</v>
      </c>
      <c r="AA128" s="116">
        <v>46069</v>
      </c>
      <c r="AB128" s="671">
        <f t="shared" si="9"/>
        <v>20</v>
      </c>
      <c r="AC128" s="56">
        <v>0</v>
      </c>
      <c r="AD128" s="114">
        <v>0</v>
      </c>
      <c r="AE128" s="56">
        <v>0</v>
      </c>
      <c r="AF128" s="116" t="s">
        <v>90</v>
      </c>
      <c r="AG128" s="54">
        <f t="shared" si="5"/>
        <v>0</v>
      </c>
      <c r="AH128" s="56">
        <v>0</v>
      </c>
      <c r="AI128" s="114">
        <v>0</v>
      </c>
      <c r="AJ128" s="56" t="s">
        <v>90</v>
      </c>
      <c r="AK128" s="116" t="s">
        <v>90</v>
      </c>
      <c r="AL128" s="56">
        <v>0</v>
      </c>
      <c r="AM128" s="116" t="s">
        <v>90</v>
      </c>
      <c r="AN128" s="116" t="s">
        <v>90</v>
      </c>
      <c r="AO128" s="116" t="s">
        <v>90</v>
      </c>
      <c r="AP128" s="54">
        <f t="shared" si="6"/>
        <v>0</v>
      </c>
      <c r="AQ128" s="54">
        <f>+K128+AD128-AI128</f>
        <v>14506100</v>
      </c>
      <c r="AR128" s="56" t="s">
        <v>88</v>
      </c>
      <c r="AS128" s="114">
        <v>14506100</v>
      </c>
      <c r="AT128" s="56" t="s">
        <v>91</v>
      </c>
      <c r="AU128" s="114">
        <v>0</v>
      </c>
      <c r="AV128" s="116" t="s">
        <v>90</v>
      </c>
      <c r="AW128" s="113">
        <v>14506100</v>
      </c>
      <c r="AX128" s="58">
        <f t="shared" si="7"/>
        <v>0</v>
      </c>
      <c r="AY128" s="112">
        <f t="shared" si="8"/>
        <v>1</v>
      </c>
      <c r="AZ128" s="159">
        <v>1</v>
      </c>
      <c r="BA128" s="111" t="s">
        <v>90</v>
      </c>
      <c r="BB128" s="56" t="s">
        <v>149</v>
      </c>
      <c r="BC128" s="173" t="s">
        <v>8060</v>
      </c>
      <c r="BD128" s="51" t="s">
        <v>88</v>
      </c>
      <c r="BE128" s="51" t="s">
        <v>147</v>
      </c>
    </row>
    <row r="129" spans="1:57" s="201" customFormat="1" ht="12.75" x14ac:dyDescent="0.2">
      <c r="A129" s="51">
        <v>2026</v>
      </c>
      <c r="B129" s="51">
        <v>891780111</v>
      </c>
      <c r="C129" s="51" t="s">
        <v>79</v>
      </c>
      <c r="D129" s="161" t="s">
        <v>8061</v>
      </c>
      <c r="E129" s="56" t="s">
        <v>8062</v>
      </c>
      <c r="F129" s="56">
        <v>0</v>
      </c>
      <c r="G129" s="56" t="s">
        <v>82</v>
      </c>
      <c r="H129" s="51" t="s">
        <v>174</v>
      </c>
      <c r="I129" s="121" t="s">
        <v>198</v>
      </c>
      <c r="J129" s="173" t="s">
        <v>8063</v>
      </c>
      <c r="K129" s="114">
        <v>16864680</v>
      </c>
      <c r="L129" s="51" t="s">
        <v>86</v>
      </c>
      <c r="M129" s="173" t="s">
        <v>8064</v>
      </c>
      <c r="N129" s="115">
        <v>891500202</v>
      </c>
      <c r="O129" s="109">
        <v>196</v>
      </c>
      <c r="P129" s="116">
        <v>46038</v>
      </c>
      <c r="Q129" s="109">
        <v>16864680</v>
      </c>
      <c r="R129" s="109">
        <v>2343</v>
      </c>
      <c r="S129" s="116">
        <v>46048</v>
      </c>
      <c r="T129" s="114">
        <v>16864680</v>
      </c>
      <c r="U129" s="56" t="s">
        <v>88</v>
      </c>
      <c r="V129" s="114">
        <v>15443332</v>
      </c>
      <c r="W129" s="121" t="s">
        <v>8054</v>
      </c>
      <c r="X129" s="116">
        <v>46048</v>
      </c>
      <c r="Y129" s="116">
        <v>46100</v>
      </c>
      <c r="Z129" s="116" t="s">
        <v>90</v>
      </c>
      <c r="AA129" s="116">
        <v>46134</v>
      </c>
      <c r="AB129" s="671">
        <f t="shared" si="9"/>
        <v>34</v>
      </c>
      <c r="AC129" s="56">
        <v>0</v>
      </c>
      <c r="AD129" s="114">
        <v>0</v>
      </c>
      <c r="AE129" s="56">
        <v>0</v>
      </c>
      <c r="AF129" s="116" t="s">
        <v>90</v>
      </c>
      <c r="AG129" s="54">
        <f t="shared" si="5"/>
        <v>0</v>
      </c>
      <c r="AH129" s="56">
        <v>0</v>
      </c>
      <c r="AI129" s="114">
        <v>0</v>
      </c>
      <c r="AJ129" s="56" t="s">
        <v>90</v>
      </c>
      <c r="AK129" s="116" t="s">
        <v>90</v>
      </c>
      <c r="AL129" s="56">
        <v>0</v>
      </c>
      <c r="AM129" s="116" t="s">
        <v>90</v>
      </c>
      <c r="AN129" s="116" t="s">
        <v>90</v>
      </c>
      <c r="AO129" s="116" t="s">
        <v>90</v>
      </c>
      <c r="AP129" s="54">
        <f t="shared" si="6"/>
        <v>0</v>
      </c>
      <c r="AQ129" s="54">
        <f>+K129+AD129-AI129</f>
        <v>16864680</v>
      </c>
      <c r="AR129" s="56" t="s">
        <v>88</v>
      </c>
      <c r="AS129" s="114">
        <v>16864680</v>
      </c>
      <c r="AT129" s="56" t="s">
        <v>88</v>
      </c>
      <c r="AU129" s="114">
        <v>8432340</v>
      </c>
      <c r="AV129" s="116">
        <v>46100</v>
      </c>
      <c r="AW129" s="113">
        <v>16864680</v>
      </c>
      <c r="AX129" s="58">
        <f t="shared" si="7"/>
        <v>0</v>
      </c>
      <c r="AY129" s="112">
        <f t="shared" si="8"/>
        <v>1</v>
      </c>
      <c r="AZ129" s="159">
        <v>1</v>
      </c>
      <c r="BA129" s="111" t="s">
        <v>90</v>
      </c>
      <c r="BB129" s="56" t="s">
        <v>149</v>
      </c>
      <c r="BC129" s="173" t="s">
        <v>8065</v>
      </c>
      <c r="BD129" s="51" t="s">
        <v>88</v>
      </c>
      <c r="BE129" s="51" t="s">
        <v>147</v>
      </c>
    </row>
    <row r="130" spans="1:57" s="201" customFormat="1" ht="12.75" x14ac:dyDescent="0.2">
      <c r="A130" s="51">
        <v>2026</v>
      </c>
      <c r="B130" s="51">
        <v>891780111</v>
      </c>
      <c r="C130" s="51" t="s">
        <v>79</v>
      </c>
      <c r="D130" s="161" t="s">
        <v>8066</v>
      </c>
      <c r="E130" s="56" t="s">
        <v>8067</v>
      </c>
      <c r="F130" s="56">
        <v>0</v>
      </c>
      <c r="G130" s="56" t="s">
        <v>82</v>
      </c>
      <c r="H130" s="51" t="s">
        <v>174</v>
      </c>
      <c r="I130" s="121" t="s">
        <v>198</v>
      </c>
      <c r="J130" s="173" t="s">
        <v>8068</v>
      </c>
      <c r="K130" s="114">
        <v>61880000</v>
      </c>
      <c r="L130" s="51" t="s">
        <v>86</v>
      </c>
      <c r="M130" s="173" t="s">
        <v>8069</v>
      </c>
      <c r="N130" s="115">
        <v>900688968</v>
      </c>
      <c r="O130" s="109">
        <v>164</v>
      </c>
      <c r="P130" s="116">
        <v>46038</v>
      </c>
      <c r="Q130" s="109">
        <v>61880000</v>
      </c>
      <c r="R130" s="109">
        <v>2347</v>
      </c>
      <c r="S130" s="116">
        <v>46048</v>
      </c>
      <c r="T130" s="114">
        <v>61880000</v>
      </c>
      <c r="U130" s="56" t="s">
        <v>88</v>
      </c>
      <c r="V130" s="114">
        <v>85151631</v>
      </c>
      <c r="W130" s="121" t="s">
        <v>7606</v>
      </c>
      <c r="X130" s="116">
        <v>46048</v>
      </c>
      <c r="Y130" s="116">
        <v>46072</v>
      </c>
      <c r="Z130" s="116">
        <v>46058</v>
      </c>
      <c r="AA130" s="116">
        <v>46111</v>
      </c>
      <c r="AB130" s="671">
        <f t="shared" si="9"/>
        <v>39</v>
      </c>
      <c r="AC130" s="56">
        <v>0</v>
      </c>
      <c r="AD130" s="114">
        <v>0</v>
      </c>
      <c r="AE130" s="56">
        <v>0</v>
      </c>
      <c r="AF130" s="116" t="s">
        <v>90</v>
      </c>
      <c r="AG130" s="54">
        <f t="shared" si="5"/>
        <v>0</v>
      </c>
      <c r="AH130" s="56">
        <v>0</v>
      </c>
      <c r="AI130" s="114">
        <v>0</v>
      </c>
      <c r="AJ130" s="56" t="s">
        <v>90</v>
      </c>
      <c r="AK130" s="116" t="s">
        <v>90</v>
      </c>
      <c r="AL130" s="56">
        <v>0</v>
      </c>
      <c r="AM130" s="116" t="s">
        <v>90</v>
      </c>
      <c r="AN130" s="116" t="s">
        <v>90</v>
      </c>
      <c r="AO130" s="116" t="s">
        <v>90</v>
      </c>
      <c r="AP130" s="54">
        <f t="shared" si="6"/>
        <v>0</v>
      </c>
      <c r="AQ130" s="54">
        <f>+K130+AD130-AI130</f>
        <v>61880000</v>
      </c>
      <c r="AR130" s="56" t="s">
        <v>88</v>
      </c>
      <c r="AS130" s="114">
        <v>61880000</v>
      </c>
      <c r="AT130" s="56" t="s">
        <v>88</v>
      </c>
      <c r="AU130" s="114">
        <v>30940000</v>
      </c>
      <c r="AV130" s="116">
        <v>46071</v>
      </c>
      <c r="AW130" s="113">
        <v>61880000</v>
      </c>
      <c r="AX130" s="58">
        <f t="shared" si="7"/>
        <v>0</v>
      </c>
      <c r="AY130" s="112">
        <f t="shared" si="8"/>
        <v>1</v>
      </c>
      <c r="AZ130" s="159">
        <v>1</v>
      </c>
      <c r="BA130" s="111" t="s">
        <v>90</v>
      </c>
      <c r="BB130" s="56" t="s">
        <v>149</v>
      </c>
      <c r="BC130" s="173" t="s">
        <v>8070</v>
      </c>
      <c r="BD130" s="51" t="s">
        <v>88</v>
      </c>
      <c r="BE130" s="51" t="s">
        <v>147</v>
      </c>
    </row>
    <row r="131" spans="1:57" s="201" customFormat="1" ht="12.75" x14ac:dyDescent="0.2">
      <c r="A131" s="51">
        <v>2026</v>
      </c>
      <c r="B131" s="51">
        <v>891780111</v>
      </c>
      <c r="C131" s="51" t="s">
        <v>79</v>
      </c>
      <c r="D131" s="161" t="s">
        <v>8071</v>
      </c>
      <c r="E131" s="56" t="s">
        <v>8072</v>
      </c>
      <c r="F131" s="56">
        <v>0</v>
      </c>
      <c r="G131" s="56" t="s">
        <v>82</v>
      </c>
      <c r="H131" s="51" t="s">
        <v>83</v>
      </c>
      <c r="I131" s="121" t="s">
        <v>198</v>
      </c>
      <c r="J131" s="173" t="s">
        <v>8073</v>
      </c>
      <c r="K131" s="114">
        <v>7551910</v>
      </c>
      <c r="L131" s="51" t="s">
        <v>86</v>
      </c>
      <c r="M131" s="173" t="s">
        <v>8074</v>
      </c>
      <c r="N131" s="115">
        <v>800177584</v>
      </c>
      <c r="O131" s="109">
        <v>51</v>
      </c>
      <c r="P131" s="116">
        <v>46030</v>
      </c>
      <c r="Q131" s="109">
        <v>7551910</v>
      </c>
      <c r="R131" s="109">
        <v>2707</v>
      </c>
      <c r="S131" s="116">
        <v>46048</v>
      </c>
      <c r="T131" s="114">
        <v>7551910</v>
      </c>
      <c r="U131" s="56" t="s">
        <v>88</v>
      </c>
      <c r="V131" s="114">
        <v>85467461</v>
      </c>
      <c r="W131" s="121" t="s">
        <v>7434</v>
      </c>
      <c r="X131" s="116">
        <v>46048</v>
      </c>
      <c r="Y131" s="116">
        <v>46048</v>
      </c>
      <c r="Z131" s="116" t="s">
        <v>90</v>
      </c>
      <c r="AA131" s="116">
        <v>46090</v>
      </c>
      <c r="AB131" s="671">
        <f t="shared" si="9"/>
        <v>42</v>
      </c>
      <c r="AC131" s="56">
        <v>0</v>
      </c>
      <c r="AD131" s="114">
        <v>0</v>
      </c>
      <c r="AE131" s="56">
        <v>0</v>
      </c>
      <c r="AF131" s="116" t="s">
        <v>90</v>
      </c>
      <c r="AG131" s="54">
        <f t="shared" si="5"/>
        <v>0</v>
      </c>
      <c r="AH131" s="56">
        <v>0</v>
      </c>
      <c r="AI131" s="114">
        <v>0</v>
      </c>
      <c r="AJ131" s="56" t="s">
        <v>90</v>
      </c>
      <c r="AK131" s="116" t="s">
        <v>90</v>
      </c>
      <c r="AL131" s="56">
        <v>0</v>
      </c>
      <c r="AM131" s="116" t="s">
        <v>90</v>
      </c>
      <c r="AN131" s="116" t="s">
        <v>90</v>
      </c>
      <c r="AO131" s="116" t="s">
        <v>90</v>
      </c>
      <c r="AP131" s="54">
        <f t="shared" si="6"/>
        <v>0</v>
      </c>
      <c r="AQ131" s="54">
        <f>+K131+AD131-AI131</f>
        <v>7551910</v>
      </c>
      <c r="AR131" s="56" t="s">
        <v>88</v>
      </c>
      <c r="AS131" s="114">
        <v>7551910</v>
      </c>
      <c r="AT131" s="56" t="s">
        <v>91</v>
      </c>
      <c r="AU131" s="114">
        <v>0</v>
      </c>
      <c r="AV131" s="116" t="s">
        <v>90</v>
      </c>
      <c r="AW131" s="113">
        <v>7551910</v>
      </c>
      <c r="AX131" s="58">
        <f t="shared" si="7"/>
        <v>0</v>
      </c>
      <c r="AY131" s="112">
        <f t="shared" si="8"/>
        <v>1</v>
      </c>
      <c r="AZ131" s="159">
        <v>1</v>
      </c>
      <c r="BA131" s="111" t="s">
        <v>90</v>
      </c>
      <c r="BB131" s="56" t="s">
        <v>149</v>
      </c>
      <c r="BC131" s="173" t="s">
        <v>8075</v>
      </c>
      <c r="BD131" s="51" t="s">
        <v>88</v>
      </c>
      <c r="BE131" s="51" t="s">
        <v>147</v>
      </c>
    </row>
    <row r="132" spans="1:57" s="201" customFormat="1" ht="12.75" x14ac:dyDescent="0.2">
      <c r="A132" s="51">
        <v>2026</v>
      </c>
      <c r="B132" s="51">
        <v>891780111</v>
      </c>
      <c r="C132" s="51" t="s">
        <v>79</v>
      </c>
      <c r="D132" s="161" t="s">
        <v>8076</v>
      </c>
      <c r="E132" s="56" t="s">
        <v>8077</v>
      </c>
      <c r="F132" s="56">
        <v>0</v>
      </c>
      <c r="G132" s="56" t="s">
        <v>82</v>
      </c>
      <c r="H132" s="51" t="s">
        <v>174</v>
      </c>
      <c r="I132" s="121" t="s">
        <v>198</v>
      </c>
      <c r="J132" s="173" t="s">
        <v>8078</v>
      </c>
      <c r="K132" s="114">
        <v>379286223.61000001</v>
      </c>
      <c r="L132" s="51" t="s">
        <v>86</v>
      </c>
      <c r="M132" s="173" t="s">
        <v>8079</v>
      </c>
      <c r="N132" s="115">
        <v>900200085</v>
      </c>
      <c r="O132" s="109">
        <v>318</v>
      </c>
      <c r="P132" s="116">
        <v>46044</v>
      </c>
      <c r="Q132" s="109">
        <v>379286223.61000001</v>
      </c>
      <c r="R132" s="109">
        <v>3099</v>
      </c>
      <c r="S132" s="116">
        <v>46049</v>
      </c>
      <c r="T132" s="114">
        <v>379286223.61000001</v>
      </c>
      <c r="U132" s="56" t="s">
        <v>88</v>
      </c>
      <c r="V132" s="114">
        <v>85459497</v>
      </c>
      <c r="W132" s="121" t="s">
        <v>7520</v>
      </c>
      <c r="X132" s="116">
        <v>46049</v>
      </c>
      <c r="Y132" s="116">
        <v>46057</v>
      </c>
      <c r="Z132" s="116" t="s">
        <v>90</v>
      </c>
      <c r="AA132" s="116">
        <v>46146</v>
      </c>
      <c r="AB132" s="671">
        <f t="shared" si="9"/>
        <v>89</v>
      </c>
      <c r="AC132" s="56">
        <v>1</v>
      </c>
      <c r="AD132" s="114">
        <v>189643115</v>
      </c>
      <c r="AE132" s="56">
        <v>1</v>
      </c>
      <c r="AF132" s="116">
        <v>46182</v>
      </c>
      <c r="AG132" s="54">
        <f t="shared" si="5"/>
        <v>36</v>
      </c>
      <c r="AH132" s="56">
        <v>0</v>
      </c>
      <c r="AI132" s="114">
        <v>0</v>
      </c>
      <c r="AJ132" s="56" t="s">
        <v>90</v>
      </c>
      <c r="AK132" s="116" t="s">
        <v>90</v>
      </c>
      <c r="AL132" s="56">
        <v>1</v>
      </c>
      <c r="AM132" s="116">
        <v>46142</v>
      </c>
      <c r="AN132" s="116">
        <v>46157</v>
      </c>
      <c r="AO132" s="116">
        <v>46162</v>
      </c>
      <c r="AP132" s="54">
        <f t="shared" si="6"/>
        <v>15</v>
      </c>
      <c r="AQ132" s="54">
        <f>+K132+AD132-AI132</f>
        <v>568929338.61000001</v>
      </c>
      <c r="AR132" s="56" t="s">
        <v>88</v>
      </c>
      <c r="AS132" s="114">
        <v>379286223.61000001</v>
      </c>
      <c r="AT132" s="56" t="s">
        <v>88</v>
      </c>
      <c r="AU132" s="114">
        <v>189643111</v>
      </c>
      <c r="AV132" s="116">
        <v>46057</v>
      </c>
      <c r="AW132" s="113">
        <v>349484080</v>
      </c>
      <c r="AX132" s="58">
        <f t="shared" si="7"/>
        <v>219445258.61000001</v>
      </c>
      <c r="AY132" s="112">
        <f t="shared" si="8"/>
        <v>0.61428380693787821</v>
      </c>
      <c r="AZ132" s="159">
        <v>0.92</v>
      </c>
      <c r="BA132" s="111" t="s">
        <v>90</v>
      </c>
      <c r="BB132" s="56" t="s">
        <v>149</v>
      </c>
      <c r="BC132" s="173" t="s">
        <v>8080</v>
      </c>
      <c r="BD132" s="51" t="s">
        <v>88</v>
      </c>
      <c r="BE132" s="51" t="s">
        <v>147</v>
      </c>
    </row>
    <row r="133" spans="1:57" s="201" customFormat="1" ht="12.75" x14ac:dyDescent="0.2">
      <c r="A133" s="51">
        <v>2026</v>
      </c>
      <c r="B133" s="51">
        <v>891780111</v>
      </c>
      <c r="C133" s="51" t="s">
        <v>79</v>
      </c>
      <c r="D133" s="161" t="s">
        <v>8081</v>
      </c>
      <c r="E133" s="56" t="s">
        <v>8082</v>
      </c>
      <c r="F133" s="56">
        <v>0</v>
      </c>
      <c r="G133" s="56" t="s">
        <v>82</v>
      </c>
      <c r="H133" s="51" t="s">
        <v>83</v>
      </c>
      <c r="I133" s="121" t="s">
        <v>198</v>
      </c>
      <c r="J133" s="173" t="s">
        <v>8083</v>
      </c>
      <c r="K133" s="114">
        <v>41087606</v>
      </c>
      <c r="L133" s="51" t="s">
        <v>86</v>
      </c>
      <c r="M133" s="173" t="s">
        <v>8084</v>
      </c>
      <c r="N133" s="115">
        <v>901051111</v>
      </c>
      <c r="O133" s="109">
        <v>332</v>
      </c>
      <c r="P133" s="116">
        <v>46044</v>
      </c>
      <c r="Q133" s="109">
        <v>41087606</v>
      </c>
      <c r="R133" s="109">
        <v>3113</v>
      </c>
      <c r="S133" s="116">
        <v>46049</v>
      </c>
      <c r="T133" s="114">
        <v>41087606</v>
      </c>
      <c r="U133" s="56" t="s">
        <v>88</v>
      </c>
      <c r="V133" s="114">
        <v>85467461</v>
      </c>
      <c r="W133" s="121" t="s">
        <v>7434</v>
      </c>
      <c r="X133" s="116">
        <v>46049</v>
      </c>
      <c r="Y133" s="116">
        <v>46051</v>
      </c>
      <c r="Z133" s="116">
        <v>46051</v>
      </c>
      <c r="AA133" s="116">
        <v>46087</v>
      </c>
      <c r="AB133" s="671">
        <f t="shared" si="9"/>
        <v>36</v>
      </c>
      <c r="AC133" s="56">
        <v>0</v>
      </c>
      <c r="AD133" s="114">
        <v>0</v>
      </c>
      <c r="AE133" s="56">
        <v>0</v>
      </c>
      <c r="AF133" s="116" t="s">
        <v>90</v>
      </c>
      <c r="AG133" s="54">
        <f t="shared" si="5"/>
        <v>0</v>
      </c>
      <c r="AH133" s="56">
        <v>0</v>
      </c>
      <c r="AI133" s="114">
        <v>0</v>
      </c>
      <c r="AJ133" s="56" t="s">
        <v>90</v>
      </c>
      <c r="AK133" s="116" t="s">
        <v>90</v>
      </c>
      <c r="AL133" s="56">
        <v>0</v>
      </c>
      <c r="AM133" s="116" t="s">
        <v>90</v>
      </c>
      <c r="AN133" s="116" t="s">
        <v>90</v>
      </c>
      <c r="AO133" s="116" t="s">
        <v>90</v>
      </c>
      <c r="AP133" s="54">
        <f t="shared" si="6"/>
        <v>0</v>
      </c>
      <c r="AQ133" s="54">
        <f>+K133+AD133-AI133</f>
        <v>41087606</v>
      </c>
      <c r="AR133" s="56" t="s">
        <v>88</v>
      </c>
      <c r="AS133" s="114">
        <v>41087606</v>
      </c>
      <c r="AT133" s="56" t="s">
        <v>91</v>
      </c>
      <c r="AU133" s="114">
        <v>0</v>
      </c>
      <c r="AV133" s="116" t="s">
        <v>90</v>
      </c>
      <c r="AW133" s="113">
        <v>0</v>
      </c>
      <c r="AX133" s="58">
        <f t="shared" si="7"/>
        <v>41087606</v>
      </c>
      <c r="AY133" s="112">
        <f t="shared" si="8"/>
        <v>0</v>
      </c>
      <c r="AZ133" s="159">
        <v>0</v>
      </c>
      <c r="BA133" s="111" t="s">
        <v>90</v>
      </c>
      <c r="BB133" s="56" t="s">
        <v>149</v>
      </c>
      <c r="BC133" s="173" t="s">
        <v>8085</v>
      </c>
      <c r="BD133" s="51" t="s">
        <v>88</v>
      </c>
      <c r="BE133" s="51" t="s">
        <v>147</v>
      </c>
    </row>
    <row r="134" spans="1:57" s="201" customFormat="1" ht="12.75" x14ac:dyDescent="0.2">
      <c r="A134" s="51">
        <v>2026</v>
      </c>
      <c r="B134" s="51">
        <v>891780111</v>
      </c>
      <c r="C134" s="51" t="s">
        <v>79</v>
      </c>
      <c r="D134" s="161" t="s">
        <v>8086</v>
      </c>
      <c r="E134" s="56" t="s">
        <v>8087</v>
      </c>
      <c r="F134" s="56">
        <v>0</v>
      </c>
      <c r="G134" s="56" t="s">
        <v>82</v>
      </c>
      <c r="H134" s="51" t="s">
        <v>174</v>
      </c>
      <c r="I134" s="121" t="s">
        <v>198</v>
      </c>
      <c r="J134" s="173" t="s">
        <v>8088</v>
      </c>
      <c r="K134" s="114">
        <v>268830000</v>
      </c>
      <c r="L134" s="51" t="s">
        <v>86</v>
      </c>
      <c r="M134" s="173" t="s">
        <v>8089</v>
      </c>
      <c r="N134" s="115">
        <v>901550798</v>
      </c>
      <c r="O134" s="109">
        <v>406</v>
      </c>
      <c r="P134" s="116">
        <v>46048</v>
      </c>
      <c r="Q134" s="109">
        <v>268830000</v>
      </c>
      <c r="R134" s="109">
        <v>3292</v>
      </c>
      <c r="S134" s="116">
        <v>46050</v>
      </c>
      <c r="T134" s="114">
        <v>268830000</v>
      </c>
      <c r="U134" s="56" t="s">
        <v>88</v>
      </c>
      <c r="V134" s="114">
        <v>85465146</v>
      </c>
      <c r="W134" s="121" t="s">
        <v>7472</v>
      </c>
      <c r="X134" s="116">
        <v>46050</v>
      </c>
      <c r="Y134" s="116">
        <v>46058</v>
      </c>
      <c r="Z134" s="116">
        <v>46050</v>
      </c>
      <c r="AA134" s="116">
        <v>46066</v>
      </c>
      <c r="AB134" s="671">
        <f t="shared" si="9"/>
        <v>8</v>
      </c>
      <c r="AC134" s="56">
        <v>0</v>
      </c>
      <c r="AD134" s="114">
        <v>0</v>
      </c>
      <c r="AE134" s="56">
        <v>0</v>
      </c>
      <c r="AF134" s="116" t="s">
        <v>90</v>
      </c>
      <c r="AG134" s="54">
        <f t="shared" si="5"/>
        <v>0</v>
      </c>
      <c r="AH134" s="56">
        <v>0</v>
      </c>
      <c r="AI134" s="114">
        <v>0</v>
      </c>
      <c r="AJ134" s="56" t="s">
        <v>90</v>
      </c>
      <c r="AK134" s="116" t="s">
        <v>90</v>
      </c>
      <c r="AL134" s="56">
        <v>0</v>
      </c>
      <c r="AM134" s="116" t="s">
        <v>90</v>
      </c>
      <c r="AN134" s="116" t="s">
        <v>90</v>
      </c>
      <c r="AO134" s="116" t="s">
        <v>90</v>
      </c>
      <c r="AP134" s="54">
        <f t="shared" si="6"/>
        <v>0</v>
      </c>
      <c r="AQ134" s="54">
        <f>+K134+AD134-AI134</f>
        <v>268830000</v>
      </c>
      <c r="AR134" s="56" t="s">
        <v>88</v>
      </c>
      <c r="AS134" s="114">
        <v>268830000</v>
      </c>
      <c r="AT134" s="56" t="s">
        <v>88</v>
      </c>
      <c r="AU134" s="114">
        <v>134415000</v>
      </c>
      <c r="AV134" s="116">
        <v>46057</v>
      </c>
      <c r="AW134" s="113">
        <v>268830000</v>
      </c>
      <c r="AX134" s="58">
        <f t="shared" si="7"/>
        <v>0</v>
      </c>
      <c r="AY134" s="112">
        <f t="shared" si="8"/>
        <v>1</v>
      </c>
      <c r="AZ134" s="159">
        <v>1</v>
      </c>
      <c r="BA134" s="111" t="s">
        <v>90</v>
      </c>
      <c r="BB134" s="56" t="s">
        <v>149</v>
      </c>
      <c r="BC134" s="173" t="s">
        <v>8090</v>
      </c>
      <c r="BD134" s="51" t="s">
        <v>88</v>
      </c>
      <c r="BE134" s="51" t="s">
        <v>147</v>
      </c>
    </row>
    <row r="135" spans="1:57" s="201" customFormat="1" ht="12.75" x14ac:dyDescent="0.2">
      <c r="A135" s="51">
        <v>2026</v>
      </c>
      <c r="B135" s="51">
        <v>891780111</v>
      </c>
      <c r="C135" s="51" t="s">
        <v>79</v>
      </c>
      <c r="D135" s="161" t="s">
        <v>8091</v>
      </c>
      <c r="E135" s="56" t="s">
        <v>8092</v>
      </c>
      <c r="F135" s="56">
        <v>0</v>
      </c>
      <c r="G135" s="56" t="s">
        <v>82</v>
      </c>
      <c r="H135" s="51" t="s">
        <v>83</v>
      </c>
      <c r="I135" s="121" t="s">
        <v>198</v>
      </c>
      <c r="J135" s="173" t="s">
        <v>8093</v>
      </c>
      <c r="K135" s="114">
        <v>83881672</v>
      </c>
      <c r="L135" s="51" t="s">
        <v>86</v>
      </c>
      <c r="M135" s="173" t="s">
        <v>8094</v>
      </c>
      <c r="N135" s="115">
        <v>901283655</v>
      </c>
      <c r="O135" s="109">
        <v>317</v>
      </c>
      <c r="P135" s="116">
        <v>46044</v>
      </c>
      <c r="Q135" s="109">
        <v>83881672</v>
      </c>
      <c r="R135" s="109">
        <v>3295</v>
      </c>
      <c r="S135" s="116">
        <v>46050</v>
      </c>
      <c r="T135" s="114">
        <v>83881672</v>
      </c>
      <c r="U135" s="56" t="s">
        <v>88</v>
      </c>
      <c r="V135" s="114">
        <v>36665858</v>
      </c>
      <c r="W135" s="121" t="s">
        <v>7665</v>
      </c>
      <c r="X135" s="116">
        <v>46050</v>
      </c>
      <c r="Y135" s="116">
        <v>46050</v>
      </c>
      <c r="Z135" s="116">
        <v>46050</v>
      </c>
      <c r="AA135" s="116">
        <v>46079</v>
      </c>
      <c r="AB135" s="671">
        <f t="shared" si="9"/>
        <v>29</v>
      </c>
      <c r="AC135" s="56">
        <v>0</v>
      </c>
      <c r="AD135" s="114">
        <v>0</v>
      </c>
      <c r="AE135" s="56">
        <v>0</v>
      </c>
      <c r="AF135" s="116" t="s">
        <v>90</v>
      </c>
      <c r="AG135" s="54">
        <f t="shared" ref="AG135:AG145" si="10">+IF(AF135="1800-01-01",0,AF135-AA135)</f>
        <v>0</v>
      </c>
      <c r="AH135" s="56">
        <v>0</v>
      </c>
      <c r="AI135" s="114">
        <v>0</v>
      </c>
      <c r="AJ135" s="56" t="s">
        <v>90</v>
      </c>
      <c r="AK135" s="116" t="s">
        <v>90</v>
      </c>
      <c r="AL135" s="56">
        <v>0</v>
      </c>
      <c r="AM135" s="116" t="s">
        <v>90</v>
      </c>
      <c r="AN135" s="116" t="s">
        <v>90</v>
      </c>
      <c r="AO135" s="116" t="s">
        <v>90</v>
      </c>
      <c r="AP135" s="54">
        <f t="shared" ref="AP135:AP198" si="11">+IF(AM135="1800-01-01",0,AN135-AM135)</f>
        <v>0</v>
      </c>
      <c r="AQ135" s="54">
        <f>+K135+AD135-AI135</f>
        <v>83881672</v>
      </c>
      <c r="AR135" s="56" t="s">
        <v>88</v>
      </c>
      <c r="AS135" s="114">
        <v>83881672</v>
      </c>
      <c r="AT135" s="56" t="s">
        <v>91</v>
      </c>
      <c r="AU135" s="114">
        <v>0</v>
      </c>
      <c r="AV135" s="116" t="s">
        <v>90</v>
      </c>
      <c r="AW135" s="113">
        <v>83881672</v>
      </c>
      <c r="AX135" s="58">
        <f t="shared" ref="AX135:AX198" si="12">AQ135-AW135</f>
        <v>0</v>
      </c>
      <c r="AY135" s="112">
        <f t="shared" ref="AY135:AY198" si="13">+IFERROR(AW135/AQ135,"_")</f>
        <v>1</v>
      </c>
      <c r="AZ135" s="159">
        <v>1</v>
      </c>
      <c r="BA135" s="111" t="s">
        <v>90</v>
      </c>
      <c r="BB135" s="56" t="s">
        <v>149</v>
      </c>
      <c r="BC135" s="173" t="s">
        <v>8095</v>
      </c>
      <c r="BD135" s="51" t="s">
        <v>88</v>
      </c>
      <c r="BE135" s="51" t="s">
        <v>147</v>
      </c>
    </row>
    <row r="136" spans="1:57" s="201" customFormat="1" ht="12.75" x14ac:dyDescent="0.2">
      <c r="A136" s="51">
        <v>2026</v>
      </c>
      <c r="B136" s="51">
        <v>891780111</v>
      </c>
      <c r="C136" s="51" t="s">
        <v>79</v>
      </c>
      <c r="D136" s="161" t="s">
        <v>8096</v>
      </c>
      <c r="E136" s="56" t="s">
        <v>8097</v>
      </c>
      <c r="F136" s="56">
        <v>0</v>
      </c>
      <c r="G136" s="56" t="s">
        <v>82</v>
      </c>
      <c r="H136" s="51" t="s">
        <v>83</v>
      </c>
      <c r="I136" s="121" t="s">
        <v>198</v>
      </c>
      <c r="J136" s="173" t="s">
        <v>8098</v>
      </c>
      <c r="K136" s="114">
        <v>58224201</v>
      </c>
      <c r="L136" s="51" t="s">
        <v>86</v>
      </c>
      <c r="M136" s="173" t="s">
        <v>8099</v>
      </c>
      <c r="N136" s="115">
        <v>901024882</v>
      </c>
      <c r="O136" s="109">
        <v>388</v>
      </c>
      <c r="P136" s="116">
        <v>46045</v>
      </c>
      <c r="Q136" s="109">
        <v>58224201</v>
      </c>
      <c r="R136" s="109">
        <v>3300</v>
      </c>
      <c r="S136" s="116">
        <v>46050</v>
      </c>
      <c r="T136" s="114">
        <v>58224201</v>
      </c>
      <c r="U136" s="56" t="s">
        <v>88</v>
      </c>
      <c r="V136" s="114">
        <v>85467461</v>
      </c>
      <c r="W136" s="121" t="s">
        <v>7434</v>
      </c>
      <c r="X136" s="116">
        <v>46050</v>
      </c>
      <c r="Y136" s="116">
        <v>46051</v>
      </c>
      <c r="Z136" s="116">
        <v>46051</v>
      </c>
      <c r="AA136" s="116">
        <v>46066</v>
      </c>
      <c r="AB136" s="671">
        <f t="shared" ref="AB136:AB199" si="14">+AA136-Y136</f>
        <v>15</v>
      </c>
      <c r="AC136" s="56">
        <v>0</v>
      </c>
      <c r="AD136" s="114">
        <v>0</v>
      </c>
      <c r="AE136" s="56">
        <v>0</v>
      </c>
      <c r="AF136" s="116" t="s">
        <v>90</v>
      </c>
      <c r="AG136" s="54">
        <f t="shared" si="10"/>
        <v>0</v>
      </c>
      <c r="AH136" s="56">
        <v>0</v>
      </c>
      <c r="AI136" s="114">
        <v>0</v>
      </c>
      <c r="AJ136" s="56" t="s">
        <v>90</v>
      </c>
      <c r="AK136" s="116" t="s">
        <v>90</v>
      </c>
      <c r="AL136" s="56">
        <v>0</v>
      </c>
      <c r="AM136" s="116" t="s">
        <v>90</v>
      </c>
      <c r="AN136" s="116" t="s">
        <v>90</v>
      </c>
      <c r="AO136" s="116" t="s">
        <v>90</v>
      </c>
      <c r="AP136" s="54">
        <f t="shared" si="11"/>
        <v>0</v>
      </c>
      <c r="AQ136" s="54">
        <f>+K136+AD136-AI136</f>
        <v>58224201</v>
      </c>
      <c r="AR136" s="56" t="s">
        <v>88</v>
      </c>
      <c r="AS136" s="114">
        <v>58224201</v>
      </c>
      <c r="AT136" s="56" t="s">
        <v>91</v>
      </c>
      <c r="AU136" s="114">
        <v>0</v>
      </c>
      <c r="AV136" s="116" t="s">
        <v>90</v>
      </c>
      <c r="AW136" s="113">
        <v>58224201</v>
      </c>
      <c r="AX136" s="58">
        <f t="shared" si="12"/>
        <v>0</v>
      </c>
      <c r="AY136" s="112">
        <f t="shared" si="13"/>
        <v>1</v>
      </c>
      <c r="AZ136" s="159">
        <v>1</v>
      </c>
      <c r="BA136" s="111" t="s">
        <v>90</v>
      </c>
      <c r="BB136" s="56" t="s">
        <v>149</v>
      </c>
      <c r="BC136" s="173" t="s">
        <v>8100</v>
      </c>
      <c r="BD136" s="51" t="s">
        <v>88</v>
      </c>
      <c r="BE136" s="51" t="s">
        <v>147</v>
      </c>
    </row>
    <row r="137" spans="1:57" s="201" customFormat="1" ht="12.75" x14ac:dyDescent="0.2">
      <c r="A137" s="51">
        <v>2026</v>
      </c>
      <c r="B137" s="51">
        <v>891780111</v>
      </c>
      <c r="C137" s="51" t="s">
        <v>79</v>
      </c>
      <c r="D137" s="161" t="s">
        <v>8101</v>
      </c>
      <c r="E137" s="56" t="s">
        <v>8102</v>
      </c>
      <c r="F137" s="56">
        <v>0</v>
      </c>
      <c r="G137" s="56" t="s">
        <v>82</v>
      </c>
      <c r="H137" s="51" t="s">
        <v>174</v>
      </c>
      <c r="I137" s="121" t="s">
        <v>198</v>
      </c>
      <c r="J137" s="173" t="s">
        <v>8103</v>
      </c>
      <c r="K137" s="114">
        <v>40336240</v>
      </c>
      <c r="L137" s="51" t="s">
        <v>86</v>
      </c>
      <c r="M137" s="173" t="s">
        <v>8104</v>
      </c>
      <c r="N137" s="115">
        <v>901068907</v>
      </c>
      <c r="O137" s="109">
        <v>379</v>
      </c>
      <c r="P137" s="116">
        <v>46045</v>
      </c>
      <c r="Q137" s="109">
        <v>40336240</v>
      </c>
      <c r="R137" s="109">
        <v>3506</v>
      </c>
      <c r="S137" s="116">
        <v>46051</v>
      </c>
      <c r="T137" s="114">
        <v>40336240</v>
      </c>
      <c r="U137" s="56" t="s">
        <v>88</v>
      </c>
      <c r="V137" s="114">
        <v>85459497</v>
      </c>
      <c r="W137" s="121" t="s">
        <v>7520</v>
      </c>
      <c r="X137" s="116">
        <v>46051</v>
      </c>
      <c r="Y137" s="116">
        <v>46064</v>
      </c>
      <c r="Z137" s="116">
        <v>46058</v>
      </c>
      <c r="AA137" s="116">
        <v>46106</v>
      </c>
      <c r="AB137" s="671">
        <f t="shared" si="14"/>
        <v>42</v>
      </c>
      <c r="AC137" s="56">
        <v>1</v>
      </c>
      <c r="AD137" s="114">
        <v>38809351</v>
      </c>
      <c r="AE137" s="56">
        <v>1</v>
      </c>
      <c r="AF137" s="116">
        <v>46136</v>
      </c>
      <c r="AG137" s="54">
        <f t="shared" si="10"/>
        <v>30</v>
      </c>
      <c r="AH137" s="56">
        <v>0</v>
      </c>
      <c r="AI137" s="114">
        <v>0</v>
      </c>
      <c r="AJ137" s="56" t="s">
        <v>90</v>
      </c>
      <c r="AK137" s="116" t="s">
        <v>90</v>
      </c>
      <c r="AL137" s="56">
        <v>1</v>
      </c>
      <c r="AM137" s="116">
        <v>46133</v>
      </c>
      <c r="AN137" s="116">
        <v>46157</v>
      </c>
      <c r="AO137" s="116">
        <v>46160</v>
      </c>
      <c r="AP137" s="54">
        <f t="shared" si="11"/>
        <v>24</v>
      </c>
      <c r="AQ137" s="54">
        <f>+K137+AD137-AI137</f>
        <v>79145591</v>
      </c>
      <c r="AR137" s="56" t="s">
        <v>88</v>
      </c>
      <c r="AS137" s="114">
        <v>40336240</v>
      </c>
      <c r="AT137" s="56" t="s">
        <v>88</v>
      </c>
      <c r="AU137" s="114">
        <v>20168120</v>
      </c>
      <c r="AV137" s="116">
        <v>46064</v>
      </c>
      <c r="AW137" s="113">
        <v>0</v>
      </c>
      <c r="AX137" s="58">
        <f t="shared" si="12"/>
        <v>79145591</v>
      </c>
      <c r="AY137" s="112">
        <f t="shared" si="13"/>
        <v>0</v>
      </c>
      <c r="AZ137" s="159">
        <v>0</v>
      </c>
      <c r="BA137" s="111" t="s">
        <v>90</v>
      </c>
      <c r="BB137" s="56" t="s">
        <v>149</v>
      </c>
      <c r="BC137" s="173" t="s">
        <v>8105</v>
      </c>
      <c r="BD137" s="51" t="s">
        <v>88</v>
      </c>
      <c r="BE137" s="51" t="s">
        <v>147</v>
      </c>
    </row>
    <row r="138" spans="1:57" s="201" customFormat="1" ht="12.75" x14ac:dyDescent="0.2">
      <c r="A138" s="51">
        <v>2026</v>
      </c>
      <c r="B138" s="51">
        <v>891780111</v>
      </c>
      <c r="C138" s="51" t="s">
        <v>79</v>
      </c>
      <c r="D138" s="161" t="s">
        <v>8106</v>
      </c>
      <c r="E138" s="56" t="s">
        <v>8107</v>
      </c>
      <c r="F138" s="56">
        <v>0</v>
      </c>
      <c r="G138" s="56" t="s">
        <v>82</v>
      </c>
      <c r="H138" s="51" t="s">
        <v>83</v>
      </c>
      <c r="I138" s="121" t="s">
        <v>198</v>
      </c>
      <c r="J138" s="173" t="s">
        <v>8108</v>
      </c>
      <c r="K138" s="114">
        <v>15757365</v>
      </c>
      <c r="L138" s="51" t="s">
        <v>86</v>
      </c>
      <c r="M138" s="173" t="s">
        <v>8109</v>
      </c>
      <c r="N138" s="115">
        <v>57433992</v>
      </c>
      <c r="O138" s="109">
        <v>384</v>
      </c>
      <c r="P138" s="116">
        <v>46045</v>
      </c>
      <c r="Q138" s="109">
        <v>15757365</v>
      </c>
      <c r="R138" s="109">
        <v>3508</v>
      </c>
      <c r="S138" s="116">
        <v>46051</v>
      </c>
      <c r="T138" s="114">
        <v>15757365</v>
      </c>
      <c r="U138" s="56" t="s">
        <v>88</v>
      </c>
      <c r="V138" s="114">
        <v>36665858</v>
      </c>
      <c r="W138" s="121" t="s">
        <v>7665</v>
      </c>
      <c r="X138" s="116">
        <v>46051</v>
      </c>
      <c r="Y138" s="116">
        <v>46051</v>
      </c>
      <c r="Z138" s="116" t="s">
        <v>90</v>
      </c>
      <c r="AA138" s="116">
        <v>46064</v>
      </c>
      <c r="AB138" s="671">
        <f t="shared" si="14"/>
        <v>13</v>
      </c>
      <c r="AC138" s="56">
        <v>0</v>
      </c>
      <c r="AD138" s="114">
        <v>0</v>
      </c>
      <c r="AE138" s="56">
        <v>0</v>
      </c>
      <c r="AF138" s="116" t="s">
        <v>90</v>
      </c>
      <c r="AG138" s="54">
        <f t="shared" si="10"/>
        <v>0</v>
      </c>
      <c r="AH138" s="56">
        <v>0</v>
      </c>
      <c r="AI138" s="114">
        <v>0</v>
      </c>
      <c r="AJ138" s="56" t="s">
        <v>90</v>
      </c>
      <c r="AK138" s="116" t="s">
        <v>90</v>
      </c>
      <c r="AL138" s="56">
        <v>0</v>
      </c>
      <c r="AM138" s="116" t="s">
        <v>90</v>
      </c>
      <c r="AN138" s="116" t="s">
        <v>90</v>
      </c>
      <c r="AO138" s="116" t="s">
        <v>90</v>
      </c>
      <c r="AP138" s="54">
        <f t="shared" si="11"/>
        <v>0</v>
      </c>
      <c r="AQ138" s="54">
        <f>+K138+AD138-AI138</f>
        <v>15757365</v>
      </c>
      <c r="AR138" s="56" t="s">
        <v>88</v>
      </c>
      <c r="AS138" s="114">
        <v>15757365</v>
      </c>
      <c r="AT138" s="56" t="s">
        <v>91</v>
      </c>
      <c r="AU138" s="114">
        <v>0</v>
      </c>
      <c r="AV138" s="116" t="s">
        <v>90</v>
      </c>
      <c r="AW138" s="113">
        <v>15757365</v>
      </c>
      <c r="AX138" s="58">
        <f t="shared" si="12"/>
        <v>0</v>
      </c>
      <c r="AY138" s="112">
        <f t="shared" si="13"/>
        <v>1</v>
      </c>
      <c r="AZ138" s="159">
        <v>1</v>
      </c>
      <c r="BA138" s="111" t="s">
        <v>90</v>
      </c>
      <c r="BB138" s="56" t="s">
        <v>149</v>
      </c>
      <c r="BC138" s="173" t="s">
        <v>8110</v>
      </c>
      <c r="BD138" s="51" t="s">
        <v>88</v>
      </c>
      <c r="BE138" s="51" t="s">
        <v>147</v>
      </c>
    </row>
    <row r="139" spans="1:57" s="201" customFormat="1" ht="12.75" x14ac:dyDescent="0.2">
      <c r="A139" s="51">
        <v>2026</v>
      </c>
      <c r="B139" s="51">
        <v>891780111</v>
      </c>
      <c r="C139" s="51" t="s">
        <v>79</v>
      </c>
      <c r="D139" s="161" t="s">
        <v>8111</v>
      </c>
      <c r="E139" s="56" t="s">
        <v>8112</v>
      </c>
      <c r="F139" s="56">
        <v>0</v>
      </c>
      <c r="G139" s="56" t="s">
        <v>82</v>
      </c>
      <c r="H139" s="51" t="s">
        <v>174</v>
      </c>
      <c r="I139" s="121" t="s">
        <v>198</v>
      </c>
      <c r="J139" s="173" t="s">
        <v>8113</v>
      </c>
      <c r="K139" s="114">
        <v>9420000</v>
      </c>
      <c r="L139" s="51" t="s">
        <v>86</v>
      </c>
      <c r="M139" s="173" t="s">
        <v>8109</v>
      </c>
      <c r="N139" s="115">
        <v>57433992</v>
      </c>
      <c r="O139" s="109">
        <v>340</v>
      </c>
      <c r="P139" s="116">
        <v>46045</v>
      </c>
      <c r="Q139" s="109">
        <v>9420000</v>
      </c>
      <c r="R139" s="109">
        <v>3565</v>
      </c>
      <c r="S139" s="116">
        <v>46051</v>
      </c>
      <c r="T139" s="114">
        <v>9420000</v>
      </c>
      <c r="U139" s="56" t="s">
        <v>88</v>
      </c>
      <c r="V139" s="114">
        <v>36665858</v>
      </c>
      <c r="W139" s="121" t="s">
        <v>7665</v>
      </c>
      <c r="X139" s="116">
        <v>46051</v>
      </c>
      <c r="Y139" s="116">
        <v>46051</v>
      </c>
      <c r="Z139" s="116" t="s">
        <v>90</v>
      </c>
      <c r="AA139" s="116">
        <v>46064</v>
      </c>
      <c r="AB139" s="671">
        <f t="shared" si="14"/>
        <v>13</v>
      </c>
      <c r="AC139" s="56">
        <v>0</v>
      </c>
      <c r="AD139" s="114">
        <v>0</v>
      </c>
      <c r="AE139" s="56">
        <v>0</v>
      </c>
      <c r="AF139" s="116" t="s">
        <v>90</v>
      </c>
      <c r="AG139" s="54">
        <f t="shared" si="10"/>
        <v>0</v>
      </c>
      <c r="AH139" s="56">
        <v>0</v>
      </c>
      <c r="AI139" s="114">
        <v>0</v>
      </c>
      <c r="AJ139" s="56" t="s">
        <v>90</v>
      </c>
      <c r="AK139" s="116" t="s">
        <v>90</v>
      </c>
      <c r="AL139" s="56">
        <v>0</v>
      </c>
      <c r="AM139" s="116" t="s">
        <v>90</v>
      </c>
      <c r="AN139" s="116" t="s">
        <v>90</v>
      </c>
      <c r="AO139" s="116" t="s">
        <v>90</v>
      </c>
      <c r="AP139" s="54">
        <f t="shared" si="11"/>
        <v>0</v>
      </c>
      <c r="AQ139" s="54">
        <f>+K139+AD139-AI139</f>
        <v>9420000</v>
      </c>
      <c r="AR139" s="56" t="s">
        <v>88</v>
      </c>
      <c r="AS139" s="114">
        <v>9420000</v>
      </c>
      <c r="AT139" s="56" t="s">
        <v>91</v>
      </c>
      <c r="AU139" s="114">
        <v>0</v>
      </c>
      <c r="AV139" s="116" t="s">
        <v>90</v>
      </c>
      <c r="AW139" s="113">
        <v>9420000</v>
      </c>
      <c r="AX139" s="58">
        <f t="shared" si="12"/>
        <v>0</v>
      </c>
      <c r="AY139" s="112">
        <f t="shared" si="13"/>
        <v>1</v>
      </c>
      <c r="AZ139" s="159">
        <v>1</v>
      </c>
      <c r="BA139" s="111" t="s">
        <v>90</v>
      </c>
      <c r="BB139" s="56" t="s">
        <v>149</v>
      </c>
      <c r="BC139" s="173" t="s">
        <v>8114</v>
      </c>
      <c r="BD139" s="51" t="s">
        <v>88</v>
      </c>
      <c r="BE139" s="51" t="s">
        <v>147</v>
      </c>
    </row>
    <row r="140" spans="1:57" s="201" customFormat="1" ht="12.75" x14ac:dyDescent="0.2">
      <c r="A140" s="51">
        <v>2026</v>
      </c>
      <c r="B140" s="51">
        <v>891780111</v>
      </c>
      <c r="C140" s="51" t="s">
        <v>79</v>
      </c>
      <c r="D140" s="161" t="s">
        <v>8115</v>
      </c>
      <c r="E140" s="56" t="s">
        <v>8116</v>
      </c>
      <c r="F140" s="56">
        <v>0</v>
      </c>
      <c r="G140" s="56" t="s">
        <v>82</v>
      </c>
      <c r="H140" s="51" t="s">
        <v>174</v>
      </c>
      <c r="I140" s="121" t="s">
        <v>198</v>
      </c>
      <c r="J140" s="173" t="s">
        <v>8117</v>
      </c>
      <c r="K140" s="114">
        <v>188299650</v>
      </c>
      <c r="L140" s="51" t="s">
        <v>86</v>
      </c>
      <c r="M140" s="173" t="s">
        <v>8118</v>
      </c>
      <c r="N140" s="115">
        <v>890406136</v>
      </c>
      <c r="O140" s="109">
        <v>168</v>
      </c>
      <c r="P140" s="116">
        <v>46038</v>
      </c>
      <c r="Q140" s="109">
        <v>188299650</v>
      </c>
      <c r="R140" s="109">
        <v>3566</v>
      </c>
      <c r="S140" s="116">
        <v>46051</v>
      </c>
      <c r="T140" s="114">
        <v>188299650</v>
      </c>
      <c r="U140" s="56" t="s">
        <v>88</v>
      </c>
      <c r="V140" s="114">
        <v>85151631</v>
      </c>
      <c r="W140" s="121" t="s">
        <v>7606</v>
      </c>
      <c r="X140" s="116">
        <v>46051</v>
      </c>
      <c r="Y140" s="116">
        <v>46077</v>
      </c>
      <c r="Z140" s="116">
        <v>46073</v>
      </c>
      <c r="AA140" s="116">
        <v>46083</v>
      </c>
      <c r="AB140" s="671">
        <f t="shared" si="14"/>
        <v>6</v>
      </c>
      <c r="AC140" s="56">
        <v>0</v>
      </c>
      <c r="AD140" s="114">
        <v>0</v>
      </c>
      <c r="AE140" s="56">
        <v>0</v>
      </c>
      <c r="AF140" s="116" t="s">
        <v>90</v>
      </c>
      <c r="AG140" s="54">
        <f t="shared" si="10"/>
        <v>0</v>
      </c>
      <c r="AH140" s="56">
        <v>0</v>
      </c>
      <c r="AI140" s="114">
        <v>0</v>
      </c>
      <c r="AJ140" s="56" t="s">
        <v>90</v>
      </c>
      <c r="AK140" s="116" t="s">
        <v>90</v>
      </c>
      <c r="AL140" s="56">
        <v>0</v>
      </c>
      <c r="AM140" s="116" t="s">
        <v>90</v>
      </c>
      <c r="AN140" s="116" t="s">
        <v>90</v>
      </c>
      <c r="AO140" s="116" t="s">
        <v>90</v>
      </c>
      <c r="AP140" s="54">
        <f t="shared" si="11"/>
        <v>0</v>
      </c>
      <c r="AQ140" s="54">
        <f>+K140+AD140-AI140</f>
        <v>188299650</v>
      </c>
      <c r="AR140" s="56" t="s">
        <v>88</v>
      </c>
      <c r="AS140" s="114">
        <v>188299650</v>
      </c>
      <c r="AT140" s="56" t="s">
        <v>91</v>
      </c>
      <c r="AU140" s="114">
        <v>0</v>
      </c>
      <c r="AV140" s="116" t="s">
        <v>90</v>
      </c>
      <c r="AW140" s="113">
        <v>174766529</v>
      </c>
      <c r="AX140" s="58">
        <f t="shared" si="12"/>
        <v>13533121</v>
      </c>
      <c r="AY140" s="112">
        <f t="shared" si="13"/>
        <v>0.92812986641239115</v>
      </c>
      <c r="AZ140" s="159">
        <v>1</v>
      </c>
      <c r="BA140" s="111" t="s">
        <v>90</v>
      </c>
      <c r="BB140" s="56" t="s">
        <v>149</v>
      </c>
      <c r="BC140" s="173" t="s">
        <v>8119</v>
      </c>
      <c r="BD140" s="51" t="s">
        <v>88</v>
      </c>
      <c r="BE140" s="51" t="s">
        <v>147</v>
      </c>
    </row>
    <row r="141" spans="1:57" s="201" customFormat="1" ht="12.75" x14ac:dyDescent="0.2">
      <c r="A141" s="51">
        <v>2026</v>
      </c>
      <c r="B141" s="51">
        <v>891780111</v>
      </c>
      <c r="C141" s="51" t="s">
        <v>79</v>
      </c>
      <c r="D141" s="161" t="s">
        <v>8120</v>
      </c>
      <c r="E141" s="56" t="s">
        <v>8121</v>
      </c>
      <c r="F141" s="56">
        <v>0</v>
      </c>
      <c r="G141" s="56" t="s">
        <v>82</v>
      </c>
      <c r="H141" s="51" t="s">
        <v>174</v>
      </c>
      <c r="I141" s="121" t="s">
        <v>198</v>
      </c>
      <c r="J141" s="173" t="s">
        <v>8122</v>
      </c>
      <c r="K141" s="114">
        <v>23883300</v>
      </c>
      <c r="L141" s="51" t="s">
        <v>86</v>
      </c>
      <c r="M141" s="173" t="s">
        <v>8123</v>
      </c>
      <c r="N141" s="115">
        <v>900763287</v>
      </c>
      <c r="O141" s="109">
        <v>438</v>
      </c>
      <c r="P141" s="116">
        <v>46049</v>
      </c>
      <c r="Q141" s="109">
        <v>23883300</v>
      </c>
      <c r="R141" s="109">
        <v>3567</v>
      </c>
      <c r="S141" s="116">
        <v>46051</v>
      </c>
      <c r="T141" s="114">
        <v>23883300</v>
      </c>
      <c r="U141" s="56" t="s">
        <v>88</v>
      </c>
      <c r="V141" s="114">
        <v>85465146</v>
      </c>
      <c r="W141" s="121" t="s">
        <v>7472</v>
      </c>
      <c r="X141" s="116">
        <v>46051</v>
      </c>
      <c r="Y141" s="116">
        <v>46052</v>
      </c>
      <c r="Z141" s="116">
        <v>46052</v>
      </c>
      <c r="AA141" s="116">
        <v>46093</v>
      </c>
      <c r="AB141" s="671">
        <f t="shared" si="14"/>
        <v>41</v>
      </c>
      <c r="AC141" s="56">
        <v>0</v>
      </c>
      <c r="AD141" s="114">
        <v>0</v>
      </c>
      <c r="AE141" s="56">
        <v>0</v>
      </c>
      <c r="AF141" s="116" t="s">
        <v>90</v>
      </c>
      <c r="AG141" s="54">
        <f t="shared" si="10"/>
        <v>0</v>
      </c>
      <c r="AH141" s="56">
        <v>0</v>
      </c>
      <c r="AI141" s="114">
        <v>0</v>
      </c>
      <c r="AJ141" s="56" t="s">
        <v>90</v>
      </c>
      <c r="AK141" s="116" t="s">
        <v>90</v>
      </c>
      <c r="AL141" s="56">
        <v>0</v>
      </c>
      <c r="AM141" s="116" t="s">
        <v>90</v>
      </c>
      <c r="AN141" s="116" t="s">
        <v>90</v>
      </c>
      <c r="AO141" s="116" t="s">
        <v>90</v>
      </c>
      <c r="AP141" s="54">
        <f t="shared" si="11"/>
        <v>0</v>
      </c>
      <c r="AQ141" s="54">
        <f>+K141+AD141-AI141</f>
        <v>23883300</v>
      </c>
      <c r="AR141" s="56" t="s">
        <v>88</v>
      </c>
      <c r="AS141" s="114">
        <v>23883300</v>
      </c>
      <c r="AT141" s="56" t="s">
        <v>91</v>
      </c>
      <c r="AU141" s="114">
        <v>0</v>
      </c>
      <c r="AV141" s="116" t="s">
        <v>90</v>
      </c>
      <c r="AW141" s="113">
        <v>23883300</v>
      </c>
      <c r="AX141" s="58">
        <f t="shared" si="12"/>
        <v>0</v>
      </c>
      <c r="AY141" s="112">
        <f t="shared" si="13"/>
        <v>1</v>
      </c>
      <c r="AZ141" s="159">
        <v>1</v>
      </c>
      <c r="BA141" s="111" t="s">
        <v>90</v>
      </c>
      <c r="BB141" s="56" t="s">
        <v>149</v>
      </c>
      <c r="BC141" s="173" t="s">
        <v>8124</v>
      </c>
      <c r="BD141" s="51" t="s">
        <v>88</v>
      </c>
      <c r="BE141" s="51" t="s">
        <v>147</v>
      </c>
    </row>
    <row r="142" spans="1:57" s="201" customFormat="1" ht="12.75" x14ac:dyDescent="0.2">
      <c r="A142" s="51">
        <v>2026</v>
      </c>
      <c r="B142" s="51">
        <v>891780111</v>
      </c>
      <c r="C142" s="51" t="s">
        <v>79</v>
      </c>
      <c r="D142" s="161" t="s">
        <v>8125</v>
      </c>
      <c r="E142" s="56" t="s">
        <v>8126</v>
      </c>
      <c r="F142" s="56">
        <v>0</v>
      </c>
      <c r="G142" s="56" t="s">
        <v>82</v>
      </c>
      <c r="H142" s="51" t="s">
        <v>174</v>
      </c>
      <c r="I142" s="121" t="s">
        <v>198</v>
      </c>
      <c r="J142" s="173" t="s">
        <v>8127</v>
      </c>
      <c r="K142" s="114">
        <v>128045103</v>
      </c>
      <c r="L142" s="51" t="s">
        <v>86</v>
      </c>
      <c r="M142" s="173" t="s">
        <v>8104</v>
      </c>
      <c r="N142" s="115">
        <v>901068907</v>
      </c>
      <c r="O142" s="109" t="s">
        <v>8128</v>
      </c>
      <c r="P142" s="116">
        <v>46051</v>
      </c>
      <c r="Q142" s="109">
        <v>128045103</v>
      </c>
      <c r="R142" s="109">
        <v>3568</v>
      </c>
      <c r="S142" s="116">
        <v>46051</v>
      </c>
      <c r="T142" s="114">
        <v>128045103</v>
      </c>
      <c r="U142" s="56" t="s">
        <v>88</v>
      </c>
      <c r="V142" s="114">
        <v>85151631</v>
      </c>
      <c r="W142" s="121" t="s">
        <v>7606</v>
      </c>
      <c r="X142" s="116">
        <v>46051</v>
      </c>
      <c r="Y142" s="116">
        <v>46091</v>
      </c>
      <c r="Z142" s="116" t="s">
        <v>90</v>
      </c>
      <c r="AA142" s="116">
        <v>46150</v>
      </c>
      <c r="AB142" s="671">
        <f t="shared" si="14"/>
        <v>59</v>
      </c>
      <c r="AC142" s="56">
        <v>1</v>
      </c>
      <c r="AD142" s="114">
        <v>5076490</v>
      </c>
      <c r="AE142" s="56">
        <v>1</v>
      </c>
      <c r="AF142" s="116">
        <v>46180</v>
      </c>
      <c r="AG142" s="54">
        <f t="shared" si="10"/>
        <v>30</v>
      </c>
      <c r="AH142" s="56">
        <v>0</v>
      </c>
      <c r="AI142" s="114">
        <v>0</v>
      </c>
      <c r="AJ142" s="56" t="s">
        <v>90</v>
      </c>
      <c r="AK142" s="116" t="s">
        <v>90</v>
      </c>
      <c r="AL142" s="56">
        <v>0</v>
      </c>
      <c r="AM142" s="116" t="s">
        <v>90</v>
      </c>
      <c r="AN142" s="116" t="s">
        <v>90</v>
      </c>
      <c r="AO142" s="116" t="s">
        <v>90</v>
      </c>
      <c r="AP142" s="54">
        <f t="shared" si="11"/>
        <v>0</v>
      </c>
      <c r="AQ142" s="54">
        <f>+K142+AD142-AI142</f>
        <v>133121593</v>
      </c>
      <c r="AR142" s="56" t="s">
        <v>88</v>
      </c>
      <c r="AS142" s="114">
        <v>128045103</v>
      </c>
      <c r="AT142" s="56" t="s">
        <v>88</v>
      </c>
      <c r="AU142" s="114">
        <v>64022551</v>
      </c>
      <c r="AV142" s="116">
        <v>46072</v>
      </c>
      <c r="AW142" s="113">
        <v>0</v>
      </c>
      <c r="AX142" s="58">
        <f t="shared" si="12"/>
        <v>133121593</v>
      </c>
      <c r="AY142" s="112">
        <f t="shared" si="13"/>
        <v>0</v>
      </c>
      <c r="AZ142" s="159">
        <v>0</v>
      </c>
      <c r="BA142" s="111" t="s">
        <v>90</v>
      </c>
      <c r="BB142" s="56" t="s">
        <v>92</v>
      </c>
      <c r="BC142" s="173" t="s">
        <v>8129</v>
      </c>
      <c r="BD142" s="51" t="s">
        <v>88</v>
      </c>
      <c r="BE142" s="51" t="s">
        <v>147</v>
      </c>
    </row>
    <row r="143" spans="1:57" s="201" customFormat="1" ht="12.75" x14ac:dyDescent="0.2">
      <c r="A143" s="51">
        <v>2026</v>
      </c>
      <c r="B143" s="51">
        <v>891780111</v>
      </c>
      <c r="C143" s="51" t="s">
        <v>79</v>
      </c>
      <c r="D143" s="161" t="s">
        <v>8130</v>
      </c>
      <c r="E143" s="56" t="s">
        <v>8131</v>
      </c>
      <c r="F143" s="56">
        <v>0</v>
      </c>
      <c r="G143" s="56" t="s">
        <v>82</v>
      </c>
      <c r="H143" s="51" t="s">
        <v>174</v>
      </c>
      <c r="I143" s="121" t="s">
        <v>198</v>
      </c>
      <c r="J143" s="173" t="s">
        <v>8132</v>
      </c>
      <c r="K143" s="114">
        <v>231132251</v>
      </c>
      <c r="L143" s="51" t="s">
        <v>86</v>
      </c>
      <c r="M143" s="173" t="s">
        <v>8133</v>
      </c>
      <c r="N143" s="115">
        <v>860001911</v>
      </c>
      <c r="O143" s="109">
        <v>426</v>
      </c>
      <c r="P143" s="116">
        <v>46049</v>
      </c>
      <c r="Q143" s="109">
        <v>474086621</v>
      </c>
      <c r="R143" s="109">
        <v>3577</v>
      </c>
      <c r="S143" s="116">
        <v>46051</v>
      </c>
      <c r="T143" s="114">
        <v>231132251</v>
      </c>
      <c r="U143" s="56" t="s">
        <v>88</v>
      </c>
      <c r="V143" s="114">
        <v>85467461</v>
      </c>
      <c r="W143" s="121" t="s">
        <v>7434</v>
      </c>
      <c r="X143" s="116">
        <v>46051</v>
      </c>
      <c r="Y143" s="116">
        <v>46063</v>
      </c>
      <c r="Z143" s="116">
        <v>46063</v>
      </c>
      <c r="AA143" s="116">
        <v>46123</v>
      </c>
      <c r="AB143" s="671">
        <f t="shared" si="14"/>
        <v>60</v>
      </c>
      <c r="AC143" s="56"/>
      <c r="AD143" s="114">
        <v>0</v>
      </c>
      <c r="AE143" s="56">
        <v>1</v>
      </c>
      <c r="AF143" s="116">
        <v>46152</v>
      </c>
      <c r="AG143" s="54">
        <f t="shared" si="10"/>
        <v>29</v>
      </c>
      <c r="AH143" s="56">
        <v>0</v>
      </c>
      <c r="AI143" s="114">
        <v>0</v>
      </c>
      <c r="AJ143" s="56" t="s">
        <v>90</v>
      </c>
      <c r="AK143" s="116" t="s">
        <v>90</v>
      </c>
      <c r="AL143" s="56">
        <v>0</v>
      </c>
      <c r="AM143" s="116" t="s">
        <v>90</v>
      </c>
      <c r="AN143" s="116" t="s">
        <v>90</v>
      </c>
      <c r="AO143" s="116" t="s">
        <v>90</v>
      </c>
      <c r="AP143" s="54">
        <f t="shared" si="11"/>
        <v>0</v>
      </c>
      <c r="AQ143" s="54">
        <f>+K143+AD143-AI143</f>
        <v>231132251</v>
      </c>
      <c r="AR143" s="56" t="s">
        <v>88</v>
      </c>
      <c r="AS143" s="114">
        <v>231132251</v>
      </c>
      <c r="AT143" s="56" t="s">
        <v>91</v>
      </c>
      <c r="AU143" s="114">
        <v>0</v>
      </c>
      <c r="AV143" s="116" t="s">
        <v>90</v>
      </c>
      <c r="AW143" s="113">
        <v>0</v>
      </c>
      <c r="AX143" s="58">
        <f t="shared" si="12"/>
        <v>231132251</v>
      </c>
      <c r="AY143" s="112">
        <f t="shared" si="13"/>
        <v>0</v>
      </c>
      <c r="AZ143" s="159">
        <v>0</v>
      </c>
      <c r="BA143" s="111" t="s">
        <v>90</v>
      </c>
      <c r="BB143" s="56" t="s">
        <v>92</v>
      </c>
      <c r="BC143" s="173" t="s">
        <v>8134</v>
      </c>
      <c r="BD143" s="51" t="s">
        <v>88</v>
      </c>
      <c r="BE143" s="51" t="s">
        <v>147</v>
      </c>
    </row>
    <row r="144" spans="1:57" s="201" customFormat="1" ht="12.75" x14ac:dyDescent="0.2">
      <c r="A144" s="51">
        <v>2026</v>
      </c>
      <c r="B144" s="51">
        <v>891780111</v>
      </c>
      <c r="C144" s="51" t="s">
        <v>79</v>
      </c>
      <c r="D144" s="161" t="s">
        <v>8135</v>
      </c>
      <c r="E144" s="56" t="s">
        <v>8136</v>
      </c>
      <c r="F144" s="56">
        <v>0</v>
      </c>
      <c r="G144" s="56" t="s">
        <v>82</v>
      </c>
      <c r="H144" s="51" t="s">
        <v>174</v>
      </c>
      <c r="I144" s="121" t="s">
        <v>198</v>
      </c>
      <c r="J144" s="173" t="s">
        <v>8137</v>
      </c>
      <c r="K144" s="114">
        <v>231800845</v>
      </c>
      <c r="L144" s="51" t="s">
        <v>86</v>
      </c>
      <c r="M144" s="173" t="s">
        <v>8138</v>
      </c>
      <c r="N144" s="115">
        <v>900355024</v>
      </c>
      <c r="O144" s="109">
        <v>426</v>
      </c>
      <c r="P144" s="116">
        <v>46050</v>
      </c>
      <c r="Q144" s="109">
        <v>474086621</v>
      </c>
      <c r="R144" s="109">
        <v>3569</v>
      </c>
      <c r="S144" s="116">
        <v>46051</v>
      </c>
      <c r="T144" s="114">
        <v>231800845</v>
      </c>
      <c r="U144" s="56" t="s">
        <v>88</v>
      </c>
      <c r="V144" s="114">
        <v>85467461</v>
      </c>
      <c r="W144" s="121" t="s">
        <v>7434</v>
      </c>
      <c r="X144" s="116">
        <v>46051</v>
      </c>
      <c r="Y144" s="116">
        <v>46058</v>
      </c>
      <c r="Z144" s="116">
        <v>46058</v>
      </c>
      <c r="AA144" s="116">
        <v>46117</v>
      </c>
      <c r="AB144" s="671">
        <f t="shared" si="14"/>
        <v>59</v>
      </c>
      <c r="AC144" s="56">
        <v>0</v>
      </c>
      <c r="AD144" s="114">
        <v>0</v>
      </c>
      <c r="AE144" s="56">
        <v>1</v>
      </c>
      <c r="AF144" s="116">
        <v>46183</v>
      </c>
      <c r="AG144" s="54">
        <f t="shared" si="10"/>
        <v>66</v>
      </c>
      <c r="AH144" s="56">
        <v>0</v>
      </c>
      <c r="AI144" s="114">
        <v>0</v>
      </c>
      <c r="AJ144" s="56" t="s">
        <v>90</v>
      </c>
      <c r="AK144" s="116" t="s">
        <v>90</v>
      </c>
      <c r="AL144" s="56">
        <v>0</v>
      </c>
      <c r="AM144" s="116" t="s">
        <v>90</v>
      </c>
      <c r="AN144" s="116" t="s">
        <v>90</v>
      </c>
      <c r="AO144" s="116" t="s">
        <v>90</v>
      </c>
      <c r="AP144" s="54">
        <f t="shared" si="11"/>
        <v>0</v>
      </c>
      <c r="AQ144" s="54">
        <f>+K144+AD144-AI144</f>
        <v>231800845</v>
      </c>
      <c r="AR144" s="56" t="s">
        <v>88</v>
      </c>
      <c r="AS144" s="114">
        <v>231800845</v>
      </c>
      <c r="AT144" s="56" t="s">
        <v>91</v>
      </c>
      <c r="AU144" s="114">
        <v>0</v>
      </c>
      <c r="AV144" s="116" t="s">
        <v>90</v>
      </c>
      <c r="AW144" s="113">
        <v>0</v>
      </c>
      <c r="AX144" s="58">
        <f t="shared" si="12"/>
        <v>231800845</v>
      </c>
      <c r="AY144" s="112">
        <f t="shared" si="13"/>
        <v>0</v>
      </c>
      <c r="AZ144" s="159">
        <v>0</v>
      </c>
      <c r="BA144" s="111" t="s">
        <v>90</v>
      </c>
      <c r="BB144" s="56" t="s">
        <v>92</v>
      </c>
      <c r="BC144" s="173" t="s">
        <v>8139</v>
      </c>
      <c r="BD144" s="51" t="s">
        <v>88</v>
      </c>
      <c r="BE144" s="51" t="s">
        <v>147</v>
      </c>
    </row>
    <row r="145" spans="1:57" s="201" customFormat="1" ht="12.75" x14ac:dyDescent="0.2">
      <c r="A145" s="51">
        <v>2026</v>
      </c>
      <c r="B145" s="51">
        <v>891780111</v>
      </c>
      <c r="C145" s="51" t="s">
        <v>79</v>
      </c>
      <c r="D145" s="161" t="s">
        <v>8140</v>
      </c>
      <c r="E145" s="56" t="s">
        <v>8141</v>
      </c>
      <c r="F145" s="56">
        <v>0</v>
      </c>
      <c r="G145" s="56" t="s">
        <v>82</v>
      </c>
      <c r="H145" s="51" t="s">
        <v>174</v>
      </c>
      <c r="I145" s="121" t="s">
        <v>198</v>
      </c>
      <c r="J145" s="173" t="s">
        <v>8142</v>
      </c>
      <c r="K145" s="114">
        <v>7140000</v>
      </c>
      <c r="L145" s="51" t="s">
        <v>86</v>
      </c>
      <c r="M145" s="173" t="s">
        <v>8143</v>
      </c>
      <c r="N145" s="115">
        <v>79415098</v>
      </c>
      <c r="O145" s="109">
        <v>198</v>
      </c>
      <c r="P145" s="116">
        <v>46038</v>
      </c>
      <c r="Q145" s="109">
        <v>7140000</v>
      </c>
      <c r="R145" s="109">
        <v>3600</v>
      </c>
      <c r="S145" s="116">
        <v>46052</v>
      </c>
      <c r="T145" s="114">
        <v>7140000</v>
      </c>
      <c r="U145" s="56" t="s">
        <v>88</v>
      </c>
      <c r="V145" s="114">
        <v>36665858</v>
      </c>
      <c r="W145" s="121" t="s">
        <v>7665</v>
      </c>
      <c r="X145" s="116">
        <v>46052</v>
      </c>
      <c r="Y145" s="116">
        <v>46052</v>
      </c>
      <c r="Z145" s="116" t="s">
        <v>90</v>
      </c>
      <c r="AA145" s="116">
        <v>46077</v>
      </c>
      <c r="AB145" s="671">
        <f t="shared" si="14"/>
        <v>25</v>
      </c>
      <c r="AC145" s="56"/>
      <c r="AD145" s="114">
        <v>0</v>
      </c>
      <c r="AE145" s="56">
        <v>1</v>
      </c>
      <c r="AF145" s="116">
        <v>46092</v>
      </c>
      <c r="AG145" s="54">
        <f t="shared" si="10"/>
        <v>15</v>
      </c>
      <c r="AH145" s="56">
        <v>0</v>
      </c>
      <c r="AI145" s="114">
        <v>0</v>
      </c>
      <c r="AJ145" s="56" t="s">
        <v>90</v>
      </c>
      <c r="AK145" s="116" t="s">
        <v>90</v>
      </c>
      <c r="AL145" s="56">
        <v>0</v>
      </c>
      <c r="AM145" s="116" t="s">
        <v>90</v>
      </c>
      <c r="AN145" s="116" t="s">
        <v>90</v>
      </c>
      <c r="AO145" s="116" t="s">
        <v>90</v>
      </c>
      <c r="AP145" s="54">
        <f t="shared" si="11"/>
        <v>0</v>
      </c>
      <c r="AQ145" s="54">
        <f>+K145+AD145-AI145</f>
        <v>7140000</v>
      </c>
      <c r="AR145" s="56" t="s">
        <v>88</v>
      </c>
      <c r="AS145" s="114">
        <v>7140000</v>
      </c>
      <c r="AT145" s="56" t="s">
        <v>91</v>
      </c>
      <c r="AU145" s="114">
        <v>0</v>
      </c>
      <c r="AV145" s="116" t="s">
        <v>90</v>
      </c>
      <c r="AW145" s="113">
        <v>7140000</v>
      </c>
      <c r="AX145" s="58">
        <f t="shared" si="12"/>
        <v>0</v>
      </c>
      <c r="AY145" s="112">
        <f t="shared" si="13"/>
        <v>1</v>
      </c>
      <c r="AZ145" s="159">
        <v>1</v>
      </c>
      <c r="BA145" s="111" t="s">
        <v>90</v>
      </c>
      <c r="BB145" s="56" t="s">
        <v>149</v>
      </c>
      <c r="BC145" s="173" t="s">
        <v>8144</v>
      </c>
      <c r="BD145" s="51" t="s">
        <v>88</v>
      </c>
      <c r="BE145" s="51" t="s">
        <v>147</v>
      </c>
    </row>
    <row r="146" spans="1:57" s="201" customFormat="1" ht="12.75" x14ac:dyDescent="0.2">
      <c r="A146" s="51">
        <v>2026</v>
      </c>
      <c r="B146" s="51">
        <v>891780111</v>
      </c>
      <c r="C146" s="51" t="s">
        <v>79</v>
      </c>
      <c r="D146" s="161" t="s">
        <v>8145</v>
      </c>
      <c r="E146" s="56" t="s">
        <v>8146</v>
      </c>
      <c r="F146" s="56">
        <v>0</v>
      </c>
      <c r="G146" s="56" t="s">
        <v>82</v>
      </c>
      <c r="H146" s="51" t="s">
        <v>174</v>
      </c>
      <c r="I146" s="121" t="s">
        <v>198</v>
      </c>
      <c r="J146" s="173" t="s">
        <v>8147</v>
      </c>
      <c r="K146" s="114">
        <v>61625578</v>
      </c>
      <c r="L146" s="51" t="s">
        <v>86</v>
      </c>
      <c r="M146" s="173" t="s">
        <v>8148</v>
      </c>
      <c r="N146" s="115">
        <v>900749054</v>
      </c>
      <c r="O146" s="109">
        <v>494</v>
      </c>
      <c r="P146" s="116">
        <v>46051</v>
      </c>
      <c r="Q146" s="109">
        <v>61625578</v>
      </c>
      <c r="R146" s="109">
        <v>3601</v>
      </c>
      <c r="S146" s="116">
        <v>46052</v>
      </c>
      <c r="T146" s="114">
        <v>61625578</v>
      </c>
      <c r="U146" s="56" t="s">
        <v>88</v>
      </c>
      <c r="V146" s="114">
        <v>85459497</v>
      </c>
      <c r="W146" s="121" t="s">
        <v>7520</v>
      </c>
      <c r="X146" s="116">
        <v>46052</v>
      </c>
      <c r="Y146" s="116">
        <v>46059</v>
      </c>
      <c r="Z146" s="116">
        <v>46059</v>
      </c>
      <c r="AA146" s="116">
        <v>46104</v>
      </c>
      <c r="AB146" s="671">
        <f t="shared" si="14"/>
        <v>45</v>
      </c>
      <c r="AC146" s="56">
        <v>0</v>
      </c>
      <c r="AD146" s="114">
        <v>0</v>
      </c>
      <c r="AE146" s="56">
        <v>0</v>
      </c>
      <c r="AF146" s="116" t="s">
        <v>90</v>
      </c>
      <c r="AG146" s="54">
        <f t="shared" ref="AG146:AG200" si="15">+IF(AF146="1800-01-01",0,AF146-AA146)</f>
        <v>0</v>
      </c>
      <c r="AH146" s="56">
        <v>0</v>
      </c>
      <c r="AI146" s="114">
        <v>0</v>
      </c>
      <c r="AJ146" s="56" t="s">
        <v>90</v>
      </c>
      <c r="AK146" s="116" t="s">
        <v>90</v>
      </c>
      <c r="AL146" s="56">
        <v>0</v>
      </c>
      <c r="AM146" s="116" t="s">
        <v>90</v>
      </c>
      <c r="AN146" s="116" t="s">
        <v>90</v>
      </c>
      <c r="AO146" s="116" t="s">
        <v>90</v>
      </c>
      <c r="AP146" s="54">
        <f t="shared" si="11"/>
        <v>0</v>
      </c>
      <c r="AQ146" s="54">
        <f>+K146+AD146-AI146</f>
        <v>61625578</v>
      </c>
      <c r="AR146" s="56" t="s">
        <v>88</v>
      </c>
      <c r="AS146" s="114">
        <v>61625578</v>
      </c>
      <c r="AT146" s="56" t="s">
        <v>88</v>
      </c>
      <c r="AU146" s="114">
        <v>30812789</v>
      </c>
      <c r="AV146" s="116">
        <v>46064</v>
      </c>
      <c r="AW146" s="113">
        <v>61625578</v>
      </c>
      <c r="AX146" s="58">
        <f t="shared" si="12"/>
        <v>0</v>
      </c>
      <c r="AY146" s="112">
        <f t="shared" si="13"/>
        <v>1</v>
      </c>
      <c r="AZ146" s="159">
        <v>1</v>
      </c>
      <c r="BA146" s="111" t="s">
        <v>90</v>
      </c>
      <c r="BB146" s="56" t="s">
        <v>149</v>
      </c>
      <c r="BC146" s="173" t="s">
        <v>8149</v>
      </c>
      <c r="BD146" s="51" t="s">
        <v>88</v>
      </c>
      <c r="BE146" s="51" t="s">
        <v>147</v>
      </c>
    </row>
    <row r="147" spans="1:57" s="201" customFormat="1" ht="12.75" x14ac:dyDescent="0.2">
      <c r="A147" s="51">
        <v>2026</v>
      </c>
      <c r="B147" s="51">
        <v>891780111</v>
      </c>
      <c r="C147" s="51" t="s">
        <v>79</v>
      </c>
      <c r="D147" s="161" t="s">
        <v>8150</v>
      </c>
      <c r="E147" s="56" t="s">
        <v>8151</v>
      </c>
      <c r="F147" s="56">
        <v>0</v>
      </c>
      <c r="G147" s="56" t="s">
        <v>82</v>
      </c>
      <c r="H147" s="51" t="s">
        <v>83</v>
      </c>
      <c r="I147" s="121" t="s">
        <v>198</v>
      </c>
      <c r="J147" s="173" t="s">
        <v>8152</v>
      </c>
      <c r="K147" s="114">
        <v>49719604</v>
      </c>
      <c r="L147" s="51" t="s">
        <v>86</v>
      </c>
      <c r="M147" s="173" t="s">
        <v>8153</v>
      </c>
      <c r="N147" s="115">
        <v>805004671</v>
      </c>
      <c r="O147" s="109">
        <v>382</v>
      </c>
      <c r="P147" s="116">
        <v>46045</v>
      </c>
      <c r="Q147" s="109">
        <v>49719604</v>
      </c>
      <c r="R147" s="109">
        <v>3602</v>
      </c>
      <c r="S147" s="116">
        <v>46052</v>
      </c>
      <c r="T147" s="114">
        <v>49719604</v>
      </c>
      <c r="U147" s="56" t="s">
        <v>88</v>
      </c>
      <c r="V147" s="114">
        <v>85467461</v>
      </c>
      <c r="W147" s="121" t="s">
        <v>7434</v>
      </c>
      <c r="X147" s="116">
        <v>46052</v>
      </c>
      <c r="Y147" s="116">
        <v>46087</v>
      </c>
      <c r="Z147" s="116">
        <v>46087</v>
      </c>
      <c r="AA147" s="116">
        <v>46193</v>
      </c>
      <c r="AB147" s="671">
        <f t="shared" si="14"/>
        <v>106</v>
      </c>
      <c r="AC147" s="56">
        <v>0</v>
      </c>
      <c r="AD147" s="114">
        <v>0</v>
      </c>
      <c r="AE147" s="56">
        <v>0</v>
      </c>
      <c r="AF147" s="116" t="s">
        <v>90</v>
      </c>
      <c r="AG147" s="54">
        <f t="shared" si="15"/>
        <v>0</v>
      </c>
      <c r="AH147" s="56">
        <v>0</v>
      </c>
      <c r="AI147" s="114">
        <v>0</v>
      </c>
      <c r="AJ147" s="56" t="s">
        <v>90</v>
      </c>
      <c r="AK147" s="116" t="s">
        <v>90</v>
      </c>
      <c r="AL147" s="56">
        <v>0</v>
      </c>
      <c r="AM147" s="116" t="s">
        <v>90</v>
      </c>
      <c r="AN147" s="116" t="s">
        <v>90</v>
      </c>
      <c r="AO147" s="116" t="s">
        <v>90</v>
      </c>
      <c r="AP147" s="54">
        <f t="shared" si="11"/>
        <v>0</v>
      </c>
      <c r="AQ147" s="54">
        <f>+K147+AD147-AI147</f>
        <v>49719604</v>
      </c>
      <c r="AR147" s="56" t="s">
        <v>88</v>
      </c>
      <c r="AS147" s="114">
        <v>49719604</v>
      </c>
      <c r="AT147" s="56" t="s">
        <v>91</v>
      </c>
      <c r="AU147" s="114">
        <v>0</v>
      </c>
      <c r="AV147" s="116" t="s">
        <v>90</v>
      </c>
      <c r="AW147" s="113">
        <v>29451350</v>
      </c>
      <c r="AX147" s="58">
        <f t="shared" si="12"/>
        <v>20268254</v>
      </c>
      <c r="AY147" s="112">
        <f t="shared" si="13"/>
        <v>0.59234884493448503</v>
      </c>
      <c r="AZ147" s="159">
        <v>0.59</v>
      </c>
      <c r="BA147" s="111" t="s">
        <v>90</v>
      </c>
      <c r="BB147" s="56" t="s">
        <v>92</v>
      </c>
      <c r="BC147" s="173" t="s">
        <v>8154</v>
      </c>
      <c r="BD147" s="51" t="s">
        <v>88</v>
      </c>
      <c r="BE147" s="51" t="s">
        <v>147</v>
      </c>
    </row>
    <row r="148" spans="1:57" s="201" customFormat="1" ht="12.75" x14ac:dyDescent="0.2">
      <c r="A148" s="51">
        <v>2026</v>
      </c>
      <c r="B148" s="51">
        <v>891780111</v>
      </c>
      <c r="C148" s="51" t="s">
        <v>79</v>
      </c>
      <c r="D148" s="161" t="s">
        <v>8155</v>
      </c>
      <c r="E148" s="56" t="s">
        <v>8156</v>
      </c>
      <c r="F148" s="56">
        <v>0</v>
      </c>
      <c r="G148" s="56" t="s">
        <v>82</v>
      </c>
      <c r="H148" s="51" t="s">
        <v>174</v>
      </c>
      <c r="I148" s="121" t="s">
        <v>198</v>
      </c>
      <c r="J148" s="173" t="s">
        <v>8157</v>
      </c>
      <c r="K148" s="114">
        <v>24151440</v>
      </c>
      <c r="L148" s="51" t="s">
        <v>86</v>
      </c>
      <c r="M148" s="173" t="s">
        <v>8158</v>
      </c>
      <c r="N148" s="115">
        <v>901836896</v>
      </c>
      <c r="O148" s="109">
        <v>444</v>
      </c>
      <c r="P148" s="116">
        <v>46049</v>
      </c>
      <c r="Q148" s="109">
        <v>24151440</v>
      </c>
      <c r="R148" s="109">
        <v>3604</v>
      </c>
      <c r="S148" s="116">
        <v>46052</v>
      </c>
      <c r="T148" s="114">
        <v>24151440</v>
      </c>
      <c r="U148" s="56" t="s">
        <v>88</v>
      </c>
      <c r="V148" s="114">
        <v>85459497</v>
      </c>
      <c r="W148" s="121" t="s">
        <v>7520</v>
      </c>
      <c r="X148" s="116">
        <v>46052</v>
      </c>
      <c r="Y148" s="116">
        <v>46052</v>
      </c>
      <c r="Z148" s="116" t="s">
        <v>90</v>
      </c>
      <c r="AA148" s="116">
        <v>46057</v>
      </c>
      <c r="AB148" s="671">
        <f t="shared" si="14"/>
        <v>5</v>
      </c>
      <c r="AC148" s="56">
        <v>0</v>
      </c>
      <c r="AD148" s="114">
        <v>0</v>
      </c>
      <c r="AE148" s="56">
        <v>0</v>
      </c>
      <c r="AF148" s="116" t="s">
        <v>90</v>
      </c>
      <c r="AG148" s="54">
        <f t="shared" si="15"/>
        <v>0</v>
      </c>
      <c r="AH148" s="56">
        <v>0</v>
      </c>
      <c r="AI148" s="114">
        <v>0</v>
      </c>
      <c r="AJ148" s="56" t="s">
        <v>90</v>
      </c>
      <c r="AK148" s="116" t="s">
        <v>90</v>
      </c>
      <c r="AL148" s="56">
        <v>0</v>
      </c>
      <c r="AM148" s="116" t="s">
        <v>90</v>
      </c>
      <c r="AN148" s="116" t="s">
        <v>90</v>
      </c>
      <c r="AO148" s="116" t="s">
        <v>90</v>
      </c>
      <c r="AP148" s="54">
        <f t="shared" si="11"/>
        <v>0</v>
      </c>
      <c r="AQ148" s="54">
        <f>+K148+AD148-AI148</f>
        <v>24151440</v>
      </c>
      <c r="AR148" s="56" t="s">
        <v>88</v>
      </c>
      <c r="AS148" s="114">
        <v>24151440</v>
      </c>
      <c r="AT148" s="56" t="s">
        <v>91</v>
      </c>
      <c r="AU148" s="114">
        <v>0</v>
      </c>
      <c r="AV148" s="116" t="s">
        <v>90</v>
      </c>
      <c r="AW148" s="113">
        <v>24151440</v>
      </c>
      <c r="AX148" s="58">
        <f t="shared" si="12"/>
        <v>0</v>
      </c>
      <c r="AY148" s="112">
        <f t="shared" si="13"/>
        <v>1</v>
      </c>
      <c r="AZ148" s="159">
        <v>1</v>
      </c>
      <c r="BA148" s="111" t="s">
        <v>90</v>
      </c>
      <c r="BB148" s="56" t="s">
        <v>149</v>
      </c>
      <c r="BC148" s="173" t="s">
        <v>8159</v>
      </c>
      <c r="BD148" s="51" t="s">
        <v>88</v>
      </c>
      <c r="BE148" s="51" t="s">
        <v>147</v>
      </c>
    </row>
    <row r="149" spans="1:57" s="201" customFormat="1" ht="12.75" x14ac:dyDescent="0.2">
      <c r="A149" s="51">
        <v>2026</v>
      </c>
      <c r="B149" s="51">
        <v>891780111</v>
      </c>
      <c r="C149" s="51" t="s">
        <v>79</v>
      </c>
      <c r="D149" s="161" t="s">
        <v>8160</v>
      </c>
      <c r="E149" s="56" t="s">
        <v>8161</v>
      </c>
      <c r="F149" s="56">
        <v>0</v>
      </c>
      <c r="G149" s="56" t="s">
        <v>82</v>
      </c>
      <c r="H149" s="51" t="s">
        <v>174</v>
      </c>
      <c r="I149" s="121" t="s">
        <v>198</v>
      </c>
      <c r="J149" s="173" t="s">
        <v>8162</v>
      </c>
      <c r="K149" s="114">
        <v>7314930</v>
      </c>
      <c r="L149" s="51" t="s">
        <v>86</v>
      </c>
      <c r="M149" s="173" t="s">
        <v>8163</v>
      </c>
      <c r="N149" s="115">
        <v>901805373</v>
      </c>
      <c r="O149" s="109">
        <v>439</v>
      </c>
      <c r="P149" s="116">
        <v>46049</v>
      </c>
      <c r="Q149" s="109">
        <v>7314930</v>
      </c>
      <c r="R149" s="109">
        <v>3627</v>
      </c>
      <c r="S149" s="116">
        <v>46052</v>
      </c>
      <c r="T149" s="114">
        <v>7314930</v>
      </c>
      <c r="U149" s="56" t="s">
        <v>88</v>
      </c>
      <c r="V149" s="114">
        <v>36665858</v>
      </c>
      <c r="W149" s="121" t="s">
        <v>7665</v>
      </c>
      <c r="X149" s="116">
        <v>46052</v>
      </c>
      <c r="Y149" s="116">
        <v>46052</v>
      </c>
      <c r="Z149" s="116" t="s">
        <v>90</v>
      </c>
      <c r="AA149" s="116">
        <v>46065</v>
      </c>
      <c r="AB149" s="671">
        <f t="shared" si="14"/>
        <v>13</v>
      </c>
      <c r="AC149" s="56">
        <v>0</v>
      </c>
      <c r="AD149" s="114">
        <v>0</v>
      </c>
      <c r="AE149" s="56">
        <v>0</v>
      </c>
      <c r="AF149" s="116" t="s">
        <v>90</v>
      </c>
      <c r="AG149" s="54">
        <f t="shared" si="15"/>
        <v>0</v>
      </c>
      <c r="AH149" s="56">
        <v>0</v>
      </c>
      <c r="AI149" s="114">
        <v>0</v>
      </c>
      <c r="AJ149" s="56" t="s">
        <v>90</v>
      </c>
      <c r="AK149" s="116" t="s">
        <v>90</v>
      </c>
      <c r="AL149" s="56">
        <v>0</v>
      </c>
      <c r="AM149" s="116" t="s">
        <v>90</v>
      </c>
      <c r="AN149" s="116" t="s">
        <v>90</v>
      </c>
      <c r="AO149" s="116" t="s">
        <v>90</v>
      </c>
      <c r="AP149" s="54">
        <f t="shared" si="11"/>
        <v>0</v>
      </c>
      <c r="AQ149" s="54">
        <f>+K149+AD149-AI149</f>
        <v>7314930</v>
      </c>
      <c r="AR149" s="56" t="s">
        <v>88</v>
      </c>
      <c r="AS149" s="114">
        <v>7314930</v>
      </c>
      <c r="AT149" s="56" t="s">
        <v>91</v>
      </c>
      <c r="AU149" s="114">
        <v>0</v>
      </c>
      <c r="AV149" s="116" t="s">
        <v>90</v>
      </c>
      <c r="AW149" s="113">
        <v>7314930</v>
      </c>
      <c r="AX149" s="58">
        <f t="shared" si="12"/>
        <v>0</v>
      </c>
      <c r="AY149" s="112">
        <f t="shared" si="13"/>
        <v>1</v>
      </c>
      <c r="AZ149" s="159">
        <v>1</v>
      </c>
      <c r="BA149" s="111" t="s">
        <v>90</v>
      </c>
      <c r="BB149" s="56" t="s">
        <v>149</v>
      </c>
      <c r="BC149" s="173" t="s">
        <v>8164</v>
      </c>
      <c r="BD149" s="51" t="s">
        <v>88</v>
      </c>
      <c r="BE149" s="51" t="s">
        <v>147</v>
      </c>
    </row>
    <row r="150" spans="1:57" s="201" customFormat="1" ht="12.75" x14ac:dyDescent="0.2">
      <c r="A150" s="51">
        <v>2026</v>
      </c>
      <c r="B150" s="51">
        <v>891780111</v>
      </c>
      <c r="C150" s="51" t="s">
        <v>79</v>
      </c>
      <c r="D150" s="161" t="s">
        <v>8165</v>
      </c>
      <c r="E150" s="56" t="s">
        <v>8166</v>
      </c>
      <c r="F150" s="56">
        <v>0</v>
      </c>
      <c r="G150" s="56" t="s">
        <v>82</v>
      </c>
      <c r="H150" s="51" t="s">
        <v>174</v>
      </c>
      <c r="I150" s="121" t="s">
        <v>198</v>
      </c>
      <c r="J150" s="173" t="s">
        <v>8167</v>
      </c>
      <c r="K150" s="114">
        <v>85622880</v>
      </c>
      <c r="L150" s="51" t="s">
        <v>86</v>
      </c>
      <c r="M150" s="173" t="s">
        <v>8168</v>
      </c>
      <c r="N150" s="115">
        <v>900413322</v>
      </c>
      <c r="O150" s="109">
        <v>442</v>
      </c>
      <c r="P150" s="116">
        <v>46049</v>
      </c>
      <c r="Q150" s="109">
        <v>85622880</v>
      </c>
      <c r="R150" s="109">
        <v>3605</v>
      </c>
      <c r="S150" s="116">
        <v>46052</v>
      </c>
      <c r="T150" s="114">
        <v>85622880</v>
      </c>
      <c r="U150" s="56" t="s">
        <v>88</v>
      </c>
      <c r="V150" s="114">
        <v>15443332</v>
      </c>
      <c r="W150" s="121" t="s">
        <v>8054</v>
      </c>
      <c r="X150" s="116">
        <v>46052</v>
      </c>
      <c r="Y150" s="116">
        <v>46091</v>
      </c>
      <c r="Z150" s="116" t="s">
        <v>90</v>
      </c>
      <c r="AA150" s="116">
        <v>46121</v>
      </c>
      <c r="AB150" s="671">
        <f t="shared" si="14"/>
        <v>30</v>
      </c>
      <c r="AC150" s="56">
        <v>0</v>
      </c>
      <c r="AD150" s="114">
        <v>0</v>
      </c>
      <c r="AE150" s="56">
        <v>0</v>
      </c>
      <c r="AF150" s="116" t="s">
        <v>90</v>
      </c>
      <c r="AG150" s="54">
        <f t="shared" si="15"/>
        <v>0</v>
      </c>
      <c r="AH150" s="56">
        <v>0</v>
      </c>
      <c r="AI150" s="114">
        <v>0</v>
      </c>
      <c r="AJ150" s="56" t="s">
        <v>90</v>
      </c>
      <c r="AK150" s="116" t="s">
        <v>90</v>
      </c>
      <c r="AL150" s="56">
        <v>2</v>
      </c>
      <c r="AM150" s="116">
        <v>46118</v>
      </c>
      <c r="AN150" s="116">
        <v>46174</v>
      </c>
      <c r="AO150" s="116" t="s">
        <v>90</v>
      </c>
      <c r="AP150" s="54">
        <f t="shared" si="11"/>
        <v>56</v>
      </c>
      <c r="AQ150" s="54">
        <f>+K150+AD150-AI150</f>
        <v>85622880</v>
      </c>
      <c r="AR150" s="56" t="s">
        <v>88</v>
      </c>
      <c r="AS150" s="114">
        <v>85622880</v>
      </c>
      <c r="AT150" s="56" t="s">
        <v>88</v>
      </c>
      <c r="AU150" s="114">
        <v>34249152</v>
      </c>
      <c r="AV150" s="116">
        <v>46086</v>
      </c>
      <c r="AW150" s="113">
        <v>0</v>
      </c>
      <c r="AX150" s="58">
        <f t="shared" si="12"/>
        <v>85622880</v>
      </c>
      <c r="AY150" s="112">
        <f t="shared" si="13"/>
        <v>0</v>
      </c>
      <c r="AZ150" s="159">
        <v>0</v>
      </c>
      <c r="BA150" s="111" t="s">
        <v>90</v>
      </c>
      <c r="BB150" s="56" t="s">
        <v>92</v>
      </c>
      <c r="BC150" s="173" t="s">
        <v>8169</v>
      </c>
      <c r="BD150" s="51" t="s">
        <v>88</v>
      </c>
      <c r="BE150" s="51" t="s">
        <v>147</v>
      </c>
    </row>
    <row r="151" spans="1:57" s="201" customFormat="1" ht="12.75" x14ac:dyDescent="0.2">
      <c r="A151" s="51">
        <v>2026</v>
      </c>
      <c r="B151" s="51">
        <v>891780111</v>
      </c>
      <c r="C151" s="51" t="s">
        <v>79</v>
      </c>
      <c r="D151" s="161" t="s">
        <v>8170</v>
      </c>
      <c r="E151" s="56" t="s">
        <v>8171</v>
      </c>
      <c r="F151" s="56">
        <v>0</v>
      </c>
      <c r="G151" s="56" t="s">
        <v>82</v>
      </c>
      <c r="H151" s="51" t="s">
        <v>83</v>
      </c>
      <c r="I151" s="121" t="s">
        <v>198</v>
      </c>
      <c r="J151" s="173" t="s">
        <v>8172</v>
      </c>
      <c r="K151" s="114">
        <v>38404385</v>
      </c>
      <c r="L151" s="51" t="s">
        <v>86</v>
      </c>
      <c r="M151" s="173" t="s">
        <v>710</v>
      </c>
      <c r="N151" s="115">
        <v>802005634</v>
      </c>
      <c r="O151" s="109">
        <v>465</v>
      </c>
      <c r="P151" s="116">
        <v>46050</v>
      </c>
      <c r="Q151" s="109">
        <v>38404385</v>
      </c>
      <c r="R151" s="109">
        <v>3660</v>
      </c>
      <c r="S151" s="116">
        <v>46052</v>
      </c>
      <c r="T151" s="114">
        <v>38404385</v>
      </c>
      <c r="U151" s="56" t="s">
        <v>88</v>
      </c>
      <c r="V151" s="114">
        <v>72221403</v>
      </c>
      <c r="W151" s="121" t="s">
        <v>8027</v>
      </c>
      <c r="X151" s="116">
        <v>46052</v>
      </c>
      <c r="Y151" s="116">
        <v>46052</v>
      </c>
      <c r="Z151" s="116" t="s">
        <v>90</v>
      </c>
      <c r="AA151" s="116">
        <v>46082</v>
      </c>
      <c r="AB151" s="671">
        <f t="shared" si="14"/>
        <v>30</v>
      </c>
      <c r="AC151" s="56">
        <v>0</v>
      </c>
      <c r="AD151" s="114">
        <v>0</v>
      </c>
      <c r="AE151" s="56">
        <v>0</v>
      </c>
      <c r="AF151" s="116" t="s">
        <v>90</v>
      </c>
      <c r="AG151" s="54">
        <f t="shared" si="15"/>
        <v>0</v>
      </c>
      <c r="AH151" s="56">
        <v>0</v>
      </c>
      <c r="AI151" s="114">
        <v>0</v>
      </c>
      <c r="AJ151" s="56" t="s">
        <v>90</v>
      </c>
      <c r="AK151" s="116" t="s">
        <v>90</v>
      </c>
      <c r="AL151" s="56">
        <v>0</v>
      </c>
      <c r="AM151" s="116" t="s">
        <v>90</v>
      </c>
      <c r="AN151" s="116" t="s">
        <v>90</v>
      </c>
      <c r="AO151" s="116" t="s">
        <v>90</v>
      </c>
      <c r="AP151" s="54">
        <f t="shared" si="11"/>
        <v>0</v>
      </c>
      <c r="AQ151" s="54">
        <f>+K151+AD151-AI151</f>
        <v>38404385</v>
      </c>
      <c r="AR151" s="56" t="s">
        <v>88</v>
      </c>
      <c r="AS151" s="114">
        <v>38404385</v>
      </c>
      <c r="AT151" s="56" t="s">
        <v>91</v>
      </c>
      <c r="AU151" s="114">
        <v>0</v>
      </c>
      <c r="AV151" s="116" t="s">
        <v>90</v>
      </c>
      <c r="AW151" s="113">
        <v>38404385</v>
      </c>
      <c r="AX151" s="58">
        <f t="shared" si="12"/>
        <v>0</v>
      </c>
      <c r="AY151" s="112">
        <f t="shared" si="13"/>
        <v>1</v>
      </c>
      <c r="AZ151" s="159">
        <v>1</v>
      </c>
      <c r="BA151" s="111" t="s">
        <v>90</v>
      </c>
      <c r="BB151" s="56" t="s">
        <v>149</v>
      </c>
      <c r="BC151" s="173" t="s">
        <v>8173</v>
      </c>
      <c r="BD151" s="51" t="s">
        <v>88</v>
      </c>
      <c r="BE151" s="51" t="s">
        <v>147</v>
      </c>
    </row>
    <row r="152" spans="1:57" s="201" customFormat="1" ht="12.75" x14ac:dyDescent="0.2">
      <c r="A152" s="51">
        <v>2026</v>
      </c>
      <c r="B152" s="51">
        <v>891780111</v>
      </c>
      <c r="C152" s="51" t="s">
        <v>79</v>
      </c>
      <c r="D152" s="161" t="s">
        <v>8174</v>
      </c>
      <c r="E152" s="56" t="s">
        <v>8175</v>
      </c>
      <c r="F152" s="56">
        <v>0</v>
      </c>
      <c r="G152" s="56" t="s">
        <v>82</v>
      </c>
      <c r="H152" s="51" t="s">
        <v>83</v>
      </c>
      <c r="I152" s="121" t="s">
        <v>198</v>
      </c>
      <c r="J152" s="173" t="s">
        <v>8176</v>
      </c>
      <c r="K152" s="114">
        <v>20117080</v>
      </c>
      <c r="L152" s="51" t="s">
        <v>86</v>
      </c>
      <c r="M152" s="173" t="s">
        <v>8177</v>
      </c>
      <c r="N152" s="115">
        <v>901992019</v>
      </c>
      <c r="O152" s="109">
        <v>467</v>
      </c>
      <c r="P152" s="116">
        <v>46050</v>
      </c>
      <c r="Q152" s="109">
        <v>20117080</v>
      </c>
      <c r="R152" s="109">
        <v>4135</v>
      </c>
      <c r="S152" s="116">
        <v>46052</v>
      </c>
      <c r="T152" s="114">
        <v>20117080</v>
      </c>
      <c r="U152" s="56" t="s">
        <v>88</v>
      </c>
      <c r="V152" s="114">
        <v>72221403</v>
      </c>
      <c r="W152" s="121" t="s">
        <v>8027</v>
      </c>
      <c r="X152" s="116">
        <v>46052</v>
      </c>
      <c r="Y152" s="116">
        <v>46052</v>
      </c>
      <c r="Z152" s="116" t="s">
        <v>90</v>
      </c>
      <c r="AA152" s="116">
        <v>46082</v>
      </c>
      <c r="AB152" s="671">
        <f t="shared" si="14"/>
        <v>30</v>
      </c>
      <c r="AC152" s="56">
        <v>0</v>
      </c>
      <c r="AD152" s="114">
        <v>0</v>
      </c>
      <c r="AE152" s="56">
        <v>0</v>
      </c>
      <c r="AF152" s="116" t="s">
        <v>90</v>
      </c>
      <c r="AG152" s="54">
        <f t="shared" si="15"/>
        <v>0</v>
      </c>
      <c r="AH152" s="56">
        <v>0</v>
      </c>
      <c r="AI152" s="114">
        <v>0</v>
      </c>
      <c r="AJ152" s="56" t="s">
        <v>90</v>
      </c>
      <c r="AK152" s="116" t="s">
        <v>90</v>
      </c>
      <c r="AL152" s="56">
        <v>0</v>
      </c>
      <c r="AM152" s="116" t="s">
        <v>90</v>
      </c>
      <c r="AN152" s="116" t="s">
        <v>90</v>
      </c>
      <c r="AO152" s="116" t="s">
        <v>90</v>
      </c>
      <c r="AP152" s="54">
        <f t="shared" si="11"/>
        <v>0</v>
      </c>
      <c r="AQ152" s="54">
        <f>+K152+AD152-AI152</f>
        <v>20117080</v>
      </c>
      <c r="AR152" s="56" t="s">
        <v>88</v>
      </c>
      <c r="AS152" s="114">
        <v>20117080</v>
      </c>
      <c r="AT152" s="56" t="s">
        <v>91</v>
      </c>
      <c r="AU152" s="114">
        <v>0</v>
      </c>
      <c r="AV152" s="116" t="s">
        <v>90</v>
      </c>
      <c r="AW152" s="113">
        <v>20117080</v>
      </c>
      <c r="AX152" s="58">
        <f t="shared" si="12"/>
        <v>0</v>
      </c>
      <c r="AY152" s="112">
        <f t="shared" si="13"/>
        <v>1</v>
      </c>
      <c r="AZ152" s="159">
        <v>1</v>
      </c>
      <c r="BA152" s="111" t="s">
        <v>90</v>
      </c>
      <c r="BB152" s="56" t="s">
        <v>149</v>
      </c>
      <c r="BC152" s="173" t="s">
        <v>8178</v>
      </c>
      <c r="BD152" s="51" t="s">
        <v>88</v>
      </c>
      <c r="BE152" s="51" t="s">
        <v>147</v>
      </c>
    </row>
    <row r="153" spans="1:57" s="201" customFormat="1" ht="12.75" x14ac:dyDescent="0.2">
      <c r="A153" s="51">
        <v>2026</v>
      </c>
      <c r="B153" s="51">
        <v>891780111</v>
      </c>
      <c r="C153" s="51" t="s">
        <v>79</v>
      </c>
      <c r="D153" s="161" t="s">
        <v>8179</v>
      </c>
      <c r="E153" s="56" t="s">
        <v>8180</v>
      </c>
      <c r="F153" s="56">
        <v>0</v>
      </c>
      <c r="G153" s="56" t="s">
        <v>82</v>
      </c>
      <c r="H153" s="51" t="s">
        <v>174</v>
      </c>
      <c r="I153" s="121" t="s">
        <v>198</v>
      </c>
      <c r="J153" s="173" t="s">
        <v>8181</v>
      </c>
      <c r="K153" s="114">
        <v>82943000</v>
      </c>
      <c r="L153" s="51" t="s">
        <v>86</v>
      </c>
      <c r="M153" s="173" t="s">
        <v>8059</v>
      </c>
      <c r="N153" s="115">
        <v>800109197</v>
      </c>
      <c r="O153" s="109">
        <v>333</v>
      </c>
      <c r="P153" s="116">
        <v>46044</v>
      </c>
      <c r="Q153" s="109">
        <v>82943000</v>
      </c>
      <c r="R153" s="109">
        <v>3661</v>
      </c>
      <c r="S153" s="116">
        <v>46052</v>
      </c>
      <c r="T153" s="114">
        <v>82943000</v>
      </c>
      <c r="U153" s="56" t="s">
        <v>88</v>
      </c>
      <c r="V153" s="114">
        <v>7633817</v>
      </c>
      <c r="W153" s="121" t="s">
        <v>8182</v>
      </c>
      <c r="X153" s="116">
        <v>46052</v>
      </c>
      <c r="Y153" s="116">
        <v>46062</v>
      </c>
      <c r="Z153" s="116">
        <v>46056</v>
      </c>
      <c r="AA153" s="116">
        <v>46076</v>
      </c>
      <c r="AB153" s="671">
        <f t="shared" si="14"/>
        <v>14</v>
      </c>
      <c r="AC153" s="56">
        <v>0</v>
      </c>
      <c r="AD153" s="114">
        <v>0</v>
      </c>
      <c r="AE153" s="56">
        <v>0</v>
      </c>
      <c r="AF153" s="116" t="s">
        <v>90</v>
      </c>
      <c r="AG153" s="54">
        <f t="shared" si="15"/>
        <v>0</v>
      </c>
      <c r="AH153" s="56">
        <v>0</v>
      </c>
      <c r="AI153" s="114">
        <v>0</v>
      </c>
      <c r="AJ153" s="56" t="s">
        <v>90</v>
      </c>
      <c r="AK153" s="116" t="s">
        <v>90</v>
      </c>
      <c r="AL153" s="56">
        <v>0</v>
      </c>
      <c r="AM153" s="116" t="s">
        <v>90</v>
      </c>
      <c r="AN153" s="116" t="s">
        <v>90</v>
      </c>
      <c r="AO153" s="116" t="s">
        <v>90</v>
      </c>
      <c r="AP153" s="54">
        <f t="shared" si="11"/>
        <v>0</v>
      </c>
      <c r="AQ153" s="54">
        <f>+K153+AD153-AI153</f>
        <v>82943000</v>
      </c>
      <c r="AR153" s="56" t="s">
        <v>88</v>
      </c>
      <c r="AS153" s="114">
        <v>82943000</v>
      </c>
      <c r="AT153" s="56" t="s">
        <v>91</v>
      </c>
      <c r="AU153" s="114">
        <v>0</v>
      </c>
      <c r="AV153" s="116" t="s">
        <v>90</v>
      </c>
      <c r="AW153" s="113">
        <v>82943000</v>
      </c>
      <c r="AX153" s="58">
        <f t="shared" si="12"/>
        <v>0</v>
      </c>
      <c r="AY153" s="112">
        <f t="shared" si="13"/>
        <v>1</v>
      </c>
      <c r="AZ153" s="159">
        <v>1</v>
      </c>
      <c r="BA153" s="111" t="s">
        <v>90</v>
      </c>
      <c r="BB153" s="56" t="s">
        <v>149</v>
      </c>
      <c r="BC153" s="173" t="s">
        <v>8183</v>
      </c>
      <c r="BD153" s="51" t="s">
        <v>88</v>
      </c>
      <c r="BE153" s="51" t="s">
        <v>147</v>
      </c>
    </row>
    <row r="154" spans="1:57" s="201" customFormat="1" ht="12.75" x14ac:dyDescent="0.2">
      <c r="A154" s="51">
        <v>2026</v>
      </c>
      <c r="B154" s="51">
        <v>891780111</v>
      </c>
      <c r="C154" s="51" t="s">
        <v>79</v>
      </c>
      <c r="D154" s="161" t="s">
        <v>8184</v>
      </c>
      <c r="E154" s="56" t="s">
        <v>8185</v>
      </c>
      <c r="F154" s="56">
        <v>0</v>
      </c>
      <c r="G154" s="56" t="s">
        <v>82</v>
      </c>
      <c r="H154" s="51" t="s">
        <v>174</v>
      </c>
      <c r="I154" s="121" t="s">
        <v>198</v>
      </c>
      <c r="J154" s="173" t="s">
        <v>8186</v>
      </c>
      <c r="K154" s="114">
        <v>203260000</v>
      </c>
      <c r="L154" s="51" t="s">
        <v>86</v>
      </c>
      <c r="M154" s="173" t="s">
        <v>8187</v>
      </c>
      <c r="N154" s="115">
        <v>901150111</v>
      </c>
      <c r="O154" s="109">
        <v>409</v>
      </c>
      <c r="P154" s="116">
        <v>46048</v>
      </c>
      <c r="Q154" s="109">
        <v>203261568</v>
      </c>
      <c r="R154" s="109">
        <v>3662</v>
      </c>
      <c r="S154" s="116">
        <v>46052</v>
      </c>
      <c r="T154" s="114">
        <v>203260000</v>
      </c>
      <c r="U154" s="56" t="s">
        <v>88</v>
      </c>
      <c r="V154" s="114">
        <v>15443332</v>
      </c>
      <c r="W154" s="121" t="s">
        <v>8054</v>
      </c>
      <c r="X154" s="116">
        <v>46052</v>
      </c>
      <c r="Y154" s="116">
        <v>46083</v>
      </c>
      <c r="Z154" s="116" t="s">
        <v>90</v>
      </c>
      <c r="AA154" s="116">
        <v>46112</v>
      </c>
      <c r="AB154" s="671">
        <f t="shared" si="14"/>
        <v>29</v>
      </c>
      <c r="AC154" s="56">
        <v>0</v>
      </c>
      <c r="AD154" s="114">
        <v>0</v>
      </c>
      <c r="AE154" s="56">
        <v>0</v>
      </c>
      <c r="AF154" s="116" t="s">
        <v>90</v>
      </c>
      <c r="AG154" s="54">
        <f t="shared" si="15"/>
        <v>0</v>
      </c>
      <c r="AH154" s="56">
        <v>0</v>
      </c>
      <c r="AI154" s="114">
        <v>0</v>
      </c>
      <c r="AJ154" s="56" t="s">
        <v>90</v>
      </c>
      <c r="AK154" s="116" t="s">
        <v>90</v>
      </c>
      <c r="AL154" s="56">
        <v>0</v>
      </c>
      <c r="AM154" s="116" t="s">
        <v>90</v>
      </c>
      <c r="AN154" s="116" t="s">
        <v>90</v>
      </c>
      <c r="AO154" s="116" t="s">
        <v>90</v>
      </c>
      <c r="AP154" s="54">
        <f t="shared" si="11"/>
        <v>0</v>
      </c>
      <c r="AQ154" s="54">
        <f>+K154+AD154-AI154</f>
        <v>203260000</v>
      </c>
      <c r="AR154" s="56" t="s">
        <v>88</v>
      </c>
      <c r="AS154" s="114">
        <v>203260000</v>
      </c>
      <c r="AT154" s="56" t="s">
        <v>88</v>
      </c>
      <c r="AU154" s="114">
        <v>101630000</v>
      </c>
      <c r="AV154" s="116">
        <v>46079</v>
      </c>
      <c r="AW154" s="113">
        <v>203260000</v>
      </c>
      <c r="AX154" s="58">
        <f t="shared" si="12"/>
        <v>0</v>
      </c>
      <c r="AY154" s="112">
        <f t="shared" si="13"/>
        <v>1</v>
      </c>
      <c r="AZ154" s="159">
        <v>1</v>
      </c>
      <c r="BA154" s="111" t="s">
        <v>90</v>
      </c>
      <c r="BB154" s="56" t="s">
        <v>149</v>
      </c>
      <c r="BC154" s="173" t="s">
        <v>8188</v>
      </c>
      <c r="BD154" s="51" t="s">
        <v>88</v>
      </c>
      <c r="BE154" s="51" t="s">
        <v>147</v>
      </c>
    </row>
    <row r="155" spans="1:57" s="201" customFormat="1" ht="12.75" x14ac:dyDescent="0.2">
      <c r="A155" s="51">
        <v>2026</v>
      </c>
      <c r="B155" s="51">
        <v>891780111</v>
      </c>
      <c r="C155" s="51" t="s">
        <v>79</v>
      </c>
      <c r="D155" s="161" t="s">
        <v>8189</v>
      </c>
      <c r="E155" s="56" t="s">
        <v>8190</v>
      </c>
      <c r="F155" s="56">
        <v>0</v>
      </c>
      <c r="G155" s="56" t="s">
        <v>82</v>
      </c>
      <c r="H155" s="51" t="s">
        <v>174</v>
      </c>
      <c r="I155" s="121" t="s">
        <v>198</v>
      </c>
      <c r="J155" s="173" t="s">
        <v>8191</v>
      </c>
      <c r="K155" s="114">
        <v>240275529</v>
      </c>
      <c r="L155" s="51" t="s">
        <v>86</v>
      </c>
      <c r="M155" s="173" t="s">
        <v>8047</v>
      </c>
      <c r="N155" s="115">
        <v>901039840</v>
      </c>
      <c r="O155" s="109">
        <v>457</v>
      </c>
      <c r="P155" s="116">
        <v>46050</v>
      </c>
      <c r="Q155" s="109">
        <v>240275529</v>
      </c>
      <c r="R155" s="109">
        <v>3663</v>
      </c>
      <c r="S155" s="116">
        <v>46052</v>
      </c>
      <c r="T155" s="114">
        <v>240275529</v>
      </c>
      <c r="U155" s="56" t="s">
        <v>88</v>
      </c>
      <c r="V155" s="114">
        <v>85465146</v>
      </c>
      <c r="W155" s="121" t="s">
        <v>7472</v>
      </c>
      <c r="X155" s="116">
        <v>46052</v>
      </c>
      <c r="Y155" s="116">
        <v>46058</v>
      </c>
      <c r="Z155" s="116">
        <v>46055</v>
      </c>
      <c r="AA155" s="116">
        <v>46064</v>
      </c>
      <c r="AB155" s="671">
        <f t="shared" si="14"/>
        <v>6</v>
      </c>
      <c r="AC155" s="56">
        <v>0</v>
      </c>
      <c r="AD155" s="114">
        <v>0</v>
      </c>
      <c r="AE155" s="56">
        <v>0</v>
      </c>
      <c r="AF155" s="116" t="s">
        <v>90</v>
      </c>
      <c r="AG155" s="54">
        <f t="shared" si="15"/>
        <v>0</v>
      </c>
      <c r="AH155" s="56">
        <v>0</v>
      </c>
      <c r="AI155" s="114">
        <v>0</v>
      </c>
      <c r="AJ155" s="56" t="s">
        <v>90</v>
      </c>
      <c r="AK155" s="116" t="s">
        <v>90</v>
      </c>
      <c r="AL155" s="56">
        <v>0</v>
      </c>
      <c r="AM155" s="116" t="s">
        <v>90</v>
      </c>
      <c r="AN155" s="116" t="s">
        <v>90</v>
      </c>
      <c r="AO155" s="116" t="s">
        <v>90</v>
      </c>
      <c r="AP155" s="54">
        <f t="shared" si="11"/>
        <v>0</v>
      </c>
      <c r="AQ155" s="54">
        <f>+K155+AD155-AI155</f>
        <v>240275529</v>
      </c>
      <c r="AR155" s="56" t="s">
        <v>88</v>
      </c>
      <c r="AS155" s="114">
        <v>240275529</v>
      </c>
      <c r="AT155" s="56" t="s">
        <v>88</v>
      </c>
      <c r="AU155" s="114">
        <v>120137764</v>
      </c>
      <c r="AV155" s="116">
        <v>46057</v>
      </c>
      <c r="AW155" s="113">
        <v>240275529</v>
      </c>
      <c r="AX155" s="58">
        <f t="shared" si="12"/>
        <v>0</v>
      </c>
      <c r="AY155" s="112">
        <f t="shared" si="13"/>
        <v>1</v>
      </c>
      <c r="AZ155" s="159">
        <v>1</v>
      </c>
      <c r="BA155" s="111" t="s">
        <v>90</v>
      </c>
      <c r="BB155" s="56" t="s">
        <v>149</v>
      </c>
      <c r="BC155" s="173" t="s">
        <v>8192</v>
      </c>
      <c r="BD155" s="51" t="s">
        <v>88</v>
      </c>
      <c r="BE155" s="51" t="s">
        <v>147</v>
      </c>
    </row>
    <row r="156" spans="1:57" s="201" customFormat="1" ht="12.75" x14ac:dyDescent="0.2">
      <c r="A156" s="51">
        <v>2026</v>
      </c>
      <c r="B156" s="51">
        <v>891780111</v>
      </c>
      <c r="C156" s="51" t="s">
        <v>79</v>
      </c>
      <c r="D156" s="161" t="s">
        <v>8193</v>
      </c>
      <c r="E156" s="56" t="s">
        <v>8194</v>
      </c>
      <c r="F156" s="56">
        <v>0</v>
      </c>
      <c r="G156" s="56" t="s">
        <v>82</v>
      </c>
      <c r="H156" s="51" t="s">
        <v>174</v>
      </c>
      <c r="I156" s="121" t="s">
        <v>198</v>
      </c>
      <c r="J156" s="173" t="s">
        <v>8195</v>
      </c>
      <c r="K156" s="114">
        <v>38547253</v>
      </c>
      <c r="L156" s="51" t="s">
        <v>86</v>
      </c>
      <c r="M156" s="173" t="s">
        <v>8196</v>
      </c>
      <c r="N156" s="115">
        <v>8722809</v>
      </c>
      <c r="O156" s="109">
        <v>529</v>
      </c>
      <c r="P156" s="116">
        <v>46052</v>
      </c>
      <c r="Q156" s="109">
        <v>38547253</v>
      </c>
      <c r="R156" s="109">
        <v>3687</v>
      </c>
      <c r="S156" s="116">
        <v>46052</v>
      </c>
      <c r="T156" s="114">
        <v>38547253</v>
      </c>
      <c r="U156" s="56" t="s">
        <v>88</v>
      </c>
      <c r="V156" s="114">
        <v>85459497</v>
      </c>
      <c r="W156" s="121" t="s">
        <v>7520</v>
      </c>
      <c r="X156" s="116">
        <v>46052</v>
      </c>
      <c r="Y156" s="116">
        <v>46052</v>
      </c>
      <c r="Z156" s="116" t="s">
        <v>90</v>
      </c>
      <c r="AA156" s="116">
        <v>46062</v>
      </c>
      <c r="AB156" s="671">
        <f t="shared" si="14"/>
        <v>10</v>
      </c>
      <c r="AC156" s="56">
        <v>0</v>
      </c>
      <c r="AD156" s="114">
        <v>0</v>
      </c>
      <c r="AE156" s="56">
        <v>0</v>
      </c>
      <c r="AF156" s="116" t="s">
        <v>90</v>
      </c>
      <c r="AG156" s="54">
        <f t="shared" si="15"/>
        <v>0</v>
      </c>
      <c r="AH156" s="56">
        <v>0</v>
      </c>
      <c r="AI156" s="114">
        <v>0</v>
      </c>
      <c r="AJ156" s="56" t="s">
        <v>90</v>
      </c>
      <c r="AK156" s="116" t="s">
        <v>90</v>
      </c>
      <c r="AL156" s="56">
        <v>0</v>
      </c>
      <c r="AM156" s="116" t="s">
        <v>90</v>
      </c>
      <c r="AN156" s="116" t="s">
        <v>90</v>
      </c>
      <c r="AO156" s="116" t="s">
        <v>90</v>
      </c>
      <c r="AP156" s="54">
        <f t="shared" si="11"/>
        <v>0</v>
      </c>
      <c r="AQ156" s="54">
        <f>+K156+AD156-AI156</f>
        <v>38547253</v>
      </c>
      <c r="AR156" s="56" t="s">
        <v>88</v>
      </c>
      <c r="AS156" s="114">
        <v>38547253</v>
      </c>
      <c r="AT156" s="56" t="s">
        <v>91</v>
      </c>
      <c r="AU156" s="114">
        <v>0</v>
      </c>
      <c r="AV156" s="116" t="s">
        <v>90</v>
      </c>
      <c r="AW156" s="113">
        <v>38547217</v>
      </c>
      <c r="AX156" s="58">
        <f t="shared" si="12"/>
        <v>36</v>
      </c>
      <c r="AY156" s="112">
        <f t="shared" si="13"/>
        <v>0.99999906608131062</v>
      </c>
      <c r="AZ156" s="159">
        <v>1</v>
      </c>
      <c r="BA156" s="111" t="s">
        <v>90</v>
      </c>
      <c r="BB156" s="56" t="s">
        <v>149</v>
      </c>
      <c r="BC156" s="173" t="s">
        <v>8197</v>
      </c>
      <c r="BD156" s="51" t="s">
        <v>88</v>
      </c>
      <c r="BE156" s="51" t="s">
        <v>147</v>
      </c>
    </row>
    <row r="157" spans="1:57" s="201" customFormat="1" ht="12.75" x14ac:dyDescent="0.2">
      <c r="A157" s="51">
        <v>2026</v>
      </c>
      <c r="B157" s="51">
        <v>891780111</v>
      </c>
      <c r="C157" s="51" t="s">
        <v>79</v>
      </c>
      <c r="D157" s="161" t="s">
        <v>8198</v>
      </c>
      <c r="E157" s="56" t="s">
        <v>8199</v>
      </c>
      <c r="F157" s="56">
        <v>0</v>
      </c>
      <c r="G157" s="56" t="s">
        <v>82</v>
      </c>
      <c r="H157" s="51" t="s">
        <v>174</v>
      </c>
      <c r="I157" s="121" t="s">
        <v>198</v>
      </c>
      <c r="J157" s="173" t="s">
        <v>8200</v>
      </c>
      <c r="K157" s="114">
        <v>136670846</v>
      </c>
      <c r="L157" s="51" t="s">
        <v>86</v>
      </c>
      <c r="M157" s="173" t="s">
        <v>8201</v>
      </c>
      <c r="N157" s="115">
        <v>800014574</v>
      </c>
      <c r="O157" s="109">
        <v>200</v>
      </c>
      <c r="P157" s="116">
        <v>46038</v>
      </c>
      <c r="Q157" s="109">
        <v>136670846</v>
      </c>
      <c r="R157" s="109">
        <v>3684</v>
      </c>
      <c r="S157" s="116">
        <v>46052</v>
      </c>
      <c r="T157" s="114">
        <v>136670846</v>
      </c>
      <c r="U157" s="56" t="s">
        <v>88</v>
      </c>
      <c r="V157" s="114">
        <v>15443332</v>
      </c>
      <c r="W157" s="121" t="s">
        <v>8054</v>
      </c>
      <c r="X157" s="116">
        <v>46052</v>
      </c>
      <c r="Y157" s="116">
        <v>46091</v>
      </c>
      <c r="Z157" s="116" t="s">
        <v>90</v>
      </c>
      <c r="AA157" s="116">
        <v>46135</v>
      </c>
      <c r="AB157" s="671">
        <f t="shared" si="14"/>
        <v>44</v>
      </c>
      <c r="AC157" s="56">
        <v>1</v>
      </c>
      <c r="AD157" s="114">
        <v>28559703</v>
      </c>
      <c r="AE157" s="56">
        <v>1</v>
      </c>
      <c r="AF157" s="116">
        <v>46165</v>
      </c>
      <c r="AG157" s="54">
        <f t="shared" si="15"/>
        <v>30</v>
      </c>
      <c r="AH157" s="56">
        <v>0</v>
      </c>
      <c r="AI157" s="114">
        <v>0</v>
      </c>
      <c r="AJ157" s="56" t="s">
        <v>90</v>
      </c>
      <c r="AK157" s="116" t="s">
        <v>90</v>
      </c>
      <c r="AL157" s="56">
        <v>0</v>
      </c>
      <c r="AM157" s="116" t="s">
        <v>90</v>
      </c>
      <c r="AN157" s="116" t="s">
        <v>90</v>
      </c>
      <c r="AO157" s="116" t="s">
        <v>90</v>
      </c>
      <c r="AP157" s="54">
        <f t="shared" si="11"/>
        <v>0</v>
      </c>
      <c r="AQ157" s="54">
        <f>+K157+AD157-AI157</f>
        <v>165230549</v>
      </c>
      <c r="AR157" s="56" t="s">
        <v>88</v>
      </c>
      <c r="AS157" s="114">
        <v>136670846</v>
      </c>
      <c r="AT157" s="56" t="s">
        <v>88</v>
      </c>
      <c r="AU157" s="114">
        <v>68335423</v>
      </c>
      <c r="AV157" s="116">
        <v>46085</v>
      </c>
      <c r="AW157" s="113">
        <v>165230549</v>
      </c>
      <c r="AX157" s="58">
        <f t="shared" si="12"/>
        <v>0</v>
      </c>
      <c r="AY157" s="112">
        <f t="shared" si="13"/>
        <v>1</v>
      </c>
      <c r="AZ157" s="159">
        <v>1</v>
      </c>
      <c r="BA157" s="111" t="s">
        <v>90</v>
      </c>
      <c r="BB157" s="56" t="s">
        <v>149</v>
      </c>
      <c r="BC157" s="173" t="s">
        <v>8202</v>
      </c>
      <c r="BD157" s="51" t="s">
        <v>88</v>
      </c>
      <c r="BE157" s="51" t="s">
        <v>147</v>
      </c>
    </row>
    <row r="158" spans="1:57" s="201" customFormat="1" ht="12.75" x14ac:dyDescent="0.2">
      <c r="A158" s="51">
        <v>2026</v>
      </c>
      <c r="B158" s="51">
        <v>891780111</v>
      </c>
      <c r="C158" s="51" t="s">
        <v>79</v>
      </c>
      <c r="D158" s="161" t="s">
        <v>8203</v>
      </c>
      <c r="E158" s="56" t="s">
        <v>8204</v>
      </c>
      <c r="F158" s="56">
        <v>0</v>
      </c>
      <c r="G158" s="56" t="s">
        <v>82</v>
      </c>
      <c r="H158" s="51" t="s">
        <v>83</v>
      </c>
      <c r="I158" s="121" t="s">
        <v>198</v>
      </c>
      <c r="J158" s="173" t="s">
        <v>8205</v>
      </c>
      <c r="K158" s="114">
        <v>40103000</v>
      </c>
      <c r="L158" s="51" t="s">
        <v>86</v>
      </c>
      <c r="M158" s="173" t="s">
        <v>8206</v>
      </c>
      <c r="N158" s="115">
        <v>819007190</v>
      </c>
      <c r="O158" s="109">
        <v>184</v>
      </c>
      <c r="P158" s="116">
        <v>46038</v>
      </c>
      <c r="Q158" s="109">
        <v>40103000</v>
      </c>
      <c r="R158" s="109">
        <v>3685</v>
      </c>
      <c r="S158" s="116">
        <v>46052</v>
      </c>
      <c r="T158" s="114">
        <v>40103000</v>
      </c>
      <c r="U158" s="56" t="s">
        <v>88</v>
      </c>
      <c r="V158" s="114">
        <v>15443332</v>
      </c>
      <c r="W158" s="121" t="s">
        <v>8054</v>
      </c>
      <c r="X158" s="116">
        <v>46052</v>
      </c>
      <c r="Y158" s="116">
        <v>46055</v>
      </c>
      <c r="Z158" s="116" t="s">
        <v>90</v>
      </c>
      <c r="AA158" s="116">
        <v>46062</v>
      </c>
      <c r="AB158" s="671">
        <f t="shared" si="14"/>
        <v>7</v>
      </c>
      <c r="AC158" s="56">
        <v>0</v>
      </c>
      <c r="AD158" s="114">
        <v>0</v>
      </c>
      <c r="AE158" s="56">
        <v>0</v>
      </c>
      <c r="AF158" s="116" t="s">
        <v>90</v>
      </c>
      <c r="AG158" s="54">
        <f t="shared" si="15"/>
        <v>0</v>
      </c>
      <c r="AH158" s="56">
        <v>0</v>
      </c>
      <c r="AI158" s="114">
        <v>0</v>
      </c>
      <c r="AJ158" s="56" t="s">
        <v>90</v>
      </c>
      <c r="AK158" s="116" t="s">
        <v>90</v>
      </c>
      <c r="AL158" s="56">
        <v>0</v>
      </c>
      <c r="AM158" s="116" t="s">
        <v>90</v>
      </c>
      <c r="AN158" s="116" t="s">
        <v>90</v>
      </c>
      <c r="AO158" s="116" t="s">
        <v>90</v>
      </c>
      <c r="AP158" s="54">
        <f t="shared" si="11"/>
        <v>0</v>
      </c>
      <c r="AQ158" s="54">
        <f>+K158+AD158-AI158</f>
        <v>40103000</v>
      </c>
      <c r="AR158" s="56" t="s">
        <v>88</v>
      </c>
      <c r="AS158" s="114">
        <v>40103000</v>
      </c>
      <c r="AT158" s="56" t="s">
        <v>91</v>
      </c>
      <c r="AU158" s="114">
        <v>0</v>
      </c>
      <c r="AV158" s="116" t="s">
        <v>90</v>
      </c>
      <c r="AW158" s="113">
        <v>40103000</v>
      </c>
      <c r="AX158" s="58">
        <f t="shared" si="12"/>
        <v>0</v>
      </c>
      <c r="AY158" s="112">
        <f t="shared" si="13"/>
        <v>1</v>
      </c>
      <c r="AZ158" s="159">
        <v>1</v>
      </c>
      <c r="BA158" s="111" t="s">
        <v>90</v>
      </c>
      <c r="BB158" s="56" t="s">
        <v>149</v>
      </c>
      <c r="BC158" s="173" t="s">
        <v>8207</v>
      </c>
      <c r="BD158" s="51" t="s">
        <v>88</v>
      </c>
      <c r="BE158" s="51" t="s">
        <v>147</v>
      </c>
    </row>
    <row r="159" spans="1:57" s="201" customFormat="1" ht="12.75" x14ac:dyDescent="0.2">
      <c r="A159" s="51">
        <v>2026</v>
      </c>
      <c r="B159" s="51">
        <v>891780111</v>
      </c>
      <c r="C159" s="51" t="s">
        <v>79</v>
      </c>
      <c r="D159" s="161" t="s">
        <v>8208</v>
      </c>
      <c r="E159" s="56" t="s">
        <v>8209</v>
      </c>
      <c r="F159" s="56">
        <v>0</v>
      </c>
      <c r="G159" s="56" t="s">
        <v>82</v>
      </c>
      <c r="H159" s="51" t="s">
        <v>174</v>
      </c>
      <c r="I159" s="121" t="s">
        <v>198</v>
      </c>
      <c r="J159" s="173" t="s">
        <v>8210</v>
      </c>
      <c r="K159" s="114">
        <v>60543392</v>
      </c>
      <c r="L159" s="51" t="s">
        <v>86</v>
      </c>
      <c r="M159" s="173" t="s">
        <v>8211</v>
      </c>
      <c r="N159" s="115">
        <v>901669664</v>
      </c>
      <c r="O159" s="109">
        <v>527</v>
      </c>
      <c r="P159" s="116">
        <v>46052</v>
      </c>
      <c r="Q159" s="109">
        <v>60543392</v>
      </c>
      <c r="R159" s="109">
        <v>3686</v>
      </c>
      <c r="S159" s="116">
        <v>46052</v>
      </c>
      <c r="T159" s="114">
        <v>60543392</v>
      </c>
      <c r="U159" s="56" t="s">
        <v>88</v>
      </c>
      <c r="V159" s="114">
        <v>15443332</v>
      </c>
      <c r="W159" s="121" t="s">
        <v>8054</v>
      </c>
      <c r="X159" s="116">
        <v>46052</v>
      </c>
      <c r="Y159" s="116">
        <v>46091</v>
      </c>
      <c r="Z159" s="116" t="s">
        <v>90</v>
      </c>
      <c r="AA159" s="116">
        <v>46135</v>
      </c>
      <c r="AB159" s="671">
        <f t="shared" si="14"/>
        <v>44</v>
      </c>
      <c r="AC159" s="56">
        <v>0</v>
      </c>
      <c r="AD159" s="114">
        <v>0</v>
      </c>
      <c r="AE159" s="56">
        <v>0</v>
      </c>
      <c r="AF159" s="116" t="s">
        <v>90</v>
      </c>
      <c r="AG159" s="54">
        <f t="shared" si="15"/>
        <v>0</v>
      </c>
      <c r="AH159" s="56">
        <v>0</v>
      </c>
      <c r="AI159" s="114">
        <v>0</v>
      </c>
      <c r="AJ159" s="56" t="s">
        <v>90</v>
      </c>
      <c r="AK159" s="116" t="s">
        <v>90</v>
      </c>
      <c r="AL159" s="56">
        <v>1</v>
      </c>
      <c r="AM159" s="116">
        <v>46132</v>
      </c>
      <c r="AN159" s="116">
        <v>46163</v>
      </c>
      <c r="AO159" s="116" t="s">
        <v>90</v>
      </c>
      <c r="AP159" s="54">
        <f t="shared" si="11"/>
        <v>31</v>
      </c>
      <c r="AQ159" s="54">
        <f>+K159+AD159-AI159</f>
        <v>60543392</v>
      </c>
      <c r="AR159" s="56" t="s">
        <v>88</v>
      </c>
      <c r="AS159" s="114">
        <v>60543392</v>
      </c>
      <c r="AT159" s="56" t="s">
        <v>88</v>
      </c>
      <c r="AU159" s="114">
        <v>30271696</v>
      </c>
      <c r="AV159" s="116">
        <v>46087</v>
      </c>
      <c r="AW159" s="113">
        <v>0</v>
      </c>
      <c r="AX159" s="58">
        <f t="shared" si="12"/>
        <v>60543392</v>
      </c>
      <c r="AY159" s="112">
        <f t="shared" si="13"/>
        <v>0</v>
      </c>
      <c r="AZ159" s="159">
        <v>0</v>
      </c>
      <c r="BA159" s="111" t="s">
        <v>90</v>
      </c>
      <c r="BB159" s="56" t="s">
        <v>92</v>
      </c>
      <c r="BC159" s="173" t="s">
        <v>8212</v>
      </c>
      <c r="BD159" s="51" t="s">
        <v>88</v>
      </c>
      <c r="BE159" s="51" t="s">
        <v>147</v>
      </c>
    </row>
    <row r="160" spans="1:57" s="201" customFormat="1" ht="12.75" x14ac:dyDescent="0.2">
      <c r="A160" s="51">
        <v>2026</v>
      </c>
      <c r="B160" s="51">
        <v>891780111</v>
      </c>
      <c r="C160" s="51" t="s">
        <v>79</v>
      </c>
      <c r="D160" s="161" t="s">
        <v>8213</v>
      </c>
      <c r="E160" s="56" t="s">
        <v>8214</v>
      </c>
      <c r="F160" s="56">
        <v>0</v>
      </c>
      <c r="G160" s="56" t="s">
        <v>82</v>
      </c>
      <c r="H160" s="51" t="s">
        <v>174</v>
      </c>
      <c r="I160" s="121" t="s">
        <v>198</v>
      </c>
      <c r="J160" s="173" t="s">
        <v>8215</v>
      </c>
      <c r="K160" s="114">
        <v>13090000</v>
      </c>
      <c r="L160" s="51" t="s">
        <v>86</v>
      </c>
      <c r="M160" s="173" t="s">
        <v>8216</v>
      </c>
      <c r="N160" s="115">
        <v>1082860393</v>
      </c>
      <c r="O160" s="109">
        <v>387</v>
      </c>
      <c r="P160" s="116">
        <v>46045</v>
      </c>
      <c r="Q160" s="109">
        <v>13090000</v>
      </c>
      <c r="R160" s="109">
        <v>3688</v>
      </c>
      <c r="S160" s="116">
        <v>46052</v>
      </c>
      <c r="T160" s="114">
        <v>13090000</v>
      </c>
      <c r="U160" s="56" t="s">
        <v>88</v>
      </c>
      <c r="V160" s="114">
        <v>85467461</v>
      </c>
      <c r="W160" s="121" t="s">
        <v>7434</v>
      </c>
      <c r="X160" s="116">
        <v>46052</v>
      </c>
      <c r="Y160" s="116">
        <v>46052</v>
      </c>
      <c r="Z160" s="116" t="s">
        <v>90</v>
      </c>
      <c r="AA160" s="116">
        <v>46058</v>
      </c>
      <c r="AB160" s="671">
        <f t="shared" si="14"/>
        <v>6</v>
      </c>
      <c r="AC160" s="56">
        <v>0</v>
      </c>
      <c r="AD160" s="114">
        <v>0</v>
      </c>
      <c r="AE160" s="56">
        <v>0</v>
      </c>
      <c r="AF160" s="116" t="s">
        <v>90</v>
      </c>
      <c r="AG160" s="54">
        <f t="shared" si="15"/>
        <v>0</v>
      </c>
      <c r="AH160" s="56">
        <v>0</v>
      </c>
      <c r="AI160" s="114">
        <v>0</v>
      </c>
      <c r="AJ160" s="56" t="s">
        <v>90</v>
      </c>
      <c r="AK160" s="116" t="s">
        <v>90</v>
      </c>
      <c r="AL160" s="56">
        <v>0</v>
      </c>
      <c r="AM160" s="116" t="s">
        <v>90</v>
      </c>
      <c r="AN160" s="116" t="s">
        <v>90</v>
      </c>
      <c r="AO160" s="116" t="s">
        <v>90</v>
      </c>
      <c r="AP160" s="54">
        <f t="shared" si="11"/>
        <v>0</v>
      </c>
      <c r="AQ160" s="54">
        <f>+K160+AD160-AI160</f>
        <v>13090000</v>
      </c>
      <c r="AR160" s="56" t="s">
        <v>88</v>
      </c>
      <c r="AS160" s="114">
        <v>13090000</v>
      </c>
      <c r="AT160" s="56" t="s">
        <v>91</v>
      </c>
      <c r="AU160" s="114">
        <v>0</v>
      </c>
      <c r="AV160" s="116" t="s">
        <v>90</v>
      </c>
      <c r="AW160" s="113">
        <v>13090000</v>
      </c>
      <c r="AX160" s="58">
        <f t="shared" si="12"/>
        <v>0</v>
      </c>
      <c r="AY160" s="112">
        <f t="shared" si="13"/>
        <v>1</v>
      </c>
      <c r="AZ160" s="159">
        <v>1</v>
      </c>
      <c r="BA160" s="111" t="s">
        <v>90</v>
      </c>
      <c r="BB160" s="56" t="s">
        <v>149</v>
      </c>
      <c r="BC160" s="173" t="s">
        <v>8217</v>
      </c>
      <c r="BD160" s="51" t="s">
        <v>88</v>
      </c>
      <c r="BE160" s="51" t="s">
        <v>147</v>
      </c>
    </row>
    <row r="161" spans="1:57" s="201" customFormat="1" ht="12.75" x14ac:dyDescent="0.2">
      <c r="A161" s="51">
        <v>2026</v>
      </c>
      <c r="B161" s="51">
        <v>891780111</v>
      </c>
      <c r="C161" s="51" t="s">
        <v>79</v>
      </c>
      <c r="D161" s="161" t="s">
        <v>8218</v>
      </c>
      <c r="E161" s="56" t="s">
        <v>8219</v>
      </c>
      <c r="F161" s="56">
        <v>0</v>
      </c>
      <c r="G161" s="56" t="s">
        <v>82</v>
      </c>
      <c r="H161" s="51" t="s">
        <v>174</v>
      </c>
      <c r="I161" s="121" t="s">
        <v>198</v>
      </c>
      <c r="J161" s="173" t="s">
        <v>8220</v>
      </c>
      <c r="K161" s="114">
        <v>29960000</v>
      </c>
      <c r="L161" s="51" t="s">
        <v>86</v>
      </c>
      <c r="M161" s="173" t="s">
        <v>8221</v>
      </c>
      <c r="N161" s="115">
        <v>1083007890</v>
      </c>
      <c r="O161" s="109">
        <v>473</v>
      </c>
      <c r="P161" s="116">
        <v>46050</v>
      </c>
      <c r="Q161" s="109">
        <v>29960000</v>
      </c>
      <c r="R161" s="109">
        <v>3689</v>
      </c>
      <c r="S161" s="116">
        <v>46052</v>
      </c>
      <c r="T161" s="114">
        <v>29960000</v>
      </c>
      <c r="U161" s="56" t="s">
        <v>88</v>
      </c>
      <c r="V161" s="114">
        <v>85459497</v>
      </c>
      <c r="W161" s="121" t="s">
        <v>7520</v>
      </c>
      <c r="X161" s="116">
        <v>46052</v>
      </c>
      <c r="Y161" s="116">
        <v>46153</v>
      </c>
      <c r="Z161" s="116" t="s">
        <v>90</v>
      </c>
      <c r="AA161" s="116">
        <v>46157</v>
      </c>
      <c r="AB161" s="671">
        <f t="shared" si="14"/>
        <v>4</v>
      </c>
      <c r="AC161" s="56">
        <v>0</v>
      </c>
      <c r="AD161" s="114">
        <v>0</v>
      </c>
      <c r="AE161" s="56">
        <v>0</v>
      </c>
      <c r="AF161" s="116" t="s">
        <v>90</v>
      </c>
      <c r="AG161" s="54">
        <f t="shared" si="15"/>
        <v>0</v>
      </c>
      <c r="AH161" s="56">
        <v>0</v>
      </c>
      <c r="AI161" s="114">
        <v>0</v>
      </c>
      <c r="AJ161" s="56" t="s">
        <v>90</v>
      </c>
      <c r="AK161" s="116" t="s">
        <v>90</v>
      </c>
      <c r="AL161" s="56">
        <v>0</v>
      </c>
      <c r="AM161" s="116" t="s">
        <v>90</v>
      </c>
      <c r="AN161" s="116" t="s">
        <v>90</v>
      </c>
      <c r="AO161" s="116" t="s">
        <v>90</v>
      </c>
      <c r="AP161" s="54">
        <f t="shared" si="11"/>
        <v>0</v>
      </c>
      <c r="AQ161" s="54">
        <f>+K161+AD161-AI161</f>
        <v>29960000</v>
      </c>
      <c r="AR161" s="56" t="s">
        <v>88</v>
      </c>
      <c r="AS161" s="114">
        <v>29960000</v>
      </c>
      <c r="AT161" s="56" t="s">
        <v>91</v>
      </c>
      <c r="AU161" s="114">
        <v>0</v>
      </c>
      <c r="AV161" s="116" t="s">
        <v>90</v>
      </c>
      <c r="AW161" s="113">
        <v>29960000</v>
      </c>
      <c r="AX161" s="58">
        <f t="shared" si="12"/>
        <v>0</v>
      </c>
      <c r="AY161" s="112">
        <f t="shared" si="13"/>
        <v>1</v>
      </c>
      <c r="AZ161" s="159">
        <v>1</v>
      </c>
      <c r="BA161" s="111" t="s">
        <v>90</v>
      </c>
      <c r="BB161" s="56" t="s">
        <v>149</v>
      </c>
      <c r="BC161" s="173" t="s">
        <v>8222</v>
      </c>
      <c r="BD161" s="51" t="s">
        <v>88</v>
      </c>
      <c r="BE161" s="51" t="s">
        <v>147</v>
      </c>
    </row>
    <row r="162" spans="1:57" s="201" customFormat="1" ht="12.75" x14ac:dyDescent="0.2">
      <c r="A162" s="51">
        <v>2026</v>
      </c>
      <c r="B162" s="51">
        <v>891780111</v>
      </c>
      <c r="C162" s="51" t="s">
        <v>79</v>
      </c>
      <c r="D162" s="161" t="s">
        <v>8223</v>
      </c>
      <c r="E162" s="56" t="s">
        <v>8224</v>
      </c>
      <c r="F162" s="56">
        <v>0</v>
      </c>
      <c r="G162" s="56" t="s">
        <v>82</v>
      </c>
      <c r="H162" s="51" t="s">
        <v>174</v>
      </c>
      <c r="I162" s="121" t="s">
        <v>198</v>
      </c>
      <c r="J162" s="173" t="s">
        <v>8225</v>
      </c>
      <c r="K162" s="114">
        <v>194293680</v>
      </c>
      <c r="L162" s="51" t="s">
        <v>86</v>
      </c>
      <c r="M162" s="173" t="s">
        <v>8216</v>
      </c>
      <c r="N162" s="115">
        <v>1082860393</v>
      </c>
      <c r="O162" s="109">
        <v>461</v>
      </c>
      <c r="P162" s="116">
        <v>46050</v>
      </c>
      <c r="Q162" s="109">
        <v>194293680</v>
      </c>
      <c r="R162" s="109">
        <v>3998</v>
      </c>
      <c r="S162" s="116">
        <v>46052</v>
      </c>
      <c r="T162" s="114">
        <v>194293680</v>
      </c>
      <c r="U162" s="56" t="s">
        <v>88</v>
      </c>
      <c r="V162" s="114">
        <v>36665858</v>
      </c>
      <c r="W162" s="121" t="s">
        <v>7665</v>
      </c>
      <c r="X162" s="116">
        <v>46052</v>
      </c>
      <c r="Y162" s="116">
        <v>46058</v>
      </c>
      <c r="Z162" s="116">
        <v>46058</v>
      </c>
      <c r="AA162" s="116">
        <v>46078</v>
      </c>
      <c r="AB162" s="671">
        <f t="shared" si="14"/>
        <v>20</v>
      </c>
      <c r="AC162" s="56">
        <v>0</v>
      </c>
      <c r="AD162" s="114">
        <v>0</v>
      </c>
      <c r="AE162" s="56">
        <v>0</v>
      </c>
      <c r="AF162" s="116" t="s">
        <v>90</v>
      </c>
      <c r="AG162" s="54">
        <f t="shared" si="15"/>
        <v>0</v>
      </c>
      <c r="AH162" s="56">
        <v>0</v>
      </c>
      <c r="AI162" s="114">
        <v>0</v>
      </c>
      <c r="AJ162" s="56" t="s">
        <v>90</v>
      </c>
      <c r="AK162" s="116" t="s">
        <v>90</v>
      </c>
      <c r="AL162" s="56">
        <v>0</v>
      </c>
      <c r="AM162" s="116" t="s">
        <v>90</v>
      </c>
      <c r="AN162" s="116" t="s">
        <v>90</v>
      </c>
      <c r="AO162" s="116" t="s">
        <v>90</v>
      </c>
      <c r="AP162" s="54">
        <f t="shared" si="11"/>
        <v>0</v>
      </c>
      <c r="AQ162" s="54">
        <f>+K162+AD162-AI162</f>
        <v>194293680</v>
      </c>
      <c r="AR162" s="56" t="s">
        <v>88</v>
      </c>
      <c r="AS162" s="114">
        <v>194293680</v>
      </c>
      <c r="AT162" s="56" t="s">
        <v>91</v>
      </c>
      <c r="AU162" s="114">
        <v>0</v>
      </c>
      <c r="AV162" s="116" t="s">
        <v>90</v>
      </c>
      <c r="AW162" s="113">
        <v>194293680</v>
      </c>
      <c r="AX162" s="58">
        <f t="shared" si="12"/>
        <v>0</v>
      </c>
      <c r="AY162" s="112">
        <f t="shared" si="13"/>
        <v>1</v>
      </c>
      <c r="AZ162" s="159">
        <v>1</v>
      </c>
      <c r="BA162" s="111" t="s">
        <v>90</v>
      </c>
      <c r="BB162" s="56" t="s">
        <v>149</v>
      </c>
      <c r="BC162" s="173" t="s">
        <v>8226</v>
      </c>
      <c r="BD162" s="51" t="s">
        <v>88</v>
      </c>
      <c r="BE162" s="51" t="s">
        <v>147</v>
      </c>
    </row>
    <row r="163" spans="1:57" s="201" customFormat="1" ht="12.75" x14ac:dyDescent="0.2">
      <c r="A163" s="51">
        <v>2026</v>
      </c>
      <c r="B163" s="51">
        <v>891780111</v>
      </c>
      <c r="C163" s="51" t="s">
        <v>79</v>
      </c>
      <c r="D163" s="161" t="s">
        <v>8227</v>
      </c>
      <c r="E163" s="56" t="s">
        <v>8228</v>
      </c>
      <c r="F163" s="56">
        <v>0</v>
      </c>
      <c r="G163" s="56" t="s">
        <v>82</v>
      </c>
      <c r="H163" s="51" t="s">
        <v>174</v>
      </c>
      <c r="I163" s="121" t="s">
        <v>198</v>
      </c>
      <c r="J163" s="173" t="s">
        <v>8229</v>
      </c>
      <c r="K163" s="114">
        <v>22080000</v>
      </c>
      <c r="L163" s="51" t="s">
        <v>86</v>
      </c>
      <c r="M163" s="173" t="s">
        <v>8230</v>
      </c>
      <c r="N163" s="115">
        <v>573493072</v>
      </c>
      <c r="O163" s="109">
        <v>182</v>
      </c>
      <c r="P163" s="116">
        <v>46038</v>
      </c>
      <c r="Q163" s="109">
        <v>22080000</v>
      </c>
      <c r="R163" s="109">
        <v>4034</v>
      </c>
      <c r="S163" s="116">
        <v>46052</v>
      </c>
      <c r="T163" s="114">
        <v>22080000</v>
      </c>
      <c r="U163" s="56" t="s">
        <v>88</v>
      </c>
      <c r="V163" s="114">
        <v>36665858</v>
      </c>
      <c r="W163" s="121" t="s">
        <v>7665</v>
      </c>
      <c r="X163" s="116">
        <v>46052</v>
      </c>
      <c r="Y163" s="116">
        <v>46052</v>
      </c>
      <c r="Z163" s="116" t="s">
        <v>90</v>
      </c>
      <c r="AA163" s="116">
        <v>46072</v>
      </c>
      <c r="AB163" s="671">
        <f t="shared" si="14"/>
        <v>20</v>
      </c>
      <c r="AC163" s="56">
        <v>0</v>
      </c>
      <c r="AD163" s="114">
        <v>0</v>
      </c>
      <c r="AE163" s="56">
        <v>0</v>
      </c>
      <c r="AF163" s="116" t="s">
        <v>90</v>
      </c>
      <c r="AG163" s="54">
        <f t="shared" si="15"/>
        <v>0</v>
      </c>
      <c r="AH163" s="56">
        <v>0</v>
      </c>
      <c r="AI163" s="114">
        <v>0</v>
      </c>
      <c r="AJ163" s="56" t="s">
        <v>90</v>
      </c>
      <c r="AK163" s="116" t="s">
        <v>90</v>
      </c>
      <c r="AL163" s="56">
        <v>0</v>
      </c>
      <c r="AM163" s="116" t="s">
        <v>90</v>
      </c>
      <c r="AN163" s="116" t="s">
        <v>90</v>
      </c>
      <c r="AO163" s="116" t="s">
        <v>90</v>
      </c>
      <c r="AP163" s="54">
        <f t="shared" si="11"/>
        <v>0</v>
      </c>
      <c r="AQ163" s="54">
        <f>+K163+AD163-AI163</f>
        <v>22080000</v>
      </c>
      <c r="AR163" s="56" t="s">
        <v>88</v>
      </c>
      <c r="AS163" s="114">
        <v>22080000</v>
      </c>
      <c r="AT163" s="56" t="s">
        <v>91</v>
      </c>
      <c r="AU163" s="114">
        <v>0</v>
      </c>
      <c r="AV163" s="116" t="s">
        <v>90</v>
      </c>
      <c r="AW163" s="113">
        <v>22080000</v>
      </c>
      <c r="AX163" s="58">
        <f t="shared" si="12"/>
        <v>0</v>
      </c>
      <c r="AY163" s="112">
        <f t="shared" si="13"/>
        <v>1</v>
      </c>
      <c r="AZ163" s="159">
        <v>1</v>
      </c>
      <c r="BA163" s="111" t="s">
        <v>90</v>
      </c>
      <c r="BB163" s="56" t="s">
        <v>149</v>
      </c>
      <c r="BC163" s="173" t="s">
        <v>8231</v>
      </c>
      <c r="BD163" s="51" t="s">
        <v>88</v>
      </c>
      <c r="BE163" s="51" t="s">
        <v>147</v>
      </c>
    </row>
    <row r="164" spans="1:57" s="201" customFormat="1" ht="12.75" x14ac:dyDescent="0.2">
      <c r="A164" s="51">
        <v>2026</v>
      </c>
      <c r="B164" s="51">
        <v>891780111</v>
      </c>
      <c r="C164" s="51" t="s">
        <v>79</v>
      </c>
      <c r="D164" s="161" t="s">
        <v>8232</v>
      </c>
      <c r="E164" s="56" t="s">
        <v>8233</v>
      </c>
      <c r="F164" s="56">
        <v>0</v>
      </c>
      <c r="G164" s="56" t="s">
        <v>82</v>
      </c>
      <c r="H164" s="51" t="s">
        <v>174</v>
      </c>
      <c r="I164" s="121" t="s">
        <v>198</v>
      </c>
      <c r="J164" s="173" t="s">
        <v>8234</v>
      </c>
      <c r="K164" s="114">
        <v>14702450</v>
      </c>
      <c r="L164" s="51" t="s">
        <v>86</v>
      </c>
      <c r="M164" s="173" t="s">
        <v>8235</v>
      </c>
      <c r="N164" s="115">
        <v>800216724</v>
      </c>
      <c r="O164" s="109">
        <v>322</v>
      </c>
      <c r="P164" s="116">
        <v>46044</v>
      </c>
      <c r="Q164" s="109">
        <v>14702450</v>
      </c>
      <c r="R164" s="109">
        <v>4050</v>
      </c>
      <c r="S164" s="116">
        <v>46052</v>
      </c>
      <c r="T164" s="114">
        <v>14702450</v>
      </c>
      <c r="U164" s="56" t="s">
        <v>88</v>
      </c>
      <c r="V164" s="114">
        <v>57444673</v>
      </c>
      <c r="W164" s="121" t="s">
        <v>7779</v>
      </c>
      <c r="X164" s="116">
        <v>46052</v>
      </c>
      <c r="Y164" s="116">
        <v>46052</v>
      </c>
      <c r="Z164" s="116" t="s">
        <v>90</v>
      </c>
      <c r="AA164" s="116">
        <v>46140</v>
      </c>
      <c r="AB164" s="671">
        <f t="shared" si="14"/>
        <v>88</v>
      </c>
      <c r="AC164" s="56">
        <v>0</v>
      </c>
      <c r="AD164" s="114">
        <v>0</v>
      </c>
      <c r="AE164" s="56">
        <v>0</v>
      </c>
      <c r="AF164" s="116" t="s">
        <v>90</v>
      </c>
      <c r="AG164" s="54">
        <f t="shared" si="15"/>
        <v>0</v>
      </c>
      <c r="AH164" s="56">
        <v>0</v>
      </c>
      <c r="AI164" s="114">
        <v>0</v>
      </c>
      <c r="AJ164" s="56" t="s">
        <v>90</v>
      </c>
      <c r="AK164" s="116" t="s">
        <v>90</v>
      </c>
      <c r="AL164" s="56">
        <v>0</v>
      </c>
      <c r="AM164" s="116" t="s">
        <v>90</v>
      </c>
      <c r="AN164" s="116" t="s">
        <v>90</v>
      </c>
      <c r="AO164" s="116" t="s">
        <v>90</v>
      </c>
      <c r="AP164" s="54">
        <f t="shared" si="11"/>
        <v>0</v>
      </c>
      <c r="AQ164" s="54">
        <f>+K164+AD164-AI164</f>
        <v>14702450</v>
      </c>
      <c r="AR164" s="56" t="s">
        <v>88</v>
      </c>
      <c r="AS164" s="114">
        <v>14702450</v>
      </c>
      <c r="AT164" s="56" t="s">
        <v>91</v>
      </c>
      <c r="AU164" s="114">
        <v>0</v>
      </c>
      <c r="AV164" s="116" t="s">
        <v>90</v>
      </c>
      <c r="AW164" s="113">
        <v>0</v>
      </c>
      <c r="AX164" s="58">
        <f t="shared" si="12"/>
        <v>14702450</v>
      </c>
      <c r="AY164" s="112">
        <f t="shared" si="13"/>
        <v>0</v>
      </c>
      <c r="AZ164" s="159">
        <v>0</v>
      </c>
      <c r="BA164" s="111" t="s">
        <v>90</v>
      </c>
      <c r="BB164" s="56" t="s">
        <v>149</v>
      </c>
      <c r="BC164" s="173" t="s">
        <v>8236</v>
      </c>
      <c r="BD164" s="51" t="s">
        <v>88</v>
      </c>
      <c r="BE164" s="51" t="s">
        <v>147</v>
      </c>
    </row>
    <row r="165" spans="1:57" s="201" customFormat="1" ht="12.75" x14ac:dyDescent="0.2">
      <c r="A165" s="51">
        <v>2026</v>
      </c>
      <c r="B165" s="51">
        <v>891780111</v>
      </c>
      <c r="C165" s="51" t="s">
        <v>79</v>
      </c>
      <c r="D165" s="161" t="s">
        <v>8237</v>
      </c>
      <c r="E165" s="56" t="s">
        <v>8238</v>
      </c>
      <c r="F165" s="56">
        <v>0</v>
      </c>
      <c r="G165" s="56" t="s">
        <v>82</v>
      </c>
      <c r="H165" s="51" t="s">
        <v>83</v>
      </c>
      <c r="I165" s="121" t="s">
        <v>198</v>
      </c>
      <c r="J165" s="173" t="s">
        <v>8239</v>
      </c>
      <c r="K165" s="114">
        <v>76686999.709999993</v>
      </c>
      <c r="L165" s="51" t="s">
        <v>86</v>
      </c>
      <c r="M165" s="173" t="s">
        <v>8240</v>
      </c>
      <c r="N165" s="115">
        <v>900681933</v>
      </c>
      <c r="O165" s="109">
        <v>542</v>
      </c>
      <c r="P165" s="116">
        <v>46052</v>
      </c>
      <c r="Q165" s="109">
        <v>76686999.709999993</v>
      </c>
      <c r="R165" s="109">
        <v>4104</v>
      </c>
      <c r="S165" s="116">
        <v>46052</v>
      </c>
      <c r="T165" s="114">
        <v>76686999.709999993</v>
      </c>
      <c r="U165" s="56" t="s">
        <v>88</v>
      </c>
      <c r="V165" s="114">
        <v>1082907129</v>
      </c>
      <c r="W165" s="121" t="s">
        <v>7250</v>
      </c>
      <c r="X165" s="116">
        <v>46052</v>
      </c>
      <c r="Y165" s="116">
        <v>46065</v>
      </c>
      <c r="Z165" s="116">
        <v>46058</v>
      </c>
      <c r="AA165" s="116">
        <v>46085</v>
      </c>
      <c r="AB165" s="671">
        <f t="shared" si="14"/>
        <v>20</v>
      </c>
      <c r="AC165" s="56">
        <v>0</v>
      </c>
      <c r="AD165" s="114">
        <v>0</v>
      </c>
      <c r="AE165" s="56">
        <v>0</v>
      </c>
      <c r="AF165" s="116" t="s">
        <v>90</v>
      </c>
      <c r="AG165" s="54">
        <f t="shared" si="15"/>
        <v>0</v>
      </c>
      <c r="AH165" s="56">
        <v>0</v>
      </c>
      <c r="AI165" s="114">
        <v>0</v>
      </c>
      <c r="AJ165" s="56" t="s">
        <v>90</v>
      </c>
      <c r="AK165" s="116" t="s">
        <v>90</v>
      </c>
      <c r="AL165" s="56">
        <v>0</v>
      </c>
      <c r="AM165" s="116" t="s">
        <v>90</v>
      </c>
      <c r="AN165" s="116" t="s">
        <v>90</v>
      </c>
      <c r="AO165" s="116" t="s">
        <v>90</v>
      </c>
      <c r="AP165" s="54">
        <f t="shared" si="11"/>
        <v>0</v>
      </c>
      <c r="AQ165" s="54">
        <f>+K165+AD165-AI165</f>
        <v>76686999.709999993</v>
      </c>
      <c r="AR165" s="56" t="s">
        <v>88</v>
      </c>
      <c r="AS165" s="114">
        <v>76686999.709999993</v>
      </c>
      <c r="AT165" s="56" t="s">
        <v>91</v>
      </c>
      <c r="AU165" s="114">
        <v>0</v>
      </c>
      <c r="AV165" s="116" t="s">
        <v>90</v>
      </c>
      <c r="AW165" s="113">
        <v>76687000</v>
      </c>
      <c r="AX165" s="58">
        <f t="shared" si="12"/>
        <v>-0.29000000655651093</v>
      </c>
      <c r="AY165" s="112">
        <f t="shared" si="13"/>
        <v>1.0000000037816059</v>
      </c>
      <c r="AZ165" s="159">
        <v>1</v>
      </c>
      <c r="BA165" s="111" t="s">
        <v>90</v>
      </c>
      <c r="BB165" s="56" t="s">
        <v>149</v>
      </c>
      <c r="BC165" s="173" t="s">
        <v>8241</v>
      </c>
      <c r="BD165" s="51" t="s">
        <v>88</v>
      </c>
      <c r="BE165" s="51" t="s">
        <v>147</v>
      </c>
    </row>
    <row r="166" spans="1:57" s="201" customFormat="1" ht="12.75" x14ac:dyDescent="0.2">
      <c r="A166" s="51">
        <v>2026</v>
      </c>
      <c r="B166" s="51">
        <v>891780111</v>
      </c>
      <c r="C166" s="51" t="s">
        <v>79</v>
      </c>
      <c r="D166" s="161" t="s">
        <v>8242</v>
      </c>
      <c r="E166" s="56" t="s">
        <v>8243</v>
      </c>
      <c r="F166" s="56">
        <v>0</v>
      </c>
      <c r="G166" s="56" t="s">
        <v>82</v>
      </c>
      <c r="H166" s="51" t="s">
        <v>83</v>
      </c>
      <c r="I166" s="121" t="s">
        <v>198</v>
      </c>
      <c r="J166" s="173" t="s">
        <v>8239</v>
      </c>
      <c r="K166" s="114">
        <v>18230536</v>
      </c>
      <c r="L166" s="51" t="s">
        <v>86</v>
      </c>
      <c r="M166" s="173" t="s">
        <v>8244</v>
      </c>
      <c r="N166" s="115">
        <v>860516281</v>
      </c>
      <c r="O166" s="109">
        <v>532</v>
      </c>
      <c r="P166" s="116">
        <v>46052</v>
      </c>
      <c r="Q166" s="109">
        <v>18230536</v>
      </c>
      <c r="R166" s="109">
        <v>4106</v>
      </c>
      <c r="S166" s="116">
        <v>46052</v>
      </c>
      <c r="T166" s="114">
        <v>18230536</v>
      </c>
      <c r="U166" s="56" t="s">
        <v>88</v>
      </c>
      <c r="V166" s="114">
        <v>85467461</v>
      </c>
      <c r="W166" s="121" t="s">
        <v>7434</v>
      </c>
      <c r="X166" s="116">
        <v>46052</v>
      </c>
      <c r="Y166" s="116">
        <v>46094</v>
      </c>
      <c r="Z166" s="116" t="s">
        <v>90</v>
      </c>
      <c r="AA166" s="116">
        <v>46153</v>
      </c>
      <c r="AB166" s="671">
        <f t="shared" si="14"/>
        <v>59</v>
      </c>
      <c r="AC166" s="56">
        <v>0</v>
      </c>
      <c r="AD166" s="114">
        <v>0</v>
      </c>
      <c r="AE166" s="56">
        <v>0</v>
      </c>
      <c r="AF166" s="116" t="s">
        <v>90</v>
      </c>
      <c r="AG166" s="54">
        <f t="shared" si="15"/>
        <v>0</v>
      </c>
      <c r="AH166" s="56">
        <v>0</v>
      </c>
      <c r="AI166" s="114">
        <v>0</v>
      </c>
      <c r="AJ166" s="56" t="s">
        <v>90</v>
      </c>
      <c r="AK166" s="116" t="s">
        <v>90</v>
      </c>
      <c r="AL166" s="56">
        <v>0</v>
      </c>
      <c r="AM166" s="116" t="s">
        <v>90</v>
      </c>
      <c r="AN166" s="116" t="s">
        <v>90</v>
      </c>
      <c r="AO166" s="116" t="s">
        <v>90</v>
      </c>
      <c r="AP166" s="54">
        <f t="shared" si="11"/>
        <v>0</v>
      </c>
      <c r="AQ166" s="54">
        <f>+K166+AD166-AI166</f>
        <v>18230536</v>
      </c>
      <c r="AR166" s="56" t="s">
        <v>88</v>
      </c>
      <c r="AS166" s="114">
        <v>18230536</v>
      </c>
      <c r="AT166" s="56" t="s">
        <v>91</v>
      </c>
      <c r="AU166" s="114">
        <v>0</v>
      </c>
      <c r="AV166" s="116" t="s">
        <v>90</v>
      </c>
      <c r="AW166" s="113">
        <v>0</v>
      </c>
      <c r="AX166" s="58">
        <f t="shared" si="12"/>
        <v>18230536</v>
      </c>
      <c r="AY166" s="112">
        <f t="shared" si="13"/>
        <v>0</v>
      </c>
      <c r="AZ166" s="159">
        <v>0</v>
      </c>
      <c r="BA166" s="111" t="s">
        <v>90</v>
      </c>
      <c r="BB166" s="56" t="s">
        <v>149</v>
      </c>
      <c r="BC166" s="173" t="s">
        <v>8245</v>
      </c>
      <c r="BD166" s="51" t="s">
        <v>88</v>
      </c>
      <c r="BE166" s="51" t="s">
        <v>147</v>
      </c>
    </row>
    <row r="167" spans="1:57" s="201" customFormat="1" ht="12.75" x14ac:dyDescent="0.2">
      <c r="A167" s="51">
        <v>2026</v>
      </c>
      <c r="B167" s="51">
        <v>891780111</v>
      </c>
      <c r="C167" s="51" t="s">
        <v>79</v>
      </c>
      <c r="D167" s="161" t="s">
        <v>8246</v>
      </c>
      <c r="E167" s="56" t="s">
        <v>8247</v>
      </c>
      <c r="F167" s="56">
        <v>0</v>
      </c>
      <c r="G167" s="56" t="s">
        <v>82</v>
      </c>
      <c r="H167" s="51" t="s">
        <v>83</v>
      </c>
      <c r="I167" s="121" t="s">
        <v>191</v>
      </c>
      <c r="J167" s="173" t="s">
        <v>8248</v>
      </c>
      <c r="K167" s="114">
        <v>220000000</v>
      </c>
      <c r="L167" s="51" t="s">
        <v>86</v>
      </c>
      <c r="M167" s="173" t="s">
        <v>8089</v>
      </c>
      <c r="N167" s="115" t="s">
        <v>8249</v>
      </c>
      <c r="O167" s="109">
        <v>37</v>
      </c>
      <c r="P167" s="116">
        <v>46030</v>
      </c>
      <c r="Q167" s="109">
        <v>220000000</v>
      </c>
      <c r="R167" s="109">
        <v>977</v>
      </c>
      <c r="S167" s="116">
        <v>46038</v>
      </c>
      <c r="T167" s="114">
        <v>220000000</v>
      </c>
      <c r="U167" s="56" t="s">
        <v>88</v>
      </c>
      <c r="V167" s="114">
        <v>85465146</v>
      </c>
      <c r="W167" s="121" t="s">
        <v>7472</v>
      </c>
      <c r="X167" s="116">
        <v>46038</v>
      </c>
      <c r="Y167" s="116">
        <v>46041</v>
      </c>
      <c r="Z167" s="116">
        <v>46041</v>
      </c>
      <c r="AA167" s="116">
        <v>46203</v>
      </c>
      <c r="AB167" s="671">
        <f t="shared" si="14"/>
        <v>162</v>
      </c>
      <c r="AC167" s="56">
        <v>1</v>
      </c>
      <c r="AD167" s="114">
        <v>80000000</v>
      </c>
      <c r="AE167" s="56">
        <v>0</v>
      </c>
      <c r="AF167" s="116" t="s">
        <v>90</v>
      </c>
      <c r="AG167" s="54">
        <f t="shared" si="15"/>
        <v>0</v>
      </c>
      <c r="AH167" s="56">
        <v>0</v>
      </c>
      <c r="AI167" s="114">
        <v>0</v>
      </c>
      <c r="AJ167" s="56" t="s">
        <v>90</v>
      </c>
      <c r="AK167" s="116" t="s">
        <v>90</v>
      </c>
      <c r="AL167" s="56">
        <v>0</v>
      </c>
      <c r="AM167" s="116" t="s">
        <v>90</v>
      </c>
      <c r="AN167" s="116" t="s">
        <v>90</v>
      </c>
      <c r="AO167" s="116" t="s">
        <v>90</v>
      </c>
      <c r="AP167" s="54">
        <f t="shared" si="11"/>
        <v>0</v>
      </c>
      <c r="AQ167" s="54">
        <f>+K167+AD167-AI167</f>
        <v>300000000</v>
      </c>
      <c r="AR167" s="56" t="s">
        <v>88</v>
      </c>
      <c r="AS167" s="114">
        <v>220000000</v>
      </c>
      <c r="AT167" s="56" t="s">
        <v>91</v>
      </c>
      <c r="AU167" s="114">
        <v>0</v>
      </c>
      <c r="AV167" s="116" t="s">
        <v>90</v>
      </c>
      <c r="AW167" s="113">
        <v>278989550</v>
      </c>
      <c r="AX167" s="58">
        <f t="shared" si="12"/>
        <v>21010450</v>
      </c>
      <c r="AY167" s="112">
        <f t="shared" si="13"/>
        <v>0.92996516666666662</v>
      </c>
      <c r="AZ167" s="159">
        <v>0.93</v>
      </c>
      <c r="BA167" s="111" t="s">
        <v>90</v>
      </c>
      <c r="BB167" s="56" t="s">
        <v>92</v>
      </c>
      <c r="BC167" s="173" t="s">
        <v>8250</v>
      </c>
      <c r="BD167" s="51" t="s">
        <v>88</v>
      </c>
      <c r="BE167" s="51" t="s">
        <v>147</v>
      </c>
    </row>
    <row r="168" spans="1:57" s="201" customFormat="1" ht="12.75" x14ac:dyDescent="0.2">
      <c r="A168" s="51">
        <v>2026</v>
      </c>
      <c r="B168" s="51">
        <v>891780111</v>
      </c>
      <c r="C168" s="51" t="s">
        <v>79</v>
      </c>
      <c r="D168" s="161" t="s">
        <v>8251</v>
      </c>
      <c r="E168" s="56" t="s">
        <v>8252</v>
      </c>
      <c r="F168" s="56">
        <v>0</v>
      </c>
      <c r="G168" s="56" t="s">
        <v>82</v>
      </c>
      <c r="H168" s="51" t="s">
        <v>83</v>
      </c>
      <c r="I168" s="121" t="s">
        <v>191</v>
      </c>
      <c r="J168" s="173" t="s">
        <v>8253</v>
      </c>
      <c r="K168" s="114">
        <v>4284000</v>
      </c>
      <c r="L168" s="51" t="s">
        <v>86</v>
      </c>
      <c r="M168" s="173" t="s">
        <v>8254</v>
      </c>
      <c r="N168" s="115">
        <v>36549782</v>
      </c>
      <c r="O168" s="109">
        <v>94</v>
      </c>
      <c r="P168" s="116">
        <v>46037</v>
      </c>
      <c r="Q168" s="109">
        <v>4284000</v>
      </c>
      <c r="R168" s="109">
        <v>1008</v>
      </c>
      <c r="S168" s="116">
        <v>46041</v>
      </c>
      <c r="T168" s="114">
        <v>4284000</v>
      </c>
      <c r="U168" s="56" t="s">
        <v>88</v>
      </c>
      <c r="V168" s="114">
        <v>72175281</v>
      </c>
      <c r="W168" s="121" t="s">
        <v>8255</v>
      </c>
      <c r="X168" s="116">
        <v>46041</v>
      </c>
      <c r="Y168" s="116">
        <v>46056</v>
      </c>
      <c r="Z168" s="116" t="s">
        <v>90</v>
      </c>
      <c r="AA168" s="116">
        <v>46387</v>
      </c>
      <c r="AB168" s="671">
        <f t="shared" si="14"/>
        <v>331</v>
      </c>
      <c r="AC168" s="56">
        <v>0</v>
      </c>
      <c r="AD168" s="114">
        <v>0</v>
      </c>
      <c r="AE168" s="56">
        <v>0</v>
      </c>
      <c r="AF168" s="116" t="s">
        <v>90</v>
      </c>
      <c r="AG168" s="54">
        <f t="shared" si="15"/>
        <v>0</v>
      </c>
      <c r="AH168" s="56">
        <v>0</v>
      </c>
      <c r="AI168" s="114">
        <v>0</v>
      </c>
      <c r="AJ168" s="56" t="s">
        <v>90</v>
      </c>
      <c r="AK168" s="116" t="s">
        <v>90</v>
      </c>
      <c r="AL168" s="56">
        <v>0</v>
      </c>
      <c r="AM168" s="116" t="s">
        <v>90</v>
      </c>
      <c r="AN168" s="116" t="s">
        <v>90</v>
      </c>
      <c r="AO168" s="116" t="s">
        <v>90</v>
      </c>
      <c r="AP168" s="54">
        <f t="shared" si="11"/>
        <v>0</v>
      </c>
      <c r="AQ168" s="54">
        <f>+K168+AD168-AI168</f>
        <v>4284000</v>
      </c>
      <c r="AR168" s="56" t="s">
        <v>88</v>
      </c>
      <c r="AS168" s="114">
        <v>4284000</v>
      </c>
      <c r="AT168" s="56" t="s">
        <v>91</v>
      </c>
      <c r="AU168" s="114">
        <v>0</v>
      </c>
      <c r="AV168" s="116" t="s">
        <v>90</v>
      </c>
      <c r="AW168" s="113">
        <v>2284800</v>
      </c>
      <c r="AX168" s="58">
        <f t="shared" si="12"/>
        <v>1999200</v>
      </c>
      <c r="AY168" s="112">
        <f t="shared" si="13"/>
        <v>0.53333333333333333</v>
      </c>
      <c r="AZ168" s="159">
        <v>0.53</v>
      </c>
      <c r="BA168" s="111" t="s">
        <v>90</v>
      </c>
      <c r="BB168" s="56" t="s">
        <v>92</v>
      </c>
      <c r="BC168" s="173" t="s">
        <v>8256</v>
      </c>
      <c r="BD168" s="51" t="s">
        <v>88</v>
      </c>
      <c r="BE168" s="51" t="s">
        <v>147</v>
      </c>
    </row>
    <row r="169" spans="1:57" s="201" customFormat="1" ht="12.75" x14ac:dyDescent="0.2">
      <c r="A169" s="51">
        <v>2026</v>
      </c>
      <c r="B169" s="51">
        <v>891780111</v>
      </c>
      <c r="C169" s="51" t="s">
        <v>79</v>
      </c>
      <c r="D169" s="161" t="s">
        <v>8257</v>
      </c>
      <c r="E169" s="56" t="s">
        <v>8258</v>
      </c>
      <c r="F169" s="56">
        <v>0</v>
      </c>
      <c r="G169" s="56" t="s">
        <v>82</v>
      </c>
      <c r="H169" s="51" t="s">
        <v>83</v>
      </c>
      <c r="I169" s="121" t="s">
        <v>191</v>
      </c>
      <c r="J169" s="173" t="s">
        <v>8259</v>
      </c>
      <c r="K169" s="114">
        <v>48379699</v>
      </c>
      <c r="L169" s="51" t="s">
        <v>86</v>
      </c>
      <c r="M169" s="173" t="s">
        <v>8260</v>
      </c>
      <c r="N169" s="115" t="s">
        <v>8261</v>
      </c>
      <c r="O169" s="109">
        <v>123</v>
      </c>
      <c r="P169" s="116">
        <v>46038</v>
      </c>
      <c r="Q169" s="109">
        <v>48379699</v>
      </c>
      <c r="R169" s="109">
        <v>1354</v>
      </c>
      <c r="S169" s="116">
        <v>46042</v>
      </c>
      <c r="T169" s="114">
        <v>48379699</v>
      </c>
      <c r="U169" s="56" t="s">
        <v>88</v>
      </c>
      <c r="V169" s="114">
        <v>85467461</v>
      </c>
      <c r="W169" s="121" t="s">
        <v>7434</v>
      </c>
      <c r="X169" s="116">
        <v>46042</v>
      </c>
      <c r="Y169" s="116">
        <v>46044</v>
      </c>
      <c r="Z169" s="116">
        <v>46044</v>
      </c>
      <c r="AA169" s="116">
        <v>46085</v>
      </c>
      <c r="AB169" s="671">
        <f t="shared" si="14"/>
        <v>41</v>
      </c>
      <c r="AC169" s="56">
        <v>0</v>
      </c>
      <c r="AD169" s="114">
        <v>0</v>
      </c>
      <c r="AE169" s="56">
        <v>0</v>
      </c>
      <c r="AF169" s="116" t="s">
        <v>90</v>
      </c>
      <c r="AG169" s="54">
        <f t="shared" si="15"/>
        <v>0</v>
      </c>
      <c r="AH169" s="56">
        <v>0</v>
      </c>
      <c r="AI169" s="114">
        <v>0</v>
      </c>
      <c r="AJ169" s="56" t="s">
        <v>90</v>
      </c>
      <c r="AK169" s="116" t="s">
        <v>90</v>
      </c>
      <c r="AL169" s="56">
        <v>0</v>
      </c>
      <c r="AM169" s="116" t="s">
        <v>90</v>
      </c>
      <c r="AN169" s="116" t="s">
        <v>90</v>
      </c>
      <c r="AO169" s="116" t="s">
        <v>90</v>
      </c>
      <c r="AP169" s="54">
        <f t="shared" si="11"/>
        <v>0</v>
      </c>
      <c r="AQ169" s="54">
        <f>+K169+AD169-AI169</f>
        <v>48379699</v>
      </c>
      <c r="AR169" s="56" t="s">
        <v>88</v>
      </c>
      <c r="AS169" s="114">
        <v>48379699</v>
      </c>
      <c r="AT169" s="56" t="s">
        <v>91</v>
      </c>
      <c r="AU169" s="114">
        <v>0</v>
      </c>
      <c r="AV169" s="116" t="s">
        <v>90</v>
      </c>
      <c r="AW169" s="113">
        <v>48379699</v>
      </c>
      <c r="AX169" s="58">
        <f t="shared" si="12"/>
        <v>0</v>
      </c>
      <c r="AY169" s="112">
        <f t="shared" si="13"/>
        <v>1</v>
      </c>
      <c r="AZ169" s="159">
        <v>1</v>
      </c>
      <c r="BA169" s="111" t="s">
        <v>90</v>
      </c>
      <c r="BB169" s="56" t="s">
        <v>149</v>
      </c>
      <c r="BC169" s="173" t="s">
        <v>8262</v>
      </c>
      <c r="BD169" s="51" t="s">
        <v>88</v>
      </c>
      <c r="BE169" s="51" t="s">
        <v>147</v>
      </c>
    </row>
    <row r="170" spans="1:57" s="201" customFormat="1" ht="12.75" x14ac:dyDescent="0.2">
      <c r="A170" s="51">
        <v>2026</v>
      </c>
      <c r="B170" s="51">
        <v>891780111</v>
      </c>
      <c r="C170" s="51" t="s">
        <v>79</v>
      </c>
      <c r="D170" s="161" t="s">
        <v>8263</v>
      </c>
      <c r="E170" s="56" t="s">
        <v>8264</v>
      </c>
      <c r="F170" s="56">
        <v>0</v>
      </c>
      <c r="G170" s="56" t="s">
        <v>82</v>
      </c>
      <c r="H170" s="51" t="s">
        <v>83</v>
      </c>
      <c r="I170" s="121" t="s">
        <v>191</v>
      </c>
      <c r="J170" s="173" t="s">
        <v>8265</v>
      </c>
      <c r="K170" s="114">
        <v>30000000</v>
      </c>
      <c r="L170" s="51" t="s">
        <v>86</v>
      </c>
      <c r="M170" s="173" t="s">
        <v>8266</v>
      </c>
      <c r="N170" s="115">
        <v>36725337</v>
      </c>
      <c r="O170" s="109">
        <v>192</v>
      </c>
      <c r="P170" s="116">
        <v>46038</v>
      </c>
      <c r="Q170" s="109">
        <v>30000000</v>
      </c>
      <c r="R170" s="109">
        <v>1355</v>
      </c>
      <c r="S170" s="116">
        <v>46042</v>
      </c>
      <c r="T170" s="114">
        <v>30000000</v>
      </c>
      <c r="U170" s="56" t="s">
        <v>88</v>
      </c>
      <c r="V170" s="114">
        <v>36665858</v>
      </c>
      <c r="W170" s="121" t="s">
        <v>7665</v>
      </c>
      <c r="X170" s="116">
        <v>46042</v>
      </c>
      <c r="Y170" s="116">
        <v>46048</v>
      </c>
      <c r="Z170" s="116" t="s">
        <v>90</v>
      </c>
      <c r="AA170" s="116">
        <v>46387</v>
      </c>
      <c r="AB170" s="671">
        <f t="shared" si="14"/>
        <v>339</v>
      </c>
      <c r="AC170" s="56">
        <v>0</v>
      </c>
      <c r="AD170" s="114">
        <v>0</v>
      </c>
      <c r="AE170" s="56">
        <v>0</v>
      </c>
      <c r="AF170" s="116" t="s">
        <v>90</v>
      </c>
      <c r="AG170" s="54">
        <f t="shared" si="15"/>
        <v>0</v>
      </c>
      <c r="AH170" s="56">
        <v>0</v>
      </c>
      <c r="AI170" s="114">
        <v>0</v>
      </c>
      <c r="AJ170" s="56" t="s">
        <v>90</v>
      </c>
      <c r="AK170" s="116" t="s">
        <v>90</v>
      </c>
      <c r="AL170" s="56">
        <v>0</v>
      </c>
      <c r="AM170" s="116" t="s">
        <v>90</v>
      </c>
      <c r="AN170" s="116" t="s">
        <v>90</v>
      </c>
      <c r="AO170" s="116" t="s">
        <v>90</v>
      </c>
      <c r="AP170" s="54">
        <f t="shared" si="11"/>
        <v>0</v>
      </c>
      <c r="AQ170" s="54">
        <f>+K170+AD170-AI170</f>
        <v>30000000</v>
      </c>
      <c r="AR170" s="56" t="s">
        <v>88</v>
      </c>
      <c r="AS170" s="114">
        <v>30000000</v>
      </c>
      <c r="AT170" s="56" t="s">
        <v>91</v>
      </c>
      <c r="AU170" s="114">
        <v>0</v>
      </c>
      <c r="AV170" s="116" t="s">
        <v>90</v>
      </c>
      <c r="AW170" s="113">
        <v>23572320</v>
      </c>
      <c r="AX170" s="58">
        <f t="shared" si="12"/>
        <v>6427680</v>
      </c>
      <c r="AY170" s="112">
        <f t="shared" si="13"/>
        <v>0.785744</v>
      </c>
      <c r="AZ170" s="159">
        <v>0.79</v>
      </c>
      <c r="BA170" s="111" t="s">
        <v>90</v>
      </c>
      <c r="BB170" s="56" t="s">
        <v>92</v>
      </c>
      <c r="BC170" s="173" t="s">
        <v>8267</v>
      </c>
      <c r="BD170" s="51" t="s">
        <v>88</v>
      </c>
      <c r="BE170" s="51" t="s">
        <v>147</v>
      </c>
    </row>
    <row r="171" spans="1:57" s="201" customFormat="1" ht="12.75" x14ac:dyDescent="0.2">
      <c r="A171" s="51">
        <v>2026</v>
      </c>
      <c r="B171" s="51">
        <v>891780111</v>
      </c>
      <c r="C171" s="51" t="s">
        <v>79</v>
      </c>
      <c r="D171" s="161" t="s">
        <v>8268</v>
      </c>
      <c r="E171" s="56" t="s">
        <v>8269</v>
      </c>
      <c r="F171" s="56">
        <v>0</v>
      </c>
      <c r="G171" s="56" t="s">
        <v>82</v>
      </c>
      <c r="H171" s="51" t="s">
        <v>83</v>
      </c>
      <c r="I171" s="121" t="s">
        <v>191</v>
      </c>
      <c r="J171" s="173" t="s">
        <v>8270</v>
      </c>
      <c r="K171" s="114">
        <v>100000000</v>
      </c>
      <c r="L171" s="51" t="s">
        <v>86</v>
      </c>
      <c r="M171" s="173" t="s">
        <v>2091</v>
      </c>
      <c r="N171" s="115" t="s">
        <v>8271</v>
      </c>
      <c r="O171" s="109">
        <v>172</v>
      </c>
      <c r="P171" s="116">
        <v>46038</v>
      </c>
      <c r="Q171" s="109">
        <v>100000000</v>
      </c>
      <c r="R171" s="109">
        <v>1571</v>
      </c>
      <c r="S171" s="116">
        <v>46043</v>
      </c>
      <c r="T171" s="114">
        <v>100000000</v>
      </c>
      <c r="U171" s="56" t="s">
        <v>88</v>
      </c>
      <c r="V171" s="114">
        <v>36665858</v>
      </c>
      <c r="W171" s="121" t="s">
        <v>7665</v>
      </c>
      <c r="X171" s="116">
        <v>46042</v>
      </c>
      <c r="Y171" s="116">
        <v>46045</v>
      </c>
      <c r="Z171" s="116">
        <v>46045</v>
      </c>
      <c r="AA171" s="116">
        <v>46387</v>
      </c>
      <c r="AB171" s="671">
        <f t="shared" si="14"/>
        <v>342</v>
      </c>
      <c r="AC171" s="56">
        <v>0</v>
      </c>
      <c r="AD171" s="114">
        <v>0</v>
      </c>
      <c r="AE171" s="56">
        <v>0</v>
      </c>
      <c r="AF171" s="116" t="s">
        <v>90</v>
      </c>
      <c r="AG171" s="54">
        <f t="shared" si="15"/>
        <v>0</v>
      </c>
      <c r="AH171" s="56">
        <v>0</v>
      </c>
      <c r="AI171" s="114">
        <v>0</v>
      </c>
      <c r="AJ171" s="56" t="s">
        <v>90</v>
      </c>
      <c r="AK171" s="116" t="s">
        <v>90</v>
      </c>
      <c r="AL171" s="56">
        <v>0</v>
      </c>
      <c r="AM171" s="116" t="s">
        <v>90</v>
      </c>
      <c r="AN171" s="116" t="s">
        <v>90</v>
      </c>
      <c r="AO171" s="116" t="s">
        <v>90</v>
      </c>
      <c r="AP171" s="54">
        <f t="shared" si="11"/>
        <v>0</v>
      </c>
      <c r="AQ171" s="54">
        <f>+K171+AD171-AI171</f>
        <v>100000000</v>
      </c>
      <c r="AR171" s="56" t="s">
        <v>88</v>
      </c>
      <c r="AS171" s="114">
        <v>100000000</v>
      </c>
      <c r="AT171" s="56" t="s">
        <v>91</v>
      </c>
      <c r="AU171" s="114">
        <v>0</v>
      </c>
      <c r="AV171" s="116" t="s">
        <v>90</v>
      </c>
      <c r="AW171" s="113">
        <v>86689557</v>
      </c>
      <c r="AX171" s="58">
        <f t="shared" si="12"/>
        <v>13310443</v>
      </c>
      <c r="AY171" s="112">
        <f t="shared" si="13"/>
        <v>0.86689556999999995</v>
      </c>
      <c r="AZ171" s="159">
        <v>0.87</v>
      </c>
      <c r="BA171" s="111" t="s">
        <v>90</v>
      </c>
      <c r="BB171" s="56" t="s">
        <v>92</v>
      </c>
      <c r="BC171" s="173" t="s">
        <v>8272</v>
      </c>
      <c r="BD171" s="51" t="s">
        <v>88</v>
      </c>
      <c r="BE171" s="51" t="s">
        <v>147</v>
      </c>
    </row>
    <row r="172" spans="1:57" s="201" customFormat="1" ht="12.75" x14ac:dyDescent="0.2">
      <c r="A172" s="51">
        <v>2026</v>
      </c>
      <c r="B172" s="51">
        <v>891780111</v>
      </c>
      <c r="C172" s="51" t="s">
        <v>79</v>
      </c>
      <c r="D172" s="161" t="s">
        <v>8273</v>
      </c>
      <c r="E172" s="56" t="s">
        <v>8274</v>
      </c>
      <c r="F172" s="56">
        <v>0</v>
      </c>
      <c r="G172" s="56" t="s">
        <v>82</v>
      </c>
      <c r="H172" s="51" t="s">
        <v>83</v>
      </c>
      <c r="I172" s="121" t="s">
        <v>191</v>
      </c>
      <c r="J172" s="173" t="s">
        <v>8275</v>
      </c>
      <c r="K172" s="114">
        <v>150000000</v>
      </c>
      <c r="L172" s="51" t="s">
        <v>86</v>
      </c>
      <c r="M172" s="173" t="s">
        <v>8276</v>
      </c>
      <c r="N172" s="115" t="s">
        <v>8277</v>
      </c>
      <c r="O172" s="109">
        <v>104</v>
      </c>
      <c r="P172" s="116">
        <v>46037</v>
      </c>
      <c r="Q172" s="109">
        <v>150000000</v>
      </c>
      <c r="R172" s="109">
        <v>1833</v>
      </c>
      <c r="S172" s="116">
        <v>46045</v>
      </c>
      <c r="T172" s="114">
        <v>150000000</v>
      </c>
      <c r="U172" s="56" t="s">
        <v>88</v>
      </c>
      <c r="V172" s="114">
        <v>85459497</v>
      </c>
      <c r="W172" s="121" t="s">
        <v>7520</v>
      </c>
      <c r="X172" s="116">
        <v>46045</v>
      </c>
      <c r="Y172" s="116">
        <v>46049</v>
      </c>
      <c r="Z172" s="116" t="s">
        <v>90</v>
      </c>
      <c r="AA172" s="116">
        <v>46234</v>
      </c>
      <c r="AB172" s="671">
        <f t="shared" si="14"/>
        <v>185</v>
      </c>
      <c r="AC172" s="56">
        <v>0</v>
      </c>
      <c r="AD172" s="114">
        <v>0</v>
      </c>
      <c r="AE172" s="56">
        <v>0</v>
      </c>
      <c r="AF172" s="116" t="s">
        <v>90</v>
      </c>
      <c r="AG172" s="54">
        <f t="shared" si="15"/>
        <v>0</v>
      </c>
      <c r="AH172" s="56">
        <v>0</v>
      </c>
      <c r="AI172" s="114">
        <v>0</v>
      </c>
      <c r="AJ172" s="56" t="s">
        <v>90</v>
      </c>
      <c r="AK172" s="116" t="s">
        <v>90</v>
      </c>
      <c r="AL172" s="56">
        <v>0</v>
      </c>
      <c r="AM172" s="116" t="s">
        <v>90</v>
      </c>
      <c r="AN172" s="116" t="s">
        <v>90</v>
      </c>
      <c r="AO172" s="116" t="s">
        <v>90</v>
      </c>
      <c r="AP172" s="54">
        <f t="shared" si="11"/>
        <v>0</v>
      </c>
      <c r="AQ172" s="54">
        <f>+K172+AD172-AI172</f>
        <v>150000000</v>
      </c>
      <c r="AR172" s="56" t="s">
        <v>88</v>
      </c>
      <c r="AS172" s="114">
        <v>150000000</v>
      </c>
      <c r="AT172" s="56" t="s">
        <v>91</v>
      </c>
      <c r="AU172" s="114">
        <v>0</v>
      </c>
      <c r="AV172" s="116" t="s">
        <v>90</v>
      </c>
      <c r="AW172" s="113">
        <v>60913723</v>
      </c>
      <c r="AX172" s="58">
        <f t="shared" si="12"/>
        <v>89086277</v>
      </c>
      <c r="AY172" s="112">
        <f t="shared" si="13"/>
        <v>0.40609148666666667</v>
      </c>
      <c r="AZ172" s="159">
        <v>0.41</v>
      </c>
      <c r="BA172" s="111" t="s">
        <v>90</v>
      </c>
      <c r="BB172" s="56" t="s">
        <v>92</v>
      </c>
      <c r="BC172" s="173" t="s">
        <v>8278</v>
      </c>
      <c r="BD172" s="51" t="s">
        <v>88</v>
      </c>
      <c r="BE172" s="51" t="s">
        <v>147</v>
      </c>
    </row>
    <row r="173" spans="1:57" x14ac:dyDescent="0.25">
      <c r="A173" s="51">
        <v>2026</v>
      </c>
      <c r="B173" s="51">
        <v>891780111</v>
      </c>
      <c r="C173" s="51" t="s">
        <v>79</v>
      </c>
      <c r="D173" s="161" t="s">
        <v>8279</v>
      </c>
      <c r="E173" s="56" t="s">
        <v>8280</v>
      </c>
      <c r="F173" s="56">
        <v>0</v>
      </c>
      <c r="G173" s="56" t="s">
        <v>82</v>
      </c>
      <c r="H173" s="51" t="s">
        <v>83</v>
      </c>
      <c r="I173" s="121" t="s">
        <v>191</v>
      </c>
      <c r="J173" s="173" t="s">
        <v>8281</v>
      </c>
      <c r="K173" s="114">
        <v>340000000</v>
      </c>
      <c r="L173" s="51" t="s">
        <v>86</v>
      </c>
      <c r="M173" s="173" t="s">
        <v>8282</v>
      </c>
      <c r="N173" s="115" t="s">
        <v>8283</v>
      </c>
      <c r="O173" s="109">
        <v>155</v>
      </c>
      <c r="P173" s="116">
        <v>46038</v>
      </c>
      <c r="Q173" s="109">
        <v>340000000</v>
      </c>
      <c r="R173" s="109">
        <v>1834</v>
      </c>
      <c r="S173" s="116">
        <v>46045</v>
      </c>
      <c r="T173" s="114">
        <v>340000000</v>
      </c>
      <c r="U173" s="56" t="s">
        <v>88</v>
      </c>
      <c r="V173" s="114">
        <v>85459497</v>
      </c>
      <c r="W173" s="121" t="s">
        <v>7520</v>
      </c>
      <c r="X173" s="116">
        <v>46045</v>
      </c>
      <c r="Y173" s="116">
        <v>46045</v>
      </c>
      <c r="Z173" s="116">
        <v>46045</v>
      </c>
      <c r="AA173" s="116">
        <v>46234</v>
      </c>
      <c r="AB173" s="671">
        <f t="shared" si="14"/>
        <v>189</v>
      </c>
      <c r="AC173" s="56">
        <v>0</v>
      </c>
      <c r="AD173" s="114">
        <v>0</v>
      </c>
      <c r="AE173" s="56">
        <v>0</v>
      </c>
      <c r="AF173" s="116" t="s">
        <v>90</v>
      </c>
      <c r="AG173" s="54">
        <f t="shared" si="15"/>
        <v>0</v>
      </c>
      <c r="AH173" s="56">
        <v>0</v>
      </c>
      <c r="AI173" s="114">
        <v>0</v>
      </c>
      <c r="AJ173" s="56" t="s">
        <v>90</v>
      </c>
      <c r="AK173" s="116" t="s">
        <v>90</v>
      </c>
      <c r="AL173" s="56">
        <v>0</v>
      </c>
      <c r="AM173" s="116" t="s">
        <v>90</v>
      </c>
      <c r="AN173" s="116" t="s">
        <v>90</v>
      </c>
      <c r="AO173" s="116" t="s">
        <v>90</v>
      </c>
      <c r="AP173" s="54">
        <f t="shared" si="11"/>
        <v>0</v>
      </c>
      <c r="AQ173" s="54">
        <f>+K173+AD173-AI173</f>
        <v>340000000</v>
      </c>
      <c r="AR173" s="56" t="s">
        <v>88</v>
      </c>
      <c r="AS173" s="114">
        <v>340000000</v>
      </c>
      <c r="AT173" s="56" t="s">
        <v>91</v>
      </c>
      <c r="AU173" s="114">
        <v>0</v>
      </c>
      <c r="AV173" s="116" t="s">
        <v>90</v>
      </c>
      <c r="AW173" s="489">
        <v>330894399</v>
      </c>
      <c r="AX173" s="58">
        <f t="shared" si="12"/>
        <v>9105601</v>
      </c>
      <c r="AY173" s="112">
        <f t="shared" si="13"/>
        <v>0.97321882058823528</v>
      </c>
      <c r="AZ173" s="159">
        <v>0.97</v>
      </c>
      <c r="BA173" s="111" t="s">
        <v>90</v>
      </c>
      <c r="BB173" s="56" t="s">
        <v>92</v>
      </c>
      <c r="BC173" s="173" t="s">
        <v>8284</v>
      </c>
      <c r="BD173" s="51" t="s">
        <v>88</v>
      </c>
      <c r="BE173" s="51" t="s">
        <v>147</v>
      </c>
    </row>
    <row r="174" spans="1:57" x14ac:dyDescent="0.25">
      <c r="A174" s="51">
        <v>2026</v>
      </c>
      <c r="B174" s="51">
        <v>891780111</v>
      </c>
      <c r="C174" s="51" t="s">
        <v>79</v>
      </c>
      <c r="D174" s="161" t="s">
        <v>8285</v>
      </c>
      <c r="E174" s="56" t="s">
        <v>8286</v>
      </c>
      <c r="F174" s="56">
        <v>0</v>
      </c>
      <c r="G174" s="56" t="s">
        <v>82</v>
      </c>
      <c r="H174" s="51" t="s">
        <v>83</v>
      </c>
      <c r="I174" s="121" t="s">
        <v>191</v>
      </c>
      <c r="J174" s="173" t="s">
        <v>8287</v>
      </c>
      <c r="K174" s="114">
        <v>286312710.83999997</v>
      </c>
      <c r="L174" s="51" t="s">
        <v>86</v>
      </c>
      <c r="M174" s="173" t="s">
        <v>715</v>
      </c>
      <c r="N174" s="115" t="s">
        <v>8288</v>
      </c>
      <c r="O174" s="109">
        <v>157</v>
      </c>
      <c r="P174" s="116">
        <v>46038</v>
      </c>
      <c r="Q174" s="109">
        <v>380040860</v>
      </c>
      <c r="R174" s="109">
        <v>2287</v>
      </c>
      <c r="S174" s="116">
        <v>46045</v>
      </c>
      <c r="T174" s="114">
        <v>286312889.56</v>
      </c>
      <c r="U174" s="56" t="s">
        <v>88</v>
      </c>
      <c r="V174" s="114">
        <v>85467461</v>
      </c>
      <c r="W174" s="121" t="s">
        <v>7434</v>
      </c>
      <c r="X174" s="116">
        <v>46045</v>
      </c>
      <c r="Y174" s="116">
        <v>46062</v>
      </c>
      <c r="Z174" s="116">
        <v>46058</v>
      </c>
      <c r="AA174" s="116">
        <v>46243</v>
      </c>
      <c r="AB174" s="671">
        <f t="shared" si="14"/>
        <v>181</v>
      </c>
      <c r="AC174" s="56">
        <v>0</v>
      </c>
      <c r="AD174" s="114">
        <v>0</v>
      </c>
      <c r="AE174" s="56">
        <v>0</v>
      </c>
      <c r="AF174" s="116" t="s">
        <v>90</v>
      </c>
      <c r="AG174" s="54">
        <f t="shared" si="15"/>
        <v>0</v>
      </c>
      <c r="AH174" s="56">
        <v>0</v>
      </c>
      <c r="AI174" s="114">
        <v>0</v>
      </c>
      <c r="AJ174" s="56" t="s">
        <v>90</v>
      </c>
      <c r="AK174" s="116" t="s">
        <v>90</v>
      </c>
      <c r="AL174" s="56">
        <v>0</v>
      </c>
      <c r="AM174" s="116" t="s">
        <v>90</v>
      </c>
      <c r="AN174" s="116" t="s">
        <v>90</v>
      </c>
      <c r="AO174" s="116" t="s">
        <v>90</v>
      </c>
      <c r="AP174" s="54">
        <f t="shared" si="11"/>
        <v>0</v>
      </c>
      <c r="AQ174" s="54">
        <f>+K174+AD174-AI174</f>
        <v>286312710.83999997</v>
      </c>
      <c r="AR174" s="56" t="s">
        <v>88</v>
      </c>
      <c r="AS174" s="114">
        <v>286312710.83999997</v>
      </c>
      <c r="AT174" s="56" t="s">
        <v>91</v>
      </c>
      <c r="AU174" s="114">
        <v>0</v>
      </c>
      <c r="AV174" s="116" t="s">
        <v>90</v>
      </c>
      <c r="AW174" s="113">
        <v>74246429</v>
      </c>
      <c r="AX174" s="58">
        <f t="shared" si="12"/>
        <v>212066281.83999997</v>
      </c>
      <c r="AY174" s="112">
        <f t="shared" si="13"/>
        <v>0.25931936022739521</v>
      </c>
      <c r="AZ174" s="159">
        <v>0.26</v>
      </c>
      <c r="BA174" s="111" t="s">
        <v>90</v>
      </c>
      <c r="BB174" s="56" t="s">
        <v>92</v>
      </c>
      <c r="BC174" s="173" t="s">
        <v>8289</v>
      </c>
      <c r="BD174" s="51" t="s">
        <v>88</v>
      </c>
      <c r="BE174" s="51" t="s">
        <v>147</v>
      </c>
    </row>
    <row r="175" spans="1:57" x14ac:dyDescent="0.25">
      <c r="A175" s="51">
        <v>2026</v>
      </c>
      <c r="B175" s="51">
        <v>891780111</v>
      </c>
      <c r="C175" s="51" t="s">
        <v>79</v>
      </c>
      <c r="D175" s="161" t="s">
        <v>8290</v>
      </c>
      <c r="E175" s="56" t="s">
        <v>8291</v>
      </c>
      <c r="F175" s="56">
        <v>0</v>
      </c>
      <c r="G175" s="56" t="s">
        <v>82</v>
      </c>
      <c r="H175" s="51" t="s">
        <v>83</v>
      </c>
      <c r="I175" s="121" t="s">
        <v>191</v>
      </c>
      <c r="J175" s="173" t="s">
        <v>8292</v>
      </c>
      <c r="K175" s="114">
        <v>42340135</v>
      </c>
      <c r="L175" s="51" t="s">
        <v>86</v>
      </c>
      <c r="M175" s="173" t="s">
        <v>189</v>
      </c>
      <c r="N175" s="115" t="s">
        <v>188</v>
      </c>
      <c r="O175" s="109">
        <v>205</v>
      </c>
      <c r="P175" s="116">
        <v>46038</v>
      </c>
      <c r="Q175" s="109">
        <v>84680269</v>
      </c>
      <c r="R175" s="109">
        <v>2290</v>
      </c>
      <c r="S175" s="116">
        <v>46045</v>
      </c>
      <c r="T175" s="114">
        <v>42340135</v>
      </c>
      <c r="U175" s="56" t="s">
        <v>88</v>
      </c>
      <c r="V175" s="114">
        <v>7634027</v>
      </c>
      <c r="W175" s="121" t="s">
        <v>114</v>
      </c>
      <c r="X175" s="116">
        <v>46045</v>
      </c>
      <c r="Y175" s="116">
        <v>46048</v>
      </c>
      <c r="Z175" s="116" t="s">
        <v>90</v>
      </c>
      <c r="AA175" s="116">
        <v>46172</v>
      </c>
      <c r="AB175" s="671">
        <f t="shared" si="14"/>
        <v>124</v>
      </c>
      <c r="AC175" s="56">
        <v>0</v>
      </c>
      <c r="AD175" s="114">
        <v>0</v>
      </c>
      <c r="AE175" s="56">
        <v>0</v>
      </c>
      <c r="AF175" s="116" t="s">
        <v>90</v>
      </c>
      <c r="AG175" s="54">
        <f t="shared" si="15"/>
        <v>0</v>
      </c>
      <c r="AH175" s="56">
        <v>0</v>
      </c>
      <c r="AI175" s="114">
        <v>0</v>
      </c>
      <c r="AJ175" s="56" t="s">
        <v>90</v>
      </c>
      <c r="AK175" s="116" t="s">
        <v>90</v>
      </c>
      <c r="AL175" s="56">
        <v>0</v>
      </c>
      <c r="AM175" s="116" t="s">
        <v>90</v>
      </c>
      <c r="AN175" s="116" t="s">
        <v>90</v>
      </c>
      <c r="AO175" s="116" t="s">
        <v>90</v>
      </c>
      <c r="AP175" s="54">
        <f t="shared" si="11"/>
        <v>0</v>
      </c>
      <c r="AQ175" s="54">
        <f>+K175+AD175-AI175</f>
        <v>42340135</v>
      </c>
      <c r="AR175" s="56" t="s">
        <v>88</v>
      </c>
      <c r="AS175" s="114">
        <v>42340135</v>
      </c>
      <c r="AT175" s="56" t="s">
        <v>91</v>
      </c>
      <c r="AU175" s="114">
        <v>0</v>
      </c>
      <c r="AV175" s="116" t="s">
        <v>90</v>
      </c>
      <c r="AW175" s="113">
        <v>42340135</v>
      </c>
      <c r="AX175" s="58">
        <f t="shared" si="12"/>
        <v>0</v>
      </c>
      <c r="AY175" s="112">
        <f t="shared" si="13"/>
        <v>1</v>
      </c>
      <c r="AZ175" s="159">
        <v>1</v>
      </c>
      <c r="BA175" s="111" t="s">
        <v>90</v>
      </c>
      <c r="BB175" s="56" t="s">
        <v>149</v>
      </c>
      <c r="BC175" s="173" t="s">
        <v>8293</v>
      </c>
      <c r="BD175" s="51" t="s">
        <v>88</v>
      </c>
      <c r="BE175" s="51" t="s">
        <v>147</v>
      </c>
    </row>
    <row r="176" spans="1:57" x14ac:dyDescent="0.25">
      <c r="A176" s="51">
        <v>2026</v>
      </c>
      <c r="B176" s="51">
        <v>891780111</v>
      </c>
      <c r="C176" s="51" t="s">
        <v>79</v>
      </c>
      <c r="D176" s="161" t="s">
        <v>8294</v>
      </c>
      <c r="E176" s="56" t="s">
        <v>8295</v>
      </c>
      <c r="F176" s="56">
        <v>0</v>
      </c>
      <c r="G176" s="56" t="s">
        <v>82</v>
      </c>
      <c r="H176" s="51" t="s">
        <v>83</v>
      </c>
      <c r="I176" s="121" t="s">
        <v>191</v>
      </c>
      <c r="J176" s="173" t="s">
        <v>8296</v>
      </c>
      <c r="K176" s="114">
        <v>100000000</v>
      </c>
      <c r="L176" s="51" t="s">
        <v>86</v>
      </c>
      <c r="M176" s="173" t="s">
        <v>8297</v>
      </c>
      <c r="N176" s="115" t="s">
        <v>8298</v>
      </c>
      <c r="O176" s="109">
        <v>63</v>
      </c>
      <c r="P176" s="116">
        <v>46036</v>
      </c>
      <c r="Q176" s="109">
        <v>100000000</v>
      </c>
      <c r="R176" s="109">
        <v>2307</v>
      </c>
      <c r="S176" s="116">
        <v>46048</v>
      </c>
      <c r="T176" s="114">
        <v>100000000</v>
      </c>
      <c r="U176" s="56" t="s">
        <v>88</v>
      </c>
      <c r="V176" s="114">
        <v>36665858</v>
      </c>
      <c r="W176" s="121" t="s">
        <v>7665</v>
      </c>
      <c r="X176" s="116">
        <v>46048</v>
      </c>
      <c r="Y176" s="116">
        <v>46055</v>
      </c>
      <c r="Z176" s="116">
        <v>46055</v>
      </c>
      <c r="AA176" s="116">
        <v>46387</v>
      </c>
      <c r="AB176" s="671">
        <f t="shared" si="14"/>
        <v>332</v>
      </c>
      <c r="AC176" s="56">
        <v>0</v>
      </c>
      <c r="AD176" s="114">
        <v>0</v>
      </c>
      <c r="AE176" s="56">
        <v>0</v>
      </c>
      <c r="AF176" s="116" t="s">
        <v>90</v>
      </c>
      <c r="AG176" s="54">
        <f t="shared" si="15"/>
        <v>0</v>
      </c>
      <c r="AH176" s="56">
        <v>0</v>
      </c>
      <c r="AI176" s="114">
        <v>0</v>
      </c>
      <c r="AJ176" s="56" t="s">
        <v>90</v>
      </c>
      <c r="AK176" s="116" t="s">
        <v>90</v>
      </c>
      <c r="AL176" s="56">
        <v>0</v>
      </c>
      <c r="AM176" s="116" t="s">
        <v>90</v>
      </c>
      <c r="AN176" s="116" t="s">
        <v>90</v>
      </c>
      <c r="AO176" s="116" t="s">
        <v>90</v>
      </c>
      <c r="AP176" s="54">
        <f t="shared" si="11"/>
        <v>0</v>
      </c>
      <c r="AQ176" s="54">
        <f>+K176+AD176-AI176</f>
        <v>100000000</v>
      </c>
      <c r="AR176" s="56" t="s">
        <v>88</v>
      </c>
      <c r="AS176" s="114">
        <v>100000000</v>
      </c>
      <c r="AT176" s="56" t="s">
        <v>91</v>
      </c>
      <c r="AU176" s="114">
        <v>0</v>
      </c>
      <c r="AV176" s="116" t="s">
        <v>90</v>
      </c>
      <c r="AW176" s="489"/>
      <c r="AX176" s="58">
        <f t="shared" si="12"/>
        <v>100000000</v>
      </c>
      <c r="AY176" s="112">
        <f t="shared" si="13"/>
        <v>0</v>
      </c>
      <c r="AZ176" s="159">
        <v>0.92</v>
      </c>
      <c r="BA176" s="111" t="s">
        <v>90</v>
      </c>
      <c r="BB176" s="56" t="s">
        <v>92</v>
      </c>
      <c r="BC176" s="173" t="s">
        <v>8299</v>
      </c>
      <c r="BD176" s="51" t="s">
        <v>88</v>
      </c>
      <c r="BE176" s="51" t="s">
        <v>147</v>
      </c>
    </row>
    <row r="177" spans="1:57" x14ac:dyDescent="0.25">
      <c r="A177" s="51">
        <v>2026</v>
      </c>
      <c r="B177" s="51">
        <v>891780111</v>
      </c>
      <c r="C177" s="51" t="s">
        <v>79</v>
      </c>
      <c r="D177" s="161" t="s">
        <v>8300</v>
      </c>
      <c r="E177" s="56" t="s">
        <v>8301</v>
      </c>
      <c r="F177" s="56">
        <v>0</v>
      </c>
      <c r="G177" s="56" t="s">
        <v>82</v>
      </c>
      <c r="H177" s="51" t="s">
        <v>83</v>
      </c>
      <c r="I177" s="121" t="s">
        <v>191</v>
      </c>
      <c r="J177" s="173" t="s">
        <v>8302</v>
      </c>
      <c r="K177" s="114">
        <v>93727256</v>
      </c>
      <c r="L177" s="51" t="s">
        <v>86</v>
      </c>
      <c r="M177" s="173" t="s">
        <v>8303</v>
      </c>
      <c r="N177" s="115" t="s">
        <v>8304</v>
      </c>
      <c r="O177" s="109">
        <v>157</v>
      </c>
      <c r="P177" s="116">
        <v>46038</v>
      </c>
      <c r="Q177" s="109">
        <v>380040860</v>
      </c>
      <c r="R177" s="109">
        <v>3067</v>
      </c>
      <c r="S177" s="116">
        <v>46045</v>
      </c>
      <c r="T177" s="114">
        <v>93727256</v>
      </c>
      <c r="U177" s="56" t="s">
        <v>88</v>
      </c>
      <c r="V177" s="114">
        <v>85467461</v>
      </c>
      <c r="W177" s="121" t="s">
        <v>7434</v>
      </c>
      <c r="X177" s="116">
        <v>46048</v>
      </c>
      <c r="Y177" s="116">
        <v>46062</v>
      </c>
      <c r="Z177" s="116">
        <v>46058</v>
      </c>
      <c r="AA177" s="116">
        <v>46182</v>
      </c>
      <c r="AB177" s="671">
        <f t="shared" si="14"/>
        <v>120</v>
      </c>
      <c r="AC177" s="56">
        <v>0</v>
      </c>
      <c r="AD177" s="114">
        <v>0</v>
      </c>
      <c r="AE177" s="56">
        <v>0</v>
      </c>
      <c r="AF177" s="116" t="s">
        <v>90</v>
      </c>
      <c r="AG177" s="54">
        <f t="shared" si="15"/>
        <v>0</v>
      </c>
      <c r="AH177" s="56">
        <v>0</v>
      </c>
      <c r="AI177" s="114">
        <v>0</v>
      </c>
      <c r="AJ177" s="56" t="s">
        <v>90</v>
      </c>
      <c r="AK177" s="116" t="s">
        <v>90</v>
      </c>
      <c r="AL177" s="56">
        <v>0</v>
      </c>
      <c r="AM177" s="116" t="s">
        <v>90</v>
      </c>
      <c r="AN177" s="116" t="s">
        <v>90</v>
      </c>
      <c r="AO177" s="116" t="s">
        <v>90</v>
      </c>
      <c r="AP177" s="54">
        <f t="shared" si="11"/>
        <v>0</v>
      </c>
      <c r="AQ177" s="54">
        <f>+K177+AD177-AI177</f>
        <v>93727256</v>
      </c>
      <c r="AR177" s="56" t="s">
        <v>88</v>
      </c>
      <c r="AS177" s="114">
        <v>93727256</v>
      </c>
      <c r="AT177" s="56" t="s">
        <v>91</v>
      </c>
      <c r="AU177" s="114">
        <v>0</v>
      </c>
      <c r="AV177" s="116" t="s">
        <v>90</v>
      </c>
      <c r="AW177" s="113">
        <v>0</v>
      </c>
      <c r="AX177" s="58">
        <f t="shared" si="12"/>
        <v>93727256</v>
      </c>
      <c r="AY177" s="112">
        <f t="shared" si="13"/>
        <v>0</v>
      </c>
      <c r="AZ177" s="159">
        <v>0</v>
      </c>
      <c r="BA177" s="111" t="s">
        <v>90</v>
      </c>
      <c r="BB177" s="56" t="s">
        <v>92</v>
      </c>
      <c r="BC177" s="173" t="s">
        <v>8305</v>
      </c>
      <c r="BD177" s="51" t="s">
        <v>88</v>
      </c>
      <c r="BE177" s="51" t="s">
        <v>147</v>
      </c>
    </row>
    <row r="178" spans="1:57" x14ac:dyDescent="0.25">
      <c r="A178" s="51">
        <v>2026</v>
      </c>
      <c r="B178" s="51">
        <v>891780111</v>
      </c>
      <c r="C178" s="51" t="s">
        <v>79</v>
      </c>
      <c r="D178" s="161" t="s">
        <v>8306</v>
      </c>
      <c r="E178" s="56" t="s">
        <v>8307</v>
      </c>
      <c r="F178" s="56">
        <v>0</v>
      </c>
      <c r="G178" s="56" t="s">
        <v>82</v>
      </c>
      <c r="H178" s="51" t="s">
        <v>83</v>
      </c>
      <c r="I178" s="121" t="s">
        <v>191</v>
      </c>
      <c r="J178" s="173" t="s">
        <v>8308</v>
      </c>
      <c r="K178" s="114">
        <v>21000000</v>
      </c>
      <c r="L178" s="51" t="s">
        <v>86</v>
      </c>
      <c r="M178" s="173" t="s">
        <v>8309</v>
      </c>
      <c r="N178" s="115">
        <v>85468428</v>
      </c>
      <c r="O178" s="109">
        <v>204</v>
      </c>
      <c r="P178" s="116">
        <v>46038</v>
      </c>
      <c r="Q178" s="109">
        <v>42000000</v>
      </c>
      <c r="R178" s="109">
        <v>3303</v>
      </c>
      <c r="S178" s="116">
        <v>46050</v>
      </c>
      <c r="T178" s="114">
        <v>21000000</v>
      </c>
      <c r="U178" s="56" t="s">
        <v>88</v>
      </c>
      <c r="V178" s="114">
        <v>36665858</v>
      </c>
      <c r="W178" s="121" t="s">
        <v>7665</v>
      </c>
      <c r="X178" s="116">
        <v>46050</v>
      </c>
      <c r="Y178" s="116">
        <v>46050</v>
      </c>
      <c r="Z178" s="116" t="s">
        <v>90</v>
      </c>
      <c r="AA178" s="116">
        <v>46387</v>
      </c>
      <c r="AB178" s="671">
        <f t="shared" si="14"/>
        <v>337</v>
      </c>
      <c r="AC178" s="56">
        <v>0</v>
      </c>
      <c r="AD178" s="114">
        <v>0</v>
      </c>
      <c r="AE178" s="56">
        <v>0</v>
      </c>
      <c r="AF178" s="116" t="s">
        <v>90</v>
      </c>
      <c r="AG178" s="54">
        <f t="shared" si="15"/>
        <v>0</v>
      </c>
      <c r="AH178" s="56">
        <v>0</v>
      </c>
      <c r="AI178" s="114">
        <v>0</v>
      </c>
      <c r="AJ178" s="56" t="s">
        <v>90</v>
      </c>
      <c r="AK178" s="116" t="s">
        <v>90</v>
      </c>
      <c r="AL178" s="56">
        <v>0</v>
      </c>
      <c r="AM178" s="116" t="s">
        <v>90</v>
      </c>
      <c r="AN178" s="116" t="s">
        <v>90</v>
      </c>
      <c r="AO178" s="116" t="s">
        <v>90</v>
      </c>
      <c r="AP178" s="54">
        <f t="shared" si="11"/>
        <v>0</v>
      </c>
      <c r="AQ178" s="54">
        <f>+K178+AD178-AI178</f>
        <v>21000000</v>
      </c>
      <c r="AR178" s="56" t="s">
        <v>88</v>
      </c>
      <c r="AS178" s="114">
        <v>21000000</v>
      </c>
      <c r="AT178" s="56" t="s">
        <v>91</v>
      </c>
      <c r="AU178" s="114">
        <v>0</v>
      </c>
      <c r="AV178" s="116" t="s">
        <v>90</v>
      </c>
      <c r="AW178" s="113">
        <v>0</v>
      </c>
      <c r="AX178" s="58">
        <f t="shared" si="12"/>
        <v>21000000</v>
      </c>
      <c r="AY178" s="112">
        <f t="shared" si="13"/>
        <v>0</v>
      </c>
      <c r="AZ178" s="159">
        <v>0</v>
      </c>
      <c r="BA178" s="111" t="s">
        <v>90</v>
      </c>
      <c r="BB178" s="56" t="s">
        <v>92</v>
      </c>
      <c r="BC178" s="173" t="s">
        <v>8310</v>
      </c>
      <c r="BD178" s="51" t="s">
        <v>88</v>
      </c>
      <c r="BE178" s="51" t="s">
        <v>147</v>
      </c>
    </row>
    <row r="179" spans="1:57" x14ac:dyDescent="0.25">
      <c r="A179" s="51">
        <v>2026</v>
      </c>
      <c r="B179" s="51">
        <v>891780111</v>
      </c>
      <c r="C179" s="51" t="s">
        <v>79</v>
      </c>
      <c r="D179" s="161" t="s">
        <v>8311</v>
      </c>
      <c r="E179" s="56" t="s">
        <v>8312</v>
      </c>
      <c r="F179" s="56">
        <v>0</v>
      </c>
      <c r="G179" s="56" t="s">
        <v>82</v>
      </c>
      <c r="H179" s="51" t="s">
        <v>83</v>
      </c>
      <c r="I179" s="121" t="s">
        <v>191</v>
      </c>
      <c r="J179" s="173" t="s">
        <v>8313</v>
      </c>
      <c r="K179" s="114">
        <v>32250000</v>
      </c>
      <c r="L179" s="51" t="s">
        <v>86</v>
      </c>
      <c r="M179" s="173" t="s">
        <v>8314</v>
      </c>
      <c r="N179" s="115" t="s">
        <v>8315</v>
      </c>
      <c r="O179" s="109">
        <v>320</v>
      </c>
      <c r="P179" s="116">
        <v>46044</v>
      </c>
      <c r="Q179" s="109">
        <v>32250000</v>
      </c>
      <c r="R179" s="109">
        <v>3302</v>
      </c>
      <c r="S179" s="116">
        <v>46050</v>
      </c>
      <c r="T179" s="114">
        <v>32250000</v>
      </c>
      <c r="U179" s="56" t="s">
        <v>88</v>
      </c>
      <c r="V179" s="114">
        <v>72221403</v>
      </c>
      <c r="W179" s="121" t="s">
        <v>8027</v>
      </c>
      <c r="X179" s="116">
        <v>46050</v>
      </c>
      <c r="Y179" s="116">
        <v>46050</v>
      </c>
      <c r="Z179" s="116" t="s">
        <v>90</v>
      </c>
      <c r="AA179" s="116">
        <v>46387</v>
      </c>
      <c r="AB179" s="671">
        <f t="shared" si="14"/>
        <v>337</v>
      </c>
      <c r="AC179" s="56">
        <v>0</v>
      </c>
      <c r="AD179" s="114">
        <v>0</v>
      </c>
      <c r="AE179" s="56">
        <v>0</v>
      </c>
      <c r="AF179" s="116" t="s">
        <v>90</v>
      </c>
      <c r="AG179" s="54">
        <f t="shared" si="15"/>
        <v>0</v>
      </c>
      <c r="AH179" s="56">
        <v>0</v>
      </c>
      <c r="AI179" s="114">
        <v>0</v>
      </c>
      <c r="AJ179" s="56" t="s">
        <v>90</v>
      </c>
      <c r="AK179" s="116" t="s">
        <v>90</v>
      </c>
      <c r="AL179" s="56">
        <v>0</v>
      </c>
      <c r="AM179" s="116" t="s">
        <v>90</v>
      </c>
      <c r="AN179" s="116" t="s">
        <v>90</v>
      </c>
      <c r="AO179" s="116" t="s">
        <v>90</v>
      </c>
      <c r="AP179" s="54">
        <f t="shared" si="11"/>
        <v>0</v>
      </c>
      <c r="AQ179" s="54">
        <f>+K179+AD179-AI179</f>
        <v>32250000</v>
      </c>
      <c r="AR179" s="56" t="s">
        <v>88</v>
      </c>
      <c r="AS179" s="114">
        <v>32250000</v>
      </c>
      <c r="AT179" s="56" t="s">
        <v>91</v>
      </c>
      <c r="AU179" s="114">
        <v>0</v>
      </c>
      <c r="AV179" s="116" t="s">
        <v>90</v>
      </c>
      <c r="AW179" s="113">
        <v>21833945</v>
      </c>
      <c r="AX179" s="58">
        <f t="shared" si="12"/>
        <v>10416055</v>
      </c>
      <c r="AY179" s="112">
        <f t="shared" si="13"/>
        <v>0.67702155038759693</v>
      </c>
      <c r="AZ179" s="159">
        <v>0.68</v>
      </c>
      <c r="BA179" s="111" t="s">
        <v>90</v>
      </c>
      <c r="BB179" s="56" t="s">
        <v>92</v>
      </c>
      <c r="BC179" s="173" t="s">
        <v>8316</v>
      </c>
      <c r="BD179" s="51" t="s">
        <v>88</v>
      </c>
      <c r="BE179" s="51" t="s">
        <v>147</v>
      </c>
    </row>
    <row r="180" spans="1:57" x14ac:dyDescent="0.25">
      <c r="A180" s="51">
        <v>2026</v>
      </c>
      <c r="B180" s="51">
        <v>891780111</v>
      </c>
      <c r="C180" s="51" t="s">
        <v>79</v>
      </c>
      <c r="D180" s="161" t="s">
        <v>8317</v>
      </c>
      <c r="E180" s="56" t="s">
        <v>8318</v>
      </c>
      <c r="F180" s="56">
        <v>0</v>
      </c>
      <c r="G180" s="56" t="s">
        <v>82</v>
      </c>
      <c r="H180" s="51" t="s">
        <v>174</v>
      </c>
      <c r="I180" s="121" t="s">
        <v>191</v>
      </c>
      <c r="J180" s="173" t="s">
        <v>8319</v>
      </c>
      <c r="K180" s="114">
        <v>8000000</v>
      </c>
      <c r="L180" s="51" t="s">
        <v>86</v>
      </c>
      <c r="M180" s="173" t="s">
        <v>8320</v>
      </c>
      <c r="N180" s="115" t="s">
        <v>8321</v>
      </c>
      <c r="O180" s="109">
        <v>325</v>
      </c>
      <c r="P180" s="116">
        <v>46044</v>
      </c>
      <c r="Q180" s="109">
        <v>8000000</v>
      </c>
      <c r="R180" s="109">
        <v>3598</v>
      </c>
      <c r="S180" s="116">
        <v>46052</v>
      </c>
      <c r="T180" s="114">
        <v>8000000</v>
      </c>
      <c r="U180" s="56" t="s">
        <v>88</v>
      </c>
      <c r="V180" s="114">
        <v>1082990998</v>
      </c>
      <c r="W180" s="121" t="s">
        <v>7713</v>
      </c>
      <c r="X180" s="116">
        <v>46052</v>
      </c>
      <c r="Y180" s="116">
        <v>46059</v>
      </c>
      <c r="Z180" s="116">
        <v>46055</v>
      </c>
      <c r="AA180" s="116">
        <v>46203</v>
      </c>
      <c r="AB180" s="671">
        <f t="shared" si="14"/>
        <v>144</v>
      </c>
      <c r="AC180" s="56">
        <v>0</v>
      </c>
      <c r="AD180" s="114">
        <v>0</v>
      </c>
      <c r="AE180" s="56">
        <v>0</v>
      </c>
      <c r="AF180" s="116" t="s">
        <v>90</v>
      </c>
      <c r="AG180" s="54">
        <f t="shared" si="15"/>
        <v>0</v>
      </c>
      <c r="AH180" s="56">
        <v>0</v>
      </c>
      <c r="AI180" s="114">
        <v>0</v>
      </c>
      <c r="AJ180" s="56" t="s">
        <v>90</v>
      </c>
      <c r="AK180" s="116" t="s">
        <v>90</v>
      </c>
      <c r="AL180" s="56">
        <v>0</v>
      </c>
      <c r="AM180" s="116" t="s">
        <v>90</v>
      </c>
      <c r="AN180" s="116" t="s">
        <v>90</v>
      </c>
      <c r="AO180" s="116" t="s">
        <v>90</v>
      </c>
      <c r="AP180" s="54">
        <f t="shared" si="11"/>
        <v>0</v>
      </c>
      <c r="AQ180" s="54">
        <f>+K180+AD180-AI180</f>
        <v>8000000</v>
      </c>
      <c r="AR180" s="56" t="s">
        <v>88</v>
      </c>
      <c r="AS180" s="114">
        <v>8000000</v>
      </c>
      <c r="AT180" s="56" t="s">
        <v>91</v>
      </c>
      <c r="AU180" s="114">
        <v>0</v>
      </c>
      <c r="AV180" s="116" t="s">
        <v>90</v>
      </c>
      <c r="AW180" s="113">
        <v>0</v>
      </c>
      <c r="AX180" s="58">
        <f t="shared" si="12"/>
        <v>8000000</v>
      </c>
      <c r="AY180" s="112">
        <f t="shared" si="13"/>
        <v>0</v>
      </c>
      <c r="AZ180" s="159">
        <v>0</v>
      </c>
      <c r="BA180" s="111" t="s">
        <v>90</v>
      </c>
      <c r="BB180" s="56" t="s">
        <v>92</v>
      </c>
      <c r="BC180" s="173" t="s">
        <v>8322</v>
      </c>
      <c r="BD180" s="51" t="s">
        <v>88</v>
      </c>
      <c r="BE180" s="51" t="s">
        <v>147</v>
      </c>
    </row>
    <row r="181" spans="1:57" x14ac:dyDescent="0.25">
      <c r="A181" s="51">
        <v>2026</v>
      </c>
      <c r="B181" s="51">
        <v>891780111</v>
      </c>
      <c r="C181" s="51" t="s">
        <v>79</v>
      </c>
      <c r="D181" s="161" t="s">
        <v>8323</v>
      </c>
      <c r="E181" s="56" t="s">
        <v>8324</v>
      </c>
      <c r="F181" s="56">
        <v>0</v>
      </c>
      <c r="G181" s="56" t="s">
        <v>82</v>
      </c>
      <c r="H181" s="51" t="s">
        <v>83</v>
      </c>
      <c r="I181" s="121" t="s">
        <v>191</v>
      </c>
      <c r="J181" s="173" t="s">
        <v>8325</v>
      </c>
      <c r="K181" s="114">
        <v>21000000</v>
      </c>
      <c r="L181" s="51" t="s">
        <v>86</v>
      </c>
      <c r="M181" s="173" t="s">
        <v>8326</v>
      </c>
      <c r="N181" s="115" t="s">
        <v>8327</v>
      </c>
      <c r="O181" s="109">
        <v>204</v>
      </c>
      <c r="P181" s="116">
        <v>46038</v>
      </c>
      <c r="Q181" s="109">
        <v>42000000</v>
      </c>
      <c r="R181" s="109">
        <v>3599</v>
      </c>
      <c r="S181" s="116">
        <v>44956</v>
      </c>
      <c r="T181" s="114">
        <v>21000000</v>
      </c>
      <c r="U181" s="56" t="s">
        <v>88</v>
      </c>
      <c r="V181" s="114">
        <v>36665858</v>
      </c>
      <c r="W181" s="121" t="s">
        <v>7665</v>
      </c>
      <c r="X181" s="116">
        <v>46052</v>
      </c>
      <c r="Y181" s="116">
        <v>46062</v>
      </c>
      <c r="Z181" s="116" t="s">
        <v>90</v>
      </c>
      <c r="AA181" s="116">
        <v>46387</v>
      </c>
      <c r="AB181" s="671">
        <f t="shared" si="14"/>
        <v>325</v>
      </c>
      <c r="AC181" s="56">
        <v>0</v>
      </c>
      <c r="AD181" s="114">
        <v>0</v>
      </c>
      <c r="AE181" s="56">
        <v>0</v>
      </c>
      <c r="AF181" s="116" t="s">
        <v>90</v>
      </c>
      <c r="AG181" s="54">
        <f t="shared" si="15"/>
        <v>0</v>
      </c>
      <c r="AH181" s="56">
        <v>0</v>
      </c>
      <c r="AI181" s="114">
        <v>0</v>
      </c>
      <c r="AJ181" s="56" t="s">
        <v>90</v>
      </c>
      <c r="AK181" s="116" t="s">
        <v>90</v>
      </c>
      <c r="AL181" s="56">
        <v>0</v>
      </c>
      <c r="AM181" s="116" t="s">
        <v>90</v>
      </c>
      <c r="AN181" s="116" t="s">
        <v>90</v>
      </c>
      <c r="AO181" s="116" t="s">
        <v>90</v>
      </c>
      <c r="AP181" s="54">
        <f t="shared" si="11"/>
        <v>0</v>
      </c>
      <c r="AQ181" s="54">
        <f>+K181+AD181-AI181</f>
        <v>21000000</v>
      </c>
      <c r="AR181" s="56" t="s">
        <v>88</v>
      </c>
      <c r="AS181" s="114">
        <v>21000000</v>
      </c>
      <c r="AT181" s="56" t="s">
        <v>91</v>
      </c>
      <c r="AU181" s="114">
        <v>0</v>
      </c>
      <c r="AV181" s="116" t="s">
        <v>90</v>
      </c>
      <c r="AW181" s="113">
        <v>15898260</v>
      </c>
      <c r="AX181" s="58">
        <f t="shared" si="12"/>
        <v>5101740</v>
      </c>
      <c r="AY181" s="112">
        <f t="shared" si="13"/>
        <v>0.75705999999999996</v>
      </c>
      <c r="AZ181" s="159">
        <v>0.76</v>
      </c>
      <c r="BA181" s="111" t="s">
        <v>90</v>
      </c>
      <c r="BB181" s="56" t="s">
        <v>92</v>
      </c>
      <c r="BC181" s="173" t="s">
        <v>8328</v>
      </c>
      <c r="BD181" s="51" t="s">
        <v>88</v>
      </c>
      <c r="BE181" s="51" t="s">
        <v>147</v>
      </c>
    </row>
    <row r="182" spans="1:57" x14ac:dyDescent="0.25">
      <c r="A182" s="51">
        <v>2026</v>
      </c>
      <c r="B182" s="51">
        <v>891780111</v>
      </c>
      <c r="C182" s="51" t="s">
        <v>79</v>
      </c>
      <c r="D182" s="161" t="s">
        <v>8329</v>
      </c>
      <c r="E182" s="56" t="s">
        <v>8330</v>
      </c>
      <c r="F182" s="56">
        <v>0</v>
      </c>
      <c r="G182" s="56" t="s">
        <v>82</v>
      </c>
      <c r="H182" s="51" t="s">
        <v>83</v>
      </c>
      <c r="I182" s="121" t="s">
        <v>191</v>
      </c>
      <c r="J182" s="173" t="s">
        <v>8331</v>
      </c>
      <c r="K182" s="114">
        <v>80000000</v>
      </c>
      <c r="L182" s="51" t="s">
        <v>86</v>
      </c>
      <c r="M182" s="173" t="s">
        <v>8143</v>
      </c>
      <c r="N182" s="115">
        <v>79415098</v>
      </c>
      <c r="O182" s="109">
        <v>450</v>
      </c>
      <c r="P182" s="116">
        <v>46049</v>
      </c>
      <c r="Q182" s="109">
        <v>80000000</v>
      </c>
      <c r="R182" s="109">
        <v>3603</v>
      </c>
      <c r="S182" s="116">
        <v>44956</v>
      </c>
      <c r="T182" s="114">
        <v>80000000</v>
      </c>
      <c r="U182" s="56" t="s">
        <v>88</v>
      </c>
      <c r="V182" s="114">
        <v>36665858</v>
      </c>
      <c r="W182" s="121" t="s">
        <v>7665</v>
      </c>
      <c r="X182" s="116">
        <v>46052</v>
      </c>
      <c r="Y182" s="116">
        <v>46055</v>
      </c>
      <c r="Z182" s="116">
        <v>46055</v>
      </c>
      <c r="AA182" s="116">
        <v>46105</v>
      </c>
      <c r="AB182" s="671">
        <f t="shared" si="14"/>
        <v>50</v>
      </c>
      <c r="AC182" s="56">
        <v>0</v>
      </c>
      <c r="AD182" s="114">
        <v>0</v>
      </c>
      <c r="AE182" s="56">
        <v>0</v>
      </c>
      <c r="AF182" s="116" t="s">
        <v>90</v>
      </c>
      <c r="AG182" s="54">
        <f t="shared" si="15"/>
        <v>0</v>
      </c>
      <c r="AH182" s="56">
        <v>0</v>
      </c>
      <c r="AI182" s="114">
        <v>0</v>
      </c>
      <c r="AJ182" s="56" t="s">
        <v>90</v>
      </c>
      <c r="AK182" s="116" t="s">
        <v>90</v>
      </c>
      <c r="AL182" s="56">
        <v>0</v>
      </c>
      <c r="AM182" s="116" t="s">
        <v>90</v>
      </c>
      <c r="AN182" s="116" t="s">
        <v>90</v>
      </c>
      <c r="AO182" s="116" t="s">
        <v>90</v>
      </c>
      <c r="AP182" s="54">
        <f t="shared" si="11"/>
        <v>0</v>
      </c>
      <c r="AQ182" s="54">
        <f>+K182+AD182-AI182</f>
        <v>80000000</v>
      </c>
      <c r="AR182" s="56" t="s">
        <v>88</v>
      </c>
      <c r="AS182" s="114">
        <v>80000000</v>
      </c>
      <c r="AT182" s="56" t="s">
        <v>91</v>
      </c>
      <c r="AU182" s="114">
        <v>0</v>
      </c>
      <c r="AV182" s="116" t="s">
        <v>90</v>
      </c>
      <c r="AW182" s="113">
        <v>2570400</v>
      </c>
      <c r="AX182" s="58">
        <f t="shared" si="12"/>
        <v>77429600</v>
      </c>
      <c r="AY182" s="112">
        <f t="shared" si="13"/>
        <v>3.2129999999999999E-2</v>
      </c>
      <c r="AZ182" s="159">
        <v>0.03</v>
      </c>
      <c r="BA182" s="111" t="s">
        <v>90</v>
      </c>
      <c r="BB182" s="56" t="s">
        <v>92</v>
      </c>
      <c r="BC182" s="173" t="s">
        <v>8332</v>
      </c>
      <c r="BD182" s="51" t="s">
        <v>88</v>
      </c>
      <c r="BE182" s="51" t="s">
        <v>147</v>
      </c>
    </row>
    <row r="183" spans="1:57" x14ac:dyDescent="0.25">
      <c r="A183" s="51">
        <v>2026</v>
      </c>
      <c r="B183" s="51">
        <v>891780111</v>
      </c>
      <c r="C183" s="51" t="s">
        <v>79</v>
      </c>
      <c r="D183" s="161" t="s">
        <v>8333</v>
      </c>
      <c r="E183" s="56" t="s">
        <v>8334</v>
      </c>
      <c r="F183" s="56">
        <v>0</v>
      </c>
      <c r="G183" s="56" t="s">
        <v>82</v>
      </c>
      <c r="H183" s="51" t="s">
        <v>83</v>
      </c>
      <c r="I183" s="121" t="s">
        <v>191</v>
      </c>
      <c r="J183" s="173" t="s">
        <v>8335</v>
      </c>
      <c r="K183" s="114">
        <v>220000000</v>
      </c>
      <c r="L183" s="51" t="s">
        <v>86</v>
      </c>
      <c r="M183" s="173" t="s">
        <v>8336</v>
      </c>
      <c r="N183" s="115" t="s">
        <v>8337</v>
      </c>
      <c r="O183" s="109">
        <v>335</v>
      </c>
      <c r="P183" s="116">
        <v>46044</v>
      </c>
      <c r="Q183" s="109">
        <v>220000000</v>
      </c>
      <c r="R183" s="109">
        <v>3683</v>
      </c>
      <c r="S183" s="116">
        <v>44956</v>
      </c>
      <c r="T183" s="114">
        <v>220000000</v>
      </c>
      <c r="U183" s="56" t="s">
        <v>88</v>
      </c>
      <c r="V183" s="114">
        <v>45476408</v>
      </c>
      <c r="W183" s="121" t="s">
        <v>8338</v>
      </c>
      <c r="X183" s="116">
        <v>46052</v>
      </c>
      <c r="Y183" s="116">
        <v>46058</v>
      </c>
      <c r="Z183" s="116">
        <v>46058</v>
      </c>
      <c r="AA183" s="116">
        <v>46387</v>
      </c>
      <c r="AB183" s="671">
        <f t="shared" si="14"/>
        <v>329</v>
      </c>
      <c r="AC183" s="56">
        <v>0</v>
      </c>
      <c r="AD183" s="114">
        <v>0</v>
      </c>
      <c r="AE183" s="56">
        <v>0</v>
      </c>
      <c r="AF183" s="116" t="s">
        <v>90</v>
      </c>
      <c r="AG183" s="54">
        <f t="shared" si="15"/>
        <v>0</v>
      </c>
      <c r="AH183" s="56">
        <v>0</v>
      </c>
      <c r="AI183" s="114">
        <v>0</v>
      </c>
      <c r="AJ183" s="56" t="s">
        <v>90</v>
      </c>
      <c r="AK183" s="116" t="s">
        <v>90</v>
      </c>
      <c r="AL183" s="56">
        <v>0</v>
      </c>
      <c r="AM183" s="116" t="s">
        <v>90</v>
      </c>
      <c r="AN183" s="116" t="s">
        <v>90</v>
      </c>
      <c r="AO183" s="116" t="s">
        <v>90</v>
      </c>
      <c r="AP183" s="54">
        <f t="shared" si="11"/>
        <v>0</v>
      </c>
      <c r="AQ183" s="54">
        <f>+K183+AD183-AI183</f>
        <v>220000000</v>
      </c>
      <c r="AR183" s="56" t="s">
        <v>88</v>
      </c>
      <c r="AS183" s="114">
        <v>220000000</v>
      </c>
      <c r="AT183" s="56" t="s">
        <v>91</v>
      </c>
      <c r="AU183" s="114">
        <v>0</v>
      </c>
      <c r="AV183" s="116" t="s">
        <v>90</v>
      </c>
      <c r="AW183" s="113">
        <v>65119718</v>
      </c>
      <c r="AX183" s="58">
        <f t="shared" si="12"/>
        <v>154880282</v>
      </c>
      <c r="AY183" s="112">
        <f t="shared" si="13"/>
        <v>0.29599871818181817</v>
      </c>
      <c r="AZ183" s="159">
        <v>0.3</v>
      </c>
      <c r="BA183" s="111" t="s">
        <v>90</v>
      </c>
      <c r="BB183" s="56" t="s">
        <v>92</v>
      </c>
      <c r="BC183" s="173" t="s">
        <v>8339</v>
      </c>
      <c r="BD183" s="51" t="s">
        <v>88</v>
      </c>
      <c r="BE183" s="51" t="s">
        <v>147</v>
      </c>
    </row>
    <row r="184" spans="1:57" x14ac:dyDescent="0.25">
      <c r="A184" s="51">
        <v>2026</v>
      </c>
      <c r="B184" s="51">
        <v>891780111</v>
      </c>
      <c r="C184" s="51" t="s">
        <v>79</v>
      </c>
      <c r="D184" s="161" t="s">
        <v>8340</v>
      </c>
      <c r="E184" s="56" t="s">
        <v>8341</v>
      </c>
      <c r="F184" s="56">
        <v>0</v>
      </c>
      <c r="G184" s="56" t="s">
        <v>82</v>
      </c>
      <c r="H184" s="51" t="s">
        <v>83</v>
      </c>
      <c r="I184" s="121" t="s">
        <v>191</v>
      </c>
      <c r="J184" s="173" t="s">
        <v>8342</v>
      </c>
      <c r="K184" s="114">
        <v>109400000</v>
      </c>
      <c r="L184" s="51" t="s">
        <v>86</v>
      </c>
      <c r="M184" s="173" t="s">
        <v>8343</v>
      </c>
      <c r="N184" s="115" t="s">
        <v>195</v>
      </c>
      <c r="O184" s="109" t="s">
        <v>8344</v>
      </c>
      <c r="P184" s="116" t="s">
        <v>8345</v>
      </c>
      <c r="Q184" s="109">
        <v>109400000</v>
      </c>
      <c r="R184" s="109">
        <v>3664</v>
      </c>
      <c r="S184" s="116">
        <v>44956</v>
      </c>
      <c r="T184" s="114">
        <v>109400000</v>
      </c>
      <c r="U184" s="56" t="s">
        <v>88</v>
      </c>
      <c r="V184" s="114">
        <v>36695048</v>
      </c>
      <c r="W184" s="121" t="s">
        <v>8346</v>
      </c>
      <c r="X184" s="116">
        <v>46052</v>
      </c>
      <c r="Y184" s="116">
        <v>46078</v>
      </c>
      <c r="Z184" s="116">
        <v>46078</v>
      </c>
      <c r="AA184" s="116">
        <v>46387</v>
      </c>
      <c r="AB184" s="671">
        <f t="shared" si="14"/>
        <v>309</v>
      </c>
      <c r="AC184" s="56">
        <v>0</v>
      </c>
      <c r="AD184" s="114">
        <v>0</v>
      </c>
      <c r="AE184" s="56">
        <v>0</v>
      </c>
      <c r="AF184" s="116" t="s">
        <v>90</v>
      </c>
      <c r="AG184" s="54">
        <f t="shared" si="15"/>
        <v>0</v>
      </c>
      <c r="AH184" s="56">
        <v>0</v>
      </c>
      <c r="AI184" s="114">
        <v>0</v>
      </c>
      <c r="AJ184" s="56" t="s">
        <v>90</v>
      </c>
      <c r="AK184" s="116" t="s">
        <v>90</v>
      </c>
      <c r="AL184" s="56">
        <v>0</v>
      </c>
      <c r="AM184" s="116" t="s">
        <v>90</v>
      </c>
      <c r="AN184" s="116" t="s">
        <v>90</v>
      </c>
      <c r="AO184" s="116" t="s">
        <v>90</v>
      </c>
      <c r="AP184" s="54">
        <f t="shared" si="11"/>
        <v>0</v>
      </c>
      <c r="AQ184" s="54">
        <f>+K184+AD184-AI184</f>
        <v>109400000</v>
      </c>
      <c r="AR184" s="56" t="s">
        <v>88</v>
      </c>
      <c r="AS184" s="114">
        <v>109400000</v>
      </c>
      <c r="AT184" s="56" t="s">
        <v>91</v>
      </c>
      <c r="AU184" s="114">
        <v>0</v>
      </c>
      <c r="AV184" s="116" t="s">
        <v>90</v>
      </c>
      <c r="AW184" s="113">
        <v>0</v>
      </c>
      <c r="AX184" s="58">
        <f t="shared" si="12"/>
        <v>109400000</v>
      </c>
      <c r="AY184" s="112">
        <f t="shared" si="13"/>
        <v>0</v>
      </c>
      <c r="AZ184" s="159">
        <v>0</v>
      </c>
      <c r="BA184" s="111" t="s">
        <v>90</v>
      </c>
      <c r="BB184" s="56" t="s">
        <v>92</v>
      </c>
      <c r="BC184" s="173" t="s">
        <v>8347</v>
      </c>
      <c r="BD184" s="51" t="s">
        <v>88</v>
      </c>
      <c r="BE184" s="51" t="s">
        <v>147</v>
      </c>
    </row>
    <row r="185" spans="1:57" x14ac:dyDescent="0.25">
      <c r="A185" s="51">
        <v>2026</v>
      </c>
      <c r="B185" s="51">
        <v>891780111</v>
      </c>
      <c r="C185" s="51" t="s">
        <v>79</v>
      </c>
      <c r="D185" s="161" t="s">
        <v>8348</v>
      </c>
      <c r="E185" s="56" t="s">
        <v>8349</v>
      </c>
      <c r="F185" s="56">
        <v>0</v>
      </c>
      <c r="G185" s="56" t="s">
        <v>82</v>
      </c>
      <c r="H185" s="51" t="s">
        <v>83</v>
      </c>
      <c r="I185" s="121" t="s">
        <v>191</v>
      </c>
      <c r="J185" s="173" t="s">
        <v>8350</v>
      </c>
      <c r="K185" s="114">
        <v>21000000</v>
      </c>
      <c r="L185" s="51" t="s">
        <v>86</v>
      </c>
      <c r="M185" s="173" t="s">
        <v>8351</v>
      </c>
      <c r="N185" s="115" t="s">
        <v>8352</v>
      </c>
      <c r="O185" s="109">
        <v>476</v>
      </c>
      <c r="P185" s="116">
        <v>46050</v>
      </c>
      <c r="Q185" s="109">
        <v>21000000</v>
      </c>
      <c r="R185" s="109">
        <v>3665</v>
      </c>
      <c r="S185" s="116">
        <v>44956</v>
      </c>
      <c r="T185" s="114">
        <v>21000000</v>
      </c>
      <c r="U185" s="56" t="s">
        <v>88</v>
      </c>
      <c r="V185" s="114">
        <v>72221403</v>
      </c>
      <c r="W185" s="121" t="s">
        <v>8027</v>
      </c>
      <c r="X185" s="116">
        <v>46052</v>
      </c>
      <c r="Y185" s="116">
        <v>46171</v>
      </c>
      <c r="Z185" s="116" t="s">
        <v>90</v>
      </c>
      <c r="AA185" s="116">
        <v>46387</v>
      </c>
      <c r="AB185" s="671">
        <f t="shared" si="14"/>
        <v>216</v>
      </c>
      <c r="AC185" s="56">
        <v>0</v>
      </c>
      <c r="AD185" s="114">
        <v>0</v>
      </c>
      <c r="AE185" s="56">
        <v>0</v>
      </c>
      <c r="AF185" s="116" t="s">
        <v>90</v>
      </c>
      <c r="AG185" s="54">
        <f t="shared" si="15"/>
        <v>0</v>
      </c>
      <c r="AH185" s="56">
        <v>0</v>
      </c>
      <c r="AI185" s="114">
        <v>0</v>
      </c>
      <c r="AJ185" s="56" t="s">
        <v>90</v>
      </c>
      <c r="AK185" s="116" t="s">
        <v>90</v>
      </c>
      <c r="AL185" s="56">
        <v>0</v>
      </c>
      <c r="AM185" s="116" t="s">
        <v>90</v>
      </c>
      <c r="AN185" s="116" t="s">
        <v>90</v>
      </c>
      <c r="AO185" s="116" t="s">
        <v>90</v>
      </c>
      <c r="AP185" s="54">
        <f t="shared" si="11"/>
        <v>0</v>
      </c>
      <c r="AQ185" s="54">
        <f>+K185+AD185-AI185</f>
        <v>21000000</v>
      </c>
      <c r="AR185" s="56" t="s">
        <v>88</v>
      </c>
      <c r="AS185" s="114">
        <v>210000000</v>
      </c>
      <c r="AT185" s="56" t="s">
        <v>91</v>
      </c>
      <c r="AU185" s="114">
        <v>0</v>
      </c>
      <c r="AV185" s="116" t="s">
        <v>90</v>
      </c>
      <c r="AW185" s="113">
        <v>0</v>
      </c>
      <c r="AX185" s="58">
        <f t="shared" si="12"/>
        <v>21000000</v>
      </c>
      <c r="AY185" s="112">
        <f t="shared" si="13"/>
        <v>0</v>
      </c>
      <c r="AZ185" s="159">
        <v>0</v>
      </c>
      <c r="BA185" s="111" t="s">
        <v>90</v>
      </c>
      <c r="BB185" s="56" t="s">
        <v>92</v>
      </c>
      <c r="BC185" s="173" t="s">
        <v>8353</v>
      </c>
      <c r="BD185" s="51" t="s">
        <v>88</v>
      </c>
      <c r="BE185" s="51" t="s">
        <v>147</v>
      </c>
    </row>
    <row r="186" spans="1:57" x14ac:dyDescent="0.25">
      <c r="A186" s="51">
        <v>2026</v>
      </c>
      <c r="B186" s="51">
        <v>891780111</v>
      </c>
      <c r="C186" s="51" t="s">
        <v>79</v>
      </c>
      <c r="D186" s="161" t="s">
        <v>8354</v>
      </c>
      <c r="E186" s="56" t="s">
        <v>8355</v>
      </c>
      <c r="F186" s="56">
        <v>0</v>
      </c>
      <c r="G186" s="56" t="s">
        <v>82</v>
      </c>
      <c r="H186" s="51" t="s">
        <v>83</v>
      </c>
      <c r="I186" s="121" t="s">
        <v>191</v>
      </c>
      <c r="J186" s="173" t="s">
        <v>8356</v>
      </c>
      <c r="K186" s="114">
        <v>40000000</v>
      </c>
      <c r="L186" s="51" t="s">
        <v>86</v>
      </c>
      <c r="M186" s="173" t="s">
        <v>8357</v>
      </c>
      <c r="N186" s="115" t="s">
        <v>8358</v>
      </c>
      <c r="O186" s="109">
        <v>159</v>
      </c>
      <c r="P186" s="116">
        <v>46038</v>
      </c>
      <c r="Q186" s="109">
        <v>40000000</v>
      </c>
      <c r="R186" s="109">
        <v>3657</v>
      </c>
      <c r="S186" s="116">
        <v>44956</v>
      </c>
      <c r="T186" s="114">
        <v>40000000</v>
      </c>
      <c r="U186" s="56" t="s">
        <v>88</v>
      </c>
      <c r="V186" s="114">
        <v>36665858</v>
      </c>
      <c r="W186" s="121" t="s">
        <v>7665</v>
      </c>
      <c r="X186" s="116">
        <v>46052</v>
      </c>
      <c r="Y186" s="116">
        <v>46055</v>
      </c>
      <c r="Z186" s="116" t="s">
        <v>90</v>
      </c>
      <c r="AA186" s="116">
        <v>46387</v>
      </c>
      <c r="AB186" s="671">
        <f t="shared" si="14"/>
        <v>332</v>
      </c>
      <c r="AC186" s="56">
        <v>0</v>
      </c>
      <c r="AD186" s="114">
        <v>0</v>
      </c>
      <c r="AE186" s="56">
        <v>0</v>
      </c>
      <c r="AF186" s="116" t="s">
        <v>90</v>
      </c>
      <c r="AG186" s="54">
        <f t="shared" si="15"/>
        <v>0</v>
      </c>
      <c r="AH186" s="56">
        <v>0</v>
      </c>
      <c r="AI186" s="114">
        <v>0</v>
      </c>
      <c r="AJ186" s="56" t="s">
        <v>90</v>
      </c>
      <c r="AK186" s="116" t="s">
        <v>90</v>
      </c>
      <c r="AL186" s="56">
        <v>0</v>
      </c>
      <c r="AM186" s="116" t="s">
        <v>90</v>
      </c>
      <c r="AN186" s="116" t="s">
        <v>90</v>
      </c>
      <c r="AO186" s="116" t="s">
        <v>90</v>
      </c>
      <c r="AP186" s="54">
        <f t="shared" si="11"/>
        <v>0</v>
      </c>
      <c r="AQ186" s="54">
        <f>+K186+AD186-AI186</f>
        <v>40000000</v>
      </c>
      <c r="AR186" s="56" t="s">
        <v>88</v>
      </c>
      <c r="AS186" s="114">
        <v>40000000</v>
      </c>
      <c r="AT186" s="56" t="s">
        <v>91</v>
      </c>
      <c r="AU186" s="114">
        <v>0</v>
      </c>
      <c r="AV186" s="116" t="s">
        <v>90</v>
      </c>
      <c r="AW186" s="113">
        <v>24543750</v>
      </c>
      <c r="AX186" s="58">
        <f t="shared" si="12"/>
        <v>15456250</v>
      </c>
      <c r="AY186" s="112">
        <f t="shared" si="13"/>
        <v>0.61359375000000005</v>
      </c>
      <c r="AZ186" s="159">
        <v>0.61</v>
      </c>
      <c r="BA186" s="111" t="s">
        <v>90</v>
      </c>
      <c r="BB186" s="56" t="s">
        <v>92</v>
      </c>
      <c r="BC186" s="173" t="s">
        <v>8359</v>
      </c>
      <c r="BD186" s="51" t="s">
        <v>88</v>
      </c>
      <c r="BE186" s="51" t="s">
        <v>147</v>
      </c>
    </row>
    <row r="187" spans="1:57" x14ac:dyDescent="0.25">
      <c r="A187" s="51">
        <v>2026</v>
      </c>
      <c r="B187" s="51">
        <v>891780111</v>
      </c>
      <c r="C187" s="51" t="s">
        <v>79</v>
      </c>
      <c r="D187" s="161" t="s">
        <v>8360</v>
      </c>
      <c r="E187" s="56" t="s">
        <v>8361</v>
      </c>
      <c r="F187" s="56">
        <v>0</v>
      </c>
      <c r="G187" s="56" t="s">
        <v>82</v>
      </c>
      <c r="H187" s="51" t="s">
        <v>83</v>
      </c>
      <c r="I187" s="121" t="s">
        <v>191</v>
      </c>
      <c r="J187" s="173" t="s">
        <v>8362</v>
      </c>
      <c r="K187" s="114">
        <v>13242705</v>
      </c>
      <c r="L187" s="51" t="s">
        <v>86</v>
      </c>
      <c r="M187" s="173" t="s">
        <v>8363</v>
      </c>
      <c r="N187" s="115" t="s">
        <v>8364</v>
      </c>
      <c r="O187" s="109">
        <v>64</v>
      </c>
      <c r="P187" s="116">
        <v>46036</v>
      </c>
      <c r="Q187" s="109">
        <v>13242705</v>
      </c>
      <c r="R187" s="109">
        <v>3673</v>
      </c>
      <c r="S187" s="116">
        <v>44956</v>
      </c>
      <c r="T187" s="114">
        <v>13242705</v>
      </c>
      <c r="U187" s="56" t="s">
        <v>88</v>
      </c>
      <c r="V187" s="114">
        <v>85467461</v>
      </c>
      <c r="W187" s="121" t="s">
        <v>7434</v>
      </c>
      <c r="X187" s="116">
        <v>46052</v>
      </c>
      <c r="Y187" s="116">
        <v>46052</v>
      </c>
      <c r="Z187" s="116" t="s">
        <v>90</v>
      </c>
      <c r="AA187" s="116">
        <v>46387</v>
      </c>
      <c r="AB187" s="671">
        <f t="shared" si="14"/>
        <v>335</v>
      </c>
      <c r="AC187" s="56">
        <v>0</v>
      </c>
      <c r="AD187" s="114">
        <v>0</v>
      </c>
      <c r="AE187" s="56">
        <v>0</v>
      </c>
      <c r="AF187" s="116" t="s">
        <v>90</v>
      </c>
      <c r="AG187" s="54">
        <f t="shared" si="15"/>
        <v>0</v>
      </c>
      <c r="AH187" s="56">
        <v>0</v>
      </c>
      <c r="AI187" s="114">
        <v>0</v>
      </c>
      <c r="AJ187" s="56" t="s">
        <v>90</v>
      </c>
      <c r="AK187" s="116" t="s">
        <v>90</v>
      </c>
      <c r="AL187" s="56">
        <v>0</v>
      </c>
      <c r="AM187" s="116" t="s">
        <v>90</v>
      </c>
      <c r="AN187" s="116" t="s">
        <v>90</v>
      </c>
      <c r="AO187" s="116" t="s">
        <v>90</v>
      </c>
      <c r="AP187" s="54">
        <f t="shared" si="11"/>
        <v>0</v>
      </c>
      <c r="AQ187" s="54">
        <f>+K187+AD187-AI187</f>
        <v>13242705</v>
      </c>
      <c r="AR187" s="56" t="s">
        <v>88</v>
      </c>
      <c r="AS187" s="114">
        <v>13242705</v>
      </c>
      <c r="AT187" s="56" t="s">
        <v>91</v>
      </c>
      <c r="AU187" s="114">
        <v>0</v>
      </c>
      <c r="AV187" s="116" t="s">
        <v>90</v>
      </c>
      <c r="AW187" s="113">
        <v>0</v>
      </c>
      <c r="AX187" s="58">
        <f t="shared" si="12"/>
        <v>13242705</v>
      </c>
      <c r="AY187" s="112">
        <f t="shared" si="13"/>
        <v>0</v>
      </c>
      <c r="AZ187" s="159">
        <v>0</v>
      </c>
      <c r="BA187" s="111" t="s">
        <v>90</v>
      </c>
      <c r="BB187" s="56" t="s">
        <v>92</v>
      </c>
      <c r="BC187" s="173" t="s">
        <v>8365</v>
      </c>
      <c r="BD187" s="51" t="s">
        <v>88</v>
      </c>
      <c r="BE187" s="51" t="s">
        <v>147</v>
      </c>
    </row>
    <row r="188" spans="1:57" x14ac:dyDescent="0.25">
      <c r="A188" s="51">
        <v>2026</v>
      </c>
      <c r="B188" s="51">
        <v>891780111</v>
      </c>
      <c r="C188" s="51" t="s">
        <v>79</v>
      </c>
      <c r="D188" s="161" t="s">
        <v>8366</v>
      </c>
      <c r="E188" s="56" t="s">
        <v>8367</v>
      </c>
      <c r="F188" s="56">
        <v>0</v>
      </c>
      <c r="G188" s="56" t="s">
        <v>82</v>
      </c>
      <c r="H188" s="51" t="s">
        <v>174</v>
      </c>
      <c r="I188" s="121" t="s">
        <v>191</v>
      </c>
      <c r="J188" s="173" t="s">
        <v>8368</v>
      </c>
      <c r="K188" s="114">
        <v>100090370</v>
      </c>
      <c r="L188" s="51" t="s">
        <v>86</v>
      </c>
      <c r="M188" s="173" t="s">
        <v>7711</v>
      </c>
      <c r="N188" s="115" t="s">
        <v>8369</v>
      </c>
      <c r="O188" s="109">
        <v>411</v>
      </c>
      <c r="P188" s="116">
        <v>46048</v>
      </c>
      <c r="Q188" s="109">
        <v>100090370</v>
      </c>
      <c r="R188" s="109">
        <v>3674</v>
      </c>
      <c r="S188" s="116">
        <v>44956</v>
      </c>
      <c r="T188" s="114">
        <v>100090370</v>
      </c>
      <c r="U188" s="56" t="s">
        <v>88</v>
      </c>
      <c r="V188" s="114">
        <v>1082990998</v>
      </c>
      <c r="W188" s="121" t="s">
        <v>7713</v>
      </c>
      <c r="X188" s="116">
        <v>46052</v>
      </c>
      <c r="Y188" s="116">
        <v>46055</v>
      </c>
      <c r="Z188" s="116">
        <v>46055</v>
      </c>
      <c r="AA188" s="116">
        <v>46203</v>
      </c>
      <c r="AB188" s="671">
        <f t="shared" si="14"/>
        <v>148</v>
      </c>
      <c r="AC188" s="56">
        <v>0</v>
      </c>
      <c r="AD188" s="114">
        <v>0</v>
      </c>
      <c r="AE188" s="56">
        <v>0</v>
      </c>
      <c r="AF188" s="116" t="s">
        <v>90</v>
      </c>
      <c r="AG188" s="54">
        <f t="shared" si="15"/>
        <v>0</v>
      </c>
      <c r="AH188" s="56">
        <v>0</v>
      </c>
      <c r="AI188" s="114">
        <v>0</v>
      </c>
      <c r="AJ188" s="56" t="s">
        <v>90</v>
      </c>
      <c r="AK188" s="116" t="s">
        <v>90</v>
      </c>
      <c r="AL188" s="56">
        <v>0</v>
      </c>
      <c r="AM188" s="116" t="s">
        <v>90</v>
      </c>
      <c r="AN188" s="116" t="s">
        <v>90</v>
      </c>
      <c r="AO188" s="116" t="s">
        <v>90</v>
      </c>
      <c r="AP188" s="54">
        <f t="shared" si="11"/>
        <v>0</v>
      </c>
      <c r="AQ188" s="54">
        <f>+K188+AD188-AI188</f>
        <v>100090370</v>
      </c>
      <c r="AR188" s="56" t="s">
        <v>88</v>
      </c>
      <c r="AS188" s="114">
        <v>100090370</v>
      </c>
      <c r="AT188" s="56" t="s">
        <v>91</v>
      </c>
      <c r="AU188" s="114">
        <v>0</v>
      </c>
      <c r="AV188" s="116" t="s">
        <v>90</v>
      </c>
      <c r="AW188" s="113">
        <v>0</v>
      </c>
      <c r="AX188" s="58">
        <f t="shared" si="12"/>
        <v>100090370</v>
      </c>
      <c r="AY188" s="112">
        <f t="shared" si="13"/>
        <v>0</v>
      </c>
      <c r="AZ188" s="159">
        <v>0</v>
      </c>
      <c r="BA188" s="111" t="s">
        <v>90</v>
      </c>
      <c r="BB188" s="56" t="s">
        <v>92</v>
      </c>
      <c r="BC188" s="173" t="s">
        <v>8370</v>
      </c>
      <c r="BD188" s="51" t="s">
        <v>88</v>
      </c>
      <c r="BE188" s="51" t="s">
        <v>147</v>
      </c>
    </row>
    <row r="189" spans="1:57" x14ac:dyDescent="0.25">
      <c r="A189" s="51">
        <v>2026</v>
      </c>
      <c r="B189" s="51">
        <v>891780111</v>
      </c>
      <c r="C189" s="51" t="s">
        <v>79</v>
      </c>
      <c r="D189" s="161" t="s">
        <v>8371</v>
      </c>
      <c r="E189" s="56" t="s">
        <v>8372</v>
      </c>
      <c r="F189" s="56">
        <v>0</v>
      </c>
      <c r="G189" s="56" t="s">
        <v>82</v>
      </c>
      <c r="H189" s="51" t="s">
        <v>174</v>
      </c>
      <c r="I189" s="121" t="s">
        <v>191</v>
      </c>
      <c r="J189" s="173" t="s">
        <v>8373</v>
      </c>
      <c r="K189" s="114">
        <v>20000000</v>
      </c>
      <c r="L189" s="51" t="s">
        <v>86</v>
      </c>
      <c r="M189" s="173" t="s">
        <v>8336</v>
      </c>
      <c r="N189" s="115" t="s">
        <v>8374</v>
      </c>
      <c r="O189" s="109">
        <v>363</v>
      </c>
      <c r="P189" s="116">
        <v>46045</v>
      </c>
      <c r="Q189" s="109">
        <v>20000000</v>
      </c>
      <c r="R189" s="109">
        <v>3690</v>
      </c>
      <c r="S189" s="116">
        <v>44956</v>
      </c>
      <c r="T189" s="114">
        <v>20000000</v>
      </c>
      <c r="U189" s="56" t="s">
        <v>88</v>
      </c>
      <c r="V189" s="114">
        <v>36557666</v>
      </c>
      <c r="W189" s="121" t="s">
        <v>8375</v>
      </c>
      <c r="X189" s="116">
        <v>46052</v>
      </c>
      <c r="Y189" s="116">
        <v>46059</v>
      </c>
      <c r="Z189" s="116">
        <v>46058</v>
      </c>
      <c r="AA189" s="116">
        <v>46203</v>
      </c>
      <c r="AB189" s="671">
        <f t="shared" si="14"/>
        <v>144</v>
      </c>
      <c r="AC189" s="56">
        <v>0</v>
      </c>
      <c r="AD189" s="114">
        <v>0</v>
      </c>
      <c r="AE189" s="56">
        <v>0</v>
      </c>
      <c r="AF189" s="116" t="s">
        <v>90</v>
      </c>
      <c r="AG189" s="54">
        <f t="shared" si="15"/>
        <v>0</v>
      </c>
      <c r="AH189" s="56">
        <v>0</v>
      </c>
      <c r="AI189" s="114">
        <v>0</v>
      </c>
      <c r="AJ189" s="56" t="s">
        <v>90</v>
      </c>
      <c r="AK189" s="116" t="s">
        <v>90</v>
      </c>
      <c r="AL189" s="56">
        <v>0</v>
      </c>
      <c r="AM189" s="116" t="s">
        <v>90</v>
      </c>
      <c r="AN189" s="116" t="s">
        <v>90</v>
      </c>
      <c r="AO189" s="116" t="s">
        <v>90</v>
      </c>
      <c r="AP189" s="54">
        <f t="shared" si="11"/>
        <v>0</v>
      </c>
      <c r="AQ189" s="54">
        <f>+K189+AD189-AI189</f>
        <v>20000000</v>
      </c>
      <c r="AR189" s="56" t="s">
        <v>88</v>
      </c>
      <c r="AS189" s="114">
        <v>20000000</v>
      </c>
      <c r="AT189" s="56" t="s">
        <v>91</v>
      </c>
      <c r="AU189" s="114">
        <v>0</v>
      </c>
      <c r="AV189" s="116" t="s">
        <v>90</v>
      </c>
      <c r="AW189" s="113">
        <v>20000000</v>
      </c>
      <c r="AX189" s="58">
        <f t="shared" si="12"/>
        <v>0</v>
      </c>
      <c r="AY189" s="112">
        <f t="shared" si="13"/>
        <v>1</v>
      </c>
      <c r="AZ189" s="159">
        <v>1</v>
      </c>
      <c r="BA189" s="111" t="s">
        <v>90</v>
      </c>
      <c r="BB189" s="56" t="s">
        <v>149</v>
      </c>
      <c r="BC189" s="173" t="s">
        <v>8376</v>
      </c>
      <c r="BD189" s="51" t="s">
        <v>88</v>
      </c>
      <c r="BE189" s="51" t="s">
        <v>147</v>
      </c>
    </row>
    <row r="190" spans="1:57" x14ac:dyDescent="0.25">
      <c r="A190" s="51">
        <v>2026</v>
      </c>
      <c r="B190" s="51">
        <v>891780111</v>
      </c>
      <c r="C190" s="51" t="s">
        <v>79</v>
      </c>
      <c r="D190" s="161" t="s">
        <v>8377</v>
      </c>
      <c r="E190" s="56" t="s">
        <v>8378</v>
      </c>
      <c r="F190" s="56">
        <v>0</v>
      </c>
      <c r="G190" s="56" t="s">
        <v>82</v>
      </c>
      <c r="H190" s="51" t="s">
        <v>83</v>
      </c>
      <c r="I190" s="121" t="s">
        <v>191</v>
      </c>
      <c r="J190" s="173" t="s">
        <v>8379</v>
      </c>
      <c r="K190" s="114">
        <v>44894407</v>
      </c>
      <c r="L190" s="51" t="s">
        <v>86</v>
      </c>
      <c r="M190" s="173" t="s">
        <v>8380</v>
      </c>
      <c r="N190" s="115">
        <v>1007692448</v>
      </c>
      <c r="O190" s="109">
        <v>470</v>
      </c>
      <c r="P190" s="116">
        <v>46050</v>
      </c>
      <c r="Q190" s="109">
        <v>44894407</v>
      </c>
      <c r="R190" s="109">
        <v>3728</v>
      </c>
      <c r="S190" s="116">
        <v>44956</v>
      </c>
      <c r="T190" s="114">
        <v>44894407</v>
      </c>
      <c r="U190" s="56" t="s">
        <v>88</v>
      </c>
      <c r="V190" s="114">
        <v>57299363</v>
      </c>
      <c r="W190" s="121" t="s">
        <v>8381</v>
      </c>
      <c r="X190" s="116">
        <v>46052</v>
      </c>
      <c r="Y190" s="116">
        <v>46084</v>
      </c>
      <c r="Z190" s="116" t="s">
        <v>90</v>
      </c>
      <c r="AA190" s="116">
        <v>46114</v>
      </c>
      <c r="AB190" s="671">
        <f t="shared" si="14"/>
        <v>30</v>
      </c>
      <c r="AC190" s="56">
        <v>0</v>
      </c>
      <c r="AD190" s="114">
        <v>0</v>
      </c>
      <c r="AE190" s="56">
        <v>0</v>
      </c>
      <c r="AF190" s="116" t="s">
        <v>90</v>
      </c>
      <c r="AG190" s="54">
        <f t="shared" si="15"/>
        <v>0</v>
      </c>
      <c r="AH190" s="56">
        <v>0</v>
      </c>
      <c r="AI190" s="114">
        <v>0</v>
      </c>
      <c r="AJ190" s="56" t="s">
        <v>90</v>
      </c>
      <c r="AK190" s="116" t="s">
        <v>90</v>
      </c>
      <c r="AL190" s="56">
        <v>0</v>
      </c>
      <c r="AM190" s="116" t="s">
        <v>90</v>
      </c>
      <c r="AN190" s="116" t="s">
        <v>90</v>
      </c>
      <c r="AO190" s="116" t="s">
        <v>90</v>
      </c>
      <c r="AP190" s="54">
        <f t="shared" si="11"/>
        <v>0</v>
      </c>
      <c r="AQ190" s="54">
        <f>+K190+AD190-AI190</f>
        <v>44894407</v>
      </c>
      <c r="AR190" s="56" t="s">
        <v>88</v>
      </c>
      <c r="AS190" s="114">
        <v>44894407</v>
      </c>
      <c r="AT190" s="56" t="s">
        <v>91</v>
      </c>
      <c r="AU190" s="114">
        <v>0</v>
      </c>
      <c r="AV190" s="116" t="s">
        <v>90</v>
      </c>
      <c r="AW190" s="113">
        <v>44894407</v>
      </c>
      <c r="AX190" s="58">
        <f t="shared" si="12"/>
        <v>0</v>
      </c>
      <c r="AY190" s="112">
        <f t="shared" si="13"/>
        <v>1</v>
      </c>
      <c r="AZ190" s="159">
        <v>1</v>
      </c>
      <c r="BA190" s="111" t="s">
        <v>90</v>
      </c>
      <c r="BB190" s="56" t="s">
        <v>149</v>
      </c>
      <c r="BC190" s="173" t="s">
        <v>8382</v>
      </c>
      <c r="BD190" s="51" t="s">
        <v>88</v>
      </c>
      <c r="BE190" s="51" t="s">
        <v>147</v>
      </c>
    </row>
    <row r="191" spans="1:57" x14ac:dyDescent="0.25">
      <c r="A191" s="51">
        <v>2026</v>
      </c>
      <c r="B191" s="51">
        <v>891780111</v>
      </c>
      <c r="C191" s="51" t="s">
        <v>79</v>
      </c>
      <c r="D191" s="161" t="s">
        <v>8383</v>
      </c>
      <c r="E191" s="56" t="s">
        <v>8384</v>
      </c>
      <c r="F191" s="56">
        <v>0</v>
      </c>
      <c r="G191" s="56" t="s">
        <v>82</v>
      </c>
      <c r="H191" s="51" t="s">
        <v>83</v>
      </c>
      <c r="I191" s="121" t="s">
        <v>191</v>
      </c>
      <c r="J191" s="173" t="s">
        <v>8385</v>
      </c>
      <c r="K191" s="114">
        <v>146531800</v>
      </c>
      <c r="L191" s="51" t="s">
        <v>86</v>
      </c>
      <c r="M191" s="173" t="s">
        <v>8386</v>
      </c>
      <c r="N191" s="115" t="s">
        <v>8387</v>
      </c>
      <c r="O191" s="109">
        <v>544</v>
      </c>
      <c r="P191" s="116">
        <v>46052</v>
      </c>
      <c r="Q191" s="109">
        <v>146531800</v>
      </c>
      <c r="R191" s="109">
        <v>4139</v>
      </c>
      <c r="S191" s="116">
        <v>44956</v>
      </c>
      <c r="T191" s="114">
        <v>146531800</v>
      </c>
      <c r="U191" s="56" t="s">
        <v>88</v>
      </c>
      <c r="V191" s="114">
        <v>85466528</v>
      </c>
      <c r="W191" s="121" t="s">
        <v>8388</v>
      </c>
      <c r="X191" s="116">
        <v>46052</v>
      </c>
      <c r="Y191" s="116">
        <v>46062</v>
      </c>
      <c r="Z191" s="116">
        <v>46062</v>
      </c>
      <c r="AA191" s="116">
        <v>46387</v>
      </c>
      <c r="AB191" s="671">
        <f t="shared" si="14"/>
        <v>325</v>
      </c>
      <c r="AC191" s="56">
        <v>0</v>
      </c>
      <c r="AD191" s="114">
        <v>0</v>
      </c>
      <c r="AE191" s="56">
        <v>0</v>
      </c>
      <c r="AF191" s="116" t="s">
        <v>90</v>
      </c>
      <c r="AG191" s="54">
        <f t="shared" si="15"/>
        <v>0</v>
      </c>
      <c r="AH191" s="56">
        <v>0</v>
      </c>
      <c r="AI191" s="114">
        <v>0</v>
      </c>
      <c r="AJ191" s="56" t="s">
        <v>90</v>
      </c>
      <c r="AK191" s="116" t="s">
        <v>90</v>
      </c>
      <c r="AL191" s="56">
        <v>0</v>
      </c>
      <c r="AM191" s="116" t="s">
        <v>90</v>
      </c>
      <c r="AN191" s="116" t="s">
        <v>90</v>
      </c>
      <c r="AO191" s="116" t="s">
        <v>90</v>
      </c>
      <c r="AP191" s="54">
        <f t="shared" si="11"/>
        <v>0</v>
      </c>
      <c r="AQ191" s="54">
        <f>+K191+AD191-AI191</f>
        <v>146531800</v>
      </c>
      <c r="AR191" s="56" t="s">
        <v>88</v>
      </c>
      <c r="AS191" s="114">
        <v>146531800</v>
      </c>
      <c r="AT191" s="56" t="s">
        <v>91</v>
      </c>
      <c r="AU191" s="114">
        <v>0</v>
      </c>
      <c r="AV191" s="116" t="s">
        <v>90</v>
      </c>
      <c r="AW191" s="113">
        <v>89909567</v>
      </c>
      <c r="AX191" s="58">
        <f t="shared" si="12"/>
        <v>56622233</v>
      </c>
      <c r="AY191" s="112">
        <f t="shared" si="13"/>
        <v>0.61358399337208713</v>
      </c>
      <c r="AZ191" s="159">
        <v>0.61</v>
      </c>
      <c r="BA191" s="111" t="s">
        <v>90</v>
      </c>
      <c r="BB191" s="56" t="s">
        <v>92</v>
      </c>
      <c r="BC191" s="173" t="s">
        <v>8389</v>
      </c>
      <c r="BD191" s="51" t="s">
        <v>88</v>
      </c>
      <c r="BE191" s="51" t="s">
        <v>147</v>
      </c>
    </row>
    <row r="192" spans="1:57" x14ac:dyDescent="0.25">
      <c r="A192" s="51">
        <v>2026</v>
      </c>
      <c r="B192" s="51">
        <v>891780111</v>
      </c>
      <c r="C192" s="51" t="s">
        <v>79</v>
      </c>
      <c r="D192" s="161" t="s">
        <v>8390</v>
      </c>
      <c r="E192" s="56" t="s">
        <v>8391</v>
      </c>
      <c r="F192" s="56">
        <v>0</v>
      </c>
      <c r="G192" s="56" t="s">
        <v>82</v>
      </c>
      <c r="H192" s="51" t="s">
        <v>83</v>
      </c>
      <c r="I192" s="121" t="s">
        <v>191</v>
      </c>
      <c r="J192" s="173" t="s">
        <v>8392</v>
      </c>
      <c r="K192" s="114">
        <v>15000000</v>
      </c>
      <c r="L192" s="51" t="s">
        <v>86</v>
      </c>
      <c r="M192" s="173" t="s">
        <v>8393</v>
      </c>
      <c r="N192" s="115">
        <v>1004369370</v>
      </c>
      <c r="O192" s="109">
        <v>189</v>
      </c>
      <c r="P192" s="116">
        <v>46038</v>
      </c>
      <c r="Q192" s="109">
        <v>15000000</v>
      </c>
      <c r="R192" s="109">
        <v>4048</v>
      </c>
      <c r="S192" s="116">
        <v>44956</v>
      </c>
      <c r="T192" s="114">
        <v>15000000</v>
      </c>
      <c r="U192" s="56" t="s">
        <v>88</v>
      </c>
      <c r="V192" s="114">
        <v>36693503</v>
      </c>
      <c r="W192" s="121" t="s">
        <v>8394</v>
      </c>
      <c r="X192" s="116">
        <v>46052</v>
      </c>
      <c r="Y192" s="116">
        <v>46085</v>
      </c>
      <c r="Z192" s="116" t="s">
        <v>90</v>
      </c>
      <c r="AA192" s="116">
        <v>46387</v>
      </c>
      <c r="AB192" s="671">
        <f t="shared" si="14"/>
        <v>302</v>
      </c>
      <c r="AC192" s="56">
        <v>0</v>
      </c>
      <c r="AD192" s="114">
        <v>0</v>
      </c>
      <c r="AE192" s="56">
        <v>0</v>
      </c>
      <c r="AF192" s="116" t="s">
        <v>90</v>
      </c>
      <c r="AG192" s="54">
        <f t="shared" si="15"/>
        <v>0</v>
      </c>
      <c r="AH192" s="56">
        <v>0</v>
      </c>
      <c r="AI192" s="114">
        <v>0</v>
      </c>
      <c r="AJ192" s="56" t="s">
        <v>90</v>
      </c>
      <c r="AK192" s="116" t="s">
        <v>90</v>
      </c>
      <c r="AL192" s="56">
        <v>0</v>
      </c>
      <c r="AM192" s="116" t="s">
        <v>90</v>
      </c>
      <c r="AN192" s="116" t="s">
        <v>90</v>
      </c>
      <c r="AO192" s="116" t="s">
        <v>90</v>
      </c>
      <c r="AP192" s="54">
        <f t="shared" si="11"/>
        <v>0</v>
      </c>
      <c r="AQ192" s="54">
        <f>+K192+AD192-AI192</f>
        <v>15000000</v>
      </c>
      <c r="AR192" s="56" t="s">
        <v>88</v>
      </c>
      <c r="AS192" s="114">
        <v>15000000</v>
      </c>
      <c r="AT192" s="56" t="s">
        <v>91</v>
      </c>
      <c r="AU192" s="114">
        <v>0</v>
      </c>
      <c r="AV192" s="116" t="s">
        <v>90</v>
      </c>
      <c r="AW192" s="113">
        <v>5250000</v>
      </c>
      <c r="AX192" s="58">
        <f t="shared" si="12"/>
        <v>9750000</v>
      </c>
      <c r="AY192" s="112">
        <f t="shared" si="13"/>
        <v>0.35</v>
      </c>
      <c r="AZ192" s="159">
        <v>0.35</v>
      </c>
      <c r="BA192" s="111" t="s">
        <v>90</v>
      </c>
      <c r="BB192" s="56" t="s">
        <v>92</v>
      </c>
      <c r="BC192" s="173" t="s">
        <v>8395</v>
      </c>
      <c r="BD192" s="51" t="s">
        <v>88</v>
      </c>
      <c r="BE192" s="51" t="s">
        <v>147</v>
      </c>
    </row>
    <row r="193" spans="1:57" x14ac:dyDescent="0.25">
      <c r="A193" s="51">
        <v>2026</v>
      </c>
      <c r="B193" s="51">
        <v>891780111</v>
      </c>
      <c r="C193" s="51" t="s">
        <v>79</v>
      </c>
      <c r="D193" s="161" t="s">
        <v>8396</v>
      </c>
      <c r="E193" s="56" t="s">
        <v>8397</v>
      </c>
      <c r="F193" s="56">
        <v>0</v>
      </c>
      <c r="G193" s="56" t="s">
        <v>82</v>
      </c>
      <c r="H193" s="51" t="s">
        <v>83</v>
      </c>
      <c r="I193" s="121" t="s">
        <v>191</v>
      </c>
      <c r="J193" s="173" t="s">
        <v>8398</v>
      </c>
      <c r="K193" s="114">
        <v>15750000</v>
      </c>
      <c r="L193" s="51" t="s">
        <v>86</v>
      </c>
      <c r="M193" s="173" t="s">
        <v>8254</v>
      </c>
      <c r="N193" s="115">
        <v>36549782</v>
      </c>
      <c r="O193" s="109">
        <v>187</v>
      </c>
      <c r="P193" s="116">
        <v>46038</v>
      </c>
      <c r="Q193" s="109">
        <v>15750000</v>
      </c>
      <c r="R193" s="109">
        <v>4075</v>
      </c>
      <c r="S193" s="116">
        <v>44956</v>
      </c>
      <c r="T193" s="114">
        <v>15750000</v>
      </c>
      <c r="U193" s="56" t="s">
        <v>88</v>
      </c>
      <c r="V193" s="114">
        <v>36695048</v>
      </c>
      <c r="W193" s="121" t="s">
        <v>8346</v>
      </c>
      <c r="X193" s="116">
        <v>46052</v>
      </c>
      <c r="Y193" s="116">
        <v>46055</v>
      </c>
      <c r="Z193" s="116" t="s">
        <v>90</v>
      </c>
      <c r="AA193" s="116">
        <v>46387</v>
      </c>
      <c r="AB193" s="671">
        <f t="shared" si="14"/>
        <v>332</v>
      </c>
      <c r="AC193" s="56">
        <v>0</v>
      </c>
      <c r="AD193" s="114">
        <v>0</v>
      </c>
      <c r="AE193" s="56">
        <v>0</v>
      </c>
      <c r="AF193" s="116" t="s">
        <v>90</v>
      </c>
      <c r="AG193" s="54">
        <f t="shared" si="15"/>
        <v>0</v>
      </c>
      <c r="AH193" s="56">
        <v>0</v>
      </c>
      <c r="AI193" s="114">
        <v>0</v>
      </c>
      <c r="AJ193" s="56" t="s">
        <v>90</v>
      </c>
      <c r="AK193" s="116" t="s">
        <v>90</v>
      </c>
      <c r="AL193" s="56">
        <v>0</v>
      </c>
      <c r="AM193" s="116" t="s">
        <v>90</v>
      </c>
      <c r="AN193" s="116" t="s">
        <v>90</v>
      </c>
      <c r="AO193" s="116" t="s">
        <v>90</v>
      </c>
      <c r="AP193" s="54">
        <f t="shared" si="11"/>
        <v>0</v>
      </c>
      <c r="AQ193" s="54">
        <f>+K193+AD193-AI193</f>
        <v>15750000</v>
      </c>
      <c r="AR193" s="56" t="s">
        <v>88</v>
      </c>
      <c r="AS193" s="114">
        <v>15750000</v>
      </c>
      <c r="AT193" s="56" t="s">
        <v>91</v>
      </c>
      <c r="AU193" s="114">
        <v>0</v>
      </c>
      <c r="AV193" s="116" t="s">
        <v>90</v>
      </c>
      <c r="AW193" s="113">
        <v>12095000</v>
      </c>
      <c r="AX193" s="58">
        <f t="shared" si="12"/>
        <v>3655000</v>
      </c>
      <c r="AY193" s="112">
        <f t="shared" si="13"/>
        <v>0.76793650793650792</v>
      </c>
      <c r="AZ193" s="159">
        <v>0.77</v>
      </c>
      <c r="BA193" s="111" t="s">
        <v>90</v>
      </c>
      <c r="BB193" s="56" t="s">
        <v>92</v>
      </c>
      <c r="BC193" s="173" t="s">
        <v>8399</v>
      </c>
      <c r="BD193" s="51" t="s">
        <v>88</v>
      </c>
      <c r="BE193" s="51" t="s">
        <v>147</v>
      </c>
    </row>
    <row r="194" spans="1:57" x14ac:dyDescent="0.25">
      <c r="A194" s="51">
        <v>2026</v>
      </c>
      <c r="B194" s="51">
        <v>891780111</v>
      </c>
      <c r="C194" s="51" t="s">
        <v>79</v>
      </c>
      <c r="D194" s="161" t="s">
        <v>8400</v>
      </c>
      <c r="E194" s="56" t="s">
        <v>8401</v>
      </c>
      <c r="F194" s="56">
        <v>0</v>
      </c>
      <c r="G194" s="56" t="s">
        <v>82</v>
      </c>
      <c r="H194" s="51" t="s">
        <v>174</v>
      </c>
      <c r="I194" s="121" t="s">
        <v>198</v>
      </c>
      <c r="J194" s="173" t="s">
        <v>8402</v>
      </c>
      <c r="K194" s="492">
        <v>333616372</v>
      </c>
      <c r="L194" s="51" t="s">
        <v>86</v>
      </c>
      <c r="M194" s="173" t="s">
        <v>8403</v>
      </c>
      <c r="N194" s="115">
        <v>901625133</v>
      </c>
      <c r="O194" s="109">
        <v>166</v>
      </c>
      <c r="P194" s="116">
        <v>46038</v>
      </c>
      <c r="Q194" s="492">
        <v>333616372</v>
      </c>
      <c r="R194" s="492">
        <v>2068</v>
      </c>
      <c r="S194" s="116">
        <v>46045</v>
      </c>
      <c r="T194" s="492">
        <v>333616372</v>
      </c>
      <c r="U194" s="56" t="s">
        <v>88</v>
      </c>
      <c r="V194" s="114">
        <v>85151631</v>
      </c>
      <c r="W194" s="121" t="s">
        <v>7606</v>
      </c>
      <c r="X194" s="116">
        <v>46045</v>
      </c>
      <c r="Y194" s="116">
        <v>46070</v>
      </c>
      <c r="Z194" s="116">
        <v>46058</v>
      </c>
      <c r="AA194" s="116">
        <v>46169</v>
      </c>
      <c r="AB194" s="671">
        <f t="shared" si="14"/>
        <v>99</v>
      </c>
      <c r="AC194" s="56">
        <v>0</v>
      </c>
      <c r="AD194" s="114">
        <v>0</v>
      </c>
      <c r="AE194" s="56">
        <v>0</v>
      </c>
      <c r="AF194" s="116" t="s">
        <v>90</v>
      </c>
      <c r="AG194" s="54">
        <f t="shared" si="15"/>
        <v>0</v>
      </c>
      <c r="AH194" s="56">
        <v>0</v>
      </c>
      <c r="AI194" s="114">
        <v>0</v>
      </c>
      <c r="AJ194" s="56" t="s">
        <v>90</v>
      </c>
      <c r="AK194" s="116" t="s">
        <v>90</v>
      </c>
      <c r="AL194" s="56">
        <v>0</v>
      </c>
      <c r="AM194" s="116" t="s">
        <v>90</v>
      </c>
      <c r="AN194" s="116" t="s">
        <v>90</v>
      </c>
      <c r="AO194" s="116" t="s">
        <v>90</v>
      </c>
      <c r="AP194" s="54">
        <f t="shared" si="11"/>
        <v>0</v>
      </c>
      <c r="AQ194" s="54">
        <f>+K194+AD194-AI194</f>
        <v>333616372</v>
      </c>
      <c r="AR194" s="56" t="s">
        <v>88</v>
      </c>
      <c r="AS194" s="54">
        <v>333616372</v>
      </c>
      <c r="AT194" s="56" t="s">
        <v>88</v>
      </c>
      <c r="AU194" s="114">
        <v>133446548</v>
      </c>
      <c r="AV194" s="116">
        <v>46066</v>
      </c>
      <c r="AW194" s="113">
        <v>214623853</v>
      </c>
      <c r="AX194" s="58">
        <f t="shared" si="12"/>
        <v>118992519</v>
      </c>
      <c r="AY194" s="112">
        <f t="shared" si="13"/>
        <v>0.64332530119355169</v>
      </c>
      <c r="AZ194" s="159">
        <v>0.64</v>
      </c>
      <c r="BA194" s="111" t="s">
        <v>90</v>
      </c>
      <c r="BB194" s="56" t="s">
        <v>92</v>
      </c>
      <c r="BC194" s="173" t="s">
        <v>8404</v>
      </c>
      <c r="BD194" s="51" t="s">
        <v>88</v>
      </c>
      <c r="BE194" s="51" t="s">
        <v>147</v>
      </c>
    </row>
    <row r="195" spans="1:57" x14ac:dyDescent="0.25">
      <c r="A195" s="51">
        <v>2026</v>
      </c>
      <c r="B195" s="51">
        <v>891780111</v>
      </c>
      <c r="C195" s="51" t="s">
        <v>79</v>
      </c>
      <c r="D195" s="161" t="s">
        <v>8405</v>
      </c>
      <c r="E195" s="56" t="s">
        <v>8406</v>
      </c>
      <c r="F195" s="56">
        <v>0</v>
      </c>
      <c r="G195" s="56" t="s">
        <v>82</v>
      </c>
      <c r="H195" s="51" t="s">
        <v>83</v>
      </c>
      <c r="I195" s="121" t="s">
        <v>198</v>
      </c>
      <c r="J195" s="173" t="s">
        <v>8407</v>
      </c>
      <c r="K195" s="492">
        <v>119239781</v>
      </c>
      <c r="L195" s="51" t="s">
        <v>86</v>
      </c>
      <c r="M195" s="173" t="s">
        <v>8408</v>
      </c>
      <c r="N195" s="115">
        <v>901117825</v>
      </c>
      <c r="O195" s="109">
        <v>295</v>
      </c>
      <c r="P195" s="116">
        <v>46040</v>
      </c>
      <c r="Q195" s="109">
        <v>119244499</v>
      </c>
      <c r="R195" s="109">
        <v>3309</v>
      </c>
      <c r="S195" s="116">
        <v>46043</v>
      </c>
      <c r="T195" s="114">
        <v>119239781</v>
      </c>
      <c r="U195" s="56" t="s">
        <v>88</v>
      </c>
      <c r="V195" s="114">
        <v>85151631</v>
      </c>
      <c r="W195" s="121" t="s">
        <v>7606</v>
      </c>
      <c r="X195" s="116">
        <v>46050</v>
      </c>
      <c r="Y195" s="116">
        <v>46070</v>
      </c>
      <c r="Z195" s="116">
        <v>46058</v>
      </c>
      <c r="AA195" s="116">
        <v>46098</v>
      </c>
      <c r="AB195" s="671">
        <f t="shared" si="14"/>
        <v>28</v>
      </c>
      <c r="AC195" s="56">
        <v>1</v>
      </c>
      <c r="AD195" s="114">
        <v>10989222</v>
      </c>
      <c r="AE195" s="56">
        <v>1</v>
      </c>
      <c r="AF195" s="116">
        <v>46188</v>
      </c>
      <c r="AG195" s="54">
        <f t="shared" si="15"/>
        <v>90</v>
      </c>
      <c r="AH195" s="56">
        <v>0</v>
      </c>
      <c r="AI195" s="114">
        <v>0</v>
      </c>
      <c r="AJ195" s="56" t="s">
        <v>90</v>
      </c>
      <c r="AK195" s="116" t="s">
        <v>90</v>
      </c>
      <c r="AL195" s="56">
        <v>0</v>
      </c>
      <c r="AM195" s="116" t="s">
        <v>90</v>
      </c>
      <c r="AN195" s="116" t="s">
        <v>90</v>
      </c>
      <c r="AO195" s="116" t="s">
        <v>90</v>
      </c>
      <c r="AP195" s="54">
        <f t="shared" si="11"/>
        <v>0</v>
      </c>
      <c r="AQ195" s="54">
        <f>+K195+AD195-AI195</f>
        <v>130229003</v>
      </c>
      <c r="AR195" s="56" t="s">
        <v>88</v>
      </c>
      <c r="AS195" s="54">
        <v>119239781</v>
      </c>
      <c r="AT195" s="56" t="s">
        <v>88</v>
      </c>
      <c r="AU195" s="114">
        <v>47695912</v>
      </c>
      <c r="AV195" s="116">
        <v>46065</v>
      </c>
      <c r="AW195" s="113">
        <v>130229003</v>
      </c>
      <c r="AX195" s="58">
        <f t="shared" si="12"/>
        <v>0</v>
      </c>
      <c r="AY195" s="112">
        <f t="shared" si="13"/>
        <v>1</v>
      </c>
      <c r="AZ195" s="159">
        <v>1</v>
      </c>
      <c r="BA195" s="111" t="s">
        <v>90</v>
      </c>
      <c r="BB195" s="56" t="s">
        <v>149</v>
      </c>
      <c r="BC195" s="173" t="s">
        <v>8409</v>
      </c>
      <c r="BD195" s="51" t="s">
        <v>88</v>
      </c>
      <c r="BE195" s="51" t="s">
        <v>147</v>
      </c>
    </row>
    <row r="196" spans="1:57" x14ac:dyDescent="0.25">
      <c r="A196" s="51">
        <v>2026</v>
      </c>
      <c r="B196" s="51">
        <v>891780111</v>
      </c>
      <c r="C196" s="51" t="s">
        <v>79</v>
      </c>
      <c r="D196" s="161" t="s">
        <v>8410</v>
      </c>
      <c r="E196" s="56" t="s">
        <v>8411</v>
      </c>
      <c r="F196" s="56">
        <v>0</v>
      </c>
      <c r="G196" s="56" t="s">
        <v>82</v>
      </c>
      <c r="H196" s="51" t="s">
        <v>83</v>
      </c>
      <c r="I196" s="121" t="s">
        <v>198</v>
      </c>
      <c r="J196" s="173" t="s">
        <v>8412</v>
      </c>
      <c r="K196" s="492">
        <v>164551007</v>
      </c>
      <c r="L196" s="51" t="s">
        <v>86</v>
      </c>
      <c r="M196" s="173" t="s">
        <v>8413</v>
      </c>
      <c r="N196" s="115">
        <v>901673302</v>
      </c>
      <c r="O196" s="109">
        <v>456</v>
      </c>
      <c r="P196" s="116">
        <v>46050</v>
      </c>
      <c r="Q196" s="109">
        <v>164916897</v>
      </c>
      <c r="R196" s="109">
        <v>3570</v>
      </c>
      <c r="S196" s="116">
        <v>46051</v>
      </c>
      <c r="T196" s="109">
        <v>164916897</v>
      </c>
      <c r="U196" s="56" t="s">
        <v>88</v>
      </c>
      <c r="V196" s="114">
        <v>85151631</v>
      </c>
      <c r="W196" s="121" t="s">
        <v>7606</v>
      </c>
      <c r="X196" s="116">
        <v>46051</v>
      </c>
      <c r="Y196" s="116">
        <v>46086</v>
      </c>
      <c r="Z196" s="116">
        <v>46072</v>
      </c>
      <c r="AA196" s="116">
        <v>46220</v>
      </c>
      <c r="AB196" s="671">
        <f t="shared" si="14"/>
        <v>134</v>
      </c>
      <c r="AC196" s="56">
        <v>0</v>
      </c>
      <c r="AD196" s="114">
        <v>0</v>
      </c>
      <c r="AE196" s="56">
        <v>0</v>
      </c>
      <c r="AF196" s="116" t="s">
        <v>90</v>
      </c>
      <c r="AG196" s="54">
        <f t="shared" si="15"/>
        <v>0</v>
      </c>
      <c r="AH196" s="56">
        <v>0</v>
      </c>
      <c r="AI196" s="114">
        <v>0</v>
      </c>
      <c r="AJ196" s="56" t="s">
        <v>90</v>
      </c>
      <c r="AK196" s="116" t="s">
        <v>90</v>
      </c>
      <c r="AL196" s="56">
        <v>0</v>
      </c>
      <c r="AM196" s="116" t="s">
        <v>90</v>
      </c>
      <c r="AN196" s="116" t="s">
        <v>90</v>
      </c>
      <c r="AO196" s="116" t="s">
        <v>90</v>
      </c>
      <c r="AP196" s="54">
        <f t="shared" si="11"/>
        <v>0</v>
      </c>
      <c r="AQ196" s="54">
        <f>+K196+AD196-AI196</f>
        <v>164551007</v>
      </c>
      <c r="AR196" s="56" t="s">
        <v>88</v>
      </c>
      <c r="AS196" s="54">
        <v>164551007</v>
      </c>
      <c r="AT196" s="56" t="s">
        <v>88</v>
      </c>
      <c r="AU196" s="114">
        <v>0</v>
      </c>
      <c r="AV196" s="116" t="s">
        <v>90</v>
      </c>
      <c r="AW196" s="113">
        <v>0</v>
      </c>
      <c r="AX196" s="58">
        <f t="shared" si="12"/>
        <v>164551007</v>
      </c>
      <c r="AY196" s="112">
        <f t="shared" si="13"/>
        <v>0</v>
      </c>
      <c r="AZ196" s="159">
        <v>0</v>
      </c>
      <c r="BA196" s="111" t="s">
        <v>90</v>
      </c>
      <c r="BB196" s="56" t="s">
        <v>92</v>
      </c>
      <c r="BC196" s="173" t="s">
        <v>8414</v>
      </c>
      <c r="BD196" s="51" t="s">
        <v>88</v>
      </c>
      <c r="BE196" s="51" t="s">
        <v>147</v>
      </c>
    </row>
    <row r="197" spans="1:57" x14ac:dyDescent="0.25">
      <c r="A197" s="51">
        <v>2026</v>
      </c>
      <c r="B197" s="51">
        <v>891780111</v>
      </c>
      <c r="C197" s="51" t="s">
        <v>79</v>
      </c>
      <c r="D197" s="161" t="s">
        <v>8415</v>
      </c>
      <c r="E197" s="56" t="s">
        <v>8416</v>
      </c>
      <c r="F197" s="56">
        <v>0</v>
      </c>
      <c r="G197" s="56" t="s">
        <v>82</v>
      </c>
      <c r="H197" s="51" t="s">
        <v>174</v>
      </c>
      <c r="I197" s="121" t="s">
        <v>198</v>
      </c>
      <c r="J197" s="173" t="s">
        <v>8417</v>
      </c>
      <c r="K197" s="492">
        <v>239083496</v>
      </c>
      <c r="L197" s="51" t="s">
        <v>86</v>
      </c>
      <c r="M197" s="173" t="s">
        <v>8418</v>
      </c>
      <c r="N197" s="115">
        <v>901765197</v>
      </c>
      <c r="O197" s="109">
        <v>443</v>
      </c>
      <c r="P197" s="116">
        <v>46049</v>
      </c>
      <c r="Q197" s="109">
        <v>239159316</v>
      </c>
      <c r="R197" s="109">
        <v>3590</v>
      </c>
      <c r="S197" s="116">
        <v>46052</v>
      </c>
      <c r="T197" s="114">
        <v>239083496</v>
      </c>
      <c r="U197" s="56" t="s">
        <v>88</v>
      </c>
      <c r="V197" s="114">
        <v>19616595</v>
      </c>
      <c r="W197" s="121" t="s">
        <v>8419</v>
      </c>
      <c r="X197" s="116">
        <v>46052</v>
      </c>
      <c r="Y197" s="116">
        <v>46069</v>
      </c>
      <c r="Z197" s="116">
        <v>46056</v>
      </c>
      <c r="AA197" s="116">
        <v>46113</v>
      </c>
      <c r="AB197" s="671">
        <f t="shared" si="14"/>
        <v>44</v>
      </c>
      <c r="AC197" s="56">
        <v>1</v>
      </c>
      <c r="AD197" s="114">
        <v>78998683</v>
      </c>
      <c r="AE197" s="56">
        <v>2</v>
      </c>
      <c r="AF197" s="116">
        <v>46146</v>
      </c>
      <c r="AG197" s="54">
        <f t="shared" si="15"/>
        <v>33</v>
      </c>
      <c r="AH197" s="56">
        <v>0</v>
      </c>
      <c r="AI197" s="114">
        <v>0</v>
      </c>
      <c r="AJ197" s="56" t="s">
        <v>90</v>
      </c>
      <c r="AK197" s="116" t="s">
        <v>90</v>
      </c>
      <c r="AL197" s="56">
        <v>0</v>
      </c>
      <c r="AM197" s="116" t="s">
        <v>90</v>
      </c>
      <c r="AN197" s="116" t="s">
        <v>90</v>
      </c>
      <c r="AO197" s="116" t="s">
        <v>90</v>
      </c>
      <c r="AP197" s="54">
        <f t="shared" si="11"/>
        <v>0</v>
      </c>
      <c r="AQ197" s="54">
        <f>+K197+AD197-AI197</f>
        <v>318082179</v>
      </c>
      <c r="AR197" s="56" t="s">
        <v>88</v>
      </c>
      <c r="AS197" s="54">
        <v>239083496</v>
      </c>
      <c r="AT197" s="56" t="s">
        <v>88</v>
      </c>
      <c r="AU197" s="114">
        <v>119541748</v>
      </c>
      <c r="AV197" s="116">
        <v>46064</v>
      </c>
      <c r="AW197" s="113">
        <v>318082178</v>
      </c>
      <c r="AX197" s="58">
        <f t="shared" si="12"/>
        <v>1</v>
      </c>
      <c r="AY197" s="112">
        <f t="shared" si="13"/>
        <v>0.99999999685615837</v>
      </c>
      <c r="AZ197" s="159">
        <v>1</v>
      </c>
      <c r="BA197" s="111" t="s">
        <v>90</v>
      </c>
      <c r="BB197" s="56" t="s">
        <v>149</v>
      </c>
      <c r="BC197" s="173" t="s">
        <v>8420</v>
      </c>
      <c r="BD197" s="51" t="s">
        <v>88</v>
      </c>
      <c r="BE197" s="51" t="s">
        <v>147</v>
      </c>
    </row>
    <row r="198" spans="1:57" x14ac:dyDescent="0.25">
      <c r="A198" s="51">
        <v>2026</v>
      </c>
      <c r="B198" s="51">
        <v>891780111</v>
      </c>
      <c r="C198" s="51" t="s">
        <v>79</v>
      </c>
      <c r="D198" s="161" t="s">
        <v>8421</v>
      </c>
      <c r="E198" s="56" t="s">
        <v>8422</v>
      </c>
      <c r="F198" s="56">
        <v>0</v>
      </c>
      <c r="G198" s="56" t="s">
        <v>82</v>
      </c>
      <c r="H198" s="51" t="s">
        <v>174</v>
      </c>
      <c r="I198" s="121" t="s">
        <v>198</v>
      </c>
      <c r="J198" s="173" t="s">
        <v>8423</v>
      </c>
      <c r="K198" s="492">
        <v>23199984.920000002</v>
      </c>
      <c r="L198" s="51" t="s">
        <v>86</v>
      </c>
      <c r="M198" s="173" t="s">
        <v>8424</v>
      </c>
      <c r="N198" s="115">
        <v>901883078</v>
      </c>
      <c r="O198" s="109">
        <v>447</v>
      </c>
      <c r="P198" s="116">
        <v>46049</v>
      </c>
      <c r="Q198" s="109">
        <v>23200000</v>
      </c>
      <c r="R198" s="109">
        <v>3694</v>
      </c>
      <c r="S198" s="116">
        <v>46052</v>
      </c>
      <c r="T198" s="114">
        <v>23199984.920000002</v>
      </c>
      <c r="U198" s="56" t="s">
        <v>88</v>
      </c>
      <c r="V198" s="114">
        <v>15443332</v>
      </c>
      <c r="W198" s="121" t="s">
        <v>7977</v>
      </c>
      <c r="X198" s="116">
        <v>46052</v>
      </c>
      <c r="Y198" s="116">
        <v>46078</v>
      </c>
      <c r="Z198" s="116">
        <v>46070</v>
      </c>
      <c r="AA198" s="116">
        <v>46107</v>
      </c>
      <c r="AB198" s="671">
        <f t="shared" si="14"/>
        <v>29</v>
      </c>
      <c r="AC198" s="56">
        <v>0</v>
      </c>
      <c r="AD198" s="114">
        <v>0</v>
      </c>
      <c r="AE198" s="56">
        <v>0</v>
      </c>
      <c r="AF198" s="116" t="s">
        <v>90</v>
      </c>
      <c r="AG198" s="54">
        <f t="shared" si="15"/>
        <v>0</v>
      </c>
      <c r="AH198" s="56">
        <v>0</v>
      </c>
      <c r="AI198" s="114">
        <v>0</v>
      </c>
      <c r="AJ198" s="56" t="s">
        <v>90</v>
      </c>
      <c r="AK198" s="116" t="s">
        <v>90</v>
      </c>
      <c r="AL198" s="56">
        <v>0</v>
      </c>
      <c r="AM198" s="116" t="s">
        <v>90</v>
      </c>
      <c r="AN198" s="116" t="s">
        <v>90</v>
      </c>
      <c r="AO198" s="116" t="s">
        <v>90</v>
      </c>
      <c r="AP198" s="54">
        <f t="shared" si="11"/>
        <v>0</v>
      </c>
      <c r="AQ198" s="54">
        <f>+K198+AD198-AI198</f>
        <v>23199984.920000002</v>
      </c>
      <c r="AR198" s="56" t="s">
        <v>88</v>
      </c>
      <c r="AS198" s="54">
        <v>23199984.920000002</v>
      </c>
      <c r="AT198" s="56" t="s">
        <v>91</v>
      </c>
      <c r="AU198" s="114">
        <v>0</v>
      </c>
      <c r="AV198" s="116" t="s">
        <v>90</v>
      </c>
      <c r="AW198" s="113">
        <v>23199984</v>
      </c>
      <c r="AX198" s="58">
        <f t="shared" si="12"/>
        <v>0.92000000178813934</v>
      </c>
      <c r="AY198" s="112">
        <f t="shared" si="13"/>
        <v>0.99999996034480176</v>
      </c>
      <c r="AZ198" s="159">
        <v>1</v>
      </c>
      <c r="BA198" s="111" t="s">
        <v>90</v>
      </c>
      <c r="BB198" s="56" t="s">
        <v>149</v>
      </c>
      <c r="BC198" s="173" t="s">
        <v>8425</v>
      </c>
      <c r="BD198" s="51" t="s">
        <v>88</v>
      </c>
      <c r="BE198" s="51" t="s">
        <v>147</v>
      </c>
    </row>
    <row r="199" spans="1:57" x14ac:dyDescent="0.25">
      <c r="A199" s="51">
        <v>2026</v>
      </c>
      <c r="B199" s="51">
        <v>891780111</v>
      </c>
      <c r="C199" s="51" t="s">
        <v>79</v>
      </c>
      <c r="D199" s="161" t="s">
        <v>8426</v>
      </c>
      <c r="E199" s="56" t="s">
        <v>8427</v>
      </c>
      <c r="F199" s="56">
        <v>0</v>
      </c>
      <c r="G199" s="56" t="s">
        <v>82</v>
      </c>
      <c r="H199" s="51" t="s">
        <v>83</v>
      </c>
      <c r="I199" s="121" t="s">
        <v>198</v>
      </c>
      <c r="J199" s="173" t="s">
        <v>8428</v>
      </c>
      <c r="K199" s="492">
        <v>402826068</v>
      </c>
      <c r="L199" s="51" t="s">
        <v>86</v>
      </c>
      <c r="M199" s="173" t="s">
        <v>8429</v>
      </c>
      <c r="N199" s="115">
        <v>900999758</v>
      </c>
      <c r="O199" s="109">
        <v>193</v>
      </c>
      <c r="P199" s="116">
        <v>46038</v>
      </c>
      <c r="Q199" s="109">
        <v>403000000</v>
      </c>
      <c r="R199" s="109">
        <v>3695</v>
      </c>
      <c r="S199" s="116">
        <v>46052</v>
      </c>
      <c r="T199" s="114">
        <v>402826068</v>
      </c>
      <c r="U199" s="56" t="s">
        <v>88</v>
      </c>
      <c r="V199" s="114">
        <v>15443332</v>
      </c>
      <c r="W199" s="121" t="s">
        <v>7977</v>
      </c>
      <c r="X199" s="116">
        <v>46052</v>
      </c>
      <c r="Y199" s="116">
        <v>46066</v>
      </c>
      <c r="Z199" s="116">
        <v>46058</v>
      </c>
      <c r="AA199" s="116">
        <v>46140</v>
      </c>
      <c r="AB199" s="671">
        <f t="shared" si="14"/>
        <v>74</v>
      </c>
      <c r="AC199" s="56">
        <v>1</v>
      </c>
      <c r="AD199" s="114">
        <v>171582343</v>
      </c>
      <c r="AE199" s="56">
        <v>1</v>
      </c>
      <c r="AF199" s="116">
        <v>46189</v>
      </c>
      <c r="AG199" s="54">
        <f t="shared" si="15"/>
        <v>49</v>
      </c>
      <c r="AH199" s="56">
        <v>0</v>
      </c>
      <c r="AI199" s="114">
        <v>0</v>
      </c>
      <c r="AJ199" s="56" t="s">
        <v>90</v>
      </c>
      <c r="AK199" s="116" t="s">
        <v>90</v>
      </c>
      <c r="AL199" s="56">
        <v>3</v>
      </c>
      <c r="AM199" s="116">
        <v>46139</v>
      </c>
      <c r="AN199" s="116">
        <v>46165</v>
      </c>
      <c r="AO199" s="116" t="s">
        <v>90</v>
      </c>
      <c r="AP199" s="54">
        <f t="shared" ref="AP199:AP200" si="16">+IF(AM199="1800-01-01",0,AN199-AM199)</f>
        <v>26</v>
      </c>
      <c r="AQ199" s="54">
        <f>+K199+AD199-AI199</f>
        <v>574408411</v>
      </c>
      <c r="AR199" s="56" t="s">
        <v>88</v>
      </c>
      <c r="AS199" s="54">
        <v>402826068</v>
      </c>
      <c r="AT199" s="56" t="s">
        <v>88</v>
      </c>
      <c r="AU199" s="114">
        <v>201413034</v>
      </c>
      <c r="AV199" s="116">
        <v>46064</v>
      </c>
      <c r="AW199" s="113">
        <v>364947101</v>
      </c>
      <c r="AX199" s="58">
        <f t="shared" ref="AX199:AX200" si="17">AQ199-AW199</f>
        <v>209461310</v>
      </c>
      <c r="AY199" s="112">
        <f t="shared" ref="AY199:AY200" si="18">+IFERROR(AW199/AQ199,"_")</f>
        <v>0.6353442846783105</v>
      </c>
      <c r="AZ199" s="159">
        <v>0.64</v>
      </c>
      <c r="BA199" s="111" t="s">
        <v>90</v>
      </c>
      <c r="BB199" s="56" t="s">
        <v>92</v>
      </c>
      <c r="BC199" s="173" t="s">
        <v>8430</v>
      </c>
      <c r="BD199" s="51" t="s">
        <v>88</v>
      </c>
      <c r="BE199" s="51" t="s">
        <v>147</v>
      </c>
    </row>
    <row r="200" spans="1:57" ht="15.75" thickBot="1" x14ac:dyDescent="0.3">
      <c r="A200" s="65">
        <v>2026</v>
      </c>
      <c r="B200" s="65">
        <v>891780111</v>
      </c>
      <c r="C200" s="65" t="s">
        <v>79</v>
      </c>
      <c r="D200" s="155" t="s">
        <v>8431</v>
      </c>
      <c r="E200" s="69" t="s">
        <v>8432</v>
      </c>
      <c r="F200" s="69">
        <v>0</v>
      </c>
      <c r="G200" s="69" t="s">
        <v>82</v>
      </c>
      <c r="H200" s="65" t="s">
        <v>174</v>
      </c>
      <c r="I200" s="106" t="s">
        <v>198</v>
      </c>
      <c r="J200" s="493" t="s">
        <v>8433</v>
      </c>
      <c r="K200" s="494">
        <v>316315308</v>
      </c>
      <c r="L200" s="65" t="s">
        <v>86</v>
      </c>
      <c r="M200" s="493" t="s">
        <v>8434</v>
      </c>
      <c r="N200" s="100">
        <v>901437738</v>
      </c>
      <c r="O200" s="93">
        <v>530</v>
      </c>
      <c r="P200" s="101">
        <v>46052</v>
      </c>
      <c r="Q200" s="93">
        <v>316326909</v>
      </c>
      <c r="R200" s="93">
        <v>3989</v>
      </c>
      <c r="S200" s="101">
        <v>46052</v>
      </c>
      <c r="T200" s="93">
        <v>316326909</v>
      </c>
      <c r="U200" s="69" t="s">
        <v>88</v>
      </c>
      <c r="V200" s="99">
        <v>15443332</v>
      </c>
      <c r="W200" s="106" t="s">
        <v>7977</v>
      </c>
      <c r="X200" s="101">
        <v>46052</v>
      </c>
      <c r="Y200" s="101">
        <v>46090</v>
      </c>
      <c r="Z200" s="101" t="s">
        <v>90</v>
      </c>
      <c r="AA200" s="101">
        <v>46134</v>
      </c>
      <c r="AB200" s="672">
        <f t="shared" ref="AB200" si="19">+AA200-Y200</f>
        <v>44</v>
      </c>
      <c r="AC200" s="69">
        <v>0</v>
      </c>
      <c r="AD200" s="99">
        <v>0</v>
      </c>
      <c r="AE200" s="69">
        <v>1</v>
      </c>
      <c r="AF200" s="101">
        <v>46159</v>
      </c>
      <c r="AG200" s="67">
        <f t="shared" si="15"/>
        <v>25</v>
      </c>
      <c r="AH200" s="69">
        <v>0</v>
      </c>
      <c r="AI200" s="99">
        <v>0</v>
      </c>
      <c r="AJ200" s="69" t="s">
        <v>90</v>
      </c>
      <c r="AK200" s="101" t="s">
        <v>90</v>
      </c>
      <c r="AL200" s="69">
        <v>1</v>
      </c>
      <c r="AM200" s="101">
        <v>46156</v>
      </c>
      <c r="AN200" s="101">
        <v>46172</v>
      </c>
      <c r="AO200" s="101" t="s">
        <v>90</v>
      </c>
      <c r="AP200" s="67">
        <f t="shared" si="16"/>
        <v>16</v>
      </c>
      <c r="AQ200" s="67">
        <f>+K200+AD200-AI200</f>
        <v>316315308</v>
      </c>
      <c r="AR200" s="69" t="s">
        <v>88</v>
      </c>
      <c r="AS200" s="67">
        <v>316315308</v>
      </c>
      <c r="AT200" s="69" t="s">
        <v>88</v>
      </c>
      <c r="AU200" s="99">
        <v>126526123</v>
      </c>
      <c r="AV200" s="101">
        <v>46085</v>
      </c>
      <c r="AW200" s="98">
        <v>0</v>
      </c>
      <c r="AX200" s="97">
        <f t="shared" si="17"/>
        <v>316315308</v>
      </c>
      <c r="AY200" s="96">
        <f t="shared" si="18"/>
        <v>0</v>
      </c>
      <c r="AZ200" s="151">
        <v>0</v>
      </c>
      <c r="BA200" s="95" t="s">
        <v>90</v>
      </c>
      <c r="BB200" s="69" t="s">
        <v>92</v>
      </c>
      <c r="BC200" s="493" t="s">
        <v>8435</v>
      </c>
      <c r="BD200" s="65" t="s">
        <v>88</v>
      </c>
      <c r="BE200" s="65" t="s">
        <v>147</v>
      </c>
    </row>
    <row r="201" spans="1:57" s="497" customFormat="1" ht="15.75" thickBot="1" x14ac:dyDescent="0.3">
      <c r="A201" s="592" t="s">
        <v>105</v>
      </c>
      <c r="B201" s="593"/>
      <c r="C201" s="594"/>
      <c r="D201" s="149">
        <f>+SUBTOTAL(3,D7:D200)</f>
        <v>194</v>
      </c>
      <c r="E201" s="136"/>
      <c r="F201" s="135"/>
      <c r="G201" s="135"/>
      <c r="H201" s="135"/>
      <c r="I201" s="148"/>
      <c r="J201" s="147"/>
      <c r="K201" s="146">
        <f>SUM(K7:K200)</f>
        <v>15735381359.24</v>
      </c>
      <c r="L201" s="595"/>
      <c r="M201" s="596"/>
      <c r="N201" s="596"/>
      <c r="O201" s="596"/>
      <c r="P201" s="596"/>
      <c r="Q201" s="596"/>
      <c r="R201" s="596"/>
      <c r="S201" s="596"/>
      <c r="T201" s="596"/>
      <c r="U201" s="596"/>
      <c r="V201" s="596"/>
      <c r="W201" s="596"/>
      <c r="X201" s="596"/>
      <c r="Y201" s="596"/>
      <c r="Z201" s="596"/>
      <c r="AA201" s="596"/>
      <c r="AB201" s="597"/>
      <c r="AC201" s="145">
        <f>SUM(AC7:AC200)</f>
        <v>18</v>
      </c>
      <c r="AD201" s="139">
        <f>SUM(AD7:AD200)</f>
        <v>962982398</v>
      </c>
      <c r="AE201" s="144">
        <f>SUM(AE7:AE200)</f>
        <v>20</v>
      </c>
      <c r="AF201" s="134"/>
      <c r="AG201" s="139">
        <f>SUM(AG7:AG200)</f>
        <v>705</v>
      </c>
      <c r="AH201" s="144">
        <f>SUM(AH7:AH200)</f>
        <v>0</v>
      </c>
      <c r="AI201" s="143">
        <f>SUM(AI7:AI200)</f>
        <v>0</v>
      </c>
      <c r="AJ201" s="134"/>
      <c r="AK201" s="134"/>
      <c r="AL201" s="142">
        <f>SUM(AL7:AL200)</f>
        <v>11</v>
      </c>
      <c r="AM201" s="595"/>
      <c r="AN201" s="596"/>
      <c r="AO201" s="596"/>
      <c r="AP201" s="597"/>
      <c r="AQ201" s="141">
        <f>SUM(AQ7:AQ200)</f>
        <v>16698363757.24</v>
      </c>
      <c r="AR201" s="134"/>
      <c r="AS201" s="140">
        <f>SUM(AQ201:AR201)</f>
        <v>16698363757.24</v>
      </c>
      <c r="AT201" s="134"/>
      <c r="AU201" s="140">
        <f>SUM(AU7:AU200)</f>
        <v>2111154768.7</v>
      </c>
      <c r="AV201" s="134"/>
      <c r="AW201" s="495">
        <f>SUM(AW7:AW200)</f>
        <v>9585181592</v>
      </c>
      <c r="AX201" s="496">
        <f>SUM(AX7:AX200)</f>
        <v>7113182165.2400007</v>
      </c>
      <c r="AY201" s="595"/>
      <c r="AZ201" s="596"/>
      <c r="BA201" s="596"/>
      <c r="BB201" s="596"/>
      <c r="BC201" s="596"/>
      <c r="BD201" s="596"/>
      <c r="BE201" s="596"/>
    </row>
  </sheetData>
  <sheetProtection formatCells="0" formatColumns="0" formatRows="0" insertRows="0" deleteRows="0" autoFilter="0"/>
  <mergeCells count="23">
    <mergeCell ref="G2:H4"/>
    <mergeCell ref="E4:F4"/>
    <mergeCell ref="AC4:AP4"/>
    <mergeCell ref="D5:F5"/>
    <mergeCell ref="G5:J5"/>
    <mergeCell ref="M5:N5"/>
    <mergeCell ref="O5:Q5"/>
    <mergeCell ref="R5:T5"/>
    <mergeCell ref="AT5:AY5"/>
    <mergeCell ref="AZ5:BB5"/>
    <mergeCell ref="BC5:BE5"/>
    <mergeCell ref="A201:C201"/>
    <mergeCell ref="L201:AB201"/>
    <mergeCell ref="AM201:AP201"/>
    <mergeCell ref="AY201:BE201"/>
    <mergeCell ref="U5:W5"/>
    <mergeCell ref="X5:AB5"/>
    <mergeCell ref="AC5:AG5"/>
    <mergeCell ref="AH5:AK5"/>
    <mergeCell ref="AL5:AP5"/>
    <mergeCell ref="AR5:AS5"/>
    <mergeCell ref="A2:B5"/>
    <mergeCell ref="C2:F3"/>
  </mergeCells>
  <conditionalFormatting sqref="D7:D200">
    <cfRule type="duplicateValues" dxfId="212" priority="2"/>
    <cfRule type="duplicateValues" dxfId="211" priority="12"/>
  </conditionalFormatting>
  <conditionalFormatting sqref="D203:D229 D7:D200">
    <cfRule type="duplicateValues" dxfId="210" priority="1"/>
  </conditionalFormatting>
  <conditionalFormatting sqref="E4 D5">
    <cfRule type="containsText" dxfId="209" priority="11" operator="containsText" text="Seleccione Ordenador">
      <formula>NOT(ISERROR(SEARCH("Seleccione Ordenador",D4)))</formula>
    </cfRule>
  </conditionalFormatting>
  <conditionalFormatting sqref="E4:F4">
    <cfRule type="colorScale" priority="10">
      <colorScale>
        <cfvo type="min"/>
        <cfvo type="percentile" val="50"/>
        <cfvo type="max"/>
        <color rgb="FFF8696B"/>
        <color rgb="FFFFEB84"/>
        <color rgb="FF63BE7B"/>
      </colorScale>
    </cfRule>
  </conditionalFormatting>
  <conditionalFormatting sqref="K7:K200">
    <cfRule type="cellIs" dxfId="208" priority="8" operator="greaterThan">
      <formula>$J$4</formula>
    </cfRule>
  </conditionalFormatting>
  <conditionalFormatting sqref="Q194:R194">
    <cfRule type="cellIs" dxfId="207" priority="4" operator="greaterThan">
      <formula>$J$4</formula>
    </cfRule>
  </conditionalFormatting>
  <conditionalFormatting sqref="T194">
    <cfRule type="cellIs" dxfId="206" priority="3" operator="greaterThan">
      <formula>$J$4</formula>
    </cfRule>
  </conditionalFormatting>
  <conditionalFormatting sqref="AB7:AB200 AG7:AG200 AP7:AS200 AX7:AZ200">
    <cfRule type="expression" dxfId="205" priority="9">
      <formula>+_xlfn.ISFORMULA(AB7)</formula>
    </cfRule>
  </conditionalFormatting>
  <conditionalFormatting sqref="AD7:AD200">
    <cfRule type="cellIs" dxfId="204" priority="5" operator="greaterThan">
      <formula>K7/2</formula>
    </cfRule>
  </conditionalFormatting>
  <dataValidations count="11">
    <dataValidation type="list" allowBlank="1" showInputMessage="1" showErrorMessage="1" sqref="AR7:AR200" xr:uid="{07826EB1-3BE3-446A-80E7-1C15AC0BCC8D}">
      <formula1>"SI,DE REGALIAS, DE CONVENIOS,NO"</formula1>
    </dataValidation>
    <dataValidation type="list" allowBlank="1" showInputMessage="1" showErrorMessage="1" sqref="I7:I200" xr:uid="{8683C4DD-C73E-4B52-8030-AC98B7497092}">
      <formula1>"CONTRATO DE OBRAS, OTROS TIPOS, PRESTACIÓN DE SERVICIOS, SUMINISTROS"</formula1>
    </dataValidation>
    <dataValidation type="list" allowBlank="1" showInputMessage="1" showErrorMessage="1" sqref="BB7:BB200" xr:uid="{75FE5D25-1269-4D92-A221-DF8A213D8CED}">
      <formula1>"Por iniciar,En ejecucion,Suspendido,Terminado,Liquidado"</formula1>
    </dataValidation>
    <dataValidation type="list" allowBlank="1" showInputMessage="1" showErrorMessage="1" sqref="G7:G200" xr:uid="{54ACDF61-FE5C-455B-9FD8-46963BFCBEE5}">
      <formula1>"OTRO SECTOR"</formula1>
    </dataValidation>
    <dataValidation type="list" allowBlank="1" showInputMessage="1" showErrorMessage="1" sqref="L7:L200" xr:uid="{9CE0856C-E6D5-4A1A-92E6-3B8E02912DBD}">
      <formula1>"DIRECTA,CONVOCATORIA"</formula1>
    </dataValidation>
    <dataValidation type="list" allowBlank="1" showInputMessage="1" showErrorMessage="1" sqref="H7:H200" xr:uid="{7246118B-A32C-40BA-A01D-3B605A325271}">
      <formula1>"FUNCIONAMIENTO,INVERSION,OTROS"</formula1>
    </dataValidation>
    <dataValidation type="list" allowBlank="1" showInputMessage="1" showErrorMessage="1" sqref="BD7:BD200" xr:uid="{F99FD2AA-8069-40F5-A16C-858C41631336}">
      <formula1>"SI,NO HA INICIADO"</formula1>
    </dataValidation>
    <dataValidation type="list" allowBlank="1" showInputMessage="1" showErrorMessage="1" sqref="U7:U200 AT7:AT200" xr:uid="{E0ABEF01-F31C-42C6-803C-A5301B025825}">
      <formula1>"SI,NO"</formula1>
    </dataValidation>
    <dataValidation type="list" allowBlank="1" showInputMessage="1" showErrorMessage="1" errorTitle="ERROR" error="SOLO VALIDO LISTA DESPLEGABLE" promptTitle="ESCOJA EL PERIODO" sqref="E4" xr:uid="{50A60360-6C3F-41AB-8266-4314FF09793B}">
      <formula1>"Seleccione el periodo a presentar,ENERO,FEBRERO,MARZO,ABRIL,MAYO,JUNIO,JULIO,AGOSTO,SEPTIEMBRE,OCTUBRE,NOVIEMBRE,DICIEMBRE"</formula1>
    </dataValidation>
    <dataValidation type="list" allowBlank="1" showInputMessage="1" showErrorMessage="1" sqref="J3" xr:uid="{73484A9B-1CE3-4711-B25A-8BF3CF781E06}">
      <formula1>"42,250,3000"</formula1>
    </dataValidation>
    <dataValidation type="list" allowBlank="1" showInputMessage="1" showErrorMessage="1" sqref="BE7:BE114 BE116:BE200" xr:uid="{DB678776-41D2-4632-94EE-E14ED719CAD0}">
      <formula1>"SI,NA por TIPO Contrato"</formula1>
    </dataValidation>
  </dataValidations>
  <pageMargins left="0.7" right="0.7" top="0.75" bottom="0.75" header="0.3" footer="0.3"/>
  <pageSetup orientation="portrait"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FAE8D-771A-4380-8CCA-9820CC2E2336}">
  <dimension ref="A1:BW11"/>
  <sheetViews>
    <sheetView showGridLines="0" workbookViewId="0">
      <selection activeCell="BJ10" sqref="BJ10"/>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18.42578125" customWidth="1"/>
    <col min="6" max="6" width="15.7109375" style="8" customWidth="1"/>
    <col min="7" max="7" width="15.85546875" style="8" customWidth="1"/>
    <col min="8" max="8" width="16.5703125" style="8" customWidth="1"/>
    <col min="9" max="9" width="17.42578125" style="8" customWidth="1"/>
    <col min="10" max="10" width="17.42578125" style="89"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8" width="11.42578125" customWidth="1"/>
    <col min="19" max="19" width="12.42578125" customWidth="1"/>
    <col min="20" max="20" width="14.7109375" customWidth="1"/>
    <col min="21" max="21" width="16.140625" customWidth="1"/>
    <col min="22"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8"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s>
  <sheetData>
    <row r="1" spans="1:75" ht="7.5" customHeight="1" x14ac:dyDescent="0.25">
      <c r="F1"/>
      <c r="G1"/>
      <c r="H1"/>
      <c r="I1"/>
      <c r="J1"/>
      <c r="X1" s="1"/>
      <c r="AK1"/>
    </row>
    <row r="2" spans="1:75" ht="11.25" customHeight="1" thickBot="1" x14ac:dyDescent="0.3">
      <c r="F2"/>
      <c r="G2"/>
      <c r="H2" s="2"/>
      <c r="I2"/>
      <c r="J2"/>
      <c r="X2" s="1"/>
      <c r="AK2"/>
    </row>
    <row r="3" spans="1:75" ht="21" customHeight="1" thickBot="1" x14ac:dyDescent="0.3">
      <c r="B3" s="573"/>
      <c r="C3" s="574"/>
      <c r="D3" s="579" t="s">
        <v>0</v>
      </c>
      <c r="E3" s="580"/>
      <c r="F3" s="580"/>
      <c r="G3" s="581"/>
      <c r="H3" s="585" t="s">
        <v>1</v>
      </c>
      <c r="I3" s="586"/>
      <c r="J3" s="3"/>
      <c r="K3" s="4" t="s">
        <v>2</v>
      </c>
      <c r="L3" s="5"/>
      <c r="M3" s="6"/>
      <c r="N3" s="6"/>
      <c r="O3" s="6"/>
      <c r="P3" s="6"/>
      <c r="Q3" s="6"/>
      <c r="R3" s="6"/>
      <c r="S3" s="6"/>
      <c r="T3" s="6"/>
      <c r="U3" s="6"/>
      <c r="V3" s="6"/>
      <c r="W3" s="6"/>
      <c r="X3" s="7"/>
      <c r="Y3" s="7"/>
      <c r="Z3" s="6"/>
      <c r="AA3" s="7"/>
      <c r="AB3" s="6"/>
      <c r="AC3" s="7"/>
      <c r="AD3" s="6"/>
      <c r="AE3" s="7"/>
      <c r="AF3" s="6"/>
      <c r="AG3" s="7"/>
      <c r="AH3" s="6"/>
      <c r="AI3" s="7"/>
      <c r="AJ3" s="6"/>
      <c r="AK3" s="6"/>
      <c r="AL3" s="7"/>
      <c r="AM3" s="6"/>
      <c r="AN3" s="7"/>
      <c r="AO3" s="6"/>
      <c r="AP3" s="6"/>
      <c r="AQ3" s="7"/>
      <c r="AR3" s="6"/>
      <c r="AS3" s="6"/>
      <c r="AT3" s="6"/>
      <c r="AU3" s="6"/>
      <c r="AV3" s="6"/>
      <c r="AW3" s="6"/>
      <c r="AX3" s="7"/>
      <c r="AY3" s="6"/>
      <c r="AZ3" s="6"/>
      <c r="BA3" s="7"/>
      <c r="BB3" s="6"/>
      <c r="BC3" s="7"/>
      <c r="BD3" s="6"/>
      <c r="BE3" s="7"/>
      <c r="BF3" s="6"/>
    </row>
    <row r="4" spans="1:75" ht="28.5" customHeight="1" thickBot="1" x14ac:dyDescent="0.3">
      <c r="B4" s="575"/>
      <c r="C4" s="576"/>
      <c r="D4" s="582"/>
      <c r="E4" s="583"/>
      <c r="F4" s="583"/>
      <c r="G4" s="584"/>
      <c r="H4" s="587"/>
      <c r="I4" s="588"/>
      <c r="J4" s="9"/>
      <c r="K4" s="10">
        <v>42</v>
      </c>
      <c r="L4" s="4" t="s">
        <v>3</v>
      </c>
      <c r="M4" s="6"/>
      <c r="N4" s="6"/>
      <c r="O4" s="6"/>
      <c r="P4" s="6"/>
      <c r="Q4" s="6"/>
      <c r="R4" s="6"/>
      <c r="S4" s="6"/>
      <c r="T4" s="6"/>
      <c r="U4" s="6"/>
      <c r="V4" s="6"/>
      <c r="W4" s="6"/>
      <c r="X4" s="7"/>
      <c r="Y4" s="7"/>
      <c r="Z4" s="6"/>
      <c r="AA4" s="7"/>
      <c r="AB4" s="6"/>
      <c r="AC4" s="7"/>
      <c r="AD4" s="6"/>
      <c r="AE4" s="7"/>
      <c r="AF4" s="6"/>
      <c r="AG4" s="7"/>
      <c r="AH4" s="6"/>
      <c r="AI4" s="7"/>
      <c r="AJ4" s="6"/>
      <c r="AK4" s="6"/>
      <c r="AL4" s="7"/>
      <c r="AM4" s="6"/>
      <c r="AN4" s="7"/>
      <c r="AO4" s="6"/>
      <c r="AP4" s="6"/>
      <c r="AQ4" s="7"/>
      <c r="AR4" s="6"/>
      <c r="AS4" s="6"/>
      <c r="AT4" s="6"/>
      <c r="AU4" s="6"/>
      <c r="AV4" s="6"/>
      <c r="AW4" s="6"/>
      <c r="AX4" s="7"/>
      <c r="AY4" s="6"/>
      <c r="AZ4" s="6"/>
      <c r="BA4" s="7"/>
      <c r="BB4" s="6"/>
      <c r="BC4" s="7"/>
      <c r="BD4" s="6"/>
      <c r="BE4" s="7"/>
      <c r="BF4" s="6"/>
    </row>
    <row r="5" spans="1:75" ht="23.25" customHeight="1" thickBot="1" x14ac:dyDescent="0.3">
      <c r="B5" s="575"/>
      <c r="C5" s="576"/>
      <c r="D5" s="11" t="s">
        <v>4</v>
      </c>
      <c r="E5" s="12"/>
      <c r="F5" s="591" t="s">
        <v>106</v>
      </c>
      <c r="G5" s="591"/>
      <c r="H5" s="589"/>
      <c r="I5" s="590"/>
      <c r="J5" s="9"/>
      <c r="K5" s="13">
        <f>+L6*K4</f>
        <v>73538010</v>
      </c>
      <c r="L5" s="14" t="s">
        <v>5</v>
      </c>
      <c r="M5" s="6"/>
      <c r="N5" s="6"/>
      <c r="O5" s="6"/>
      <c r="P5" s="6"/>
      <c r="Q5" s="6"/>
      <c r="R5" s="6"/>
      <c r="S5" s="6"/>
      <c r="T5" s="6"/>
      <c r="U5" s="6"/>
      <c r="V5" s="6"/>
      <c r="W5" s="6"/>
      <c r="X5" s="7"/>
      <c r="Y5" s="7"/>
      <c r="Z5" s="7"/>
      <c r="AA5" s="7"/>
      <c r="AB5" s="7"/>
      <c r="AC5" s="7"/>
      <c r="AD5" s="562" t="s">
        <v>6</v>
      </c>
      <c r="AE5" s="563"/>
      <c r="AF5" s="563"/>
      <c r="AG5" s="563"/>
      <c r="AH5" s="563"/>
      <c r="AI5" s="563"/>
      <c r="AJ5" s="563"/>
      <c r="AK5" s="563"/>
      <c r="AL5" s="563"/>
      <c r="AM5" s="563"/>
      <c r="AN5" s="563"/>
      <c r="AO5" s="563"/>
      <c r="AP5" s="563"/>
      <c r="AQ5" s="564"/>
      <c r="AR5" s="6"/>
      <c r="AS5" s="6"/>
      <c r="AT5" s="6"/>
      <c r="AU5" s="6"/>
      <c r="AV5" s="6"/>
      <c r="AW5" s="6"/>
      <c r="AX5" s="6"/>
      <c r="AY5" s="6"/>
      <c r="AZ5" s="6"/>
      <c r="BA5" s="6"/>
      <c r="BB5" s="6"/>
      <c r="BC5" s="6"/>
      <c r="BD5" s="6"/>
      <c r="BE5" s="6"/>
      <c r="BF5" s="6"/>
    </row>
    <row r="6" spans="1:75" s="15" customFormat="1" ht="31.5" customHeight="1" thickBot="1" x14ac:dyDescent="0.3">
      <c r="B6" s="577"/>
      <c r="C6" s="578"/>
      <c r="D6" s="16" t="s">
        <v>7</v>
      </c>
      <c r="E6" s="565" t="s">
        <v>8</v>
      </c>
      <c r="F6" s="565"/>
      <c r="G6" s="566"/>
      <c r="H6" s="567" t="s">
        <v>9</v>
      </c>
      <c r="I6" s="568"/>
      <c r="J6" s="568"/>
      <c r="K6" s="569"/>
      <c r="L6" s="17">
        <v>1750905</v>
      </c>
      <c r="M6" s="6"/>
      <c r="N6" s="553" t="s">
        <v>10</v>
      </c>
      <c r="O6" s="554"/>
      <c r="P6" s="553" t="s">
        <v>11</v>
      </c>
      <c r="Q6" s="554"/>
      <c r="R6" s="555"/>
      <c r="S6" s="570" t="s">
        <v>12</v>
      </c>
      <c r="T6" s="571"/>
      <c r="U6" s="572"/>
      <c r="V6" s="553" t="s">
        <v>13</v>
      </c>
      <c r="W6" s="554"/>
      <c r="X6" s="554"/>
      <c r="Y6" s="562" t="s">
        <v>14</v>
      </c>
      <c r="Z6" s="563"/>
      <c r="AA6" s="563"/>
      <c r="AB6" s="563"/>
      <c r="AC6" s="564"/>
      <c r="AD6" s="562" t="s">
        <v>15</v>
      </c>
      <c r="AE6" s="563"/>
      <c r="AF6" s="563"/>
      <c r="AG6" s="563"/>
      <c r="AH6" s="564"/>
      <c r="AI6" s="553" t="s">
        <v>16</v>
      </c>
      <c r="AJ6" s="554"/>
      <c r="AK6" s="554"/>
      <c r="AL6" s="555"/>
      <c r="AM6" s="553" t="s">
        <v>17</v>
      </c>
      <c r="AN6" s="554"/>
      <c r="AO6" s="554"/>
      <c r="AP6" s="554"/>
      <c r="AQ6" s="555"/>
      <c r="AR6" s="6"/>
      <c r="AS6" s="553" t="s">
        <v>18</v>
      </c>
      <c r="AT6" s="555"/>
      <c r="AU6" s="553" t="s">
        <v>19</v>
      </c>
      <c r="AV6" s="554"/>
      <c r="AW6" s="554"/>
      <c r="AX6" s="554"/>
      <c r="AY6" s="554"/>
      <c r="AZ6" s="555"/>
      <c r="BA6" s="553" t="s">
        <v>20</v>
      </c>
      <c r="BB6" s="554"/>
      <c r="BC6" s="555"/>
      <c r="BD6" s="553" t="s">
        <v>21</v>
      </c>
      <c r="BE6" s="554"/>
      <c r="BF6" s="555"/>
    </row>
    <row r="7" spans="1:75" s="29" customFormat="1" ht="77.25" thickBot="1" x14ac:dyDescent="0.3">
      <c r="A7" s="18"/>
      <c r="B7" s="19" t="s">
        <v>22</v>
      </c>
      <c r="C7" s="20" t="s">
        <v>23</v>
      </c>
      <c r="D7" s="21" t="s">
        <v>24</v>
      </c>
      <c r="E7" s="22" t="s">
        <v>25</v>
      </c>
      <c r="F7" s="22" t="s">
        <v>26</v>
      </c>
      <c r="G7" s="21" t="s">
        <v>27</v>
      </c>
      <c r="H7" s="19" t="s">
        <v>28</v>
      </c>
      <c r="I7" s="19" t="s">
        <v>29</v>
      </c>
      <c r="J7" s="19" t="s">
        <v>30</v>
      </c>
      <c r="K7" s="19" t="s">
        <v>31</v>
      </c>
      <c r="L7" s="19" t="s">
        <v>32</v>
      </c>
      <c r="M7" s="19" t="s">
        <v>33</v>
      </c>
      <c r="N7" s="19" t="s">
        <v>34</v>
      </c>
      <c r="O7" s="20" t="s">
        <v>35</v>
      </c>
      <c r="P7" s="20" t="s">
        <v>36</v>
      </c>
      <c r="Q7" s="19" t="s">
        <v>37</v>
      </c>
      <c r="R7" s="19" t="s">
        <v>38</v>
      </c>
      <c r="S7" s="20" t="s">
        <v>39</v>
      </c>
      <c r="T7" s="19" t="s">
        <v>40</v>
      </c>
      <c r="U7" s="19" t="s">
        <v>41</v>
      </c>
      <c r="V7" s="19" t="s">
        <v>42</v>
      </c>
      <c r="W7" s="20" t="s">
        <v>43</v>
      </c>
      <c r="X7" s="19" t="s">
        <v>44</v>
      </c>
      <c r="Y7" s="19" t="s">
        <v>45</v>
      </c>
      <c r="Z7" s="19" t="s">
        <v>46</v>
      </c>
      <c r="AA7" s="19" t="s">
        <v>47</v>
      </c>
      <c r="AB7" s="23" t="s">
        <v>48</v>
      </c>
      <c r="AC7" s="24" t="s">
        <v>49</v>
      </c>
      <c r="AD7" s="19" t="s">
        <v>50</v>
      </c>
      <c r="AE7" s="19" t="s">
        <v>51</v>
      </c>
      <c r="AF7" s="19" t="s">
        <v>52</v>
      </c>
      <c r="AG7" s="23" t="s">
        <v>53</v>
      </c>
      <c r="AH7" s="24" t="s">
        <v>54</v>
      </c>
      <c r="AI7" s="19" t="s">
        <v>55</v>
      </c>
      <c r="AJ7" s="19" t="s">
        <v>56</v>
      </c>
      <c r="AK7" s="23" t="s">
        <v>57</v>
      </c>
      <c r="AL7" s="23" t="s">
        <v>58</v>
      </c>
      <c r="AM7" s="19" t="s">
        <v>59</v>
      </c>
      <c r="AN7" s="23" t="s">
        <v>60</v>
      </c>
      <c r="AO7" s="23" t="s">
        <v>61</v>
      </c>
      <c r="AP7" s="23" t="s">
        <v>62</v>
      </c>
      <c r="AQ7" s="24" t="s">
        <v>63</v>
      </c>
      <c r="AR7" s="24" t="s">
        <v>64</v>
      </c>
      <c r="AS7" s="19" t="s">
        <v>65</v>
      </c>
      <c r="AT7" s="19" t="s">
        <v>66</v>
      </c>
      <c r="AU7" s="19" t="s">
        <v>67</v>
      </c>
      <c r="AV7" s="19" t="s">
        <v>68</v>
      </c>
      <c r="AW7" s="19" t="s">
        <v>69</v>
      </c>
      <c r="AX7" s="25" t="s">
        <v>70</v>
      </c>
      <c r="AY7" s="26" t="s">
        <v>71</v>
      </c>
      <c r="AZ7" s="26" t="s">
        <v>72</v>
      </c>
      <c r="BA7" s="27" t="s">
        <v>73</v>
      </c>
      <c r="BB7" s="19" t="s">
        <v>74</v>
      </c>
      <c r="BC7" s="19" t="s">
        <v>75</v>
      </c>
      <c r="BD7" s="20" t="s">
        <v>76</v>
      </c>
      <c r="BE7" s="20" t="s">
        <v>77</v>
      </c>
      <c r="BF7" s="20" t="s">
        <v>78</v>
      </c>
      <c r="BG7" s="28"/>
      <c r="BH7" s="28"/>
      <c r="BI7" s="28"/>
      <c r="BJ7" s="28"/>
      <c r="BK7" s="28"/>
      <c r="BL7" s="28"/>
      <c r="BM7" s="28"/>
      <c r="BN7" s="28"/>
      <c r="BO7" s="28"/>
      <c r="BP7" s="28"/>
      <c r="BQ7" s="28"/>
      <c r="BR7" s="28"/>
      <c r="BS7" s="28"/>
      <c r="BT7" s="28"/>
      <c r="BU7" s="28"/>
      <c r="BV7" s="28"/>
      <c r="BW7" s="28"/>
    </row>
    <row r="8" spans="1:75" s="15" customFormat="1" ht="12.75" x14ac:dyDescent="0.2">
      <c r="B8" s="30">
        <v>2026</v>
      </c>
      <c r="C8" s="30">
        <v>891780111</v>
      </c>
      <c r="D8" s="30" t="s">
        <v>79</v>
      </c>
      <c r="E8" s="31" t="s">
        <v>80</v>
      </c>
      <c r="F8" s="32" t="s">
        <v>81</v>
      </c>
      <c r="G8" s="32">
        <v>0</v>
      </c>
      <c r="H8" s="32" t="s">
        <v>82</v>
      </c>
      <c r="I8" s="30" t="s">
        <v>83</v>
      </c>
      <c r="J8" s="33" t="s">
        <v>84</v>
      </c>
      <c r="K8" s="34" t="s">
        <v>85</v>
      </c>
      <c r="L8" s="35">
        <v>22000000</v>
      </c>
      <c r="M8" s="30" t="s">
        <v>86</v>
      </c>
      <c r="N8" s="34" t="s">
        <v>87</v>
      </c>
      <c r="O8" s="34">
        <v>1100547297</v>
      </c>
      <c r="P8" s="36">
        <v>214</v>
      </c>
      <c r="Q8" s="37">
        <v>46041</v>
      </c>
      <c r="R8" s="36">
        <v>22000000</v>
      </c>
      <c r="S8" s="36">
        <v>1357</v>
      </c>
      <c r="T8" s="37">
        <v>46043</v>
      </c>
      <c r="U8" s="35">
        <v>22000000</v>
      </c>
      <c r="V8" s="32" t="s">
        <v>88</v>
      </c>
      <c r="W8" s="35">
        <v>12548945</v>
      </c>
      <c r="X8" s="33" t="s">
        <v>89</v>
      </c>
      <c r="Y8" s="38">
        <v>46043</v>
      </c>
      <c r="Z8" s="38">
        <v>46043</v>
      </c>
      <c r="AA8" s="38" t="s">
        <v>90</v>
      </c>
      <c r="AB8" s="38">
        <v>46203</v>
      </c>
      <c r="AC8" s="39">
        <v>160</v>
      </c>
      <c r="AD8" s="32">
        <v>0</v>
      </c>
      <c r="AE8" s="35">
        <v>0</v>
      </c>
      <c r="AF8" s="32">
        <v>0</v>
      </c>
      <c r="AG8" s="40" t="s">
        <v>90</v>
      </c>
      <c r="AH8" s="41">
        <f>+IF(AG8="1800-01-01",0,AG8-AB8)</f>
        <v>0</v>
      </c>
      <c r="AI8" s="32">
        <v>0</v>
      </c>
      <c r="AJ8" s="35">
        <v>0</v>
      </c>
      <c r="AK8" s="32" t="s">
        <v>90</v>
      </c>
      <c r="AL8" s="37" t="s">
        <v>90</v>
      </c>
      <c r="AM8" s="32">
        <v>0</v>
      </c>
      <c r="AN8" s="37" t="s">
        <v>90</v>
      </c>
      <c r="AO8" s="37" t="s">
        <v>90</v>
      </c>
      <c r="AP8" s="37" t="s">
        <v>90</v>
      </c>
      <c r="AQ8" s="41">
        <f>+IF(AN8="1800-01-01",0,AO8-AN8)</f>
        <v>0</v>
      </c>
      <c r="AR8" s="41">
        <f>+L8+AE8-AJ8</f>
        <v>22000000</v>
      </c>
      <c r="AS8" s="32" t="s">
        <v>88</v>
      </c>
      <c r="AT8" s="35">
        <v>22000000</v>
      </c>
      <c r="AU8" s="32" t="s">
        <v>91</v>
      </c>
      <c r="AV8" s="35">
        <v>0</v>
      </c>
      <c r="AW8" s="42" t="s">
        <v>90</v>
      </c>
      <c r="AX8" s="43">
        <v>18000000</v>
      </c>
      <c r="AY8" s="44">
        <f>AR8-AX8</f>
        <v>4000000</v>
      </c>
      <c r="AZ8" s="45">
        <f>+IFERROR(AX8/AR8,"_")</f>
        <v>0.81818181818181823</v>
      </c>
      <c r="BA8" s="46">
        <v>0.82</v>
      </c>
      <c r="BB8" s="42" t="s">
        <v>90</v>
      </c>
      <c r="BC8" s="32" t="s">
        <v>92</v>
      </c>
      <c r="BD8" s="34" t="s">
        <v>93</v>
      </c>
      <c r="BE8" s="30" t="s">
        <v>88</v>
      </c>
      <c r="BF8" s="30" t="s">
        <v>88</v>
      </c>
    </row>
    <row r="9" spans="1:75" x14ac:dyDescent="0.25">
      <c r="B9" s="47">
        <v>2026</v>
      </c>
      <c r="C9" s="47">
        <v>891780111</v>
      </c>
      <c r="D9" s="47" t="s">
        <v>79</v>
      </c>
      <c r="E9" s="48" t="s">
        <v>94</v>
      </c>
      <c r="F9" s="47" t="s">
        <v>95</v>
      </c>
      <c r="G9" s="47">
        <v>0</v>
      </c>
      <c r="H9" s="47" t="s">
        <v>82</v>
      </c>
      <c r="I9" s="47" t="s">
        <v>83</v>
      </c>
      <c r="J9" s="48" t="s">
        <v>84</v>
      </c>
      <c r="K9" s="49" t="s">
        <v>96</v>
      </c>
      <c r="L9" s="50">
        <v>20146500</v>
      </c>
      <c r="M9" s="51" t="s">
        <v>86</v>
      </c>
      <c r="N9" s="52" t="s">
        <v>97</v>
      </c>
      <c r="O9" s="52">
        <v>1100546238</v>
      </c>
      <c r="P9" s="52">
        <v>215</v>
      </c>
      <c r="Q9" s="53">
        <v>46041</v>
      </c>
      <c r="R9" s="52">
        <v>20146500</v>
      </c>
      <c r="S9" s="52">
        <v>1358</v>
      </c>
      <c r="T9" s="53">
        <v>46043</v>
      </c>
      <c r="U9" s="50">
        <v>20146500</v>
      </c>
      <c r="V9" s="47" t="s">
        <v>88</v>
      </c>
      <c r="W9" s="50">
        <v>12548945</v>
      </c>
      <c r="X9" s="48" t="s">
        <v>89</v>
      </c>
      <c r="Y9" s="53">
        <v>46043</v>
      </c>
      <c r="Z9" s="53">
        <v>46043</v>
      </c>
      <c r="AA9" s="53" t="s">
        <v>90</v>
      </c>
      <c r="AB9" s="53">
        <v>46203</v>
      </c>
      <c r="AC9" s="54">
        <f>+IF(AA9="1800-01-01",AB9-Z9,AB9-AA9)</f>
        <v>160</v>
      </c>
      <c r="AD9" s="47">
        <v>0</v>
      </c>
      <c r="AE9" s="50">
        <v>0</v>
      </c>
      <c r="AF9" s="47">
        <v>0</v>
      </c>
      <c r="AG9" s="47" t="s">
        <v>90</v>
      </c>
      <c r="AH9" s="55">
        <f>+IF(AG9="1800-01-01",0,AG9-AB9)</f>
        <v>0</v>
      </c>
      <c r="AI9" s="47">
        <v>0</v>
      </c>
      <c r="AJ9" s="50">
        <v>0</v>
      </c>
      <c r="AK9" s="47" t="s">
        <v>90</v>
      </c>
      <c r="AL9" s="47" t="s">
        <v>90</v>
      </c>
      <c r="AM9" s="47">
        <v>0</v>
      </c>
      <c r="AN9" s="47" t="s">
        <v>90</v>
      </c>
      <c r="AO9" s="47" t="s">
        <v>90</v>
      </c>
      <c r="AP9" s="47" t="s">
        <v>90</v>
      </c>
      <c r="AQ9" s="55">
        <f>+IF(AN9="1800-01-01",0,AO9-AN9)</f>
        <v>0</v>
      </c>
      <c r="AR9" s="55">
        <f>+L9+AE9-AJ9</f>
        <v>20146500</v>
      </c>
      <c r="AS9" s="56" t="s">
        <v>88</v>
      </c>
      <c r="AT9" s="50">
        <v>20146500</v>
      </c>
      <c r="AU9" s="47" t="s">
        <v>91</v>
      </c>
      <c r="AV9" s="50">
        <v>0</v>
      </c>
      <c r="AW9" s="47" t="s">
        <v>90</v>
      </c>
      <c r="AX9" s="57">
        <v>16483500</v>
      </c>
      <c r="AY9" s="58">
        <f>AR9-AX9</f>
        <v>3663000</v>
      </c>
      <c r="AZ9" s="59">
        <v>0.82</v>
      </c>
      <c r="BA9" s="60">
        <v>0.82</v>
      </c>
      <c r="BB9" s="47" t="s">
        <v>90</v>
      </c>
      <c r="BC9" s="47" t="s">
        <v>92</v>
      </c>
      <c r="BD9" s="52" t="s">
        <v>98</v>
      </c>
      <c r="BE9" s="47" t="s">
        <v>88</v>
      </c>
      <c r="BF9" s="47" t="s">
        <v>88</v>
      </c>
    </row>
    <row r="10" spans="1:75" ht="15.75" thickBot="1" x14ac:dyDescent="0.3">
      <c r="B10" s="61">
        <v>2026</v>
      </c>
      <c r="C10" s="61">
        <v>891780111</v>
      </c>
      <c r="D10" s="61" t="s">
        <v>79</v>
      </c>
      <c r="E10" s="62" t="s">
        <v>99</v>
      </c>
      <c r="F10" s="61" t="s">
        <v>100</v>
      </c>
      <c r="G10" s="61">
        <v>0</v>
      </c>
      <c r="H10" s="61" t="s">
        <v>82</v>
      </c>
      <c r="I10" s="61" t="s">
        <v>83</v>
      </c>
      <c r="J10" s="62" t="s">
        <v>84</v>
      </c>
      <c r="K10" s="63" t="s">
        <v>101</v>
      </c>
      <c r="L10" s="64">
        <v>20146500</v>
      </c>
      <c r="M10" s="65" t="s">
        <v>86</v>
      </c>
      <c r="N10" s="63" t="s">
        <v>102</v>
      </c>
      <c r="O10" s="63">
        <v>1082907794</v>
      </c>
      <c r="P10" s="63">
        <v>216</v>
      </c>
      <c r="Q10" s="66">
        <v>46041</v>
      </c>
      <c r="R10" s="63">
        <v>20146500</v>
      </c>
      <c r="S10" s="63">
        <v>1359</v>
      </c>
      <c r="T10" s="66">
        <v>46043</v>
      </c>
      <c r="U10" s="64">
        <v>20146500</v>
      </c>
      <c r="V10" s="61" t="s">
        <v>88</v>
      </c>
      <c r="W10" s="64">
        <v>72148417</v>
      </c>
      <c r="X10" s="62" t="s">
        <v>103</v>
      </c>
      <c r="Y10" s="66">
        <v>46043</v>
      </c>
      <c r="Z10" s="66">
        <v>46043</v>
      </c>
      <c r="AA10" s="66" t="s">
        <v>90</v>
      </c>
      <c r="AB10" s="66">
        <v>46203</v>
      </c>
      <c r="AC10" s="67">
        <f>+IF(AA10="1800-01-01",AB10-Z10,AB10-AA10)</f>
        <v>160</v>
      </c>
      <c r="AD10" s="61">
        <v>0</v>
      </c>
      <c r="AE10" s="64">
        <v>0</v>
      </c>
      <c r="AF10" s="61">
        <v>0</v>
      </c>
      <c r="AG10" s="61" t="s">
        <v>90</v>
      </c>
      <c r="AH10" s="68">
        <f>+IF(AG10="1800-01-01",0,AG10-AB10)</f>
        <v>0</v>
      </c>
      <c r="AI10" s="61">
        <v>0</v>
      </c>
      <c r="AJ10" s="64">
        <v>0</v>
      </c>
      <c r="AK10" s="61" t="s">
        <v>90</v>
      </c>
      <c r="AL10" s="61" t="s">
        <v>90</v>
      </c>
      <c r="AM10" s="61">
        <v>0</v>
      </c>
      <c r="AN10" s="61" t="s">
        <v>90</v>
      </c>
      <c r="AO10" s="61" t="s">
        <v>90</v>
      </c>
      <c r="AP10" s="61" t="s">
        <v>90</v>
      </c>
      <c r="AQ10" s="68">
        <f>+IF(AN10="1800-01-01",0,AO10-AN10)</f>
        <v>0</v>
      </c>
      <c r="AR10" s="68">
        <f>+L10+AE10-AJ10</f>
        <v>20146500</v>
      </c>
      <c r="AS10" s="69" t="s">
        <v>88</v>
      </c>
      <c r="AT10" s="64">
        <v>20146500</v>
      </c>
      <c r="AU10" s="61" t="s">
        <v>91</v>
      </c>
      <c r="AV10" s="64">
        <v>0</v>
      </c>
      <c r="AW10" s="61" t="s">
        <v>90</v>
      </c>
      <c r="AX10" s="70">
        <v>16483500</v>
      </c>
      <c r="AY10" s="71">
        <f>AR10-AX10</f>
        <v>3663000</v>
      </c>
      <c r="AZ10" s="72">
        <v>0.82</v>
      </c>
      <c r="BA10" s="73">
        <v>0.82</v>
      </c>
      <c r="BB10" s="61" t="s">
        <v>90</v>
      </c>
      <c r="BC10" s="61" t="s">
        <v>92</v>
      </c>
      <c r="BD10" s="63" t="s">
        <v>104</v>
      </c>
      <c r="BE10" s="61" t="s">
        <v>88</v>
      </c>
      <c r="BF10" s="61" t="s">
        <v>88</v>
      </c>
    </row>
    <row r="11" spans="1:75" s="74" customFormat="1" ht="15.75" thickBot="1" x14ac:dyDescent="0.3">
      <c r="B11" s="556" t="s">
        <v>105</v>
      </c>
      <c r="C11" s="557"/>
      <c r="D11" s="558"/>
      <c r="E11" s="75">
        <f>+SUBTOTAL(3,E8:E10)</f>
        <v>3</v>
      </c>
      <c r="F11" s="76"/>
      <c r="G11" s="77"/>
      <c r="H11" s="77"/>
      <c r="I11" s="77"/>
      <c r="J11" s="78"/>
      <c r="K11" s="79"/>
      <c r="L11" s="80">
        <f>SUM(L8:L10)</f>
        <v>62293000</v>
      </c>
      <c r="M11" s="559"/>
      <c r="N11" s="560"/>
      <c r="O11" s="560"/>
      <c r="P11" s="560"/>
      <c r="Q11" s="560"/>
      <c r="R11" s="560"/>
      <c r="S11" s="560"/>
      <c r="T11" s="560"/>
      <c r="U11" s="560"/>
      <c r="V11" s="560"/>
      <c r="W11" s="560"/>
      <c r="X11" s="560"/>
      <c r="Y11" s="560"/>
      <c r="Z11" s="560"/>
      <c r="AA11" s="560"/>
      <c r="AB11" s="560"/>
      <c r="AC11" s="561"/>
      <c r="AD11" s="81">
        <f>SUM(AD8:AD10)</f>
        <v>0</v>
      </c>
      <c r="AE11" s="82">
        <f>SUM(AE8:AE10)</f>
        <v>0</v>
      </c>
      <c r="AF11" s="82">
        <f>SUM(AF8:AF10)</f>
        <v>0</v>
      </c>
      <c r="AG11" s="83"/>
      <c r="AH11" s="82">
        <f>SUM(AH8:AH10)</f>
        <v>0</v>
      </c>
      <c r="AI11" s="82">
        <f>SUM(AI8:AI10)</f>
        <v>0</v>
      </c>
      <c r="AJ11" s="84">
        <f>SUM(AJ8:AJ10)</f>
        <v>0</v>
      </c>
      <c r="AK11" s="83"/>
      <c r="AL11" s="83"/>
      <c r="AM11" s="85">
        <f>SUM(AM8:AM10)</f>
        <v>0</v>
      </c>
      <c r="AN11" s="559"/>
      <c r="AO11" s="560"/>
      <c r="AP11" s="560"/>
      <c r="AQ11" s="561"/>
      <c r="AR11" s="81">
        <f>SUM(AR8:AR10)</f>
        <v>62293000</v>
      </c>
      <c r="AS11" s="83"/>
      <c r="AT11" s="86">
        <f>SUM(AR11:AS11)</f>
        <v>62293000</v>
      </c>
      <c r="AU11" s="83"/>
      <c r="AV11" s="82">
        <f>SUM(AV8:AV10)</f>
        <v>0</v>
      </c>
      <c r="AW11" s="83"/>
      <c r="AX11" s="87">
        <f>SUM(AX8:AX10)</f>
        <v>50967000</v>
      </c>
      <c r="AY11" s="88">
        <f>SUM(AY8:AY10)</f>
        <v>11326000</v>
      </c>
      <c r="AZ11" s="559"/>
      <c r="BA11" s="560"/>
      <c r="BB11" s="560"/>
      <c r="BC11" s="560"/>
      <c r="BD11" s="560"/>
      <c r="BE11" s="560"/>
      <c r="BF11" s="560"/>
    </row>
  </sheetData>
  <sheetProtection formatCells="0" formatColumns="0" formatRows="0" insertRows="0" deleteRows="0" autoFilter="0"/>
  <mergeCells count="23">
    <mergeCell ref="AU6:AZ6"/>
    <mergeCell ref="BA6:BC6"/>
    <mergeCell ref="BD6:BF6"/>
    <mergeCell ref="B11:D11"/>
    <mergeCell ref="M11:AC11"/>
    <mergeCell ref="AN11:AQ11"/>
    <mergeCell ref="AZ11:BF11"/>
    <mergeCell ref="V6:X6"/>
    <mergeCell ref="Y6:AC6"/>
    <mergeCell ref="AD6:AH6"/>
    <mergeCell ref="AI6:AL6"/>
    <mergeCell ref="AM6:AQ6"/>
    <mergeCell ref="AS6:AT6"/>
    <mergeCell ref="B3:C6"/>
    <mergeCell ref="D3:G4"/>
    <mergeCell ref="H3:I5"/>
    <mergeCell ref="F5:G5"/>
    <mergeCell ref="AD5:AQ5"/>
    <mergeCell ref="E6:G6"/>
    <mergeCell ref="H6:K6"/>
    <mergeCell ref="N6:O6"/>
    <mergeCell ref="P6:R6"/>
    <mergeCell ref="S6:U6"/>
  </mergeCells>
  <conditionalFormatting sqref="F5 E6">
    <cfRule type="containsText" dxfId="203"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10">
    <cfRule type="cellIs" dxfId="202" priority="4" operator="greaterThan">
      <formula>$K$5</formula>
    </cfRule>
  </conditionalFormatting>
  <conditionalFormatting sqref="AC8:AC10 AH8:AH10 AQ8:AT10 AY8:BA10">
    <cfRule type="expression" dxfId="201" priority="5">
      <formula>+_xlfn.ISFORMULA(AC8)</formula>
    </cfRule>
  </conditionalFormatting>
  <conditionalFormatting sqref="AE8:AE10">
    <cfRule type="cellIs" dxfId="200" priority="1" operator="greaterThan">
      <formula>L8/2</formula>
    </cfRule>
  </conditionalFormatting>
  <dataValidations count="11">
    <dataValidation type="list" allowBlank="1" showInputMessage="1" showErrorMessage="1" sqref="V8 AU8" xr:uid="{BAECB9BA-93B5-4368-924E-A450E9448A79}">
      <formula1>"SI,NO"</formula1>
    </dataValidation>
    <dataValidation type="list" allowBlank="1" showInputMessage="1" showErrorMessage="1" sqref="K4" xr:uid="{2C8E2FE2-75C9-4CF9-822A-9FD5ED0A217D}">
      <formula1>"42,250,3000"</formula1>
    </dataValidation>
    <dataValidation type="list" allowBlank="1" showInputMessage="1" showErrorMessage="1" errorTitle="ERROR" error="SOLO VALIDO LISTA DESPLEGABLE" promptTitle="ESCOJA EL PERIODO" sqref="F5" xr:uid="{3B45F0B0-22E8-4D43-A408-A26F0285AD51}">
      <formula1>"Seleccione el periodo a presentar,ENERO,FEBRERO,MARZO,ABRIL,MAYO,JUNIO,JULIO,AGOSTO,SEPTIEMBRE,OCTUBRE,NOVIEMBRE,DICIEMBRE"</formula1>
    </dataValidation>
    <dataValidation type="list" allowBlank="1" showInputMessage="1" showErrorMessage="1" sqref="BE8" xr:uid="{B3F8AAAB-0FF8-4BF6-93B5-7838C84D531B}">
      <formula1>"SI,NO HA INICIADO"</formula1>
    </dataValidation>
    <dataValidation type="list" allowBlank="1" showInputMessage="1" showErrorMessage="1" sqref="BF8" xr:uid="{5006376F-8901-4D9E-8151-0854F651E5B7}">
      <formula1>"SI,NA por TIPO Contrato"</formula1>
    </dataValidation>
    <dataValidation type="list" allowBlank="1" showInputMessage="1" showErrorMessage="1" sqref="I8" xr:uid="{FE6CF0CC-9ED7-4A0C-9C98-AA1AFAF79F95}">
      <formula1>"FUNCIONAMIENTO,INVERSION,OTROS"</formula1>
    </dataValidation>
    <dataValidation type="list" allowBlank="1" showInputMessage="1" showErrorMessage="1" sqref="M8:M10" xr:uid="{6FEF3F39-254E-447C-854D-7411B4CF66D9}">
      <formula1>"DIRECTA,CONVOCATORIA"</formula1>
    </dataValidation>
    <dataValidation type="list" allowBlank="1" showInputMessage="1" showErrorMessage="1" sqref="H8" xr:uid="{1013A394-0128-4AAA-923F-C343DAB11EFD}">
      <formula1>"OTRO SECTOR"</formula1>
    </dataValidation>
    <dataValidation type="list" allowBlank="1" showInputMessage="1" showErrorMessage="1" sqref="BC8:BC10" xr:uid="{FC36FA7C-7A94-44EC-9E44-29FED28A2ED8}">
      <formula1>"Por iniciar,En ejecucion,Suspendido,Terminado,Liquidado"</formula1>
    </dataValidation>
    <dataValidation type="list" allowBlank="1" showInputMessage="1" showErrorMessage="1" sqref="J8" xr:uid="{925BB282-E48B-4EC2-9BC7-DDEB51033D61}">
      <formula1>"CONTRATO DE OBRAS, OTROS TIPOS, PRESTACIÓN DE SERVICIOS, SUMINISTROS"</formula1>
    </dataValidation>
    <dataValidation type="list" allowBlank="1" showInputMessage="1" showErrorMessage="1" sqref="AS8:AS10" xr:uid="{ADF2ED5E-4892-49FA-B4A9-5A799324E0F6}">
      <formula1>"SI,DE REGALIAS, DE CONVENIOS,NO"</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0D24F-CCAE-4158-8179-89ABEFC879B8}">
  <dimension ref="A1:BW28"/>
  <sheetViews>
    <sheetView showGridLines="0" workbookViewId="0">
      <selection activeCell="F7" sqref="F7"/>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 customWidth="1"/>
    <col min="6" max="6" width="15.7109375" style="8" customWidth="1"/>
    <col min="7" max="7" width="15.85546875" style="8" customWidth="1"/>
    <col min="8" max="8" width="16.5703125" style="8" customWidth="1"/>
    <col min="9" max="9" width="17.42578125" style="8" customWidth="1"/>
    <col min="10" max="10" width="17.42578125" style="89"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9" width="11.42578125" customWidth="1"/>
    <col min="20" max="20" width="14.7109375" customWidth="1"/>
    <col min="21" max="21" width="16.140625" customWidth="1"/>
    <col min="22"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8"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 min="57" max="57" width="16.42578125" customWidth="1"/>
    <col min="58" max="58" width="18.5703125" customWidth="1"/>
  </cols>
  <sheetData>
    <row r="1" spans="1:75" ht="7.5" customHeight="1" x14ac:dyDescent="0.25">
      <c r="F1"/>
      <c r="G1"/>
      <c r="H1"/>
      <c r="I1"/>
      <c r="J1"/>
      <c r="X1" s="1"/>
      <c r="AK1"/>
    </row>
    <row r="2" spans="1:75" ht="11.25" customHeight="1" thickBot="1" x14ac:dyDescent="0.3">
      <c r="F2"/>
      <c r="G2"/>
      <c r="H2" s="2"/>
      <c r="I2"/>
      <c r="J2"/>
      <c r="X2" s="1"/>
      <c r="AK2"/>
    </row>
    <row r="3" spans="1:75" ht="21" customHeight="1" thickBot="1" x14ac:dyDescent="0.3">
      <c r="B3" s="573"/>
      <c r="C3" s="574"/>
      <c r="D3" s="579" t="s">
        <v>0</v>
      </c>
      <c r="E3" s="580"/>
      <c r="F3" s="580"/>
      <c r="G3" s="581"/>
      <c r="H3" s="585" t="s">
        <v>1</v>
      </c>
      <c r="I3" s="586"/>
      <c r="J3" s="3"/>
      <c r="K3" s="4" t="s">
        <v>2</v>
      </c>
      <c r="L3" s="5"/>
      <c r="M3" s="6"/>
      <c r="N3" s="6"/>
      <c r="O3" s="6"/>
      <c r="P3" s="6"/>
      <c r="Q3" s="6"/>
      <c r="R3" s="6"/>
      <c r="S3" s="6"/>
      <c r="T3" s="6"/>
      <c r="U3" s="6"/>
      <c r="V3" s="6"/>
      <c r="W3" s="6"/>
      <c r="X3" s="7"/>
      <c r="Y3" s="7"/>
      <c r="Z3" s="6"/>
      <c r="AA3" s="7"/>
      <c r="AB3" s="6"/>
      <c r="AC3" s="7"/>
      <c r="AD3" s="6"/>
      <c r="AE3" s="7"/>
      <c r="AF3" s="6"/>
      <c r="AG3" s="7"/>
      <c r="AH3" s="6"/>
      <c r="AI3" s="7"/>
      <c r="AJ3" s="6"/>
      <c r="AK3" s="6"/>
      <c r="AL3" s="7"/>
      <c r="AM3" s="6"/>
      <c r="AN3" s="7"/>
      <c r="AO3" s="6"/>
      <c r="AP3" s="6"/>
      <c r="AQ3" s="7"/>
      <c r="AR3" s="6"/>
      <c r="AS3" s="6"/>
      <c r="AT3" s="6"/>
      <c r="AU3" s="6"/>
      <c r="AV3" s="6"/>
      <c r="AW3" s="6"/>
      <c r="AX3" s="7"/>
      <c r="AY3" s="6"/>
      <c r="AZ3" s="6"/>
      <c r="BA3" s="7"/>
      <c r="BB3" s="6"/>
      <c r="BC3" s="7"/>
      <c r="BD3" s="6"/>
      <c r="BE3" s="7"/>
      <c r="BF3" s="6"/>
    </row>
    <row r="4" spans="1:75" ht="28.5" customHeight="1" thickBot="1" x14ac:dyDescent="0.3">
      <c r="B4" s="575"/>
      <c r="C4" s="576"/>
      <c r="D4" s="582"/>
      <c r="E4" s="583"/>
      <c r="F4" s="583"/>
      <c r="G4" s="584"/>
      <c r="H4" s="587"/>
      <c r="I4" s="588"/>
      <c r="J4" s="9"/>
      <c r="K4" s="10">
        <v>3000</v>
      </c>
      <c r="L4" s="4" t="s">
        <v>3</v>
      </c>
      <c r="M4" s="6"/>
      <c r="N4" s="6"/>
      <c r="O4" s="6"/>
      <c r="P4" s="6"/>
      <c r="Q4" s="6"/>
      <c r="R4" s="6"/>
      <c r="S4" s="6"/>
      <c r="T4" s="6"/>
      <c r="U4" s="6"/>
      <c r="V4" s="6"/>
      <c r="W4" s="6"/>
      <c r="X4" s="7"/>
      <c r="Y4" s="7"/>
      <c r="Z4" s="6"/>
      <c r="AA4" s="7"/>
      <c r="AB4" s="6"/>
      <c r="AC4" s="7"/>
      <c r="AD4" s="6"/>
      <c r="AE4" s="7"/>
      <c r="AF4" s="6"/>
      <c r="AG4" s="7"/>
      <c r="AH4" s="6"/>
      <c r="AI4" s="7"/>
      <c r="AJ4" s="6"/>
      <c r="AK4" s="6"/>
      <c r="AL4" s="7"/>
      <c r="AM4" s="6"/>
      <c r="AN4" s="7"/>
      <c r="AO4" s="6"/>
      <c r="AP4" s="6"/>
      <c r="AQ4" s="7"/>
      <c r="AR4" s="6"/>
      <c r="AS4" s="6"/>
      <c r="AT4" s="6"/>
      <c r="AU4" s="6"/>
      <c r="AV4" s="6"/>
      <c r="AW4" s="6"/>
      <c r="AX4" s="7"/>
      <c r="AY4" s="6"/>
      <c r="AZ4" s="6"/>
      <c r="BA4" s="7"/>
      <c r="BB4" s="6"/>
      <c r="BC4" s="7"/>
      <c r="BD4" s="6"/>
      <c r="BE4" s="7"/>
      <c r="BF4" s="6"/>
    </row>
    <row r="5" spans="1:75" ht="23.25" customHeight="1" thickBot="1" x14ac:dyDescent="0.3">
      <c r="B5" s="575"/>
      <c r="C5" s="576"/>
      <c r="D5" s="11" t="s">
        <v>4</v>
      </c>
      <c r="E5" s="12"/>
      <c r="F5" s="591" t="s">
        <v>106</v>
      </c>
      <c r="G5" s="591"/>
      <c r="H5" s="589"/>
      <c r="I5" s="590"/>
      <c r="J5" s="9"/>
      <c r="K5" s="13">
        <f>+L6*K4</f>
        <v>5252715000</v>
      </c>
      <c r="L5" s="14" t="s">
        <v>5</v>
      </c>
      <c r="M5" s="6"/>
      <c r="N5" s="6"/>
      <c r="O5" s="6"/>
      <c r="P5" s="6"/>
      <c r="Q5" s="6"/>
      <c r="R5" s="6"/>
      <c r="S5" s="6"/>
      <c r="T5" s="6"/>
      <c r="U5" s="6"/>
      <c r="V5" s="6"/>
      <c r="W5" s="6"/>
      <c r="X5" s="7"/>
      <c r="Y5" s="7"/>
      <c r="Z5" s="7"/>
      <c r="AA5" s="7"/>
      <c r="AB5" s="7"/>
      <c r="AC5" s="7"/>
      <c r="AD5" s="562" t="s">
        <v>6</v>
      </c>
      <c r="AE5" s="563"/>
      <c r="AF5" s="563"/>
      <c r="AG5" s="563"/>
      <c r="AH5" s="563"/>
      <c r="AI5" s="563"/>
      <c r="AJ5" s="563"/>
      <c r="AK5" s="563"/>
      <c r="AL5" s="563"/>
      <c r="AM5" s="563"/>
      <c r="AN5" s="563"/>
      <c r="AO5" s="563"/>
      <c r="AP5" s="563"/>
      <c r="AQ5" s="564"/>
      <c r="AR5" s="6"/>
      <c r="AS5" s="6"/>
      <c r="AT5" s="6"/>
      <c r="AU5" s="6"/>
      <c r="AV5" s="6"/>
      <c r="AW5" s="6"/>
      <c r="AX5" s="6"/>
      <c r="AY5" s="6"/>
      <c r="AZ5" s="6"/>
      <c r="BA5" s="6"/>
      <c r="BB5" s="6"/>
      <c r="BC5" s="6"/>
      <c r="BD5" s="6"/>
      <c r="BE5" s="6"/>
      <c r="BF5" s="6"/>
    </row>
    <row r="6" spans="1:75" s="15" customFormat="1" ht="31.5" customHeight="1" thickBot="1" x14ac:dyDescent="0.3">
      <c r="B6" s="577"/>
      <c r="C6" s="578"/>
      <c r="D6" s="16" t="s">
        <v>7</v>
      </c>
      <c r="E6" s="565" t="s">
        <v>8533</v>
      </c>
      <c r="F6" s="565"/>
      <c r="G6" s="566"/>
      <c r="H6" s="567" t="s">
        <v>9</v>
      </c>
      <c r="I6" s="568"/>
      <c r="J6" s="568"/>
      <c r="K6" s="569"/>
      <c r="L6" s="17">
        <v>1750905</v>
      </c>
      <c r="M6" s="6"/>
      <c r="N6" s="553" t="s">
        <v>10</v>
      </c>
      <c r="O6" s="554"/>
      <c r="P6" s="553" t="s">
        <v>11</v>
      </c>
      <c r="Q6" s="554"/>
      <c r="R6" s="555"/>
      <c r="S6" s="570" t="s">
        <v>12</v>
      </c>
      <c r="T6" s="571"/>
      <c r="U6" s="572"/>
      <c r="V6" s="553" t="s">
        <v>13</v>
      </c>
      <c r="W6" s="554"/>
      <c r="X6" s="554"/>
      <c r="Y6" s="562" t="s">
        <v>14</v>
      </c>
      <c r="Z6" s="563"/>
      <c r="AA6" s="563"/>
      <c r="AB6" s="563"/>
      <c r="AC6" s="564"/>
      <c r="AD6" s="562" t="s">
        <v>15</v>
      </c>
      <c r="AE6" s="563"/>
      <c r="AF6" s="563"/>
      <c r="AG6" s="563"/>
      <c r="AH6" s="564"/>
      <c r="AI6" s="553" t="s">
        <v>16</v>
      </c>
      <c r="AJ6" s="554"/>
      <c r="AK6" s="554"/>
      <c r="AL6" s="555"/>
      <c r="AM6" s="553" t="s">
        <v>17</v>
      </c>
      <c r="AN6" s="554"/>
      <c r="AO6" s="554"/>
      <c r="AP6" s="554"/>
      <c r="AQ6" s="555"/>
      <c r="AR6" s="6"/>
      <c r="AS6" s="553" t="s">
        <v>18</v>
      </c>
      <c r="AT6" s="555"/>
      <c r="AU6" s="553" t="s">
        <v>19</v>
      </c>
      <c r="AV6" s="554"/>
      <c r="AW6" s="554"/>
      <c r="AX6" s="554"/>
      <c r="AY6" s="554"/>
      <c r="AZ6" s="555"/>
      <c r="BA6" s="553" t="s">
        <v>20</v>
      </c>
      <c r="BB6" s="554"/>
      <c r="BC6" s="555"/>
      <c r="BD6" s="553" t="s">
        <v>21</v>
      </c>
      <c r="BE6" s="554"/>
      <c r="BF6" s="555"/>
    </row>
    <row r="7" spans="1:75" s="29" customFormat="1" ht="77.25" thickBot="1" x14ac:dyDescent="0.3">
      <c r="A7" s="18"/>
      <c r="B7" s="177" t="s">
        <v>22</v>
      </c>
      <c r="C7" s="20" t="s">
        <v>23</v>
      </c>
      <c r="D7" s="21" t="s">
        <v>24</v>
      </c>
      <c r="E7" s="22" t="s">
        <v>25</v>
      </c>
      <c r="F7" s="22" t="s">
        <v>26</v>
      </c>
      <c r="G7" s="21" t="s">
        <v>27</v>
      </c>
      <c r="H7" s="19" t="s">
        <v>28</v>
      </c>
      <c r="I7" s="19" t="s">
        <v>29</v>
      </c>
      <c r="J7" s="19" t="s">
        <v>30</v>
      </c>
      <c r="K7" s="19" t="s">
        <v>31</v>
      </c>
      <c r="L7" s="19" t="s">
        <v>32</v>
      </c>
      <c r="M7" s="19" t="s">
        <v>33</v>
      </c>
      <c r="N7" s="19" t="s">
        <v>34</v>
      </c>
      <c r="O7" s="20" t="s">
        <v>35</v>
      </c>
      <c r="P7" s="20" t="s">
        <v>36</v>
      </c>
      <c r="Q7" s="19" t="s">
        <v>37</v>
      </c>
      <c r="R7" s="19" t="s">
        <v>38</v>
      </c>
      <c r="S7" s="19" t="s">
        <v>39</v>
      </c>
      <c r="T7" s="19" t="s">
        <v>40</v>
      </c>
      <c r="U7" s="19" t="s">
        <v>41</v>
      </c>
      <c r="V7" s="19" t="s">
        <v>42</v>
      </c>
      <c r="W7" s="20" t="s">
        <v>43</v>
      </c>
      <c r="X7" s="19" t="s">
        <v>44</v>
      </c>
      <c r="Y7" s="19" t="s">
        <v>45</v>
      </c>
      <c r="Z7" s="19" t="s">
        <v>46</v>
      </c>
      <c r="AA7" s="19" t="s">
        <v>47</v>
      </c>
      <c r="AB7" s="23" t="s">
        <v>48</v>
      </c>
      <c r="AC7" s="24" t="s">
        <v>49</v>
      </c>
      <c r="AD7" s="19" t="s">
        <v>50</v>
      </c>
      <c r="AE7" s="19" t="s">
        <v>51</v>
      </c>
      <c r="AF7" s="19" t="s">
        <v>52</v>
      </c>
      <c r="AG7" s="23" t="s">
        <v>53</v>
      </c>
      <c r="AH7" s="24" t="s">
        <v>54</v>
      </c>
      <c r="AI7" s="19" t="s">
        <v>55</v>
      </c>
      <c r="AJ7" s="19" t="s">
        <v>56</v>
      </c>
      <c r="AK7" s="23" t="s">
        <v>57</v>
      </c>
      <c r="AL7" s="23" t="s">
        <v>58</v>
      </c>
      <c r="AM7" s="19" t="s">
        <v>59</v>
      </c>
      <c r="AN7" s="23" t="s">
        <v>60</v>
      </c>
      <c r="AO7" s="23" t="s">
        <v>61</v>
      </c>
      <c r="AP7" s="23" t="s">
        <v>62</v>
      </c>
      <c r="AQ7" s="24" t="s">
        <v>63</v>
      </c>
      <c r="AR7" s="24" t="s">
        <v>64</v>
      </c>
      <c r="AS7" s="19" t="s">
        <v>65</v>
      </c>
      <c r="AT7" s="19" t="s">
        <v>66</v>
      </c>
      <c r="AU7" s="19" t="s">
        <v>67</v>
      </c>
      <c r="AV7" s="19" t="s">
        <v>68</v>
      </c>
      <c r="AW7" s="19" t="s">
        <v>69</v>
      </c>
      <c r="AX7" s="25" t="s">
        <v>70</v>
      </c>
      <c r="AY7" s="26" t="s">
        <v>71</v>
      </c>
      <c r="AZ7" s="26" t="s">
        <v>72</v>
      </c>
      <c r="BA7" s="27" t="s">
        <v>73</v>
      </c>
      <c r="BB7" s="19" t="s">
        <v>74</v>
      </c>
      <c r="BC7" s="19" t="s">
        <v>75</v>
      </c>
      <c r="BD7" s="20" t="s">
        <v>76</v>
      </c>
      <c r="BE7" s="20" t="s">
        <v>77</v>
      </c>
      <c r="BF7" s="20" t="s">
        <v>78</v>
      </c>
      <c r="BG7" s="28"/>
      <c r="BH7" s="28"/>
      <c r="BI7" s="28"/>
      <c r="BJ7" s="28"/>
      <c r="BK7" s="28"/>
      <c r="BL7" s="28"/>
      <c r="BM7" s="28"/>
      <c r="BN7" s="28"/>
      <c r="BO7" s="28"/>
      <c r="BP7" s="28"/>
      <c r="BQ7" s="28"/>
      <c r="BR7" s="28"/>
      <c r="BS7" s="28"/>
      <c r="BT7" s="28"/>
      <c r="BU7" s="28"/>
      <c r="BV7" s="28"/>
      <c r="BW7" s="28"/>
    </row>
    <row r="8" spans="1:75" s="15" customFormat="1" ht="12.75" x14ac:dyDescent="0.2">
      <c r="B8" s="30">
        <v>2026</v>
      </c>
      <c r="C8" s="32">
        <v>891780111</v>
      </c>
      <c r="D8" s="30" t="s">
        <v>79</v>
      </c>
      <c r="E8" s="511" t="s">
        <v>8532</v>
      </c>
      <c r="F8" s="32" t="s">
        <v>8531</v>
      </c>
      <c r="G8" s="32">
        <v>0</v>
      </c>
      <c r="H8" s="32" t="s">
        <v>82</v>
      </c>
      <c r="I8" s="30" t="s">
        <v>83</v>
      </c>
      <c r="J8" s="33" t="s">
        <v>84</v>
      </c>
      <c r="K8" s="34" t="s">
        <v>8444</v>
      </c>
      <c r="L8" s="35">
        <v>19980000</v>
      </c>
      <c r="M8" s="30" t="s">
        <v>86</v>
      </c>
      <c r="N8" s="41" t="s">
        <v>8530</v>
      </c>
      <c r="O8" s="36">
        <v>1082852722</v>
      </c>
      <c r="P8" s="36">
        <v>140</v>
      </c>
      <c r="Q8" s="37">
        <v>46039</v>
      </c>
      <c r="R8" s="36">
        <v>145854000</v>
      </c>
      <c r="S8" s="36">
        <v>1225</v>
      </c>
      <c r="T8" s="37">
        <v>46042</v>
      </c>
      <c r="U8" s="35">
        <v>19980000</v>
      </c>
      <c r="V8" s="32" t="s">
        <v>88</v>
      </c>
      <c r="W8" s="35">
        <v>57420478</v>
      </c>
      <c r="X8" s="31" t="s">
        <v>8437</v>
      </c>
      <c r="Y8" s="38">
        <v>46042</v>
      </c>
      <c r="Z8" s="38">
        <v>46042</v>
      </c>
      <c r="AA8" s="38" t="s">
        <v>90</v>
      </c>
      <c r="AB8" s="38">
        <v>46172</v>
      </c>
      <c r="AC8" s="41">
        <f t="shared" ref="AC8:AC27" si="0">+IF(AA8="1800-01-01",AB8-Z8,AB8-AA8)</f>
        <v>130</v>
      </c>
      <c r="AD8" s="32">
        <v>1</v>
      </c>
      <c r="AE8" s="35">
        <v>3996000</v>
      </c>
      <c r="AF8" s="32">
        <v>0</v>
      </c>
      <c r="AG8" s="37">
        <v>46203</v>
      </c>
      <c r="AH8" s="41">
        <f t="shared" ref="AH8:AH27" si="1">+IF(AG8="1800-01-01",0,AG8-AB8)</f>
        <v>31</v>
      </c>
      <c r="AI8" s="32">
        <v>0</v>
      </c>
      <c r="AJ8" s="35">
        <v>0</v>
      </c>
      <c r="AK8" s="32" t="s">
        <v>90</v>
      </c>
      <c r="AL8" s="37" t="s">
        <v>90</v>
      </c>
      <c r="AM8" s="32">
        <v>0</v>
      </c>
      <c r="AN8" s="37" t="s">
        <v>90</v>
      </c>
      <c r="AO8" s="37" t="s">
        <v>90</v>
      </c>
      <c r="AP8" s="37" t="s">
        <v>90</v>
      </c>
      <c r="AQ8" s="41">
        <f t="shared" ref="AQ8:AQ27" si="2">+IF(AN8="1800-01-01",0,AO8-AN8)</f>
        <v>0</v>
      </c>
      <c r="AR8" s="41">
        <f>+L8+AE8-AJ8</f>
        <v>23976000</v>
      </c>
      <c r="AS8" s="32" t="s">
        <v>88</v>
      </c>
      <c r="AT8" s="35">
        <v>19980000</v>
      </c>
      <c r="AU8" s="32" t="s">
        <v>91</v>
      </c>
      <c r="AV8" s="35">
        <v>0</v>
      </c>
      <c r="AW8" s="42" t="s">
        <v>90</v>
      </c>
      <c r="AX8" s="43">
        <v>15984000</v>
      </c>
      <c r="AY8" s="44">
        <f t="shared" ref="AY8:AY27" si="3">AR8-AX8</f>
        <v>7992000</v>
      </c>
      <c r="AZ8" s="45">
        <f t="shared" ref="AZ8:AZ27" si="4">+IFERROR(AX8/AR8,"_")</f>
        <v>0.66666666666666663</v>
      </c>
      <c r="BA8" s="45">
        <v>0.66666666666666663</v>
      </c>
      <c r="BB8" s="42" t="s">
        <v>90</v>
      </c>
      <c r="BC8" s="32" t="s">
        <v>92</v>
      </c>
      <c r="BD8" s="510" t="s">
        <v>8529</v>
      </c>
      <c r="BE8" s="30" t="s">
        <v>88</v>
      </c>
      <c r="BF8" s="30" t="s">
        <v>88</v>
      </c>
    </row>
    <row r="9" spans="1:75" x14ac:dyDescent="0.25">
      <c r="B9" s="51">
        <v>2026</v>
      </c>
      <c r="C9" s="56">
        <v>891780111</v>
      </c>
      <c r="D9" s="56" t="s">
        <v>79</v>
      </c>
      <c r="E9" s="509" t="s">
        <v>8528</v>
      </c>
      <c r="F9" s="56" t="s">
        <v>8527</v>
      </c>
      <c r="G9" s="56">
        <v>0</v>
      </c>
      <c r="H9" s="56" t="s">
        <v>82</v>
      </c>
      <c r="I9" s="56" t="s">
        <v>83</v>
      </c>
      <c r="J9" s="161" t="s">
        <v>84</v>
      </c>
      <c r="K9" s="173" t="s">
        <v>8444</v>
      </c>
      <c r="L9" s="114">
        <v>17982000</v>
      </c>
      <c r="M9" s="51" t="s">
        <v>86</v>
      </c>
      <c r="N9" s="109" t="s">
        <v>8526</v>
      </c>
      <c r="O9" s="109">
        <v>9878209</v>
      </c>
      <c r="P9" s="109">
        <v>140</v>
      </c>
      <c r="Q9" s="116">
        <v>46039</v>
      </c>
      <c r="R9" s="109">
        <v>145854000</v>
      </c>
      <c r="S9" s="109">
        <v>1226</v>
      </c>
      <c r="T9" s="116">
        <v>46042</v>
      </c>
      <c r="U9" s="114">
        <v>17982000</v>
      </c>
      <c r="V9" s="56" t="s">
        <v>88</v>
      </c>
      <c r="W9" s="114">
        <v>57420478</v>
      </c>
      <c r="X9" s="161" t="s">
        <v>8437</v>
      </c>
      <c r="Y9" s="120">
        <v>46042</v>
      </c>
      <c r="Z9" s="120">
        <v>46042</v>
      </c>
      <c r="AA9" s="120" t="s">
        <v>90</v>
      </c>
      <c r="AB9" s="120">
        <v>46172</v>
      </c>
      <c r="AC9" s="54">
        <f t="shared" si="0"/>
        <v>130</v>
      </c>
      <c r="AD9" s="56">
        <v>0</v>
      </c>
      <c r="AE9" s="114">
        <v>0</v>
      </c>
      <c r="AF9" s="56">
        <v>0</v>
      </c>
      <c r="AG9" s="120" t="s">
        <v>90</v>
      </c>
      <c r="AH9" s="54">
        <f t="shared" si="1"/>
        <v>0</v>
      </c>
      <c r="AI9" s="56">
        <v>1</v>
      </c>
      <c r="AJ9" s="114">
        <v>15984000</v>
      </c>
      <c r="AK9" s="56" t="s">
        <v>90</v>
      </c>
      <c r="AL9" s="120">
        <v>46047</v>
      </c>
      <c r="AM9" s="56">
        <v>0</v>
      </c>
      <c r="AN9" s="56" t="s">
        <v>90</v>
      </c>
      <c r="AO9" s="56" t="s">
        <v>90</v>
      </c>
      <c r="AP9" s="56" t="s">
        <v>90</v>
      </c>
      <c r="AQ9" s="54">
        <f t="shared" si="2"/>
        <v>0</v>
      </c>
      <c r="AR9" s="54">
        <f>+L9+AE9-AJ9</f>
        <v>1998000</v>
      </c>
      <c r="AS9" s="56" t="s">
        <v>88</v>
      </c>
      <c r="AT9" s="114">
        <v>17982000</v>
      </c>
      <c r="AU9" s="56" t="s">
        <v>91</v>
      </c>
      <c r="AV9" s="114">
        <v>0</v>
      </c>
      <c r="AW9" s="56" t="s">
        <v>90</v>
      </c>
      <c r="AX9" s="247">
        <v>1998000</v>
      </c>
      <c r="AY9" s="58">
        <f t="shared" si="3"/>
        <v>0</v>
      </c>
      <c r="AZ9" s="112">
        <f t="shared" si="4"/>
        <v>1</v>
      </c>
      <c r="BA9" s="112">
        <v>1</v>
      </c>
      <c r="BB9" s="56" t="s">
        <v>90</v>
      </c>
      <c r="BC9" s="56" t="s">
        <v>591</v>
      </c>
      <c r="BD9" s="248" t="s">
        <v>8525</v>
      </c>
      <c r="BE9" s="51" t="s">
        <v>88</v>
      </c>
      <c r="BF9" s="51" t="s">
        <v>88</v>
      </c>
    </row>
    <row r="10" spans="1:75" x14ac:dyDescent="0.25">
      <c r="B10" s="51">
        <v>2026</v>
      </c>
      <c r="C10" s="56">
        <v>891780111</v>
      </c>
      <c r="D10" s="56" t="s">
        <v>79</v>
      </c>
      <c r="E10" s="509" t="s">
        <v>8524</v>
      </c>
      <c r="F10" s="56" t="s">
        <v>8523</v>
      </c>
      <c r="G10" s="56">
        <v>0</v>
      </c>
      <c r="H10" s="56" t="s">
        <v>82</v>
      </c>
      <c r="I10" s="56" t="s">
        <v>83</v>
      </c>
      <c r="J10" s="161" t="s">
        <v>84</v>
      </c>
      <c r="K10" s="173" t="s">
        <v>8444</v>
      </c>
      <c r="L10" s="114">
        <v>17982000</v>
      </c>
      <c r="M10" s="51" t="s">
        <v>86</v>
      </c>
      <c r="N10" s="109" t="s">
        <v>8522</v>
      </c>
      <c r="O10" s="109">
        <v>1083008431</v>
      </c>
      <c r="P10" s="109">
        <v>140</v>
      </c>
      <c r="Q10" s="116">
        <v>46039</v>
      </c>
      <c r="R10" s="109">
        <v>145854000</v>
      </c>
      <c r="S10" s="109">
        <v>1227</v>
      </c>
      <c r="T10" s="116">
        <v>46042</v>
      </c>
      <c r="U10" s="114">
        <v>17982000</v>
      </c>
      <c r="V10" s="56" t="s">
        <v>88</v>
      </c>
      <c r="W10" s="114">
        <v>57420478</v>
      </c>
      <c r="X10" s="161" t="s">
        <v>8437</v>
      </c>
      <c r="Y10" s="120">
        <v>46042</v>
      </c>
      <c r="Z10" s="120">
        <v>46042</v>
      </c>
      <c r="AA10" s="120" t="s">
        <v>90</v>
      </c>
      <c r="AB10" s="120">
        <v>46172</v>
      </c>
      <c r="AC10" s="54">
        <f t="shared" si="0"/>
        <v>130</v>
      </c>
      <c r="AD10" s="56">
        <v>0</v>
      </c>
      <c r="AE10" s="114">
        <v>0</v>
      </c>
      <c r="AF10" s="56">
        <v>0</v>
      </c>
      <c r="AG10" s="120" t="s">
        <v>90</v>
      </c>
      <c r="AH10" s="54">
        <f t="shared" si="1"/>
        <v>0</v>
      </c>
      <c r="AI10" s="56">
        <v>1</v>
      </c>
      <c r="AJ10" s="114">
        <v>15984000</v>
      </c>
      <c r="AK10" s="56" t="s">
        <v>90</v>
      </c>
      <c r="AL10" s="120">
        <v>46230</v>
      </c>
      <c r="AM10" s="56">
        <v>0</v>
      </c>
      <c r="AN10" s="56" t="s">
        <v>90</v>
      </c>
      <c r="AO10" s="56" t="s">
        <v>90</v>
      </c>
      <c r="AP10" s="56" t="s">
        <v>90</v>
      </c>
      <c r="AQ10" s="54">
        <f t="shared" si="2"/>
        <v>0</v>
      </c>
      <c r="AR10" s="54">
        <f>+L10+AE10-AJ10</f>
        <v>1998000</v>
      </c>
      <c r="AS10" s="56" t="s">
        <v>88</v>
      </c>
      <c r="AT10" s="114">
        <v>17982000</v>
      </c>
      <c r="AU10" s="56" t="s">
        <v>91</v>
      </c>
      <c r="AV10" s="114">
        <v>0</v>
      </c>
      <c r="AW10" s="56" t="s">
        <v>90</v>
      </c>
      <c r="AX10" s="247">
        <v>1998000</v>
      </c>
      <c r="AY10" s="58">
        <f t="shared" si="3"/>
        <v>0</v>
      </c>
      <c r="AZ10" s="112">
        <f t="shared" si="4"/>
        <v>1</v>
      </c>
      <c r="BA10" s="112">
        <v>1</v>
      </c>
      <c r="BB10" s="56" t="s">
        <v>90</v>
      </c>
      <c r="BC10" s="56" t="s">
        <v>591</v>
      </c>
      <c r="BD10" s="248" t="s">
        <v>8521</v>
      </c>
      <c r="BE10" s="51" t="s">
        <v>88</v>
      </c>
      <c r="BF10" s="51" t="s">
        <v>88</v>
      </c>
    </row>
    <row r="11" spans="1:75" x14ac:dyDescent="0.25">
      <c r="B11" s="51">
        <v>2026</v>
      </c>
      <c r="C11" s="56">
        <v>891780111</v>
      </c>
      <c r="D11" s="56" t="s">
        <v>79</v>
      </c>
      <c r="E11" s="509" t="s">
        <v>8520</v>
      </c>
      <c r="F11" s="392" t="s">
        <v>8519</v>
      </c>
      <c r="G11" s="56">
        <v>0</v>
      </c>
      <c r="H11" s="56" t="s">
        <v>82</v>
      </c>
      <c r="I11" s="56" t="s">
        <v>83</v>
      </c>
      <c r="J11" s="161" t="s">
        <v>84</v>
      </c>
      <c r="K11" s="173" t="s">
        <v>8444</v>
      </c>
      <c r="L11" s="114">
        <v>17982000</v>
      </c>
      <c r="M11" s="51" t="s">
        <v>86</v>
      </c>
      <c r="N11" s="109" t="s">
        <v>8518</v>
      </c>
      <c r="O11" s="109">
        <v>1083014502</v>
      </c>
      <c r="P11" s="109">
        <v>140</v>
      </c>
      <c r="Q11" s="116">
        <v>46039</v>
      </c>
      <c r="R11" s="109">
        <v>145854000</v>
      </c>
      <c r="S11" s="109">
        <v>1228</v>
      </c>
      <c r="T11" s="116">
        <v>46042</v>
      </c>
      <c r="U11" s="114">
        <v>17982000</v>
      </c>
      <c r="V11" s="56" t="s">
        <v>88</v>
      </c>
      <c r="W11" s="114">
        <v>57420478</v>
      </c>
      <c r="X11" s="161" t="s">
        <v>8437</v>
      </c>
      <c r="Y11" s="120">
        <v>46042</v>
      </c>
      <c r="Z11" s="120">
        <v>46042</v>
      </c>
      <c r="AA11" s="120" t="s">
        <v>90</v>
      </c>
      <c r="AB11" s="120">
        <v>46172</v>
      </c>
      <c r="AC11" s="54">
        <f t="shared" si="0"/>
        <v>130</v>
      </c>
      <c r="AD11" s="56">
        <v>1</v>
      </c>
      <c r="AE11" s="114">
        <v>3996000</v>
      </c>
      <c r="AF11" s="56">
        <v>0</v>
      </c>
      <c r="AG11" s="116">
        <v>46203</v>
      </c>
      <c r="AH11" s="54">
        <f t="shared" si="1"/>
        <v>31</v>
      </c>
      <c r="AI11" s="56">
        <v>0</v>
      </c>
      <c r="AJ11" s="114">
        <v>0</v>
      </c>
      <c r="AK11" s="56" t="s">
        <v>90</v>
      </c>
      <c r="AL11" s="56" t="s">
        <v>90</v>
      </c>
      <c r="AM11" s="56">
        <v>0</v>
      </c>
      <c r="AN11" s="56" t="s">
        <v>90</v>
      </c>
      <c r="AO11" s="56" t="s">
        <v>90</v>
      </c>
      <c r="AP11" s="56" t="s">
        <v>90</v>
      </c>
      <c r="AQ11" s="54">
        <f t="shared" si="2"/>
        <v>0</v>
      </c>
      <c r="AR11" s="54">
        <f>+L11+AE11-AJ11</f>
        <v>21978000</v>
      </c>
      <c r="AS11" s="56" t="s">
        <v>88</v>
      </c>
      <c r="AT11" s="114">
        <v>17982000</v>
      </c>
      <c r="AU11" s="56" t="s">
        <v>91</v>
      </c>
      <c r="AV11" s="114">
        <v>0</v>
      </c>
      <c r="AW11" s="56" t="s">
        <v>90</v>
      </c>
      <c r="AX11" s="247">
        <v>17982000</v>
      </c>
      <c r="AY11" s="58">
        <f t="shared" si="3"/>
        <v>3996000</v>
      </c>
      <c r="AZ11" s="112">
        <f t="shared" si="4"/>
        <v>0.81818181818181823</v>
      </c>
      <c r="BA11" s="112">
        <v>0.81818181818181823</v>
      </c>
      <c r="BB11" s="56" t="s">
        <v>90</v>
      </c>
      <c r="BC11" s="56" t="s">
        <v>92</v>
      </c>
      <c r="BD11" s="248" t="s">
        <v>8517</v>
      </c>
      <c r="BE11" s="51" t="s">
        <v>88</v>
      </c>
      <c r="BF11" s="51" t="s">
        <v>88</v>
      </c>
    </row>
    <row r="12" spans="1:75" x14ac:dyDescent="0.25">
      <c r="B12" s="51">
        <v>2026</v>
      </c>
      <c r="C12" s="56">
        <v>891780111</v>
      </c>
      <c r="D12" s="56" t="s">
        <v>79</v>
      </c>
      <c r="E12" s="509" t="s">
        <v>8516</v>
      </c>
      <c r="F12" s="392" t="s">
        <v>8515</v>
      </c>
      <c r="G12" s="56">
        <v>0</v>
      </c>
      <c r="H12" s="56" t="s">
        <v>82</v>
      </c>
      <c r="I12" s="56" t="s">
        <v>83</v>
      </c>
      <c r="J12" s="161" t="s">
        <v>84</v>
      </c>
      <c r="K12" s="173" t="s">
        <v>8444</v>
      </c>
      <c r="L12" s="114">
        <v>17982000</v>
      </c>
      <c r="M12" s="51" t="s">
        <v>86</v>
      </c>
      <c r="N12" s="109" t="s">
        <v>8514</v>
      </c>
      <c r="O12" s="109">
        <v>1007558518</v>
      </c>
      <c r="P12" s="109">
        <v>140</v>
      </c>
      <c r="Q12" s="116">
        <v>46039</v>
      </c>
      <c r="R12" s="109">
        <v>145854000</v>
      </c>
      <c r="S12" s="109">
        <v>1383</v>
      </c>
      <c r="T12" s="116">
        <v>46043</v>
      </c>
      <c r="U12" s="114">
        <v>17982000</v>
      </c>
      <c r="V12" s="56" t="s">
        <v>88</v>
      </c>
      <c r="W12" s="114">
        <v>57420478</v>
      </c>
      <c r="X12" s="161" t="s">
        <v>8437</v>
      </c>
      <c r="Y12" s="116">
        <v>46043</v>
      </c>
      <c r="Z12" s="116">
        <v>46043</v>
      </c>
      <c r="AA12" s="120" t="s">
        <v>90</v>
      </c>
      <c r="AB12" s="120">
        <v>46172</v>
      </c>
      <c r="AC12" s="54">
        <f t="shared" si="0"/>
        <v>129</v>
      </c>
      <c r="AD12" s="56">
        <v>1</v>
      </c>
      <c r="AE12" s="114">
        <v>3996000</v>
      </c>
      <c r="AF12" s="56">
        <v>0</v>
      </c>
      <c r="AG12" s="116">
        <v>46203</v>
      </c>
      <c r="AH12" s="54">
        <f t="shared" si="1"/>
        <v>31</v>
      </c>
      <c r="AI12" s="56">
        <v>0</v>
      </c>
      <c r="AJ12" s="114">
        <v>0</v>
      </c>
      <c r="AK12" s="56" t="s">
        <v>90</v>
      </c>
      <c r="AL12" s="56" t="s">
        <v>90</v>
      </c>
      <c r="AM12" s="56">
        <v>0</v>
      </c>
      <c r="AN12" s="56" t="s">
        <v>90</v>
      </c>
      <c r="AO12" s="56" t="s">
        <v>90</v>
      </c>
      <c r="AP12" s="56" t="s">
        <v>90</v>
      </c>
      <c r="AQ12" s="54">
        <f t="shared" si="2"/>
        <v>0</v>
      </c>
      <c r="AR12" s="54">
        <f>+L12+AE12-AJ12</f>
        <v>21978000</v>
      </c>
      <c r="AS12" s="56" t="s">
        <v>88</v>
      </c>
      <c r="AT12" s="114">
        <v>17982000</v>
      </c>
      <c r="AU12" s="56" t="s">
        <v>91</v>
      </c>
      <c r="AV12" s="114">
        <v>0</v>
      </c>
      <c r="AW12" s="56" t="s">
        <v>90</v>
      </c>
      <c r="AX12" s="247">
        <v>17982000</v>
      </c>
      <c r="AY12" s="58">
        <f t="shared" si="3"/>
        <v>3996000</v>
      </c>
      <c r="AZ12" s="112">
        <f t="shared" si="4"/>
        <v>0.81818181818181823</v>
      </c>
      <c r="BA12" s="112">
        <v>0.81818181818181823</v>
      </c>
      <c r="BB12" s="56" t="s">
        <v>90</v>
      </c>
      <c r="BC12" s="56" t="s">
        <v>92</v>
      </c>
      <c r="BD12" s="248" t="s">
        <v>8513</v>
      </c>
      <c r="BE12" s="51" t="s">
        <v>88</v>
      </c>
      <c r="BF12" s="51" t="s">
        <v>88</v>
      </c>
    </row>
    <row r="13" spans="1:75" x14ac:dyDescent="0.25">
      <c r="B13" s="51">
        <v>2026</v>
      </c>
      <c r="C13" s="56">
        <v>891780111</v>
      </c>
      <c r="D13" s="56" t="s">
        <v>79</v>
      </c>
      <c r="E13" s="509" t="s">
        <v>8512</v>
      </c>
      <c r="F13" s="56" t="s">
        <v>8511</v>
      </c>
      <c r="G13" s="56">
        <v>0</v>
      </c>
      <c r="H13" s="56" t="s">
        <v>82</v>
      </c>
      <c r="I13" s="56" t="s">
        <v>83</v>
      </c>
      <c r="J13" s="161" t="s">
        <v>84</v>
      </c>
      <c r="K13" s="173" t="s">
        <v>8444</v>
      </c>
      <c r="L13" s="114">
        <v>17982000</v>
      </c>
      <c r="M13" s="51" t="s">
        <v>86</v>
      </c>
      <c r="N13" s="109" t="s">
        <v>8510</v>
      </c>
      <c r="O13" s="109">
        <v>1083001858</v>
      </c>
      <c r="P13" s="109">
        <v>140</v>
      </c>
      <c r="Q13" s="116">
        <v>46039</v>
      </c>
      <c r="R13" s="109">
        <v>145854000</v>
      </c>
      <c r="S13" s="109">
        <v>1384</v>
      </c>
      <c r="T13" s="116">
        <v>46043</v>
      </c>
      <c r="U13" s="114">
        <v>17982000</v>
      </c>
      <c r="V13" s="56" t="s">
        <v>88</v>
      </c>
      <c r="W13" s="114">
        <v>12542472</v>
      </c>
      <c r="X13" s="161" t="s">
        <v>8509</v>
      </c>
      <c r="Y13" s="116">
        <v>46043</v>
      </c>
      <c r="Z13" s="116">
        <v>46043</v>
      </c>
      <c r="AA13" s="120" t="s">
        <v>90</v>
      </c>
      <c r="AB13" s="120">
        <v>46172</v>
      </c>
      <c r="AC13" s="54">
        <f t="shared" si="0"/>
        <v>129</v>
      </c>
      <c r="AD13" s="56">
        <v>1</v>
      </c>
      <c r="AE13" s="114">
        <v>3996000</v>
      </c>
      <c r="AF13" s="56">
        <v>0</v>
      </c>
      <c r="AG13" s="116">
        <v>46203</v>
      </c>
      <c r="AH13" s="54">
        <f t="shared" si="1"/>
        <v>31</v>
      </c>
      <c r="AI13" s="56">
        <v>0</v>
      </c>
      <c r="AJ13" s="114">
        <v>0</v>
      </c>
      <c r="AK13" s="56" t="s">
        <v>90</v>
      </c>
      <c r="AL13" s="56" t="s">
        <v>90</v>
      </c>
      <c r="AM13" s="56">
        <v>0</v>
      </c>
      <c r="AN13" s="56" t="s">
        <v>90</v>
      </c>
      <c r="AO13" s="56" t="s">
        <v>90</v>
      </c>
      <c r="AP13" s="56" t="s">
        <v>90</v>
      </c>
      <c r="AQ13" s="54">
        <f t="shared" si="2"/>
        <v>0</v>
      </c>
      <c r="AR13" s="54">
        <f>+L13+AE13-AJ13</f>
        <v>21978000</v>
      </c>
      <c r="AS13" s="56" t="s">
        <v>88</v>
      </c>
      <c r="AT13" s="114">
        <v>17982000</v>
      </c>
      <c r="AU13" s="56" t="s">
        <v>91</v>
      </c>
      <c r="AV13" s="114">
        <v>0</v>
      </c>
      <c r="AW13" s="56" t="s">
        <v>90</v>
      </c>
      <c r="AX13" s="247">
        <v>17982000</v>
      </c>
      <c r="AY13" s="58">
        <f t="shared" si="3"/>
        <v>3996000</v>
      </c>
      <c r="AZ13" s="112">
        <f t="shared" si="4"/>
        <v>0.81818181818181823</v>
      </c>
      <c r="BA13" s="112">
        <v>0.81818181818181823</v>
      </c>
      <c r="BB13" s="56" t="s">
        <v>90</v>
      </c>
      <c r="BC13" s="56" t="s">
        <v>92</v>
      </c>
      <c r="BD13" s="248" t="s">
        <v>8508</v>
      </c>
      <c r="BE13" s="51" t="s">
        <v>88</v>
      </c>
      <c r="BF13" s="51" t="s">
        <v>88</v>
      </c>
    </row>
    <row r="14" spans="1:75" x14ac:dyDescent="0.25">
      <c r="B14" s="51">
        <v>2026</v>
      </c>
      <c r="C14" s="56">
        <v>891780111</v>
      </c>
      <c r="D14" s="56" t="s">
        <v>79</v>
      </c>
      <c r="E14" s="509" t="s">
        <v>8507</v>
      </c>
      <c r="F14" s="56" t="s">
        <v>8506</v>
      </c>
      <c r="G14" s="56">
        <v>0</v>
      </c>
      <c r="H14" s="56" t="s">
        <v>82</v>
      </c>
      <c r="I14" s="56" t="s">
        <v>83</v>
      </c>
      <c r="J14" s="161" t="s">
        <v>84</v>
      </c>
      <c r="K14" s="173" t="s">
        <v>8444</v>
      </c>
      <c r="L14" s="114">
        <v>17982000</v>
      </c>
      <c r="M14" s="51" t="s">
        <v>86</v>
      </c>
      <c r="N14" s="109" t="s">
        <v>8505</v>
      </c>
      <c r="O14" s="109">
        <v>1083014970</v>
      </c>
      <c r="P14" s="109">
        <v>140</v>
      </c>
      <c r="Q14" s="116">
        <v>46039</v>
      </c>
      <c r="R14" s="109">
        <v>145854000</v>
      </c>
      <c r="S14" s="109">
        <v>1385</v>
      </c>
      <c r="T14" s="116">
        <v>46043</v>
      </c>
      <c r="U14" s="114">
        <v>17982000</v>
      </c>
      <c r="V14" s="56" t="s">
        <v>88</v>
      </c>
      <c r="W14" s="114">
        <v>1082924652</v>
      </c>
      <c r="X14" s="161" t="s">
        <v>8495</v>
      </c>
      <c r="Y14" s="116">
        <v>46043</v>
      </c>
      <c r="Z14" s="116">
        <v>46043</v>
      </c>
      <c r="AA14" s="120" t="s">
        <v>90</v>
      </c>
      <c r="AB14" s="120">
        <v>46172</v>
      </c>
      <c r="AC14" s="54">
        <f t="shared" si="0"/>
        <v>129</v>
      </c>
      <c r="AD14" s="56">
        <v>1</v>
      </c>
      <c r="AE14" s="114">
        <v>3996000</v>
      </c>
      <c r="AF14" s="56">
        <v>0</v>
      </c>
      <c r="AG14" s="116">
        <v>46203</v>
      </c>
      <c r="AH14" s="54">
        <f t="shared" si="1"/>
        <v>31</v>
      </c>
      <c r="AI14" s="56">
        <v>0</v>
      </c>
      <c r="AJ14" s="114">
        <v>0</v>
      </c>
      <c r="AK14" s="56" t="s">
        <v>90</v>
      </c>
      <c r="AL14" s="56" t="s">
        <v>90</v>
      </c>
      <c r="AM14" s="56">
        <v>0</v>
      </c>
      <c r="AN14" s="56" t="s">
        <v>90</v>
      </c>
      <c r="AO14" s="56" t="s">
        <v>90</v>
      </c>
      <c r="AP14" s="56" t="s">
        <v>90</v>
      </c>
      <c r="AQ14" s="54">
        <f t="shared" si="2"/>
        <v>0</v>
      </c>
      <c r="AR14" s="54">
        <f>+L14+AE14-AJ14</f>
        <v>21978000</v>
      </c>
      <c r="AS14" s="56" t="s">
        <v>88</v>
      </c>
      <c r="AT14" s="114">
        <v>17982000</v>
      </c>
      <c r="AU14" s="56" t="s">
        <v>91</v>
      </c>
      <c r="AV14" s="114">
        <v>0</v>
      </c>
      <c r="AW14" s="56" t="s">
        <v>90</v>
      </c>
      <c r="AX14" s="247">
        <v>13986000</v>
      </c>
      <c r="AY14" s="58">
        <f t="shared" si="3"/>
        <v>7992000</v>
      </c>
      <c r="AZ14" s="112">
        <f t="shared" si="4"/>
        <v>0.63636363636363635</v>
      </c>
      <c r="BA14" s="112">
        <v>0.63636363636363635</v>
      </c>
      <c r="BB14" s="56" t="s">
        <v>90</v>
      </c>
      <c r="BC14" s="56" t="s">
        <v>92</v>
      </c>
      <c r="BD14" s="248" t="s">
        <v>8504</v>
      </c>
      <c r="BE14" s="51" t="s">
        <v>88</v>
      </c>
      <c r="BF14" s="51" t="s">
        <v>88</v>
      </c>
    </row>
    <row r="15" spans="1:75" x14ac:dyDescent="0.25">
      <c r="B15" s="51">
        <v>2026</v>
      </c>
      <c r="C15" s="56">
        <v>891780111</v>
      </c>
      <c r="D15" s="56" t="s">
        <v>79</v>
      </c>
      <c r="E15" s="509" t="s">
        <v>8503</v>
      </c>
      <c r="F15" s="56" t="s">
        <v>8502</v>
      </c>
      <c r="G15" s="56">
        <v>0</v>
      </c>
      <c r="H15" s="56" t="s">
        <v>82</v>
      </c>
      <c r="I15" s="56" t="s">
        <v>83</v>
      </c>
      <c r="J15" s="161" t="s">
        <v>84</v>
      </c>
      <c r="K15" s="173" t="s">
        <v>8444</v>
      </c>
      <c r="L15" s="114">
        <v>17982000</v>
      </c>
      <c r="M15" s="51" t="s">
        <v>86</v>
      </c>
      <c r="N15" s="109" t="s">
        <v>8501</v>
      </c>
      <c r="O15" s="109">
        <v>1124059331</v>
      </c>
      <c r="P15" s="109">
        <v>140</v>
      </c>
      <c r="Q15" s="116">
        <v>46039</v>
      </c>
      <c r="R15" s="109">
        <v>145854000</v>
      </c>
      <c r="S15" s="109">
        <v>1386</v>
      </c>
      <c r="T15" s="116">
        <v>46043</v>
      </c>
      <c r="U15" s="114">
        <v>17982000</v>
      </c>
      <c r="V15" s="56" t="s">
        <v>88</v>
      </c>
      <c r="W15" s="114">
        <v>2000022494</v>
      </c>
      <c r="X15" s="161" t="s">
        <v>8489</v>
      </c>
      <c r="Y15" s="116">
        <v>46043</v>
      </c>
      <c r="Z15" s="116">
        <v>46043</v>
      </c>
      <c r="AA15" s="120" t="s">
        <v>90</v>
      </c>
      <c r="AB15" s="120">
        <v>46172</v>
      </c>
      <c r="AC15" s="54">
        <f t="shared" si="0"/>
        <v>129</v>
      </c>
      <c r="AD15" s="56">
        <v>1</v>
      </c>
      <c r="AE15" s="114">
        <v>3996000</v>
      </c>
      <c r="AF15" s="56">
        <v>0</v>
      </c>
      <c r="AG15" s="116">
        <v>46203</v>
      </c>
      <c r="AH15" s="54">
        <f t="shared" si="1"/>
        <v>31</v>
      </c>
      <c r="AI15" s="56">
        <v>0</v>
      </c>
      <c r="AJ15" s="114">
        <v>0</v>
      </c>
      <c r="AK15" s="56" t="s">
        <v>90</v>
      </c>
      <c r="AL15" s="56" t="s">
        <v>90</v>
      </c>
      <c r="AM15" s="56">
        <v>0</v>
      </c>
      <c r="AN15" s="56" t="s">
        <v>90</v>
      </c>
      <c r="AO15" s="56" t="s">
        <v>90</v>
      </c>
      <c r="AP15" s="56" t="s">
        <v>90</v>
      </c>
      <c r="AQ15" s="54">
        <f t="shared" si="2"/>
        <v>0</v>
      </c>
      <c r="AR15" s="54">
        <f>+L15+AE15-AJ15</f>
        <v>21978000</v>
      </c>
      <c r="AS15" s="56" t="s">
        <v>88</v>
      </c>
      <c r="AT15" s="114">
        <v>17982000</v>
      </c>
      <c r="AU15" s="56" t="s">
        <v>91</v>
      </c>
      <c r="AV15" s="114">
        <v>0</v>
      </c>
      <c r="AW15" s="56" t="s">
        <v>90</v>
      </c>
      <c r="AX15" s="247">
        <v>13749500</v>
      </c>
      <c r="AY15" s="58">
        <f t="shared" si="3"/>
        <v>8228500</v>
      </c>
      <c r="AZ15" s="112">
        <f t="shared" si="4"/>
        <v>0.62560287560287564</v>
      </c>
      <c r="BA15" s="112">
        <v>0.62560287560287564</v>
      </c>
      <c r="BB15" s="56" t="s">
        <v>90</v>
      </c>
      <c r="BC15" s="56" t="s">
        <v>92</v>
      </c>
      <c r="BD15" s="248" t="s">
        <v>8500</v>
      </c>
      <c r="BE15" s="51" t="s">
        <v>88</v>
      </c>
      <c r="BF15" s="51" t="s">
        <v>88</v>
      </c>
    </row>
    <row r="16" spans="1:75" x14ac:dyDescent="0.25">
      <c r="B16" s="51">
        <v>2026</v>
      </c>
      <c r="C16" s="56">
        <v>891780111</v>
      </c>
      <c r="D16" s="56" t="s">
        <v>79</v>
      </c>
      <c r="E16" s="509" t="s">
        <v>8499</v>
      </c>
      <c r="F16" s="56" t="s">
        <v>8498</v>
      </c>
      <c r="G16" s="56">
        <v>0</v>
      </c>
      <c r="H16" s="56" t="s">
        <v>82</v>
      </c>
      <c r="I16" s="56" t="s">
        <v>83</v>
      </c>
      <c r="J16" s="161" t="s">
        <v>84</v>
      </c>
      <c r="K16" s="109" t="s">
        <v>8497</v>
      </c>
      <c r="L16" s="114">
        <v>21450000</v>
      </c>
      <c r="M16" s="51" t="s">
        <v>86</v>
      </c>
      <c r="N16" s="109" t="s">
        <v>8496</v>
      </c>
      <c r="O16" s="109">
        <v>1079933607</v>
      </c>
      <c r="P16" s="109">
        <v>151</v>
      </c>
      <c r="Q16" s="120">
        <v>46038</v>
      </c>
      <c r="R16" s="109">
        <v>21450000</v>
      </c>
      <c r="S16" s="109">
        <v>1608</v>
      </c>
      <c r="T16" s="120">
        <v>46044</v>
      </c>
      <c r="U16" s="114">
        <v>21450000</v>
      </c>
      <c r="V16" s="56" t="s">
        <v>88</v>
      </c>
      <c r="W16" s="114">
        <v>1082924652</v>
      </c>
      <c r="X16" s="161" t="s">
        <v>8495</v>
      </c>
      <c r="Y16" s="120">
        <v>46044</v>
      </c>
      <c r="Z16" s="120">
        <v>46044</v>
      </c>
      <c r="AA16" s="120" t="s">
        <v>90</v>
      </c>
      <c r="AB16" s="120">
        <v>46203</v>
      </c>
      <c r="AC16" s="54">
        <f t="shared" si="0"/>
        <v>159</v>
      </c>
      <c r="AD16" s="56">
        <v>0</v>
      </c>
      <c r="AE16" s="114">
        <v>0</v>
      </c>
      <c r="AF16" s="56">
        <v>0</v>
      </c>
      <c r="AG16" s="120" t="s">
        <v>90</v>
      </c>
      <c r="AH16" s="54">
        <f t="shared" si="1"/>
        <v>0</v>
      </c>
      <c r="AI16" s="56">
        <v>0</v>
      </c>
      <c r="AJ16" s="114">
        <v>0</v>
      </c>
      <c r="AK16" s="56" t="s">
        <v>90</v>
      </c>
      <c r="AL16" s="56" t="s">
        <v>90</v>
      </c>
      <c r="AM16" s="56">
        <v>0</v>
      </c>
      <c r="AN16" s="56" t="s">
        <v>90</v>
      </c>
      <c r="AO16" s="56" t="s">
        <v>90</v>
      </c>
      <c r="AP16" s="56" t="s">
        <v>90</v>
      </c>
      <c r="AQ16" s="54">
        <f t="shared" si="2"/>
        <v>0</v>
      </c>
      <c r="AR16" s="54">
        <f>+L16+AE16-AJ16</f>
        <v>21450000</v>
      </c>
      <c r="AS16" s="56" t="s">
        <v>88</v>
      </c>
      <c r="AT16" s="114">
        <v>21450000</v>
      </c>
      <c r="AU16" s="56" t="s">
        <v>91</v>
      </c>
      <c r="AV16" s="114">
        <v>0</v>
      </c>
      <c r="AW16" s="56" t="s">
        <v>90</v>
      </c>
      <c r="AX16" s="247">
        <v>17160000</v>
      </c>
      <c r="AY16" s="58">
        <f t="shared" si="3"/>
        <v>4290000</v>
      </c>
      <c r="AZ16" s="112">
        <f t="shared" si="4"/>
        <v>0.8</v>
      </c>
      <c r="BA16" s="112">
        <v>0.8</v>
      </c>
      <c r="BB16" s="56" t="s">
        <v>90</v>
      </c>
      <c r="BC16" s="56" t="s">
        <v>92</v>
      </c>
      <c r="BD16" s="248" t="s">
        <v>8494</v>
      </c>
      <c r="BE16" s="51" t="s">
        <v>88</v>
      </c>
      <c r="BF16" s="51" t="s">
        <v>88</v>
      </c>
    </row>
    <row r="17" spans="2:58" x14ac:dyDescent="0.25">
      <c r="B17" s="51">
        <v>2026</v>
      </c>
      <c r="C17" s="56">
        <v>891780111</v>
      </c>
      <c r="D17" s="56" t="s">
        <v>79</v>
      </c>
      <c r="E17" s="509" t="s">
        <v>8493</v>
      </c>
      <c r="F17" s="56" t="s">
        <v>8492</v>
      </c>
      <c r="G17" s="56">
        <v>0</v>
      </c>
      <c r="H17" s="56" t="s">
        <v>82</v>
      </c>
      <c r="I17" s="56" t="s">
        <v>83</v>
      </c>
      <c r="J17" s="161" t="s">
        <v>84</v>
      </c>
      <c r="K17" s="109" t="s">
        <v>8491</v>
      </c>
      <c r="L17" s="114">
        <v>21450000</v>
      </c>
      <c r="M17" s="51" t="s">
        <v>86</v>
      </c>
      <c r="N17" s="109" t="s">
        <v>8490</v>
      </c>
      <c r="O17" s="109">
        <v>1221979591</v>
      </c>
      <c r="P17" s="109">
        <v>152</v>
      </c>
      <c r="Q17" s="120">
        <v>46038</v>
      </c>
      <c r="R17" s="109">
        <v>21450000</v>
      </c>
      <c r="S17" s="109">
        <v>1609</v>
      </c>
      <c r="T17" s="120">
        <v>46044</v>
      </c>
      <c r="U17" s="114">
        <v>21450000</v>
      </c>
      <c r="V17" s="56" t="s">
        <v>88</v>
      </c>
      <c r="W17" s="114">
        <v>2000022494</v>
      </c>
      <c r="X17" s="161" t="s">
        <v>8489</v>
      </c>
      <c r="Y17" s="120">
        <v>46044</v>
      </c>
      <c r="Z17" s="120">
        <v>46044</v>
      </c>
      <c r="AA17" s="120" t="s">
        <v>90</v>
      </c>
      <c r="AB17" s="120">
        <v>46203</v>
      </c>
      <c r="AC17" s="54">
        <f t="shared" si="0"/>
        <v>159</v>
      </c>
      <c r="AD17" s="56">
        <v>0</v>
      </c>
      <c r="AE17" s="114">
        <v>0</v>
      </c>
      <c r="AF17" s="56">
        <v>0</v>
      </c>
      <c r="AG17" s="120" t="s">
        <v>90</v>
      </c>
      <c r="AH17" s="54">
        <f t="shared" si="1"/>
        <v>0</v>
      </c>
      <c r="AI17" s="56">
        <v>0</v>
      </c>
      <c r="AJ17" s="114">
        <v>0</v>
      </c>
      <c r="AK17" s="56" t="s">
        <v>90</v>
      </c>
      <c r="AL17" s="56" t="s">
        <v>90</v>
      </c>
      <c r="AM17" s="56">
        <v>0</v>
      </c>
      <c r="AN17" s="56" t="s">
        <v>90</v>
      </c>
      <c r="AO17" s="56" t="s">
        <v>90</v>
      </c>
      <c r="AP17" s="56" t="s">
        <v>90</v>
      </c>
      <c r="AQ17" s="54">
        <f t="shared" si="2"/>
        <v>0</v>
      </c>
      <c r="AR17" s="54">
        <f>+L17+AE17-AJ17</f>
        <v>21450000</v>
      </c>
      <c r="AS17" s="56" t="s">
        <v>88</v>
      </c>
      <c r="AT17" s="114">
        <v>21450000</v>
      </c>
      <c r="AU17" s="56" t="s">
        <v>91</v>
      </c>
      <c r="AV17" s="114">
        <v>0</v>
      </c>
      <c r="AW17" s="56" t="s">
        <v>90</v>
      </c>
      <c r="AX17" s="247">
        <v>13650000</v>
      </c>
      <c r="AY17" s="58">
        <f t="shared" si="3"/>
        <v>7800000</v>
      </c>
      <c r="AZ17" s="112">
        <f t="shared" si="4"/>
        <v>0.63636363636363635</v>
      </c>
      <c r="BA17" s="112">
        <v>0.63636363636363635</v>
      </c>
      <c r="BB17" s="56" t="s">
        <v>90</v>
      </c>
      <c r="BC17" s="56" t="s">
        <v>92</v>
      </c>
      <c r="BD17" s="248" t="s">
        <v>8488</v>
      </c>
      <c r="BE17" s="51" t="s">
        <v>88</v>
      </c>
      <c r="BF17" s="51" t="s">
        <v>88</v>
      </c>
    </row>
    <row r="18" spans="2:58" x14ac:dyDescent="0.25">
      <c r="B18" s="51">
        <v>2026</v>
      </c>
      <c r="C18" s="56">
        <v>891780111</v>
      </c>
      <c r="D18" s="56" t="s">
        <v>79</v>
      </c>
      <c r="E18" s="509" t="s">
        <v>8487</v>
      </c>
      <c r="F18" s="56" t="s">
        <v>8486</v>
      </c>
      <c r="G18" s="56">
        <v>0</v>
      </c>
      <c r="H18" s="56" t="s">
        <v>82</v>
      </c>
      <c r="I18" s="56" t="s">
        <v>83</v>
      </c>
      <c r="J18" s="161" t="s">
        <v>84</v>
      </c>
      <c r="K18" s="109" t="s">
        <v>8464</v>
      </c>
      <c r="L18" s="114">
        <v>25575000</v>
      </c>
      <c r="M18" s="51" t="s">
        <v>86</v>
      </c>
      <c r="N18" s="109" t="s">
        <v>8485</v>
      </c>
      <c r="O18" s="109">
        <v>1082944854</v>
      </c>
      <c r="P18" s="109">
        <v>163</v>
      </c>
      <c r="Q18" s="120">
        <v>46038</v>
      </c>
      <c r="R18" s="109">
        <v>51150000</v>
      </c>
      <c r="S18" s="109">
        <v>1610</v>
      </c>
      <c r="T18" s="120">
        <v>46044</v>
      </c>
      <c r="U18" s="114">
        <v>25575000</v>
      </c>
      <c r="V18" s="56" t="s">
        <v>88</v>
      </c>
      <c r="W18" s="114">
        <v>85472735</v>
      </c>
      <c r="X18" s="161" t="s">
        <v>8479</v>
      </c>
      <c r="Y18" s="120">
        <v>46044</v>
      </c>
      <c r="Z18" s="120">
        <v>46044</v>
      </c>
      <c r="AA18" s="120" t="s">
        <v>90</v>
      </c>
      <c r="AB18" s="120">
        <v>46203</v>
      </c>
      <c r="AC18" s="54">
        <f t="shared" si="0"/>
        <v>159</v>
      </c>
      <c r="AD18" s="56">
        <v>0</v>
      </c>
      <c r="AE18" s="114">
        <v>0</v>
      </c>
      <c r="AF18" s="56">
        <v>0</v>
      </c>
      <c r="AG18" s="120" t="s">
        <v>90</v>
      </c>
      <c r="AH18" s="54">
        <f t="shared" si="1"/>
        <v>0</v>
      </c>
      <c r="AI18" s="56">
        <v>0</v>
      </c>
      <c r="AJ18" s="114">
        <v>0</v>
      </c>
      <c r="AK18" s="56" t="s">
        <v>90</v>
      </c>
      <c r="AL18" s="56" t="s">
        <v>90</v>
      </c>
      <c r="AM18" s="56">
        <v>0</v>
      </c>
      <c r="AN18" s="56" t="s">
        <v>90</v>
      </c>
      <c r="AO18" s="56" t="s">
        <v>90</v>
      </c>
      <c r="AP18" s="56" t="s">
        <v>90</v>
      </c>
      <c r="AQ18" s="54">
        <f t="shared" si="2"/>
        <v>0</v>
      </c>
      <c r="AR18" s="54">
        <f>+L18+AE18-AJ18</f>
        <v>25575000</v>
      </c>
      <c r="AS18" s="56" t="s">
        <v>88</v>
      </c>
      <c r="AT18" s="114">
        <v>25575000</v>
      </c>
      <c r="AU18" s="56" t="s">
        <v>91</v>
      </c>
      <c r="AV18" s="114">
        <v>0</v>
      </c>
      <c r="AW18" s="56" t="s">
        <v>90</v>
      </c>
      <c r="AX18" s="247">
        <v>20975000</v>
      </c>
      <c r="AY18" s="58">
        <f t="shared" si="3"/>
        <v>4600000</v>
      </c>
      <c r="AZ18" s="112">
        <f t="shared" si="4"/>
        <v>0.82013685239491696</v>
      </c>
      <c r="BA18" s="112">
        <v>0.82013685239491696</v>
      </c>
      <c r="BB18" s="56" t="s">
        <v>90</v>
      </c>
      <c r="BC18" s="56" t="s">
        <v>92</v>
      </c>
      <c r="BD18" s="248" t="s">
        <v>8484</v>
      </c>
      <c r="BE18" s="51" t="s">
        <v>88</v>
      </c>
      <c r="BF18" s="51" t="s">
        <v>88</v>
      </c>
    </row>
    <row r="19" spans="2:58" x14ac:dyDescent="0.25">
      <c r="B19" s="56">
        <v>2026</v>
      </c>
      <c r="C19" s="56">
        <v>891780111</v>
      </c>
      <c r="D19" s="56" t="s">
        <v>79</v>
      </c>
      <c r="E19" s="509" t="s">
        <v>8483</v>
      </c>
      <c r="F19" s="56" t="s">
        <v>8482</v>
      </c>
      <c r="G19" s="56">
        <v>0</v>
      </c>
      <c r="H19" s="56" t="s">
        <v>82</v>
      </c>
      <c r="I19" s="56" t="s">
        <v>83</v>
      </c>
      <c r="J19" s="161" t="s">
        <v>84</v>
      </c>
      <c r="K19" s="109" t="s">
        <v>8481</v>
      </c>
      <c r="L19" s="114">
        <v>25575000</v>
      </c>
      <c r="M19" s="51" t="s">
        <v>86</v>
      </c>
      <c r="N19" s="109" t="s">
        <v>8480</v>
      </c>
      <c r="O19" s="109">
        <v>1082988307</v>
      </c>
      <c r="P19" s="109">
        <v>163</v>
      </c>
      <c r="Q19" s="120">
        <v>46038</v>
      </c>
      <c r="R19" s="109">
        <v>51150000</v>
      </c>
      <c r="S19" s="109">
        <v>1611</v>
      </c>
      <c r="T19" s="120">
        <v>46044</v>
      </c>
      <c r="U19" s="114">
        <v>25575000</v>
      </c>
      <c r="V19" s="56" t="s">
        <v>88</v>
      </c>
      <c r="W19" s="114">
        <v>85472735</v>
      </c>
      <c r="X19" s="161" t="s">
        <v>8479</v>
      </c>
      <c r="Y19" s="120">
        <v>46044</v>
      </c>
      <c r="Z19" s="120">
        <v>46044</v>
      </c>
      <c r="AA19" s="120" t="s">
        <v>90</v>
      </c>
      <c r="AB19" s="120">
        <v>46203</v>
      </c>
      <c r="AC19" s="54">
        <f t="shared" si="0"/>
        <v>159</v>
      </c>
      <c r="AD19" s="56">
        <v>0</v>
      </c>
      <c r="AE19" s="114">
        <v>0</v>
      </c>
      <c r="AF19" s="56">
        <v>0</v>
      </c>
      <c r="AG19" s="120" t="s">
        <v>90</v>
      </c>
      <c r="AH19" s="54">
        <f t="shared" si="1"/>
        <v>0</v>
      </c>
      <c r="AI19" s="56">
        <v>0</v>
      </c>
      <c r="AJ19" s="114">
        <v>0</v>
      </c>
      <c r="AK19" s="56" t="s">
        <v>90</v>
      </c>
      <c r="AL19" s="56" t="s">
        <v>90</v>
      </c>
      <c r="AM19" s="56">
        <v>0</v>
      </c>
      <c r="AN19" s="56" t="s">
        <v>90</v>
      </c>
      <c r="AO19" s="56" t="s">
        <v>90</v>
      </c>
      <c r="AP19" s="56" t="s">
        <v>90</v>
      </c>
      <c r="AQ19" s="54">
        <f t="shared" si="2"/>
        <v>0</v>
      </c>
      <c r="AR19" s="54">
        <f>+L19+AE19-AJ19</f>
        <v>25575000</v>
      </c>
      <c r="AS19" s="56" t="s">
        <v>88</v>
      </c>
      <c r="AT19" s="114">
        <v>25575000</v>
      </c>
      <c r="AU19" s="56" t="s">
        <v>91</v>
      </c>
      <c r="AV19" s="114">
        <v>0</v>
      </c>
      <c r="AW19" s="56" t="s">
        <v>90</v>
      </c>
      <c r="AX19" s="247">
        <v>20975000</v>
      </c>
      <c r="AY19" s="58">
        <f t="shared" si="3"/>
        <v>4600000</v>
      </c>
      <c r="AZ19" s="112">
        <f t="shared" si="4"/>
        <v>0.82013685239491696</v>
      </c>
      <c r="BA19" s="112">
        <v>0.82013685239491696</v>
      </c>
      <c r="BB19" s="56" t="s">
        <v>90</v>
      </c>
      <c r="BC19" s="56" t="s">
        <v>92</v>
      </c>
      <c r="BD19" s="248" t="s">
        <v>8478</v>
      </c>
      <c r="BE19" s="51" t="s">
        <v>88</v>
      </c>
      <c r="BF19" s="51" t="s">
        <v>88</v>
      </c>
    </row>
    <row r="20" spans="2:58" x14ac:dyDescent="0.25">
      <c r="B20" s="56">
        <v>2026</v>
      </c>
      <c r="C20" s="56">
        <v>891780111</v>
      </c>
      <c r="D20" s="56" t="s">
        <v>79</v>
      </c>
      <c r="E20" s="509" t="s">
        <v>8477</v>
      </c>
      <c r="F20" s="56" t="s">
        <v>8476</v>
      </c>
      <c r="G20" s="56">
        <v>0</v>
      </c>
      <c r="H20" s="56" t="s">
        <v>82</v>
      </c>
      <c r="I20" s="56" t="s">
        <v>83</v>
      </c>
      <c r="J20" s="161" t="s">
        <v>84</v>
      </c>
      <c r="K20" s="109" t="s">
        <v>8475</v>
      </c>
      <c r="L20" s="114">
        <v>30250000</v>
      </c>
      <c r="M20" s="51" t="s">
        <v>86</v>
      </c>
      <c r="N20" s="109" t="s">
        <v>8474</v>
      </c>
      <c r="O20" s="109">
        <v>1082862655</v>
      </c>
      <c r="P20" s="109">
        <v>153</v>
      </c>
      <c r="Q20" s="120">
        <v>46038</v>
      </c>
      <c r="R20" s="109">
        <v>30250000</v>
      </c>
      <c r="S20" s="109">
        <v>2426</v>
      </c>
      <c r="T20" s="120">
        <v>46048</v>
      </c>
      <c r="U20" s="114">
        <v>30250000</v>
      </c>
      <c r="V20" s="56" t="s">
        <v>88</v>
      </c>
      <c r="W20" s="114">
        <v>12559235</v>
      </c>
      <c r="X20" s="161" t="s">
        <v>8473</v>
      </c>
      <c r="Y20" s="120">
        <v>46045</v>
      </c>
      <c r="Z20" s="120">
        <v>46048</v>
      </c>
      <c r="AA20" s="120" t="s">
        <v>90</v>
      </c>
      <c r="AB20" s="120">
        <v>46203</v>
      </c>
      <c r="AC20" s="54">
        <f t="shared" si="0"/>
        <v>155</v>
      </c>
      <c r="AD20" s="56">
        <v>0</v>
      </c>
      <c r="AE20" s="114">
        <v>0</v>
      </c>
      <c r="AF20" s="56">
        <v>0</v>
      </c>
      <c r="AG20" s="120" t="s">
        <v>90</v>
      </c>
      <c r="AH20" s="54">
        <f t="shared" si="1"/>
        <v>0</v>
      </c>
      <c r="AI20" s="56">
        <v>0</v>
      </c>
      <c r="AJ20" s="114">
        <v>0</v>
      </c>
      <c r="AK20" s="56" t="s">
        <v>90</v>
      </c>
      <c r="AL20" s="56" t="s">
        <v>90</v>
      </c>
      <c r="AM20" s="56">
        <v>0</v>
      </c>
      <c r="AN20" s="56" t="s">
        <v>90</v>
      </c>
      <c r="AO20" s="56" t="s">
        <v>90</v>
      </c>
      <c r="AP20" s="56" t="s">
        <v>90</v>
      </c>
      <c r="AQ20" s="54">
        <f t="shared" si="2"/>
        <v>0</v>
      </c>
      <c r="AR20" s="54">
        <f>+L20+AE20-AJ20</f>
        <v>30250000</v>
      </c>
      <c r="AS20" s="56" t="s">
        <v>88</v>
      </c>
      <c r="AT20" s="114">
        <v>30250000</v>
      </c>
      <c r="AU20" s="56" t="s">
        <v>91</v>
      </c>
      <c r="AV20" s="114">
        <v>0</v>
      </c>
      <c r="AW20" s="56" t="s">
        <v>90</v>
      </c>
      <c r="AX20" s="247">
        <v>24750000</v>
      </c>
      <c r="AY20" s="58">
        <f t="shared" si="3"/>
        <v>5500000</v>
      </c>
      <c r="AZ20" s="112">
        <f t="shared" si="4"/>
        <v>0.81818181818181823</v>
      </c>
      <c r="BA20" s="112">
        <v>0.81818181818181823</v>
      </c>
      <c r="BB20" s="56" t="s">
        <v>90</v>
      </c>
      <c r="BC20" s="56" t="s">
        <v>92</v>
      </c>
      <c r="BD20" s="248" t="s">
        <v>8472</v>
      </c>
      <c r="BE20" s="51" t="s">
        <v>88</v>
      </c>
      <c r="BF20" s="51" t="s">
        <v>88</v>
      </c>
    </row>
    <row r="21" spans="2:58" x14ac:dyDescent="0.25">
      <c r="B21" s="56">
        <v>2026</v>
      </c>
      <c r="C21" s="56">
        <v>891780111</v>
      </c>
      <c r="D21" s="56" t="s">
        <v>79</v>
      </c>
      <c r="E21" s="509" t="s">
        <v>8471</v>
      </c>
      <c r="F21" s="56" t="s">
        <v>8470</v>
      </c>
      <c r="G21" s="56">
        <v>0</v>
      </c>
      <c r="H21" s="56" t="s">
        <v>82</v>
      </c>
      <c r="I21" s="56" t="s">
        <v>83</v>
      </c>
      <c r="J21" s="161" t="s">
        <v>84</v>
      </c>
      <c r="K21" s="109" t="s">
        <v>8469</v>
      </c>
      <c r="L21" s="114">
        <v>25575000</v>
      </c>
      <c r="M21" s="51" t="s">
        <v>86</v>
      </c>
      <c r="N21" s="109" t="s">
        <v>8468</v>
      </c>
      <c r="O21" s="109">
        <v>36726367</v>
      </c>
      <c r="P21" s="109">
        <v>154</v>
      </c>
      <c r="Q21" s="120">
        <v>46038</v>
      </c>
      <c r="R21" s="109">
        <v>42900000</v>
      </c>
      <c r="S21" s="109">
        <v>2425</v>
      </c>
      <c r="T21" s="120">
        <v>46048</v>
      </c>
      <c r="U21" s="114">
        <v>25575000</v>
      </c>
      <c r="V21" s="56" t="s">
        <v>88</v>
      </c>
      <c r="W21" s="114">
        <v>1083044087</v>
      </c>
      <c r="X21" s="161" t="s">
        <v>8462</v>
      </c>
      <c r="Y21" s="120">
        <v>46048</v>
      </c>
      <c r="Z21" s="120">
        <v>46048</v>
      </c>
      <c r="AA21" s="120" t="s">
        <v>90</v>
      </c>
      <c r="AB21" s="120">
        <v>46203</v>
      </c>
      <c r="AC21" s="54">
        <f t="shared" si="0"/>
        <v>155</v>
      </c>
      <c r="AD21" s="56">
        <v>0</v>
      </c>
      <c r="AE21" s="114">
        <v>0</v>
      </c>
      <c r="AF21" s="56">
        <v>0</v>
      </c>
      <c r="AG21" s="120" t="s">
        <v>90</v>
      </c>
      <c r="AH21" s="54">
        <f t="shared" si="1"/>
        <v>0</v>
      </c>
      <c r="AI21" s="56">
        <v>0</v>
      </c>
      <c r="AJ21" s="114">
        <v>0</v>
      </c>
      <c r="AK21" s="56" t="s">
        <v>90</v>
      </c>
      <c r="AL21" s="56" t="s">
        <v>90</v>
      </c>
      <c r="AM21" s="56">
        <v>0</v>
      </c>
      <c r="AN21" s="56" t="s">
        <v>90</v>
      </c>
      <c r="AO21" s="56" t="s">
        <v>90</v>
      </c>
      <c r="AP21" s="56" t="s">
        <v>90</v>
      </c>
      <c r="AQ21" s="54">
        <f t="shared" si="2"/>
        <v>0</v>
      </c>
      <c r="AR21" s="54">
        <f>+L21+AE21-AJ21</f>
        <v>25575000</v>
      </c>
      <c r="AS21" s="56" t="s">
        <v>88</v>
      </c>
      <c r="AT21" s="114">
        <v>25575000</v>
      </c>
      <c r="AU21" s="56" t="s">
        <v>91</v>
      </c>
      <c r="AV21" s="114">
        <v>0</v>
      </c>
      <c r="AW21" s="56" t="s">
        <v>90</v>
      </c>
      <c r="AX21" s="247">
        <v>20925000</v>
      </c>
      <c r="AY21" s="58">
        <f t="shared" si="3"/>
        <v>4650000</v>
      </c>
      <c r="AZ21" s="112">
        <f t="shared" si="4"/>
        <v>0.81818181818181823</v>
      </c>
      <c r="BA21" s="112">
        <v>0.81818181818181823</v>
      </c>
      <c r="BB21" s="56" t="s">
        <v>90</v>
      </c>
      <c r="BC21" s="56" t="s">
        <v>92</v>
      </c>
      <c r="BD21" s="248" t="s">
        <v>8467</v>
      </c>
      <c r="BE21" s="51" t="s">
        <v>88</v>
      </c>
      <c r="BF21" s="51" t="s">
        <v>88</v>
      </c>
    </row>
    <row r="22" spans="2:58" x14ac:dyDescent="0.25">
      <c r="B22" s="56">
        <v>2026</v>
      </c>
      <c r="C22" s="56">
        <v>891780111</v>
      </c>
      <c r="D22" s="56" t="s">
        <v>79</v>
      </c>
      <c r="E22" s="509" t="s">
        <v>8466</v>
      </c>
      <c r="F22" s="56" t="s">
        <v>8465</v>
      </c>
      <c r="G22" s="56">
        <v>0</v>
      </c>
      <c r="H22" s="56" t="s">
        <v>82</v>
      </c>
      <c r="I22" s="56" t="s">
        <v>83</v>
      </c>
      <c r="J22" s="161" t="s">
        <v>84</v>
      </c>
      <c r="K22" s="109" t="s">
        <v>8464</v>
      </c>
      <c r="L22" s="114">
        <v>23250000</v>
      </c>
      <c r="M22" s="51" t="s">
        <v>86</v>
      </c>
      <c r="N22" s="109" t="s">
        <v>8463</v>
      </c>
      <c r="O22" s="109">
        <v>1082997207</v>
      </c>
      <c r="P22" s="109">
        <v>154</v>
      </c>
      <c r="Q22" s="120">
        <v>46038</v>
      </c>
      <c r="R22" s="109">
        <v>42900000</v>
      </c>
      <c r="S22" s="109">
        <v>3294</v>
      </c>
      <c r="T22" s="120">
        <v>46050</v>
      </c>
      <c r="U22" s="114">
        <v>23250000</v>
      </c>
      <c r="V22" s="56" t="s">
        <v>88</v>
      </c>
      <c r="W22" s="114">
        <v>1083044087</v>
      </c>
      <c r="X22" s="161" t="s">
        <v>8462</v>
      </c>
      <c r="Y22" s="120">
        <v>46050</v>
      </c>
      <c r="Z22" s="120">
        <v>46055</v>
      </c>
      <c r="AA22" s="120" t="s">
        <v>90</v>
      </c>
      <c r="AB22" s="120">
        <v>46203</v>
      </c>
      <c r="AC22" s="54">
        <f t="shared" si="0"/>
        <v>148</v>
      </c>
      <c r="AD22" s="56">
        <v>0</v>
      </c>
      <c r="AE22" s="114">
        <v>0</v>
      </c>
      <c r="AF22" s="56">
        <v>0</v>
      </c>
      <c r="AG22" s="120" t="s">
        <v>90</v>
      </c>
      <c r="AH22" s="54">
        <f t="shared" si="1"/>
        <v>0</v>
      </c>
      <c r="AI22" s="56">
        <v>0</v>
      </c>
      <c r="AJ22" s="114">
        <v>0</v>
      </c>
      <c r="AK22" s="56" t="s">
        <v>90</v>
      </c>
      <c r="AL22" s="56" t="s">
        <v>90</v>
      </c>
      <c r="AM22" s="56">
        <v>0</v>
      </c>
      <c r="AN22" s="56" t="s">
        <v>90</v>
      </c>
      <c r="AO22" s="56" t="s">
        <v>90</v>
      </c>
      <c r="AP22" s="56" t="s">
        <v>90</v>
      </c>
      <c r="AQ22" s="54">
        <f t="shared" si="2"/>
        <v>0</v>
      </c>
      <c r="AR22" s="54">
        <f>+L22+AE22-AJ22</f>
        <v>23250000</v>
      </c>
      <c r="AS22" s="56" t="s">
        <v>88</v>
      </c>
      <c r="AT22" s="114">
        <v>23250000</v>
      </c>
      <c r="AU22" s="56" t="s">
        <v>91</v>
      </c>
      <c r="AV22" s="114">
        <v>0</v>
      </c>
      <c r="AW22" s="56" t="s">
        <v>90</v>
      </c>
      <c r="AX22" s="247">
        <v>20925000</v>
      </c>
      <c r="AY22" s="58">
        <f t="shared" si="3"/>
        <v>2325000</v>
      </c>
      <c r="AZ22" s="112">
        <f t="shared" si="4"/>
        <v>0.9</v>
      </c>
      <c r="BA22" s="112">
        <v>0.9</v>
      </c>
      <c r="BB22" s="56" t="s">
        <v>90</v>
      </c>
      <c r="BC22" s="56" t="s">
        <v>92</v>
      </c>
      <c r="BD22" s="248" t="s">
        <v>8461</v>
      </c>
      <c r="BE22" s="51" t="s">
        <v>88</v>
      </c>
      <c r="BF22" s="51" t="s">
        <v>88</v>
      </c>
    </row>
    <row r="23" spans="2:58" x14ac:dyDescent="0.25">
      <c r="B23" s="56">
        <v>2026</v>
      </c>
      <c r="C23" s="56">
        <v>891780111</v>
      </c>
      <c r="D23" s="56" t="s">
        <v>79</v>
      </c>
      <c r="E23" s="509" t="s">
        <v>8460</v>
      </c>
      <c r="F23" s="56" t="s">
        <v>8459</v>
      </c>
      <c r="G23" s="56">
        <v>0</v>
      </c>
      <c r="H23" s="56" t="s">
        <v>82</v>
      </c>
      <c r="I23" s="56" t="s">
        <v>83</v>
      </c>
      <c r="J23" s="161" t="s">
        <v>84</v>
      </c>
      <c r="K23" s="109" t="s">
        <v>8458</v>
      </c>
      <c r="L23" s="114">
        <v>13905000</v>
      </c>
      <c r="M23" s="51" t="s">
        <v>86</v>
      </c>
      <c r="N23" s="109" t="s">
        <v>8457</v>
      </c>
      <c r="O23" s="109">
        <v>1083468618</v>
      </c>
      <c r="P23" s="109">
        <v>421</v>
      </c>
      <c r="Q23" s="120">
        <v>46049</v>
      </c>
      <c r="R23" s="109">
        <v>15295500</v>
      </c>
      <c r="S23" s="109">
        <v>3293</v>
      </c>
      <c r="T23" s="120">
        <v>46050</v>
      </c>
      <c r="U23" s="114">
        <v>13905000</v>
      </c>
      <c r="V23" s="56" t="s">
        <v>88</v>
      </c>
      <c r="W23" s="114">
        <v>57420478</v>
      </c>
      <c r="X23" s="161" t="s">
        <v>8437</v>
      </c>
      <c r="Y23" s="120">
        <v>46050</v>
      </c>
      <c r="Z23" s="120">
        <v>46055</v>
      </c>
      <c r="AA23" s="120" t="s">
        <v>90</v>
      </c>
      <c r="AB23" s="120">
        <v>46203</v>
      </c>
      <c r="AC23" s="54">
        <f t="shared" si="0"/>
        <v>148</v>
      </c>
      <c r="AD23" s="56">
        <v>0</v>
      </c>
      <c r="AE23" s="114">
        <v>0</v>
      </c>
      <c r="AF23" s="56">
        <v>0</v>
      </c>
      <c r="AG23" s="120" t="s">
        <v>90</v>
      </c>
      <c r="AH23" s="54">
        <f t="shared" si="1"/>
        <v>0</v>
      </c>
      <c r="AI23" s="56">
        <v>0</v>
      </c>
      <c r="AJ23" s="114">
        <v>0</v>
      </c>
      <c r="AK23" s="56" t="s">
        <v>90</v>
      </c>
      <c r="AL23" s="56" t="s">
        <v>90</v>
      </c>
      <c r="AM23" s="56">
        <v>0</v>
      </c>
      <c r="AN23" s="56" t="s">
        <v>90</v>
      </c>
      <c r="AO23" s="56" t="s">
        <v>90</v>
      </c>
      <c r="AP23" s="56" t="s">
        <v>90</v>
      </c>
      <c r="AQ23" s="54">
        <f t="shared" si="2"/>
        <v>0</v>
      </c>
      <c r="AR23" s="54">
        <f>+L23+AE23-AJ23</f>
        <v>13905000</v>
      </c>
      <c r="AS23" s="56" t="s">
        <v>88</v>
      </c>
      <c r="AT23" s="114">
        <v>13905000</v>
      </c>
      <c r="AU23" s="56" t="s">
        <v>91</v>
      </c>
      <c r="AV23" s="114">
        <v>0</v>
      </c>
      <c r="AW23" s="56" t="s">
        <v>90</v>
      </c>
      <c r="AX23" s="247">
        <v>11124000</v>
      </c>
      <c r="AY23" s="58">
        <f t="shared" si="3"/>
        <v>2781000</v>
      </c>
      <c r="AZ23" s="112">
        <f t="shared" si="4"/>
        <v>0.8</v>
      </c>
      <c r="BA23" s="112">
        <v>0.8</v>
      </c>
      <c r="BB23" s="56" t="s">
        <v>90</v>
      </c>
      <c r="BC23" s="56" t="s">
        <v>92</v>
      </c>
      <c r="BD23" s="248" t="s">
        <v>8456</v>
      </c>
      <c r="BE23" s="51" t="s">
        <v>88</v>
      </c>
      <c r="BF23" s="51" t="s">
        <v>88</v>
      </c>
    </row>
    <row r="24" spans="2:58" x14ac:dyDescent="0.25">
      <c r="B24" s="56">
        <v>2026</v>
      </c>
      <c r="C24" s="56">
        <v>891780111</v>
      </c>
      <c r="D24" s="56" t="s">
        <v>79</v>
      </c>
      <c r="E24" s="509" t="s">
        <v>8455</v>
      </c>
      <c r="F24" s="56" t="s">
        <v>8454</v>
      </c>
      <c r="G24" s="56">
        <v>0</v>
      </c>
      <c r="H24" s="56" t="s">
        <v>82</v>
      </c>
      <c r="I24" s="56" t="s">
        <v>83</v>
      </c>
      <c r="J24" s="161" t="s">
        <v>84</v>
      </c>
      <c r="K24" s="173" t="s">
        <v>8444</v>
      </c>
      <c r="L24" s="114">
        <v>15984000</v>
      </c>
      <c r="M24" s="51" t="s">
        <v>86</v>
      </c>
      <c r="N24" s="109" t="s">
        <v>8453</v>
      </c>
      <c r="O24" s="109">
        <v>1082864527</v>
      </c>
      <c r="P24" s="109">
        <v>140</v>
      </c>
      <c r="Q24" s="116">
        <v>46039</v>
      </c>
      <c r="R24" s="109">
        <v>145854000</v>
      </c>
      <c r="S24" s="109">
        <v>3514</v>
      </c>
      <c r="T24" s="120">
        <v>46051</v>
      </c>
      <c r="U24" s="114">
        <v>15984000</v>
      </c>
      <c r="V24" s="56" t="s">
        <v>88</v>
      </c>
      <c r="W24" s="114">
        <v>57420478</v>
      </c>
      <c r="X24" s="161" t="s">
        <v>8437</v>
      </c>
      <c r="Y24" s="120">
        <v>46051</v>
      </c>
      <c r="Z24" s="120">
        <v>46055</v>
      </c>
      <c r="AA24" s="120" t="s">
        <v>90</v>
      </c>
      <c r="AB24" s="120">
        <v>46172</v>
      </c>
      <c r="AC24" s="54">
        <f t="shared" si="0"/>
        <v>117</v>
      </c>
      <c r="AD24" s="56">
        <v>1</v>
      </c>
      <c r="AE24" s="114">
        <v>3996000</v>
      </c>
      <c r="AF24" s="56">
        <v>0</v>
      </c>
      <c r="AG24" s="116">
        <v>46203</v>
      </c>
      <c r="AH24" s="54">
        <f t="shared" si="1"/>
        <v>31</v>
      </c>
      <c r="AI24" s="56">
        <v>0</v>
      </c>
      <c r="AJ24" s="114">
        <v>0</v>
      </c>
      <c r="AK24" s="56" t="s">
        <v>90</v>
      </c>
      <c r="AL24" s="56" t="s">
        <v>90</v>
      </c>
      <c r="AM24" s="56">
        <v>0</v>
      </c>
      <c r="AN24" s="56" t="s">
        <v>90</v>
      </c>
      <c r="AO24" s="56" t="s">
        <v>90</v>
      </c>
      <c r="AP24" s="56" t="s">
        <v>90</v>
      </c>
      <c r="AQ24" s="54">
        <f t="shared" si="2"/>
        <v>0</v>
      </c>
      <c r="AR24" s="54">
        <f>+L24+AE24-AJ24</f>
        <v>19980000</v>
      </c>
      <c r="AS24" s="56" t="s">
        <v>88</v>
      </c>
      <c r="AT24" s="114">
        <v>15984000</v>
      </c>
      <c r="AU24" s="56" t="s">
        <v>91</v>
      </c>
      <c r="AV24" s="114">
        <v>0</v>
      </c>
      <c r="AW24" s="56" t="s">
        <v>90</v>
      </c>
      <c r="AX24" s="247">
        <v>11988000</v>
      </c>
      <c r="AY24" s="58">
        <f t="shared" si="3"/>
        <v>7992000</v>
      </c>
      <c r="AZ24" s="112">
        <f t="shared" si="4"/>
        <v>0.6</v>
      </c>
      <c r="BA24" s="112">
        <v>0.6</v>
      </c>
      <c r="BB24" s="56" t="s">
        <v>90</v>
      </c>
      <c r="BC24" s="56" t="s">
        <v>92</v>
      </c>
      <c r="BD24" s="248" t="s">
        <v>8452</v>
      </c>
      <c r="BE24" s="51" t="s">
        <v>88</v>
      </c>
      <c r="BF24" s="51" t="s">
        <v>88</v>
      </c>
    </row>
    <row r="25" spans="2:58" x14ac:dyDescent="0.25">
      <c r="B25" s="56">
        <v>2026</v>
      </c>
      <c r="C25" s="56">
        <v>891780111</v>
      </c>
      <c r="D25" s="56" t="s">
        <v>79</v>
      </c>
      <c r="E25" s="509" t="s">
        <v>8451</v>
      </c>
      <c r="F25" s="56" t="s">
        <v>8450</v>
      </c>
      <c r="G25" s="56">
        <v>0</v>
      </c>
      <c r="H25" s="56" t="s">
        <v>82</v>
      </c>
      <c r="I25" s="56" t="s">
        <v>83</v>
      </c>
      <c r="J25" s="161" t="s">
        <v>84</v>
      </c>
      <c r="K25" s="109" t="s">
        <v>8449</v>
      </c>
      <c r="L25" s="114">
        <v>13250000</v>
      </c>
      <c r="M25" s="51" t="s">
        <v>86</v>
      </c>
      <c r="N25" s="109" t="s">
        <v>8448</v>
      </c>
      <c r="O25" s="109">
        <v>1004368639</v>
      </c>
      <c r="P25" s="109">
        <v>485</v>
      </c>
      <c r="Q25" s="120">
        <v>46051</v>
      </c>
      <c r="R25" s="114">
        <v>13250000</v>
      </c>
      <c r="S25" s="114">
        <v>3512</v>
      </c>
      <c r="T25" s="120">
        <v>46051</v>
      </c>
      <c r="U25" s="114">
        <v>13250000</v>
      </c>
      <c r="V25" s="56" t="s">
        <v>88</v>
      </c>
      <c r="W25" s="114">
        <v>57420478</v>
      </c>
      <c r="X25" s="161" t="s">
        <v>8437</v>
      </c>
      <c r="Y25" s="120">
        <v>46051</v>
      </c>
      <c r="Z25" s="120">
        <v>46055</v>
      </c>
      <c r="AA25" s="120" t="s">
        <v>90</v>
      </c>
      <c r="AB25" s="120">
        <v>46203</v>
      </c>
      <c r="AC25" s="54">
        <f t="shared" si="0"/>
        <v>148</v>
      </c>
      <c r="AD25" s="56">
        <v>0</v>
      </c>
      <c r="AE25" s="114">
        <v>0</v>
      </c>
      <c r="AF25" s="56">
        <v>0</v>
      </c>
      <c r="AG25" s="120" t="s">
        <v>90</v>
      </c>
      <c r="AH25" s="54">
        <f t="shared" si="1"/>
        <v>0</v>
      </c>
      <c r="AI25" s="56">
        <v>0</v>
      </c>
      <c r="AJ25" s="114">
        <v>0</v>
      </c>
      <c r="AK25" s="56" t="s">
        <v>90</v>
      </c>
      <c r="AL25" s="56" t="s">
        <v>90</v>
      </c>
      <c r="AM25" s="56">
        <v>0</v>
      </c>
      <c r="AN25" s="56" t="s">
        <v>90</v>
      </c>
      <c r="AO25" s="56" t="s">
        <v>90</v>
      </c>
      <c r="AP25" s="56" t="s">
        <v>90</v>
      </c>
      <c r="AQ25" s="54">
        <f t="shared" si="2"/>
        <v>0</v>
      </c>
      <c r="AR25" s="54">
        <f>+L25+AE25-AJ25</f>
        <v>13250000</v>
      </c>
      <c r="AS25" s="56" t="s">
        <v>88</v>
      </c>
      <c r="AT25" s="114">
        <v>13250000</v>
      </c>
      <c r="AU25" s="56" t="s">
        <v>91</v>
      </c>
      <c r="AV25" s="114">
        <v>0</v>
      </c>
      <c r="AW25" s="56" t="s">
        <v>90</v>
      </c>
      <c r="AX25" s="247">
        <v>10600000</v>
      </c>
      <c r="AY25" s="58">
        <f t="shared" si="3"/>
        <v>2650000</v>
      </c>
      <c r="AZ25" s="112">
        <f t="shared" si="4"/>
        <v>0.8</v>
      </c>
      <c r="BA25" s="112">
        <v>0.8</v>
      </c>
      <c r="BB25" s="56" t="s">
        <v>90</v>
      </c>
      <c r="BC25" s="56" t="s">
        <v>92</v>
      </c>
      <c r="BD25" s="248" t="s">
        <v>8447</v>
      </c>
      <c r="BE25" s="51" t="s">
        <v>88</v>
      </c>
      <c r="BF25" s="51" t="s">
        <v>88</v>
      </c>
    </row>
    <row r="26" spans="2:58" x14ac:dyDescent="0.25">
      <c r="B26" s="56">
        <v>2026</v>
      </c>
      <c r="C26" s="56">
        <v>891780111</v>
      </c>
      <c r="D26" s="56" t="s">
        <v>79</v>
      </c>
      <c r="E26" s="509" t="s">
        <v>8446</v>
      </c>
      <c r="F26" s="56" t="s">
        <v>8445</v>
      </c>
      <c r="G26" s="56">
        <v>0</v>
      </c>
      <c r="H26" s="56" t="s">
        <v>82</v>
      </c>
      <c r="I26" s="56" t="s">
        <v>83</v>
      </c>
      <c r="J26" s="161" t="s">
        <v>84</v>
      </c>
      <c r="K26" s="173" t="s">
        <v>8444</v>
      </c>
      <c r="L26" s="114">
        <v>15984000</v>
      </c>
      <c r="M26" s="51" t="s">
        <v>86</v>
      </c>
      <c r="N26" s="109" t="s">
        <v>8443</v>
      </c>
      <c r="O26" s="109">
        <v>1004347982</v>
      </c>
      <c r="P26" s="109">
        <v>140</v>
      </c>
      <c r="Q26" s="116">
        <v>46039</v>
      </c>
      <c r="R26" s="109">
        <v>145854000</v>
      </c>
      <c r="S26" s="109">
        <v>3656</v>
      </c>
      <c r="T26" s="120">
        <v>46052</v>
      </c>
      <c r="U26" s="114">
        <v>15984000</v>
      </c>
      <c r="V26" s="56" t="s">
        <v>88</v>
      </c>
      <c r="W26" s="114">
        <v>57420478</v>
      </c>
      <c r="X26" s="161" t="s">
        <v>8437</v>
      </c>
      <c r="Y26" s="120">
        <v>46052</v>
      </c>
      <c r="Z26" s="120">
        <v>46055</v>
      </c>
      <c r="AA26" s="120" t="s">
        <v>90</v>
      </c>
      <c r="AB26" s="120">
        <v>46172</v>
      </c>
      <c r="AC26" s="54">
        <f t="shared" si="0"/>
        <v>117</v>
      </c>
      <c r="AD26" s="56">
        <v>1</v>
      </c>
      <c r="AE26" s="114">
        <v>3996000</v>
      </c>
      <c r="AF26" s="56">
        <v>0</v>
      </c>
      <c r="AG26" s="116">
        <v>46203</v>
      </c>
      <c r="AH26" s="54">
        <f t="shared" si="1"/>
        <v>31</v>
      </c>
      <c r="AI26" s="56">
        <v>0</v>
      </c>
      <c r="AJ26" s="114">
        <v>0</v>
      </c>
      <c r="AK26" s="56" t="s">
        <v>90</v>
      </c>
      <c r="AL26" s="56" t="s">
        <v>90</v>
      </c>
      <c r="AM26" s="56">
        <v>0</v>
      </c>
      <c r="AN26" s="56" t="s">
        <v>90</v>
      </c>
      <c r="AO26" s="56" t="s">
        <v>90</v>
      </c>
      <c r="AP26" s="56" t="s">
        <v>90</v>
      </c>
      <c r="AQ26" s="54">
        <f t="shared" si="2"/>
        <v>0</v>
      </c>
      <c r="AR26" s="54">
        <f>+L26+AE26-AJ26</f>
        <v>19980000</v>
      </c>
      <c r="AS26" s="56" t="s">
        <v>88</v>
      </c>
      <c r="AT26" s="114">
        <v>15984000</v>
      </c>
      <c r="AU26" s="56" t="s">
        <v>91</v>
      </c>
      <c r="AV26" s="114">
        <v>0</v>
      </c>
      <c r="AW26" s="56" t="s">
        <v>90</v>
      </c>
      <c r="AX26" s="247">
        <v>11988000</v>
      </c>
      <c r="AY26" s="58">
        <f t="shared" si="3"/>
        <v>7992000</v>
      </c>
      <c r="AZ26" s="112">
        <f t="shared" si="4"/>
        <v>0.6</v>
      </c>
      <c r="BA26" s="112">
        <v>0.6</v>
      </c>
      <c r="BB26" s="56" t="s">
        <v>90</v>
      </c>
      <c r="BC26" s="56" t="s">
        <v>92</v>
      </c>
      <c r="BD26" s="248" t="s">
        <v>8442</v>
      </c>
      <c r="BE26" s="51" t="s">
        <v>88</v>
      </c>
      <c r="BF26" s="51" t="s">
        <v>88</v>
      </c>
    </row>
    <row r="27" spans="2:58" ht="15.75" thickBot="1" x14ac:dyDescent="0.3">
      <c r="B27" s="69">
        <v>2026</v>
      </c>
      <c r="C27" s="69">
        <v>891780111</v>
      </c>
      <c r="D27" s="69" t="s">
        <v>79</v>
      </c>
      <c r="E27" s="508" t="s">
        <v>8441</v>
      </c>
      <c r="F27" s="69" t="s">
        <v>8440</v>
      </c>
      <c r="G27" s="69">
        <v>0</v>
      </c>
      <c r="H27" s="69" t="s">
        <v>82</v>
      </c>
      <c r="I27" s="69" t="s">
        <v>83</v>
      </c>
      <c r="J27" s="155" t="s">
        <v>84</v>
      </c>
      <c r="K27" s="93" t="s">
        <v>8439</v>
      </c>
      <c r="L27" s="99">
        <v>22006908</v>
      </c>
      <c r="M27" s="65" t="s">
        <v>86</v>
      </c>
      <c r="N27" s="93" t="s">
        <v>8438</v>
      </c>
      <c r="O27" s="93">
        <v>12557025</v>
      </c>
      <c r="P27" s="93">
        <v>484</v>
      </c>
      <c r="Q27" s="105">
        <v>46051</v>
      </c>
      <c r="R27" s="99">
        <v>22006908</v>
      </c>
      <c r="S27" s="99">
        <v>3888</v>
      </c>
      <c r="T27" s="105">
        <v>46052</v>
      </c>
      <c r="U27" s="99">
        <v>22006908</v>
      </c>
      <c r="V27" s="69" t="s">
        <v>88</v>
      </c>
      <c r="W27" s="99">
        <v>57420478</v>
      </c>
      <c r="X27" s="155" t="s">
        <v>8437</v>
      </c>
      <c r="Y27" s="105">
        <v>46052</v>
      </c>
      <c r="Z27" s="105">
        <v>46052</v>
      </c>
      <c r="AA27" s="105" t="s">
        <v>90</v>
      </c>
      <c r="AB27" s="105">
        <v>46387</v>
      </c>
      <c r="AC27" s="67">
        <f t="shared" si="0"/>
        <v>335</v>
      </c>
      <c r="AD27" s="69">
        <v>0</v>
      </c>
      <c r="AE27" s="99">
        <v>0</v>
      </c>
      <c r="AF27" s="69">
        <v>0</v>
      </c>
      <c r="AG27" s="105" t="s">
        <v>90</v>
      </c>
      <c r="AH27" s="67">
        <f t="shared" si="1"/>
        <v>0</v>
      </c>
      <c r="AI27" s="69">
        <v>0</v>
      </c>
      <c r="AJ27" s="99">
        <v>0</v>
      </c>
      <c r="AK27" s="69" t="s">
        <v>90</v>
      </c>
      <c r="AL27" s="69" t="s">
        <v>90</v>
      </c>
      <c r="AM27" s="69">
        <v>0</v>
      </c>
      <c r="AN27" s="69" t="s">
        <v>90</v>
      </c>
      <c r="AO27" s="69" t="s">
        <v>90</v>
      </c>
      <c r="AP27" s="69" t="s">
        <v>90</v>
      </c>
      <c r="AQ27" s="67">
        <f t="shared" si="2"/>
        <v>0</v>
      </c>
      <c r="AR27" s="67">
        <f>+L27+AE27-AJ27</f>
        <v>22006908</v>
      </c>
      <c r="AS27" s="69" t="s">
        <v>88</v>
      </c>
      <c r="AT27" s="99">
        <v>22006908</v>
      </c>
      <c r="AU27" s="69" t="s">
        <v>91</v>
      </c>
      <c r="AV27" s="99">
        <v>0</v>
      </c>
      <c r="AW27" s="69" t="s">
        <v>90</v>
      </c>
      <c r="AX27" s="469">
        <v>10999408</v>
      </c>
      <c r="AY27" s="97">
        <f t="shared" si="3"/>
        <v>11007500</v>
      </c>
      <c r="AZ27" s="96">
        <f t="shared" si="4"/>
        <v>0.49981614863841844</v>
      </c>
      <c r="BA27" s="96">
        <v>0.49981614863841844</v>
      </c>
      <c r="BB27" s="69" t="s">
        <v>90</v>
      </c>
      <c r="BC27" s="69" t="s">
        <v>92</v>
      </c>
      <c r="BD27" s="507" t="s">
        <v>8436</v>
      </c>
      <c r="BE27" s="51" t="s">
        <v>88</v>
      </c>
      <c r="BF27" s="65" t="s">
        <v>147</v>
      </c>
    </row>
    <row r="28" spans="2:58" s="74" customFormat="1" ht="15.75" thickBot="1" x14ac:dyDescent="0.3">
      <c r="B28" s="600" t="s">
        <v>105</v>
      </c>
      <c r="C28" s="601"/>
      <c r="D28" s="602"/>
      <c r="E28" s="506">
        <f>+SUBTOTAL(3,E8:E27)</f>
        <v>20</v>
      </c>
      <c r="F28" s="76"/>
      <c r="G28" s="77"/>
      <c r="H28" s="77"/>
      <c r="I28" s="77"/>
      <c r="J28" s="78"/>
      <c r="K28" s="79"/>
      <c r="L28" s="505">
        <f>SUM(L8:L27)</f>
        <v>400108908</v>
      </c>
      <c r="M28" s="559"/>
      <c r="N28" s="560"/>
      <c r="O28" s="560"/>
      <c r="P28" s="560"/>
      <c r="Q28" s="560"/>
      <c r="R28" s="560"/>
      <c r="S28" s="560"/>
      <c r="T28" s="560"/>
      <c r="U28" s="560"/>
      <c r="V28" s="560"/>
      <c r="W28" s="560"/>
      <c r="X28" s="560"/>
      <c r="Y28" s="560"/>
      <c r="Z28" s="560"/>
      <c r="AA28" s="560"/>
      <c r="AB28" s="560"/>
      <c r="AC28" s="561"/>
      <c r="AD28" s="502">
        <f>SUM(AD8:AD27)</f>
        <v>8</v>
      </c>
      <c r="AE28" s="500">
        <f>SUM(AE8:AE27)</f>
        <v>31968000</v>
      </c>
      <c r="AF28" s="500">
        <f>SUM(AF8:AF27)</f>
        <v>0</v>
      </c>
      <c r="AG28" s="83"/>
      <c r="AH28" s="500">
        <f>SUM(AH8:AH27)</f>
        <v>248</v>
      </c>
      <c r="AI28" s="500">
        <f>SUM(AI8:AI27)</f>
        <v>2</v>
      </c>
      <c r="AJ28" s="504">
        <f>SUM(AJ8:AJ27)</f>
        <v>31968000</v>
      </c>
      <c r="AK28" s="83"/>
      <c r="AL28" s="83"/>
      <c r="AM28" s="503">
        <f>SUM(AM8:AM27)</f>
        <v>0</v>
      </c>
      <c r="AN28" s="559"/>
      <c r="AO28" s="560"/>
      <c r="AP28" s="560"/>
      <c r="AQ28" s="561"/>
      <c r="AR28" s="502">
        <f>SUM(AR8:AR27)</f>
        <v>400108908</v>
      </c>
      <c r="AS28" s="83"/>
      <c r="AT28" s="501">
        <f>SUM(AR28:AS28)</f>
        <v>400108908</v>
      </c>
      <c r="AU28" s="83"/>
      <c r="AV28" s="500">
        <f>SUM(AV8:AV27)</f>
        <v>0</v>
      </c>
      <c r="AW28" s="83"/>
      <c r="AX28" s="499">
        <f>SUM(AX8:AX27)</f>
        <v>297720908</v>
      </c>
      <c r="AY28" s="498">
        <f>SUM(AY8:AY27)</f>
        <v>102388000</v>
      </c>
      <c r="AZ28" s="559"/>
      <c r="BA28" s="560"/>
      <c r="BB28" s="560"/>
      <c r="BC28" s="560"/>
      <c r="BD28" s="560"/>
      <c r="BE28" s="560"/>
      <c r="BF28" s="560"/>
    </row>
  </sheetData>
  <sheetProtection formatCells="0" formatColumns="0" formatRows="0" insertRows="0" deleteRows="0" autoFilter="0"/>
  <mergeCells count="23">
    <mergeCell ref="F5:G5"/>
    <mergeCell ref="AD5:AQ5"/>
    <mergeCell ref="E6:G6"/>
    <mergeCell ref="H6:K6"/>
    <mergeCell ref="N6:O6"/>
    <mergeCell ref="P6:R6"/>
    <mergeCell ref="S6:U6"/>
    <mergeCell ref="AD6:AH6"/>
    <mergeCell ref="AU6:AZ6"/>
    <mergeCell ref="BA6:BC6"/>
    <mergeCell ref="BD6:BF6"/>
    <mergeCell ref="B28:D28"/>
    <mergeCell ref="M28:AC28"/>
    <mergeCell ref="AN28:AQ28"/>
    <mergeCell ref="AZ28:BF28"/>
    <mergeCell ref="V6:X6"/>
    <mergeCell ref="Y6:AC6"/>
    <mergeCell ref="AI6:AL6"/>
    <mergeCell ref="AM6:AQ6"/>
    <mergeCell ref="AS6:AT6"/>
    <mergeCell ref="B3:C6"/>
    <mergeCell ref="D3:G4"/>
    <mergeCell ref="H3:I5"/>
  </mergeCells>
  <conditionalFormatting sqref="F5 E6">
    <cfRule type="containsText" dxfId="199" priority="11" operator="containsText" text="Seleccione Ordenador">
      <formula>NOT(ISERROR(SEARCH("Seleccione Ordenador",E5)))</formula>
    </cfRule>
  </conditionalFormatting>
  <conditionalFormatting sqref="F5:G5">
    <cfRule type="colorScale" priority="10">
      <colorScale>
        <cfvo type="min"/>
        <cfvo type="percentile" val="50"/>
        <cfvo type="max"/>
        <color rgb="FFF8696B"/>
        <color rgb="FFFFEB84"/>
        <color rgb="FF63BE7B"/>
      </colorScale>
    </cfRule>
  </conditionalFormatting>
  <conditionalFormatting sqref="L8:L27">
    <cfRule type="cellIs" dxfId="198" priority="5" operator="greaterThan">
      <formula>$K$5</formula>
    </cfRule>
  </conditionalFormatting>
  <conditionalFormatting sqref="R25:S25">
    <cfRule type="cellIs" dxfId="197" priority="4" operator="greaterThan">
      <formula>$K$5</formula>
    </cfRule>
  </conditionalFormatting>
  <conditionalFormatting sqref="R27:S27">
    <cfRule type="cellIs" dxfId="196" priority="2" operator="greaterThan">
      <formula>$K$5</formula>
    </cfRule>
  </conditionalFormatting>
  <conditionalFormatting sqref="U18:U27">
    <cfRule type="cellIs" dxfId="195" priority="3" operator="greaterThan">
      <formula>$K$5</formula>
    </cfRule>
  </conditionalFormatting>
  <conditionalFormatting sqref="AC8:AC27 AH8:AH27 AQ8:AS27 AY8:BA27">
    <cfRule type="expression" dxfId="194" priority="9">
      <formula>+_xlfn.ISFORMULA(AC8)</formula>
    </cfRule>
  </conditionalFormatting>
  <conditionalFormatting sqref="AE8:AE27">
    <cfRule type="cellIs" dxfId="193" priority="6" operator="greaterThan">
      <formula>L8/2</formula>
    </cfRule>
  </conditionalFormatting>
  <conditionalFormatting sqref="AT8:AT27">
    <cfRule type="cellIs" dxfId="192" priority="1" operator="greaterThan">
      <formula>$K$5</formula>
    </cfRule>
  </conditionalFormatting>
  <dataValidations count="11">
    <dataValidation type="list" allowBlank="1" showInputMessage="1" showErrorMessage="1" sqref="AS8:AS27" xr:uid="{00000000-0002-0000-0000-00000A000000}">
      <formula1>"SI,DE REGALIAS, DE CONVENIOS,NO"</formula1>
    </dataValidation>
    <dataValidation type="list" allowBlank="1" showInputMessage="1" showErrorMessage="1" sqref="J8" xr:uid="{00000000-0002-0000-0000-000009000000}">
      <formula1>"CONTRATO DE OBRAS, OTROS TIPOS, PRESTACIÓN DE SERVICIOS, SUMINISTROS"</formula1>
    </dataValidation>
    <dataValidation type="list" allowBlank="1" showInputMessage="1" showErrorMessage="1" sqref="BC8:BC27" xr:uid="{00000000-0002-0000-0000-000008000000}">
      <formula1>"Por iniciar,En ejecucion,Suspendido,Terminado,Liquidado"</formula1>
    </dataValidation>
    <dataValidation type="list" allowBlank="1" showInputMessage="1" showErrorMessage="1" sqref="H8" xr:uid="{00000000-0002-0000-0000-000007000000}">
      <formula1>"OTRO SECTOR"</formula1>
    </dataValidation>
    <dataValidation type="list" allowBlank="1" showInputMessage="1" showErrorMessage="1" sqref="M8:M27" xr:uid="{00000000-0002-0000-0000-000006000000}">
      <formula1>"DIRECTA,CONVOCATORIA"</formula1>
    </dataValidation>
    <dataValidation type="list" allowBlank="1" showInputMessage="1" showErrorMessage="1" sqref="I8" xr:uid="{00000000-0002-0000-0000-000005000000}">
      <formula1>"FUNCIONAMIENTO,INVERSION,OTROS"</formula1>
    </dataValidation>
    <dataValidation type="list" allowBlank="1" showInputMessage="1" showErrorMessage="1" sqref="BF8:BF27" xr:uid="{00000000-0002-0000-0000-000004000000}">
      <formula1>"SI,NA por TIPO Contrato"</formula1>
    </dataValidation>
    <dataValidation type="list" allowBlank="1" showInputMessage="1" showErrorMessage="1" sqref="BE8:BE27" xr:uid="{00000000-0002-0000-0000-000003000000}">
      <formula1>"SI,NO HA INICIADO"</formula1>
    </dataValidation>
    <dataValidation type="list" allowBlank="1" showInputMessage="1" showErrorMessage="1" errorTitle="ERROR" error="SOLO VALIDO LISTA DESPLEGABLE" promptTitle="ESCOJA EL PERIODO" sqref="F5" xr:uid="{00000000-0002-0000-0000-000002000000}">
      <formula1>"Seleccione el periodo a presentar,ENERO,FEBRERO,MARZO,ABRIL,MAYO,JUNIO,JULIO,AGOSTO,SEPTIEMBRE,OCTUBRE,NOVIEMBRE,DICIEMBRE"</formula1>
    </dataValidation>
    <dataValidation type="list" allowBlank="1" showInputMessage="1" showErrorMessage="1" sqref="K4" xr:uid="{00000000-0002-0000-0000-000001000000}">
      <formula1>"42,250,3000"</formula1>
    </dataValidation>
    <dataValidation type="list" allowBlank="1" showInputMessage="1" showErrorMessage="1" sqref="V8:V21 AU8" xr:uid="{00000000-0002-0000-0000-000000000000}">
      <formula1>"SI,NO"</formula1>
    </dataValidation>
  </dataValidations>
  <hyperlinks>
    <hyperlink ref="BD8" r:id="rId1" xr:uid="{D7947DD3-CCAB-404A-BD3A-551E76C9FD65}"/>
    <hyperlink ref="BD9" r:id="rId2" xr:uid="{56CE76D8-EE1E-4ACE-8CFF-EE97A6DD9E00}"/>
    <hyperlink ref="BD10" r:id="rId3" xr:uid="{2C4C3596-23D4-4C76-A8D8-96E1987CF739}"/>
    <hyperlink ref="BD11" r:id="rId4" xr:uid="{354377EF-F1F1-4460-ACA7-5CA76546D766}"/>
    <hyperlink ref="BD12" r:id="rId5" xr:uid="{4444840D-2AA8-4120-87FA-79E2FD25694D}"/>
    <hyperlink ref="BD13" r:id="rId6" xr:uid="{B6C8EB68-4D6C-4A13-9A9F-8F6CA204B446}"/>
    <hyperlink ref="BD14" r:id="rId7" xr:uid="{090F8C34-3294-4D23-B85E-598F1FFF019D}"/>
    <hyperlink ref="BD15" r:id="rId8" xr:uid="{028E5051-239F-4DDE-9053-50C124623722}"/>
    <hyperlink ref="BD16" r:id="rId9" xr:uid="{67BD3DD6-9CCA-4E82-A873-155C1122847F}"/>
    <hyperlink ref="BD18" r:id="rId10" xr:uid="{E94518C8-77FA-462F-8915-3D6C9514E675}"/>
    <hyperlink ref="BD17" r:id="rId11" xr:uid="{08DFC3BC-A8AB-4082-951A-6C9C7B07AFBE}"/>
    <hyperlink ref="BD19" r:id="rId12" xr:uid="{F3D1462C-6D84-43CF-BB85-C75D393D2A30}"/>
    <hyperlink ref="BD20" r:id="rId13" xr:uid="{58C1923B-E9E8-4525-B9F9-304DF68F6C86}"/>
    <hyperlink ref="BD21" r:id="rId14" xr:uid="{59F4AEC9-86A6-4040-9636-851CB3FD2D61}"/>
    <hyperlink ref="BD22" r:id="rId15" xr:uid="{DCF191DB-9C10-4F42-BAA8-3FC7B958ACF1}"/>
    <hyperlink ref="BD23" r:id="rId16" xr:uid="{8B7A2D5E-FF37-4F40-AFBE-0BD03E44EFAC}"/>
    <hyperlink ref="BD24" r:id="rId17" xr:uid="{629CBE8F-AC8D-45CC-9222-053591D0DCFF}"/>
    <hyperlink ref="BD25" r:id="rId18" xr:uid="{83B6863C-BCA7-44D5-89C1-5B4B081BB262}"/>
    <hyperlink ref="BD26" r:id="rId19" xr:uid="{AAAE392D-9394-4D7E-9FCB-4A7F47A4106A}"/>
    <hyperlink ref="BD27" r:id="rId20" xr:uid="{1E0AA321-3331-43DD-987C-F58DE78FC32A}"/>
  </hyperlinks>
  <pageMargins left="0.7" right="0.7" top="0.75" bottom="0.75" header="0.3" footer="0.3"/>
  <pageSetup orientation="portrait" horizontalDpi="300" verticalDpi="300" r:id="rId21"/>
  <drawing r:id="rId2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406D6-5124-469B-BEA0-49A811E9ED72}">
  <sheetPr>
    <pageSetUpPr autoPageBreaks="0"/>
  </sheetPr>
  <dimension ref="A1:BW22"/>
  <sheetViews>
    <sheetView showGridLines="0" zoomScaleNormal="100" workbookViewId="0">
      <selection activeCell="G9" sqref="G9"/>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85546875" customWidth="1"/>
    <col min="6" max="6" width="15.7109375" style="8" customWidth="1"/>
    <col min="7" max="7" width="15.85546875" style="8" customWidth="1"/>
    <col min="8" max="8" width="16.5703125" style="8" customWidth="1"/>
    <col min="9" max="9" width="17.42578125" style="8" customWidth="1"/>
    <col min="10" max="10" width="17.42578125" style="89" customWidth="1"/>
    <col min="11" max="11" width="18.42578125" customWidth="1"/>
    <col min="12" max="12" width="13.42578125" bestFit="1" customWidth="1"/>
    <col min="13" max="13" width="13.42578125" customWidth="1"/>
    <col min="14" max="14" width="17.28515625" customWidth="1"/>
    <col min="15" max="15" width="16.42578125" customWidth="1"/>
    <col min="16" max="16" width="11.42578125" customWidth="1"/>
    <col min="17" max="17" width="12.42578125" customWidth="1"/>
    <col min="18" max="19" width="11.42578125" customWidth="1"/>
    <col min="20" max="20" width="14.7109375" customWidth="1"/>
    <col min="21" max="21" width="16.140625" customWidth="1"/>
    <col min="22"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8"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 min="58" max="58" width="18.7109375" customWidth="1"/>
  </cols>
  <sheetData>
    <row r="1" spans="1:75" ht="12.75" customHeight="1" x14ac:dyDescent="0.25">
      <c r="F1"/>
      <c r="G1"/>
      <c r="H1"/>
      <c r="I1"/>
      <c r="J1"/>
      <c r="X1" s="1"/>
      <c r="AK1"/>
    </row>
    <row r="2" spans="1:75" ht="11.25" customHeight="1" thickBot="1" x14ac:dyDescent="0.3">
      <c r="F2"/>
      <c r="G2"/>
      <c r="H2" s="2"/>
      <c r="I2"/>
      <c r="J2"/>
      <c r="X2" s="1"/>
      <c r="AK2"/>
    </row>
    <row r="3" spans="1:75" ht="21" customHeight="1" thickBot="1" x14ac:dyDescent="0.3">
      <c r="B3" s="573"/>
      <c r="C3" s="574"/>
      <c r="D3" s="579" t="s">
        <v>0</v>
      </c>
      <c r="E3" s="580"/>
      <c r="F3" s="580"/>
      <c r="G3" s="581"/>
      <c r="H3" s="585" t="s">
        <v>1</v>
      </c>
      <c r="I3" s="586"/>
      <c r="J3" s="3"/>
      <c r="K3" s="4" t="s">
        <v>2</v>
      </c>
      <c r="L3" s="5"/>
      <c r="M3" s="6"/>
      <c r="N3" s="6"/>
      <c r="O3" s="6"/>
      <c r="P3" s="6"/>
      <c r="Q3" s="6"/>
      <c r="R3" s="6"/>
      <c r="S3" s="6"/>
      <c r="T3" s="6"/>
      <c r="U3" s="6"/>
      <c r="V3" s="6"/>
      <c r="W3" s="6"/>
      <c r="X3" s="7"/>
      <c r="Y3" s="7"/>
      <c r="Z3" s="6"/>
      <c r="AA3" s="7"/>
      <c r="AB3" s="6"/>
      <c r="AC3" s="7"/>
      <c r="AD3" s="6"/>
      <c r="AE3" s="7"/>
      <c r="AF3" s="6"/>
      <c r="AG3" s="7"/>
      <c r="AH3" s="6"/>
      <c r="AI3" s="7"/>
      <c r="AJ3" s="6"/>
      <c r="AK3" s="6"/>
      <c r="AL3" s="7"/>
      <c r="AM3" s="6"/>
      <c r="AN3" s="7"/>
      <c r="AO3" s="6"/>
      <c r="AP3" s="6"/>
      <c r="AQ3" s="7"/>
      <c r="AR3" s="6"/>
      <c r="AS3" s="6"/>
      <c r="AT3" s="6"/>
      <c r="AU3" s="6"/>
      <c r="AV3" s="6"/>
      <c r="AW3" s="6"/>
      <c r="AX3" s="7"/>
      <c r="AY3" s="6"/>
      <c r="AZ3" s="6"/>
      <c r="BA3" s="7"/>
      <c r="BB3" s="6"/>
      <c r="BC3" s="7"/>
      <c r="BD3" s="6"/>
      <c r="BE3" s="7"/>
      <c r="BF3" s="6"/>
    </row>
    <row r="4" spans="1:75" ht="28.5" customHeight="1" thickBot="1" x14ac:dyDescent="0.3">
      <c r="B4" s="575"/>
      <c r="C4" s="576"/>
      <c r="D4" s="582"/>
      <c r="E4" s="583"/>
      <c r="F4" s="583"/>
      <c r="G4" s="584"/>
      <c r="H4" s="587"/>
      <c r="I4" s="588"/>
      <c r="J4" s="9"/>
      <c r="K4" s="10">
        <v>42</v>
      </c>
      <c r="L4" s="4" t="s">
        <v>3</v>
      </c>
      <c r="M4" s="6"/>
      <c r="N4" s="6"/>
      <c r="O4" s="6"/>
      <c r="P4" s="6"/>
      <c r="Q4" s="6"/>
      <c r="R4" s="6"/>
      <c r="S4" s="6"/>
      <c r="T4" s="6"/>
      <c r="U4" s="6"/>
      <c r="V4" s="6"/>
      <c r="W4" s="6"/>
      <c r="X4" s="7"/>
      <c r="Y4" s="7"/>
      <c r="Z4" s="6"/>
      <c r="AA4" s="7"/>
      <c r="AB4" s="6"/>
      <c r="AC4" s="7"/>
      <c r="AD4" s="6"/>
      <c r="AE4" s="7"/>
      <c r="AF4" s="6"/>
      <c r="AG4" s="7"/>
      <c r="AH4" s="6"/>
      <c r="AI4" s="7"/>
      <c r="AJ4" s="6"/>
      <c r="AK4" s="6"/>
      <c r="AL4" s="7"/>
      <c r="AM4" s="6"/>
      <c r="AN4" s="7"/>
      <c r="AO4" s="6"/>
      <c r="AP4" s="6"/>
      <c r="AQ4" s="7"/>
      <c r="AR4" s="6"/>
      <c r="AS4" s="6"/>
      <c r="AT4" s="6"/>
      <c r="AU4" s="6"/>
      <c r="AV4" s="6"/>
      <c r="AW4" s="6"/>
      <c r="AX4" s="7"/>
      <c r="AY4" s="6"/>
      <c r="AZ4" s="6"/>
      <c r="BA4" s="7"/>
      <c r="BB4" s="6"/>
      <c r="BC4" s="7"/>
      <c r="BD4" s="6"/>
      <c r="BE4" s="7"/>
      <c r="BF4" s="6"/>
    </row>
    <row r="5" spans="1:75" ht="23.25" customHeight="1" thickBot="1" x14ac:dyDescent="0.3">
      <c r="B5" s="575"/>
      <c r="C5" s="576"/>
      <c r="D5" s="11" t="s">
        <v>4</v>
      </c>
      <c r="E5" s="12"/>
      <c r="F5" s="591" t="s">
        <v>106</v>
      </c>
      <c r="G5" s="591"/>
      <c r="H5" s="589"/>
      <c r="I5" s="590"/>
      <c r="J5" s="9"/>
      <c r="K5" s="13">
        <f>+L6*K4</f>
        <v>73538010</v>
      </c>
      <c r="L5" s="14" t="s">
        <v>5</v>
      </c>
      <c r="M5" s="6"/>
      <c r="N5" s="6"/>
      <c r="O5" s="6"/>
      <c r="P5" s="6"/>
      <c r="Q5" s="6"/>
      <c r="R5" s="6"/>
      <c r="S5" s="6"/>
      <c r="T5" s="6"/>
      <c r="U5" s="6"/>
      <c r="V5" s="6"/>
      <c r="W5" s="6"/>
      <c r="X5" s="7"/>
      <c r="Y5" s="7"/>
      <c r="Z5" s="7"/>
      <c r="AA5" s="7"/>
      <c r="AB5" s="7"/>
      <c r="AC5" s="7"/>
      <c r="AD5" s="562" t="s">
        <v>6</v>
      </c>
      <c r="AE5" s="563"/>
      <c r="AF5" s="563"/>
      <c r="AG5" s="563"/>
      <c r="AH5" s="563"/>
      <c r="AI5" s="563"/>
      <c r="AJ5" s="563"/>
      <c r="AK5" s="563"/>
      <c r="AL5" s="563"/>
      <c r="AM5" s="563"/>
      <c r="AN5" s="563"/>
      <c r="AO5" s="563"/>
      <c r="AP5" s="563"/>
      <c r="AQ5" s="564"/>
      <c r="AR5" s="6"/>
      <c r="AS5" s="6"/>
      <c r="AT5" s="6"/>
      <c r="AU5" s="6"/>
      <c r="AV5" s="6"/>
      <c r="AW5" s="6"/>
      <c r="AX5" s="6"/>
      <c r="AY5" s="6"/>
      <c r="AZ5" s="6"/>
      <c r="BA5" s="6"/>
      <c r="BB5" s="6"/>
      <c r="BC5" s="6"/>
      <c r="BD5" s="6"/>
      <c r="BE5" s="6"/>
      <c r="BF5" s="6"/>
    </row>
    <row r="6" spans="1:75" s="15" customFormat="1" ht="31.5" customHeight="1" thickBot="1" x14ac:dyDescent="0.3">
      <c r="B6" s="577"/>
      <c r="C6" s="578"/>
      <c r="D6" s="16" t="s">
        <v>7</v>
      </c>
      <c r="E6" s="565" t="s">
        <v>7364</v>
      </c>
      <c r="F6" s="565"/>
      <c r="G6" s="566"/>
      <c r="H6" s="567" t="s">
        <v>9</v>
      </c>
      <c r="I6" s="568"/>
      <c r="J6" s="568"/>
      <c r="K6" s="569"/>
      <c r="L6" s="17">
        <v>1750905</v>
      </c>
      <c r="M6" s="6"/>
      <c r="N6" s="553" t="s">
        <v>10</v>
      </c>
      <c r="O6" s="554"/>
      <c r="P6" s="553" t="s">
        <v>11</v>
      </c>
      <c r="Q6" s="554"/>
      <c r="R6" s="555"/>
      <c r="S6" s="570" t="s">
        <v>12</v>
      </c>
      <c r="T6" s="571"/>
      <c r="U6" s="572"/>
      <c r="V6" s="553" t="s">
        <v>13</v>
      </c>
      <c r="W6" s="554"/>
      <c r="X6" s="554"/>
      <c r="Y6" s="562" t="s">
        <v>14</v>
      </c>
      <c r="Z6" s="563"/>
      <c r="AA6" s="563"/>
      <c r="AB6" s="563"/>
      <c r="AC6" s="564"/>
      <c r="AD6" s="562" t="s">
        <v>15</v>
      </c>
      <c r="AE6" s="563"/>
      <c r="AF6" s="563"/>
      <c r="AG6" s="563"/>
      <c r="AH6" s="564"/>
      <c r="AI6" s="553" t="s">
        <v>16</v>
      </c>
      <c r="AJ6" s="554"/>
      <c r="AK6" s="554"/>
      <c r="AL6" s="555"/>
      <c r="AM6" s="553" t="s">
        <v>17</v>
      </c>
      <c r="AN6" s="554"/>
      <c r="AO6" s="554"/>
      <c r="AP6" s="554"/>
      <c r="AQ6" s="555"/>
      <c r="AR6" s="6"/>
      <c r="AS6" s="553" t="s">
        <v>18</v>
      </c>
      <c r="AT6" s="555"/>
      <c r="AU6" s="553" t="s">
        <v>19</v>
      </c>
      <c r="AV6" s="554"/>
      <c r="AW6" s="554"/>
      <c r="AX6" s="554"/>
      <c r="AY6" s="554"/>
      <c r="AZ6" s="555"/>
      <c r="BA6" s="553" t="s">
        <v>20</v>
      </c>
      <c r="BB6" s="554"/>
      <c r="BC6" s="555"/>
      <c r="BD6" s="553" t="s">
        <v>21</v>
      </c>
      <c r="BE6" s="554"/>
      <c r="BF6" s="555"/>
    </row>
    <row r="7" spans="1:75" s="29" customFormat="1" ht="77.25" thickBot="1" x14ac:dyDescent="0.3">
      <c r="A7" s="18"/>
      <c r="B7" s="19" t="s">
        <v>22</v>
      </c>
      <c r="C7" s="20" t="s">
        <v>23</v>
      </c>
      <c r="D7" s="21" t="s">
        <v>24</v>
      </c>
      <c r="E7" s="22" t="s">
        <v>25</v>
      </c>
      <c r="F7" s="22" t="s">
        <v>26</v>
      </c>
      <c r="G7" s="21" t="s">
        <v>27</v>
      </c>
      <c r="H7" s="19" t="s">
        <v>28</v>
      </c>
      <c r="I7" s="19" t="s">
        <v>29</v>
      </c>
      <c r="J7" s="19" t="s">
        <v>30</v>
      </c>
      <c r="K7" s="19" t="s">
        <v>31</v>
      </c>
      <c r="L7" s="19" t="s">
        <v>32</v>
      </c>
      <c r="M7" s="19" t="s">
        <v>33</v>
      </c>
      <c r="N7" s="19" t="s">
        <v>34</v>
      </c>
      <c r="O7" s="20" t="s">
        <v>35</v>
      </c>
      <c r="P7" s="20" t="s">
        <v>36</v>
      </c>
      <c r="Q7" s="19" t="s">
        <v>37</v>
      </c>
      <c r="R7" s="19" t="s">
        <v>38</v>
      </c>
      <c r="S7" s="19" t="s">
        <v>39</v>
      </c>
      <c r="T7" s="19" t="s">
        <v>40</v>
      </c>
      <c r="U7" s="19" t="s">
        <v>41</v>
      </c>
      <c r="V7" s="19" t="s">
        <v>42</v>
      </c>
      <c r="W7" s="20" t="s">
        <v>43</v>
      </c>
      <c r="X7" s="19" t="s">
        <v>44</v>
      </c>
      <c r="Y7" s="19" t="s">
        <v>45</v>
      </c>
      <c r="Z7" s="19" t="s">
        <v>46</v>
      </c>
      <c r="AA7" s="19" t="s">
        <v>47</v>
      </c>
      <c r="AB7" s="23" t="s">
        <v>48</v>
      </c>
      <c r="AC7" s="24" t="s">
        <v>49</v>
      </c>
      <c r="AD7" s="19" t="s">
        <v>50</v>
      </c>
      <c r="AE7" s="19" t="s">
        <v>51</v>
      </c>
      <c r="AF7" s="19" t="s">
        <v>52</v>
      </c>
      <c r="AG7" s="23" t="s">
        <v>53</v>
      </c>
      <c r="AH7" s="24" t="s">
        <v>54</v>
      </c>
      <c r="AI7" s="19" t="s">
        <v>55</v>
      </c>
      <c r="AJ7" s="19" t="s">
        <v>56</v>
      </c>
      <c r="AK7" s="23" t="s">
        <v>57</v>
      </c>
      <c r="AL7" s="23" t="s">
        <v>58</v>
      </c>
      <c r="AM7" s="19" t="s">
        <v>59</v>
      </c>
      <c r="AN7" s="23" t="s">
        <v>60</v>
      </c>
      <c r="AO7" s="23" t="s">
        <v>61</v>
      </c>
      <c r="AP7" s="23" t="s">
        <v>62</v>
      </c>
      <c r="AQ7" s="24" t="s">
        <v>63</v>
      </c>
      <c r="AR7" s="24" t="s">
        <v>64</v>
      </c>
      <c r="AS7" s="19" t="s">
        <v>65</v>
      </c>
      <c r="AT7" s="19" t="s">
        <v>66</v>
      </c>
      <c r="AU7" s="19" t="s">
        <v>67</v>
      </c>
      <c r="AV7" s="19" t="s">
        <v>68</v>
      </c>
      <c r="AW7" s="19" t="s">
        <v>69</v>
      </c>
      <c r="AX7" s="25" t="s">
        <v>70</v>
      </c>
      <c r="AY7" s="26" t="s">
        <v>71</v>
      </c>
      <c r="AZ7" s="26" t="s">
        <v>72</v>
      </c>
      <c r="BA7" s="27" t="s">
        <v>73</v>
      </c>
      <c r="BB7" s="19" t="s">
        <v>74</v>
      </c>
      <c r="BC7" s="19" t="s">
        <v>75</v>
      </c>
      <c r="BD7" s="20" t="s">
        <v>76</v>
      </c>
      <c r="BE7" s="20" t="s">
        <v>77</v>
      </c>
      <c r="BF7" s="20" t="s">
        <v>78</v>
      </c>
      <c r="BG7" s="28"/>
      <c r="BH7" s="28"/>
      <c r="BI7" s="28"/>
      <c r="BJ7" s="28"/>
      <c r="BK7" s="28"/>
      <c r="BL7" s="28"/>
      <c r="BM7" s="28"/>
      <c r="BN7" s="28"/>
      <c r="BO7" s="28"/>
      <c r="BP7" s="28"/>
      <c r="BQ7" s="28"/>
      <c r="BR7" s="28"/>
      <c r="BS7" s="28"/>
      <c r="BT7" s="28"/>
      <c r="BU7" s="28"/>
      <c r="BV7" s="28"/>
      <c r="BW7" s="28"/>
    </row>
    <row r="8" spans="1:75" x14ac:dyDescent="0.25">
      <c r="B8" s="32">
        <v>2026</v>
      </c>
      <c r="C8" s="32">
        <v>891780111</v>
      </c>
      <c r="D8" s="32" t="s">
        <v>79</v>
      </c>
      <c r="E8" s="31" t="s">
        <v>7363</v>
      </c>
      <c r="F8" s="475" t="s">
        <v>7362</v>
      </c>
      <c r="G8" s="32">
        <v>0</v>
      </c>
      <c r="H8" s="32" t="s">
        <v>82</v>
      </c>
      <c r="I8" s="32" t="s">
        <v>83</v>
      </c>
      <c r="J8" s="33" t="s">
        <v>198</v>
      </c>
      <c r="K8" s="36" t="s">
        <v>7361</v>
      </c>
      <c r="L8" s="35">
        <v>15960000</v>
      </c>
      <c r="M8" s="32" t="s">
        <v>86</v>
      </c>
      <c r="N8" s="36" t="s">
        <v>7360</v>
      </c>
      <c r="O8" s="36">
        <v>1082859887</v>
      </c>
      <c r="P8" s="36">
        <v>88</v>
      </c>
      <c r="Q8" s="37">
        <v>46037</v>
      </c>
      <c r="R8" s="36">
        <v>15960000</v>
      </c>
      <c r="S8" s="36">
        <v>830</v>
      </c>
      <c r="T8" s="37">
        <v>46037</v>
      </c>
      <c r="U8" s="35">
        <v>15960000</v>
      </c>
      <c r="V8" s="32" t="s">
        <v>88</v>
      </c>
      <c r="W8" s="35">
        <v>45691169</v>
      </c>
      <c r="X8" s="31" t="s">
        <v>7293</v>
      </c>
      <c r="Y8" s="38">
        <v>46037</v>
      </c>
      <c r="Z8" s="38">
        <v>46037</v>
      </c>
      <c r="AA8" s="38" t="s">
        <v>90</v>
      </c>
      <c r="AB8" s="38">
        <v>46203</v>
      </c>
      <c r="AC8" s="474">
        <f t="shared" ref="AC8:AC21" si="0">+IF(AA8="1800-01-01",AB8-Z8,AB8-AA8)</f>
        <v>166</v>
      </c>
      <c r="AD8" s="32">
        <v>0</v>
      </c>
      <c r="AE8" s="35">
        <v>0</v>
      </c>
      <c r="AF8" s="32">
        <v>0</v>
      </c>
      <c r="AG8" s="32" t="s">
        <v>90</v>
      </c>
      <c r="AH8" s="41">
        <f t="shared" ref="AH8:AH21" si="1">+IF(AG8="1800-01-01",0,AG8-AB8)</f>
        <v>0</v>
      </c>
      <c r="AI8" s="32">
        <v>0</v>
      </c>
      <c r="AJ8" s="35">
        <v>0</v>
      </c>
      <c r="AK8" s="32" t="s">
        <v>90</v>
      </c>
      <c r="AL8" s="32" t="s">
        <v>90</v>
      </c>
      <c r="AM8" s="32">
        <v>0</v>
      </c>
      <c r="AN8" s="32" t="s">
        <v>90</v>
      </c>
      <c r="AO8" s="32" t="s">
        <v>90</v>
      </c>
      <c r="AP8" s="32" t="s">
        <v>90</v>
      </c>
      <c r="AQ8" s="41">
        <f t="shared" ref="AQ8:AQ21" si="2">+IF(AN8="1800-01-01",0,AO8-AN8)</f>
        <v>0</v>
      </c>
      <c r="AR8" s="41">
        <f>+L8+AE8-AJ8</f>
        <v>15960000</v>
      </c>
      <c r="AS8" s="32" t="s">
        <v>88</v>
      </c>
      <c r="AT8" s="35">
        <f t="shared" ref="AT8:AT21" si="3">AR8</f>
        <v>15960000</v>
      </c>
      <c r="AU8" s="32" t="s">
        <v>91</v>
      </c>
      <c r="AV8" s="35">
        <v>0</v>
      </c>
      <c r="AW8" s="32" t="s">
        <v>90</v>
      </c>
      <c r="AX8" s="473">
        <f>4560000+2850000+2850000+2850000</f>
        <v>13110000</v>
      </c>
      <c r="AY8" s="44">
        <f t="shared" ref="AY8:AY21" si="4">AR8-AX8</f>
        <v>2850000</v>
      </c>
      <c r="AZ8" s="45">
        <f t="shared" ref="AZ8:AZ21" si="5">+IFERROR(AX8/AR8,"_")</f>
        <v>0.8214285714285714</v>
      </c>
      <c r="BA8" s="46">
        <f t="shared" ref="BA8:BA21" si="6">AZ8</f>
        <v>0.8214285714285714</v>
      </c>
      <c r="BB8" s="32" t="s">
        <v>90</v>
      </c>
      <c r="BC8" s="32" t="s">
        <v>92</v>
      </c>
      <c r="BD8" s="401" t="s">
        <v>7359</v>
      </c>
      <c r="BE8" s="30" t="s">
        <v>88</v>
      </c>
      <c r="BF8" s="30" t="s">
        <v>88</v>
      </c>
    </row>
    <row r="9" spans="1:75" x14ac:dyDescent="0.25">
      <c r="B9" s="56">
        <v>2026</v>
      </c>
      <c r="C9" s="56">
        <v>891780111</v>
      </c>
      <c r="D9" s="56" t="s">
        <v>79</v>
      </c>
      <c r="E9" s="161" t="s">
        <v>7358</v>
      </c>
      <c r="F9" s="56" t="s">
        <v>7357</v>
      </c>
      <c r="G9" s="56">
        <v>0</v>
      </c>
      <c r="H9" s="56" t="s">
        <v>82</v>
      </c>
      <c r="I9" s="56" t="s">
        <v>83</v>
      </c>
      <c r="J9" s="121" t="s">
        <v>84</v>
      </c>
      <c r="K9" s="109" t="s">
        <v>7356</v>
      </c>
      <c r="L9" s="114">
        <v>21450000</v>
      </c>
      <c r="M9" s="56" t="s">
        <v>86</v>
      </c>
      <c r="N9" s="109" t="s">
        <v>7355</v>
      </c>
      <c r="O9" s="109">
        <v>1082986396</v>
      </c>
      <c r="P9" s="109">
        <v>120</v>
      </c>
      <c r="Q9" s="116">
        <v>46038</v>
      </c>
      <c r="R9" s="109">
        <v>21450000</v>
      </c>
      <c r="S9" s="109">
        <v>913</v>
      </c>
      <c r="T9" s="116">
        <v>46038</v>
      </c>
      <c r="U9" s="114">
        <v>21450000</v>
      </c>
      <c r="V9" s="56" t="s">
        <v>88</v>
      </c>
      <c r="W9" s="114">
        <v>45691169</v>
      </c>
      <c r="X9" s="161" t="s">
        <v>7293</v>
      </c>
      <c r="Y9" s="120">
        <v>46038</v>
      </c>
      <c r="Z9" s="120">
        <v>46038</v>
      </c>
      <c r="AA9" s="120" t="s">
        <v>90</v>
      </c>
      <c r="AB9" s="120">
        <v>46203</v>
      </c>
      <c r="AC9" s="472">
        <f t="shared" si="0"/>
        <v>165</v>
      </c>
      <c r="AD9" s="56">
        <v>0</v>
      </c>
      <c r="AE9" s="114">
        <v>0</v>
      </c>
      <c r="AF9" s="56">
        <v>0</v>
      </c>
      <c r="AG9" s="56" t="s">
        <v>90</v>
      </c>
      <c r="AH9" s="54">
        <f t="shared" si="1"/>
        <v>0</v>
      </c>
      <c r="AI9" s="56">
        <v>0</v>
      </c>
      <c r="AJ9" s="114">
        <v>0</v>
      </c>
      <c r="AK9" s="56" t="s">
        <v>90</v>
      </c>
      <c r="AL9" s="56" t="s">
        <v>90</v>
      </c>
      <c r="AM9" s="56">
        <v>0</v>
      </c>
      <c r="AN9" s="56" t="s">
        <v>90</v>
      </c>
      <c r="AO9" s="56" t="s">
        <v>90</v>
      </c>
      <c r="AP9" s="56" t="s">
        <v>90</v>
      </c>
      <c r="AQ9" s="54">
        <f t="shared" si="2"/>
        <v>0</v>
      </c>
      <c r="AR9" s="54">
        <f>+L9+AE9-AJ9</f>
        <v>21450000</v>
      </c>
      <c r="AS9" s="56" t="s">
        <v>88</v>
      </c>
      <c r="AT9" s="114">
        <f t="shared" si="3"/>
        <v>21450000</v>
      </c>
      <c r="AU9" s="56" t="s">
        <v>91</v>
      </c>
      <c r="AV9" s="114">
        <v>0</v>
      </c>
      <c r="AW9" s="56" t="s">
        <v>90</v>
      </c>
      <c r="AX9" s="247">
        <f>5850000+3900000+3900000+3900000</f>
        <v>17550000</v>
      </c>
      <c r="AY9" s="58">
        <f t="shared" si="4"/>
        <v>3900000</v>
      </c>
      <c r="AZ9" s="112">
        <f t="shared" si="5"/>
        <v>0.81818181818181823</v>
      </c>
      <c r="BA9" s="159">
        <f t="shared" si="6"/>
        <v>0.81818181818181823</v>
      </c>
      <c r="BB9" s="56" t="s">
        <v>90</v>
      </c>
      <c r="BC9" s="56" t="s">
        <v>92</v>
      </c>
      <c r="BD9" s="122" t="s">
        <v>7354</v>
      </c>
      <c r="BE9" s="51" t="s">
        <v>88</v>
      </c>
      <c r="BF9" s="51" t="s">
        <v>88</v>
      </c>
    </row>
    <row r="10" spans="1:75" x14ac:dyDescent="0.25">
      <c r="B10" s="56">
        <v>2026</v>
      </c>
      <c r="C10" s="56">
        <v>891780111</v>
      </c>
      <c r="D10" s="56" t="s">
        <v>79</v>
      </c>
      <c r="E10" s="161" t="s">
        <v>7353</v>
      </c>
      <c r="F10" s="56" t="s">
        <v>7352</v>
      </c>
      <c r="G10" s="56">
        <v>0</v>
      </c>
      <c r="H10" s="56" t="s">
        <v>82</v>
      </c>
      <c r="I10" s="56" t="s">
        <v>83</v>
      </c>
      <c r="J10" s="121" t="s">
        <v>84</v>
      </c>
      <c r="K10" s="109" t="s">
        <v>7351</v>
      </c>
      <c r="L10" s="114">
        <v>21450000</v>
      </c>
      <c r="M10" s="56" t="s">
        <v>86</v>
      </c>
      <c r="N10" s="109" t="s">
        <v>7350</v>
      </c>
      <c r="O10" s="109">
        <v>1082961539</v>
      </c>
      <c r="P10" s="109">
        <v>122</v>
      </c>
      <c r="Q10" s="116">
        <v>46038</v>
      </c>
      <c r="R10" s="109">
        <v>21450000</v>
      </c>
      <c r="S10" s="109">
        <v>914</v>
      </c>
      <c r="T10" s="116">
        <v>46038</v>
      </c>
      <c r="U10" s="114">
        <v>21450000</v>
      </c>
      <c r="V10" s="56" t="s">
        <v>88</v>
      </c>
      <c r="W10" s="114">
        <v>45691169</v>
      </c>
      <c r="X10" s="161" t="s">
        <v>7293</v>
      </c>
      <c r="Y10" s="120">
        <v>46038</v>
      </c>
      <c r="Z10" s="120">
        <v>46038</v>
      </c>
      <c r="AA10" s="120" t="s">
        <v>90</v>
      </c>
      <c r="AB10" s="120">
        <v>46203</v>
      </c>
      <c r="AC10" s="472">
        <f t="shared" si="0"/>
        <v>165</v>
      </c>
      <c r="AD10" s="56">
        <v>0</v>
      </c>
      <c r="AE10" s="114">
        <v>0</v>
      </c>
      <c r="AF10" s="56">
        <v>0</v>
      </c>
      <c r="AG10" s="56" t="s">
        <v>90</v>
      </c>
      <c r="AH10" s="54">
        <f t="shared" si="1"/>
        <v>0</v>
      </c>
      <c r="AI10" s="56">
        <v>0</v>
      </c>
      <c r="AJ10" s="114">
        <v>0</v>
      </c>
      <c r="AK10" s="56" t="s">
        <v>90</v>
      </c>
      <c r="AL10" s="56" t="s">
        <v>90</v>
      </c>
      <c r="AM10" s="56">
        <v>0</v>
      </c>
      <c r="AN10" s="56" t="s">
        <v>90</v>
      </c>
      <c r="AO10" s="56" t="s">
        <v>90</v>
      </c>
      <c r="AP10" s="56" t="s">
        <v>90</v>
      </c>
      <c r="AQ10" s="54">
        <f t="shared" si="2"/>
        <v>0</v>
      </c>
      <c r="AR10" s="54">
        <f>+L10+AE10-AJ10</f>
        <v>21450000</v>
      </c>
      <c r="AS10" s="56" t="s">
        <v>88</v>
      </c>
      <c r="AT10" s="114">
        <f t="shared" si="3"/>
        <v>21450000</v>
      </c>
      <c r="AU10" s="56" t="s">
        <v>91</v>
      </c>
      <c r="AV10" s="114">
        <v>0</v>
      </c>
      <c r="AW10" s="56" t="s">
        <v>90</v>
      </c>
      <c r="AX10" s="247">
        <f>5850000+3900000+3900000+3900000</f>
        <v>17550000</v>
      </c>
      <c r="AY10" s="58">
        <f t="shared" si="4"/>
        <v>3900000</v>
      </c>
      <c r="AZ10" s="112">
        <f t="shared" si="5"/>
        <v>0.81818181818181823</v>
      </c>
      <c r="BA10" s="159">
        <f t="shared" si="6"/>
        <v>0.81818181818181823</v>
      </c>
      <c r="BB10" s="56" t="s">
        <v>90</v>
      </c>
      <c r="BC10" s="56" t="s">
        <v>92</v>
      </c>
      <c r="BD10" s="122" t="s">
        <v>7349</v>
      </c>
      <c r="BE10" s="51" t="s">
        <v>88</v>
      </c>
      <c r="BF10" s="51" t="s">
        <v>88</v>
      </c>
    </row>
    <row r="11" spans="1:75" x14ac:dyDescent="0.25">
      <c r="B11" s="56">
        <v>2026</v>
      </c>
      <c r="C11" s="56">
        <v>891780111</v>
      </c>
      <c r="D11" s="56" t="s">
        <v>79</v>
      </c>
      <c r="E11" s="161" t="s">
        <v>7348</v>
      </c>
      <c r="F11" s="56" t="s">
        <v>7347</v>
      </c>
      <c r="G11" s="56">
        <v>0</v>
      </c>
      <c r="H11" s="56" t="s">
        <v>82</v>
      </c>
      <c r="I11" s="56" t="s">
        <v>83</v>
      </c>
      <c r="J11" s="121" t="s">
        <v>84</v>
      </c>
      <c r="K11" s="109" t="s">
        <v>7346</v>
      </c>
      <c r="L11" s="114">
        <v>21450000</v>
      </c>
      <c r="M11" s="56" t="s">
        <v>86</v>
      </c>
      <c r="N11" s="109" t="s">
        <v>7345</v>
      </c>
      <c r="O11" s="109">
        <v>1082989749</v>
      </c>
      <c r="P11" s="109">
        <v>121</v>
      </c>
      <c r="Q11" s="116">
        <v>46038</v>
      </c>
      <c r="R11" s="109">
        <v>21450000</v>
      </c>
      <c r="S11" s="109">
        <v>915</v>
      </c>
      <c r="T11" s="116">
        <v>46038</v>
      </c>
      <c r="U11" s="114">
        <v>21450000</v>
      </c>
      <c r="V11" s="56" t="s">
        <v>88</v>
      </c>
      <c r="W11" s="114">
        <v>45691169</v>
      </c>
      <c r="X11" s="161" t="s">
        <v>7293</v>
      </c>
      <c r="Y11" s="120">
        <v>46038</v>
      </c>
      <c r="Z11" s="120">
        <v>46038</v>
      </c>
      <c r="AA11" s="120" t="s">
        <v>90</v>
      </c>
      <c r="AB11" s="120">
        <v>46203</v>
      </c>
      <c r="AC11" s="472">
        <f t="shared" si="0"/>
        <v>165</v>
      </c>
      <c r="AD11" s="56">
        <v>0</v>
      </c>
      <c r="AE11" s="114">
        <v>0</v>
      </c>
      <c r="AF11" s="56">
        <v>0</v>
      </c>
      <c r="AG11" s="56" t="s">
        <v>90</v>
      </c>
      <c r="AH11" s="54">
        <f t="shared" si="1"/>
        <v>0</v>
      </c>
      <c r="AI11" s="56">
        <v>0</v>
      </c>
      <c r="AJ11" s="114">
        <v>0</v>
      </c>
      <c r="AK11" s="56" t="s">
        <v>90</v>
      </c>
      <c r="AL11" s="56" t="s">
        <v>90</v>
      </c>
      <c r="AM11" s="56">
        <v>0</v>
      </c>
      <c r="AN11" s="56" t="s">
        <v>90</v>
      </c>
      <c r="AO11" s="56" t="s">
        <v>90</v>
      </c>
      <c r="AP11" s="56" t="s">
        <v>90</v>
      </c>
      <c r="AQ11" s="54">
        <f t="shared" si="2"/>
        <v>0</v>
      </c>
      <c r="AR11" s="54">
        <f>+L11+AE11-AJ11</f>
        <v>21450000</v>
      </c>
      <c r="AS11" s="56" t="s">
        <v>88</v>
      </c>
      <c r="AT11" s="114">
        <f t="shared" si="3"/>
        <v>21450000</v>
      </c>
      <c r="AU11" s="56" t="s">
        <v>91</v>
      </c>
      <c r="AV11" s="114">
        <v>0</v>
      </c>
      <c r="AW11" s="56" t="s">
        <v>90</v>
      </c>
      <c r="AX11" s="247">
        <f>5850000+3900000+3900000+3900000</f>
        <v>17550000</v>
      </c>
      <c r="AY11" s="58">
        <f t="shared" si="4"/>
        <v>3900000</v>
      </c>
      <c r="AZ11" s="112">
        <f t="shared" si="5"/>
        <v>0.81818181818181823</v>
      </c>
      <c r="BA11" s="159">
        <f t="shared" si="6"/>
        <v>0.81818181818181823</v>
      </c>
      <c r="BB11" s="56" t="s">
        <v>90</v>
      </c>
      <c r="BC11" s="56" t="s">
        <v>92</v>
      </c>
      <c r="BD11" s="122" t="s">
        <v>7344</v>
      </c>
      <c r="BE11" s="51" t="s">
        <v>88</v>
      </c>
      <c r="BF11" s="51" t="s">
        <v>88</v>
      </c>
    </row>
    <row r="12" spans="1:75" x14ac:dyDescent="0.25">
      <c r="B12" s="56">
        <v>2026</v>
      </c>
      <c r="C12" s="56">
        <v>891780111</v>
      </c>
      <c r="D12" s="56" t="s">
        <v>79</v>
      </c>
      <c r="E12" s="161" t="s">
        <v>7343</v>
      </c>
      <c r="F12" s="56" t="s">
        <v>7342</v>
      </c>
      <c r="G12" s="56">
        <v>0</v>
      </c>
      <c r="H12" s="56" t="s">
        <v>82</v>
      </c>
      <c r="I12" s="56" t="s">
        <v>83</v>
      </c>
      <c r="J12" s="121" t="s">
        <v>84</v>
      </c>
      <c r="K12" s="109" t="s">
        <v>7341</v>
      </c>
      <c r="L12" s="114">
        <v>29700000</v>
      </c>
      <c r="M12" s="56" t="s">
        <v>86</v>
      </c>
      <c r="N12" s="109" t="s">
        <v>7340</v>
      </c>
      <c r="O12" s="109">
        <v>26671695</v>
      </c>
      <c r="P12" s="109">
        <v>138</v>
      </c>
      <c r="Q12" s="116">
        <v>46038</v>
      </c>
      <c r="R12" s="109">
        <v>29700000</v>
      </c>
      <c r="S12" s="109">
        <v>1002</v>
      </c>
      <c r="T12" s="116">
        <v>46041</v>
      </c>
      <c r="U12" s="114">
        <v>29700000</v>
      </c>
      <c r="V12" s="56" t="s">
        <v>88</v>
      </c>
      <c r="W12" s="114">
        <v>45691169</v>
      </c>
      <c r="X12" s="161" t="s">
        <v>7293</v>
      </c>
      <c r="Y12" s="120">
        <v>46041</v>
      </c>
      <c r="Z12" s="120">
        <v>46041</v>
      </c>
      <c r="AA12" s="120" t="s">
        <v>90</v>
      </c>
      <c r="AB12" s="120">
        <v>46203</v>
      </c>
      <c r="AC12" s="472">
        <f t="shared" si="0"/>
        <v>162</v>
      </c>
      <c r="AD12" s="56">
        <v>0</v>
      </c>
      <c r="AE12" s="114">
        <v>0</v>
      </c>
      <c r="AF12" s="56">
        <v>0</v>
      </c>
      <c r="AG12" s="56" t="s">
        <v>90</v>
      </c>
      <c r="AH12" s="54">
        <f t="shared" si="1"/>
        <v>0</v>
      </c>
      <c r="AI12" s="56">
        <v>0</v>
      </c>
      <c r="AJ12" s="114">
        <v>0</v>
      </c>
      <c r="AK12" s="56" t="s">
        <v>90</v>
      </c>
      <c r="AL12" s="56" t="s">
        <v>90</v>
      </c>
      <c r="AM12" s="56">
        <v>0</v>
      </c>
      <c r="AN12" s="56" t="s">
        <v>90</v>
      </c>
      <c r="AO12" s="56" t="s">
        <v>90</v>
      </c>
      <c r="AP12" s="56" t="s">
        <v>90</v>
      </c>
      <c r="AQ12" s="54">
        <f t="shared" si="2"/>
        <v>0</v>
      </c>
      <c r="AR12" s="54">
        <f>+L12+AE12-AJ12</f>
        <v>29700000</v>
      </c>
      <c r="AS12" s="56" t="s">
        <v>88</v>
      </c>
      <c r="AT12" s="114">
        <f t="shared" si="3"/>
        <v>29700000</v>
      </c>
      <c r="AU12" s="56" t="s">
        <v>91</v>
      </c>
      <c r="AV12" s="114">
        <v>0</v>
      </c>
      <c r="AW12" s="56" t="s">
        <v>90</v>
      </c>
      <c r="AX12" s="247">
        <f>7700000+5500000+5500000+5500000</f>
        <v>24200000</v>
      </c>
      <c r="AY12" s="58">
        <f t="shared" si="4"/>
        <v>5500000</v>
      </c>
      <c r="AZ12" s="112">
        <f t="shared" si="5"/>
        <v>0.81481481481481477</v>
      </c>
      <c r="BA12" s="159">
        <f t="shared" si="6"/>
        <v>0.81481481481481477</v>
      </c>
      <c r="BB12" s="56" t="s">
        <v>90</v>
      </c>
      <c r="BC12" s="56" t="s">
        <v>92</v>
      </c>
      <c r="BD12" s="122" t="s">
        <v>7339</v>
      </c>
      <c r="BE12" s="51" t="s">
        <v>88</v>
      </c>
      <c r="BF12" s="51" t="s">
        <v>88</v>
      </c>
    </row>
    <row r="13" spans="1:75" x14ac:dyDescent="0.25">
      <c r="B13" s="56">
        <v>2026</v>
      </c>
      <c r="C13" s="56">
        <v>891780111</v>
      </c>
      <c r="D13" s="56" t="s">
        <v>79</v>
      </c>
      <c r="E13" s="161" t="s">
        <v>7338</v>
      </c>
      <c r="F13" s="56" t="s">
        <v>7337</v>
      </c>
      <c r="G13" s="56">
        <v>0</v>
      </c>
      <c r="H13" s="56" t="s">
        <v>82</v>
      </c>
      <c r="I13" s="56" t="s">
        <v>83</v>
      </c>
      <c r="J13" s="121" t="s">
        <v>84</v>
      </c>
      <c r="K13" s="109" t="s">
        <v>7336</v>
      </c>
      <c r="L13" s="114">
        <v>15105000</v>
      </c>
      <c r="M13" s="56" t="s">
        <v>86</v>
      </c>
      <c r="N13" s="109" t="s">
        <v>7335</v>
      </c>
      <c r="O13" s="109">
        <v>57430189</v>
      </c>
      <c r="P13" s="109">
        <v>139</v>
      </c>
      <c r="Q13" s="116">
        <v>46038</v>
      </c>
      <c r="R13" s="109">
        <v>15390000</v>
      </c>
      <c r="S13" s="109">
        <v>2026</v>
      </c>
      <c r="T13" s="116">
        <v>46045</v>
      </c>
      <c r="U13" s="114">
        <v>15105000</v>
      </c>
      <c r="V13" s="56" t="s">
        <v>88</v>
      </c>
      <c r="W13" s="114">
        <v>45691169</v>
      </c>
      <c r="X13" s="161" t="s">
        <v>7293</v>
      </c>
      <c r="Y13" s="120">
        <v>46045</v>
      </c>
      <c r="Z13" s="120">
        <v>46045</v>
      </c>
      <c r="AA13" s="120" t="s">
        <v>90</v>
      </c>
      <c r="AB13" s="120">
        <v>46203</v>
      </c>
      <c r="AC13" s="472">
        <f t="shared" si="0"/>
        <v>158</v>
      </c>
      <c r="AD13" s="56">
        <v>0</v>
      </c>
      <c r="AE13" s="114">
        <v>0</v>
      </c>
      <c r="AF13" s="56">
        <v>0</v>
      </c>
      <c r="AG13" s="56" t="s">
        <v>90</v>
      </c>
      <c r="AH13" s="54">
        <f t="shared" si="1"/>
        <v>0</v>
      </c>
      <c r="AI13" s="56">
        <v>0</v>
      </c>
      <c r="AJ13" s="114">
        <v>0</v>
      </c>
      <c r="AK13" s="56" t="s">
        <v>90</v>
      </c>
      <c r="AL13" s="56" t="s">
        <v>90</v>
      </c>
      <c r="AM13" s="56">
        <v>0</v>
      </c>
      <c r="AN13" s="56" t="s">
        <v>90</v>
      </c>
      <c r="AO13" s="56" t="s">
        <v>90</v>
      </c>
      <c r="AP13" s="56" t="s">
        <v>90</v>
      </c>
      <c r="AQ13" s="54">
        <f t="shared" si="2"/>
        <v>0</v>
      </c>
      <c r="AR13" s="54">
        <f>+L13+AE13-AJ13</f>
        <v>15105000</v>
      </c>
      <c r="AS13" s="56" t="s">
        <v>88</v>
      </c>
      <c r="AT13" s="114">
        <f t="shared" si="3"/>
        <v>15105000</v>
      </c>
      <c r="AU13" s="56" t="s">
        <v>91</v>
      </c>
      <c r="AV13" s="114">
        <v>0</v>
      </c>
      <c r="AW13" s="56" t="s">
        <v>90</v>
      </c>
      <c r="AX13" s="247">
        <f>3705000+2850000+2850000+2850000</f>
        <v>12255000</v>
      </c>
      <c r="AY13" s="58">
        <f t="shared" si="4"/>
        <v>2850000</v>
      </c>
      <c r="AZ13" s="112">
        <f t="shared" si="5"/>
        <v>0.81132075471698117</v>
      </c>
      <c r="BA13" s="159">
        <f t="shared" si="6"/>
        <v>0.81132075471698117</v>
      </c>
      <c r="BB13" s="56" t="s">
        <v>90</v>
      </c>
      <c r="BC13" s="56" t="s">
        <v>92</v>
      </c>
      <c r="BD13" s="122" t="s">
        <v>7334</v>
      </c>
      <c r="BE13" s="51" t="s">
        <v>88</v>
      </c>
      <c r="BF13" s="51" t="s">
        <v>88</v>
      </c>
    </row>
    <row r="14" spans="1:75" x14ac:dyDescent="0.25">
      <c r="B14" s="56">
        <v>2026</v>
      </c>
      <c r="C14" s="56">
        <v>891780111</v>
      </c>
      <c r="D14" s="56" t="s">
        <v>79</v>
      </c>
      <c r="E14" s="161" t="s">
        <v>7333</v>
      </c>
      <c r="F14" s="56" t="s">
        <v>7332</v>
      </c>
      <c r="G14" s="56">
        <v>0</v>
      </c>
      <c r="H14" s="56" t="s">
        <v>82</v>
      </c>
      <c r="I14" s="56" t="s">
        <v>83</v>
      </c>
      <c r="J14" s="121" t="s">
        <v>84</v>
      </c>
      <c r="K14" s="109" t="s">
        <v>7331</v>
      </c>
      <c r="L14" s="114">
        <v>25110000</v>
      </c>
      <c r="M14" s="56" t="s">
        <v>86</v>
      </c>
      <c r="N14" s="109" t="s">
        <v>7330</v>
      </c>
      <c r="O14" s="109">
        <v>32775353</v>
      </c>
      <c r="P14" s="109">
        <v>137</v>
      </c>
      <c r="Q14" s="120">
        <v>46038</v>
      </c>
      <c r="R14" s="109">
        <v>25110000</v>
      </c>
      <c r="S14" s="109">
        <v>1177</v>
      </c>
      <c r="T14" s="120">
        <v>46042</v>
      </c>
      <c r="U14" s="114">
        <v>25110000</v>
      </c>
      <c r="V14" s="56" t="s">
        <v>88</v>
      </c>
      <c r="W14" s="114">
        <v>45691169</v>
      </c>
      <c r="X14" s="161" t="s">
        <v>7293</v>
      </c>
      <c r="Y14" s="120">
        <v>46042</v>
      </c>
      <c r="Z14" s="120">
        <v>46042</v>
      </c>
      <c r="AA14" s="120" t="s">
        <v>90</v>
      </c>
      <c r="AB14" s="120">
        <v>46203</v>
      </c>
      <c r="AC14" s="472">
        <f t="shared" si="0"/>
        <v>161</v>
      </c>
      <c r="AD14" s="56">
        <v>0</v>
      </c>
      <c r="AE14" s="114">
        <v>0</v>
      </c>
      <c r="AF14" s="56">
        <v>0</v>
      </c>
      <c r="AG14" s="56" t="s">
        <v>90</v>
      </c>
      <c r="AH14" s="54">
        <f t="shared" si="1"/>
        <v>0</v>
      </c>
      <c r="AI14" s="56">
        <v>0</v>
      </c>
      <c r="AJ14" s="114">
        <v>0</v>
      </c>
      <c r="AK14" s="56" t="s">
        <v>90</v>
      </c>
      <c r="AL14" s="56" t="s">
        <v>90</v>
      </c>
      <c r="AM14" s="56">
        <v>0</v>
      </c>
      <c r="AN14" s="56" t="s">
        <v>90</v>
      </c>
      <c r="AO14" s="56" t="s">
        <v>90</v>
      </c>
      <c r="AP14" s="56" t="s">
        <v>90</v>
      </c>
      <c r="AQ14" s="54">
        <f t="shared" si="2"/>
        <v>0</v>
      </c>
      <c r="AR14" s="54">
        <f>+L14+AE14-AJ14</f>
        <v>25110000</v>
      </c>
      <c r="AS14" s="56" t="s">
        <v>88</v>
      </c>
      <c r="AT14" s="114">
        <f t="shared" si="3"/>
        <v>25110000</v>
      </c>
      <c r="AU14" s="56" t="s">
        <v>91</v>
      </c>
      <c r="AV14" s="114">
        <v>0</v>
      </c>
      <c r="AW14" s="56" t="s">
        <v>90</v>
      </c>
      <c r="AX14" s="247">
        <f>6510000+4650000+4650000+4650000</f>
        <v>20460000</v>
      </c>
      <c r="AY14" s="58">
        <f t="shared" si="4"/>
        <v>4650000</v>
      </c>
      <c r="AZ14" s="112">
        <f t="shared" si="5"/>
        <v>0.81481481481481477</v>
      </c>
      <c r="BA14" s="159">
        <f t="shared" si="6"/>
        <v>0.81481481481481477</v>
      </c>
      <c r="BB14" s="56" t="s">
        <v>90</v>
      </c>
      <c r="BC14" s="56" t="s">
        <v>92</v>
      </c>
      <c r="BD14" s="122" t="s">
        <v>7329</v>
      </c>
      <c r="BE14" s="51" t="s">
        <v>88</v>
      </c>
      <c r="BF14" s="51" t="s">
        <v>88</v>
      </c>
    </row>
    <row r="15" spans="1:75" x14ac:dyDescent="0.25">
      <c r="B15" s="56">
        <v>2026</v>
      </c>
      <c r="C15" s="56">
        <v>891780111</v>
      </c>
      <c r="D15" s="56" t="s">
        <v>79</v>
      </c>
      <c r="E15" s="161" t="s">
        <v>7328</v>
      </c>
      <c r="F15" s="56" t="s">
        <v>7327</v>
      </c>
      <c r="G15" s="56">
        <v>0</v>
      </c>
      <c r="H15" s="56" t="s">
        <v>82</v>
      </c>
      <c r="I15" s="56" t="s">
        <v>83</v>
      </c>
      <c r="J15" s="121" t="s">
        <v>84</v>
      </c>
      <c r="K15" s="109" t="s">
        <v>7326</v>
      </c>
      <c r="L15" s="114">
        <v>12622000</v>
      </c>
      <c r="M15" s="56" t="s">
        <v>86</v>
      </c>
      <c r="N15" s="109" t="s">
        <v>7325</v>
      </c>
      <c r="O15" s="109">
        <v>1082832356</v>
      </c>
      <c r="P15" s="109">
        <v>327</v>
      </c>
      <c r="Q15" s="120">
        <v>46044</v>
      </c>
      <c r="R15" s="109">
        <v>12826000</v>
      </c>
      <c r="S15" s="109">
        <v>3074</v>
      </c>
      <c r="T15" s="120">
        <v>46049</v>
      </c>
      <c r="U15" s="114">
        <v>12622000</v>
      </c>
      <c r="V15" s="56" t="s">
        <v>88</v>
      </c>
      <c r="W15" s="114">
        <v>45691169</v>
      </c>
      <c r="X15" s="161" t="s">
        <v>7293</v>
      </c>
      <c r="Y15" s="120">
        <v>46049</v>
      </c>
      <c r="Z15" s="120">
        <v>46049</v>
      </c>
      <c r="AA15" s="120" t="s">
        <v>90</v>
      </c>
      <c r="AB15" s="120">
        <v>46203</v>
      </c>
      <c r="AC15" s="472">
        <f t="shared" si="0"/>
        <v>154</v>
      </c>
      <c r="AD15" s="56">
        <v>0</v>
      </c>
      <c r="AE15" s="114">
        <v>0</v>
      </c>
      <c r="AF15" s="56">
        <v>0</v>
      </c>
      <c r="AG15" s="56" t="s">
        <v>90</v>
      </c>
      <c r="AH15" s="54">
        <f t="shared" si="1"/>
        <v>0</v>
      </c>
      <c r="AI15" s="56">
        <v>0</v>
      </c>
      <c r="AJ15" s="114">
        <v>0</v>
      </c>
      <c r="AK15" s="56" t="s">
        <v>90</v>
      </c>
      <c r="AL15" s="56" t="s">
        <v>90</v>
      </c>
      <c r="AM15" s="56">
        <v>0</v>
      </c>
      <c r="AN15" s="56" t="s">
        <v>90</v>
      </c>
      <c r="AO15" s="56" t="s">
        <v>90</v>
      </c>
      <c r="AP15" s="56" t="s">
        <v>90</v>
      </c>
      <c r="AQ15" s="54">
        <f t="shared" si="2"/>
        <v>0</v>
      </c>
      <c r="AR15" s="54">
        <f>+L15+AE15-AJ15</f>
        <v>12622000</v>
      </c>
      <c r="AS15" s="56" t="s">
        <v>88</v>
      </c>
      <c r="AT15" s="114">
        <f t="shared" si="3"/>
        <v>12622000</v>
      </c>
      <c r="AU15" s="56" t="s">
        <v>91</v>
      </c>
      <c r="AV15" s="114">
        <v>0</v>
      </c>
      <c r="AW15" s="56" t="s">
        <v>90</v>
      </c>
      <c r="AX15" s="247">
        <f>2942000+2420000+2420000+2420000</f>
        <v>10202000</v>
      </c>
      <c r="AY15" s="58">
        <f t="shared" si="4"/>
        <v>2420000</v>
      </c>
      <c r="AZ15" s="112">
        <f t="shared" si="5"/>
        <v>0.80827127238155605</v>
      </c>
      <c r="BA15" s="159">
        <f t="shared" si="6"/>
        <v>0.80827127238155605</v>
      </c>
      <c r="BB15" s="56" t="s">
        <v>90</v>
      </c>
      <c r="BC15" s="56" t="s">
        <v>92</v>
      </c>
      <c r="BD15" s="122" t="s">
        <v>7324</v>
      </c>
      <c r="BE15" s="51" t="s">
        <v>88</v>
      </c>
      <c r="BF15" s="51" t="s">
        <v>88</v>
      </c>
    </row>
    <row r="16" spans="1:75" x14ac:dyDescent="0.25">
      <c r="B16" s="56">
        <v>2026</v>
      </c>
      <c r="C16" s="56">
        <v>891780111</v>
      </c>
      <c r="D16" s="56" t="s">
        <v>79</v>
      </c>
      <c r="E16" s="161" t="s">
        <v>7323</v>
      </c>
      <c r="F16" s="56" t="s">
        <v>7322</v>
      </c>
      <c r="G16" s="56">
        <v>0</v>
      </c>
      <c r="H16" s="56" t="s">
        <v>82</v>
      </c>
      <c r="I16" s="56" t="s">
        <v>83</v>
      </c>
      <c r="J16" s="121" t="s">
        <v>84</v>
      </c>
      <c r="K16" s="109" t="s">
        <v>7321</v>
      </c>
      <c r="L16" s="114">
        <v>17490000</v>
      </c>
      <c r="M16" s="56" t="s">
        <v>86</v>
      </c>
      <c r="N16" s="109" t="s">
        <v>7320</v>
      </c>
      <c r="O16" s="109">
        <v>1082977846</v>
      </c>
      <c r="P16" s="109">
        <v>285</v>
      </c>
      <c r="Q16" s="120">
        <v>46043</v>
      </c>
      <c r="R16" s="109">
        <v>17490000</v>
      </c>
      <c r="S16" s="109">
        <v>3098</v>
      </c>
      <c r="T16" s="120">
        <v>46049</v>
      </c>
      <c r="U16" s="114">
        <v>17490000</v>
      </c>
      <c r="V16" s="56" t="s">
        <v>88</v>
      </c>
      <c r="W16" s="114">
        <v>45691169</v>
      </c>
      <c r="X16" s="161" t="s">
        <v>7293</v>
      </c>
      <c r="Y16" s="120">
        <v>46049</v>
      </c>
      <c r="Z16" s="120">
        <v>46049</v>
      </c>
      <c r="AA16" s="120" t="s">
        <v>90</v>
      </c>
      <c r="AB16" s="120">
        <v>46203</v>
      </c>
      <c r="AC16" s="472">
        <f t="shared" si="0"/>
        <v>154</v>
      </c>
      <c r="AD16" s="56">
        <v>0</v>
      </c>
      <c r="AE16" s="114">
        <v>0</v>
      </c>
      <c r="AF16" s="56">
        <v>0</v>
      </c>
      <c r="AG16" s="56" t="s">
        <v>90</v>
      </c>
      <c r="AH16" s="54">
        <f t="shared" si="1"/>
        <v>0</v>
      </c>
      <c r="AI16" s="56">
        <v>0</v>
      </c>
      <c r="AJ16" s="114">
        <v>0</v>
      </c>
      <c r="AK16" s="56" t="s">
        <v>90</v>
      </c>
      <c r="AL16" s="56" t="s">
        <v>90</v>
      </c>
      <c r="AM16" s="56">
        <v>0</v>
      </c>
      <c r="AN16" s="56" t="s">
        <v>90</v>
      </c>
      <c r="AO16" s="56" t="s">
        <v>90</v>
      </c>
      <c r="AP16" s="56" t="s">
        <v>90</v>
      </c>
      <c r="AQ16" s="54">
        <f t="shared" si="2"/>
        <v>0</v>
      </c>
      <c r="AR16" s="54">
        <f>+L16+AE16-AJ16</f>
        <v>17490000</v>
      </c>
      <c r="AS16" s="56" t="s">
        <v>88</v>
      </c>
      <c r="AT16" s="114">
        <f t="shared" si="3"/>
        <v>17490000</v>
      </c>
      <c r="AU16" s="56" t="s">
        <v>91</v>
      </c>
      <c r="AV16" s="114">
        <v>0</v>
      </c>
      <c r="AW16" s="56" t="s">
        <v>90</v>
      </c>
      <c r="AX16" s="247">
        <f>3850000+3300000+3300000+3300000</f>
        <v>13750000</v>
      </c>
      <c r="AY16" s="58">
        <f t="shared" si="4"/>
        <v>3740000</v>
      </c>
      <c r="AZ16" s="112">
        <f t="shared" si="5"/>
        <v>0.78616352201257866</v>
      </c>
      <c r="BA16" s="159">
        <f t="shared" si="6"/>
        <v>0.78616352201257866</v>
      </c>
      <c r="BB16" s="56" t="s">
        <v>90</v>
      </c>
      <c r="BC16" s="56" t="s">
        <v>92</v>
      </c>
      <c r="BD16" s="122" t="s">
        <v>7319</v>
      </c>
      <c r="BE16" s="51" t="s">
        <v>88</v>
      </c>
      <c r="BF16" s="51" t="s">
        <v>88</v>
      </c>
    </row>
    <row r="17" spans="2:58" x14ac:dyDescent="0.25">
      <c r="B17" s="56">
        <v>2026</v>
      </c>
      <c r="C17" s="56">
        <v>891780111</v>
      </c>
      <c r="D17" s="56" t="s">
        <v>79</v>
      </c>
      <c r="E17" s="161" t="s">
        <v>7318</v>
      </c>
      <c r="F17" s="56" t="s">
        <v>7317</v>
      </c>
      <c r="G17" s="56">
        <v>0</v>
      </c>
      <c r="H17" s="56" t="s">
        <v>82</v>
      </c>
      <c r="I17" s="56" t="s">
        <v>7316</v>
      </c>
      <c r="J17" s="121" t="s">
        <v>84</v>
      </c>
      <c r="K17" s="109" t="s">
        <v>7315</v>
      </c>
      <c r="L17" s="114">
        <v>20000000</v>
      </c>
      <c r="M17" s="56" t="s">
        <v>86</v>
      </c>
      <c r="N17" s="109" t="s">
        <v>7314</v>
      </c>
      <c r="O17" s="109">
        <v>1083016785</v>
      </c>
      <c r="P17" s="109">
        <v>528</v>
      </c>
      <c r="Q17" s="120">
        <v>46052</v>
      </c>
      <c r="R17" s="109">
        <v>20000000</v>
      </c>
      <c r="S17" s="109">
        <v>3640</v>
      </c>
      <c r="T17" s="120">
        <v>46052</v>
      </c>
      <c r="U17" s="114">
        <v>20000000</v>
      </c>
      <c r="V17" s="56" t="s">
        <v>88</v>
      </c>
      <c r="W17" s="114">
        <v>45691169</v>
      </c>
      <c r="X17" s="161" t="s">
        <v>7293</v>
      </c>
      <c r="Y17" s="120">
        <v>46052</v>
      </c>
      <c r="Z17" s="120">
        <v>46055</v>
      </c>
      <c r="AA17" s="120" t="s">
        <v>90</v>
      </c>
      <c r="AB17" s="120">
        <v>46203</v>
      </c>
      <c r="AC17" s="472">
        <f t="shared" si="0"/>
        <v>148</v>
      </c>
      <c r="AD17" s="56">
        <v>0</v>
      </c>
      <c r="AE17" s="114">
        <v>0</v>
      </c>
      <c r="AF17" s="56">
        <v>0</v>
      </c>
      <c r="AG17" s="56" t="s">
        <v>90</v>
      </c>
      <c r="AH17" s="54">
        <f t="shared" si="1"/>
        <v>0</v>
      </c>
      <c r="AI17" s="56">
        <v>0</v>
      </c>
      <c r="AJ17" s="114">
        <v>0</v>
      </c>
      <c r="AK17" s="56" t="s">
        <v>90</v>
      </c>
      <c r="AL17" s="56" t="s">
        <v>90</v>
      </c>
      <c r="AM17" s="56">
        <v>0</v>
      </c>
      <c r="AN17" s="56" t="s">
        <v>90</v>
      </c>
      <c r="AO17" s="56" t="s">
        <v>90</v>
      </c>
      <c r="AP17" s="56" t="s">
        <v>90</v>
      </c>
      <c r="AQ17" s="54">
        <f t="shared" si="2"/>
        <v>0</v>
      </c>
      <c r="AR17" s="54">
        <f>+L17+AE17-AJ17</f>
        <v>20000000</v>
      </c>
      <c r="AS17" s="56" t="s">
        <v>88</v>
      </c>
      <c r="AT17" s="114">
        <f t="shared" si="3"/>
        <v>20000000</v>
      </c>
      <c r="AU17" s="56" t="s">
        <v>91</v>
      </c>
      <c r="AV17" s="114">
        <v>0</v>
      </c>
      <c r="AW17" s="56" t="s">
        <v>90</v>
      </c>
      <c r="AX17" s="247">
        <f>4000000+4000000+4000000+4000000</f>
        <v>16000000</v>
      </c>
      <c r="AY17" s="58">
        <f t="shared" si="4"/>
        <v>4000000</v>
      </c>
      <c r="AZ17" s="112">
        <f t="shared" si="5"/>
        <v>0.8</v>
      </c>
      <c r="BA17" s="159">
        <f t="shared" si="6"/>
        <v>0.8</v>
      </c>
      <c r="BB17" s="56" t="s">
        <v>90</v>
      </c>
      <c r="BC17" s="56" t="s">
        <v>92</v>
      </c>
      <c r="BD17" s="471" t="s">
        <v>7313</v>
      </c>
      <c r="BE17" s="56" t="s">
        <v>88</v>
      </c>
      <c r="BF17" s="56" t="s">
        <v>88</v>
      </c>
    </row>
    <row r="18" spans="2:58" x14ac:dyDescent="0.25">
      <c r="B18" s="56">
        <v>2026</v>
      </c>
      <c r="C18" s="56">
        <v>891780111</v>
      </c>
      <c r="D18" s="56" t="s">
        <v>79</v>
      </c>
      <c r="E18" s="161" t="s">
        <v>7312</v>
      </c>
      <c r="F18" s="56" t="s">
        <v>7311</v>
      </c>
      <c r="G18" s="56">
        <v>0</v>
      </c>
      <c r="H18" s="56" t="s">
        <v>82</v>
      </c>
      <c r="I18" s="56" t="s">
        <v>83</v>
      </c>
      <c r="J18" s="161" t="s">
        <v>84</v>
      </c>
      <c r="K18" s="109" t="s">
        <v>7310</v>
      </c>
      <c r="L18" s="114">
        <v>10000000</v>
      </c>
      <c r="M18" s="56" t="s">
        <v>86</v>
      </c>
      <c r="N18" s="109" t="s">
        <v>7309</v>
      </c>
      <c r="O18" s="109">
        <v>57308698</v>
      </c>
      <c r="P18" s="109">
        <v>507</v>
      </c>
      <c r="Q18" s="120">
        <v>46051</v>
      </c>
      <c r="R18" s="109">
        <v>12000000</v>
      </c>
      <c r="S18" s="109">
        <v>3671</v>
      </c>
      <c r="T18" s="120">
        <v>46052</v>
      </c>
      <c r="U18" s="114">
        <v>10000000</v>
      </c>
      <c r="V18" s="56" t="s">
        <v>88</v>
      </c>
      <c r="W18" s="114">
        <v>45691169</v>
      </c>
      <c r="X18" s="161" t="s">
        <v>7293</v>
      </c>
      <c r="Y18" s="120">
        <v>46052</v>
      </c>
      <c r="Z18" s="120">
        <v>46055</v>
      </c>
      <c r="AA18" s="120" t="s">
        <v>90</v>
      </c>
      <c r="AB18" s="120">
        <v>46173</v>
      </c>
      <c r="AC18" s="472">
        <f t="shared" si="0"/>
        <v>118</v>
      </c>
      <c r="AD18" s="56">
        <v>1</v>
      </c>
      <c r="AE18" s="114">
        <v>2500000</v>
      </c>
      <c r="AF18" s="56">
        <v>1</v>
      </c>
      <c r="AG18" s="120">
        <v>46203</v>
      </c>
      <c r="AH18" s="54">
        <f t="shared" si="1"/>
        <v>30</v>
      </c>
      <c r="AI18" s="56">
        <v>0</v>
      </c>
      <c r="AJ18" s="114">
        <v>0</v>
      </c>
      <c r="AK18" s="56" t="s">
        <v>90</v>
      </c>
      <c r="AL18" s="56" t="s">
        <v>90</v>
      </c>
      <c r="AM18" s="56">
        <v>0</v>
      </c>
      <c r="AN18" s="56" t="s">
        <v>90</v>
      </c>
      <c r="AO18" s="56" t="s">
        <v>90</v>
      </c>
      <c r="AP18" s="56" t="s">
        <v>90</v>
      </c>
      <c r="AQ18" s="54">
        <f t="shared" si="2"/>
        <v>0</v>
      </c>
      <c r="AR18" s="54">
        <f>+L18+AE18-AJ18</f>
        <v>12500000</v>
      </c>
      <c r="AS18" s="56" t="s">
        <v>88</v>
      </c>
      <c r="AT18" s="114">
        <f t="shared" si="3"/>
        <v>12500000</v>
      </c>
      <c r="AU18" s="56" t="s">
        <v>91</v>
      </c>
      <c r="AV18" s="114">
        <v>0</v>
      </c>
      <c r="AW18" s="56" t="s">
        <v>90</v>
      </c>
      <c r="AX18" s="247">
        <f>2500000+2500000+2500000+2500000</f>
        <v>10000000</v>
      </c>
      <c r="AY18" s="58">
        <f t="shared" si="4"/>
        <v>2500000</v>
      </c>
      <c r="AZ18" s="112">
        <f t="shared" si="5"/>
        <v>0.8</v>
      </c>
      <c r="BA18" s="159">
        <f t="shared" si="6"/>
        <v>0.8</v>
      </c>
      <c r="BB18" s="56" t="s">
        <v>90</v>
      </c>
      <c r="BC18" s="56" t="s">
        <v>92</v>
      </c>
      <c r="BD18" s="471" t="s">
        <v>7308</v>
      </c>
      <c r="BE18" s="56" t="s">
        <v>88</v>
      </c>
      <c r="BF18" s="56" t="s">
        <v>88</v>
      </c>
    </row>
    <row r="19" spans="2:58" x14ac:dyDescent="0.25">
      <c r="B19" s="56">
        <v>2026</v>
      </c>
      <c r="C19" s="56">
        <v>891780111</v>
      </c>
      <c r="D19" s="56" t="s">
        <v>79</v>
      </c>
      <c r="E19" s="161" t="s">
        <v>7307</v>
      </c>
      <c r="F19" s="56" t="s">
        <v>7306</v>
      </c>
      <c r="G19" s="56">
        <v>0</v>
      </c>
      <c r="H19" s="56" t="s">
        <v>82</v>
      </c>
      <c r="I19" s="56" t="s">
        <v>83</v>
      </c>
      <c r="J19" s="161" t="s">
        <v>198</v>
      </c>
      <c r="K19" s="109" t="s">
        <v>7305</v>
      </c>
      <c r="L19" s="114">
        <v>21440000</v>
      </c>
      <c r="M19" s="56" t="s">
        <v>86</v>
      </c>
      <c r="N19" s="109" t="s">
        <v>7304</v>
      </c>
      <c r="O19" s="109">
        <v>60385970</v>
      </c>
      <c r="P19" s="109">
        <v>431</v>
      </c>
      <c r="Q19" s="120">
        <v>46049</v>
      </c>
      <c r="R19" s="109">
        <v>21440000</v>
      </c>
      <c r="S19" s="109">
        <v>3649</v>
      </c>
      <c r="T19" s="120">
        <v>46050</v>
      </c>
      <c r="U19" s="114">
        <v>21440000</v>
      </c>
      <c r="V19" s="56" t="s">
        <v>88</v>
      </c>
      <c r="W19" s="114">
        <v>45691169</v>
      </c>
      <c r="X19" s="161" t="s">
        <v>7293</v>
      </c>
      <c r="Y19" s="120">
        <v>46050</v>
      </c>
      <c r="Z19" s="120">
        <v>46055</v>
      </c>
      <c r="AA19" s="120" t="s">
        <v>90</v>
      </c>
      <c r="AB19" s="120">
        <v>46073</v>
      </c>
      <c r="AC19" s="472">
        <f t="shared" si="0"/>
        <v>18</v>
      </c>
      <c r="AD19" s="56">
        <v>0</v>
      </c>
      <c r="AE19" s="114">
        <v>0</v>
      </c>
      <c r="AF19" s="56">
        <v>0</v>
      </c>
      <c r="AG19" s="56" t="s">
        <v>90</v>
      </c>
      <c r="AH19" s="54">
        <f t="shared" si="1"/>
        <v>0</v>
      </c>
      <c r="AI19" s="56">
        <v>0</v>
      </c>
      <c r="AJ19" s="114">
        <v>0</v>
      </c>
      <c r="AK19" s="56" t="s">
        <v>90</v>
      </c>
      <c r="AL19" s="56" t="s">
        <v>90</v>
      </c>
      <c r="AM19" s="56">
        <v>0</v>
      </c>
      <c r="AN19" s="56" t="s">
        <v>90</v>
      </c>
      <c r="AO19" s="56" t="s">
        <v>90</v>
      </c>
      <c r="AP19" s="56" t="s">
        <v>90</v>
      </c>
      <c r="AQ19" s="54">
        <f t="shared" si="2"/>
        <v>0</v>
      </c>
      <c r="AR19" s="54">
        <f>+L19+AE19-AJ19</f>
        <v>21440000</v>
      </c>
      <c r="AS19" s="56" t="s">
        <v>88</v>
      </c>
      <c r="AT19" s="114">
        <f t="shared" si="3"/>
        <v>21440000</v>
      </c>
      <c r="AU19" s="56" t="s">
        <v>91</v>
      </c>
      <c r="AV19" s="114">
        <v>0</v>
      </c>
      <c r="AW19" s="56" t="s">
        <v>90</v>
      </c>
      <c r="AX19" s="247">
        <v>21440000</v>
      </c>
      <c r="AY19" s="58">
        <f t="shared" si="4"/>
        <v>0</v>
      </c>
      <c r="AZ19" s="112">
        <f t="shared" si="5"/>
        <v>1</v>
      </c>
      <c r="BA19" s="159">
        <f t="shared" si="6"/>
        <v>1</v>
      </c>
      <c r="BB19" s="56" t="s">
        <v>90</v>
      </c>
      <c r="BC19" s="56" t="s">
        <v>149</v>
      </c>
      <c r="BD19" s="471" t="s">
        <v>7303</v>
      </c>
      <c r="BE19" s="56" t="s">
        <v>88</v>
      </c>
      <c r="BF19" s="51" t="s">
        <v>147</v>
      </c>
    </row>
    <row r="20" spans="2:58" x14ac:dyDescent="0.25">
      <c r="B20" s="56">
        <v>2026</v>
      </c>
      <c r="C20" s="56">
        <v>891780111</v>
      </c>
      <c r="D20" s="56" t="s">
        <v>79</v>
      </c>
      <c r="E20" s="161" t="s">
        <v>7302</v>
      </c>
      <c r="F20" s="56" t="s">
        <v>7301</v>
      </c>
      <c r="G20" s="56">
        <v>0</v>
      </c>
      <c r="H20" s="56" t="s">
        <v>82</v>
      </c>
      <c r="I20" s="56" t="s">
        <v>83</v>
      </c>
      <c r="J20" s="161" t="s">
        <v>198</v>
      </c>
      <c r="K20" s="109" t="s">
        <v>7300</v>
      </c>
      <c r="L20" s="114">
        <v>3000000</v>
      </c>
      <c r="M20" s="56" t="s">
        <v>86</v>
      </c>
      <c r="N20" s="109" t="s">
        <v>7299</v>
      </c>
      <c r="O20" s="109">
        <v>1082887911</v>
      </c>
      <c r="P20" s="109">
        <v>463</v>
      </c>
      <c r="Q20" s="120">
        <v>46050</v>
      </c>
      <c r="R20" s="109">
        <v>3000000</v>
      </c>
      <c r="S20" s="109">
        <v>3308</v>
      </c>
      <c r="T20" s="120">
        <v>46050</v>
      </c>
      <c r="U20" s="114">
        <v>3000000</v>
      </c>
      <c r="V20" s="56" t="s">
        <v>88</v>
      </c>
      <c r="W20" s="114">
        <v>45691169</v>
      </c>
      <c r="X20" s="161" t="s">
        <v>7293</v>
      </c>
      <c r="Y20" s="120">
        <v>46050</v>
      </c>
      <c r="Z20" s="120">
        <v>46062</v>
      </c>
      <c r="AA20" s="120" t="s">
        <v>90</v>
      </c>
      <c r="AB20" s="120">
        <v>46080</v>
      </c>
      <c r="AC20" s="472">
        <f t="shared" si="0"/>
        <v>18</v>
      </c>
      <c r="AD20" s="56">
        <v>0</v>
      </c>
      <c r="AE20" s="114">
        <v>0</v>
      </c>
      <c r="AF20" s="56">
        <v>0</v>
      </c>
      <c r="AG20" s="56" t="s">
        <v>90</v>
      </c>
      <c r="AH20" s="54">
        <f t="shared" si="1"/>
        <v>0</v>
      </c>
      <c r="AI20" s="56">
        <v>0</v>
      </c>
      <c r="AJ20" s="114">
        <v>0</v>
      </c>
      <c r="AK20" s="56" t="s">
        <v>90</v>
      </c>
      <c r="AL20" s="56" t="s">
        <v>90</v>
      </c>
      <c r="AM20" s="56">
        <v>0</v>
      </c>
      <c r="AN20" s="56" t="s">
        <v>90</v>
      </c>
      <c r="AO20" s="56" t="s">
        <v>90</v>
      </c>
      <c r="AP20" s="56" t="s">
        <v>90</v>
      </c>
      <c r="AQ20" s="54">
        <f t="shared" si="2"/>
        <v>0</v>
      </c>
      <c r="AR20" s="54">
        <f>+L20+AE20-AJ20</f>
        <v>3000000</v>
      </c>
      <c r="AS20" s="56" t="s">
        <v>88</v>
      </c>
      <c r="AT20" s="114">
        <f t="shared" si="3"/>
        <v>3000000</v>
      </c>
      <c r="AU20" s="56" t="s">
        <v>7291</v>
      </c>
      <c r="AV20" s="114">
        <v>0</v>
      </c>
      <c r="AW20" s="56" t="s">
        <v>90</v>
      </c>
      <c r="AX20" s="247">
        <v>3000000</v>
      </c>
      <c r="AY20" s="58">
        <f t="shared" si="4"/>
        <v>0</v>
      </c>
      <c r="AZ20" s="112">
        <f t="shared" si="5"/>
        <v>1</v>
      </c>
      <c r="BA20" s="159">
        <f t="shared" si="6"/>
        <v>1</v>
      </c>
      <c r="BB20" s="56" t="s">
        <v>90</v>
      </c>
      <c r="BC20" s="56" t="s">
        <v>149</v>
      </c>
      <c r="BD20" s="471" t="s">
        <v>7298</v>
      </c>
      <c r="BE20" s="56" t="s">
        <v>91</v>
      </c>
      <c r="BF20" s="51" t="s">
        <v>147</v>
      </c>
    </row>
    <row r="21" spans="2:58" ht="15.75" thickBot="1" x14ac:dyDescent="0.3">
      <c r="B21" s="69">
        <v>2026</v>
      </c>
      <c r="C21" s="69">
        <v>891780111</v>
      </c>
      <c r="D21" s="69" t="s">
        <v>79</v>
      </c>
      <c r="E21" s="155" t="s">
        <v>7297</v>
      </c>
      <c r="F21" s="69" t="s">
        <v>7296</v>
      </c>
      <c r="G21" s="69">
        <v>0</v>
      </c>
      <c r="H21" s="69" t="s">
        <v>82</v>
      </c>
      <c r="I21" s="69" t="s">
        <v>83</v>
      </c>
      <c r="J21" s="155" t="s">
        <v>84</v>
      </c>
      <c r="K21" s="93" t="s">
        <v>7295</v>
      </c>
      <c r="L21" s="99">
        <v>25000000</v>
      </c>
      <c r="M21" s="69" t="s">
        <v>86</v>
      </c>
      <c r="N21" s="93" t="s">
        <v>7294</v>
      </c>
      <c r="O21" s="93">
        <v>900267068</v>
      </c>
      <c r="P21" s="93">
        <v>516</v>
      </c>
      <c r="Q21" s="105">
        <v>46052</v>
      </c>
      <c r="R21" s="93">
        <v>25000000</v>
      </c>
      <c r="S21" s="93">
        <v>3649</v>
      </c>
      <c r="T21" s="105">
        <v>46052</v>
      </c>
      <c r="U21" s="99">
        <v>25000000</v>
      </c>
      <c r="V21" s="69" t="s">
        <v>88</v>
      </c>
      <c r="W21" s="99">
        <v>45691169</v>
      </c>
      <c r="X21" s="155" t="s">
        <v>7293</v>
      </c>
      <c r="Y21" s="105">
        <v>46052</v>
      </c>
      <c r="Z21" s="105">
        <v>46069</v>
      </c>
      <c r="AA21" s="105" t="s">
        <v>90</v>
      </c>
      <c r="AB21" s="105">
        <v>46080</v>
      </c>
      <c r="AC21" s="470">
        <f t="shared" si="0"/>
        <v>11</v>
      </c>
      <c r="AD21" s="69">
        <v>0</v>
      </c>
      <c r="AE21" s="99">
        <v>0</v>
      </c>
      <c r="AF21" s="69">
        <v>0</v>
      </c>
      <c r="AG21" s="69" t="s">
        <v>90</v>
      </c>
      <c r="AH21" s="67">
        <f t="shared" si="1"/>
        <v>0</v>
      </c>
      <c r="AI21" s="69">
        <v>0</v>
      </c>
      <c r="AJ21" s="99">
        <v>0</v>
      </c>
      <c r="AK21" s="69" t="s">
        <v>90</v>
      </c>
      <c r="AL21" s="69" t="s">
        <v>90</v>
      </c>
      <c r="AM21" s="69">
        <v>0</v>
      </c>
      <c r="AN21" s="69" t="s">
        <v>90</v>
      </c>
      <c r="AO21" s="69" t="s">
        <v>90</v>
      </c>
      <c r="AP21" s="69" t="s">
        <v>90</v>
      </c>
      <c r="AQ21" s="67">
        <f t="shared" si="2"/>
        <v>0</v>
      </c>
      <c r="AR21" s="67">
        <f>+L21+AE21-AJ21</f>
        <v>25000000</v>
      </c>
      <c r="AS21" s="69" t="s">
        <v>88</v>
      </c>
      <c r="AT21" s="99">
        <f t="shared" si="3"/>
        <v>25000000</v>
      </c>
      <c r="AU21" s="69" t="s">
        <v>91</v>
      </c>
      <c r="AV21" s="99">
        <v>0</v>
      </c>
      <c r="AW21" s="69" t="s">
        <v>90</v>
      </c>
      <c r="AX21" s="469">
        <v>0</v>
      </c>
      <c r="AY21" s="97">
        <f t="shared" si="4"/>
        <v>25000000</v>
      </c>
      <c r="AZ21" s="96">
        <f t="shared" si="5"/>
        <v>0</v>
      </c>
      <c r="BA21" s="151">
        <f t="shared" si="6"/>
        <v>0</v>
      </c>
      <c r="BB21" s="69" t="s">
        <v>90</v>
      </c>
      <c r="BC21" s="69" t="s">
        <v>92</v>
      </c>
      <c r="BD21" s="468" t="s">
        <v>7292</v>
      </c>
      <c r="BE21" s="69" t="s">
        <v>7291</v>
      </c>
      <c r="BF21" s="65" t="s">
        <v>147</v>
      </c>
    </row>
    <row r="22" spans="2:58" s="74" customFormat="1" ht="15.75" thickBot="1" x14ac:dyDescent="0.3">
      <c r="B22" s="556" t="s">
        <v>105</v>
      </c>
      <c r="C22" s="557"/>
      <c r="D22" s="558"/>
      <c r="E22" s="75">
        <f>+SUBTOTAL(3,E8:E21)</f>
        <v>14</v>
      </c>
      <c r="F22" s="76"/>
      <c r="G22" s="77"/>
      <c r="H22" s="77"/>
      <c r="I22" s="77"/>
      <c r="J22" s="78"/>
      <c r="K22" s="79"/>
      <c r="L22" s="80">
        <f>SUM(L8:L21)</f>
        <v>259777000</v>
      </c>
      <c r="M22" s="559"/>
      <c r="N22" s="560"/>
      <c r="O22" s="560"/>
      <c r="P22" s="560"/>
      <c r="Q22" s="560"/>
      <c r="R22" s="560"/>
      <c r="S22" s="560"/>
      <c r="T22" s="560"/>
      <c r="U22" s="560"/>
      <c r="V22" s="560"/>
      <c r="W22" s="560"/>
      <c r="X22" s="560"/>
      <c r="Y22" s="560"/>
      <c r="Z22" s="560"/>
      <c r="AA22" s="560"/>
      <c r="AB22" s="560"/>
      <c r="AC22" s="561"/>
      <c r="AD22" s="81">
        <f>SUM(AD8:AD21)</f>
        <v>1</v>
      </c>
      <c r="AE22" s="82">
        <f>SUM(AE8:AE21)</f>
        <v>2500000</v>
      </c>
      <c r="AF22" s="82">
        <f>SUM(AF8:AF21)</f>
        <v>1</v>
      </c>
      <c r="AG22" s="83"/>
      <c r="AH22" s="82">
        <f>SUM(AH8:AH21)</f>
        <v>30</v>
      </c>
      <c r="AI22" s="82">
        <f>SUM(AI8:AI21)</f>
        <v>0</v>
      </c>
      <c r="AJ22" s="84">
        <f>SUM(AJ8:AJ21)</f>
        <v>0</v>
      </c>
      <c r="AK22" s="83"/>
      <c r="AL22" s="83"/>
      <c r="AM22" s="85">
        <f>SUM(AM8:AM21)</f>
        <v>0</v>
      </c>
      <c r="AN22" s="559"/>
      <c r="AO22" s="560"/>
      <c r="AP22" s="560"/>
      <c r="AQ22" s="561"/>
      <c r="AR22" s="81">
        <f>SUM(AR8:AR21)</f>
        <v>262277000</v>
      </c>
      <c r="AS22" s="83"/>
      <c r="AT22" s="86">
        <f>SUM(AR22:AS22)</f>
        <v>262277000</v>
      </c>
      <c r="AU22" s="83"/>
      <c r="AV22" s="82">
        <f>SUM(AV8:AV21)</f>
        <v>0</v>
      </c>
      <c r="AW22" s="83"/>
      <c r="AX22" s="551">
        <f>SUM(AX8:AX21)</f>
        <v>197067000</v>
      </c>
      <c r="AY22" s="552">
        <f>SUM(AY8:AY21)</f>
        <v>65210000</v>
      </c>
      <c r="AZ22" s="559"/>
      <c r="BA22" s="560"/>
      <c r="BB22" s="560"/>
      <c r="BC22" s="560"/>
      <c r="BD22" s="560"/>
      <c r="BE22" s="560"/>
      <c r="BF22" s="560"/>
    </row>
  </sheetData>
  <sheetProtection formatCells="0" formatColumns="0" formatRows="0" insertRows="0" deleteRows="0" autoFilter="0"/>
  <mergeCells count="23">
    <mergeCell ref="AM6:AQ6"/>
    <mergeCell ref="AS6:AT6"/>
    <mergeCell ref="B3:C6"/>
    <mergeCell ref="D3:G4"/>
    <mergeCell ref="AU6:AZ6"/>
    <mergeCell ref="H3:I5"/>
    <mergeCell ref="F5:G5"/>
    <mergeCell ref="AD5:AQ5"/>
    <mergeCell ref="BA6:BC6"/>
    <mergeCell ref="BD6:BF6"/>
    <mergeCell ref="B22:D22"/>
    <mergeCell ref="M22:AC22"/>
    <mergeCell ref="AN22:AQ22"/>
    <mergeCell ref="AZ22:BF22"/>
    <mergeCell ref="V6:X6"/>
    <mergeCell ref="Y6:AC6"/>
    <mergeCell ref="E6:G6"/>
    <mergeCell ref="H6:K6"/>
    <mergeCell ref="N6:O6"/>
    <mergeCell ref="P6:R6"/>
    <mergeCell ref="S6:U6"/>
    <mergeCell ref="AD6:AH6"/>
    <mergeCell ref="AI6:AL6"/>
  </mergeCells>
  <conditionalFormatting sqref="F5 E6">
    <cfRule type="containsText" dxfId="191" priority="11" operator="containsText" text="Seleccione Ordenador">
      <formula>NOT(ISERROR(SEARCH("Seleccione Ordenador",E5)))</formula>
    </cfRule>
  </conditionalFormatting>
  <conditionalFormatting sqref="F9">
    <cfRule type="colorScale" priority="6">
      <colorScale>
        <cfvo type="min"/>
        <cfvo type="max"/>
        <color theme="5" tint="0.59999389629810485"/>
        <color rgb="FFFFEF9C"/>
      </colorScale>
    </cfRule>
  </conditionalFormatting>
  <conditionalFormatting sqref="F5:G5">
    <cfRule type="colorScale" priority="10">
      <colorScale>
        <cfvo type="min"/>
        <cfvo type="percentile" val="50"/>
        <cfvo type="max"/>
        <color rgb="FFF8696B"/>
        <color rgb="FFFFEB84"/>
        <color rgb="FF63BE7B"/>
      </colorScale>
    </cfRule>
  </conditionalFormatting>
  <conditionalFormatting sqref="L8:L21">
    <cfRule type="cellIs" dxfId="190" priority="5" operator="greaterThan">
      <formula>$K$5</formula>
    </cfRule>
  </conditionalFormatting>
  <conditionalFormatting sqref="AC8:AC21">
    <cfRule type="expression" dxfId="189" priority="4">
      <formula>+_xlfn.ISFORMULA(AC8)</formula>
    </cfRule>
  </conditionalFormatting>
  <conditionalFormatting sqref="AE8:AE21">
    <cfRule type="cellIs" dxfId="188" priority="2" operator="greaterThan">
      <formula>#REF!/2</formula>
    </cfRule>
  </conditionalFormatting>
  <conditionalFormatting sqref="AH8:AH21">
    <cfRule type="expression" dxfId="187" priority="3">
      <formula>+_xlfn.ISFORMULA(AH8)</formula>
    </cfRule>
  </conditionalFormatting>
  <conditionalFormatting sqref="AQ8:AT21">
    <cfRule type="expression" dxfId="186" priority="1">
      <formula>+_xlfn.ISFORMULA(AQ8)</formula>
    </cfRule>
  </conditionalFormatting>
  <conditionalFormatting sqref="AY8:BA21">
    <cfRule type="expression" dxfId="185" priority="9">
      <formula>+_xlfn.ISFORMULA(AY8)</formula>
    </cfRule>
  </conditionalFormatting>
  <dataValidations count="8">
    <dataValidation type="list" allowBlank="1" showInputMessage="1" showErrorMessage="1" sqref="BE8:BE16" xr:uid="{D096105F-5929-4243-ADB3-37720780EE55}">
      <formula1>"SI,NO HA INICIADO"</formula1>
    </dataValidation>
    <dataValidation type="list" allowBlank="1" showInputMessage="1" showErrorMessage="1" sqref="BF8:BF16 BF19:BF21" xr:uid="{25D94AD2-4EF5-4B9D-8DCB-00C4902BC2FE}">
      <formula1>"SI,NA por TIPO Contrato"</formula1>
    </dataValidation>
    <dataValidation type="list" allowBlank="1" showInputMessage="1" showErrorMessage="1" sqref="V8:V16 V21" xr:uid="{6BCCD738-EFF4-4E66-8FCA-14079FF87688}">
      <formula1>"SI,NO"</formula1>
    </dataValidation>
    <dataValidation type="list" allowBlank="1" showInputMessage="1" showErrorMessage="1" sqref="J8:J17" xr:uid="{E12C14C2-DDAD-4690-B93B-23875231AEF0}">
      <formula1>"CONTRATO DE OBRAS, OTROS TIPOS, PRESTACIÓN DE SERVICIOS, SUMINISTROS"</formula1>
    </dataValidation>
    <dataValidation type="list" allowBlank="1" showInputMessage="1" showErrorMessage="1" sqref="BC8:BC21" xr:uid="{1D613BF0-8C30-4A63-8536-6BBE7BAC066B}">
      <formula1>"Por iniciar,En ejecucion,Suspendido,Terminado,Liquidado"</formula1>
    </dataValidation>
    <dataValidation type="list" allowBlank="1" showInputMessage="1" showErrorMessage="1" errorTitle="ERROR" error="SOLO VALIDO LISTA DESPLEGABLE" promptTitle="ESCOJA EL PERIODO" sqref="F5" xr:uid="{9C42B0B1-42AA-4E69-BB8D-92B172E55FFB}">
      <formula1>"Seleccione el periodo a presentar,ENERO,FEBRERO,MARZO,ABRIL,MAYO,JUNIO,JULIO,AGOSTO,SEPTIEMBRE,OCTUBRE,NOVIEMBRE,DICIEMBRE"</formula1>
    </dataValidation>
    <dataValidation type="list" allowBlank="1" showInputMessage="1" showErrorMessage="1" sqref="K4" xr:uid="{F3623458-5374-4270-BA1A-44D526276FCA}">
      <formula1>"42,250,3000"</formula1>
    </dataValidation>
    <dataValidation type="list" allowBlank="1" showInputMessage="1" showErrorMessage="1" sqref="AS8:AS21" xr:uid="{B5841384-75F8-4985-AF8D-C58DD0B666CB}">
      <formula1>"SI,NO,DE REGALIAS,DE CONVENIOS"</formula1>
    </dataValidation>
  </dataValidations>
  <hyperlinks>
    <hyperlink ref="BD13" r:id="rId1" xr:uid="{05CD5791-1CFA-4DE6-A283-D6BCA19D8FA9}"/>
    <hyperlink ref="BD14" r:id="rId2" xr:uid="{63C34BEB-4F4F-477C-9955-5990933AC150}"/>
    <hyperlink ref="BD15" r:id="rId3" xr:uid="{6D675A29-5FDF-4283-B6FB-AFB24728F935}"/>
    <hyperlink ref="BD16" r:id="rId4" xr:uid="{10A3AAC3-55FE-41BD-8CD0-610314D284F6}"/>
    <hyperlink ref="BD17" r:id="rId5" xr:uid="{04B6180B-883C-479B-823A-ED548D02E632}"/>
    <hyperlink ref="BD18" r:id="rId6" xr:uid="{DA476C16-24BC-422E-8C73-554F9B6386A2}"/>
    <hyperlink ref="BD19" r:id="rId7" xr:uid="{771C3ED9-822E-4110-A232-DEC2ED04FB1B}"/>
    <hyperlink ref="BD20" r:id="rId8" xr:uid="{A246751B-A074-4BBD-B95C-6617943F4088}"/>
    <hyperlink ref="BD8" r:id="rId9" xr:uid="{1F5C264C-8AF8-43C8-B40D-678351C43D57}"/>
    <hyperlink ref="BD9" r:id="rId10" xr:uid="{9C1BDA14-F72C-4DD5-8F81-FF001CFF00DF}"/>
    <hyperlink ref="BD11" r:id="rId11" xr:uid="{D2EE7709-7414-4F61-9588-00170AA76305}"/>
    <hyperlink ref="BD10" r:id="rId12" xr:uid="{BAF9B1BC-B97D-43E5-9C69-1BAA030A8B19}"/>
    <hyperlink ref="BD12" r:id="rId13" xr:uid="{818A84C3-F566-4908-BF60-279EC5DDC1CD}"/>
    <hyperlink ref="BD21" r:id="rId14" xr:uid="{2C3CA56C-5F69-4ADB-B226-271776D38143}"/>
  </hyperlinks>
  <pageMargins left="0.7" right="0.7" top="0.75" bottom="0.75" header="0.3" footer="0.3"/>
  <pageSetup orientation="portrait" horizontalDpi="300" verticalDpi="300" r:id="rId15"/>
  <ignoredErrors>
    <ignoredError sqref="AX8:AX18" unlockedFormula="1"/>
  </ignoredErrors>
  <drawing r:id="rId1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00293-4802-4E03-AF00-B3EAC9A09A7A}">
  <dimension ref="A1:BW26"/>
  <sheetViews>
    <sheetView showGridLines="0" workbookViewId="0">
      <selection activeCell="F10" sqref="F10"/>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85546875" customWidth="1"/>
    <col min="6" max="6" width="15.7109375" style="8" customWidth="1"/>
    <col min="7" max="7" width="15.85546875" style="8" customWidth="1"/>
    <col min="8" max="8" width="16.5703125" style="8" customWidth="1"/>
    <col min="9" max="9" width="17.42578125" style="8" customWidth="1"/>
    <col min="10" max="10" width="17.42578125" style="89"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9" width="11.42578125" customWidth="1"/>
    <col min="20" max="20" width="14.7109375" customWidth="1"/>
    <col min="21" max="21" width="16.140625" customWidth="1"/>
    <col min="22"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8"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 min="58" max="58" width="21.5703125" customWidth="1"/>
  </cols>
  <sheetData>
    <row r="1" spans="1:75" ht="15.75" thickBot="1" x14ac:dyDescent="0.3">
      <c r="F1"/>
      <c r="G1"/>
      <c r="H1"/>
      <c r="I1"/>
      <c r="J1"/>
      <c r="X1" s="1"/>
      <c r="AK1"/>
    </row>
    <row r="2" spans="1:75" ht="21" customHeight="1" thickBot="1" x14ac:dyDescent="0.3">
      <c r="B2" s="573"/>
      <c r="C2" s="574"/>
      <c r="D2" s="579" t="s">
        <v>0</v>
      </c>
      <c r="E2" s="580"/>
      <c r="F2" s="580"/>
      <c r="G2" s="581"/>
      <c r="H2" s="585" t="s">
        <v>1</v>
      </c>
      <c r="I2" s="586"/>
      <c r="J2" s="3"/>
      <c r="K2" s="4" t="s">
        <v>2</v>
      </c>
      <c r="L2" s="5"/>
      <c r="M2" s="6"/>
      <c r="N2" s="6"/>
      <c r="O2" s="6"/>
      <c r="P2" s="6"/>
      <c r="Q2" s="6"/>
      <c r="R2" s="6"/>
      <c r="S2" s="6"/>
      <c r="T2" s="6"/>
      <c r="U2" s="6"/>
      <c r="V2" s="6"/>
      <c r="W2" s="6"/>
      <c r="X2" s="7"/>
      <c r="Y2" s="7"/>
      <c r="Z2" s="6"/>
      <c r="AA2" s="7"/>
      <c r="AB2" s="6"/>
      <c r="AC2" s="7"/>
      <c r="AD2" s="6"/>
      <c r="AE2" s="7"/>
      <c r="AF2" s="6"/>
      <c r="AG2" s="7"/>
      <c r="AH2" s="6"/>
      <c r="AI2" s="7"/>
      <c r="AJ2" s="6"/>
      <c r="AK2" s="6"/>
      <c r="AL2" s="7"/>
      <c r="AM2" s="6"/>
      <c r="AN2" s="7"/>
      <c r="AO2" s="6"/>
      <c r="AP2" s="6"/>
      <c r="AQ2" s="7"/>
      <c r="AR2" s="6"/>
      <c r="AS2" s="6"/>
      <c r="AT2" s="6"/>
      <c r="AU2" s="6"/>
      <c r="AV2" s="6"/>
      <c r="AW2" s="6"/>
      <c r="AX2" s="7"/>
      <c r="AY2" s="6"/>
      <c r="AZ2" s="6"/>
      <c r="BA2" s="7"/>
      <c r="BB2" s="6"/>
      <c r="BC2" s="7"/>
      <c r="BD2" s="6"/>
      <c r="BE2" s="7"/>
      <c r="BF2" s="6"/>
    </row>
    <row r="3" spans="1:75" ht="28.5" customHeight="1" thickBot="1" x14ac:dyDescent="0.3">
      <c r="B3" s="575"/>
      <c r="C3" s="576"/>
      <c r="D3" s="582"/>
      <c r="E3" s="583"/>
      <c r="F3" s="583"/>
      <c r="G3" s="584"/>
      <c r="H3" s="587"/>
      <c r="I3" s="588"/>
      <c r="J3" s="9"/>
      <c r="K3" s="10">
        <v>42</v>
      </c>
      <c r="L3" s="4" t="s">
        <v>3</v>
      </c>
      <c r="M3" s="6"/>
      <c r="N3" s="6"/>
      <c r="O3" s="6"/>
      <c r="P3" s="6"/>
      <c r="Q3" s="6"/>
      <c r="R3" s="6"/>
      <c r="S3" s="6"/>
      <c r="T3" s="6"/>
      <c r="U3" s="6"/>
      <c r="V3" s="6"/>
      <c r="W3" s="6"/>
      <c r="X3" s="7"/>
      <c r="Y3" s="7"/>
      <c r="Z3" s="6"/>
      <c r="AA3" s="7"/>
      <c r="AB3" s="6"/>
      <c r="AC3" s="7"/>
      <c r="AD3" s="6"/>
      <c r="AE3" s="7"/>
      <c r="AF3" s="6"/>
      <c r="AG3" s="7"/>
      <c r="AH3" s="6"/>
      <c r="AI3" s="7"/>
      <c r="AJ3" s="6"/>
      <c r="AK3" s="6"/>
      <c r="AL3" s="7"/>
      <c r="AM3" s="6"/>
      <c r="AN3" s="7"/>
      <c r="AO3" s="6"/>
      <c r="AP3" s="6"/>
      <c r="AQ3" s="7"/>
      <c r="AR3" s="6"/>
      <c r="AS3" s="6"/>
      <c r="AT3" s="6"/>
      <c r="AU3" s="6"/>
      <c r="AV3" s="6"/>
      <c r="AW3" s="6"/>
      <c r="AX3" s="7"/>
      <c r="AY3" s="6"/>
      <c r="AZ3" s="6"/>
      <c r="BA3" s="7"/>
      <c r="BB3" s="6"/>
      <c r="BC3" s="7"/>
      <c r="BD3" s="6"/>
      <c r="BE3" s="7"/>
      <c r="BF3" s="6"/>
    </row>
    <row r="4" spans="1:75" ht="23.25" customHeight="1" thickBot="1" x14ac:dyDescent="0.3">
      <c r="B4" s="575"/>
      <c r="C4" s="576"/>
      <c r="D4" s="11" t="s">
        <v>4</v>
      </c>
      <c r="E4" s="12"/>
      <c r="F4" s="591" t="s">
        <v>106</v>
      </c>
      <c r="G4" s="591"/>
      <c r="H4" s="589"/>
      <c r="I4" s="590"/>
      <c r="J4" s="9"/>
      <c r="K4" s="13">
        <f>+L5*K3</f>
        <v>73538010</v>
      </c>
      <c r="L4" s="14" t="s">
        <v>5</v>
      </c>
      <c r="M4" s="6"/>
      <c r="N4" s="6"/>
      <c r="O4" s="6"/>
      <c r="P4" s="6"/>
      <c r="Q4" s="6"/>
      <c r="R4" s="6"/>
      <c r="S4" s="6"/>
      <c r="T4" s="6"/>
      <c r="U4" s="6"/>
      <c r="V4" s="6"/>
      <c r="W4" s="6"/>
      <c r="X4" s="7"/>
      <c r="Y4" s="7"/>
      <c r="Z4" s="7"/>
      <c r="AA4" s="7"/>
      <c r="AB4" s="7"/>
      <c r="AC4" s="7"/>
      <c r="AD4" s="562" t="s">
        <v>6</v>
      </c>
      <c r="AE4" s="563"/>
      <c r="AF4" s="563"/>
      <c r="AG4" s="563"/>
      <c r="AH4" s="563"/>
      <c r="AI4" s="563"/>
      <c r="AJ4" s="563"/>
      <c r="AK4" s="563"/>
      <c r="AL4" s="563"/>
      <c r="AM4" s="563"/>
      <c r="AN4" s="563"/>
      <c r="AO4" s="563"/>
      <c r="AP4" s="563"/>
      <c r="AQ4" s="564"/>
      <c r="AR4" s="6"/>
      <c r="AS4" s="6"/>
      <c r="AT4" s="6"/>
      <c r="AU4" s="6"/>
      <c r="AV4" s="6"/>
      <c r="AW4" s="6"/>
      <c r="AX4" s="6"/>
      <c r="AY4" s="6"/>
      <c r="AZ4" s="6"/>
      <c r="BA4" s="6"/>
      <c r="BB4" s="6"/>
      <c r="BC4" s="6"/>
      <c r="BD4" s="6"/>
      <c r="BE4" s="6"/>
      <c r="BF4" s="6"/>
    </row>
    <row r="5" spans="1:75" s="15" customFormat="1" ht="31.5" customHeight="1" thickBot="1" x14ac:dyDescent="0.3">
      <c r="B5" s="577"/>
      <c r="C5" s="578"/>
      <c r="D5" s="16" t="s">
        <v>7</v>
      </c>
      <c r="E5" s="603" t="s">
        <v>217</v>
      </c>
      <c r="F5" s="603"/>
      <c r="G5" s="604"/>
      <c r="H5" s="567" t="s">
        <v>9</v>
      </c>
      <c r="I5" s="568"/>
      <c r="J5" s="568"/>
      <c r="K5" s="569"/>
      <c r="L5" s="17">
        <v>1750905</v>
      </c>
      <c r="M5" s="6"/>
      <c r="N5" s="553" t="s">
        <v>10</v>
      </c>
      <c r="O5" s="554"/>
      <c r="P5" s="553" t="s">
        <v>11</v>
      </c>
      <c r="Q5" s="554"/>
      <c r="R5" s="555"/>
      <c r="S5" s="570" t="s">
        <v>12</v>
      </c>
      <c r="T5" s="571"/>
      <c r="U5" s="572"/>
      <c r="V5" s="553" t="s">
        <v>13</v>
      </c>
      <c r="W5" s="554"/>
      <c r="X5" s="554"/>
      <c r="Y5" s="562" t="s">
        <v>14</v>
      </c>
      <c r="Z5" s="563"/>
      <c r="AA5" s="563"/>
      <c r="AB5" s="563"/>
      <c r="AC5" s="564"/>
      <c r="AD5" s="562" t="s">
        <v>15</v>
      </c>
      <c r="AE5" s="563"/>
      <c r="AF5" s="563"/>
      <c r="AG5" s="563"/>
      <c r="AH5" s="564"/>
      <c r="AI5" s="553" t="s">
        <v>16</v>
      </c>
      <c r="AJ5" s="554"/>
      <c r="AK5" s="554"/>
      <c r="AL5" s="555"/>
      <c r="AM5" s="553" t="s">
        <v>17</v>
      </c>
      <c r="AN5" s="554"/>
      <c r="AO5" s="554"/>
      <c r="AP5" s="554"/>
      <c r="AQ5" s="555"/>
      <c r="AR5" s="6"/>
      <c r="AS5" s="553" t="s">
        <v>18</v>
      </c>
      <c r="AT5" s="555"/>
      <c r="AU5" s="553" t="s">
        <v>19</v>
      </c>
      <c r="AV5" s="554"/>
      <c r="AW5" s="554"/>
      <c r="AX5" s="554"/>
      <c r="AY5" s="554"/>
      <c r="AZ5" s="555"/>
      <c r="BA5" s="553" t="s">
        <v>20</v>
      </c>
      <c r="BB5" s="554"/>
      <c r="BC5" s="555"/>
      <c r="BD5" s="553" t="s">
        <v>21</v>
      </c>
      <c r="BE5" s="554"/>
      <c r="BF5" s="555"/>
    </row>
    <row r="6" spans="1:75" s="29" customFormat="1" ht="77.25" thickBot="1" x14ac:dyDescent="0.3">
      <c r="A6" s="18"/>
      <c r="B6" s="19" t="s">
        <v>22</v>
      </c>
      <c r="C6" s="20" t="s">
        <v>23</v>
      </c>
      <c r="D6" s="21" t="s">
        <v>24</v>
      </c>
      <c r="E6" s="22" t="s">
        <v>25</v>
      </c>
      <c r="F6" s="22" t="s">
        <v>26</v>
      </c>
      <c r="G6" s="21" t="s">
        <v>27</v>
      </c>
      <c r="H6" s="19" t="s">
        <v>28</v>
      </c>
      <c r="I6" s="19" t="s">
        <v>29</v>
      </c>
      <c r="J6" s="19" t="s">
        <v>30</v>
      </c>
      <c r="K6" s="19" t="s">
        <v>31</v>
      </c>
      <c r="L6" s="19" t="s">
        <v>32</v>
      </c>
      <c r="M6" s="19" t="s">
        <v>33</v>
      </c>
      <c r="N6" s="19" t="s">
        <v>34</v>
      </c>
      <c r="O6" s="20" t="s">
        <v>35</v>
      </c>
      <c r="P6" s="20" t="s">
        <v>36</v>
      </c>
      <c r="Q6" s="19" t="s">
        <v>37</v>
      </c>
      <c r="R6" s="19" t="s">
        <v>38</v>
      </c>
      <c r="S6" s="19" t="s">
        <v>39</v>
      </c>
      <c r="T6" s="19" t="s">
        <v>40</v>
      </c>
      <c r="U6" s="19" t="s">
        <v>41</v>
      </c>
      <c r="V6" s="19" t="s">
        <v>42</v>
      </c>
      <c r="W6" s="20" t="s">
        <v>43</v>
      </c>
      <c r="X6" s="19" t="s">
        <v>44</v>
      </c>
      <c r="Y6" s="19" t="s">
        <v>45</v>
      </c>
      <c r="Z6" s="19" t="s">
        <v>46</v>
      </c>
      <c r="AA6" s="19" t="s">
        <v>47</v>
      </c>
      <c r="AB6" s="23" t="s">
        <v>48</v>
      </c>
      <c r="AC6" s="24" t="s">
        <v>49</v>
      </c>
      <c r="AD6" s="19" t="s">
        <v>50</v>
      </c>
      <c r="AE6" s="19" t="s">
        <v>51</v>
      </c>
      <c r="AF6" s="19" t="s">
        <v>52</v>
      </c>
      <c r="AG6" s="23" t="s">
        <v>53</v>
      </c>
      <c r="AH6" s="24" t="s">
        <v>54</v>
      </c>
      <c r="AI6" s="19" t="s">
        <v>55</v>
      </c>
      <c r="AJ6" s="19" t="s">
        <v>56</v>
      </c>
      <c r="AK6" s="23" t="s">
        <v>57</v>
      </c>
      <c r="AL6" s="23" t="s">
        <v>58</v>
      </c>
      <c r="AM6" s="19" t="s">
        <v>59</v>
      </c>
      <c r="AN6" s="23" t="s">
        <v>60</v>
      </c>
      <c r="AO6" s="23" t="s">
        <v>61</v>
      </c>
      <c r="AP6" s="23" t="s">
        <v>62</v>
      </c>
      <c r="AQ6" s="24" t="s">
        <v>63</v>
      </c>
      <c r="AR6" s="24" t="s">
        <v>64</v>
      </c>
      <c r="AS6" s="19" t="s">
        <v>65</v>
      </c>
      <c r="AT6" s="19" t="s">
        <v>66</v>
      </c>
      <c r="AU6" s="19" t="s">
        <v>67</v>
      </c>
      <c r="AV6" s="19" t="s">
        <v>68</v>
      </c>
      <c r="AW6" s="19" t="s">
        <v>69</v>
      </c>
      <c r="AX6" s="25" t="s">
        <v>70</v>
      </c>
      <c r="AY6" s="26" t="s">
        <v>71</v>
      </c>
      <c r="AZ6" s="26" t="s">
        <v>72</v>
      </c>
      <c r="BA6" s="27" t="s">
        <v>73</v>
      </c>
      <c r="BB6" s="19" t="s">
        <v>74</v>
      </c>
      <c r="BC6" s="19" t="s">
        <v>75</v>
      </c>
      <c r="BD6" s="20" t="s">
        <v>76</v>
      </c>
      <c r="BE6" s="20" t="s">
        <v>77</v>
      </c>
      <c r="BF6" s="20" t="s">
        <v>78</v>
      </c>
      <c r="BG6" s="28"/>
      <c r="BH6" s="28"/>
      <c r="BI6" s="28"/>
      <c r="BJ6" s="28"/>
      <c r="BK6" s="28"/>
      <c r="BL6" s="28"/>
      <c r="BM6" s="28"/>
      <c r="BN6" s="28"/>
      <c r="BO6" s="28"/>
      <c r="BP6" s="28"/>
      <c r="BQ6" s="28"/>
      <c r="BR6" s="28"/>
      <c r="BS6" s="28"/>
      <c r="BT6" s="28"/>
      <c r="BU6" s="28"/>
      <c r="BV6" s="28"/>
      <c r="BW6" s="28"/>
    </row>
    <row r="7" spans="1:75" s="15" customFormat="1" ht="15.75" thickBot="1" x14ac:dyDescent="0.3">
      <c r="B7" s="30">
        <v>2026</v>
      </c>
      <c r="C7" s="30">
        <v>891780111</v>
      </c>
      <c r="D7" s="30" t="s">
        <v>79</v>
      </c>
      <c r="E7" s="133" t="s">
        <v>216</v>
      </c>
      <c r="F7" s="132" t="s">
        <v>215</v>
      </c>
      <c r="G7" s="32">
        <v>0</v>
      </c>
      <c r="H7" s="33" t="s">
        <v>82</v>
      </c>
      <c r="I7" s="30" t="s">
        <v>83</v>
      </c>
      <c r="J7" s="33" t="s">
        <v>84</v>
      </c>
      <c r="K7" s="33" t="s">
        <v>214</v>
      </c>
      <c r="L7" s="129">
        <v>16538500</v>
      </c>
      <c r="M7" s="30" t="s">
        <v>86</v>
      </c>
      <c r="N7" s="33" t="s">
        <v>213</v>
      </c>
      <c r="O7" s="129">
        <v>1082971346</v>
      </c>
      <c r="P7" s="30">
        <v>119</v>
      </c>
      <c r="Q7" s="131">
        <v>46038</v>
      </c>
      <c r="R7" s="36">
        <v>69873500</v>
      </c>
      <c r="S7" s="36">
        <v>1168</v>
      </c>
      <c r="T7" s="131">
        <v>46042</v>
      </c>
      <c r="U7" s="129">
        <v>16538500</v>
      </c>
      <c r="V7" s="32" t="s">
        <v>88</v>
      </c>
      <c r="W7" s="129">
        <v>36718407</v>
      </c>
      <c r="X7" s="33" t="s">
        <v>212</v>
      </c>
      <c r="Y7" s="131">
        <v>46042</v>
      </c>
      <c r="Z7" s="131">
        <v>46042</v>
      </c>
      <c r="AA7" s="38" t="s">
        <v>90</v>
      </c>
      <c r="AB7" s="131">
        <v>46203</v>
      </c>
      <c r="AC7" s="41">
        <f t="shared" ref="AC7:AC25" si="0">+IF(AA7="1800-01-01",AB7-Z7,AB7-AA7)</f>
        <v>161</v>
      </c>
      <c r="AD7" s="35">
        <v>0</v>
      </c>
      <c r="AE7" s="35">
        <v>0</v>
      </c>
      <c r="AF7" s="35">
        <v>0</v>
      </c>
      <c r="AG7" s="40" t="s">
        <v>90</v>
      </c>
      <c r="AH7" s="130">
        <f t="shared" ref="AH7:AH25" si="1">+IF(AG7="1800-01-01",0,AG7-AB7)</f>
        <v>0</v>
      </c>
      <c r="AI7" s="35">
        <v>0</v>
      </c>
      <c r="AJ7" s="35">
        <v>0</v>
      </c>
      <c r="AK7" s="32" t="s">
        <v>90</v>
      </c>
      <c r="AL7" s="37" t="s">
        <v>90</v>
      </c>
      <c r="AM7" s="35">
        <v>0</v>
      </c>
      <c r="AN7" s="37" t="s">
        <v>90</v>
      </c>
      <c r="AO7" s="37" t="s">
        <v>90</v>
      </c>
      <c r="AP7" s="37" t="s">
        <v>90</v>
      </c>
      <c r="AQ7" s="41">
        <f t="shared" ref="AQ7:AQ25" si="2">+IF(AN7="1800-01-01",0,AO7-AN7)</f>
        <v>0</v>
      </c>
      <c r="AR7" s="41">
        <f>+L7+AE7-AJ7</f>
        <v>16538500</v>
      </c>
      <c r="AS7" s="32" t="s">
        <v>88</v>
      </c>
      <c r="AT7" s="129">
        <v>16538500</v>
      </c>
      <c r="AU7" s="32" t="s">
        <v>91</v>
      </c>
      <c r="AV7" s="35">
        <v>0</v>
      </c>
      <c r="AW7" s="42" t="s">
        <v>90</v>
      </c>
      <c r="AX7" s="128">
        <v>10524500</v>
      </c>
      <c r="AY7" s="44">
        <f t="shared" ref="AY7:AY25" si="3">AR7-AX7</f>
        <v>6014000</v>
      </c>
      <c r="AZ7" s="45">
        <f t="shared" ref="AZ7:AZ25" si="4">+IFERROR(AX7/AR7,"_")</f>
        <v>0.63636363636363635</v>
      </c>
      <c r="BA7" s="46">
        <v>0.82</v>
      </c>
      <c r="BB7" s="42" t="s">
        <v>90</v>
      </c>
      <c r="BC7" s="32" t="s">
        <v>92</v>
      </c>
      <c r="BD7" s="127" t="s">
        <v>211</v>
      </c>
      <c r="BE7" s="30" t="s">
        <v>88</v>
      </c>
      <c r="BF7" s="30" t="s">
        <v>88</v>
      </c>
    </row>
    <row r="8" spans="1:75" x14ac:dyDescent="0.25">
      <c r="B8" s="51">
        <v>2026</v>
      </c>
      <c r="C8" s="51">
        <v>891780111</v>
      </c>
      <c r="D8" s="51" t="s">
        <v>79</v>
      </c>
      <c r="E8" s="124" t="s">
        <v>210</v>
      </c>
      <c r="F8" s="123" t="s">
        <v>209</v>
      </c>
      <c r="G8" s="56">
        <v>0</v>
      </c>
      <c r="H8" s="121" t="s">
        <v>82</v>
      </c>
      <c r="I8" s="51" t="s">
        <v>83</v>
      </c>
      <c r="J8" s="121" t="s">
        <v>84</v>
      </c>
      <c r="K8" s="121" t="s">
        <v>208</v>
      </c>
      <c r="L8" s="115">
        <v>16650000</v>
      </c>
      <c r="M8" s="51" t="s">
        <v>86</v>
      </c>
      <c r="N8" s="121" t="s">
        <v>207</v>
      </c>
      <c r="O8" s="115">
        <v>1083010275</v>
      </c>
      <c r="P8" s="51">
        <v>119</v>
      </c>
      <c r="Q8" s="119">
        <v>46038</v>
      </c>
      <c r="R8" s="109">
        <v>69873500</v>
      </c>
      <c r="S8" s="109">
        <v>1382</v>
      </c>
      <c r="T8" s="119">
        <v>46043</v>
      </c>
      <c r="U8" s="115">
        <v>16650000</v>
      </c>
      <c r="V8" s="56" t="s">
        <v>88</v>
      </c>
      <c r="W8" s="115">
        <v>7634027</v>
      </c>
      <c r="X8" s="121" t="s">
        <v>114</v>
      </c>
      <c r="Y8" s="119">
        <v>46043</v>
      </c>
      <c r="Z8" s="119">
        <v>46043</v>
      </c>
      <c r="AA8" s="120" t="s">
        <v>90</v>
      </c>
      <c r="AB8" s="119">
        <v>46193</v>
      </c>
      <c r="AC8" s="54">
        <f t="shared" si="0"/>
        <v>150</v>
      </c>
      <c r="AD8" s="114">
        <v>0</v>
      </c>
      <c r="AE8" s="114">
        <v>0</v>
      </c>
      <c r="AF8" s="114">
        <v>0</v>
      </c>
      <c r="AG8" s="118" t="s">
        <v>90</v>
      </c>
      <c r="AH8" s="117">
        <f t="shared" si="1"/>
        <v>0</v>
      </c>
      <c r="AI8" s="114">
        <v>0</v>
      </c>
      <c r="AJ8" s="114">
        <v>0</v>
      </c>
      <c r="AK8" s="56" t="s">
        <v>90</v>
      </c>
      <c r="AL8" s="116" t="s">
        <v>90</v>
      </c>
      <c r="AM8" s="114">
        <v>0</v>
      </c>
      <c r="AN8" s="116" t="s">
        <v>90</v>
      </c>
      <c r="AO8" s="116" t="s">
        <v>90</v>
      </c>
      <c r="AP8" s="116" t="s">
        <v>90</v>
      </c>
      <c r="AQ8" s="54">
        <f t="shared" si="2"/>
        <v>0</v>
      </c>
      <c r="AR8" s="54">
        <f>+L8+AE8-AJ8</f>
        <v>16650000</v>
      </c>
      <c r="AS8" s="56" t="s">
        <v>88</v>
      </c>
      <c r="AT8" s="115">
        <v>16650000</v>
      </c>
      <c r="AU8" s="56" t="s">
        <v>91</v>
      </c>
      <c r="AV8" s="114">
        <v>0</v>
      </c>
      <c r="AW8" s="111" t="s">
        <v>90</v>
      </c>
      <c r="AX8" s="43">
        <v>11010000</v>
      </c>
      <c r="AY8" s="58">
        <f t="shared" si="3"/>
        <v>5640000</v>
      </c>
      <c r="AZ8" s="112">
        <f t="shared" si="4"/>
        <v>0.66126126126126128</v>
      </c>
      <c r="BA8" s="60">
        <v>0.86</v>
      </c>
      <c r="BB8" s="111" t="s">
        <v>90</v>
      </c>
      <c r="BC8" s="47" t="s">
        <v>92</v>
      </c>
      <c r="BD8" s="125" t="s">
        <v>206</v>
      </c>
      <c r="BE8" s="51" t="s">
        <v>88</v>
      </c>
      <c r="BF8" s="51" t="s">
        <v>88</v>
      </c>
    </row>
    <row r="9" spans="1:75" x14ac:dyDescent="0.25">
      <c r="B9" s="51">
        <v>2026</v>
      </c>
      <c r="C9" s="51">
        <v>891780111</v>
      </c>
      <c r="D9" s="51" t="s">
        <v>79</v>
      </c>
      <c r="E9" s="124" t="s">
        <v>205</v>
      </c>
      <c r="F9" s="123" t="s">
        <v>204</v>
      </c>
      <c r="G9" s="56">
        <v>0</v>
      </c>
      <c r="H9" s="121" t="s">
        <v>82</v>
      </c>
      <c r="I9" s="51" t="s">
        <v>83</v>
      </c>
      <c r="J9" s="121" t="s">
        <v>84</v>
      </c>
      <c r="K9" s="121" t="s">
        <v>203</v>
      </c>
      <c r="L9" s="115">
        <v>28600000</v>
      </c>
      <c r="M9" s="51" t="s">
        <v>86</v>
      </c>
      <c r="N9" s="121" t="s">
        <v>202</v>
      </c>
      <c r="O9" s="115">
        <v>49778889</v>
      </c>
      <c r="P9" s="51">
        <v>116</v>
      </c>
      <c r="Q9" s="119">
        <v>46038</v>
      </c>
      <c r="R9" s="109">
        <v>65230000</v>
      </c>
      <c r="S9" s="109">
        <v>1572</v>
      </c>
      <c r="T9" s="119">
        <v>46044</v>
      </c>
      <c r="U9" s="115">
        <v>28600000</v>
      </c>
      <c r="V9" s="56" t="s">
        <v>88</v>
      </c>
      <c r="W9" s="115">
        <v>1082943047</v>
      </c>
      <c r="X9" s="121" t="s">
        <v>120</v>
      </c>
      <c r="Y9" s="119">
        <v>46043</v>
      </c>
      <c r="Z9" s="119">
        <v>46055</v>
      </c>
      <c r="AA9" s="120" t="s">
        <v>90</v>
      </c>
      <c r="AB9" s="119">
        <v>46218</v>
      </c>
      <c r="AC9" s="54">
        <f t="shared" si="0"/>
        <v>163</v>
      </c>
      <c r="AD9" s="114">
        <v>0</v>
      </c>
      <c r="AE9" s="114">
        <v>0</v>
      </c>
      <c r="AF9" s="114">
        <v>0</v>
      </c>
      <c r="AG9" s="118" t="s">
        <v>90</v>
      </c>
      <c r="AH9" s="117">
        <f t="shared" si="1"/>
        <v>0</v>
      </c>
      <c r="AI9" s="114">
        <v>0</v>
      </c>
      <c r="AJ9" s="114">
        <v>0</v>
      </c>
      <c r="AK9" s="56" t="s">
        <v>90</v>
      </c>
      <c r="AL9" s="116" t="s">
        <v>90</v>
      </c>
      <c r="AM9" s="114">
        <v>0</v>
      </c>
      <c r="AN9" s="116" t="s">
        <v>90</v>
      </c>
      <c r="AO9" s="116" t="s">
        <v>90</v>
      </c>
      <c r="AP9" s="116" t="s">
        <v>90</v>
      </c>
      <c r="AQ9" s="54">
        <f t="shared" si="2"/>
        <v>0</v>
      </c>
      <c r="AR9" s="54">
        <f>+L9+AE9-AJ9</f>
        <v>28600000</v>
      </c>
      <c r="AS9" s="56" t="s">
        <v>88</v>
      </c>
      <c r="AT9" s="115">
        <v>28600000</v>
      </c>
      <c r="AU9" s="56" t="s">
        <v>91</v>
      </c>
      <c r="AV9" s="114">
        <v>0</v>
      </c>
      <c r="AW9" s="111" t="s">
        <v>90</v>
      </c>
      <c r="AX9" s="113">
        <v>15600000</v>
      </c>
      <c r="AY9" s="58">
        <f t="shared" si="3"/>
        <v>13000000</v>
      </c>
      <c r="AZ9" s="112">
        <f t="shared" si="4"/>
        <v>0.54545454545454541</v>
      </c>
      <c r="BA9" s="60">
        <v>0.73</v>
      </c>
      <c r="BB9" s="111" t="s">
        <v>90</v>
      </c>
      <c r="BC9" s="47" t="s">
        <v>92</v>
      </c>
      <c r="BD9" s="125" t="s">
        <v>201</v>
      </c>
      <c r="BE9" s="51" t="s">
        <v>88</v>
      </c>
      <c r="BF9" s="51" t="s">
        <v>88</v>
      </c>
    </row>
    <row r="10" spans="1:75" x14ac:dyDescent="0.25">
      <c r="B10" s="51">
        <v>2026</v>
      </c>
      <c r="C10" s="51">
        <v>891780111</v>
      </c>
      <c r="D10" s="51" t="s">
        <v>79</v>
      </c>
      <c r="E10" s="124" t="s">
        <v>200</v>
      </c>
      <c r="F10" s="123" t="s">
        <v>199</v>
      </c>
      <c r="G10" s="56">
        <v>0</v>
      </c>
      <c r="H10" s="121" t="s">
        <v>82</v>
      </c>
      <c r="I10" s="51" t="s">
        <v>83</v>
      </c>
      <c r="J10" s="121" t="s">
        <v>198</v>
      </c>
      <c r="K10" s="121" t="s">
        <v>197</v>
      </c>
      <c r="L10" s="115">
        <v>2996420</v>
      </c>
      <c r="M10" s="51" t="s">
        <v>86</v>
      </c>
      <c r="N10" s="121" t="s">
        <v>196</v>
      </c>
      <c r="O10" s="115" t="s">
        <v>195</v>
      </c>
      <c r="P10" s="51">
        <v>244</v>
      </c>
      <c r="Q10" s="126">
        <v>46042</v>
      </c>
      <c r="R10" s="109">
        <v>2996420</v>
      </c>
      <c r="S10" s="109">
        <v>1612</v>
      </c>
      <c r="T10" s="119">
        <v>46044</v>
      </c>
      <c r="U10" s="115">
        <v>2996420</v>
      </c>
      <c r="V10" s="56" t="s">
        <v>88</v>
      </c>
      <c r="W10" s="115">
        <v>1083003720</v>
      </c>
      <c r="X10" s="121" t="s">
        <v>136</v>
      </c>
      <c r="Y10" s="119">
        <v>46044</v>
      </c>
      <c r="Z10" s="119">
        <v>46044</v>
      </c>
      <c r="AA10" s="120" t="s">
        <v>90</v>
      </c>
      <c r="AB10" s="119">
        <v>46075</v>
      </c>
      <c r="AC10" s="54">
        <f t="shared" si="0"/>
        <v>31</v>
      </c>
      <c r="AD10" s="114">
        <v>0</v>
      </c>
      <c r="AE10" s="114">
        <v>0</v>
      </c>
      <c r="AF10" s="114">
        <v>0</v>
      </c>
      <c r="AG10" s="118" t="s">
        <v>90</v>
      </c>
      <c r="AH10" s="117">
        <f t="shared" si="1"/>
        <v>0</v>
      </c>
      <c r="AI10" s="114">
        <v>0</v>
      </c>
      <c r="AJ10" s="114">
        <v>0</v>
      </c>
      <c r="AK10" s="56" t="s">
        <v>90</v>
      </c>
      <c r="AL10" s="116" t="s">
        <v>90</v>
      </c>
      <c r="AM10" s="114">
        <v>0</v>
      </c>
      <c r="AN10" s="116" t="s">
        <v>90</v>
      </c>
      <c r="AO10" s="116" t="s">
        <v>90</v>
      </c>
      <c r="AP10" s="116" t="s">
        <v>90</v>
      </c>
      <c r="AQ10" s="54">
        <f t="shared" si="2"/>
        <v>0</v>
      </c>
      <c r="AR10" s="54">
        <f>+L10+AE10-AJ10</f>
        <v>2996420</v>
      </c>
      <c r="AS10" s="56" t="s">
        <v>88</v>
      </c>
      <c r="AT10" s="115">
        <v>2996420</v>
      </c>
      <c r="AU10" s="56" t="s">
        <v>91</v>
      </c>
      <c r="AV10" s="114">
        <v>0</v>
      </c>
      <c r="AW10" s="111" t="s">
        <v>90</v>
      </c>
      <c r="AX10" s="113">
        <v>2996420</v>
      </c>
      <c r="AY10" s="58">
        <f t="shared" si="3"/>
        <v>0</v>
      </c>
      <c r="AZ10" s="112">
        <f t="shared" si="4"/>
        <v>1</v>
      </c>
      <c r="BA10" s="60">
        <v>1</v>
      </c>
      <c r="BB10" s="111" t="s">
        <v>90</v>
      </c>
      <c r="BC10" s="47" t="s">
        <v>149</v>
      </c>
      <c r="BD10" s="125" t="s">
        <v>194</v>
      </c>
      <c r="BE10" s="51" t="s">
        <v>88</v>
      </c>
      <c r="BF10" s="51" t="s">
        <v>147</v>
      </c>
    </row>
    <row r="11" spans="1:75" x14ac:dyDescent="0.25">
      <c r="B11" s="51">
        <v>2026</v>
      </c>
      <c r="C11" s="51">
        <v>891780111</v>
      </c>
      <c r="D11" s="51" t="s">
        <v>79</v>
      </c>
      <c r="E11" s="124" t="s">
        <v>193</v>
      </c>
      <c r="F11" s="123" t="s">
        <v>192</v>
      </c>
      <c r="G11" s="56">
        <v>0</v>
      </c>
      <c r="H11" s="121" t="s">
        <v>82</v>
      </c>
      <c r="I11" s="51" t="s">
        <v>83</v>
      </c>
      <c r="J11" s="121" t="s">
        <v>191</v>
      </c>
      <c r="K11" s="121" t="s">
        <v>190</v>
      </c>
      <c r="L11" s="115">
        <v>28000000</v>
      </c>
      <c r="M11" s="51" t="s">
        <v>86</v>
      </c>
      <c r="N11" s="121" t="s">
        <v>189</v>
      </c>
      <c r="O11" s="115" t="s">
        <v>188</v>
      </c>
      <c r="P11" s="51">
        <v>237</v>
      </c>
      <c r="Q11" s="126">
        <v>46042</v>
      </c>
      <c r="R11" s="109">
        <v>56000000</v>
      </c>
      <c r="S11" s="109">
        <v>1642</v>
      </c>
      <c r="T11" s="119">
        <v>46044</v>
      </c>
      <c r="U11" s="115">
        <v>28000000</v>
      </c>
      <c r="V11" s="56" t="s">
        <v>88</v>
      </c>
      <c r="W11" s="115">
        <v>7634027</v>
      </c>
      <c r="X11" s="121" t="s">
        <v>114</v>
      </c>
      <c r="Y11" s="119">
        <v>46044</v>
      </c>
      <c r="Z11" s="119">
        <v>46045</v>
      </c>
      <c r="AA11" s="120" t="s">
        <v>90</v>
      </c>
      <c r="AB11" s="119">
        <v>46173</v>
      </c>
      <c r="AC11" s="54">
        <f t="shared" si="0"/>
        <v>128</v>
      </c>
      <c r="AD11" s="114">
        <v>0</v>
      </c>
      <c r="AE11" s="114">
        <v>0</v>
      </c>
      <c r="AF11" s="114">
        <v>0</v>
      </c>
      <c r="AG11" s="118" t="s">
        <v>90</v>
      </c>
      <c r="AH11" s="117">
        <f t="shared" si="1"/>
        <v>0</v>
      </c>
      <c r="AI11" s="114">
        <v>0</v>
      </c>
      <c r="AJ11" s="114">
        <v>0</v>
      </c>
      <c r="AK11" s="56" t="s">
        <v>90</v>
      </c>
      <c r="AL11" s="116" t="s">
        <v>90</v>
      </c>
      <c r="AM11" s="114">
        <v>0</v>
      </c>
      <c r="AN11" s="116" t="s">
        <v>90</v>
      </c>
      <c r="AO11" s="116" t="s">
        <v>90</v>
      </c>
      <c r="AP11" s="116" t="s">
        <v>90</v>
      </c>
      <c r="AQ11" s="54">
        <f t="shared" si="2"/>
        <v>0</v>
      </c>
      <c r="AR11" s="54">
        <f>+L11+AE11-AJ11</f>
        <v>28000000</v>
      </c>
      <c r="AS11" s="56" t="s">
        <v>88</v>
      </c>
      <c r="AT11" s="115">
        <v>28000000</v>
      </c>
      <c r="AU11" s="56" t="s">
        <v>91</v>
      </c>
      <c r="AV11" s="114">
        <v>0</v>
      </c>
      <c r="AW11" s="111" t="s">
        <v>90</v>
      </c>
      <c r="AX11" s="113">
        <v>7160300</v>
      </c>
      <c r="AY11" s="58">
        <f t="shared" si="3"/>
        <v>20839700</v>
      </c>
      <c r="AZ11" s="112">
        <f t="shared" si="4"/>
        <v>0.25572499999999998</v>
      </c>
      <c r="BA11" s="60">
        <v>1</v>
      </c>
      <c r="BB11" s="111" t="s">
        <v>90</v>
      </c>
      <c r="BC11" s="47" t="s">
        <v>149</v>
      </c>
      <c r="BD11" s="125" t="s">
        <v>187</v>
      </c>
      <c r="BE11" s="51" t="s">
        <v>88</v>
      </c>
      <c r="BF11" s="51" t="s">
        <v>147</v>
      </c>
    </row>
    <row r="12" spans="1:75" x14ac:dyDescent="0.25">
      <c r="B12" s="51">
        <v>2026</v>
      </c>
      <c r="C12" s="51">
        <v>891780111</v>
      </c>
      <c r="D12" s="51" t="s">
        <v>79</v>
      </c>
      <c r="E12" s="124" t="s">
        <v>186</v>
      </c>
      <c r="F12" s="123" t="s">
        <v>185</v>
      </c>
      <c r="G12" s="56">
        <v>0</v>
      </c>
      <c r="H12" s="121" t="s">
        <v>82</v>
      </c>
      <c r="I12" s="51" t="s">
        <v>83</v>
      </c>
      <c r="J12" s="121" t="s">
        <v>84</v>
      </c>
      <c r="K12" s="121" t="s">
        <v>184</v>
      </c>
      <c r="L12" s="115">
        <v>18315000</v>
      </c>
      <c r="M12" s="51" t="s">
        <v>86</v>
      </c>
      <c r="N12" s="121" t="s">
        <v>183</v>
      </c>
      <c r="O12" s="115">
        <v>1083044902</v>
      </c>
      <c r="P12" s="51">
        <v>116</v>
      </c>
      <c r="Q12" s="119">
        <v>46038</v>
      </c>
      <c r="R12" s="109">
        <v>65230000</v>
      </c>
      <c r="S12" s="109">
        <v>1848</v>
      </c>
      <c r="T12" s="119">
        <v>46045</v>
      </c>
      <c r="U12" s="115">
        <v>18315000</v>
      </c>
      <c r="V12" s="56" t="s">
        <v>88</v>
      </c>
      <c r="W12" s="115">
        <v>1083003720</v>
      </c>
      <c r="X12" s="121" t="s">
        <v>136</v>
      </c>
      <c r="Y12" s="119">
        <v>46045</v>
      </c>
      <c r="Z12" s="119">
        <v>46055</v>
      </c>
      <c r="AA12" s="120" t="s">
        <v>90</v>
      </c>
      <c r="AB12" s="119">
        <v>46218</v>
      </c>
      <c r="AC12" s="54">
        <f t="shared" si="0"/>
        <v>163</v>
      </c>
      <c r="AD12" s="114">
        <v>0</v>
      </c>
      <c r="AE12" s="114">
        <v>0</v>
      </c>
      <c r="AF12" s="114">
        <v>0</v>
      </c>
      <c r="AG12" s="118" t="s">
        <v>90</v>
      </c>
      <c r="AH12" s="117">
        <f t="shared" si="1"/>
        <v>0</v>
      </c>
      <c r="AI12" s="114">
        <v>0</v>
      </c>
      <c r="AJ12" s="114">
        <v>0</v>
      </c>
      <c r="AK12" s="56" t="s">
        <v>90</v>
      </c>
      <c r="AL12" s="116" t="s">
        <v>90</v>
      </c>
      <c r="AM12" s="114">
        <v>0</v>
      </c>
      <c r="AN12" s="116" t="s">
        <v>90</v>
      </c>
      <c r="AO12" s="116" t="s">
        <v>90</v>
      </c>
      <c r="AP12" s="116" t="s">
        <v>90</v>
      </c>
      <c r="AQ12" s="54">
        <f t="shared" si="2"/>
        <v>0</v>
      </c>
      <c r="AR12" s="54">
        <f>+L12+AE12-AJ12</f>
        <v>18315000</v>
      </c>
      <c r="AS12" s="56" t="s">
        <v>88</v>
      </c>
      <c r="AT12" s="115">
        <v>18315000</v>
      </c>
      <c r="AU12" s="56" t="s">
        <v>91</v>
      </c>
      <c r="AV12" s="114">
        <v>0</v>
      </c>
      <c r="AW12" s="111" t="s">
        <v>90</v>
      </c>
      <c r="AX12" s="113">
        <v>9157500</v>
      </c>
      <c r="AY12" s="58">
        <f t="shared" si="3"/>
        <v>9157500</v>
      </c>
      <c r="AZ12" s="112">
        <f t="shared" si="4"/>
        <v>0.5</v>
      </c>
      <c r="BA12" s="60">
        <v>0.67</v>
      </c>
      <c r="BB12" s="111" t="s">
        <v>90</v>
      </c>
      <c r="BC12" s="47" t="s">
        <v>92</v>
      </c>
      <c r="BD12" s="125" t="s">
        <v>182</v>
      </c>
      <c r="BE12" s="51" t="s">
        <v>88</v>
      </c>
      <c r="BF12" s="51" t="s">
        <v>88</v>
      </c>
    </row>
    <row r="13" spans="1:75" x14ac:dyDescent="0.25">
      <c r="B13" s="51">
        <v>2026</v>
      </c>
      <c r="C13" s="51">
        <v>891780111</v>
      </c>
      <c r="D13" s="51" t="s">
        <v>79</v>
      </c>
      <c r="E13" s="124" t="s">
        <v>181</v>
      </c>
      <c r="F13" s="123" t="s">
        <v>180</v>
      </c>
      <c r="G13" s="56">
        <v>0</v>
      </c>
      <c r="H13" s="121" t="s">
        <v>82</v>
      </c>
      <c r="I13" s="51" t="s">
        <v>83</v>
      </c>
      <c r="J13" s="121" t="s">
        <v>84</v>
      </c>
      <c r="K13" s="121" t="s">
        <v>179</v>
      </c>
      <c r="L13" s="115">
        <v>13679500</v>
      </c>
      <c r="M13" s="51" t="s">
        <v>86</v>
      </c>
      <c r="N13" s="121" t="s">
        <v>178</v>
      </c>
      <c r="O13" s="115">
        <v>1221964687</v>
      </c>
      <c r="P13" s="51">
        <v>97</v>
      </c>
      <c r="Q13" s="119">
        <v>46037</v>
      </c>
      <c r="R13" s="109">
        <v>37869500</v>
      </c>
      <c r="S13" s="109">
        <v>1849</v>
      </c>
      <c r="T13" s="119">
        <v>46045</v>
      </c>
      <c r="U13" s="115">
        <v>13679500</v>
      </c>
      <c r="V13" s="56" t="s">
        <v>88</v>
      </c>
      <c r="W13" s="115">
        <v>1082943047</v>
      </c>
      <c r="X13" s="121" t="s">
        <v>120</v>
      </c>
      <c r="Y13" s="119">
        <v>46045</v>
      </c>
      <c r="Z13" s="119">
        <v>46055</v>
      </c>
      <c r="AA13" s="120" t="s">
        <v>90</v>
      </c>
      <c r="AB13" s="119">
        <v>46218</v>
      </c>
      <c r="AC13" s="54">
        <f t="shared" si="0"/>
        <v>163</v>
      </c>
      <c r="AD13" s="114">
        <v>0</v>
      </c>
      <c r="AE13" s="114">
        <v>0</v>
      </c>
      <c r="AF13" s="114">
        <v>0</v>
      </c>
      <c r="AG13" s="118" t="s">
        <v>90</v>
      </c>
      <c r="AH13" s="117">
        <f t="shared" si="1"/>
        <v>0</v>
      </c>
      <c r="AI13" s="114">
        <v>0</v>
      </c>
      <c r="AJ13" s="114">
        <v>0</v>
      </c>
      <c r="AK13" s="56" t="s">
        <v>90</v>
      </c>
      <c r="AL13" s="116" t="s">
        <v>90</v>
      </c>
      <c r="AM13" s="114">
        <v>0</v>
      </c>
      <c r="AN13" s="116" t="s">
        <v>90</v>
      </c>
      <c r="AO13" s="116" t="s">
        <v>90</v>
      </c>
      <c r="AP13" s="116" t="s">
        <v>90</v>
      </c>
      <c r="AQ13" s="54">
        <f t="shared" si="2"/>
        <v>0</v>
      </c>
      <c r="AR13" s="54">
        <f>+L13+AE13-AJ13</f>
        <v>13679500</v>
      </c>
      <c r="AS13" s="56" t="s">
        <v>88</v>
      </c>
      <c r="AT13" s="115">
        <v>13679500</v>
      </c>
      <c r="AU13" s="56" t="s">
        <v>91</v>
      </c>
      <c r="AV13" s="114">
        <v>0</v>
      </c>
      <c r="AW13" s="111" t="s">
        <v>90</v>
      </c>
      <c r="AX13" s="113">
        <v>7632000</v>
      </c>
      <c r="AY13" s="58">
        <f t="shared" si="3"/>
        <v>6047500</v>
      </c>
      <c r="AZ13" s="112">
        <f t="shared" si="4"/>
        <v>0.55791512847691804</v>
      </c>
      <c r="BA13" s="60">
        <v>0.73</v>
      </c>
      <c r="BB13" s="111" t="s">
        <v>90</v>
      </c>
      <c r="BC13" s="47" t="s">
        <v>92</v>
      </c>
      <c r="BD13" s="125" t="s">
        <v>177</v>
      </c>
      <c r="BE13" s="51" t="s">
        <v>88</v>
      </c>
      <c r="BF13" s="51" t="s">
        <v>88</v>
      </c>
    </row>
    <row r="14" spans="1:75" x14ac:dyDescent="0.25">
      <c r="B14" s="51">
        <v>2026</v>
      </c>
      <c r="C14" s="51">
        <v>891780111</v>
      </c>
      <c r="D14" s="51" t="s">
        <v>79</v>
      </c>
      <c r="E14" s="124" t="s">
        <v>176</v>
      </c>
      <c r="F14" s="123" t="s">
        <v>175</v>
      </c>
      <c r="G14" s="56">
        <v>0</v>
      </c>
      <c r="H14" s="121" t="s">
        <v>82</v>
      </c>
      <c r="I14" s="51" t="s">
        <v>174</v>
      </c>
      <c r="J14" s="121" t="s">
        <v>84</v>
      </c>
      <c r="K14" s="121" t="s">
        <v>173</v>
      </c>
      <c r="L14" s="115">
        <v>4212000</v>
      </c>
      <c r="M14" s="51" t="s">
        <v>86</v>
      </c>
      <c r="N14" s="121" t="s">
        <v>172</v>
      </c>
      <c r="O14" s="115" t="s">
        <v>171</v>
      </c>
      <c r="P14" s="51">
        <v>279</v>
      </c>
      <c r="Q14" s="119">
        <v>46043</v>
      </c>
      <c r="R14" s="109">
        <v>4212000</v>
      </c>
      <c r="S14" s="109">
        <v>2332</v>
      </c>
      <c r="T14" s="119">
        <v>46048</v>
      </c>
      <c r="U14" s="115">
        <v>4212000</v>
      </c>
      <c r="V14" s="56" t="s">
        <v>88</v>
      </c>
      <c r="W14" s="115">
        <v>7634027</v>
      </c>
      <c r="X14" s="121" t="s">
        <v>114</v>
      </c>
      <c r="Y14" s="119">
        <v>46048</v>
      </c>
      <c r="Z14" s="119">
        <v>46048</v>
      </c>
      <c r="AA14" s="120" t="s">
        <v>90</v>
      </c>
      <c r="AB14" s="119">
        <v>46060</v>
      </c>
      <c r="AC14" s="54">
        <f t="shared" si="0"/>
        <v>12</v>
      </c>
      <c r="AD14" s="114">
        <v>0</v>
      </c>
      <c r="AE14" s="114">
        <v>0</v>
      </c>
      <c r="AF14" s="114">
        <v>0</v>
      </c>
      <c r="AG14" s="118" t="s">
        <v>90</v>
      </c>
      <c r="AH14" s="117">
        <f t="shared" si="1"/>
        <v>0</v>
      </c>
      <c r="AI14" s="114">
        <v>0</v>
      </c>
      <c r="AJ14" s="114">
        <v>0</v>
      </c>
      <c r="AK14" s="56" t="s">
        <v>90</v>
      </c>
      <c r="AL14" s="116" t="s">
        <v>90</v>
      </c>
      <c r="AM14" s="114">
        <v>0</v>
      </c>
      <c r="AN14" s="116" t="s">
        <v>90</v>
      </c>
      <c r="AO14" s="116" t="s">
        <v>90</v>
      </c>
      <c r="AP14" s="116" t="s">
        <v>90</v>
      </c>
      <c r="AQ14" s="54">
        <f t="shared" si="2"/>
        <v>0</v>
      </c>
      <c r="AR14" s="54">
        <f>+L14+AE14-AJ14</f>
        <v>4212000</v>
      </c>
      <c r="AS14" s="56" t="s">
        <v>88</v>
      </c>
      <c r="AT14" s="115">
        <v>4212000</v>
      </c>
      <c r="AU14" s="56" t="s">
        <v>91</v>
      </c>
      <c r="AV14" s="114">
        <v>0</v>
      </c>
      <c r="AW14" s="111" t="s">
        <v>90</v>
      </c>
      <c r="AX14" s="113">
        <v>4212000</v>
      </c>
      <c r="AY14" s="58">
        <f t="shared" si="3"/>
        <v>0</v>
      </c>
      <c r="AZ14" s="112">
        <f t="shared" si="4"/>
        <v>1</v>
      </c>
      <c r="BA14" s="60">
        <v>1</v>
      </c>
      <c r="BB14" s="111" t="s">
        <v>90</v>
      </c>
      <c r="BC14" s="47" t="s">
        <v>149</v>
      </c>
      <c r="BD14" s="125" t="s">
        <v>170</v>
      </c>
      <c r="BE14" s="51" t="s">
        <v>88</v>
      </c>
      <c r="BF14" s="51" t="s">
        <v>147</v>
      </c>
    </row>
    <row r="15" spans="1:75" x14ac:dyDescent="0.25">
      <c r="B15" s="51">
        <v>2026</v>
      </c>
      <c r="C15" s="51">
        <v>891780111</v>
      </c>
      <c r="D15" s="51" t="s">
        <v>79</v>
      </c>
      <c r="E15" s="124" t="s">
        <v>169</v>
      </c>
      <c r="F15" s="123" t="s">
        <v>168</v>
      </c>
      <c r="G15" s="56">
        <v>0</v>
      </c>
      <c r="H15" s="121" t="s">
        <v>82</v>
      </c>
      <c r="I15" s="51" t="s">
        <v>83</v>
      </c>
      <c r="J15" s="121" t="s">
        <v>84</v>
      </c>
      <c r="K15" s="121" t="s">
        <v>167</v>
      </c>
      <c r="L15" s="115">
        <v>18315000</v>
      </c>
      <c r="M15" s="51" t="s">
        <v>86</v>
      </c>
      <c r="N15" s="121" t="s">
        <v>166</v>
      </c>
      <c r="O15" s="115">
        <v>1082856526</v>
      </c>
      <c r="P15" s="51">
        <v>116</v>
      </c>
      <c r="Q15" s="119">
        <v>46038</v>
      </c>
      <c r="R15" s="109">
        <v>65230000</v>
      </c>
      <c r="S15" s="109">
        <v>2328</v>
      </c>
      <c r="T15" s="119">
        <v>46048</v>
      </c>
      <c r="U15" s="115">
        <v>18315000</v>
      </c>
      <c r="V15" s="56" t="s">
        <v>88</v>
      </c>
      <c r="W15" s="115">
        <v>84455280</v>
      </c>
      <c r="X15" s="121" t="s">
        <v>142</v>
      </c>
      <c r="Y15" s="119">
        <v>46048</v>
      </c>
      <c r="Z15" s="119">
        <v>46055</v>
      </c>
      <c r="AA15" s="120" t="s">
        <v>90</v>
      </c>
      <c r="AB15" s="119">
        <v>46218</v>
      </c>
      <c r="AC15" s="54">
        <f t="shared" si="0"/>
        <v>163</v>
      </c>
      <c r="AD15" s="114">
        <v>0</v>
      </c>
      <c r="AE15" s="114">
        <v>0</v>
      </c>
      <c r="AF15" s="114">
        <v>0</v>
      </c>
      <c r="AG15" s="118" t="s">
        <v>90</v>
      </c>
      <c r="AH15" s="117">
        <f t="shared" si="1"/>
        <v>0</v>
      </c>
      <c r="AI15" s="114">
        <v>0</v>
      </c>
      <c r="AJ15" s="114">
        <v>0</v>
      </c>
      <c r="AK15" s="56" t="s">
        <v>90</v>
      </c>
      <c r="AL15" s="116" t="s">
        <v>90</v>
      </c>
      <c r="AM15" s="114">
        <v>0</v>
      </c>
      <c r="AN15" s="116" t="s">
        <v>90</v>
      </c>
      <c r="AO15" s="116" t="s">
        <v>90</v>
      </c>
      <c r="AP15" s="116" t="s">
        <v>90</v>
      </c>
      <c r="AQ15" s="54">
        <f t="shared" si="2"/>
        <v>0</v>
      </c>
      <c r="AR15" s="54">
        <f>+L15+AE15-AJ15</f>
        <v>18315000</v>
      </c>
      <c r="AS15" s="56" t="s">
        <v>88</v>
      </c>
      <c r="AT15" s="115">
        <v>18315000</v>
      </c>
      <c r="AU15" s="56" t="s">
        <v>91</v>
      </c>
      <c r="AV15" s="114">
        <v>0</v>
      </c>
      <c r="AW15" s="111" t="s">
        <v>90</v>
      </c>
      <c r="AX15" s="113">
        <v>9157500</v>
      </c>
      <c r="AY15" s="58">
        <f t="shared" si="3"/>
        <v>9157500</v>
      </c>
      <c r="AZ15" s="112">
        <f t="shared" si="4"/>
        <v>0.5</v>
      </c>
      <c r="BA15" s="60">
        <v>0.67</v>
      </c>
      <c r="BB15" s="111" t="s">
        <v>90</v>
      </c>
      <c r="BC15" s="47" t="s">
        <v>92</v>
      </c>
      <c r="BD15" s="125" t="s">
        <v>165</v>
      </c>
      <c r="BE15" s="51" t="s">
        <v>88</v>
      </c>
      <c r="BF15" s="51" t="s">
        <v>88</v>
      </c>
    </row>
    <row r="16" spans="1:75" x14ac:dyDescent="0.25">
      <c r="B16" s="51">
        <v>2026</v>
      </c>
      <c r="C16" s="51">
        <v>891780111</v>
      </c>
      <c r="D16" s="51" t="s">
        <v>79</v>
      </c>
      <c r="E16" s="124" t="s">
        <v>164</v>
      </c>
      <c r="F16" s="123" t="s">
        <v>163</v>
      </c>
      <c r="G16" s="56">
        <v>0</v>
      </c>
      <c r="H16" s="121" t="s">
        <v>82</v>
      </c>
      <c r="I16" s="51" t="s">
        <v>83</v>
      </c>
      <c r="J16" s="121" t="s">
        <v>84</v>
      </c>
      <c r="K16" s="121" t="s">
        <v>162</v>
      </c>
      <c r="L16" s="115">
        <v>20146500</v>
      </c>
      <c r="M16" s="51" t="s">
        <v>86</v>
      </c>
      <c r="N16" s="121" t="s">
        <v>161</v>
      </c>
      <c r="O16" s="115">
        <v>1083023487</v>
      </c>
      <c r="P16" s="51">
        <v>119</v>
      </c>
      <c r="Q16" s="119">
        <v>46038</v>
      </c>
      <c r="R16" s="109">
        <v>69873500</v>
      </c>
      <c r="S16" s="109">
        <v>2329</v>
      </c>
      <c r="T16" s="119">
        <v>46048</v>
      </c>
      <c r="U16" s="115">
        <v>20146500</v>
      </c>
      <c r="V16" s="56" t="s">
        <v>88</v>
      </c>
      <c r="W16" s="115">
        <v>1082943047</v>
      </c>
      <c r="X16" s="121" t="s">
        <v>120</v>
      </c>
      <c r="Y16" s="119">
        <v>46048</v>
      </c>
      <c r="Z16" s="119">
        <v>46055</v>
      </c>
      <c r="AA16" s="120" t="s">
        <v>90</v>
      </c>
      <c r="AB16" s="119">
        <v>46218</v>
      </c>
      <c r="AC16" s="54">
        <f t="shared" si="0"/>
        <v>163</v>
      </c>
      <c r="AD16" s="114">
        <v>0</v>
      </c>
      <c r="AE16" s="114">
        <v>0</v>
      </c>
      <c r="AF16" s="114">
        <v>0</v>
      </c>
      <c r="AG16" s="118" t="s">
        <v>90</v>
      </c>
      <c r="AH16" s="117">
        <f t="shared" si="1"/>
        <v>0</v>
      </c>
      <c r="AI16" s="114">
        <v>0</v>
      </c>
      <c r="AJ16" s="114">
        <v>0</v>
      </c>
      <c r="AK16" s="56" t="s">
        <v>90</v>
      </c>
      <c r="AL16" s="116" t="s">
        <v>90</v>
      </c>
      <c r="AM16" s="114">
        <v>0</v>
      </c>
      <c r="AN16" s="116" t="s">
        <v>90</v>
      </c>
      <c r="AO16" s="116" t="s">
        <v>90</v>
      </c>
      <c r="AP16" s="116" t="s">
        <v>90</v>
      </c>
      <c r="AQ16" s="54">
        <f t="shared" si="2"/>
        <v>0</v>
      </c>
      <c r="AR16" s="54">
        <f>+L16+AE16-AJ16</f>
        <v>20146500</v>
      </c>
      <c r="AS16" s="56" t="s">
        <v>88</v>
      </c>
      <c r="AT16" s="115">
        <v>20146500</v>
      </c>
      <c r="AU16" s="56" t="s">
        <v>91</v>
      </c>
      <c r="AV16" s="114">
        <v>0</v>
      </c>
      <c r="AW16" s="111" t="s">
        <v>90</v>
      </c>
      <c r="AX16" s="113">
        <v>10989000</v>
      </c>
      <c r="AY16" s="58">
        <f t="shared" si="3"/>
        <v>9157500</v>
      </c>
      <c r="AZ16" s="112">
        <f t="shared" si="4"/>
        <v>0.54545454545454541</v>
      </c>
      <c r="BA16" s="60">
        <v>0.73</v>
      </c>
      <c r="BB16" s="111" t="s">
        <v>90</v>
      </c>
      <c r="BC16" s="47" t="s">
        <v>92</v>
      </c>
      <c r="BD16" s="125" t="s">
        <v>160</v>
      </c>
      <c r="BE16" s="51" t="s">
        <v>88</v>
      </c>
      <c r="BF16" s="51" t="s">
        <v>88</v>
      </c>
    </row>
    <row r="17" spans="2:58" x14ac:dyDescent="0.25">
      <c r="B17" s="51">
        <v>2026</v>
      </c>
      <c r="C17" s="51">
        <v>891780111</v>
      </c>
      <c r="D17" s="51" t="s">
        <v>79</v>
      </c>
      <c r="E17" s="124" t="s">
        <v>159</v>
      </c>
      <c r="F17" s="123" t="s">
        <v>158</v>
      </c>
      <c r="G17" s="56">
        <v>0</v>
      </c>
      <c r="H17" s="121" t="s">
        <v>82</v>
      </c>
      <c r="I17" s="51" t="s">
        <v>83</v>
      </c>
      <c r="J17" s="121" t="s">
        <v>84</v>
      </c>
      <c r="K17" s="121" t="s">
        <v>157</v>
      </c>
      <c r="L17" s="115">
        <v>16538500</v>
      </c>
      <c r="M17" s="51" t="s">
        <v>86</v>
      </c>
      <c r="N17" s="121" t="s">
        <v>156</v>
      </c>
      <c r="O17" s="115">
        <v>1083003478</v>
      </c>
      <c r="P17" s="51">
        <v>119</v>
      </c>
      <c r="Q17" s="119">
        <v>46038</v>
      </c>
      <c r="R17" s="109">
        <v>69873500</v>
      </c>
      <c r="S17" s="109">
        <v>2330</v>
      </c>
      <c r="T17" s="119">
        <v>46048</v>
      </c>
      <c r="U17" s="115">
        <v>16538500</v>
      </c>
      <c r="V17" s="56" t="s">
        <v>88</v>
      </c>
      <c r="W17" s="115">
        <v>1082943047</v>
      </c>
      <c r="X17" s="121" t="s">
        <v>120</v>
      </c>
      <c r="Y17" s="119">
        <v>46048</v>
      </c>
      <c r="Z17" s="119">
        <v>46055</v>
      </c>
      <c r="AA17" s="120" t="s">
        <v>90</v>
      </c>
      <c r="AB17" s="119">
        <v>46218</v>
      </c>
      <c r="AC17" s="54">
        <f t="shared" si="0"/>
        <v>163</v>
      </c>
      <c r="AD17" s="114">
        <v>0</v>
      </c>
      <c r="AE17" s="114">
        <v>0</v>
      </c>
      <c r="AF17" s="114">
        <v>0</v>
      </c>
      <c r="AG17" s="118" t="s">
        <v>90</v>
      </c>
      <c r="AH17" s="117">
        <f t="shared" si="1"/>
        <v>0</v>
      </c>
      <c r="AI17" s="114">
        <v>0</v>
      </c>
      <c r="AJ17" s="114">
        <v>0</v>
      </c>
      <c r="AK17" s="56" t="s">
        <v>90</v>
      </c>
      <c r="AL17" s="116" t="s">
        <v>90</v>
      </c>
      <c r="AM17" s="114">
        <v>0</v>
      </c>
      <c r="AN17" s="116" t="s">
        <v>90</v>
      </c>
      <c r="AO17" s="116" t="s">
        <v>90</v>
      </c>
      <c r="AP17" s="116" t="s">
        <v>90</v>
      </c>
      <c r="AQ17" s="54">
        <f t="shared" si="2"/>
        <v>0</v>
      </c>
      <c r="AR17" s="54">
        <f>+L17+AE17-AJ17</f>
        <v>16538500</v>
      </c>
      <c r="AS17" s="56" t="s">
        <v>88</v>
      </c>
      <c r="AT17" s="115">
        <v>16538500</v>
      </c>
      <c r="AU17" s="56" t="s">
        <v>91</v>
      </c>
      <c r="AV17" s="114">
        <v>0</v>
      </c>
      <c r="AW17" s="111" t="s">
        <v>90</v>
      </c>
      <c r="AX17" s="113">
        <v>8800000</v>
      </c>
      <c r="AY17" s="58">
        <f t="shared" si="3"/>
        <v>7738500</v>
      </c>
      <c r="AZ17" s="112">
        <f t="shared" si="4"/>
        <v>0.53209178583305616</v>
      </c>
      <c r="BA17" s="60">
        <v>0.71</v>
      </c>
      <c r="BB17" s="111" t="s">
        <v>90</v>
      </c>
      <c r="BC17" s="47" t="s">
        <v>92</v>
      </c>
      <c r="BD17" s="125" t="s">
        <v>155</v>
      </c>
      <c r="BE17" s="51" t="s">
        <v>88</v>
      </c>
      <c r="BF17" s="51" t="s">
        <v>88</v>
      </c>
    </row>
    <row r="18" spans="2:58" x14ac:dyDescent="0.25">
      <c r="B18" s="51">
        <v>2026</v>
      </c>
      <c r="C18" s="51">
        <v>891780111</v>
      </c>
      <c r="D18" s="51" t="s">
        <v>79</v>
      </c>
      <c r="E18" s="124" t="s">
        <v>154</v>
      </c>
      <c r="F18" s="123" t="s">
        <v>153</v>
      </c>
      <c r="G18" s="56">
        <v>0</v>
      </c>
      <c r="H18" s="121" t="s">
        <v>82</v>
      </c>
      <c r="I18" s="51" t="s">
        <v>83</v>
      </c>
      <c r="J18" s="121" t="s">
        <v>84</v>
      </c>
      <c r="K18" s="121" t="s">
        <v>152</v>
      </c>
      <c r="L18" s="115">
        <v>4995501</v>
      </c>
      <c r="M18" s="51" t="s">
        <v>86</v>
      </c>
      <c r="N18" s="121" t="s">
        <v>151</v>
      </c>
      <c r="O18" s="115">
        <v>1082881269</v>
      </c>
      <c r="P18" s="51">
        <v>346</v>
      </c>
      <c r="Q18" s="119">
        <v>46045</v>
      </c>
      <c r="R18" s="109">
        <v>4995501</v>
      </c>
      <c r="S18" s="109">
        <v>3299</v>
      </c>
      <c r="T18" s="119">
        <v>46050</v>
      </c>
      <c r="U18" s="115">
        <v>4995501</v>
      </c>
      <c r="V18" s="56" t="s">
        <v>88</v>
      </c>
      <c r="W18" s="115">
        <v>1082950841</v>
      </c>
      <c r="X18" s="121" t="s">
        <v>150</v>
      </c>
      <c r="Y18" s="119">
        <v>46050</v>
      </c>
      <c r="Z18" s="119">
        <v>46050</v>
      </c>
      <c r="AA18" s="120" t="s">
        <v>90</v>
      </c>
      <c r="AB18" s="119">
        <v>46081</v>
      </c>
      <c r="AC18" s="54">
        <f t="shared" si="0"/>
        <v>31</v>
      </c>
      <c r="AD18" s="114">
        <v>0</v>
      </c>
      <c r="AE18" s="114">
        <v>0</v>
      </c>
      <c r="AF18" s="114">
        <v>0</v>
      </c>
      <c r="AG18" s="118" t="s">
        <v>90</v>
      </c>
      <c r="AH18" s="117">
        <f t="shared" si="1"/>
        <v>0</v>
      </c>
      <c r="AI18" s="114">
        <v>0</v>
      </c>
      <c r="AJ18" s="114">
        <v>0</v>
      </c>
      <c r="AK18" s="56" t="s">
        <v>90</v>
      </c>
      <c r="AL18" s="116" t="s">
        <v>90</v>
      </c>
      <c r="AM18" s="114">
        <v>0</v>
      </c>
      <c r="AN18" s="116" t="s">
        <v>90</v>
      </c>
      <c r="AO18" s="116" t="s">
        <v>90</v>
      </c>
      <c r="AP18" s="116" t="s">
        <v>90</v>
      </c>
      <c r="AQ18" s="54">
        <f t="shared" si="2"/>
        <v>0</v>
      </c>
      <c r="AR18" s="54">
        <f>+L18+AE18-AJ18</f>
        <v>4995501</v>
      </c>
      <c r="AS18" s="56" t="s">
        <v>88</v>
      </c>
      <c r="AT18" s="115">
        <v>4995501</v>
      </c>
      <c r="AU18" s="56" t="s">
        <v>91</v>
      </c>
      <c r="AV18" s="114">
        <v>0</v>
      </c>
      <c r="AW18" s="111" t="s">
        <v>90</v>
      </c>
      <c r="AX18" s="113">
        <v>0</v>
      </c>
      <c r="AY18" s="58">
        <f t="shared" si="3"/>
        <v>4995501</v>
      </c>
      <c r="AZ18" s="112">
        <f t="shared" si="4"/>
        <v>0</v>
      </c>
      <c r="BA18" s="60">
        <v>1</v>
      </c>
      <c r="BB18" s="111" t="s">
        <v>90</v>
      </c>
      <c r="BC18" s="47" t="s">
        <v>149</v>
      </c>
      <c r="BD18" s="110" t="s">
        <v>148</v>
      </c>
      <c r="BE18" s="51" t="s">
        <v>88</v>
      </c>
      <c r="BF18" s="51" t="s">
        <v>147</v>
      </c>
    </row>
    <row r="19" spans="2:58" x14ac:dyDescent="0.25">
      <c r="B19" s="51">
        <v>2026</v>
      </c>
      <c r="C19" s="51">
        <v>891780111</v>
      </c>
      <c r="D19" s="51" t="s">
        <v>79</v>
      </c>
      <c r="E19" s="124" t="s">
        <v>146</v>
      </c>
      <c r="F19" s="123" t="s">
        <v>145</v>
      </c>
      <c r="G19" s="56">
        <v>0</v>
      </c>
      <c r="H19" s="121" t="s">
        <v>82</v>
      </c>
      <c r="I19" s="51" t="s">
        <v>83</v>
      </c>
      <c r="J19" s="121" t="s">
        <v>84</v>
      </c>
      <c r="K19" s="121" t="s">
        <v>144</v>
      </c>
      <c r="L19" s="115">
        <v>21450000</v>
      </c>
      <c r="M19" s="51" t="s">
        <v>86</v>
      </c>
      <c r="N19" s="121" t="s">
        <v>143</v>
      </c>
      <c r="O19" s="115">
        <v>1083005553</v>
      </c>
      <c r="P19" s="51">
        <v>282</v>
      </c>
      <c r="Q19" s="119">
        <v>46043</v>
      </c>
      <c r="R19" s="109">
        <v>42900000</v>
      </c>
      <c r="S19" s="109">
        <v>3298</v>
      </c>
      <c r="T19" s="119">
        <v>46050</v>
      </c>
      <c r="U19" s="115">
        <v>21450000</v>
      </c>
      <c r="V19" s="56" t="s">
        <v>88</v>
      </c>
      <c r="W19" s="115">
        <v>84455280</v>
      </c>
      <c r="X19" s="121" t="s">
        <v>142</v>
      </c>
      <c r="Y19" s="119">
        <v>46050</v>
      </c>
      <c r="Z19" s="119">
        <v>46055</v>
      </c>
      <c r="AA19" s="120" t="s">
        <v>90</v>
      </c>
      <c r="AB19" s="119">
        <v>46218</v>
      </c>
      <c r="AC19" s="54">
        <f t="shared" si="0"/>
        <v>163</v>
      </c>
      <c r="AD19" s="114">
        <v>0</v>
      </c>
      <c r="AE19" s="114">
        <v>0</v>
      </c>
      <c r="AF19" s="114">
        <v>0</v>
      </c>
      <c r="AG19" s="118" t="s">
        <v>90</v>
      </c>
      <c r="AH19" s="117">
        <f t="shared" si="1"/>
        <v>0</v>
      </c>
      <c r="AI19" s="114">
        <v>0</v>
      </c>
      <c r="AJ19" s="114">
        <v>0</v>
      </c>
      <c r="AK19" s="56" t="s">
        <v>90</v>
      </c>
      <c r="AL19" s="116" t="s">
        <v>90</v>
      </c>
      <c r="AM19" s="114">
        <v>0</v>
      </c>
      <c r="AN19" s="116" t="s">
        <v>90</v>
      </c>
      <c r="AO19" s="116" t="s">
        <v>90</v>
      </c>
      <c r="AP19" s="116" t="s">
        <v>90</v>
      </c>
      <c r="AQ19" s="54">
        <f t="shared" si="2"/>
        <v>0</v>
      </c>
      <c r="AR19" s="54">
        <f>+L19+AE19-AJ19</f>
        <v>21450000</v>
      </c>
      <c r="AS19" s="56" t="s">
        <v>88</v>
      </c>
      <c r="AT19" s="115">
        <v>21450000</v>
      </c>
      <c r="AU19" s="56" t="s">
        <v>91</v>
      </c>
      <c r="AV19" s="114">
        <v>0</v>
      </c>
      <c r="AW19" s="111" t="s">
        <v>90</v>
      </c>
      <c r="AX19" s="113">
        <v>11700000</v>
      </c>
      <c r="AY19" s="58">
        <f t="shared" si="3"/>
        <v>9750000</v>
      </c>
      <c r="AZ19" s="112">
        <f t="shared" si="4"/>
        <v>0.54545454545454541</v>
      </c>
      <c r="BA19" s="60">
        <v>0.73</v>
      </c>
      <c r="BB19" s="111" t="s">
        <v>90</v>
      </c>
      <c r="BC19" s="47" t="s">
        <v>92</v>
      </c>
      <c r="BD19" s="110" t="s">
        <v>141</v>
      </c>
      <c r="BE19" s="51" t="s">
        <v>88</v>
      </c>
      <c r="BF19" s="51" t="s">
        <v>88</v>
      </c>
    </row>
    <row r="20" spans="2:58" x14ac:dyDescent="0.25">
      <c r="B20" s="51">
        <v>2026</v>
      </c>
      <c r="C20" s="51">
        <v>891780111</v>
      </c>
      <c r="D20" s="51" t="s">
        <v>79</v>
      </c>
      <c r="E20" s="124" t="s">
        <v>140</v>
      </c>
      <c r="F20" s="123" t="s">
        <v>139</v>
      </c>
      <c r="G20" s="56">
        <v>0</v>
      </c>
      <c r="H20" s="121" t="s">
        <v>82</v>
      </c>
      <c r="I20" s="51" t="s">
        <v>83</v>
      </c>
      <c r="J20" s="121" t="s">
        <v>84</v>
      </c>
      <c r="K20" s="121" t="s">
        <v>138</v>
      </c>
      <c r="L20" s="115">
        <v>21450000</v>
      </c>
      <c r="M20" s="51" t="s">
        <v>86</v>
      </c>
      <c r="N20" s="121" t="s">
        <v>137</v>
      </c>
      <c r="O20" s="115">
        <v>1083033741</v>
      </c>
      <c r="P20" s="51">
        <v>339</v>
      </c>
      <c r="Q20" s="119">
        <v>46044</v>
      </c>
      <c r="R20" s="109">
        <v>37125000</v>
      </c>
      <c r="S20" s="109">
        <v>3306</v>
      </c>
      <c r="T20" s="119">
        <v>46050</v>
      </c>
      <c r="U20" s="115">
        <v>21450000</v>
      </c>
      <c r="V20" s="56" t="s">
        <v>88</v>
      </c>
      <c r="W20" s="115">
        <v>1083003720</v>
      </c>
      <c r="X20" s="121" t="s">
        <v>136</v>
      </c>
      <c r="Y20" s="119">
        <v>46050</v>
      </c>
      <c r="Z20" s="119">
        <v>46055</v>
      </c>
      <c r="AA20" s="120" t="s">
        <v>90</v>
      </c>
      <c r="AB20" s="119">
        <v>46218</v>
      </c>
      <c r="AC20" s="54">
        <f t="shared" si="0"/>
        <v>163</v>
      </c>
      <c r="AD20" s="114">
        <v>0</v>
      </c>
      <c r="AE20" s="114">
        <v>0</v>
      </c>
      <c r="AF20" s="114">
        <v>0</v>
      </c>
      <c r="AG20" s="118" t="s">
        <v>90</v>
      </c>
      <c r="AH20" s="117">
        <f t="shared" si="1"/>
        <v>0</v>
      </c>
      <c r="AI20" s="114">
        <v>0</v>
      </c>
      <c r="AJ20" s="114">
        <v>0</v>
      </c>
      <c r="AK20" s="56" t="s">
        <v>90</v>
      </c>
      <c r="AL20" s="116" t="s">
        <v>90</v>
      </c>
      <c r="AM20" s="114">
        <v>0</v>
      </c>
      <c r="AN20" s="116" t="s">
        <v>90</v>
      </c>
      <c r="AO20" s="116" t="s">
        <v>90</v>
      </c>
      <c r="AP20" s="116" t="s">
        <v>90</v>
      </c>
      <c r="AQ20" s="54">
        <f t="shared" si="2"/>
        <v>0</v>
      </c>
      <c r="AR20" s="54">
        <f>+L20+AE20-AJ20</f>
        <v>21450000</v>
      </c>
      <c r="AS20" s="56" t="s">
        <v>88</v>
      </c>
      <c r="AT20" s="115">
        <v>21450000</v>
      </c>
      <c r="AU20" s="56" t="s">
        <v>91</v>
      </c>
      <c r="AV20" s="114">
        <v>0</v>
      </c>
      <c r="AW20" s="111" t="s">
        <v>90</v>
      </c>
      <c r="AX20" s="113">
        <v>10725000</v>
      </c>
      <c r="AY20" s="58">
        <f t="shared" si="3"/>
        <v>10725000</v>
      </c>
      <c r="AZ20" s="112">
        <f t="shared" si="4"/>
        <v>0.5</v>
      </c>
      <c r="BA20" s="60">
        <v>0.67</v>
      </c>
      <c r="BB20" s="111" t="s">
        <v>90</v>
      </c>
      <c r="BC20" s="47" t="s">
        <v>92</v>
      </c>
      <c r="BD20" s="110" t="s">
        <v>135</v>
      </c>
      <c r="BE20" s="51" t="s">
        <v>88</v>
      </c>
      <c r="BF20" s="51" t="s">
        <v>88</v>
      </c>
    </row>
    <row r="21" spans="2:58" x14ac:dyDescent="0.25">
      <c r="B21" s="51">
        <v>2026</v>
      </c>
      <c r="C21" s="51">
        <v>891780111</v>
      </c>
      <c r="D21" s="51" t="s">
        <v>79</v>
      </c>
      <c r="E21" s="124" t="s">
        <v>134</v>
      </c>
      <c r="F21" s="123" t="s">
        <v>133</v>
      </c>
      <c r="G21" s="56">
        <v>0</v>
      </c>
      <c r="H21" s="121" t="s">
        <v>82</v>
      </c>
      <c r="I21" s="51" t="s">
        <v>83</v>
      </c>
      <c r="J21" s="121" t="s">
        <v>84</v>
      </c>
      <c r="K21" s="121" t="s">
        <v>132</v>
      </c>
      <c r="L21" s="115">
        <v>21450000</v>
      </c>
      <c r="M21" s="51" t="s">
        <v>86</v>
      </c>
      <c r="N21" s="121" t="s">
        <v>131</v>
      </c>
      <c r="O21" s="115">
        <v>1082912437</v>
      </c>
      <c r="P21" s="51">
        <v>282</v>
      </c>
      <c r="Q21" s="119">
        <v>46043</v>
      </c>
      <c r="R21" s="109">
        <v>42900000</v>
      </c>
      <c r="S21" s="109">
        <v>3474</v>
      </c>
      <c r="T21" s="119">
        <v>46051</v>
      </c>
      <c r="U21" s="115">
        <v>21450000</v>
      </c>
      <c r="V21" s="56" t="s">
        <v>88</v>
      </c>
      <c r="W21" s="115">
        <v>7601124</v>
      </c>
      <c r="X21" s="121" t="s">
        <v>108</v>
      </c>
      <c r="Y21" s="119">
        <v>46051</v>
      </c>
      <c r="Z21" s="119">
        <v>46055</v>
      </c>
      <c r="AA21" s="120" t="s">
        <v>90</v>
      </c>
      <c r="AB21" s="119">
        <v>46218</v>
      </c>
      <c r="AC21" s="54">
        <f t="shared" si="0"/>
        <v>163</v>
      </c>
      <c r="AD21" s="114">
        <v>0</v>
      </c>
      <c r="AE21" s="114">
        <v>0</v>
      </c>
      <c r="AF21" s="114">
        <v>0</v>
      </c>
      <c r="AG21" s="118" t="s">
        <v>90</v>
      </c>
      <c r="AH21" s="117">
        <f t="shared" si="1"/>
        <v>0</v>
      </c>
      <c r="AI21" s="114">
        <v>0</v>
      </c>
      <c r="AJ21" s="114">
        <v>0</v>
      </c>
      <c r="AK21" s="56" t="s">
        <v>90</v>
      </c>
      <c r="AL21" s="116" t="s">
        <v>90</v>
      </c>
      <c r="AM21" s="114">
        <v>0</v>
      </c>
      <c r="AN21" s="116" t="s">
        <v>90</v>
      </c>
      <c r="AO21" s="116" t="s">
        <v>90</v>
      </c>
      <c r="AP21" s="116" t="s">
        <v>90</v>
      </c>
      <c r="AQ21" s="54">
        <f t="shared" si="2"/>
        <v>0</v>
      </c>
      <c r="AR21" s="54">
        <f>+L21+AE21-AJ21</f>
        <v>21450000</v>
      </c>
      <c r="AS21" s="56" t="s">
        <v>88</v>
      </c>
      <c r="AT21" s="115">
        <v>21450000</v>
      </c>
      <c r="AU21" s="56" t="s">
        <v>91</v>
      </c>
      <c r="AV21" s="114">
        <v>0</v>
      </c>
      <c r="AW21" s="111" t="s">
        <v>90</v>
      </c>
      <c r="AX21" s="113">
        <v>10725000</v>
      </c>
      <c r="AY21" s="58">
        <f t="shared" si="3"/>
        <v>10725000</v>
      </c>
      <c r="AZ21" s="112">
        <f t="shared" si="4"/>
        <v>0.5</v>
      </c>
      <c r="BA21" s="60">
        <v>0.67</v>
      </c>
      <c r="BB21" s="111" t="s">
        <v>90</v>
      </c>
      <c r="BC21" s="47" t="s">
        <v>92</v>
      </c>
      <c r="BD21" s="110" t="s">
        <v>130</v>
      </c>
      <c r="BE21" s="51" t="s">
        <v>88</v>
      </c>
      <c r="BF21" s="51" t="s">
        <v>88</v>
      </c>
    </row>
    <row r="22" spans="2:58" x14ac:dyDescent="0.25">
      <c r="B22" s="51">
        <v>2026</v>
      </c>
      <c r="C22" s="51">
        <v>891780111</v>
      </c>
      <c r="D22" s="51" t="s">
        <v>79</v>
      </c>
      <c r="E22" s="124" t="s">
        <v>129</v>
      </c>
      <c r="F22" s="123" t="s">
        <v>128</v>
      </c>
      <c r="G22" s="56">
        <v>0</v>
      </c>
      <c r="H22" s="121" t="s">
        <v>82</v>
      </c>
      <c r="I22" s="51" t="s">
        <v>83</v>
      </c>
      <c r="J22" s="121" t="s">
        <v>84</v>
      </c>
      <c r="K22" s="121" t="s">
        <v>127</v>
      </c>
      <c r="L22" s="115">
        <v>15675000</v>
      </c>
      <c r="M22" s="51" t="s">
        <v>86</v>
      </c>
      <c r="N22" s="121" t="s">
        <v>126</v>
      </c>
      <c r="O22" s="115">
        <v>1118805383</v>
      </c>
      <c r="P22" s="51">
        <v>339</v>
      </c>
      <c r="Q22" s="119">
        <v>46044</v>
      </c>
      <c r="R22" s="109">
        <v>37125000</v>
      </c>
      <c r="S22" s="109">
        <v>3475</v>
      </c>
      <c r="T22" s="119">
        <v>46051</v>
      </c>
      <c r="U22" s="115">
        <v>15675000</v>
      </c>
      <c r="V22" s="56" t="s">
        <v>88</v>
      </c>
      <c r="W22" s="115">
        <v>7601124</v>
      </c>
      <c r="X22" s="121" t="s">
        <v>108</v>
      </c>
      <c r="Y22" s="119">
        <v>46051</v>
      </c>
      <c r="Z22" s="119">
        <v>46055</v>
      </c>
      <c r="AA22" s="120" t="s">
        <v>90</v>
      </c>
      <c r="AB22" s="119">
        <v>46218</v>
      </c>
      <c r="AC22" s="54">
        <f t="shared" si="0"/>
        <v>163</v>
      </c>
      <c r="AD22" s="114">
        <v>0</v>
      </c>
      <c r="AE22" s="114">
        <v>0</v>
      </c>
      <c r="AF22" s="114">
        <v>0</v>
      </c>
      <c r="AG22" s="118" t="s">
        <v>90</v>
      </c>
      <c r="AH22" s="117">
        <f t="shared" si="1"/>
        <v>0</v>
      </c>
      <c r="AI22" s="114">
        <v>0</v>
      </c>
      <c r="AJ22" s="114">
        <v>0</v>
      </c>
      <c r="AK22" s="56" t="s">
        <v>90</v>
      </c>
      <c r="AL22" s="116" t="s">
        <v>90</v>
      </c>
      <c r="AM22" s="114">
        <v>0</v>
      </c>
      <c r="AN22" s="116" t="s">
        <v>90</v>
      </c>
      <c r="AO22" s="116" t="s">
        <v>90</v>
      </c>
      <c r="AP22" s="116" t="s">
        <v>90</v>
      </c>
      <c r="AQ22" s="54">
        <f t="shared" si="2"/>
        <v>0</v>
      </c>
      <c r="AR22" s="54">
        <f>+L22+AE22-AJ22</f>
        <v>15675000</v>
      </c>
      <c r="AS22" s="56" t="s">
        <v>88</v>
      </c>
      <c r="AT22" s="115">
        <v>15675000</v>
      </c>
      <c r="AU22" s="56" t="s">
        <v>91</v>
      </c>
      <c r="AV22" s="114">
        <v>0</v>
      </c>
      <c r="AW22" s="111" t="s">
        <v>90</v>
      </c>
      <c r="AX22" s="113">
        <v>8550000</v>
      </c>
      <c r="AY22" s="58">
        <f t="shared" si="3"/>
        <v>7125000</v>
      </c>
      <c r="AZ22" s="112">
        <f t="shared" si="4"/>
        <v>0.54545454545454541</v>
      </c>
      <c r="BA22" s="60">
        <v>0.73</v>
      </c>
      <c r="BB22" s="111" t="s">
        <v>90</v>
      </c>
      <c r="BC22" s="47" t="s">
        <v>92</v>
      </c>
      <c r="BD22" s="110" t="s">
        <v>125</v>
      </c>
      <c r="BE22" s="51" t="s">
        <v>88</v>
      </c>
      <c r="BF22" s="51" t="s">
        <v>88</v>
      </c>
    </row>
    <row r="23" spans="2:58" x14ac:dyDescent="0.25">
      <c r="B23" s="51">
        <v>2026</v>
      </c>
      <c r="C23" s="51">
        <v>891780111</v>
      </c>
      <c r="D23" s="51" t="s">
        <v>79</v>
      </c>
      <c r="E23" s="124" t="s">
        <v>124</v>
      </c>
      <c r="F23" s="123" t="s">
        <v>123</v>
      </c>
      <c r="G23" s="56">
        <v>0</v>
      </c>
      <c r="H23" s="121" t="s">
        <v>82</v>
      </c>
      <c r="I23" s="51" t="s">
        <v>83</v>
      </c>
      <c r="J23" s="121" t="s">
        <v>84</v>
      </c>
      <c r="K23" s="121" t="s">
        <v>122</v>
      </c>
      <c r="L23" s="115">
        <v>12095000</v>
      </c>
      <c r="M23" s="51" t="s">
        <v>86</v>
      </c>
      <c r="N23" s="121" t="s">
        <v>121</v>
      </c>
      <c r="O23" s="115">
        <v>1065134989</v>
      </c>
      <c r="P23" s="51">
        <v>97</v>
      </c>
      <c r="Q23" s="119">
        <v>46037</v>
      </c>
      <c r="R23" s="109">
        <v>37869500</v>
      </c>
      <c r="S23" s="109">
        <v>3510</v>
      </c>
      <c r="T23" s="119">
        <v>46051</v>
      </c>
      <c r="U23" s="115">
        <v>12095000</v>
      </c>
      <c r="V23" s="56" t="s">
        <v>88</v>
      </c>
      <c r="W23" s="115">
        <v>1082943047</v>
      </c>
      <c r="X23" s="121" t="s">
        <v>120</v>
      </c>
      <c r="Y23" s="119">
        <v>46051</v>
      </c>
      <c r="Z23" s="119">
        <v>46055</v>
      </c>
      <c r="AA23" s="120" t="s">
        <v>90</v>
      </c>
      <c r="AB23" s="119">
        <v>46203</v>
      </c>
      <c r="AC23" s="54">
        <f t="shared" si="0"/>
        <v>148</v>
      </c>
      <c r="AD23" s="114">
        <v>0</v>
      </c>
      <c r="AE23" s="114">
        <v>0</v>
      </c>
      <c r="AF23" s="114">
        <v>0</v>
      </c>
      <c r="AG23" s="118" t="s">
        <v>90</v>
      </c>
      <c r="AH23" s="117">
        <f t="shared" si="1"/>
        <v>0</v>
      </c>
      <c r="AI23" s="114">
        <v>0</v>
      </c>
      <c r="AJ23" s="114">
        <v>0</v>
      </c>
      <c r="AK23" s="56" t="s">
        <v>90</v>
      </c>
      <c r="AL23" s="116" t="s">
        <v>90</v>
      </c>
      <c r="AM23" s="114">
        <v>0</v>
      </c>
      <c r="AN23" s="116" t="s">
        <v>90</v>
      </c>
      <c r="AO23" s="116" t="s">
        <v>90</v>
      </c>
      <c r="AP23" s="116" t="s">
        <v>90</v>
      </c>
      <c r="AQ23" s="54">
        <f t="shared" si="2"/>
        <v>0</v>
      </c>
      <c r="AR23" s="54">
        <f>+L23+AE23-AJ23</f>
        <v>12095000</v>
      </c>
      <c r="AS23" s="56" t="s">
        <v>88</v>
      </c>
      <c r="AT23" s="115">
        <v>12095000</v>
      </c>
      <c r="AU23" s="56" t="s">
        <v>91</v>
      </c>
      <c r="AV23" s="114">
        <v>0</v>
      </c>
      <c r="AW23" s="111" t="s">
        <v>90</v>
      </c>
      <c r="AX23" s="113">
        <v>7257000</v>
      </c>
      <c r="AY23" s="58">
        <f t="shared" si="3"/>
        <v>4838000</v>
      </c>
      <c r="AZ23" s="112">
        <f t="shared" si="4"/>
        <v>0.6</v>
      </c>
      <c r="BA23" s="60">
        <v>0.8</v>
      </c>
      <c r="BB23" s="111" t="s">
        <v>90</v>
      </c>
      <c r="BC23" s="47" t="s">
        <v>92</v>
      </c>
      <c r="BD23" s="110" t="s">
        <v>119</v>
      </c>
      <c r="BE23" s="51" t="s">
        <v>88</v>
      </c>
      <c r="BF23" s="51" t="s">
        <v>88</v>
      </c>
    </row>
    <row r="24" spans="2:58" x14ac:dyDescent="0.25">
      <c r="B24" s="51">
        <v>2026</v>
      </c>
      <c r="C24" s="51">
        <v>891780111</v>
      </c>
      <c r="D24" s="51" t="s">
        <v>79</v>
      </c>
      <c r="E24" s="124" t="s">
        <v>118</v>
      </c>
      <c r="F24" s="123" t="s">
        <v>117</v>
      </c>
      <c r="G24" s="56">
        <v>0</v>
      </c>
      <c r="H24" s="121" t="s">
        <v>82</v>
      </c>
      <c r="I24" s="51" t="s">
        <v>83</v>
      </c>
      <c r="J24" s="121" t="s">
        <v>84</v>
      </c>
      <c r="K24" s="121" t="s">
        <v>116</v>
      </c>
      <c r="L24" s="115">
        <v>12095000</v>
      </c>
      <c r="M24" s="51" t="s">
        <v>86</v>
      </c>
      <c r="N24" s="121" t="s">
        <v>115</v>
      </c>
      <c r="O24" s="115">
        <v>1004178537</v>
      </c>
      <c r="P24" s="51">
        <v>97</v>
      </c>
      <c r="Q24" s="119">
        <v>46037</v>
      </c>
      <c r="R24" s="109">
        <v>37869500</v>
      </c>
      <c r="S24" s="109">
        <v>3511</v>
      </c>
      <c r="T24" s="119">
        <v>46051</v>
      </c>
      <c r="U24" s="115">
        <v>12095000</v>
      </c>
      <c r="V24" s="56" t="s">
        <v>88</v>
      </c>
      <c r="W24" s="115">
        <v>7634027</v>
      </c>
      <c r="X24" s="121" t="s">
        <v>114</v>
      </c>
      <c r="Y24" s="119">
        <v>46051</v>
      </c>
      <c r="Z24" s="119">
        <v>46055</v>
      </c>
      <c r="AA24" s="120" t="s">
        <v>90</v>
      </c>
      <c r="AB24" s="119">
        <v>46203</v>
      </c>
      <c r="AC24" s="54">
        <f t="shared" si="0"/>
        <v>148</v>
      </c>
      <c r="AD24" s="114">
        <v>0</v>
      </c>
      <c r="AE24" s="114">
        <v>0</v>
      </c>
      <c r="AF24" s="114">
        <v>0</v>
      </c>
      <c r="AG24" s="118" t="s">
        <v>90</v>
      </c>
      <c r="AH24" s="117">
        <f t="shared" si="1"/>
        <v>0</v>
      </c>
      <c r="AI24" s="114">
        <v>0</v>
      </c>
      <c r="AJ24" s="114">
        <v>0</v>
      </c>
      <c r="AK24" s="56" t="s">
        <v>90</v>
      </c>
      <c r="AL24" s="116" t="s">
        <v>90</v>
      </c>
      <c r="AM24" s="114">
        <v>0</v>
      </c>
      <c r="AN24" s="116" t="s">
        <v>90</v>
      </c>
      <c r="AO24" s="116" t="s">
        <v>90</v>
      </c>
      <c r="AP24" s="116" t="s">
        <v>90</v>
      </c>
      <c r="AQ24" s="54">
        <f t="shared" si="2"/>
        <v>0</v>
      </c>
      <c r="AR24" s="54">
        <f>+L24+AE24-AJ24</f>
        <v>12095000</v>
      </c>
      <c r="AS24" s="56" t="s">
        <v>88</v>
      </c>
      <c r="AT24" s="115">
        <v>12095000</v>
      </c>
      <c r="AU24" s="56" t="s">
        <v>91</v>
      </c>
      <c r="AV24" s="114">
        <v>0</v>
      </c>
      <c r="AW24" s="111" t="s">
        <v>90</v>
      </c>
      <c r="AX24" s="113">
        <v>7257000</v>
      </c>
      <c r="AY24" s="58">
        <f t="shared" si="3"/>
        <v>4838000</v>
      </c>
      <c r="AZ24" s="112">
        <f t="shared" si="4"/>
        <v>0.6</v>
      </c>
      <c r="BA24" s="60">
        <v>0.8</v>
      </c>
      <c r="BB24" s="111" t="s">
        <v>90</v>
      </c>
      <c r="BC24" s="47" t="s">
        <v>92</v>
      </c>
      <c r="BD24" s="110" t="s">
        <v>113</v>
      </c>
      <c r="BE24" s="51" t="s">
        <v>88</v>
      </c>
      <c r="BF24" s="51" t="s">
        <v>88</v>
      </c>
    </row>
    <row r="25" spans="2:58" ht="15.75" thickBot="1" x14ac:dyDescent="0.3">
      <c r="B25" s="65">
        <v>2026</v>
      </c>
      <c r="C25" s="65">
        <v>891780111</v>
      </c>
      <c r="D25" s="65" t="s">
        <v>79</v>
      </c>
      <c r="E25" s="108" t="s">
        <v>112</v>
      </c>
      <c r="F25" s="107" t="s">
        <v>111</v>
      </c>
      <c r="G25" s="69">
        <v>0</v>
      </c>
      <c r="H25" s="106" t="s">
        <v>82</v>
      </c>
      <c r="I25" s="65" t="s">
        <v>83</v>
      </c>
      <c r="J25" s="106" t="s">
        <v>84</v>
      </c>
      <c r="K25" s="106" t="s">
        <v>110</v>
      </c>
      <c r="L25" s="100">
        <v>12375000</v>
      </c>
      <c r="M25" s="65" t="s">
        <v>86</v>
      </c>
      <c r="N25" s="106" t="s">
        <v>109</v>
      </c>
      <c r="O25" s="100">
        <v>1103098411</v>
      </c>
      <c r="P25" s="65">
        <v>338</v>
      </c>
      <c r="Q25" s="105">
        <v>46044</v>
      </c>
      <c r="R25" s="100">
        <v>12375000</v>
      </c>
      <c r="S25" s="100">
        <v>3594</v>
      </c>
      <c r="T25" s="104">
        <v>46052</v>
      </c>
      <c r="U25" s="100">
        <v>12375000</v>
      </c>
      <c r="V25" s="69" t="s">
        <v>88</v>
      </c>
      <c r="W25" s="100">
        <v>7601124</v>
      </c>
      <c r="X25" s="106" t="s">
        <v>108</v>
      </c>
      <c r="Y25" s="104">
        <v>46052</v>
      </c>
      <c r="Z25" s="104">
        <v>46055</v>
      </c>
      <c r="AA25" s="105" t="s">
        <v>90</v>
      </c>
      <c r="AB25" s="104">
        <v>46218</v>
      </c>
      <c r="AC25" s="67">
        <f t="shared" si="0"/>
        <v>163</v>
      </c>
      <c r="AD25" s="99">
        <v>0</v>
      </c>
      <c r="AE25" s="99">
        <v>0</v>
      </c>
      <c r="AF25" s="99">
        <v>0</v>
      </c>
      <c r="AG25" s="103" t="s">
        <v>90</v>
      </c>
      <c r="AH25" s="102">
        <f t="shared" si="1"/>
        <v>0</v>
      </c>
      <c r="AI25" s="99">
        <v>0</v>
      </c>
      <c r="AJ25" s="99">
        <v>0</v>
      </c>
      <c r="AK25" s="69" t="s">
        <v>90</v>
      </c>
      <c r="AL25" s="101" t="s">
        <v>90</v>
      </c>
      <c r="AM25" s="99">
        <v>0</v>
      </c>
      <c r="AN25" s="101" t="s">
        <v>90</v>
      </c>
      <c r="AO25" s="101" t="s">
        <v>90</v>
      </c>
      <c r="AP25" s="101" t="s">
        <v>90</v>
      </c>
      <c r="AQ25" s="67">
        <f t="shared" si="2"/>
        <v>0</v>
      </c>
      <c r="AR25" s="67">
        <f>+L25+AE25-AJ25</f>
        <v>12375000</v>
      </c>
      <c r="AS25" s="69" t="s">
        <v>88</v>
      </c>
      <c r="AT25" s="100">
        <v>12375000</v>
      </c>
      <c r="AU25" s="69" t="s">
        <v>91</v>
      </c>
      <c r="AV25" s="99">
        <v>0</v>
      </c>
      <c r="AW25" s="95" t="s">
        <v>90</v>
      </c>
      <c r="AX25" s="98">
        <v>5475000</v>
      </c>
      <c r="AY25" s="97">
        <f t="shared" si="3"/>
        <v>6900000</v>
      </c>
      <c r="AZ25" s="96">
        <f t="shared" si="4"/>
        <v>0.44242424242424244</v>
      </c>
      <c r="BA25" s="60">
        <v>0.8</v>
      </c>
      <c r="BB25" s="95" t="s">
        <v>90</v>
      </c>
      <c r="BC25" s="47" t="s">
        <v>92</v>
      </c>
      <c r="BD25" s="94" t="s">
        <v>107</v>
      </c>
      <c r="BE25" s="65" t="s">
        <v>88</v>
      </c>
      <c r="BF25" s="65" t="s">
        <v>88</v>
      </c>
    </row>
    <row r="26" spans="2:58" s="74" customFormat="1" ht="15.75" thickBot="1" x14ac:dyDescent="0.3">
      <c r="B26" s="556" t="s">
        <v>105</v>
      </c>
      <c r="C26" s="557"/>
      <c r="D26" s="558"/>
      <c r="E26" s="75">
        <f>+SUBTOTAL(3,E7:E25)</f>
        <v>19</v>
      </c>
      <c r="F26" s="76"/>
      <c r="G26" s="77"/>
      <c r="H26" s="77"/>
      <c r="I26" s="77"/>
      <c r="J26" s="78"/>
      <c r="K26" s="79"/>
      <c r="L26" s="80">
        <f>SUM(L7:L25)</f>
        <v>305576921</v>
      </c>
      <c r="M26" s="559"/>
      <c r="N26" s="560"/>
      <c r="O26" s="560"/>
      <c r="P26" s="560"/>
      <c r="Q26" s="560"/>
      <c r="R26" s="560"/>
      <c r="S26" s="560"/>
      <c r="T26" s="560"/>
      <c r="U26" s="560"/>
      <c r="V26" s="560"/>
      <c r="W26" s="560"/>
      <c r="X26" s="560"/>
      <c r="Y26" s="560"/>
      <c r="Z26" s="560"/>
      <c r="AA26" s="560"/>
      <c r="AB26" s="560"/>
      <c r="AC26" s="561"/>
      <c r="AD26" s="92">
        <f>SUM(AD7:AD25)</f>
        <v>0</v>
      </c>
      <c r="AE26" s="91">
        <f>SUM(AE7:AE25)</f>
        <v>0</v>
      </c>
      <c r="AF26" s="91">
        <f>SUM(AF7:AF25)</f>
        <v>0</v>
      </c>
      <c r="AG26" s="83"/>
      <c r="AH26" s="91">
        <f>SUM(AH7:AH25)</f>
        <v>0</v>
      </c>
      <c r="AI26" s="91">
        <f>SUM(AI7:AI25)</f>
        <v>0</v>
      </c>
      <c r="AJ26" s="90">
        <f>SUM(AJ7:AJ25)</f>
        <v>0</v>
      </c>
      <c r="AK26" s="83"/>
      <c r="AL26" s="83"/>
      <c r="AM26" s="90">
        <f>SUM(AM7:AM25)</f>
        <v>0</v>
      </c>
      <c r="AN26" s="559"/>
      <c r="AO26" s="560"/>
      <c r="AP26" s="560"/>
      <c r="AQ26" s="561"/>
      <c r="AR26" s="81">
        <f>SUM(AR7:AR25)</f>
        <v>305576921</v>
      </c>
      <c r="AS26" s="83"/>
      <c r="AT26" s="86">
        <f>SUM(AR26:AS26)</f>
        <v>305576921</v>
      </c>
      <c r="AU26" s="83"/>
      <c r="AV26" s="82">
        <f>SUM(AV7:AV25)</f>
        <v>0</v>
      </c>
      <c r="AW26" s="83"/>
      <c r="AX26" s="87">
        <f>SUM(AX7:AX25)</f>
        <v>158928220</v>
      </c>
      <c r="AY26" s="88">
        <f>SUM(AY7:AY25)</f>
        <v>146648701</v>
      </c>
      <c r="AZ26" s="559"/>
      <c r="BA26" s="560"/>
      <c r="BB26" s="560"/>
      <c r="BC26" s="560"/>
      <c r="BD26" s="560"/>
      <c r="BE26" s="560"/>
      <c r="BF26" s="560"/>
    </row>
  </sheetData>
  <sheetProtection formatCells="0" formatColumns="0" formatRows="0" insertRows="0" deleteRows="0" autoFilter="0"/>
  <mergeCells count="23">
    <mergeCell ref="F4:G4"/>
    <mergeCell ref="AD4:AQ4"/>
    <mergeCell ref="E5:G5"/>
    <mergeCell ref="H5:K5"/>
    <mergeCell ref="N5:O5"/>
    <mergeCell ref="P5:R5"/>
    <mergeCell ref="S5:U5"/>
    <mergeCell ref="AD5:AH5"/>
    <mergeCell ref="AU5:AZ5"/>
    <mergeCell ref="BA5:BC5"/>
    <mergeCell ref="BD5:BF5"/>
    <mergeCell ref="B26:D26"/>
    <mergeCell ref="M26:AC26"/>
    <mergeCell ref="AN26:AQ26"/>
    <mergeCell ref="AZ26:BF26"/>
    <mergeCell ref="V5:X5"/>
    <mergeCell ref="Y5:AC5"/>
    <mergeCell ref="AI5:AL5"/>
    <mergeCell ref="AM5:AQ5"/>
    <mergeCell ref="AS5:AT5"/>
    <mergeCell ref="B2:C5"/>
    <mergeCell ref="D2:G3"/>
    <mergeCell ref="H2:I4"/>
  </mergeCells>
  <conditionalFormatting sqref="F4 E5">
    <cfRule type="containsText" dxfId="184" priority="7" operator="containsText" text="Seleccione Ordenador">
      <formula>NOT(ISERROR(SEARCH("Seleccione Ordenador",E4)))</formula>
    </cfRule>
  </conditionalFormatting>
  <conditionalFormatting sqref="F4:G4">
    <cfRule type="colorScale" priority="6">
      <colorScale>
        <cfvo type="min"/>
        <cfvo type="percentile" val="50"/>
        <cfvo type="max"/>
        <color rgb="FFF8696B"/>
        <color rgb="FFFFEB84"/>
        <color rgb="FF63BE7B"/>
      </colorScale>
    </cfRule>
  </conditionalFormatting>
  <conditionalFormatting sqref="AC7:AC25 AH7:AH25 AQ7:AS25">
    <cfRule type="expression" dxfId="183" priority="5">
      <formula>+_xlfn.ISFORMULA(AC7)</formula>
    </cfRule>
  </conditionalFormatting>
  <conditionalFormatting sqref="AE7:AE25">
    <cfRule type="cellIs" dxfId="182" priority="2" operator="greaterThan">
      <formula>L7/2</formula>
    </cfRule>
  </conditionalFormatting>
  <conditionalFormatting sqref="AY7:BA25">
    <cfRule type="expression" dxfId="181" priority="1">
      <formula>+_xlfn.ISFORMULA(AY7)</formula>
    </cfRule>
  </conditionalFormatting>
  <dataValidations count="11">
    <dataValidation type="list" allowBlank="1" showInputMessage="1" showErrorMessage="1" sqref="V7:V25 AU7:AU25" xr:uid="{00000000-0002-0000-0000-00000B000000}">
      <formula1>"SI,NO"</formula1>
    </dataValidation>
    <dataValidation type="list" allowBlank="1" showInputMessage="1" showErrorMessage="1" sqref="K3" xr:uid="{00000000-0002-0000-0000-00000A000000}">
      <formula1>"42,250,3000"</formula1>
    </dataValidation>
    <dataValidation type="list" allowBlank="1" showInputMessage="1" showErrorMessage="1" errorTitle="ERROR" error="SOLO VALIDO LISTA DESPLEGABLE" promptTitle="ESCOJA EL PERIODO" sqref="F4" xr:uid="{00000000-0002-0000-0000-000009000000}">
      <formula1>"Seleccione el periodo a presentar,ENERO,FEBRERO,MARZO,ABRIL,MAYO,JUNIO,JULIO,AGOSTO,SEPTIEMBRE,OCTUBRE,NOVIEMBRE,DICIEMBRE"</formula1>
    </dataValidation>
    <dataValidation type="list" allowBlank="1" showInputMessage="1" showErrorMessage="1" sqref="BE7:BE25" xr:uid="{00000000-0002-0000-0000-000008000000}">
      <formula1>"SI,NO HA INICIADO"</formula1>
    </dataValidation>
    <dataValidation type="list" allowBlank="1" showInputMessage="1" showErrorMessage="1" sqref="BF7:BF25" xr:uid="{00000000-0002-0000-0000-000007000000}">
      <formula1>"SI,NA por TIPO Contrato"</formula1>
    </dataValidation>
    <dataValidation type="list" allowBlank="1" showInputMessage="1" showErrorMessage="1" sqref="I7:I25" xr:uid="{00000000-0002-0000-0000-000006000000}">
      <formula1>"FUNCIONAMIENTO,INVERSION,OTROS"</formula1>
    </dataValidation>
    <dataValidation type="list" allowBlank="1" showInputMessage="1" showErrorMessage="1" sqref="H7:H25" xr:uid="{00000000-0002-0000-0000-000005000000}">
      <formula1>"OTRO SECTOR"</formula1>
    </dataValidation>
    <dataValidation type="list" allowBlank="1" showInputMessage="1" showErrorMessage="1" sqref="J7:J25" xr:uid="{00000000-0002-0000-0000-000004000000}">
      <formula1>"CONTRATO DE OBRAS, OTROS TIPOS, PRESTACIÓN DE SERVICIOS, SUMINISTROS"</formula1>
    </dataValidation>
    <dataValidation type="list" allowBlank="1" showInputMessage="1" showErrorMessage="1" sqref="M7:M25" xr:uid="{00000000-0002-0000-0000-000003000000}">
      <formula1>"DIRECTA,CONVOCATORIA"</formula1>
    </dataValidation>
    <dataValidation type="list" allowBlank="1" showInputMessage="1" showErrorMessage="1" sqref="BC7:BC25" xr:uid="{00000000-0002-0000-0000-000002000000}">
      <formula1>"Por iniciar,En ejecucion,Suspendido,Terminado,Liquidado"</formula1>
    </dataValidation>
    <dataValidation type="list" allowBlank="1" showInputMessage="1" showErrorMessage="1" sqref="AS7:AS25" xr:uid="{00000000-0002-0000-0000-000001000000}">
      <formula1>"SI,DE REGALIAS, DE CONVENIOS,NO"</formula1>
    </dataValidation>
  </dataValidations>
  <hyperlinks>
    <hyperlink ref="BD7" r:id="rId1" xr:uid="{AA0655E0-1E56-482B-96E0-C22A25A86646}"/>
    <hyperlink ref="BD8" r:id="rId2" xr:uid="{C597C2E0-59A0-42F0-9CF1-72D1BC13AD3E}"/>
    <hyperlink ref="BD9" r:id="rId3" xr:uid="{6DBB4241-D239-447A-96CD-909C141C58E2}"/>
    <hyperlink ref="BD10" r:id="rId4" xr:uid="{616E3D2B-7514-4F03-B199-70F926FE3BED}"/>
    <hyperlink ref="BD11" r:id="rId5" xr:uid="{59F14BB8-5A99-40D7-80DD-D1FC71237E64}"/>
    <hyperlink ref="BD12" r:id="rId6" xr:uid="{74921DAE-DD14-4FB4-87D1-D4A938881809}"/>
    <hyperlink ref="BD13" r:id="rId7" xr:uid="{2E76EC8D-3C02-4A7B-9162-25B902F2C02E}"/>
    <hyperlink ref="BD14" r:id="rId8" xr:uid="{BCEDBD34-C1BA-4354-BE1A-8AE888663D4C}"/>
    <hyperlink ref="BD15" r:id="rId9" xr:uid="{BE8A4807-3067-4C5D-B389-DB0C78390171}"/>
    <hyperlink ref="BD16" r:id="rId10" xr:uid="{85518D3C-6068-43BE-844C-F95E311D0C9B}"/>
    <hyperlink ref="BD18" r:id="rId11" xr:uid="{DD3B17EF-17AA-4FC7-89DA-D672FDDA13D1}"/>
    <hyperlink ref="BD19" r:id="rId12" xr:uid="{F00B73D0-CC78-4382-B0DF-7718E162550B}"/>
    <hyperlink ref="BD20" r:id="rId13" xr:uid="{0FBC2D4E-A99F-4CB2-B426-F9D3331C888E}"/>
    <hyperlink ref="BD21" r:id="rId14" xr:uid="{BE3284C7-001A-41B6-A5A2-F588A67CBAA1}"/>
    <hyperlink ref="BD22" r:id="rId15" xr:uid="{DC315E1D-7BF2-4165-B4A0-99BBD065798E}"/>
    <hyperlink ref="BD23" r:id="rId16" xr:uid="{F1B54049-60B9-4FFB-8A9D-5F53BFDF2A7B}"/>
    <hyperlink ref="BD24" r:id="rId17" xr:uid="{42EC3EB8-9289-49F0-B6E4-9FBFBD734025}"/>
    <hyperlink ref="BD25" r:id="rId18" xr:uid="{57E16921-A1ED-413B-9C42-49F05DC16463}"/>
  </hyperlinks>
  <pageMargins left="0.7" right="0.7" top="0.75" bottom="0.75" header="0.3" footer="0.3"/>
  <pageSetup orientation="portrait" horizontalDpi="300" verticalDpi="300" r:id="rId19"/>
  <drawing r:id="rId2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79EEB-CF4C-40AD-876E-6A9F2B75F54D}">
  <dimension ref="A1:BW18"/>
  <sheetViews>
    <sheetView showGridLines="0" zoomScaleNormal="100" workbookViewId="0">
      <selection activeCell="H11" sqref="H11"/>
    </sheetView>
  </sheetViews>
  <sheetFormatPr baseColWidth="10" defaultRowHeight="15" x14ac:dyDescent="0.25"/>
  <cols>
    <col min="1" max="1" width="2.5703125" customWidth="1"/>
    <col min="2" max="2" width="9.28515625" customWidth="1"/>
    <col min="3" max="3" width="13.5703125" customWidth="1"/>
    <col min="4" max="4" width="25.28515625" customWidth="1"/>
    <col min="5" max="5" width="18.140625" customWidth="1"/>
    <col min="6" max="6" width="19.140625" style="8" customWidth="1"/>
    <col min="7" max="7" width="14.28515625" style="8" customWidth="1"/>
    <col min="8" max="8" width="12.42578125" style="8" customWidth="1"/>
    <col min="9" max="9" width="17.42578125" style="8" customWidth="1"/>
    <col min="10" max="10" width="24.7109375" style="89" customWidth="1"/>
    <col min="11" max="11" width="18.42578125" customWidth="1"/>
    <col min="12" max="12" width="14.140625" customWidth="1"/>
    <col min="13" max="13" width="13.42578125" customWidth="1"/>
    <col min="14" max="14" width="18.5703125" customWidth="1"/>
    <col min="15" max="15" width="16.42578125" customWidth="1"/>
    <col min="16" max="16" width="11.42578125" customWidth="1"/>
    <col min="17" max="17" width="12.42578125" customWidth="1"/>
    <col min="18" max="19" width="11.42578125" customWidth="1"/>
    <col min="20" max="20" width="14.7109375" customWidth="1"/>
    <col min="21" max="21" width="13.140625" customWidth="1"/>
    <col min="22" max="22" width="12" customWidth="1"/>
    <col min="23" max="23" width="14.42578125" customWidth="1"/>
    <col min="24" max="24" width="18.425781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8"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9.42578125" customWidth="1"/>
    <col min="51" max="51" width="18.7109375" customWidth="1"/>
    <col min="52" max="53" width="12" customWidth="1"/>
    <col min="54" max="54" width="14.42578125" customWidth="1"/>
    <col min="55" max="55" width="12.42578125" customWidth="1"/>
  </cols>
  <sheetData>
    <row r="1" spans="1:75" ht="19.5" customHeight="1" x14ac:dyDescent="0.25">
      <c r="F1"/>
      <c r="G1"/>
      <c r="H1"/>
      <c r="I1"/>
      <c r="J1"/>
      <c r="X1" s="1"/>
      <c r="AK1"/>
    </row>
    <row r="2" spans="1:75" ht="17.25" customHeight="1" thickBot="1" x14ac:dyDescent="0.3">
      <c r="F2"/>
      <c r="G2"/>
      <c r="H2" s="2"/>
      <c r="I2"/>
      <c r="J2"/>
      <c r="X2" s="1"/>
      <c r="AK2"/>
    </row>
    <row r="3" spans="1:75" ht="22.5" customHeight="1" thickBot="1" x14ac:dyDescent="0.3">
      <c r="B3" s="573"/>
      <c r="C3" s="574"/>
      <c r="D3" s="579" t="s">
        <v>0</v>
      </c>
      <c r="E3" s="580"/>
      <c r="F3" s="580"/>
      <c r="G3" s="581"/>
      <c r="H3" s="585" t="s">
        <v>1</v>
      </c>
      <c r="I3" s="586"/>
      <c r="J3" s="3"/>
      <c r="K3" s="4" t="s">
        <v>2</v>
      </c>
      <c r="L3" s="5"/>
      <c r="M3" s="6"/>
      <c r="N3" s="6"/>
      <c r="O3" s="6"/>
      <c r="P3" s="6"/>
      <c r="Q3" s="6"/>
      <c r="R3" s="6"/>
      <c r="S3" s="6"/>
      <c r="T3" s="6"/>
      <c r="U3" s="6"/>
      <c r="V3" s="6"/>
      <c r="W3" s="6"/>
      <c r="X3" s="7"/>
      <c r="Y3" s="7"/>
      <c r="Z3" s="6"/>
      <c r="AA3" s="7"/>
      <c r="AB3" s="6"/>
      <c r="AC3" s="7"/>
      <c r="AD3" s="6"/>
      <c r="AE3" s="7"/>
      <c r="AF3" s="6"/>
      <c r="AG3" s="7"/>
      <c r="AH3" s="6"/>
      <c r="AI3" s="7"/>
      <c r="AJ3" s="6"/>
      <c r="AK3" s="6"/>
      <c r="AL3" s="7"/>
      <c r="AM3" s="6"/>
      <c r="AN3" s="7"/>
      <c r="AO3" s="6"/>
      <c r="AP3" s="6"/>
      <c r="AQ3" s="7"/>
      <c r="AR3" s="6"/>
      <c r="AS3" s="6"/>
      <c r="AT3" s="6"/>
      <c r="AU3" s="6"/>
      <c r="AV3" s="6"/>
      <c r="AW3" s="6"/>
      <c r="AX3" s="7"/>
      <c r="AY3" s="6"/>
      <c r="AZ3" s="6"/>
      <c r="BA3" s="7"/>
      <c r="BB3" s="6"/>
      <c r="BC3" s="7"/>
      <c r="BD3" s="6"/>
      <c r="BE3" s="7"/>
      <c r="BF3" s="6"/>
    </row>
    <row r="4" spans="1:75" ht="16.5" customHeight="1" thickBot="1" x14ac:dyDescent="0.3">
      <c r="B4" s="575"/>
      <c r="C4" s="576"/>
      <c r="D4" s="582"/>
      <c r="E4" s="583"/>
      <c r="F4" s="583"/>
      <c r="G4" s="584"/>
      <c r="H4" s="587"/>
      <c r="I4" s="588"/>
      <c r="J4" s="9"/>
      <c r="K4" s="10">
        <v>42</v>
      </c>
      <c r="L4" s="4" t="s">
        <v>3</v>
      </c>
      <c r="M4" s="6"/>
      <c r="N4" s="6"/>
      <c r="O4" s="6"/>
      <c r="P4" s="6"/>
      <c r="Q4" s="6"/>
      <c r="R4" s="6"/>
      <c r="S4" s="6"/>
      <c r="T4" s="6"/>
      <c r="U4" s="6"/>
      <c r="V4" s="6"/>
      <c r="W4" s="6"/>
      <c r="X4" s="7"/>
      <c r="Y4" s="7"/>
      <c r="Z4" s="6"/>
      <c r="AA4" s="7"/>
      <c r="AB4" s="6"/>
      <c r="AC4" s="7"/>
      <c r="AD4" s="6"/>
      <c r="AE4" s="7"/>
      <c r="AF4" s="6"/>
      <c r="AG4" s="7"/>
      <c r="AH4" s="6"/>
      <c r="AI4" s="7"/>
      <c r="AJ4" s="6"/>
      <c r="AK4" s="6"/>
      <c r="AL4" s="7"/>
      <c r="AM4" s="6"/>
      <c r="AN4" s="7"/>
      <c r="AO4" s="6"/>
      <c r="AP4" s="6"/>
      <c r="AQ4" s="7"/>
      <c r="AR4" s="6"/>
      <c r="AS4" s="6"/>
      <c r="AT4" s="6"/>
      <c r="AU4" s="6"/>
      <c r="AV4" s="6"/>
      <c r="AW4" s="6"/>
      <c r="AX4" s="7"/>
      <c r="AY4" s="6"/>
      <c r="AZ4" s="6"/>
      <c r="BA4" s="7"/>
      <c r="BB4" s="6"/>
      <c r="BC4" s="7"/>
      <c r="BD4" s="6"/>
      <c r="BE4" s="7"/>
      <c r="BF4" s="6"/>
    </row>
    <row r="5" spans="1:75" ht="18.75" customHeight="1" thickBot="1" x14ac:dyDescent="0.3">
      <c r="B5" s="575"/>
      <c r="C5" s="576"/>
      <c r="D5" s="11" t="s">
        <v>4</v>
      </c>
      <c r="E5" s="12"/>
      <c r="F5" s="591" t="s">
        <v>106</v>
      </c>
      <c r="G5" s="591"/>
      <c r="H5" s="589"/>
      <c r="I5" s="590"/>
      <c r="J5" s="9"/>
      <c r="K5" s="13">
        <f>+L6*K4</f>
        <v>73538010</v>
      </c>
      <c r="L5" s="14" t="s">
        <v>5</v>
      </c>
      <c r="M5" s="6"/>
      <c r="N5" s="6"/>
      <c r="O5" s="6"/>
      <c r="P5" s="6"/>
      <c r="Q5" s="6"/>
      <c r="R5" s="6"/>
      <c r="S5" s="6"/>
      <c r="T5" s="6"/>
      <c r="U5" s="6"/>
      <c r="V5" s="6"/>
      <c r="W5" s="6"/>
      <c r="X5" s="7"/>
      <c r="Y5" s="7"/>
      <c r="Z5" s="7"/>
      <c r="AA5" s="7"/>
      <c r="AB5" s="7"/>
      <c r="AC5" s="7"/>
      <c r="AD5" s="562" t="s">
        <v>6</v>
      </c>
      <c r="AE5" s="563"/>
      <c r="AF5" s="563"/>
      <c r="AG5" s="563"/>
      <c r="AH5" s="563"/>
      <c r="AI5" s="563"/>
      <c r="AJ5" s="563"/>
      <c r="AK5" s="563"/>
      <c r="AL5" s="563"/>
      <c r="AM5" s="563"/>
      <c r="AN5" s="563"/>
      <c r="AO5" s="563"/>
      <c r="AP5" s="563"/>
      <c r="AQ5" s="564"/>
      <c r="AR5" s="6"/>
      <c r="AS5" s="6"/>
      <c r="AT5" s="6"/>
      <c r="AU5" s="6"/>
      <c r="AV5" s="6"/>
      <c r="AW5" s="6"/>
      <c r="AX5" s="6"/>
      <c r="AY5" s="6"/>
      <c r="AZ5" s="6"/>
      <c r="BA5" s="6"/>
      <c r="BB5" s="6"/>
      <c r="BC5" s="6"/>
      <c r="BD5" s="6"/>
      <c r="BE5" s="6"/>
      <c r="BF5" s="6"/>
    </row>
    <row r="6" spans="1:75" s="15" customFormat="1" ht="49.5" customHeight="1" thickBot="1" x14ac:dyDescent="0.3">
      <c r="B6" s="577"/>
      <c r="C6" s="578"/>
      <c r="D6" s="16" t="s">
        <v>7</v>
      </c>
      <c r="E6" s="565" t="s">
        <v>7415</v>
      </c>
      <c r="F6" s="565"/>
      <c r="G6" s="566"/>
      <c r="H6" s="567" t="s">
        <v>9</v>
      </c>
      <c r="I6" s="568"/>
      <c r="J6" s="568"/>
      <c r="K6" s="569"/>
      <c r="L6" s="17">
        <v>1750905</v>
      </c>
      <c r="M6" s="6"/>
      <c r="N6" s="553" t="s">
        <v>10</v>
      </c>
      <c r="O6" s="554"/>
      <c r="P6" s="553" t="s">
        <v>11</v>
      </c>
      <c r="Q6" s="554"/>
      <c r="R6" s="555"/>
      <c r="S6" s="570" t="s">
        <v>12</v>
      </c>
      <c r="T6" s="571"/>
      <c r="U6" s="572"/>
      <c r="V6" s="553" t="s">
        <v>13</v>
      </c>
      <c r="W6" s="554"/>
      <c r="X6" s="554"/>
      <c r="Y6" s="562" t="s">
        <v>14</v>
      </c>
      <c r="Z6" s="563"/>
      <c r="AA6" s="563"/>
      <c r="AB6" s="563"/>
      <c r="AC6" s="564"/>
      <c r="AD6" s="562" t="s">
        <v>15</v>
      </c>
      <c r="AE6" s="563"/>
      <c r="AF6" s="563"/>
      <c r="AG6" s="563"/>
      <c r="AH6" s="564"/>
      <c r="AI6" s="553" t="s">
        <v>16</v>
      </c>
      <c r="AJ6" s="554"/>
      <c r="AK6" s="554"/>
      <c r="AL6" s="555"/>
      <c r="AM6" s="553" t="s">
        <v>17</v>
      </c>
      <c r="AN6" s="554"/>
      <c r="AO6" s="554"/>
      <c r="AP6" s="554"/>
      <c r="AQ6" s="555"/>
      <c r="AR6" s="6"/>
      <c r="AS6" s="553" t="s">
        <v>18</v>
      </c>
      <c r="AT6" s="555"/>
      <c r="AU6" s="553" t="s">
        <v>19</v>
      </c>
      <c r="AV6" s="554"/>
      <c r="AW6" s="554"/>
      <c r="AX6" s="554"/>
      <c r="AY6" s="554"/>
      <c r="AZ6" s="555"/>
      <c r="BA6" s="553" t="s">
        <v>20</v>
      </c>
      <c r="BB6" s="554"/>
      <c r="BC6" s="555"/>
      <c r="BD6" s="553" t="s">
        <v>21</v>
      </c>
      <c r="BE6" s="554"/>
      <c r="BF6" s="555"/>
    </row>
    <row r="7" spans="1:75" s="29" customFormat="1" ht="77.25" thickBot="1" x14ac:dyDescent="0.3">
      <c r="A7" s="18"/>
      <c r="B7" s="19" t="s">
        <v>22</v>
      </c>
      <c r="C7" s="20" t="s">
        <v>23</v>
      </c>
      <c r="D7" s="21" t="s">
        <v>24</v>
      </c>
      <c r="E7" s="22" t="s">
        <v>25</v>
      </c>
      <c r="F7" s="22" t="s">
        <v>26</v>
      </c>
      <c r="G7" s="21" t="s">
        <v>27</v>
      </c>
      <c r="H7" s="19" t="s">
        <v>28</v>
      </c>
      <c r="I7" s="19" t="s">
        <v>29</v>
      </c>
      <c r="J7" s="19" t="s">
        <v>30</v>
      </c>
      <c r="K7" s="19" t="s">
        <v>31</v>
      </c>
      <c r="L7" s="19" t="s">
        <v>32</v>
      </c>
      <c r="M7" s="19" t="s">
        <v>33</v>
      </c>
      <c r="N7" s="19" t="s">
        <v>34</v>
      </c>
      <c r="O7" s="20" t="s">
        <v>35</v>
      </c>
      <c r="P7" s="20" t="s">
        <v>36</v>
      </c>
      <c r="Q7" s="19" t="s">
        <v>37</v>
      </c>
      <c r="R7" s="19" t="s">
        <v>38</v>
      </c>
      <c r="S7" s="19" t="s">
        <v>39</v>
      </c>
      <c r="T7" s="19" t="s">
        <v>40</v>
      </c>
      <c r="U7" s="19" t="s">
        <v>41</v>
      </c>
      <c r="V7" s="19" t="s">
        <v>42</v>
      </c>
      <c r="W7" s="20" t="s">
        <v>43</v>
      </c>
      <c r="X7" s="19" t="s">
        <v>44</v>
      </c>
      <c r="Y7" s="19" t="s">
        <v>45</v>
      </c>
      <c r="Z7" s="19" t="s">
        <v>46</v>
      </c>
      <c r="AA7" s="19" t="s">
        <v>47</v>
      </c>
      <c r="AB7" s="23" t="s">
        <v>48</v>
      </c>
      <c r="AC7" s="24" t="s">
        <v>49</v>
      </c>
      <c r="AD7" s="19" t="s">
        <v>50</v>
      </c>
      <c r="AE7" s="19" t="s">
        <v>51</v>
      </c>
      <c r="AF7" s="19" t="s">
        <v>52</v>
      </c>
      <c r="AG7" s="23" t="s">
        <v>53</v>
      </c>
      <c r="AH7" s="24" t="s">
        <v>54</v>
      </c>
      <c r="AI7" s="19" t="s">
        <v>55</v>
      </c>
      <c r="AJ7" s="19" t="s">
        <v>56</v>
      </c>
      <c r="AK7" s="23" t="s">
        <v>57</v>
      </c>
      <c r="AL7" s="23" t="s">
        <v>58</v>
      </c>
      <c r="AM7" s="19" t="s">
        <v>59</v>
      </c>
      <c r="AN7" s="23" t="s">
        <v>60</v>
      </c>
      <c r="AO7" s="23" t="s">
        <v>61</v>
      </c>
      <c r="AP7" s="23" t="s">
        <v>62</v>
      </c>
      <c r="AQ7" s="24" t="s">
        <v>63</v>
      </c>
      <c r="AR7" s="24" t="s">
        <v>64</v>
      </c>
      <c r="AS7" s="19" t="s">
        <v>65</v>
      </c>
      <c r="AT7" s="19" t="s">
        <v>66</v>
      </c>
      <c r="AU7" s="19" t="s">
        <v>67</v>
      </c>
      <c r="AV7" s="19" t="s">
        <v>68</v>
      </c>
      <c r="AW7" s="19" t="s">
        <v>69</v>
      </c>
      <c r="AX7" s="25" t="s">
        <v>70</v>
      </c>
      <c r="AY7" s="26" t="s">
        <v>71</v>
      </c>
      <c r="AZ7" s="26" t="s">
        <v>72</v>
      </c>
      <c r="BA7" s="27" t="s">
        <v>73</v>
      </c>
      <c r="BB7" s="19" t="s">
        <v>74</v>
      </c>
      <c r="BC7" s="19" t="s">
        <v>75</v>
      </c>
      <c r="BD7" s="20" t="s">
        <v>76</v>
      </c>
      <c r="BE7" s="20" t="s">
        <v>77</v>
      </c>
      <c r="BF7" s="20" t="s">
        <v>78</v>
      </c>
      <c r="BG7" s="28"/>
      <c r="BH7" s="28"/>
      <c r="BI7" s="28"/>
      <c r="BJ7" s="28"/>
      <c r="BK7" s="28"/>
      <c r="BL7" s="28"/>
      <c r="BM7" s="28"/>
      <c r="BN7" s="28"/>
      <c r="BO7" s="28"/>
      <c r="BP7" s="28"/>
      <c r="BQ7" s="28"/>
      <c r="BR7" s="28"/>
      <c r="BS7" s="28"/>
      <c r="BT7" s="28"/>
      <c r="BU7" s="28"/>
      <c r="BV7" s="28"/>
      <c r="BW7" s="28"/>
    </row>
    <row r="8" spans="1:75" s="15" customFormat="1" ht="12.75" x14ac:dyDescent="0.2">
      <c r="B8" s="30">
        <v>2026</v>
      </c>
      <c r="C8" s="30">
        <v>891780111</v>
      </c>
      <c r="D8" s="33" t="s">
        <v>79</v>
      </c>
      <c r="E8" s="33" t="s">
        <v>7414</v>
      </c>
      <c r="F8" s="30" t="s">
        <v>7413</v>
      </c>
      <c r="G8" s="32">
        <v>0</v>
      </c>
      <c r="H8" s="31" t="s">
        <v>82</v>
      </c>
      <c r="I8" s="33" t="s">
        <v>83</v>
      </c>
      <c r="J8" s="33" t="s">
        <v>84</v>
      </c>
      <c r="K8" s="34" t="s">
        <v>7412</v>
      </c>
      <c r="L8" s="35">
        <v>25619055</v>
      </c>
      <c r="M8" s="30" t="s">
        <v>86</v>
      </c>
      <c r="N8" s="33" t="s">
        <v>7411</v>
      </c>
      <c r="O8" s="34">
        <v>1083012685</v>
      </c>
      <c r="P8" s="36">
        <v>141</v>
      </c>
      <c r="Q8" s="37">
        <v>46038</v>
      </c>
      <c r="R8" s="36">
        <v>25619055</v>
      </c>
      <c r="S8" s="36">
        <v>1356</v>
      </c>
      <c r="T8" s="37">
        <v>46043</v>
      </c>
      <c r="U8" s="35">
        <v>25619055</v>
      </c>
      <c r="V8" s="32" t="s">
        <v>88</v>
      </c>
      <c r="W8" s="35">
        <v>55313591</v>
      </c>
      <c r="X8" s="31" t="s">
        <v>7366</v>
      </c>
      <c r="Y8" s="38">
        <v>46043</v>
      </c>
      <c r="Z8" s="38">
        <v>46043</v>
      </c>
      <c r="AA8" s="38" t="s">
        <v>90</v>
      </c>
      <c r="AB8" s="38">
        <v>46203</v>
      </c>
      <c r="AC8" s="41">
        <f t="shared" ref="AC8:AC17" si="0">+IF(AA8="1800-01-01",AB8-Z8,AB8-AA8)</f>
        <v>160</v>
      </c>
      <c r="AD8" s="32">
        <v>0</v>
      </c>
      <c r="AE8" s="35">
        <v>0</v>
      </c>
      <c r="AF8" s="32">
        <v>0</v>
      </c>
      <c r="AG8" s="40" t="s">
        <v>90</v>
      </c>
      <c r="AH8" s="41">
        <f t="shared" ref="AH8:AH17" si="1">+IF(AG8="1800-01-01",0,AG8-AB8)</f>
        <v>0</v>
      </c>
      <c r="AI8" s="35">
        <v>0</v>
      </c>
      <c r="AJ8" s="35">
        <v>0</v>
      </c>
      <c r="AK8" s="32" t="s">
        <v>90</v>
      </c>
      <c r="AL8" s="37" t="s">
        <v>90</v>
      </c>
      <c r="AM8" s="35">
        <v>0</v>
      </c>
      <c r="AN8" s="37" t="s">
        <v>90</v>
      </c>
      <c r="AO8" s="37" t="s">
        <v>90</v>
      </c>
      <c r="AP8" s="37" t="s">
        <v>90</v>
      </c>
      <c r="AQ8" s="41">
        <f t="shared" ref="AQ8:AQ17" si="2">+IF(AN8="1800-01-01",0,AO8-AN8)</f>
        <v>0</v>
      </c>
      <c r="AR8" s="41">
        <f>+L8+AE8-AJ8</f>
        <v>25619055</v>
      </c>
      <c r="AS8" s="32" t="s">
        <v>88</v>
      </c>
      <c r="AT8" s="35">
        <v>25619055</v>
      </c>
      <c r="AU8" s="32" t="s">
        <v>91</v>
      </c>
      <c r="AV8" s="35">
        <v>0</v>
      </c>
      <c r="AW8" s="42" t="s">
        <v>90</v>
      </c>
      <c r="AX8" s="43">
        <v>16303085</v>
      </c>
      <c r="AY8" s="44">
        <f t="shared" ref="AY8:AY17" si="3">AR8-AX8</f>
        <v>9315970</v>
      </c>
      <c r="AZ8" s="45">
        <f t="shared" ref="AZ8:AZ17" si="4">+IFERROR(AX8/AR8,"_")</f>
        <v>0.63636558803593657</v>
      </c>
      <c r="BA8" s="46">
        <v>0.81</v>
      </c>
      <c r="BB8" s="42" t="s">
        <v>90</v>
      </c>
      <c r="BC8" s="32" t="s">
        <v>92</v>
      </c>
      <c r="BD8" s="479" t="s">
        <v>7410</v>
      </c>
      <c r="BE8" s="30" t="s">
        <v>88</v>
      </c>
      <c r="BF8" s="30" t="s">
        <v>88</v>
      </c>
    </row>
    <row r="9" spans="1:75" x14ac:dyDescent="0.25">
      <c r="B9" s="51">
        <v>2026</v>
      </c>
      <c r="C9" s="51">
        <v>891780111</v>
      </c>
      <c r="D9" s="121" t="s">
        <v>79</v>
      </c>
      <c r="E9" s="121" t="s">
        <v>7409</v>
      </c>
      <c r="F9" s="51" t="s">
        <v>7408</v>
      </c>
      <c r="G9" s="56">
        <v>0</v>
      </c>
      <c r="H9" s="161" t="s">
        <v>82</v>
      </c>
      <c r="I9" s="121" t="s">
        <v>83</v>
      </c>
      <c r="J9" s="121" t="s">
        <v>84</v>
      </c>
      <c r="K9" s="109" t="s">
        <v>7407</v>
      </c>
      <c r="L9" s="114">
        <v>21450000</v>
      </c>
      <c r="M9" s="51" t="s">
        <v>86</v>
      </c>
      <c r="N9" s="161" t="s">
        <v>7406</v>
      </c>
      <c r="O9" s="109">
        <v>1083029293</v>
      </c>
      <c r="P9" s="109">
        <v>145</v>
      </c>
      <c r="Q9" s="116">
        <v>46038</v>
      </c>
      <c r="R9" s="109">
        <v>21450000</v>
      </c>
      <c r="S9" s="109">
        <v>1436</v>
      </c>
      <c r="T9" s="116">
        <v>46043</v>
      </c>
      <c r="U9" s="114">
        <v>21450000</v>
      </c>
      <c r="V9" s="56" t="s">
        <v>88</v>
      </c>
      <c r="W9" s="114">
        <v>55313591</v>
      </c>
      <c r="X9" s="161" t="s">
        <v>7366</v>
      </c>
      <c r="Y9" s="120">
        <v>46043</v>
      </c>
      <c r="Z9" s="120">
        <v>46043</v>
      </c>
      <c r="AA9" s="120" t="s">
        <v>90</v>
      </c>
      <c r="AB9" s="120">
        <v>46203</v>
      </c>
      <c r="AC9" s="54">
        <f t="shared" si="0"/>
        <v>160</v>
      </c>
      <c r="AD9" s="56">
        <v>0</v>
      </c>
      <c r="AE9" s="114">
        <v>0</v>
      </c>
      <c r="AF9" s="56">
        <v>0</v>
      </c>
      <c r="AG9" s="118" t="s">
        <v>90</v>
      </c>
      <c r="AH9" s="54">
        <f t="shared" si="1"/>
        <v>0</v>
      </c>
      <c r="AI9" s="114">
        <v>0</v>
      </c>
      <c r="AJ9" s="114">
        <v>0</v>
      </c>
      <c r="AK9" s="56" t="s">
        <v>90</v>
      </c>
      <c r="AL9" s="116" t="s">
        <v>90</v>
      </c>
      <c r="AM9" s="114">
        <v>0</v>
      </c>
      <c r="AN9" s="116" t="s">
        <v>90</v>
      </c>
      <c r="AO9" s="116" t="s">
        <v>90</v>
      </c>
      <c r="AP9" s="116" t="s">
        <v>90</v>
      </c>
      <c r="AQ9" s="54">
        <f t="shared" si="2"/>
        <v>0</v>
      </c>
      <c r="AR9" s="54">
        <f>+L9+AE9-AJ9</f>
        <v>21450000</v>
      </c>
      <c r="AS9" s="56" t="s">
        <v>88</v>
      </c>
      <c r="AT9" s="114">
        <v>21450000</v>
      </c>
      <c r="AU9" s="56" t="s">
        <v>91</v>
      </c>
      <c r="AV9" s="114">
        <v>0</v>
      </c>
      <c r="AW9" s="111" t="s">
        <v>90</v>
      </c>
      <c r="AX9" s="113">
        <v>13650000</v>
      </c>
      <c r="AY9" s="58">
        <f t="shared" si="3"/>
        <v>7800000</v>
      </c>
      <c r="AZ9" s="112">
        <f t="shared" si="4"/>
        <v>0.63636363636363635</v>
      </c>
      <c r="BA9" s="159">
        <v>0.81</v>
      </c>
      <c r="BB9" s="111" t="s">
        <v>90</v>
      </c>
      <c r="BC9" s="56" t="s">
        <v>92</v>
      </c>
      <c r="BD9" s="158" t="s">
        <v>7405</v>
      </c>
      <c r="BE9" s="51" t="s">
        <v>88</v>
      </c>
      <c r="BF9" s="51" t="s">
        <v>88</v>
      </c>
    </row>
    <row r="10" spans="1:75" x14ac:dyDescent="0.25">
      <c r="B10" s="51">
        <v>2026</v>
      </c>
      <c r="C10" s="51">
        <v>891780111</v>
      </c>
      <c r="D10" s="121" t="s">
        <v>79</v>
      </c>
      <c r="E10" s="121" t="s">
        <v>7404</v>
      </c>
      <c r="F10" s="51" t="s">
        <v>7403</v>
      </c>
      <c r="G10" s="56">
        <v>0</v>
      </c>
      <c r="H10" s="161" t="s">
        <v>82</v>
      </c>
      <c r="I10" s="121" t="s">
        <v>83</v>
      </c>
      <c r="J10" s="121" t="s">
        <v>84</v>
      </c>
      <c r="K10" s="109" t="s">
        <v>7402</v>
      </c>
      <c r="L10" s="114">
        <v>21450000</v>
      </c>
      <c r="M10" s="51" t="s">
        <v>86</v>
      </c>
      <c r="N10" s="161" t="s">
        <v>7401</v>
      </c>
      <c r="O10" s="109">
        <v>1083022534</v>
      </c>
      <c r="P10" s="109">
        <v>144</v>
      </c>
      <c r="Q10" s="116">
        <v>46038</v>
      </c>
      <c r="R10" s="109">
        <v>21450000</v>
      </c>
      <c r="S10" s="109">
        <v>1437</v>
      </c>
      <c r="T10" s="116">
        <v>46043</v>
      </c>
      <c r="U10" s="114">
        <v>21450000</v>
      </c>
      <c r="V10" s="56" t="s">
        <v>88</v>
      </c>
      <c r="W10" s="114">
        <v>55313591</v>
      </c>
      <c r="X10" s="161" t="s">
        <v>7366</v>
      </c>
      <c r="Y10" s="120">
        <v>46043</v>
      </c>
      <c r="Z10" s="120">
        <v>46043</v>
      </c>
      <c r="AA10" s="120" t="s">
        <v>90</v>
      </c>
      <c r="AB10" s="120">
        <v>46203</v>
      </c>
      <c r="AC10" s="54">
        <f t="shared" si="0"/>
        <v>160</v>
      </c>
      <c r="AD10" s="56">
        <v>0</v>
      </c>
      <c r="AE10" s="114">
        <v>0</v>
      </c>
      <c r="AF10" s="56">
        <v>0</v>
      </c>
      <c r="AG10" s="118" t="s">
        <v>90</v>
      </c>
      <c r="AH10" s="54">
        <f t="shared" si="1"/>
        <v>0</v>
      </c>
      <c r="AI10" s="114">
        <v>0</v>
      </c>
      <c r="AJ10" s="114">
        <v>0</v>
      </c>
      <c r="AK10" s="56" t="s">
        <v>90</v>
      </c>
      <c r="AL10" s="116" t="s">
        <v>90</v>
      </c>
      <c r="AM10" s="114">
        <v>0</v>
      </c>
      <c r="AN10" s="116" t="s">
        <v>90</v>
      </c>
      <c r="AO10" s="116" t="s">
        <v>90</v>
      </c>
      <c r="AP10" s="116" t="s">
        <v>90</v>
      </c>
      <c r="AQ10" s="54">
        <f t="shared" si="2"/>
        <v>0</v>
      </c>
      <c r="AR10" s="54">
        <f>+L10+AE10-AJ10</f>
        <v>21450000</v>
      </c>
      <c r="AS10" s="56" t="s">
        <v>88</v>
      </c>
      <c r="AT10" s="114">
        <v>21450000</v>
      </c>
      <c r="AU10" s="56" t="s">
        <v>91</v>
      </c>
      <c r="AV10" s="114">
        <v>0</v>
      </c>
      <c r="AW10" s="111" t="s">
        <v>90</v>
      </c>
      <c r="AX10" s="113">
        <v>13650000</v>
      </c>
      <c r="AY10" s="58">
        <f t="shared" si="3"/>
        <v>7800000</v>
      </c>
      <c r="AZ10" s="112">
        <f t="shared" si="4"/>
        <v>0.63636363636363635</v>
      </c>
      <c r="BA10" s="159">
        <v>0.81</v>
      </c>
      <c r="BB10" s="111" t="s">
        <v>90</v>
      </c>
      <c r="BC10" s="56" t="s">
        <v>92</v>
      </c>
      <c r="BD10" s="158" t="s">
        <v>7400</v>
      </c>
      <c r="BE10" s="51" t="s">
        <v>88</v>
      </c>
      <c r="BF10" s="51" t="s">
        <v>88</v>
      </c>
    </row>
    <row r="11" spans="1:75" x14ac:dyDescent="0.25">
      <c r="B11" s="51">
        <v>2026</v>
      </c>
      <c r="C11" s="51">
        <v>891780111</v>
      </c>
      <c r="D11" s="121" t="s">
        <v>79</v>
      </c>
      <c r="E11" s="121" t="s">
        <v>7399</v>
      </c>
      <c r="F11" s="478" t="s">
        <v>7398</v>
      </c>
      <c r="G11" s="56">
        <v>0</v>
      </c>
      <c r="H11" s="161" t="s">
        <v>82</v>
      </c>
      <c r="I11" s="121" t="s">
        <v>83</v>
      </c>
      <c r="J11" s="121" t="s">
        <v>84</v>
      </c>
      <c r="K11" s="109" t="s">
        <v>7397</v>
      </c>
      <c r="L11" s="114">
        <v>21450000</v>
      </c>
      <c r="M11" s="51" t="s">
        <v>86</v>
      </c>
      <c r="N11" s="161" t="s">
        <v>7396</v>
      </c>
      <c r="O11" s="109">
        <v>1235539103</v>
      </c>
      <c r="P11" s="109">
        <v>143</v>
      </c>
      <c r="Q11" s="116">
        <v>46038</v>
      </c>
      <c r="R11" s="109">
        <v>21450000</v>
      </c>
      <c r="S11" s="109">
        <v>1438</v>
      </c>
      <c r="T11" s="116">
        <v>46043</v>
      </c>
      <c r="U11" s="114">
        <v>21450000</v>
      </c>
      <c r="V11" s="56" t="s">
        <v>88</v>
      </c>
      <c r="W11" s="114">
        <v>55313591</v>
      </c>
      <c r="X11" s="161" t="s">
        <v>7366</v>
      </c>
      <c r="Y11" s="120">
        <v>46043</v>
      </c>
      <c r="Z11" s="120">
        <v>46043</v>
      </c>
      <c r="AA11" s="120" t="s">
        <v>90</v>
      </c>
      <c r="AB11" s="120">
        <v>46203</v>
      </c>
      <c r="AC11" s="54">
        <f t="shared" si="0"/>
        <v>160</v>
      </c>
      <c r="AD11" s="56">
        <v>0</v>
      </c>
      <c r="AE11" s="114">
        <v>0</v>
      </c>
      <c r="AF11" s="56">
        <v>0</v>
      </c>
      <c r="AG11" s="118" t="s">
        <v>90</v>
      </c>
      <c r="AH11" s="54">
        <f t="shared" si="1"/>
        <v>0</v>
      </c>
      <c r="AI11" s="114">
        <v>0</v>
      </c>
      <c r="AJ11" s="114">
        <v>0</v>
      </c>
      <c r="AK11" s="56" t="s">
        <v>90</v>
      </c>
      <c r="AL11" s="116" t="s">
        <v>90</v>
      </c>
      <c r="AM11" s="114">
        <v>0</v>
      </c>
      <c r="AN11" s="116" t="s">
        <v>90</v>
      </c>
      <c r="AO11" s="116" t="s">
        <v>90</v>
      </c>
      <c r="AP11" s="116" t="s">
        <v>90</v>
      </c>
      <c r="AQ11" s="54">
        <f t="shared" si="2"/>
        <v>0</v>
      </c>
      <c r="AR11" s="54">
        <f>+L11+AE11-AJ11</f>
        <v>21450000</v>
      </c>
      <c r="AS11" s="56" t="s">
        <v>88</v>
      </c>
      <c r="AT11" s="114">
        <v>21450000</v>
      </c>
      <c r="AU11" s="56" t="s">
        <v>91</v>
      </c>
      <c r="AV11" s="114">
        <v>0</v>
      </c>
      <c r="AW11" s="111" t="s">
        <v>90</v>
      </c>
      <c r="AX11" s="113">
        <v>13650000</v>
      </c>
      <c r="AY11" s="58">
        <f t="shared" si="3"/>
        <v>7800000</v>
      </c>
      <c r="AZ11" s="112">
        <f t="shared" si="4"/>
        <v>0.63636363636363635</v>
      </c>
      <c r="BA11" s="159">
        <v>0.81</v>
      </c>
      <c r="BB11" s="111" t="s">
        <v>90</v>
      </c>
      <c r="BC11" s="56" t="s">
        <v>92</v>
      </c>
      <c r="BD11" s="158" t="s">
        <v>7395</v>
      </c>
      <c r="BE11" s="51" t="s">
        <v>88</v>
      </c>
      <c r="BF11" s="51" t="s">
        <v>88</v>
      </c>
    </row>
    <row r="12" spans="1:75" x14ac:dyDescent="0.25">
      <c r="B12" s="51">
        <v>2026</v>
      </c>
      <c r="C12" s="51">
        <v>891780111</v>
      </c>
      <c r="D12" s="121" t="s">
        <v>79</v>
      </c>
      <c r="E12" s="121" t="s">
        <v>7394</v>
      </c>
      <c r="F12" s="51" t="s">
        <v>7393</v>
      </c>
      <c r="G12" s="56">
        <v>0</v>
      </c>
      <c r="H12" s="161" t="s">
        <v>82</v>
      </c>
      <c r="I12" s="121" t="s">
        <v>83</v>
      </c>
      <c r="J12" s="121" t="s">
        <v>84</v>
      </c>
      <c r="K12" s="109" t="s">
        <v>7392</v>
      </c>
      <c r="L12" s="114">
        <v>15675000</v>
      </c>
      <c r="M12" s="51" t="s">
        <v>86</v>
      </c>
      <c r="N12" s="161" t="s">
        <v>7391</v>
      </c>
      <c r="O12" s="109">
        <v>1083001418</v>
      </c>
      <c r="P12" s="109">
        <v>147</v>
      </c>
      <c r="Q12" s="116">
        <v>46038</v>
      </c>
      <c r="R12" s="109">
        <v>15675000</v>
      </c>
      <c r="S12" s="109">
        <v>1439</v>
      </c>
      <c r="T12" s="116">
        <v>46043</v>
      </c>
      <c r="U12" s="114">
        <v>15675000</v>
      </c>
      <c r="V12" s="56" t="s">
        <v>88</v>
      </c>
      <c r="W12" s="114">
        <v>55313591</v>
      </c>
      <c r="X12" s="161" t="s">
        <v>7366</v>
      </c>
      <c r="Y12" s="120">
        <v>46043</v>
      </c>
      <c r="Z12" s="120">
        <v>46043</v>
      </c>
      <c r="AA12" s="120" t="s">
        <v>90</v>
      </c>
      <c r="AB12" s="120">
        <v>46203</v>
      </c>
      <c r="AC12" s="54">
        <f t="shared" si="0"/>
        <v>160</v>
      </c>
      <c r="AD12" s="56">
        <v>0</v>
      </c>
      <c r="AE12" s="114">
        <v>0</v>
      </c>
      <c r="AF12" s="56">
        <v>0</v>
      </c>
      <c r="AG12" s="118" t="s">
        <v>90</v>
      </c>
      <c r="AH12" s="54">
        <f t="shared" si="1"/>
        <v>0</v>
      </c>
      <c r="AI12" s="114">
        <v>0</v>
      </c>
      <c r="AJ12" s="114">
        <v>0</v>
      </c>
      <c r="AK12" s="56" t="s">
        <v>90</v>
      </c>
      <c r="AL12" s="116" t="s">
        <v>90</v>
      </c>
      <c r="AM12" s="114">
        <v>0</v>
      </c>
      <c r="AN12" s="116" t="s">
        <v>90</v>
      </c>
      <c r="AO12" s="116" t="s">
        <v>90</v>
      </c>
      <c r="AP12" s="116" t="s">
        <v>90</v>
      </c>
      <c r="AQ12" s="54">
        <f t="shared" si="2"/>
        <v>0</v>
      </c>
      <c r="AR12" s="54">
        <f>+L12+AE12-AJ12</f>
        <v>15675000</v>
      </c>
      <c r="AS12" s="56" t="s">
        <v>88</v>
      </c>
      <c r="AT12" s="114">
        <v>15675000</v>
      </c>
      <c r="AU12" s="56" t="s">
        <v>91</v>
      </c>
      <c r="AV12" s="114">
        <v>0</v>
      </c>
      <c r="AW12" s="111" t="s">
        <v>90</v>
      </c>
      <c r="AX12" s="113">
        <v>9975000</v>
      </c>
      <c r="AY12" s="476">
        <f t="shared" si="3"/>
        <v>5700000</v>
      </c>
      <c r="AZ12" s="112">
        <f t="shared" si="4"/>
        <v>0.63636363636363635</v>
      </c>
      <c r="BA12" s="159">
        <v>0.81</v>
      </c>
      <c r="BB12" s="111" t="s">
        <v>90</v>
      </c>
      <c r="BC12" s="56" t="s">
        <v>92</v>
      </c>
      <c r="BD12" s="158" t="s">
        <v>7390</v>
      </c>
      <c r="BE12" s="51" t="s">
        <v>88</v>
      </c>
      <c r="BF12" s="51" t="s">
        <v>88</v>
      </c>
    </row>
    <row r="13" spans="1:75" x14ac:dyDescent="0.25">
      <c r="B13" s="51">
        <v>2026</v>
      </c>
      <c r="C13" s="51">
        <v>891780111</v>
      </c>
      <c r="D13" s="121" t="s">
        <v>79</v>
      </c>
      <c r="E13" s="121" t="s">
        <v>7389</v>
      </c>
      <c r="F13" s="51" t="s">
        <v>7388</v>
      </c>
      <c r="G13" s="56">
        <v>0</v>
      </c>
      <c r="H13" s="161" t="s">
        <v>82</v>
      </c>
      <c r="I13" s="121" t="s">
        <v>83</v>
      </c>
      <c r="J13" s="121" t="s">
        <v>84</v>
      </c>
      <c r="K13" s="109" t="s">
        <v>7387</v>
      </c>
      <c r="L13" s="114">
        <v>15675000</v>
      </c>
      <c r="M13" s="51" t="s">
        <v>86</v>
      </c>
      <c r="N13" s="161" t="s">
        <v>7386</v>
      </c>
      <c r="O13" s="109">
        <v>1082890218</v>
      </c>
      <c r="P13" s="109">
        <v>148</v>
      </c>
      <c r="Q13" s="116">
        <v>46038</v>
      </c>
      <c r="R13" s="109">
        <v>15675000</v>
      </c>
      <c r="S13" s="109">
        <v>1440</v>
      </c>
      <c r="T13" s="116">
        <v>46043</v>
      </c>
      <c r="U13" s="114">
        <v>15675000</v>
      </c>
      <c r="V13" s="56" t="s">
        <v>88</v>
      </c>
      <c r="W13" s="114">
        <v>55313591</v>
      </c>
      <c r="X13" s="161" t="s">
        <v>7366</v>
      </c>
      <c r="Y13" s="120">
        <v>46043</v>
      </c>
      <c r="Z13" s="120">
        <v>46043</v>
      </c>
      <c r="AA13" s="120" t="s">
        <v>90</v>
      </c>
      <c r="AB13" s="120">
        <v>46203</v>
      </c>
      <c r="AC13" s="54">
        <f t="shared" si="0"/>
        <v>160</v>
      </c>
      <c r="AD13" s="56">
        <v>0</v>
      </c>
      <c r="AE13" s="114">
        <v>0</v>
      </c>
      <c r="AF13" s="56">
        <v>0</v>
      </c>
      <c r="AG13" s="118" t="s">
        <v>90</v>
      </c>
      <c r="AH13" s="54">
        <f t="shared" si="1"/>
        <v>0</v>
      </c>
      <c r="AI13" s="114">
        <v>0</v>
      </c>
      <c r="AJ13" s="114">
        <v>0</v>
      </c>
      <c r="AK13" s="56" t="s">
        <v>90</v>
      </c>
      <c r="AL13" s="116" t="s">
        <v>90</v>
      </c>
      <c r="AM13" s="114">
        <v>0</v>
      </c>
      <c r="AN13" s="116" t="s">
        <v>90</v>
      </c>
      <c r="AO13" s="116" t="s">
        <v>90</v>
      </c>
      <c r="AP13" s="116" t="s">
        <v>90</v>
      </c>
      <c r="AQ13" s="54">
        <f t="shared" si="2"/>
        <v>0</v>
      </c>
      <c r="AR13" s="54">
        <f>+L13+AE13-AJ13</f>
        <v>15675000</v>
      </c>
      <c r="AS13" s="56" t="s">
        <v>88</v>
      </c>
      <c r="AT13" s="114">
        <v>15675000</v>
      </c>
      <c r="AU13" s="56" t="s">
        <v>91</v>
      </c>
      <c r="AV13" s="114">
        <v>0</v>
      </c>
      <c r="AW13" s="111" t="s">
        <v>90</v>
      </c>
      <c r="AX13" s="113">
        <v>9975000</v>
      </c>
      <c r="AY13" s="58">
        <f t="shared" si="3"/>
        <v>5700000</v>
      </c>
      <c r="AZ13" s="112">
        <f t="shared" si="4"/>
        <v>0.63636363636363635</v>
      </c>
      <c r="BA13" s="159">
        <v>0.81</v>
      </c>
      <c r="BB13" s="111" t="s">
        <v>90</v>
      </c>
      <c r="BC13" s="56" t="s">
        <v>92</v>
      </c>
      <c r="BD13" s="158" t="s">
        <v>7385</v>
      </c>
      <c r="BE13" s="51" t="s">
        <v>88</v>
      </c>
      <c r="BF13" s="51" t="s">
        <v>88</v>
      </c>
    </row>
    <row r="14" spans="1:75" x14ac:dyDescent="0.25">
      <c r="B14" s="51">
        <v>2026</v>
      </c>
      <c r="C14" s="51">
        <v>891780111</v>
      </c>
      <c r="D14" s="121" t="s">
        <v>79</v>
      </c>
      <c r="E14" s="121" t="s">
        <v>7384</v>
      </c>
      <c r="F14" s="51" t="s">
        <v>7383</v>
      </c>
      <c r="G14" s="56">
        <v>0</v>
      </c>
      <c r="H14" s="161" t="s">
        <v>82</v>
      </c>
      <c r="I14" s="121" t="s">
        <v>83</v>
      </c>
      <c r="J14" s="121" t="s">
        <v>84</v>
      </c>
      <c r="K14" s="109" t="s">
        <v>7382</v>
      </c>
      <c r="L14" s="114">
        <v>30250000</v>
      </c>
      <c r="M14" s="51" t="s">
        <v>86</v>
      </c>
      <c r="N14" s="161" t="s">
        <v>1282</v>
      </c>
      <c r="O14" s="109">
        <v>1083018887</v>
      </c>
      <c r="P14" s="109">
        <v>146</v>
      </c>
      <c r="Q14" s="116">
        <v>46038</v>
      </c>
      <c r="R14" s="109">
        <v>30250000</v>
      </c>
      <c r="S14" s="109">
        <v>1441</v>
      </c>
      <c r="T14" s="116">
        <v>46043</v>
      </c>
      <c r="U14" s="114">
        <v>30250000</v>
      </c>
      <c r="V14" s="56" t="s">
        <v>88</v>
      </c>
      <c r="W14" s="114">
        <v>55313591</v>
      </c>
      <c r="X14" s="161" t="s">
        <v>7366</v>
      </c>
      <c r="Y14" s="120">
        <v>46043</v>
      </c>
      <c r="Z14" s="120">
        <v>46043</v>
      </c>
      <c r="AA14" s="120" t="s">
        <v>90</v>
      </c>
      <c r="AB14" s="120">
        <v>46203</v>
      </c>
      <c r="AC14" s="54">
        <f t="shared" si="0"/>
        <v>160</v>
      </c>
      <c r="AD14" s="56">
        <v>0</v>
      </c>
      <c r="AE14" s="114">
        <v>0</v>
      </c>
      <c r="AF14" s="56">
        <v>0</v>
      </c>
      <c r="AG14" s="118" t="s">
        <v>90</v>
      </c>
      <c r="AH14" s="54">
        <f t="shared" si="1"/>
        <v>0</v>
      </c>
      <c r="AI14" s="114">
        <v>0</v>
      </c>
      <c r="AJ14" s="114">
        <v>0</v>
      </c>
      <c r="AK14" s="56" t="s">
        <v>90</v>
      </c>
      <c r="AL14" s="116" t="s">
        <v>90</v>
      </c>
      <c r="AM14" s="114">
        <v>0</v>
      </c>
      <c r="AN14" s="116" t="s">
        <v>90</v>
      </c>
      <c r="AO14" s="116" t="s">
        <v>90</v>
      </c>
      <c r="AP14" s="116" t="s">
        <v>90</v>
      </c>
      <c r="AQ14" s="54">
        <f t="shared" si="2"/>
        <v>0</v>
      </c>
      <c r="AR14" s="54">
        <f>+L14+AE14-AJ14</f>
        <v>30250000</v>
      </c>
      <c r="AS14" s="56" t="s">
        <v>88</v>
      </c>
      <c r="AT14" s="114">
        <v>30250000</v>
      </c>
      <c r="AU14" s="56" t="s">
        <v>91</v>
      </c>
      <c r="AV14" s="114">
        <v>0</v>
      </c>
      <c r="AW14" s="111" t="s">
        <v>90</v>
      </c>
      <c r="AX14" s="113">
        <v>19250000</v>
      </c>
      <c r="AY14" s="58">
        <f t="shared" si="3"/>
        <v>11000000</v>
      </c>
      <c r="AZ14" s="112">
        <f t="shared" si="4"/>
        <v>0.63636363636363635</v>
      </c>
      <c r="BA14" s="159">
        <v>0.81</v>
      </c>
      <c r="BB14" s="111" t="s">
        <v>90</v>
      </c>
      <c r="BC14" s="56" t="s">
        <v>92</v>
      </c>
      <c r="BD14" s="158" t="s">
        <v>7381</v>
      </c>
      <c r="BE14" s="51" t="s">
        <v>88</v>
      </c>
      <c r="BF14" s="51" t="s">
        <v>88</v>
      </c>
    </row>
    <row r="15" spans="1:75" x14ac:dyDescent="0.25">
      <c r="B15" s="51">
        <v>2026</v>
      </c>
      <c r="C15" s="51">
        <v>891780111</v>
      </c>
      <c r="D15" s="121" t="s">
        <v>79</v>
      </c>
      <c r="E15" s="121" t="s">
        <v>7380</v>
      </c>
      <c r="F15" s="51" t="s">
        <v>7379</v>
      </c>
      <c r="G15" s="56">
        <v>0</v>
      </c>
      <c r="H15" s="161" t="s">
        <v>82</v>
      </c>
      <c r="I15" s="121" t="s">
        <v>83</v>
      </c>
      <c r="J15" s="121" t="s">
        <v>84</v>
      </c>
      <c r="K15" s="109" t="s">
        <v>7378</v>
      </c>
      <c r="L15" s="114">
        <v>15675000</v>
      </c>
      <c r="M15" s="51" t="s">
        <v>86</v>
      </c>
      <c r="N15" s="161" t="s">
        <v>7377</v>
      </c>
      <c r="O15" s="109">
        <v>1083043778</v>
      </c>
      <c r="P15" s="109">
        <v>149</v>
      </c>
      <c r="Q15" s="116">
        <v>46038</v>
      </c>
      <c r="R15" s="109">
        <v>15675000</v>
      </c>
      <c r="S15" s="109">
        <v>1578</v>
      </c>
      <c r="T15" s="116">
        <v>46044</v>
      </c>
      <c r="U15" s="114">
        <v>15675000</v>
      </c>
      <c r="V15" s="56" t="s">
        <v>88</v>
      </c>
      <c r="W15" s="114">
        <v>55313591</v>
      </c>
      <c r="X15" s="161" t="s">
        <v>7366</v>
      </c>
      <c r="Y15" s="120">
        <v>46044</v>
      </c>
      <c r="Z15" s="120">
        <v>46054</v>
      </c>
      <c r="AA15" s="120" t="s">
        <v>90</v>
      </c>
      <c r="AB15" s="120">
        <v>46218</v>
      </c>
      <c r="AC15" s="54">
        <f t="shared" si="0"/>
        <v>164</v>
      </c>
      <c r="AD15" s="56">
        <v>0</v>
      </c>
      <c r="AE15" s="114">
        <v>0</v>
      </c>
      <c r="AF15" s="56">
        <v>0</v>
      </c>
      <c r="AG15" s="118" t="s">
        <v>90</v>
      </c>
      <c r="AH15" s="54">
        <f t="shared" si="1"/>
        <v>0</v>
      </c>
      <c r="AI15" s="114">
        <v>0</v>
      </c>
      <c r="AJ15" s="114">
        <v>0</v>
      </c>
      <c r="AK15" s="56" t="s">
        <v>90</v>
      </c>
      <c r="AL15" s="116" t="s">
        <v>90</v>
      </c>
      <c r="AM15" s="114">
        <v>0</v>
      </c>
      <c r="AN15" s="116" t="s">
        <v>90</v>
      </c>
      <c r="AO15" s="116" t="s">
        <v>90</v>
      </c>
      <c r="AP15" s="116" t="s">
        <v>90</v>
      </c>
      <c r="AQ15" s="54">
        <f t="shared" si="2"/>
        <v>0</v>
      </c>
      <c r="AR15" s="54">
        <f>+L15+AE15-AJ15</f>
        <v>15675000</v>
      </c>
      <c r="AS15" s="56" t="s">
        <v>88</v>
      </c>
      <c r="AT15" s="114">
        <v>15675000</v>
      </c>
      <c r="AU15" s="56" t="s">
        <v>91</v>
      </c>
      <c r="AV15" s="114">
        <v>0</v>
      </c>
      <c r="AW15" s="111" t="s">
        <v>90</v>
      </c>
      <c r="AX15" s="113">
        <v>8550000</v>
      </c>
      <c r="AY15" s="58">
        <f t="shared" si="3"/>
        <v>7125000</v>
      </c>
      <c r="AZ15" s="112">
        <f t="shared" si="4"/>
        <v>0.54545454545454541</v>
      </c>
      <c r="BA15" s="159">
        <v>0.72</v>
      </c>
      <c r="BB15" s="111" t="s">
        <v>90</v>
      </c>
      <c r="BC15" s="56" t="s">
        <v>92</v>
      </c>
      <c r="BD15" s="158" t="s">
        <v>7376</v>
      </c>
      <c r="BE15" s="51" t="s">
        <v>88</v>
      </c>
      <c r="BF15" s="51" t="s">
        <v>88</v>
      </c>
    </row>
    <row r="16" spans="1:75" x14ac:dyDescent="0.25">
      <c r="B16" s="51">
        <v>2026</v>
      </c>
      <c r="C16" s="51">
        <v>891780111</v>
      </c>
      <c r="D16" s="121" t="s">
        <v>79</v>
      </c>
      <c r="E16" s="121" t="s">
        <v>7375</v>
      </c>
      <c r="F16" s="51" t="s">
        <v>7374</v>
      </c>
      <c r="G16" s="56">
        <v>0</v>
      </c>
      <c r="H16" s="161" t="s">
        <v>82</v>
      </c>
      <c r="I16" s="121" t="s">
        <v>83</v>
      </c>
      <c r="J16" s="121" t="s">
        <v>84</v>
      </c>
      <c r="K16" s="109" t="s">
        <v>7373</v>
      </c>
      <c r="L16" s="114">
        <v>13304500</v>
      </c>
      <c r="M16" s="51" t="s">
        <v>86</v>
      </c>
      <c r="N16" s="161" t="s">
        <v>7372</v>
      </c>
      <c r="O16" s="109">
        <v>1081820511</v>
      </c>
      <c r="P16" s="109">
        <v>142</v>
      </c>
      <c r="Q16" s="116">
        <v>46038</v>
      </c>
      <c r="R16" s="109">
        <v>13304500</v>
      </c>
      <c r="S16" s="109">
        <v>3075</v>
      </c>
      <c r="T16" s="116">
        <v>46049</v>
      </c>
      <c r="U16" s="114">
        <v>13304500</v>
      </c>
      <c r="V16" s="56" t="s">
        <v>88</v>
      </c>
      <c r="W16" s="114">
        <v>55313591</v>
      </c>
      <c r="X16" s="161" t="s">
        <v>7366</v>
      </c>
      <c r="Y16" s="120">
        <v>46049</v>
      </c>
      <c r="Z16" s="120">
        <v>46049</v>
      </c>
      <c r="AA16" s="120" t="s">
        <v>90</v>
      </c>
      <c r="AB16" s="120">
        <v>46203</v>
      </c>
      <c r="AC16" s="54">
        <f t="shared" si="0"/>
        <v>154</v>
      </c>
      <c r="AD16" s="56">
        <v>0</v>
      </c>
      <c r="AE16" s="114">
        <v>0</v>
      </c>
      <c r="AF16" s="56">
        <v>0</v>
      </c>
      <c r="AG16" s="118" t="s">
        <v>90</v>
      </c>
      <c r="AH16" s="54">
        <f t="shared" si="1"/>
        <v>0</v>
      </c>
      <c r="AI16" s="114">
        <v>0</v>
      </c>
      <c r="AJ16" s="114">
        <v>0</v>
      </c>
      <c r="AK16" s="56" t="s">
        <v>90</v>
      </c>
      <c r="AL16" s="116" t="s">
        <v>90</v>
      </c>
      <c r="AM16" s="114">
        <v>0</v>
      </c>
      <c r="AN16" s="116" t="s">
        <v>90</v>
      </c>
      <c r="AO16" s="116" t="s">
        <v>90</v>
      </c>
      <c r="AP16" s="116" t="s">
        <v>90</v>
      </c>
      <c r="AQ16" s="54">
        <f t="shared" si="2"/>
        <v>0</v>
      </c>
      <c r="AR16" s="54">
        <f>+L16+AE16-AJ16</f>
        <v>13304500</v>
      </c>
      <c r="AS16" s="56" t="s">
        <v>88</v>
      </c>
      <c r="AT16" s="114">
        <v>13304500</v>
      </c>
      <c r="AU16" s="56" t="s">
        <v>91</v>
      </c>
      <c r="AV16" s="114">
        <v>0</v>
      </c>
      <c r="AW16" s="111" t="s">
        <v>90</v>
      </c>
      <c r="AX16" s="113">
        <v>8466500</v>
      </c>
      <c r="AY16" s="58">
        <f t="shared" si="3"/>
        <v>4838000</v>
      </c>
      <c r="AZ16" s="112">
        <f t="shared" si="4"/>
        <v>0.63636363636363635</v>
      </c>
      <c r="BA16" s="159">
        <v>0.81</v>
      </c>
      <c r="BB16" s="111" t="s">
        <v>90</v>
      </c>
      <c r="BC16" s="56" t="s">
        <v>92</v>
      </c>
      <c r="BD16" s="158" t="s">
        <v>7371</v>
      </c>
      <c r="BE16" s="51" t="s">
        <v>88</v>
      </c>
      <c r="BF16" s="51" t="s">
        <v>88</v>
      </c>
    </row>
    <row r="17" spans="2:58" ht="15.75" thickBot="1" x14ac:dyDescent="0.3">
      <c r="B17" s="65">
        <v>2026</v>
      </c>
      <c r="C17" s="65">
        <v>891780111</v>
      </c>
      <c r="D17" s="106" t="s">
        <v>79</v>
      </c>
      <c r="E17" s="106" t="s">
        <v>7370</v>
      </c>
      <c r="F17" s="65" t="s">
        <v>7369</v>
      </c>
      <c r="G17" s="69">
        <v>0</v>
      </c>
      <c r="H17" s="155" t="s">
        <v>82</v>
      </c>
      <c r="I17" s="106" t="s">
        <v>83</v>
      </c>
      <c r="J17" s="106" t="s">
        <v>84</v>
      </c>
      <c r="K17" s="93" t="s">
        <v>7368</v>
      </c>
      <c r="L17" s="99">
        <v>15675000</v>
      </c>
      <c r="M17" s="65" t="s">
        <v>86</v>
      </c>
      <c r="N17" s="155" t="s">
        <v>7367</v>
      </c>
      <c r="O17" s="93">
        <v>7633311</v>
      </c>
      <c r="P17" s="93">
        <v>150</v>
      </c>
      <c r="Q17" s="101">
        <v>46038</v>
      </c>
      <c r="R17" s="93">
        <v>15675000</v>
      </c>
      <c r="S17" s="93">
        <v>3513</v>
      </c>
      <c r="T17" s="101">
        <v>46051</v>
      </c>
      <c r="U17" s="99">
        <v>15675000</v>
      </c>
      <c r="V17" s="69" t="s">
        <v>88</v>
      </c>
      <c r="W17" s="99">
        <v>55313591</v>
      </c>
      <c r="X17" s="155" t="s">
        <v>7366</v>
      </c>
      <c r="Y17" s="105">
        <v>46051</v>
      </c>
      <c r="Z17" s="105">
        <v>46051</v>
      </c>
      <c r="AA17" s="105" t="s">
        <v>90</v>
      </c>
      <c r="AB17" s="105">
        <v>46203</v>
      </c>
      <c r="AC17" s="67">
        <f t="shared" si="0"/>
        <v>152</v>
      </c>
      <c r="AD17" s="69">
        <v>0</v>
      </c>
      <c r="AE17" s="99">
        <v>0</v>
      </c>
      <c r="AF17" s="69">
        <v>0</v>
      </c>
      <c r="AG17" s="103" t="s">
        <v>90</v>
      </c>
      <c r="AH17" s="67">
        <f t="shared" si="1"/>
        <v>0</v>
      </c>
      <c r="AI17" s="99">
        <v>0</v>
      </c>
      <c r="AJ17" s="99">
        <v>0</v>
      </c>
      <c r="AK17" s="69" t="s">
        <v>90</v>
      </c>
      <c r="AL17" s="101" t="s">
        <v>90</v>
      </c>
      <c r="AM17" s="99">
        <v>0</v>
      </c>
      <c r="AN17" s="101" t="s">
        <v>90</v>
      </c>
      <c r="AO17" s="101" t="s">
        <v>90</v>
      </c>
      <c r="AP17" s="101" t="s">
        <v>90</v>
      </c>
      <c r="AQ17" s="67">
        <f t="shared" si="2"/>
        <v>0</v>
      </c>
      <c r="AR17" s="67">
        <f>+L17+AE17-AJ17</f>
        <v>15675000</v>
      </c>
      <c r="AS17" s="69" t="s">
        <v>88</v>
      </c>
      <c r="AT17" s="99">
        <v>15675000</v>
      </c>
      <c r="AU17" s="69" t="s">
        <v>91</v>
      </c>
      <c r="AV17" s="99">
        <v>0</v>
      </c>
      <c r="AW17" s="95" t="s">
        <v>90</v>
      </c>
      <c r="AX17" s="98">
        <v>6270000</v>
      </c>
      <c r="AY17" s="97">
        <f t="shared" si="3"/>
        <v>9405000</v>
      </c>
      <c r="AZ17" s="96">
        <f t="shared" si="4"/>
        <v>0.4</v>
      </c>
      <c r="BA17" s="151">
        <v>0.6</v>
      </c>
      <c r="BB17" s="95" t="s">
        <v>90</v>
      </c>
      <c r="BC17" s="69" t="s">
        <v>92</v>
      </c>
      <c r="BD17" s="150" t="s">
        <v>7365</v>
      </c>
      <c r="BE17" s="65" t="s">
        <v>88</v>
      </c>
      <c r="BF17" s="65" t="s">
        <v>88</v>
      </c>
    </row>
    <row r="18" spans="2:58" s="74" customFormat="1" ht="15.75" thickBot="1" x14ac:dyDescent="0.3">
      <c r="B18" s="556" t="s">
        <v>105</v>
      </c>
      <c r="C18" s="557"/>
      <c r="D18" s="558"/>
      <c r="E18" s="75">
        <f>+SUBTOTAL(3,E8:E17)</f>
        <v>10</v>
      </c>
      <c r="F18" s="76"/>
      <c r="G18" s="77"/>
      <c r="H18" s="77"/>
      <c r="I18" s="77"/>
      <c r="J18" s="78"/>
      <c r="K18" s="79"/>
      <c r="L18" s="80">
        <f>SUM(L8:L17)</f>
        <v>196223555</v>
      </c>
      <c r="M18" s="559"/>
      <c r="N18" s="560"/>
      <c r="O18" s="560"/>
      <c r="P18" s="560"/>
      <c r="Q18" s="560"/>
      <c r="R18" s="560"/>
      <c r="S18" s="560"/>
      <c r="T18" s="560"/>
      <c r="U18" s="560"/>
      <c r="V18" s="560"/>
      <c r="W18" s="560"/>
      <c r="X18" s="560"/>
      <c r="Y18" s="560"/>
      <c r="Z18" s="560"/>
      <c r="AA18" s="560"/>
      <c r="AB18" s="560"/>
      <c r="AC18" s="561"/>
      <c r="AD18" s="81">
        <f>SUM(AD8:AD17)</f>
        <v>0</v>
      </c>
      <c r="AE18" s="82">
        <f>SUM(AE8:AE17)</f>
        <v>0</v>
      </c>
      <c r="AF18" s="82">
        <f>SUM(AF8:AF17)</f>
        <v>0</v>
      </c>
      <c r="AG18" s="83"/>
      <c r="AH18" s="82">
        <f>SUM(AH8:AH17)</f>
        <v>0</v>
      </c>
      <c r="AI18" s="82">
        <f>SUM(AI8:AI17)</f>
        <v>0</v>
      </c>
      <c r="AJ18" s="84">
        <f>SUM(AJ8:AJ17)</f>
        <v>0</v>
      </c>
      <c r="AK18" s="83"/>
      <c r="AL18" s="83"/>
      <c r="AM18" s="85">
        <f>SUM(AM8:AM17)</f>
        <v>0</v>
      </c>
      <c r="AN18" s="559"/>
      <c r="AO18" s="560"/>
      <c r="AP18" s="560"/>
      <c r="AQ18" s="561"/>
      <c r="AR18" s="81">
        <f>SUM(AR8:AR17)</f>
        <v>196223555</v>
      </c>
      <c r="AS18" s="83"/>
      <c r="AT18" s="86">
        <f>SUM(AR18:AS18)</f>
        <v>196223555</v>
      </c>
      <c r="AU18" s="83"/>
      <c r="AV18" s="82">
        <f>SUM(AV8:AV17)</f>
        <v>0</v>
      </c>
      <c r="AW18" s="83"/>
      <c r="AX18" s="87">
        <f>SUM(AX8:AX17)</f>
        <v>119739585</v>
      </c>
      <c r="AY18" s="88">
        <f>SUM(AY8:AY17)</f>
        <v>76483970</v>
      </c>
      <c r="AZ18" s="559"/>
      <c r="BA18" s="560"/>
      <c r="BB18" s="560"/>
      <c r="BC18" s="560"/>
      <c r="BD18" s="560"/>
      <c r="BE18" s="560"/>
      <c r="BF18" s="560"/>
    </row>
  </sheetData>
  <sheetProtection formatCells="0" formatColumns="0" formatRows="0" insertRows="0" deleteRows="0" autoFilter="0"/>
  <mergeCells count="23">
    <mergeCell ref="AM6:AQ6"/>
    <mergeCell ref="AS6:AT6"/>
    <mergeCell ref="B3:C6"/>
    <mergeCell ref="D3:G4"/>
    <mergeCell ref="AU6:AZ6"/>
    <mergeCell ref="H3:I5"/>
    <mergeCell ref="F5:G5"/>
    <mergeCell ref="AD5:AQ5"/>
    <mergeCell ref="BA6:BC6"/>
    <mergeCell ref="BD6:BF6"/>
    <mergeCell ref="B18:D18"/>
    <mergeCell ref="M18:AC18"/>
    <mergeCell ref="AN18:AQ18"/>
    <mergeCell ref="AZ18:BF18"/>
    <mergeCell ref="V6:X6"/>
    <mergeCell ref="Y6:AC6"/>
    <mergeCell ref="E6:G6"/>
    <mergeCell ref="H6:K6"/>
    <mergeCell ref="N6:O6"/>
    <mergeCell ref="P6:R6"/>
    <mergeCell ref="S6:U6"/>
    <mergeCell ref="AD6:AH6"/>
    <mergeCell ref="AI6:AL6"/>
  </mergeCells>
  <conditionalFormatting sqref="F5 E6">
    <cfRule type="containsText" dxfId="180" priority="8" operator="containsText" text="Seleccione Ordenador">
      <formula>NOT(ISERROR(SEARCH("Seleccione Ordenador",E5)))</formula>
    </cfRule>
  </conditionalFormatting>
  <conditionalFormatting sqref="F12">
    <cfRule type="colorScale" priority="6">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17">
    <cfRule type="cellIs" dxfId="179" priority="4" operator="greaterThan">
      <formula>$K$5</formula>
    </cfRule>
  </conditionalFormatting>
  <conditionalFormatting sqref="AC8:AC17 AH8:AH17 AQ8:AT17 AY8:BA17">
    <cfRule type="expression" dxfId="178" priority="5">
      <formula>+_xlfn.ISFORMULA(AC8)</formula>
    </cfRule>
  </conditionalFormatting>
  <conditionalFormatting sqref="AE8:AE17">
    <cfRule type="cellIs" dxfId="177" priority="1" operator="greaterThan">
      <formula>L8/2</formula>
    </cfRule>
  </conditionalFormatting>
  <dataValidations count="11">
    <dataValidation type="list" allowBlank="1" showInputMessage="1" showErrorMessage="1" sqref="M8:M17" xr:uid="{47487148-2EEC-4A1E-B87E-1EC29CCA7E4C}">
      <formula1>"DIRECTA,CONVOCATORIA"</formula1>
    </dataValidation>
    <dataValidation type="list" allowBlank="1" showInputMessage="1" showErrorMessage="1" sqref="AS8:AS17" xr:uid="{65369BF3-A98E-44B6-B9F6-6478885F77E9}">
      <formula1>"SI,DE REGALIAS, DE CONVENIOS,NO"</formula1>
    </dataValidation>
    <dataValidation type="list" allowBlank="1" showInputMessage="1" showErrorMessage="1" sqref="J8:J17" xr:uid="{1036155A-698C-4985-8678-378046B3662A}">
      <formula1>"CONTRATO DE OBRAS, OTROS TIPOS, PRESTACIÓN DE SERVICIOS, SUMINISTROS"</formula1>
    </dataValidation>
    <dataValidation type="list" allowBlank="1" showInputMessage="1" showErrorMessage="1" sqref="BC8:BC17" xr:uid="{066E8E4B-A457-42C2-94C2-BAF1A7ACCE90}">
      <formula1>"Por iniciar,En ejecucion,Suspendido,Terminado,Liquidado"</formula1>
    </dataValidation>
    <dataValidation type="list" allowBlank="1" showInputMessage="1" showErrorMessage="1" sqref="H8:H17" xr:uid="{FA511379-4837-4855-92E3-1EA80596276A}">
      <formula1>"OTRO SECTOR"</formula1>
    </dataValidation>
    <dataValidation type="list" allowBlank="1" showInputMessage="1" showErrorMessage="1" sqref="I8:I17" xr:uid="{2C79A232-0800-4048-9EF2-238A76C02D7B}">
      <formula1>"FUNCIONAMIENTO,INVERSION,OTROS"</formula1>
    </dataValidation>
    <dataValidation type="list" allowBlank="1" showInputMessage="1" showErrorMessage="1" sqref="BF8:BF17" xr:uid="{94B088B7-A787-4677-A71C-88D0D6F10382}">
      <formula1>"SI,NA por TIPO Contrato"</formula1>
    </dataValidation>
    <dataValidation type="list" allowBlank="1" showInputMessage="1" showErrorMessage="1" sqref="BE8:BE17" xr:uid="{D7F41587-679F-4608-8064-45A702DE6FB6}">
      <formula1>"SI,NO HA INICIADO"</formula1>
    </dataValidation>
    <dataValidation type="list" allowBlank="1" showInputMessage="1" showErrorMessage="1" errorTitle="ERROR" error="SOLO VALIDO LISTA DESPLEGABLE" promptTitle="ESCOJA EL PERIODO" sqref="F5" xr:uid="{9AC320EE-FC5B-49C8-B075-DBC8120D288F}">
      <formula1>"Seleccione el periodo a presentar,ENERO,FEBRERO,MARZO,ABRIL,MAYO,JUNIO,JULIO,AGOSTO,SEPTIEMBRE,OCTUBRE,NOVIEMBRE,DICIEMBRE"</formula1>
    </dataValidation>
    <dataValidation type="list" allowBlank="1" showInputMessage="1" showErrorMessage="1" sqref="K4" xr:uid="{7328FE7C-CC24-4AE2-8FE5-FAF20957EE02}">
      <formula1>"42,250,3000"</formula1>
    </dataValidation>
    <dataValidation type="list" allowBlank="1" showInputMessage="1" showErrorMessage="1" sqref="V8:V17 AU8:AU17" xr:uid="{D86449C0-3C55-4B5C-B4D2-3CC6FFD9EAF6}">
      <formula1>"SI,NO"</formula1>
    </dataValidation>
  </dataValidations>
  <hyperlinks>
    <hyperlink ref="BD8" r:id="rId1" xr:uid="{87F4C971-B302-4E1C-B989-64BBBF503AE1}"/>
    <hyperlink ref="BD9" r:id="rId2" xr:uid="{B064CC2E-BBBE-4244-B393-351DFAFBDC81}"/>
    <hyperlink ref="BD10" r:id="rId3" xr:uid="{A0D6D3D4-A8F2-40F0-A0E8-30296724BEF0}"/>
    <hyperlink ref="BD11" r:id="rId4" xr:uid="{6733B81B-E534-47A0-BAE4-377159AA3673}"/>
    <hyperlink ref="BD12" r:id="rId5" xr:uid="{E8F2FDA8-834E-4719-80CD-569C80A53BA7}"/>
    <hyperlink ref="BD13" r:id="rId6" xr:uid="{CA64287E-72B7-4486-9927-3BCC0A4775FA}"/>
    <hyperlink ref="BD14" r:id="rId7" xr:uid="{93B72681-5833-4B87-AA32-CAD1CABF2827}"/>
    <hyperlink ref="BD15" r:id="rId8" xr:uid="{81602D0D-7195-42F4-A954-ADF7B9EFC32B}"/>
    <hyperlink ref="BD16" r:id="rId9" xr:uid="{B34B75B5-88BD-470F-A08B-A8979CE5E6CD}"/>
    <hyperlink ref="BD17" r:id="rId10" xr:uid="{274F185E-458D-44E7-A339-C9280E52D444}"/>
  </hyperlinks>
  <pageMargins left="0.7" right="0.7" top="0.75" bottom="0.75" header="0.3" footer="0.3"/>
  <pageSetup orientation="portrait" horizontalDpi="300" verticalDpi="300" r:id="rId11"/>
  <drawing r:id="rId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3CDBD-9A00-4333-93F3-DE8C4807349F}">
  <dimension ref="A1:BW38"/>
  <sheetViews>
    <sheetView showGridLines="0" workbookViewId="0">
      <selection activeCell="BH5" sqref="BH5"/>
    </sheetView>
  </sheetViews>
  <sheetFormatPr baseColWidth="10" defaultRowHeight="15" x14ac:dyDescent="0.25"/>
  <cols>
    <col min="1" max="1" width="2.5703125" customWidth="1"/>
    <col min="2" max="2" width="9.28515625" customWidth="1"/>
    <col min="3" max="3" width="13.5703125" customWidth="1"/>
    <col min="4" max="4" width="26.140625" customWidth="1"/>
    <col min="5" max="5" width="17.7109375" customWidth="1"/>
    <col min="6" max="6" width="16.42578125" style="8" customWidth="1"/>
    <col min="7" max="7" width="15.85546875" style="8" customWidth="1"/>
    <col min="8" max="8" width="16.5703125" style="8" customWidth="1"/>
    <col min="9" max="9" width="17.42578125" style="8" customWidth="1"/>
    <col min="10" max="10" width="17.42578125" style="89"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8" width="11.42578125" customWidth="1"/>
    <col min="19" max="19" width="12.140625" customWidth="1"/>
    <col min="20" max="20" width="14.7109375" customWidth="1"/>
    <col min="21" max="21" width="16.140625" customWidth="1"/>
    <col min="22"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8"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s>
  <sheetData>
    <row r="1" spans="1:75" ht="7.5" customHeight="1" x14ac:dyDescent="0.25">
      <c r="F1"/>
      <c r="G1"/>
      <c r="H1"/>
      <c r="I1"/>
      <c r="J1"/>
      <c r="X1" s="1"/>
      <c r="AK1"/>
    </row>
    <row r="2" spans="1:75" ht="11.25" customHeight="1" thickBot="1" x14ac:dyDescent="0.3">
      <c r="F2"/>
      <c r="G2"/>
      <c r="H2" s="2"/>
      <c r="I2"/>
      <c r="J2"/>
      <c r="X2" s="1"/>
      <c r="AK2"/>
    </row>
    <row r="3" spans="1:75" ht="21" customHeight="1" thickBot="1" x14ac:dyDescent="0.3">
      <c r="B3" s="573"/>
      <c r="C3" s="574"/>
      <c r="D3" s="579" t="s">
        <v>0</v>
      </c>
      <c r="E3" s="580"/>
      <c r="F3" s="580"/>
      <c r="G3" s="581"/>
      <c r="H3" s="585" t="s">
        <v>1</v>
      </c>
      <c r="I3" s="586"/>
      <c r="J3" s="3"/>
      <c r="K3" s="4" t="s">
        <v>2</v>
      </c>
      <c r="L3" s="5"/>
      <c r="M3" s="6"/>
      <c r="N3" s="6"/>
      <c r="O3" s="6"/>
      <c r="P3" s="6"/>
      <c r="Q3" s="6"/>
      <c r="R3" s="6"/>
      <c r="S3" s="6"/>
      <c r="T3" s="6"/>
      <c r="U3" s="6"/>
      <c r="V3" s="6"/>
      <c r="W3" s="6"/>
      <c r="X3" s="7"/>
      <c r="Y3" s="7"/>
      <c r="Z3" s="6"/>
      <c r="AA3" s="7"/>
      <c r="AB3" s="6"/>
      <c r="AC3" s="7"/>
      <c r="AD3" s="6"/>
      <c r="AE3" s="7"/>
      <c r="AF3" s="6"/>
      <c r="AG3" s="7"/>
      <c r="AH3" s="6"/>
      <c r="AI3" s="7"/>
      <c r="AJ3" s="6"/>
      <c r="AK3" s="6"/>
      <c r="AL3" s="7"/>
      <c r="AM3" s="6"/>
      <c r="AN3" s="7"/>
      <c r="AO3" s="6"/>
      <c r="AP3" s="6"/>
      <c r="AQ3" s="7"/>
      <c r="AR3" s="6"/>
      <c r="AS3" s="6"/>
      <c r="AT3" s="6"/>
      <c r="AU3" s="6"/>
      <c r="AV3" s="6"/>
      <c r="AW3" s="6"/>
      <c r="AX3" s="7"/>
      <c r="AY3" s="6"/>
      <c r="AZ3" s="6"/>
      <c r="BA3" s="7"/>
      <c r="BB3" s="6"/>
      <c r="BC3" s="7"/>
      <c r="BD3" s="6"/>
      <c r="BE3" s="7"/>
      <c r="BF3" s="6"/>
    </row>
    <row r="4" spans="1:75" ht="28.5" customHeight="1" thickBot="1" x14ac:dyDescent="0.3">
      <c r="B4" s="575"/>
      <c r="C4" s="576"/>
      <c r="D4" s="582"/>
      <c r="E4" s="583"/>
      <c r="F4" s="583"/>
      <c r="G4" s="584"/>
      <c r="H4" s="587"/>
      <c r="I4" s="588"/>
      <c r="J4" s="9"/>
      <c r="K4" s="10">
        <v>42</v>
      </c>
      <c r="L4" s="4" t="s">
        <v>3</v>
      </c>
      <c r="M4" s="6"/>
      <c r="N4" s="6"/>
      <c r="O4" s="6"/>
      <c r="P4" s="6"/>
      <c r="Q4" s="6"/>
      <c r="R4" s="6"/>
      <c r="S4" s="6"/>
      <c r="T4" s="6"/>
      <c r="U4" s="6"/>
      <c r="V4" s="6"/>
      <c r="W4" s="6"/>
      <c r="X4" s="7"/>
      <c r="Y4" s="7"/>
      <c r="Z4" s="6"/>
      <c r="AA4" s="7"/>
      <c r="AB4" s="6"/>
      <c r="AC4" s="7"/>
      <c r="AD4" s="6"/>
      <c r="AE4" s="7"/>
      <c r="AF4" s="6"/>
      <c r="AG4" s="7"/>
      <c r="AH4" s="6"/>
      <c r="AI4" s="7"/>
      <c r="AJ4" s="6"/>
      <c r="AK4" s="6"/>
      <c r="AL4" s="7"/>
      <c r="AM4" s="6"/>
      <c r="AN4" s="7"/>
      <c r="AO4" s="6"/>
      <c r="AP4" s="6"/>
      <c r="AQ4" s="7"/>
      <c r="AR4" s="6"/>
      <c r="AS4" s="6"/>
      <c r="AT4" s="6"/>
      <c r="AU4" s="6"/>
      <c r="AV4" s="6"/>
      <c r="AW4" s="6"/>
      <c r="AX4" s="7"/>
      <c r="AY4" s="6"/>
      <c r="AZ4" s="6"/>
      <c r="BA4" s="7"/>
      <c r="BB4" s="6"/>
      <c r="BC4" s="7"/>
      <c r="BD4" s="6"/>
      <c r="BE4" s="7"/>
      <c r="BF4" s="6"/>
    </row>
    <row r="5" spans="1:75" ht="23.25" customHeight="1" thickBot="1" x14ac:dyDescent="0.3">
      <c r="B5" s="575"/>
      <c r="C5" s="576"/>
      <c r="D5" s="11" t="s">
        <v>4</v>
      </c>
      <c r="E5" s="12"/>
      <c r="F5" s="591" t="s">
        <v>106</v>
      </c>
      <c r="G5" s="591"/>
      <c r="H5" s="589"/>
      <c r="I5" s="590"/>
      <c r="J5" s="9"/>
      <c r="K5" s="13">
        <f>+L6*K4</f>
        <v>73538010</v>
      </c>
      <c r="L5" s="14" t="s">
        <v>5</v>
      </c>
      <c r="M5" s="6"/>
      <c r="N5" s="6"/>
      <c r="O5" s="6"/>
      <c r="P5" s="6"/>
      <c r="Q5" s="6"/>
      <c r="R5" s="6"/>
      <c r="S5" s="6"/>
      <c r="T5" s="6"/>
      <c r="U5" s="6"/>
      <c r="V5" s="6"/>
      <c r="W5" s="6"/>
      <c r="X5" s="7"/>
      <c r="Y5" s="7"/>
      <c r="Z5" s="7"/>
      <c r="AA5" s="7"/>
      <c r="AB5" s="7"/>
      <c r="AC5" s="7"/>
      <c r="AD5" s="562" t="s">
        <v>6</v>
      </c>
      <c r="AE5" s="563"/>
      <c r="AF5" s="563"/>
      <c r="AG5" s="563"/>
      <c r="AH5" s="563"/>
      <c r="AI5" s="563"/>
      <c r="AJ5" s="563"/>
      <c r="AK5" s="563"/>
      <c r="AL5" s="563"/>
      <c r="AM5" s="563"/>
      <c r="AN5" s="563"/>
      <c r="AO5" s="563"/>
      <c r="AP5" s="563"/>
      <c r="AQ5" s="564"/>
      <c r="AR5" s="6"/>
      <c r="AS5" s="6"/>
      <c r="AT5" s="6"/>
      <c r="AU5" s="6"/>
      <c r="AV5" s="6"/>
      <c r="AW5" s="6"/>
      <c r="AX5" s="6"/>
      <c r="AY5" s="6"/>
      <c r="AZ5" s="6"/>
      <c r="BA5" s="6"/>
      <c r="BB5" s="6"/>
      <c r="BC5" s="6"/>
      <c r="BD5" s="6"/>
      <c r="BE5" s="6"/>
      <c r="BF5" s="6"/>
    </row>
    <row r="6" spans="1:75" s="15" customFormat="1" ht="31.5" customHeight="1" thickBot="1" x14ac:dyDescent="0.3">
      <c r="B6" s="577"/>
      <c r="C6" s="578"/>
      <c r="D6" s="16" t="s">
        <v>7</v>
      </c>
      <c r="E6" s="565" t="s">
        <v>7290</v>
      </c>
      <c r="F6" s="565"/>
      <c r="G6" s="566"/>
      <c r="H6" s="567" t="s">
        <v>9</v>
      </c>
      <c r="I6" s="568"/>
      <c r="J6" s="568"/>
      <c r="K6" s="569"/>
      <c r="L6" s="17">
        <v>1750905</v>
      </c>
      <c r="M6" s="6"/>
      <c r="N6" s="553" t="s">
        <v>10</v>
      </c>
      <c r="O6" s="554"/>
      <c r="P6" s="553" t="s">
        <v>11</v>
      </c>
      <c r="Q6" s="554"/>
      <c r="R6" s="555"/>
      <c r="S6" s="570" t="s">
        <v>12</v>
      </c>
      <c r="T6" s="571"/>
      <c r="U6" s="572"/>
      <c r="V6" s="553" t="s">
        <v>13</v>
      </c>
      <c r="W6" s="554"/>
      <c r="X6" s="554"/>
      <c r="Y6" s="562" t="s">
        <v>14</v>
      </c>
      <c r="Z6" s="563"/>
      <c r="AA6" s="563"/>
      <c r="AB6" s="563"/>
      <c r="AC6" s="564"/>
      <c r="AD6" s="562" t="s">
        <v>15</v>
      </c>
      <c r="AE6" s="563"/>
      <c r="AF6" s="563"/>
      <c r="AG6" s="563"/>
      <c r="AH6" s="564"/>
      <c r="AI6" s="553" t="s">
        <v>16</v>
      </c>
      <c r="AJ6" s="554"/>
      <c r="AK6" s="554"/>
      <c r="AL6" s="555"/>
      <c r="AM6" s="553" t="s">
        <v>17</v>
      </c>
      <c r="AN6" s="554"/>
      <c r="AO6" s="554"/>
      <c r="AP6" s="554"/>
      <c r="AQ6" s="555"/>
      <c r="AR6" s="6"/>
      <c r="AS6" s="553" t="s">
        <v>18</v>
      </c>
      <c r="AT6" s="555"/>
      <c r="AU6" s="553" t="s">
        <v>19</v>
      </c>
      <c r="AV6" s="554"/>
      <c r="AW6" s="554"/>
      <c r="AX6" s="554"/>
      <c r="AY6" s="554"/>
      <c r="AZ6" s="555"/>
      <c r="BA6" s="553" t="s">
        <v>20</v>
      </c>
      <c r="BB6" s="554"/>
      <c r="BC6" s="555"/>
      <c r="BD6" s="553" t="s">
        <v>21</v>
      </c>
      <c r="BE6" s="554"/>
      <c r="BF6" s="555"/>
    </row>
    <row r="7" spans="1:75" s="29" customFormat="1" ht="77.25" thickBot="1" x14ac:dyDescent="0.3">
      <c r="A7" s="18"/>
      <c r="B7" s="19" t="s">
        <v>22</v>
      </c>
      <c r="C7" s="20" t="s">
        <v>23</v>
      </c>
      <c r="D7" s="21" t="s">
        <v>24</v>
      </c>
      <c r="E7" s="22" t="s">
        <v>25</v>
      </c>
      <c r="F7" s="22" t="s">
        <v>26</v>
      </c>
      <c r="G7" s="21" t="s">
        <v>27</v>
      </c>
      <c r="H7" s="19" t="s">
        <v>28</v>
      </c>
      <c r="I7" s="19" t="s">
        <v>29</v>
      </c>
      <c r="J7" s="19" t="s">
        <v>30</v>
      </c>
      <c r="K7" s="19" t="s">
        <v>31</v>
      </c>
      <c r="L7" s="19" t="s">
        <v>32</v>
      </c>
      <c r="M7" s="19" t="s">
        <v>33</v>
      </c>
      <c r="N7" s="19" t="s">
        <v>34</v>
      </c>
      <c r="O7" s="20" t="s">
        <v>35</v>
      </c>
      <c r="P7" s="20" t="s">
        <v>36</v>
      </c>
      <c r="Q7" s="19" t="s">
        <v>37</v>
      </c>
      <c r="R7" s="19" t="s">
        <v>38</v>
      </c>
      <c r="S7" s="19" t="s">
        <v>39</v>
      </c>
      <c r="T7" s="19" t="s">
        <v>40</v>
      </c>
      <c r="U7" s="19" t="s">
        <v>41</v>
      </c>
      <c r="V7" s="19" t="s">
        <v>42</v>
      </c>
      <c r="W7" s="20" t="s">
        <v>43</v>
      </c>
      <c r="X7" s="19" t="s">
        <v>44</v>
      </c>
      <c r="Y7" s="19" t="s">
        <v>45</v>
      </c>
      <c r="Z7" s="19" t="s">
        <v>46</v>
      </c>
      <c r="AA7" s="19" t="s">
        <v>47</v>
      </c>
      <c r="AB7" s="23" t="s">
        <v>48</v>
      </c>
      <c r="AC7" s="24" t="s">
        <v>49</v>
      </c>
      <c r="AD7" s="19" t="s">
        <v>50</v>
      </c>
      <c r="AE7" s="19" t="s">
        <v>51</v>
      </c>
      <c r="AF7" s="19" t="s">
        <v>52</v>
      </c>
      <c r="AG7" s="23" t="s">
        <v>53</v>
      </c>
      <c r="AH7" s="24" t="s">
        <v>54</v>
      </c>
      <c r="AI7" s="19" t="s">
        <v>55</v>
      </c>
      <c r="AJ7" s="19" t="s">
        <v>56</v>
      </c>
      <c r="AK7" s="23" t="s">
        <v>57</v>
      </c>
      <c r="AL7" s="23" t="s">
        <v>58</v>
      </c>
      <c r="AM7" s="19" t="s">
        <v>59</v>
      </c>
      <c r="AN7" s="23" t="s">
        <v>60</v>
      </c>
      <c r="AO7" s="23" t="s">
        <v>61</v>
      </c>
      <c r="AP7" s="23" t="s">
        <v>62</v>
      </c>
      <c r="AQ7" s="24" t="s">
        <v>63</v>
      </c>
      <c r="AR7" s="24" t="s">
        <v>64</v>
      </c>
      <c r="AS7" s="19" t="s">
        <v>65</v>
      </c>
      <c r="AT7" s="19" t="s">
        <v>66</v>
      </c>
      <c r="AU7" s="19" t="s">
        <v>67</v>
      </c>
      <c r="AV7" s="19" t="s">
        <v>68</v>
      </c>
      <c r="AW7" s="19" t="s">
        <v>69</v>
      </c>
      <c r="AX7" s="25" t="s">
        <v>70</v>
      </c>
      <c r="AY7" s="26" t="s">
        <v>71</v>
      </c>
      <c r="AZ7" s="26" t="s">
        <v>72</v>
      </c>
      <c r="BA7" s="27" t="s">
        <v>73</v>
      </c>
      <c r="BB7" s="19" t="s">
        <v>74</v>
      </c>
      <c r="BC7" s="19" t="s">
        <v>75</v>
      </c>
      <c r="BD7" s="20" t="s">
        <v>76</v>
      </c>
      <c r="BE7" s="20" t="s">
        <v>77</v>
      </c>
      <c r="BF7" s="20" t="s">
        <v>78</v>
      </c>
      <c r="BG7" s="28"/>
      <c r="BH7" s="28"/>
      <c r="BI7" s="28"/>
      <c r="BJ7" s="28"/>
      <c r="BK7" s="28"/>
      <c r="BL7" s="28"/>
      <c r="BM7" s="28"/>
      <c r="BN7" s="28"/>
      <c r="BO7" s="28"/>
      <c r="BP7" s="28"/>
      <c r="BQ7" s="28"/>
      <c r="BR7" s="28"/>
      <c r="BS7" s="28"/>
      <c r="BT7" s="28"/>
      <c r="BU7" s="28"/>
      <c r="BV7" s="28"/>
      <c r="BW7" s="28"/>
    </row>
    <row r="8" spans="1:75" s="15" customFormat="1" x14ac:dyDescent="0.2">
      <c r="B8" s="30">
        <v>2026</v>
      </c>
      <c r="C8" s="30">
        <v>891780111</v>
      </c>
      <c r="D8" s="30" t="s">
        <v>79</v>
      </c>
      <c r="E8" s="31" t="s">
        <v>7289</v>
      </c>
      <c r="F8" s="32" t="s">
        <v>7288</v>
      </c>
      <c r="G8" s="32">
        <v>0</v>
      </c>
      <c r="H8" s="32" t="s">
        <v>82</v>
      </c>
      <c r="I8" s="30" t="s">
        <v>83</v>
      </c>
      <c r="J8" s="33" t="s">
        <v>84</v>
      </c>
      <c r="K8" s="34" t="s">
        <v>7287</v>
      </c>
      <c r="L8" s="35">
        <v>30250000</v>
      </c>
      <c r="M8" s="30" t="s">
        <v>86</v>
      </c>
      <c r="N8" s="33" t="s">
        <v>7286</v>
      </c>
      <c r="O8" s="34">
        <v>85155728</v>
      </c>
      <c r="P8" s="36">
        <v>310</v>
      </c>
      <c r="Q8" s="467">
        <v>46043</v>
      </c>
      <c r="R8" s="36">
        <v>30250000</v>
      </c>
      <c r="S8" s="36">
        <v>2036</v>
      </c>
      <c r="T8" s="467">
        <v>46045</v>
      </c>
      <c r="U8" s="35">
        <v>30250000</v>
      </c>
      <c r="V8" s="32" t="s">
        <v>88</v>
      </c>
      <c r="W8" s="35">
        <v>28298877</v>
      </c>
      <c r="X8" s="33" t="s">
        <v>7280</v>
      </c>
      <c r="Y8" s="466">
        <v>46045</v>
      </c>
      <c r="Z8" s="466">
        <v>46045</v>
      </c>
      <c r="AA8" s="38" t="s">
        <v>90</v>
      </c>
      <c r="AB8" s="466">
        <v>46210</v>
      </c>
      <c r="AC8" s="41">
        <f t="shared" ref="AC8:AC37" si="0">+IF(AA8="1800-01-01",AB8-Z8,AB8-AA8)</f>
        <v>165</v>
      </c>
      <c r="AD8" s="32">
        <v>0</v>
      </c>
      <c r="AE8" s="35">
        <v>0</v>
      </c>
      <c r="AF8" s="32">
        <v>0</v>
      </c>
      <c r="AG8" s="40" t="s">
        <v>90</v>
      </c>
      <c r="AH8" s="41">
        <f t="shared" ref="AH8:AH37" si="1">+IF(AG8="1800-01-01",0,AG8-AB8)</f>
        <v>0</v>
      </c>
      <c r="AI8" s="32">
        <v>0</v>
      </c>
      <c r="AJ8" s="35">
        <v>0</v>
      </c>
      <c r="AK8" s="32" t="s">
        <v>90</v>
      </c>
      <c r="AL8" s="37" t="s">
        <v>90</v>
      </c>
      <c r="AM8" s="32">
        <v>0</v>
      </c>
      <c r="AN8" s="37" t="s">
        <v>90</v>
      </c>
      <c r="AO8" s="37" t="s">
        <v>90</v>
      </c>
      <c r="AP8" s="37" t="s">
        <v>90</v>
      </c>
      <c r="AQ8" s="41">
        <f t="shared" ref="AQ8:AQ37" si="2">+IF(AN8="1800-01-01",0,AO8-AN8)</f>
        <v>0</v>
      </c>
      <c r="AR8" s="41">
        <f>+L8+AE8-AJ8</f>
        <v>30250000</v>
      </c>
      <c r="AS8" s="32" t="s">
        <v>88</v>
      </c>
      <c r="AT8" s="35">
        <v>30250000</v>
      </c>
      <c r="AU8" s="32" t="s">
        <v>91</v>
      </c>
      <c r="AV8" s="35">
        <v>0</v>
      </c>
      <c r="AW8" s="42" t="s">
        <v>90</v>
      </c>
      <c r="AX8" s="43">
        <f>5500000*4</f>
        <v>22000000</v>
      </c>
      <c r="AY8" s="44">
        <f t="shared" ref="AY8:AY37" si="3">AR8-AX8</f>
        <v>8250000</v>
      </c>
      <c r="AZ8" s="45">
        <f t="shared" ref="AZ8:AZ15" si="4">+IFERROR(AX8/AR8,"_")</f>
        <v>0.72727272727272729</v>
      </c>
      <c r="BA8" s="46">
        <v>0.73</v>
      </c>
      <c r="BB8" s="42" t="s">
        <v>90</v>
      </c>
      <c r="BC8" s="32" t="s">
        <v>92</v>
      </c>
      <c r="BD8" s="465" t="s">
        <v>7285</v>
      </c>
      <c r="BE8" s="30" t="s">
        <v>88</v>
      </c>
      <c r="BF8" s="30" t="s">
        <v>88</v>
      </c>
    </row>
    <row r="9" spans="1:75" x14ac:dyDescent="0.25">
      <c r="B9" s="56">
        <v>2026</v>
      </c>
      <c r="C9" s="56">
        <v>891780111</v>
      </c>
      <c r="D9" s="56" t="s">
        <v>79</v>
      </c>
      <c r="E9" s="161" t="s">
        <v>7284</v>
      </c>
      <c r="F9" s="56" t="s">
        <v>7283</v>
      </c>
      <c r="G9" s="56">
        <v>0</v>
      </c>
      <c r="H9" s="56" t="s">
        <v>82</v>
      </c>
      <c r="I9" s="56" t="s">
        <v>83</v>
      </c>
      <c r="J9" s="161" t="s">
        <v>84</v>
      </c>
      <c r="K9" s="109" t="s">
        <v>7282</v>
      </c>
      <c r="L9" s="114">
        <v>12375000</v>
      </c>
      <c r="M9" s="51" t="s">
        <v>86</v>
      </c>
      <c r="N9" s="109" t="s">
        <v>7281</v>
      </c>
      <c r="O9" s="109">
        <v>1007820106</v>
      </c>
      <c r="P9" s="109">
        <v>311</v>
      </c>
      <c r="Q9" s="464">
        <v>46043</v>
      </c>
      <c r="R9" s="109">
        <v>12375000</v>
      </c>
      <c r="S9" s="109">
        <v>2037</v>
      </c>
      <c r="T9" s="464">
        <v>46045</v>
      </c>
      <c r="U9" s="114">
        <v>12375000</v>
      </c>
      <c r="V9" s="56" t="s">
        <v>88</v>
      </c>
      <c r="W9" s="114">
        <v>28298877</v>
      </c>
      <c r="X9" s="161" t="s">
        <v>7280</v>
      </c>
      <c r="Y9" s="464">
        <v>46045</v>
      </c>
      <c r="Z9" s="464">
        <v>46045</v>
      </c>
      <c r="AA9" s="120" t="s">
        <v>90</v>
      </c>
      <c r="AB9" s="464">
        <v>46210</v>
      </c>
      <c r="AC9" s="54">
        <f t="shared" si="0"/>
        <v>165</v>
      </c>
      <c r="AD9" s="56">
        <v>0</v>
      </c>
      <c r="AE9" s="114">
        <v>0</v>
      </c>
      <c r="AF9" s="56">
        <v>0</v>
      </c>
      <c r="AG9" s="56" t="s">
        <v>90</v>
      </c>
      <c r="AH9" s="54">
        <f t="shared" si="1"/>
        <v>0</v>
      </c>
      <c r="AI9" s="56">
        <v>0</v>
      </c>
      <c r="AJ9" s="114">
        <v>0</v>
      </c>
      <c r="AK9" s="56" t="s">
        <v>90</v>
      </c>
      <c r="AL9" s="56" t="s">
        <v>90</v>
      </c>
      <c r="AM9" s="56">
        <v>0</v>
      </c>
      <c r="AN9" s="56" t="s">
        <v>90</v>
      </c>
      <c r="AO9" s="56" t="s">
        <v>90</v>
      </c>
      <c r="AP9" s="56" t="s">
        <v>90</v>
      </c>
      <c r="AQ9" s="54">
        <f t="shared" si="2"/>
        <v>0</v>
      </c>
      <c r="AR9" s="54">
        <f>+L9+AE9-AJ9</f>
        <v>12375000</v>
      </c>
      <c r="AS9" s="56" t="s">
        <v>88</v>
      </c>
      <c r="AT9" s="114">
        <v>12375000</v>
      </c>
      <c r="AU9" s="56" t="s">
        <v>91</v>
      </c>
      <c r="AV9" s="114">
        <v>0</v>
      </c>
      <c r="AW9" s="56" t="s">
        <v>90</v>
      </c>
      <c r="AX9" s="244">
        <f>2250000*4</f>
        <v>9000000</v>
      </c>
      <c r="AY9" s="58">
        <f t="shared" si="3"/>
        <v>3375000</v>
      </c>
      <c r="AZ9" s="394">
        <f t="shared" si="4"/>
        <v>0.72727272727272729</v>
      </c>
      <c r="BA9" s="159">
        <v>0.73</v>
      </c>
      <c r="BB9" s="56" t="s">
        <v>90</v>
      </c>
      <c r="BC9" s="56" t="s">
        <v>92</v>
      </c>
      <c r="BD9" s="463" t="s">
        <v>7279</v>
      </c>
      <c r="BE9" s="56" t="s">
        <v>88</v>
      </c>
      <c r="BF9" s="56" t="s">
        <v>88</v>
      </c>
    </row>
    <row r="10" spans="1:75" x14ac:dyDescent="0.25">
      <c r="B10" s="56">
        <v>2026</v>
      </c>
      <c r="C10" s="56">
        <v>891780111</v>
      </c>
      <c r="D10" s="56" t="s">
        <v>79</v>
      </c>
      <c r="E10" s="161" t="s">
        <v>7278</v>
      </c>
      <c r="F10" s="56" t="s">
        <v>7277</v>
      </c>
      <c r="G10" s="56">
        <v>0</v>
      </c>
      <c r="H10" s="56" t="s">
        <v>82</v>
      </c>
      <c r="I10" s="56" t="s">
        <v>83</v>
      </c>
      <c r="J10" s="161" t="s">
        <v>84</v>
      </c>
      <c r="K10" s="109" t="s">
        <v>7276</v>
      </c>
      <c r="L10" s="114">
        <v>21450000</v>
      </c>
      <c r="M10" s="51" t="s">
        <v>86</v>
      </c>
      <c r="N10" s="109" t="s">
        <v>7275</v>
      </c>
      <c r="O10" s="109">
        <v>1083018407</v>
      </c>
      <c r="P10" s="109">
        <v>304</v>
      </c>
      <c r="Q10" s="464">
        <v>46043</v>
      </c>
      <c r="R10" s="109">
        <v>21450000</v>
      </c>
      <c r="S10" s="109">
        <v>2038</v>
      </c>
      <c r="T10" s="464">
        <v>46045</v>
      </c>
      <c r="U10" s="114">
        <v>21450000</v>
      </c>
      <c r="V10" s="56" t="s">
        <v>88</v>
      </c>
      <c r="W10" s="114">
        <v>91156594</v>
      </c>
      <c r="X10" s="161" t="s">
        <v>7274</v>
      </c>
      <c r="Y10" s="464">
        <v>46045</v>
      </c>
      <c r="Z10" s="464">
        <v>46045</v>
      </c>
      <c r="AA10" s="56" t="s">
        <v>90</v>
      </c>
      <c r="AB10" s="464">
        <v>46210</v>
      </c>
      <c r="AC10" s="54">
        <f t="shared" si="0"/>
        <v>165</v>
      </c>
      <c r="AD10" s="56">
        <v>0</v>
      </c>
      <c r="AE10" s="114">
        <v>0</v>
      </c>
      <c r="AF10" s="56">
        <v>0</v>
      </c>
      <c r="AG10" s="56" t="s">
        <v>90</v>
      </c>
      <c r="AH10" s="54">
        <f t="shared" si="1"/>
        <v>0</v>
      </c>
      <c r="AI10" s="56">
        <v>0</v>
      </c>
      <c r="AJ10" s="114">
        <v>0</v>
      </c>
      <c r="AK10" s="56" t="s">
        <v>90</v>
      </c>
      <c r="AL10" s="56" t="s">
        <v>90</v>
      </c>
      <c r="AM10" s="56">
        <v>0</v>
      </c>
      <c r="AN10" s="56" t="s">
        <v>90</v>
      </c>
      <c r="AO10" s="56" t="s">
        <v>90</v>
      </c>
      <c r="AP10" s="56" t="s">
        <v>90</v>
      </c>
      <c r="AQ10" s="54">
        <f t="shared" si="2"/>
        <v>0</v>
      </c>
      <c r="AR10" s="54">
        <f>+L10+AE10-AJ10</f>
        <v>21450000</v>
      </c>
      <c r="AS10" s="56" t="s">
        <v>88</v>
      </c>
      <c r="AT10" s="114">
        <v>21450000</v>
      </c>
      <c r="AU10" s="56" t="s">
        <v>91</v>
      </c>
      <c r="AV10" s="114">
        <v>0</v>
      </c>
      <c r="AW10" s="56" t="s">
        <v>90</v>
      </c>
      <c r="AX10" s="244">
        <f>3900000*4</f>
        <v>15600000</v>
      </c>
      <c r="AY10" s="58">
        <f t="shared" si="3"/>
        <v>5850000</v>
      </c>
      <c r="AZ10" s="394">
        <f t="shared" si="4"/>
        <v>0.72727272727272729</v>
      </c>
      <c r="BA10" s="159">
        <v>0.73</v>
      </c>
      <c r="BB10" s="56" t="s">
        <v>90</v>
      </c>
      <c r="BC10" s="56" t="s">
        <v>92</v>
      </c>
      <c r="BD10" s="463" t="s">
        <v>7273</v>
      </c>
      <c r="BE10" s="56" t="s">
        <v>88</v>
      </c>
      <c r="BF10" s="56" t="s">
        <v>88</v>
      </c>
    </row>
    <row r="11" spans="1:75" x14ac:dyDescent="0.25">
      <c r="B11" s="56">
        <v>2026</v>
      </c>
      <c r="C11" s="56">
        <v>891780111</v>
      </c>
      <c r="D11" s="56" t="s">
        <v>79</v>
      </c>
      <c r="E11" s="161" t="s">
        <v>7272</v>
      </c>
      <c r="F11" s="392" t="s">
        <v>7271</v>
      </c>
      <c r="G11" s="56">
        <v>0</v>
      </c>
      <c r="H11" s="56" t="s">
        <v>82</v>
      </c>
      <c r="I11" s="56" t="s">
        <v>83</v>
      </c>
      <c r="J11" s="161" t="s">
        <v>84</v>
      </c>
      <c r="K11" s="109" t="s">
        <v>7270</v>
      </c>
      <c r="L11" s="114">
        <v>15675000</v>
      </c>
      <c r="M11" s="51" t="s">
        <v>86</v>
      </c>
      <c r="N11" s="161" t="s">
        <v>7269</v>
      </c>
      <c r="O11" s="109">
        <v>84456404</v>
      </c>
      <c r="P11" s="109">
        <v>306</v>
      </c>
      <c r="Q11" s="464">
        <v>46043</v>
      </c>
      <c r="R11" s="109">
        <v>15675000</v>
      </c>
      <c r="S11" s="109">
        <v>2039</v>
      </c>
      <c r="T11" s="464">
        <v>46045</v>
      </c>
      <c r="U11" s="114">
        <v>15675000</v>
      </c>
      <c r="V11" s="56" t="s">
        <v>88</v>
      </c>
      <c r="W11" s="114">
        <v>85152149</v>
      </c>
      <c r="X11" s="161" t="s">
        <v>7268</v>
      </c>
      <c r="Y11" s="464">
        <v>46045</v>
      </c>
      <c r="Z11" s="464">
        <v>46045</v>
      </c>
      <c r="AA11" s="56" t="s">
        <v>90</v>
      </c>
      <c r="AB11" s="464">
        <v>46210</v>
      </c>
      <c r="AC11" s="54">
        <f t="shared" si="0"/>
        <v>165</v>
      </c>
      <c r="AD11" s="56">
        <v>0</v>
      </c>
      <c r="AE11" s="114">
        <v>0</v>
      </c>
      <c r="AF11" s="56">
        <v>0</v>
      </c>
      <c r="AG11" s="56" t="s">
        <v>90</v>
      </c>
      <c r="AH11" s="54">
        <f t="shared" si="1"/>
        <v>0</v>
      </c>
      <c r="AI11" s="56">
        <v>0</v>
      </c>
      <c r="AJ11" s="114">
        <v>0</v>
      </c>
      <c r="AK11" s="56" t="s">
        <v>90</v>
      </c>
      <c r="AL11" s="56" t="s">
        <v>90</v>
      </c>
      <c r="AM11" s="56">
        <v>0</v>
      </c>
      <c r="AN11" s="56" t="s">
        <v>90</v>
      </c>
      <c r="AO11" s="56" t="s">
        <v>90</v>
      </c>
      <c r="AP11" s="56" t="s">
        <v>90</v>
      </c>
      <c r="AQ11" s="54">
        <f t="shared" si="2"/>
        <v>0</v>
      </c>
      <c r="AR11" s="54">
        <f>+L11+AE11-AJ11</f>
        <v>15675000</v>
      </c>
      <c r="AS11" s="56" t="s">
        <v>88</v>
      </c>
      <c r="AT11" s="114">
        <v>15675000</v>
      </c>
      <c r="AU11" s="56" t="s">
        <v>91</v>
      </c>
      <c r="AV11" s="114">
        <v>0</v>
      </c>
      <c r="AW11" s="56" t="s">
        <v>90</v>
      </c>
      <c r="AX11" s="244">
        <f>2850000*4</f>
        <v>11400000</v>
      </c>
      <c r="AY11" s="58">
        <f t="shared" si="3"/>
        <v>4275000</v>
      </c>
      <c r="AZ11" s="394">
        <f t="shared" si="4"/>
        <v>0.72727272727272729</v>
      </c>
      <c r="BA11" s="159">
        <v>0.73</v>
      </c>
      <c r="BB11" s="56" t="s">
        <v>90</v>
      </c>
      <c r="BC11" s="56" t="s">
        <v>92</v>
      </c>
      <c r="BD11" s="463" t="s">
        <v>7267</v>
      </c>
      <c r="BE11" s="56" t="s">
        <v>88</v>
      </c>
      <c r="BF11" s="56" t="s">
        <v>88</v>
      </c>
    </row>
    <row r="12" spans="1:75" x14ac:dyDescent="0.25">
      <c r="B12" s="56">
        <v>2026</v>
      </c>
      <c r="C12" s="56">
        <v>891780111</v>
      </c>
      <c r="D12" s="56" t="s">
        <v>79</v>
      </c>
      <c r="E12" s="161" t="s">
        <v>7266</v>
      </c>
      <c r="F12" s="56" t="s">
        <v>7265</v>
      </c>
      <c r="G12" s="56">
        <v>0</v>
      </c>
      <c r="H12" s="56" t="s">
        <v>82</v>
      </c>
      <c r="I12" s="56" t="s">
        <v>83</v>
      </c>
      <c r="J12" s="161" t="s">
        <v>84</v>
      </c>
      <c r="K12" s="109" t="s">
        <v>7264</v>
      </c>
      <c r="L12" s="114">
        <v>15675000</v>
      </c>
      <c r="M12" s="51" t="s">
        <v>86</v>
      </c>
      <c r="N12" s="109" t="s">
        <v>7263</v>
      </c>
      <c r="O12" s="109">
        <v>1103120398</v>
      </c>
      <c r="P12" s="109">
        <v>307</v>
      </c>
      <c r="Q12" s="464">
        <v>46043</v>
      </c>
      <c r="R12" s="109">
        <v>15675000</v>
      </c>
      <c r="S12" s="109">
        <v>2040</v>
      </c>
      <c r="T12" s="464">
        <v>46045</v>
      </c>
      <c r="U12" s="114">
        <v>15675000</v>
      </c>
      <c r="V12" s="56" t="s">
        <v>88</v>
      </c>
      <c r="W12" s="114">
        <v>79732773</v>
      </c>
      <c r="X12" s="161" t="s">
        <v>7262</v>
      </c>
      <c r="Y12" s="464">
        <v>46045</v>
      </c>
      <c r="Z12" s="464">
        <v>46045</v>
      </c>
      <c r="AA12" s="56" t="s">
        <v>90</v>
      </c>
      <c r="AB12" s="464">
        <v>46210</v>
      </c>
      <c r="AC12" s="54">
        <f t="shared" si="0"/>
        <v>165</v>
      </c>
      <c r="AD12" s="56">
        <v>0</v>
      </c>
      <c r="AE12" s="114">
        <v>0</v>
      </c>
      <c r="AF12" s="56">
        <v>0</v>
      </c>
      <c r="AG12" s="56" t="s">
        <v>90</v>
      </c>
      <c r="AH12" s="54">
        <f t="shared" si="1"/>
        <v>0</v>
      </c>
      <c r="AI12" s="56">
        <v>0</v>
      </c>
      <c r="AJ12" s="114">
        <v>0</v>
      </c>
      <c r="AK12" s="56" t="s">
        <v>90</v>
      </c>
      <c r="AL12" s="56" t="s">
        <v>90</v>
      </c>
      <c r="AM12" s="56">
        <v>0</v>
      </c>
      <c r="AN12" s="56" t="s">
        <v>90</v>
      </c>
      <c r="AO12" s="56" t="s">
        <v>90</v>
      </c>
      <c r="AP12" s="56" t="s">
        <v>90</v>
      </c>
      <c r="AQ12" s="54">
        <f t="shared" si="2"/>
        <v>0</v>
      </c>
      <c r="AR12" s="54">
        <f>+L12+AE12-AJ12</f>
        <v>15675000</v>
      </c>
      <c r="AS12" s="56" t="s">
        <v>88</v>
      </c>
      <c r="AT12" s="114">
        <v>15675000</v>
      </c>
      <c r="AU12" s="56" t="s">
        <v>91</v>
      </c>
      <c r="AV12" s="114">
        <v>0</v>
      </c>
      <c r="AW12" s="56" t="s">
        <v>90</v>
      </c>
      <c r="AX12" s="244">
        <f>2850000*4</f>
        <v>11400000</v>
      </c>
      <c r="AY12" s="58">
        <f t="shared" si="3"/>
        <v>4275000</v>
      </c>
      <c r="AZ12" s="394">
        <f t="shared" si="4"/>
        <v>0.72727272727272729</v>
      </c>
      <c r="BA12" s="159">
        <v>0.73</v>
      </c>
      <c r="BB12" s="56" t="s">
        <v>90</v>
      </c>
      <c r="BC12" s="56" t="s">
        <v>92</v>
      </c>
      <c r="BD12" s="463" t="s">
        <v>7261</v>
      </c>
      <c r="BE12" s="56" t="s">
        <v>88</v>
      </c>
      <c r="BF12" s="56" t="s">
        <v>88</v>
      </c>
    </row>
    <row r="13" spans="1:75" x14ac:dyDescent="0.25">
      <c r="B13" s="56">
        <v>2026</v>
      </c>
      <c r="C13" s="56">
        <v>890780111</v>
      </c>
      <c r="D13" s="56" t="s">
        <v>79</v>
      </c>
      <c r="E13" s="161" t="s">
        <v>7260</v>
      </c>
      <c r="F13" s="392" t="s">
        <v>7259</v>
      </c>
      <c r="G13" s="56">
        <v>0</v>
      </c>
      <c r="H13" s="56" t="s">
        <v>82</v>
      </c>
      <c r="I13" s="56" t="s">
        <v>83</v>
      </c>
      <c r="J13" s="161" t="s">
        <v>84</v>
      </c>
      <c r="K13" s="109" t="s">
        <v>7258</v>
      </c>
      <c r="L13" s="114">
        <v>15675000</v>
      </c>
      <c r="M13" s="51" t="s">
        <v>86</v>
      </c>
      <c r="N13" s="109" t="s">
        <v>7257</v>
      </c>
      <c r="O13" s="109">
        <v>1083004668</v>
      </c>
      <c r="P13" s="109">
        <v>308</v>
      </c>
      <c r="Q13" s="464">
        <v>46043</v>
      </c>
      <c r="R13" s="109">
        <v>15675000</v>
      </c>
      <c r="S13" s="109">
        <v>2041</v>
      </c>
      <c r="T13" s="464">
        <v>46045</v>
      </c>
      <c r="U13" s="114">
        <v>15675000</v>
      </c>
      <c r="V13" s="56" t="s">
        <v>88</v>
      </c>
      <c r="W13" s="114">
        <v>5056184</v>
      </c>
      <c r="X13" s="161" t="s">
        <v>7256</v>
      </c>
      <c r="Y13" s="464">
        <v>46045</v>
      </c>
      <c r="Z13" s="464">
        <v>46045</v>
      </c>
      <c r="AA13" s="56" t="s">
        <v>90</v>
      </c>
      <c r="AB13" s="464">
        <v>46210</v>
      </c>
      <c r="AC13" s="54">
        <f t="shared" si="0"/>
        <v>165</v>
      </c>
      <c r="AD13" s="56">
        <v>0</v>
      </c>
      <c r="AE13" s="114">
        <v>0</v>
      </c>
      <c r="AF13" s="56">
        <v>0</v>
      </c>
      <c r="AG13" s="56" t="s">
        <v>90</v>
      </c>
      <c r="AH13" s="54">
        <f t="shared" si="1"/>
        <v>0</v>
      </c>
      <c r="AI13" s="56">
        <v>0</v>
      </c>
      <c r="AJ13" s="114">
        <v>0</v>
      </c>
      <c r="AK13" s="56" t="s">
        <v>90</v>
      </c>
      <c r="AL13" s="56" t="s">
        <v>90</v>
      </c>
      <c r="AM13" s="56">
        <v>0</v>
      </c>
      <c r="AN13" s="56" t="s">
        <v>90</v>
      </c>
      <c r="AO13" s="56" t="s">
        <v>90</v>
      </c>
      <c r="AP13" s="56" t="s">
        <v>90</v>
      </c>
      <c r="AQ13" s="54">
        <f t="shared" si="2"/>
        <v>0</v>
      </c>
      <c r="AR13" s="54">
        <f>+L13+AE13-AJ13</f>
        <v>15675000</v>
      </c>
      <c r="AS13" s="56" t="s">
        <v>88</v>
      </c>
      <c r="AT13" s="114">
        <v>15675000</v>
      </c>
      <c r="AU13" s="56" t="s">
        <v>91</v>
      </c>
      <c r="AV13" s="114">
        <v>0</v>
      </c>
      <c r="AW13" s="56" t="s">
        <v>90</v>
      </c>
      <c r="AX13" s="244">
        <f>2850000*4</f>
        <v>11400000</v>
      </c>
      <c r="AY13" s="58">
        <f t="shared" si="3"/>
        <v>4275000</v>
      </c>
      <c r="AZ13" s="394">
        <f t="shared" si="4"/>
        <v>0.72727272727272729</v>
      </c>
      <c r="BA13" s="159">
        <v>0.73</v>
      </c>
      <c r="BB13" s="56" t="s">
        <v>90</v>
      </c>
      <c r="BC13" s="56" t="s">
        <v>92</v>
      </c>
      <c r="BD13" s="463" t="s">
        <v>7255</v>
      </c>
      <c r="BE13" s="56" t="s">
        <v>88</v>
      </c>
      <c r="BF13" s="56" t="s">
        <v>88</v>
      </c>
    </row>
    <row r="14" spans="1:75" x14ac:dyDescent="0.25">
      <c r="B14" s="56">
        <v>2026</v>
      </c>
      <c r="C14" s="56">
        <v>890780111</v>
      </c>
      <c r="D14" s="56" t="s">
        <v>79</v>
      </c>
      <c r="E14" s="161" t="s">
        <v>7254</v>
      </c>
      <c r="F14" s="56" t="s">
        <v>7253</v>
      </c>
      <c r="G14" s="56">
        <v>0</v>
      </c>
      <c r="H14" s="56" t="s">
        <v>82</v>
      </c>
      <c r="I14" s="56" t="s">
        <v>83</v>
      </c>
      <c r="J14" s="161" t="s">
        <v>84</v>
      </c>
      <c r="K14" s="109" t="s">
        <v>7252</v>
      </c>
      <c r="L14" s="114">
        <v>15675000</v>
      </c>
      <c r="M14" s="51" t="s">
        <v>86</v>
      </c>
      <c r="N14" s="109" t="s">
        <v>7251</v>
      </c>
      <c r="O14" s="109">
        <v>1065657067</v>
      </c>
      <c r="P14" s="109">
        <v>305</v>
      </c>
      <c r="Q14" s="464">
        <v>46043</v>
      </c>
      <c r="R14" s="109">
        <v>15675000</v>
      </c>
      <c r="S14" s="109">
        <v>2042</v>
      </c>
      <c r="T14" s="464">
        <v>46045</v>
      </c>
      <c r="U14" s="114">
        <v>15675000</v>
      </c>
      <c r="V14" s="56" t="s">
        <v>88</v>
      </c>
      <c r="W14" s="114">
        <v>1082907129</v>
      </c>
      <c r="X14" s="161" t="s">
        <v>7250</v>
      </c>
      <c r="Y14" s="464">
        <v>46045</v>
      </c>
      <c r="Z14" s="464">
        <v>46045</v>
      </c>
      <c r="AA14" s="56" t="s">
        <v>90</v>
      </c>
      <c r="AB14" s="464">
        <v>46210</v>
      </c>
      <c r="AC14" s="54">
        <f t="shared" si="0"/>
        <v>165</v>
      </c>
      <c r="AD14" s="56">
        <v>0</v>
      </c>
      <c r="AE14" s="114">
        <v>0</v>
      </c>
      <c r="AF14" s="56">
        <v>0</v>
      </c>
      <c r="AG14" s="56" t="s">
        <v>90</v>
      </c>
      <c r="AH14" s="54">
        <f t="shared" si="1"/>
        <v>0</v>
      </c>
      <c r="AI14" s="56">
        <v>0</v>
      </c>
      <c r="AJ14" s="114">
        <v>0</v>
      </c>
      <c r="AK14" s="56" t="s">
        <v>90</v>
      </c>
      <c r="AL14" s="56" t="s">
        <v>90</v>
      </c>
      <c r="AM14" s="56">
        <v>0</v>
      </c>
      <c r="AN14" s="56" t="s">
        <v>90</v>
      </c>
      <c r="AO14" s="56" t="s">
        <v>90</v>
      </c>
      <c r="AP14" s="56" t="s">
        <v>90</v>
      </c>
      <c r="AQ14" s="54">
        <f t="shared" si="2"/>
        <v>0</v>
      </c>
      <c r="AR14" s="54">
        <f>+L14+AE14-AJ14</f>
        <v>15675000</v>
      </c>
      <c r="AS14" s="56" t="s">
        <v>88</v>
      </c>
      <c r="AT14" s="114">
        <v>15675000</v>
      </c>
      <c r="AU14" s="56" t="s">
        <v>91</v>
      </c>
      <c r="AV14" s="114">
        <v>0</v>
      </c>
      <c r="AW14" s="56" t="s">
        <v>90</v>
      </c>
      <c r="AX14" s="244">
        <f>2850000*4</f>
        <v>11400000</v>
      </c>
      <c r="AY14" s="58">
        <f t="shared" si="3"/>
        <v>4275000</v>
      </c>
      <c r="AZ14" s="394">
        <f t="shared" si="4"/>
        <v>0.72727272727272729</v>
      </c>
      <c r="BA14" s="159">
        <v>0.73</v>
      </c>
      <c r="BB14" s="56" t="s">
        <v>90</v>
      </c>
      <c r="BC14" s="56" t="s">
        <v>92</v>
      </c>
      <c r="BD14" s="463" t="s">
        <v>7249</v>
      </c>
      <c r="BE14" s="56" t="s">
        <v>88</v>
      </c>
      <c r="BF14" s="56" t="s">
        <v>88</v>
      </c>
    </row>
    <row r="15" spans="1:75" ht="15.75" thickBot="1" x14ac:dyDescent="0.3">
      <c r="B15" s="56">
        <v>2026</v>
      </c>
      <c r="C15" s="56">
        <v>890780111</v>
      </c>
      <c r="D15" s="56" t="s">
        <v>79</v>
      </c>
      <c r="E15" s="161" t="s">
        <v>7248</v>
      </c>
      <c r="F15" s="56" t="s">
        <v>7247</v>
      </c>
      <c r="G15" s="56">
        <v>0</v>
      </c>
      <c r="H15" s="56" t="s">
        <v>82</v>
      </c>
      <c r="I15" s="56" t="s">
        <v>83</v>
      </c>
      <c r="J15" s="161" t="s">
        <v>84</v>
      </c>
      <c r="K15" s="109" t="s">
        <v>7246</v>
      </c>
      <c r="L15" s="114">
        <v>21450000</v>
      </c>
      <c r="M15" s="51" t="s">
        <v>86</v>
      </c>
      <c r="N15" s="109" t="s">
        <v>7245</v>
      </c>
      <c r="O15" s="109">
        <v>1082927274</v>
      </c>
      <c r="P15" s="109">
        <v>309</v>
      </c>
      <c r="Q15" s="464">
        <v>46043</v>
      </c>
      <c r="R15" s="109">
        <v>21450000</v>
      </c>
      <c r="S15" s="109">
        <v>2043</v>
      </c>
      <c r="T15" s="464">
        <v>46045</v>
      </c>
      <c r="U15" s="114">
        <v>21450000</v>
      </c>
      <c r="V15" s="56" t="s">
        <v>88</v>
      </c>
      <c r="W15" s="114">
        <v>85475141</v>
      </c>
      <c r="X15" s="161" t="s">
        <v>7244</v>
      </c>
      <c r="Y15" s="464">
        <v>46045</v>
      </c>
      <c r="Z15" s="464">
        <v>46045</v>
      </c>
      <c r="AA15" s="56" t="s">
        <v>90</v>
      </c>
      <c r="AB15" s="464">
        <v>46210</v>
      </c>
      <c r="AC15" s="54">
        <f t="shared" si="0"/>
        <v>165</v>
      </c>
      <c r="AD15" s="56">
        <v>0</v>
      </c>
      <c r="AE15" s="114">
        <v>0</v>
      </c>
      <c r="AF15" s="56">
        <v>0</v>
      </c>
      <c r="AG15" s="56" t="s">
        <v>90</v>
      </c>
      <c r="AH15" s="54">
        <f t="shared" si="1"/>
        <v>0</v>
      </c>
      <c r="AI15" s="56">
        <v>0</v>
      </c>
      <c r="AJ15" s="114">
        <v>0</v>
      </c>
      <c r="AK15" s="56" t="s">
        <v>90</v>
      </c>
      <c r="AL15" s="56" t="s">
        <v>90</v>
      </c>
      <c r="AM15" s="56">
        <v>0</v>
      </c>
      <c r="AN15" s="56" t="s">
        <v>90</v>
      </c>
      <c r="AO15" s="56" t="s">
        <v>90</v>
      </c>
      <c r="AP15" s="56" t="s">
        <v>90</v>
      </c>
      <c r="AQ15" s="54">
        <f t="shared" si="2"/>
        <v>0</v>
      </c>
      <c r="AR15" s="54">
        <f>+L15+AE15-AJ15</f>
        <v>21450000</v>
      </c>
      <c r="AS15" s="56" t="s">
        <v>88</v>
      </c>
      <c r="AT15" s="114">
        <v>21450000</v>
      </c>
      <c r="AU15" s="56" t="s">
        <v>91</v>
      </c>
      <c r="AV15" s="114">
        <v>0</v>
      </c>
      <c r="AW15" s="56" t="s">
        <v>90</v>
      </c>
      <c r="AX15" s="244">
        <f>3900000*4</f>
        <v>15600000</v>
      </c>
      <c r="AY15" s="58">
        <f t="shared" si="3"/>
        <v>5850000</v>
      </c>
      <c r="AZ15" s="394">
        <f t="shared" si="4"/>
        <v>0.72727272727272729</v>
      </c>
      <c r="BA15" s="159">
        <v>0.73</v>
      </c>
      <c r="BB15" s="56" t="s">
        <v>90</v>
      </c>
      <c r="BC15" s="56" t="s">
        <v>92</v>
      </c>
      <c r="BD15" s="463" t="s">
        <v>7243</v>
      </c>
      <c r="BE15" s="56" t="s">
        <v>88</v>
      </c>
      <c r="BF15" s="56" t="s">
        <v>88</v>
      </c>
    </row>
    <row r="16" spans="1:75" ht="15.75" hidden="1" thickBot="1" x14ac:dyDescent="0.3">
      <c r="B16" s="47"/>
      <c r="C16" s="47"/>
      <c r="D16" s="47"/>
      <c r="E16" s="48"/>
      <c r="F16" s="47"/>
      <c r="G16" s="47"/>
      <c r="H16" s="47"/>
      <c r="I16" s="47"/>
      <c r="J16" s="48"/>
      <c r="K16" s="52"/>
      <c r="L16" s="50"/>
      <c r="M16" s="51"/>
      <c r="N16" s="52"/>
      <c r="O16" s="52"/>
      <c r="P16" s="52"/>
      <c r="Q16" s="47"/>
      <c r="R16" s="52"/>
      <c r="S16" s="52"/>
      <c r="T16" s="47"/>
      <c r="U16" s="50"/>
      <c r="V16" s="47"/>
      <c r="W16" s="50"/>
      <c r="X16" s="48"/>
      <c r="Y16" s="47"/>
      <c r="Z16" s="47"/>
      <c r="AA16" s="47"/>
      <c r="AB16" s="47"/>
      <c r="AC16" s="54">
        <f t="shared" si="0"/>
        <v>0</v>
      </c>
      <c r="AD16" s="47"/>
      <c r="AE16" s="50"/>
      <c r="AF16" s="47"/>
      <c r="AG16" s="47"/>
      <c r="AH16" s="55">
        <f t="shared" si="1"/>
        <v>0</v>
      </c>
      <c r="AI16" s="47"/>
      <c r="AJ16" s="50"/>
      <c r="AK16" s="47"/>
      <c r="AL16" s="47"/>
      <c r="AM16" s="47"/>
      <c r="AN16" s="47"/>
      <c r="AO16" s="47"/>
      <c r="AP16" s="47"/>
      <c r="AQ16" s="55">
        <f t="shared" si="2"/>
        <v>0</v>
      </c>
      <c r="AR16" s="55">
        <f>+L16+AE16-AJ16</f>
        <v>0</v>
      </c>
      <c r="AS16" s="56"/>
      <c r="AT16" s="50"/>
      <c r="AU16" s="47"/>
      <c r="AV16" s="50"/>
      <c r="AW16" s="47"/>
      <c r="AX16" s="57"/>
      <c r="AY16" s="393">
        <f t="shared" si="3"/>
        <v>0</v>
      </c>
      <c r="AZ16" s="112" t="str">
        <f t="shared" ref="AZ16:AZ37" si="5">+IFERROR(AW16/AQ16,"_")</f>
        <v>_</v>
      </c>
      <c r="BA16" s="60"/>
      <c r="BB16" s="47"/>
      <c r="BC16" s="47"/>
      <c r="BD16" s="52"/>
      <c r="BE16" s="47"/>
      <c r="BF16" s="47"/>
    </row>
    <row r="17" spans="2:58" ht="15.75" hidden="1" thickBot="1" x14ac:dyDescent="0.3">
      <c r="B17" s="47"/>
      <c r="C17" s="47"/>
      <c r="D17" s="47"/>
      <c r="E17" s="48"/>
      <c r="F17" s="47"/>
      <c r="G17" s="47"/>
      <c r="H17" s="47"/>
      <c r="I17" s="47"/>
      <c r="J17" s="48"/>
      <c r="K17" s="52"/>
      <c r="L17" s="50"/>
      <c r="M17" s="51"/>
      <c r="N17" s="52"/>
      <c r="O17" s="52"/>
      <c r="P17" s="52"/>
      <c r="Q17" s="47"/>
      <c r="R17" s="52"/>
      <c r="S17" s="52"/>
      <c r="T17" s="47"/>
      <c r="U17" s="50"/>
      <c r="V17" s="47"/>
      <c r="W17" s="50"/>
      <c r="X17" s="48"/>
      <c r="Y17" s="47"/>
      <c r="Z17" s="47"/>
      <c r="AA17" s="47"/>
      <c r="AB17" s="47"/>
      <c r="AC17" s="54">
        <f t="shared" si="0"/>
        <v>0</v>
      </c>
      <c r="AD17" s="47"/>
      <c r="AE17" s="50"/>
      <c r="AF17" s="47"/>
      <c r="AG17" s="47"/>
      <c r="AH17" s="55">
        <f t="shared" si="1"/>
        <v>0</v>
      </c>
      <c r="AI17" s="47"/>
      <c r="AJ17" s="50"/>
      <c r="AK17" s="47"/>
      <c r="AL17" s="47"/>
      <c r="AM17" s="47"/>
      <c r="AN17" s="47"/>
      <c r="AO17" s="47"/>
      <c r="AP17" s="47"/>
      <c r="AQ17" s="55">
        <f t="shared" si="2"/>
        <v>0</v>
      </c>
      <c r="AR17" s="55">
        <f>+L17+AE17-AJ17</f>
        <v>0</v>
      </c>
      <c r="AS17" s="56"/>
      <c r="AT17" s="50"/>
      <c r="AU17" s="47"/>
      <c r="AV17" s="50"/>
      <c r="AW17" s="47"/>
      <c r="AX17" s="57"/>
      <c r="AY17" s="393">
        <f t="shared" si="3"/>
        <v>0</v>
      </c>
      <c r="AZ17" s="112" t="str">
        <f t="shared" si="5"/>
        <v>_</v>
      </c>
      <c r="BA17" s="60"/>
      <c r="BB17" s="47"/>
      <c r="BC17" s="47"/>
      <c r="BD17" s="52"/>
      <c r="BE17" s="47"/>
      <c r="BF17" s="47"/>
    </row>
    <row r="18" spans="2:58" ht="15.75" hidden="1" thickBot="1" x14ac:dyDescent="0.3">
      <c r="B18" s="47"/>
      <c r="C18" s="47"/>
      <c r="D18" s="47"/>
      <c r="E18" s="48"/>
      <c r="F18" s="47"/>
      <c r="G18" s="47"/>
      <c r="H18" s="47"/>
      <c r="I18" s="47"/>
      <c r="J18" s="48"/>
      <c r="K18" s="52"/>
      <c r="L18" s="50"/>
      <c r="M18" s="51"/>
      <c r="N18" s="52"/>
      <c r="O18" s="52"/>
      <c r="P18" s="52"/>
      <c r="Q18" s="47"/>
      <c r="R18" s="52"/>
      <c r="S18" s="52"/>
      <c r="T18" s="47"/>
      <c r="U18" s="50"/>
      <c r="V18" s="47"/>
      <c r="W18" s="50"/>
      <c r="X18" s="48"/>
      <c r="Y18" s="47"/>
      <c r="Z18" s="47"/>
      <c r="AA18" s="47"/>
      <c r="AB18" s="47"/>
      <c r="AC18" s="54">
        <f t="shared" si="0"/>
        <v>0</v>
      </c>
      <c r="AD18" s="47"/>
      <c r="AE18" s="50"/>
      <c r="AF18" s="47"/>
      <c r="AG18" s="47"/>
      <c r="AH18" s="55">
        <f t="shared" si="1"/>
        <v>0</v>
      </c>
      <c r="AI18" s="47"/>
      <c r="AJ18" s="50"/>
      <c r="AK18" s="47"/>
      <c r="AL18" s="47"/>
      <c r="AM18" s="47"/>
      <c r="AN18" s="47"/>
      <c r="AO18" s="47"/>
      <c r="AP18" s="47"/>
      <c r="AQ18" s="55">
        <f t="shared" si="2"/>
        <v>0</v>
      </c>
      <c r="AR18" s="55">
        <f>+L18+AE18-AJ18</f>
        <v>0</v>
      </c>
      <c r="AS18" s="56"/>
      <c r="AT18" s="50"/>
      <c r="AU18" s="47"/>
      <c r="AV18" s="50"/>
      <c r="AW18" s="47"/>
      <c r="AX18" s="57"/>
      <c r="AY18" s="393">
        <f t="shared" si="3"/>
        <v>0</v>
      </c>
      <c r="AZ18" s="112" t="str">
        <f t="shared" si="5"/>
        <v>_</v>
      </c>
      <c r="BA18" s="60"/>
      <c r="BB18" s="47"/>
      <c r="BC18" s="47"/>
      <c r="BD18" s="52"/>
      <c r="BE18" s="47"/>
      <c r="BF18" s="47"/>
    </row>
    <row r="19" spans="2:58" ht="15.75" hidden="1" thickBot="1" x14ac:dyDescent="0.3">
      <c r="B19" s="47"/>
      <c r="C19" s="47"/>
      <c r="D19" s="47"/>
      <c r="E19" s="48"/>
      <c r="F19" s="47"/>
      <c r="G19" s="47"/>
      <c r="H19" s="47"/>
      <c r="I19" s="47"/>
      <c r="J19" s="48"/>
      <c r="K19" s="52"/>
      <c r="L19" s="50"/>
      <c r="M19" s="51"/>
      <c r="N19" s="52"/>
      <c r="O19" s="52"/>
      <c r="P19" s="52"/>
      <c r="Q19" s="47"/>
      <c r="R19" s="52"/>
      <c r="S19" s="52"/>
      <c r="T19" s="47"/>
      <c r="U19" s="50"/>
      <c r="V19" s="47"/>
      <c r="W19" s="50"/>
      <c r="X19" s="48"/>
      <c r="Y19" s="47"/>
      <c r="Z19" s="47"/>
      <c r="AA19" s="47"/>
      <c r="AB19" s="47"/>
      <c r="AC19" s="54">
        <f t="shared" si="0"/>
        <v>0</v>
      </c>
      <c r="AD19" s="47"/>
      <c r="AE19" s="50"/>
      <c r="AF19" s="47"/>
      <c r="AG19" s="47"/>
      <c r="AH19" s="55">
        <f t="shared" si="1"/>
        <v>0</v>
      </c>
      <c r="AI19" s="47"/>
      <c r="AJ19" s="50"/>
      <c r="AK19" s="47"/>
      <c r="AL19" s="47"/>
      <c r="AM19" s="47"/>
      <c r="AN19" s="47"/>
      <c r="AO19" s="47"/>
      <c r="AP19" s="47"/>
      <c r="AQ19" s="55">
        <f t="shared" si="2"/>
        <v>0</v>
      </c>
      <c r="AR19" s="55">
        <f>+L19+AE19-AJ19</f>
        <v>0</v>
      </c>
      <c r="AS19" s="56"/>
      <c r="AT19" s="50"/>
      <c r="AU19" s="47"/>
      <c r="AV19" s="50"/>
      <c r="AW19" s="47"/>
      <c r="AX19" s="57"/>
      <c r="AY19" s="393">
        <f t="shared" si="3"/>
        <v>0</v>
      </c>
      <c r="AZ19" s="112" t="str">
        <f t="shared" si="5"/>
        <v>_</v>
      </c>
      <c r="BA19" s="60"/>
      <c r="BB19" s="47"/>
      <c r="BC19" s="47"/>
      <c r="BD19" s="52"/>
      <c r="BE19" s="47"/>
      <c r="BF19" s="47"/>
    </row>
    <row r="20" spans="2:58" ht="15.75" hidden="1" thickBot="1" x14ac:dyDescent="0.3">
      <c r="B20" s="47"/>
      <c r="C20" s="47"/>
      <c r="D20" s="47"/>
      <c r="E20" s="48"/>
      <c r="F20" s="47"/>
      <c r="G20" s="47"/>
      <c r="H20" s="47"/>
      <c r="I20" s="47"/>
      <c r="J20" s="48"/>
      <c r="K20" s="52"/>
      <c r="L20" s="50"/>
      <c r="M20" s="51"/>
      <c r="N20" s="52"/>
      <c r="O20" s="52"/>
      <c r="P20" s="52"/>
      <c r="Q20" s="47"/>
      <c r="R20" s="52"/>
      <c r="S20" s="52"/>
      <c r="T20" s="47"/>
      <c r="U20" s="50"/>
      <c r="V20" s="47"/>
      <c r="W20" s="50"/>
      <c r="X20" s="48"/>
      <c r="Y20" s="47"/>
      <c r="Z20" s="47"/>
      <c r="AA20" s="47"/>
      <c r="AB20" s="47"/>
      <c r="AC20" s="54">
        <f t="shared" si="0"/>
        <v>0</v>
      </c>
      <c r="AD20" s="47"/>
      <c r="AE20" s="50"/>
      <c r="AF20" s="47"/>
      <c r="AG20" s="47"/>
      <c r="AH20" s="55">
        <f t="shared" si="1"/>
        <v>0</v>
      </c>
      <c r="AI20" s="47"/>
      <c r="AJ20" s="50"/>
      <c r="AK20" s="47"/>
      <c r="AL20" s="47"/>
      <c r="AM20" s="47"/>
      <c r="AN20" s="47"/>
      <c r="AO20" s="47"/>
      <c r="AP20" s="47"/>
      <c r="AQ20" s="55">
        <f t="shared" si="2"/>
        <v>0</v>
      </c>
      <c r="AR20" s="55">
        <f>+L20+AE20-AJ20</f>
        <v>0</v>
      </c>
      <c r="AS20" s="56"/>
      <c r="AT20" s="50"/>
      <c r="AU20" s="47"/>
      <c r="AV20" s="50"/>
      <c r="AW20" s="47"/>
      <c r="AX20" s="57"/>
      <c r="AY20" s="393">
        <f t="shared" si="3"/>
        <v>0</v>
      </c>
      <c r="AZ20" s="112" t="str">
        <f t="shared" si="5"/>
        <v>_</v>
      </c>
      <c r="BA20" s="60"/>
      <c r="BB20" s="47"/>
      <c r="BC20" s="47"/>
      <c r="BD20" s="52"/>
      <c r="BE20" s="47"/>
      <c r="BF20" s="47"/>
    </row>
    <row r="21" spans="2:58" ht="15.75" hidden="1" thickBot="1" x14ac:dyDescent="0.3">
      <c r="B21" s="47"/>
      <c r="C21" s="47"/>
      <c r="D21" s="47"/>
      <c r="E21" s="48"/>
      <c r="F21" s="47"/>
      <c r="G21" s="47"/>
      <c r="H21" s="47"/>
      <c r="I21" s="47"/>
      <c r="J21" s="48"/>
      <c r="K21" s="52"/>
      <c r="L21" s="50"/>
      <c r="M21" s="51"/>
      <c r="N21" s="52"/>
      <c r="O21" s="52"/>
      <c r="P21" s="52"/>
      <c r="Q21" s="47"/>
      <c r="R21" s="52"/>
      <c r="S21" s="52"/>
      <c r="T21" s="47"/>
      <c r="U21" s="50"/>
      <c r="V21" s="47"/>
      <c r="W21" s="50"/>
      <c r="X21" s="48"/>
      <c r="Y21" s="47"/>
      <c r="Z21" s="47"/>
      <c r="AA21" s="47"/>
      <c r="AB21" s="47"/>
      <c r="AC21" s="54">
        <f t="shared" si="0"/>
        <v>0</v>
      </c>
      <c r="AD21" s="47"/>
      <c r="AE21" s="50"/>
      <c r="AF21" s="47"/>
      <c r="AG21" s="47"/>
      <c r="AH21" s="55">
        <f t="shared" si="1"/>
        <v>0</v>
      </c>
      <c r="AI21" s="47"/>
      <c r="AJ21" s="50"/>
      <c r="AK21" s="47"/>
      <c r="AL21" s="47"/>
      <c r="AM21" s="47"/>
      <c r="AN21" s="47"/>
      <c r="AO21" s="47"/>
      <c r="AP21" s="47"/>
      <c r="AQ21" s="55">
        <f t="shared" si="2"/>
        <v>0</v>
      </c>
      <c r="AR21" s="55">
        <f>+L21+AE21-AJ21</f>
        <v>0</v>
      </c>
      <c r="AS21" s="56"/>
      <c r="AT21" s="50"/>
      <c r="AU21" s="47"/>
      <c r="AV21" s="50"/>
      <c r="AW21" s="47"/>
      <c r="AX21" s="57"/>
      <c r="AY21" s="393">
        <f t="shared" si="3"/>
        <v>0</v>
      </c>
      <c r="AZ21" s="112" t="str">
        <f t="shared" si="5"/>
        <v>_</v>
      </c>
      <c r="BA21" s="60"/>
      <c r="BB21" s="47"/>
      <c r="BC21" s="47"/>
      <c r="BD21" s="52"/>
      <c r="BE21" s="47"/>
      <c r="BF21" s="47"/>
    </row>
    <row r="22" spans="2:58" ht="15.75" hidden="1" thickBot="1" x14ac:dyDescent="0.3">
      <c r="B22" s="47"/>
      <c r="C22" s="47"/>
      <c r="D22" s="47"/>
      <c r="E22" s="48"/>
      <c r="F22" s="47"/>
      <c r="G22" s="47"/>
      <c r="H22" s="47"/>
      <c r="I22" s="47"/>
      <c r="J22" s="48"/>
      <c r="K22" s="52"/>
      <c r="L22" s="50"/>
      <c r="M22" s="51"/>
      <c r="N22" s="52"/>
      <c r="O22" s="52"/>
      <c r="P22" s="52"/>
      <c r="Q22" s="47"/>
      <c r="R22" s="52"/>
      <c r="S22" s="52"/>
      <c r="T22" s="47"/>
      <c r="U22" s="50"/>
      <c r="V22" s="47"/>
      <c r="W22" s="50"/>
      <c r="X22" s="48"/>
      <c r="Y22" s="47"/>
      <c r="Z22" s="47"/>
      <c r="AA22" s="47"/>
      <c r="AB22" s="47"/>
      <c r="AC22" s="54">
        <f t="shared" si="0"/>
        <v>0</v>
      </c>
      <c r="AD22" s="47"/>
      <c r="AE22" s="50"/>
      <c r="AF22" s="47"/>
      <c r="AG22" s="47"/>
      <c r="AH22" s="55">
        <f t="shared" si="1"/>
        <v>0</v>
      </c>
      <c r="AI22" s="47"/>
      <c r="AJ22" s="50"/>
      <c r="AK22" s="47"/>
      <c r="AL22" s="47"/>
      <c r="AM22" s="47"/>
      <c r="AN22" s="47"/>
      <c r="AO22" s="47"/>
      <c r="AP22" s="47"/>
      <c r="AQ22" s="55">
        <f t="shared" si="2"/>
        <v>0</v>
      </c>
      <c r="AR22" s="55">
        <f>+L22+AE22-AJ22</f>
        <v>0</v>
      </c>
      <c r="AS22" s="56"/>
      <c r="AT22" s="50"/>
      <c r="AU22" s="47"/>
      <c r="AV22" s="50"/>
      <c r="AW22" s="47"/>
      <c r="AX22" s="57"/>
      <c r="AY22" s="393">
        <f t="shared" si="3"/>
        <v>0</v>
      </c>
      <c r="AZ22" s="112" t="str">
        <f t="shared" si="5"/>
        <v>_</v>
      </c>
      <c r="BA22" s="60"/>
      <c r="BB22" s="47"/>
      <c r="BC22" s="47"/>
      <c r="BD22" s="52"/>
      <c r="BE22" s="47"/>
      <c r="BF22" s="47"/>
    </row>
    <row r="23" spans="2:58" ht="15.75" hidden="1" thickBot="1" x14ac:dyDescent="0.3">
      <c r="B23" s="47"/>
      <c r="C23" s="47"/>
      <c r="D23" s="47"/>
      <c r="E23" s="48"/>
      <c r="F23" s="47"/>
      <c r="G23" s="47"/>
      <c r="H23" s="47"/>
      <c r="I23" s="47"/>
      <c r="J23" s="48"/>
      <c r="K23" s="52"/>
      <c r="L23" s="50"/>
      <c r="M23" s="51"/>
      <c r="N23" s="52"/>
      <c r="O23" s="52"/>
      <c r="P23" s="52"/>
      <c r="Q23" s="47"/>
      <c r="R23" s="52"/>
      <c r="S23" s="52"/>
      <c r="T23" s="47"/>
      <c r="U23" s="50"/>
      <c r="V23" s="47"/>
      <c r="W23" s="50"/>
      <c r="X23" s="48"/>
      <c r="Y23" s="47"/>
      <c r="Z23" s="47"/>
      <c r="AA23" s="47"/>
      <c r="AB23" s="47"/>
      <c r="AC23" s="54">
        <f t="shared" si="0"/>
        <v>0</v>
      </c>
      <c r="AD23" s="47"/>
      <c r="AE23" s="50"/>
      <c r="AF23" s="47"/>
      <c r="AG23" s="47"/>
      <c r="AH23" s="55">
        <f t="shared" si="1"/>
        <v>0</v>
      </c>
      <c r="AI23" s="47"/>
      <c r="AJ23" s="50"/>
      <c r="AK23" s="47"/>
      <c r="AL23" s="47"/>
      <c r="AM23" s="47"/>
      <c r="AN23" s="47"/>
      <c r="AO23" s="47"/>
      <c r="AP23" s="47"/>
      <c r="AQ23" s="55">
        <f t="shared" si="2"/>
        <v>0</v>
      </c>
      <c r="AR23" s="55">
        <f>+L23+AE23-AJ23</f>
        <v>0</v>
      </c>
      <c r="AS23" s="56"/>
      <c r="AT23" s="50"/>
      <c r="AU23" s="47"/>
      <c r="AV23" s="50"/>
      <c r="AW23" s="47"/>
      <c r="AX23" s="57"/>
      <c r="AY23" s="393">
        <f t="shared" si="3"/>
        <v>0</v>
      </c>
      <c r="AZ23" s="112" t="str">
        <f t="shared" si="5"/>
        <v>_</v>
      </c>
      <c r="BA23" s="60"/>
      <c r="BB23" s="47"/>
      <c r="BC23" s="47"/>
      <c r="BD23" s="52"/>
      <c r="BE23" s="47"/>
      <c r="BF23" s="47"/>
    </row>
    <row r="24" spans="2:58" ht="15.75" hidden="1" thickBot="1" x14ac:dyDescent="0.3">
      <c r="B24" s="47"/>
      <c r="C24" s="47"/>
      <c r="D24" s="47"/>
      <c r="E24" s="48"/>
      <c r="F24" s="47"/>
      <c r="G24" s="47"/>
      <c r="H24" s="47"/>
      <c r="I24" s="47"/>
      <c r="J24" s="48"/>
      <c r="K24" s="52"/>
      <c r="L24" s="50"/>
      <c r="M24" s="51"/>
      <c r="N24" s="52"/>
      <c r="O24" s="52"/>
      <c r="P24" s="52"/>
      <c r="Q24" s="47"/>
      <c r="R24" s="52"/>
      <c r="S24" s="52"/>
      <c r="T24" s="47"/>
      <c r="U24" s="50"/>
      <c r="V24" s="47"/>
      <c r="W24" s="50"/>
      <c r="X24" s="48"/>
      <c r="Y24" s="47"/>
      <c r="Z24" s="47"/>
      <c r="AA24" s="47"/>
      <c r="AB24" s="47"/>
      <c r="AC24" s="54">
        <f t="shared" si="0"/>
        <v>0</v>
      </c>
      <c r="AD24" s="47"/>
      <c r="AE24" s="50"/>
      <c r="AF24" s="47"/>
      <c r="AG24" s="47"/>
      <c r="AH24" s="55">
        <f t="shared" si="1"/>
        <v>0</v>
      </c>
      <c r="AI24" s="47"/>
      <c r="AJ24" s="50"/>
      <c r="AK24" s="47"/>
      <c r="AL24" s="47"/>
      <c r="AM24" s="47"/>
      <c r="AN24" s="47"/>
      <c r="AO24" s="47"/>
      <c r="AP24" s="47"/>
      <c r="AQ24" s="55">
        <f t="shared" si="2"/>
        <v>0</v>
      </c>
      <c r="AR24" s="55">
        <f>+L24+AE24-AJ24</f>
        <v>0</v>
      </c>
      <c r="AS24" s="56"/>
      <c r="AT24" s="50"/>
      <c r="AU24" s="47"/>
      <c r="AV24" s="50"/>
      <c r="AW24" s="47"/>
      <c r="AX24" s="57"/>
      <c r="AY24" s="393">
        <f t="shared" si="3"/>
        <v>0</v>
      </c>
      <c r="AZ24" s="112" t="str">
        <f t="shared" si="5"/>
        <v>_</v>
      </c>
      <c r="BA24" s="60"/>
      <c r="BB24" s="47"/>
      <c r="BC24" s="47"/>
      <c r="BD24" s="52"/>
      <c r="BE24" s="47"/>
      <c r="BF24" s="47"/>
    </row>
    <row r="25" spans="2:58" ht="15.75" hidden="1" thickBot="1" x14ac:dyDescent="0.3">
      <c r="B25" s="47"/>
      <c r="C25" s="47"/>
      <c r="D25" s="47"/>
      <c r="E25" s="48"/>
      <c r="F25" s="47"/>
      <c r="G25" s="47"/>
      <c r="H25" s="47"/>
      <c r="I25" s="47"/>
      <c r="J25" s="48"/>
      <c r="K25" s="52"/>
      <c r="L25" s="50"/>
      <c r="M25" s="51"/>
      <c r="N25" s="52"/>
      <c r="O25" s="52"/>
      <c r="P25" s="52"/>
      <c r="Q25" s="47"/>
      <c r="R25" s="52"/>
      <c r="S25" s="52"/>
      <c r="T25" s="47"/>
      <c r="U25" s="50"/>
      <c r="V25" s="47"/>
      <c r="W25" s="50"/>
      <c r="X25" s="48"/>
      <c r="Y25" s="47"/>
      <c r="Z25" s="47"/>
      <c r="AA25" s="47"/>
      <c r="AB25" s="47"/>
      <c r="AC25" s="54">
        <f t="shared" si="0"/>
        <v>0</v>
      </c>
      <c r="AD25" s="47"/>
      <c r="AE25" s="50"/>
      <c r="AF25" s="47"/>
      <c r="AG25" s="47"/>
      <c r="AH25" s="55">
        <f t="shared" si="1"/>
        <v>0</v>
      </c>
      <c r="AI25" s="47"/>
      <c r="AJ25" s="50"/>
      <c r="AK25" s="47"/>
      <c r="AL25" s="47"/>
      <c r="AM25" s="47"/>
      <c r="AN25" s="47"/>
      <c r="AO25" s="47"/>
      <c r="AP25" s="47"/>
      <c r="AQ25" s="55">
        <f t="shared" si="2"/>
        <v>0</v>
      </c>
      <c r="AR25" s="55">
        <f>+L25+AE25-AJ25</f>
        <v>0</v>
      </c>
      <c r="AS25" s="56"/>
      <c r="AT25" s="50"/>
      <c r="AU25" s="47"/>
      <c r="AV25" s="50"/>
      <c r="AW25" s="47"/>
      <c r="AX25" s="57"/>
      <c r="AY25" s="393">
        <f t="shared" si="3"/>
        <v>0</v>
      </c>
      <c r="AZ25" s="112" t="str">
        <f t="shared" si="5"/>
        <v>_</v>
      </c>
      <c r="BA25" s="60"/>
      <c r="BB25" s="47"/>
      <c r="BC25" s="47"/>
      <c r="BD25" s="52"/>
      <c r="BE25" s="47"/>
      <c r="BF25" s="47"/>
    </row>
    <row r="26" spans="2:58" ht="15.75" hidden="1" thickBot="1" x14ac:dyDescent="0.3">
      <c r="B26" s="47"/>
      <c r="C26" s="47"/>
      <c r="D26" s="47"/>
      <c r="E26" s="48"/>
      <c r="F26" s="47"/>
      <c r="G26" s="47"/>
      <c r="H26" s="47"/>
      <c r="I26" s="47"/>
      <c r="J26" s="48"/>
      <c r="K26" s="52"/>
      <c r="L26" s="50"/>
      <c r="M26" s="51"/>
      <c r="N26" s="52"/>
      <c r="O26" s="52"/>
      <c r="P26" s="52"/>
      <c r="Q26" s="47"/>
      <c r="R26" s="52"/>
      <c r="S26" s="52"/>
      <c r="T26" s="47"/>
      <c r="U26" s="50"/>
      <c r="V26" s="47"/>
      <c r="W26" s="50"/>
      <c r="X26" s="48"/>
      <c r="Y26" s="47"/>
      <c r="Z26" s="47"/>
      <c r="AA26" s="47"/>
      <c r="AB26" s="47"/>
      <c r="AC26" s="54">
        <f t="shared" si="0"/>
        <v>0</v>
      </c>
      <c r="AD26" s="47"/>
      <c r="AE26" s="50"/>
      <c r="AF26" s="47"/>
      <c r="AG26" s="47"/>
      <c r="AH26" s="55">
        <f t="shared" si="1"/>
        <v>0</v>
      </c>
      <c r="AI26" s="47"/>
      <c r="AJ26" s="50"/>
      <c r="AK26" s="47"/>
      <c r="AL26" s="47"/>
      <c r="AM26" s="47"/>
      <c r="AN26" s="47"/>
      <c r="AO26" s="47"/>
      <c r="AP26" s="47"/>
      <c r="AQ26" s="55">
        <f t="shared" si="2"/>
        <v>0</v>
      </c>
      <c r="AR26" s="55">
        <f>+L26+AE26-AJ26</f>
        <v>0</v>
      </c>
      <c r="AS26" s="56"/>
      <c r="AT26" s="50"/>
      <c r="AU26" s="47"/>
      <c r="AV26" s="50"/>
      <c r="AW26" s="47"/>
      <c r="AX26" s="57"/>
      <c r="AY26" s="393">
        <f t="shared" si="3"/>
        <v>0</v>
      </c>
      <c r="AZ26" s="112" t="str">
        <f t="shared" si="5"/>
        <v>_</v>
      </c>
      <c r="BA26" s="60"/>
      <c r="BB26" s="47"/>
      <c r="BC26" s="47"/>
      <c r="BD26" s="52"/>
      <c r="BE26" s="47"/>
      <c r="BF26" s="47"/>
    </row>
    <row r="27" spans="2:58" ht="15.75" hidden="1" thickBot="1" x14ac:dyDescent="0.3">
      <c r="B27" s="47"/>
      <c r="C27" s="47"/>
      <c r="D27" s="47"/>
      <c r="E27" s="48"/>
      <c r="F27" s="47"/>
      <c r="G27" s="47"/>
      <c r="H27" s="47"/>
      <c r="I27" s="47"/>
      <c r="J27" s="48"/>
      <c r="K27" s="52"/>
      <c r="L27" s="50"/>
      <c r="M27" s="51"/>
      <c r="N27" s="52"/>
      <c r="O27" s="52"/>
      <c r="P27" s="52"/>
      <c r="Q27" s="47"/>
      <c r="R27" s="52"/>
      <c r="S27" s="52"/>
      <c r="T27" s="47"/>
      <c r="U27" s="50"/>
      <c r="V27" s="47"/>
      <c r="W27" s="50"/>
      <c r="X27" s="48"/>
      <c r="Y27" s="47"/>
      <c r="Z27" s="47"/>
      <c r="AA27" s="47"/>
      <c r="AB27" s="47"/>
      <c r="AC27" s="54">
        <f t="shared" si="0"/>
        <v>0</v>
      </c>
      <c r="AD27" s="47"/>
      <c r="AE27" s="50"/>
      <c r="AF27" s="47"/>
      <c r="AG27" s="47"/>
      <c r="AH27" s="55">
        <f t="shared" si="1"/>
        <v>0</v>
      </c>
      <c r="AI27" s="47"/>
      <c r="AJ27" s="50"/>
      <c r="AK27" s="47"/>
      <c r="AL27" s="47"/>
      <c r="AM27" s="47"/>
      <c r="AN27" s="47"/>
      <c r="AO27" s="47"/>
      <c r="AP27" s="47"/>
      <c r="AQ27" s="55">
        <f t="shared" si="2"/>
        <v>0</v>
      </c>
      <c r="AR27" s="55">
        <f>+L27+AE27-AJ27</f>
        <v>0</v>
      </c>
      <c r="AS27" s="56"/>
      <c r="AT27" s="50"/>
      <c r="AU27" s="47"/>
      <c r="AV27" s="50"/>
      <c r="AW27" s="47"/>
      <c r="AX27" s="57"/>
      <c r="AY27" s="393">
        <f t="shared" si="3"/>
        <v>0</v>
      </c>
      <c r="AZ27" s="112" t="str">
        <f t="shared" si="5"/>
        <v>_</v>
      </c>
      <c r="BA27" s="60"/>
      <c r="BB27" s="47"/>
      <c r="BC27" s="47"/>
      <c r="BD27" s="52"/>
      <c r="BE27" s="47"/>
      <c r="BF27" s="47"/>
    </row>
    <row r="28" spans="2:58" ht="15.75" hidden="1" thickBot="1" x14ac:dyDescent="0.3">
      <c r="B28" s="47"/>
      <c r="C28" s="47"/>
      <c r="D28" s="47"/>
      <c r="E28" s="48"/>
      <c r="F28" s="47"/>
      <c r="G28" s="47"/>
      <c r="H28" s="47"/>
      <c r="I28" s="47"/>
      <c r="J28" s="48"/>
      <c r="K28" s="52"/>
      <c r="L28" s="50"/>
      <c r="M28" s="51"/>
      <c r="N28" s="52"/>
      <c r="O28" s="52"/>
      <c r="P28" s="52"/>
      <c r="Q28" s="47"/>
      <c r="R28" s="52"/>
      <c r="S28" s="52"/>
      <c r="T28" s="47"/>
      <c r="U28" s="50"/>
      <c r="V28" s="47"/>
      <c r="W28" s="50"/>
      <c r="X28" s="48"/>
      <c r="Y28" s="47"/>
      <c r="Z28" s="47"/>
      <c r="AA28" s="47"/>
      <c r="AB28" s="47"/>
      <c r="AC28" s="54">
        <f t="shared" si="0"/>
        <v>0</v>
      </c>
      <c r="AD28" s="47"/>
      <c r="AE28" s="50"/>
      <c r="AF28" s="47"/>
      <c r="AG28" s="47"/>
      <c r="AH28" s="55">
        <f t="shared" si="1"/>
        <v>0</v>
      </c>
      <c r="AI28" s="47"/>
      <c r="AJ28" s="50"/>
      <c r="AK28" s="47"/>
      <c r="AL28" s="47"/>
      <c r="AM28" s="47"/>
      <c r="AN28" s="47"/>
      <c r="AO28" s="47"/>
      <c r="AP28" s="47"/>
      <c r="AQ28" s="55">
        <f t="shared" si="2"/>
        <v>0</v>
      </c>
      <c r="AR28" s="55">
        <f>+L28+AE28-AJ28</f>
        <v>0</v>
      </c>
      <c r="AS28" s="56"/>
      <c r="AT28" s="50"/>
      <c r="AU28" s="47"/>
      <c r="AV28" s="50"/>
      <c r="AW28" s="47"/>
      <c r="AX28" s="57"/>
      <c r="AY28" s="393">
        <f t="shared" si="3"/>
        <v>0</v>
      </c>
      <c r="AZ28" s="112" t="str">
        <f t="shared" si="5"/>
        <v>_</v>
      </c>
      <c r="BA28" s="60"/>
      <c r="BB28" s="47"/>
      <c r="BC28" s="47"/>
      <c r="BD28" s="52"/>
      <c r="BE28" s="47"/>
      <c r="BF28" s="47"/>
    </row>
    <row r="29" spans="2:58" ht="15.75" hidden="1" thickBot="1" x14ac:dyDescent="0.3">
      <c r="B29" s="47"/>
      <c r="C29" s="47"/>
      <c r="D29" s="47"/>
      <c r="E29" s="48"/>
      <c r="F29" s="47"/>
      <c r="G29" s="47"/>
      <c r="H29" s="47"/>
      <c r="I29" s="47"/>
      <c r="J29" s="48"/>
      <c r="K29" s="52"/>
      <c r="L29" s="50"/>
      <c r="M29" s="51"/>
      <c r="N29" s="52"/>
      <c r="O29" s="52"/>
      <c r="P29" s="52"/>
      <c r="Q29" s="47"/>
      <c r="R29" s="52"/>
      <c r="S29" s="52"/>
      <c r="T29" s="47"/>
      <c r="U29" s="50"/>
      <c r="V29" s="47"/>
      <c r="W29" s="50"/>
      <c r="X29" s="48"/>
      <c r="Y29" s="47"/>
      <c r="Z29" s="47"/>
      <c r="AA29" s="47"/>
      <c r="AB29" s="47"/>
      <c r="AC29" s="54">
        <f t="shared" si="0"/>
        <v>0</v>
      </c>
      <c r="AD29" s="47"/>
      <c r="AE29" s="50"/>
      <c r="AF29" s="47"/>
      <c r="AG29" s="47"/>
      <c r="AH29" s="55">
        <f t="shared" si="1"/>
        <v>0</v>
      </c>
      <c r="AI29" s="47"/>
      <c r="AJ29" s="50"/>
      <c r="AK29" s="47"/>
      <c r="AL29" s="47"/>
      <c r="AM29" s="47"/>
      <c r="AN29" s="47"/>
      <c r="AO29" s="47"/>
      <c r="AP29" s="47"/>
      <c r="AQ29" s="55">
        <f t="shared" si="2"/>
        <v>0</v>
      </c>
      <c r="AR29" s="55">
        <f>+L29+AE29-AJ29</f>
        <v>0</v>
      </c>
      <c r="AS29" s="56"/>
      <c r="AT29" s="50"/>
      <c r="AU29" s="47"/>
      <c r="AV29" s="50"/>
      <c r="AW29" s="47"/>
      <c r="AX29" s="57"/>
      <c r="AY29" s="393">
        <f t="shared" si="3"/>
        <v>0</v>
      </c>
      <c r="AZ29" s="112" t="str">
        <f t="shared" si="5"/>
        <v>_</v>
      </c>
      <c r="BA29" s="60"/>
      <c r="BB29" s="47"/>
      <c r="BC29" s="47"/>
      <c r="BD29" s="52"/>
      <c r="BE29" s="47"/>
      <c r="BF29" s="47"/>
    </row>
    <row r="30" spans="2:58" ht="15.75" hidden="1" thickBot="1" x14ac:dyDescent="0.3">
      <c r="B30" s="47"/>
      <c r="C30" s="47"/>
      <c r="D30" s="47"/>
      <c r="E30" s="48"/>
      <c r="F30" s="47"/>
      <c r="G30" s="47"/>
      <c r="H30" s="47"/>
      <c r="I30" s="47"/>
      <c r="J30" s="48"/>
      <c r="K30" s="52"/>
      <c r="L30" s="50"/>
      <c r="M30" s="51"/>
      <c r="N30" s="52"/>
      <c r="O30" s="52"/>
      <c r="P30" s="52"/>
      <c r="Q30" s="47"/>
      <c r="R30" s="52"/>
      <c r="S30" s="52"/>
      <c r="T30" s="47"/>
      <c r="U30" s="50"/>
      <c r="V30" s="47"/>
      <c r="W30" s="50"/>
      <c r="X30" s="48"/>
      <c r="Y30" s="47"/>
      <c r="Z30" s="47"/>
      <c r="AA30" s="47"/>
      <c r="AB30" s="47"/>
      <c r="AC30" s="54">
        <f t="shared" si="0"/>
        <v>0</v>
      </c>
      <c r="AD30" s="47"/>
      <c r="AE30" s="50"/>
      <c r="AF30" s="47"/>
      <c r="AG30" s="47"/>
      <c r="AH30" s="55">
        <f t="shared" si="1"/>
        <v>0</v>
      </c>
      <c r="AI30" s="47"/>
      <c r="AJ30" s="50"/>
      <c r="AK30" s="47"/>
      <c r="AL30" s="47"/>
      <c r="AM30" s="47"/>
      <c r="AN30" s="47"/>
      <c r="AO30" s="47"/>
      <c r="AP30" s="47"/>
      <c r="AQ30" s="55">
        <f t="shared" si="2"/>
        <v>0</v>
      </c>
      <c r="AR30" s="55">
        <f>+L30+AE30-AJ30</f>
        <v>0</v>
      </c>
      <c r="AS30" s="56"/>
      <c r="AT30" s="50"/>
      <c r="AU30" s="47"/>
      <c r="AV30" s="50"/>
      <c r="AW30" s="47"/>
      <c r="AX30" s="57"/>
      <c r="AY30" s="393">
        <f t="shared" si="3"/>
        <v>0</v>
      </c>
      <c r="AZ30" s="112" t="str">
        <f t="shared" si="5"/>
        <v>_</v>
      </c>
      <c r="BA30" s="60"/>
      <c r="BB30" s="47"/>
      <c r="BC30" s="47"/>
      <c r="BD30" s="52"/>
      <c r="BE30" s="47"/>
      <c r="BF30" s="47"/>
    </row>
    <row r="31" spans="2:58" ht="15.75" hidden="1" thickBot="1" x14ac:dyDescent="0.3">
      <c r="B31" s="47"/>
      <c r="C31" s="47"/>
      <c r="D31" s="47"/>
      <c r="E31" s="48"/>
      <c r="F31" s="47"/>
      <c r="G31" s="47"/>
      <c r="H31" s="47"/>
      <c r="I31" s="47"/>
      <c r="J31" s="48"/>
      <c r="K31" s="52"/>
      <c r="L31" s="50"/>
      <c r="M31" s="51"/>
      <c r="N31" s="52"/>
      <c r="O31" s="52"/>
      <c r="P31" s="52"/>
      <c r="Q31" s="47"/>
      <c r="R31" s="52"/>
      <c r="S31" s="52"/>
      <c r="T31" s="47"/>
      <c r="U31" s="50"/>
      <c r="V31" s="47"/>
      <c r="W31" s="50"/>
      <c r="X31" s="48"/>
      <c r="Y31" s="47"/>
      <c r="Z31" s="47"/>
      <c r="AA31" s="47"/>
      <c r="AB31" s="47"/>
      <c r="AC31" s="54">
        <f t="shared" si="0"/>
        <v>0</v>
      </c>
      <c r="AD31" s="47"/>
      <c r="AE31" s="50"/>
      <c r="AF31" s="47"/>
      <c r="AG31" s="47"/>
      <c r="AH31" s="55">
        <f t="shared" si="1"/>
        <v>0</v>
      </c>
      <c r="AI31" s="47"/>
      <c r="AJ31" s="50"/>
      <c r="AK31" s="47"/>
      <c r="AL31" s="47"/>
      <c r="AM31" s="47"/>
      <c r="AN31" s="47"/>
      <c r="AO31" s="47"/>
      <c r="AP31" s="47"/>
      <c r="AQ31" s="55">
        <f t="shared" si="2"/>
        <v>0</v>
      </c>
      <c r="AR31" s="55">
        <f>+L31+AE31-AJ31</f>
        <v>0</v>
      </c>
      <c r="AS31" s="56"/>
      <c r="AT31" s="50"/>
      <c r="AU31" s="47"/>
      <c r="AV31" s="50"/>
      <c r="AW31" s="47"/>
      <c r="AX31" s="57"/>
      <c r="AY31" s="393">
        <f t="shared" si="3"/>
        <v>0</v>
      </c>
      <c r="AZ31" s="112" t="str">
        <f t="shared" si="5"/>
        <v>_</v>
      </c>
      <c r="BA31" s="60"/>
      <c r="BB31" s="47"/>
      <c r="BC31" s="47"/>
      <c r="BD31" s="52"/>
      <c r="BE31" s="47"/>
      <c r="BF31" s="47"/>
    </row>
    <row r="32" spans="2:58" ht="15.75" hidden="1" thickBot="1" x14ac:dyDescent="0.3">
      <c r="B32" s="47"/>
      <c r="C32" s="47"/>
      <c r="D32" s="47"/>
      <c r="E32" s="48"/>
      <c r="F32" s="47"/>
      <c r="G32" s="47"/>
      <c r="H32" s="47"/>
      <c r="I32" s="47"/>
      <c r="J32" s="48"/>
      <c r="K32" s="52"/>
      <c r="L32" s="50"/>
      <c r="M32" s="51"/>
      <c r="N32" s="52"/>
      <c r="O32" s="52"/>
      <c r="P32" s="52"/>
      <c r="Q32" s="47"/>
      <c r="R32" s="52"/>
      <c r="S32" s="52"/>
      <c r="T32" s="47"/>
      <c r="U32" s="50"/>
      <c r="V32" s="47"/>
      <c r="W32" s="50"/>
      <c r="X32" s="48"/>
      <c r="Y32" s="47"/>
      <c r="Z32" s="47"/>
      <c r="AA32" s="47"/>
      <c r="AB32" s="47"/>
      <c r="AC32" s="54">
        <f t="shared" si="0"/>
        <v>0</v>
      </c>
      <c r="AD32" s="47"/>
      <c r="AE32" s="50"/>
      <c r="AF32" s="47"/>
      <c r="AG32" s="47"/>
      <c r="AH32" s="55">
        <f t="shared" si="1"/>
        <v>0</v>
      </c>
      <c r="AI32" s="47"/>
      <c r="AJ32" s="50"/>
      <c r="AK32" s="47"/>
      <c r="AL32" s="47"/>
      <c r="AM32" s="47"/>
      <c r="AN32" s="47"/>
      <c r="AO32" s="47"/>
      <c r="AP32" s="47"/>
      <c r="AQ32" s="55">
        <f t="shared" si="2"/>
        <v>0</v>
      </c>
      <c r="AR32" s="55">
        <f>+L32+AE32-AJ32</f>
        <v>0</v>
      </c>
      <c r="AS32" s="56"/>
      <c r="AT32" s="50"/>
      <c r="AU32" s="47"/>
      <c r="AV32" s="50"/>
      <c r="AW32" s="47"/>
      <c r="AX32" s="57"/>
      <c r="AY32" s="393">
        <f t="shared" si="3"/>
        <v>0</v>
      </c>
      <c r="AZ32" s="112" t="str">
        <f t="shared" si="5"/>
        <v>_</v>
      </c>
      <c r="BA32" s="60"/>
      <c r="BB32" s="47"/>
      <c r="BC32" s="47"/>
      <c r="BD32" s="52"/>
      <c r="BE32" s="47"/>
      <c r="BF32" s="47"/>
    </row>
    <row r="33" spans="2:58" ht="15.75" hidden="1" thickBot="1" x14ac:dyDescent="0.3">
      <c r="B33" s="47"/>
      <c r="C33" s="47"/>
      <c r="D33" s="47"/>
      <c r="E33" s="48"/>
      <c r="F33" s="47"/>
      <c r="G33" s="47"/>
      <c r="H33" s="47"/>
      <c r="I33" s="47"/>
      <c r="J33" s="48"/>
      <c r="K33" s="52"/>
      <c r="L33" s="50"/>
      <c r="M33" s="51"/>
      <c r="N33" s="52"/>
      <c r="O33" s="52"/>
      <c r="P33" s="52"/>
      <c r="Q33" s="47"/>
      <c r="R33" s="52"/>
      <c r="S33" s="52"/>
      <c r="T33" s="47"/>
      <c r="U33" s="50"/>
      <c r="V33" s="47"/>
      <c r="W33" s="50"/>
      <c r="X33" s="48"/>
      <c r="Y33" s="47"/>
      <c r="Z33" s="47"/>
      <c r="AA33" s="47"/>
      <c r="AB33" s="47"/>
      <c r="AC33" s="54">
        <f t="shared" si="0"/>
        <v>0</v>
      </c>
      <c r="AD33" s="47"/>
      <c r="AE33" s="50"/>
      <c r="AF33" s="47"/>
      <c r="AG33" s="47"/>
      <c r="AH33" s="55">
        <f t="shared" si="1"/>
        <v>0</v>
      </c>
      <c r="AI33" s="47"/>
      <c r="AJ33" s="50"/>
      <c r="AK33" s="47"/>
      <c r="AL33" s="47"/>
      <c r="AM33" s="47"/>
      <c r="AN33" s="47"/>
      <c r="AO33" s="47"/>
      <c r="AP33" s="47"/>
      <c r="AQ33" s="55">
        <f t="shared" si="2"/>
        <v>0</v>
      </c>
      <c r="AR33" s="55">
        <f>+L33+AE33-AJ33</f>
        <v>0</v>
      </c>
      <c r="AS33" s="56"/>
      <c r="AT33" s="50"/>
      <c r="AU33" s="47"/>
      <c r="AV33" s="50"/>
      <c r="AW33" s="47"/>
      <c r="AX33" s="57"/>
      <c r="AY33" s="393">
        <f t="shared" si="3"/>
        <v>0</v>
      </c>
      <c r="AZ33" s="112" t="str">
        <f t="shared" si="5"/>
        <v>_</v>
      </c>
      <c r="BA33" s="60"/>
      <c r="BB33" s="47"/>
      <c r="BC33" s="47"/>
      <c r="BD33" s="52"/>
      <c r="BE33" s="47"/>
      <c r="BF33" s="47"/>
    </row>
    <row r="34" spans="2:58" ht="15.75" hidden="1" thickBot="1" x14ac:dyDescent="0.3">
      <c r="B34" s="47"/>
      <c r="C34" s="47"/>
      <c r="D34" s="47"/>
      <c r="E34" s="48"/>
      <c r="F34" s="47"/>
      <c r="G34" s="47"/>
      <c r="H34" s="47"/>
      <c r="I34" s="47"/>
      <c r="J34" s="48"/>
      <c r="K34" s="52"/>
      <c r="L34" s="50"/>
      <c r="M34" s="51"/>
      <c r="N34" s="52"/>
      <c r="O34" s="52"/>
      <c r="P34" s="52"/>
      <c r="Q34" s="47"/>
      <c r="R34" s="52"/>
      <c r="S34" s="52"/>
      <c r="T34" s="47"/>
      <c r="U34" s="50"/>
      <c r="V34" s="47"/>
      <c r="W34" s="50"/>
      <c r="X34" s="48"/>
      <c r="Y34" s="47"/>
      <c r="Z34" s="47"/>
      <c r="AA34" s="47"/>
      <c r="AB34" s="47"/>
      <c r="AC34" s="54">
        <f t="shared" si="0"/>
        <v>0</v>
      </c>
      <c r="AD34" s="47"/>
      <c r="AE34" s="50"/>
      <c r="AF34" s="47"/>
      <c r="AG34" s="47"/>
      <c r="AH34" s="55">
        <f t="shared" si="1"/>
        <v>0</v>
      </c>
      <c r="AI34" s="47"/>
      <c r="AJ34" s="50"/>
      <c r="AK34" s="47"/>
      <c r="AL34" s="47"/>
      <c r="AM34" s="47"/>
      <c r="AN34" s="47"/>
      <c r="AO34" s="47"/>
      <c r="AP34" s="47"/>
      <c r="AQ34" s="55">
        <f t="shared" si="2"/>
        <v>0</v>
      </c>
      <c r="AR34" s="55">
        <f>+L34+AE34-AJ34</f>
        <v>0</v>
      </c>
      <c r="AS34" s="56"/>
      <c r="AT34" s="50"/>
      <c r="AU34" s="47"/>
      <c r="AV34" s="50"/>
      <c r="AW34" s="47"/>
      <c r="AX34" s="57"/>
      <c r="AY34" s="393">
        <f t="shared" si="3"/>
        <v>0</v>
      </c>
      <c r="AZ34" s="112" t="str">
        <f t="shared" si="5"/>
        <v>_</v>
      </c>
      <c r="BA34" s="60"/>
      <c r="BB34" s="47"/>
      <c r="BC34" s="47"/>
      <c r="BD34" s="52"/>
      <c r="BE34" s="47"/>
      <c r="BF34" s="47"/>
    </row>
    <row r="35" spans="2:58" ht="15.75" hidden="1" thickBot="1" x14ac:dyDescent="0.3">
      <c r="B35" s="47"/>
      <c r="C35" s="47"/>
      <c r="D35" s="47"/>
      <c r="E35" s="48"/>
      <c r="F35" s="47"/>
      <c r="G35" s="47"/>
      <c r="H35" s="47"/>
      <c r="I35" s="47"/>
      <c r="J35" s="48"/>
      <c r="K35" s="52"/>
      <c r="L35" s="50"/>
      <c r="M35" s="51"/>
      <c r="N35" s="52"/>
      <c r="O35" s="52"/>
      <c r="P35" s="52"/>
      <c r="Q35" s="47"/>
      <c r="R35" s="52"/>
      <c r="S35" s="52"/>
      <c r="T35" s="47"/>
      <c r="U35" s="50"/>
      <c r="V35" s="47"/>
      <c r="W35" s="50"/>
      <c r="X35" s="48"/>
      <c r="Y35" s="47"/>
      <c r="Z35" s="47"/>
      <c r="AA35" s="47"/>
      <c r="AB35" s="47"/>
      <c r="AC35" s="54">
        <f t="shared" si="0"/>
        <v>0</v>
      </c>
      <c r="AD35" s="47"/>
      <c r="AE35" s="50"/>
      <c r="AF35" s="47"/>
      <c r="AG35" s="47"/>
      <c r="AH35" s="55">
        <f t="shared" si="1"/>
        <v>0</v>
      </c>
      <c r="AI35" s="47"/>
      <c r="AJ35" s="50"/>
      <c r="AK35" s="47"/>
      <c r="AL35" s="47"/>
      <c r="AM35" s="47"/>
      <c r="AN35" s="47"/>
      <c r="AO35" s="47"/>
      <c r="AP35" s="47"/>
      <c r="AQ35" s="55">
        <f t="shared" si="2"/>
        <v>0</v>
      </c>
      <c r="AR35" s="55">
        <f>+L35+AE35-AJ35</f>
        <v>0</v>
      </c>
      <c r="AS35" s="56"/>
      <c r="AT35" s="50"/>
      <c r="AU35" s="47"/>
      <c r="AV35" s="50"/>
      <c r="AW35" s="47"/>
      <c r="AX35" s="57"/>
      <c r="AY35" s="393">
        <f t="shared" si="3"/>
        <v>0</v>
      </c>
      <c r="AZ35" s="112" t="str">
        <f t="shared" si="5"/>
        <v>_</v>
      </c>
      <c r="BA35" s="60"/>
      <c r="BB35" s="47"/>
      <c r="BC35" s="47"/>
      <c r="BD35" s="52"/>
      <c r="BE35" s="47"/>
      <c r="BF35" s="47"/>
    </row>
    <row r="36" spans="2:58" ht="15.75" hidden="1" thickBot="1" x14ac:dyDescent="0.3">
      <c r="B36" s="47"/>
      <c r="C36" s="47"/>
      <c r="D36" s="47"/>
      <c r="E36" s="48"/>
      <c r="F36" s="47"/>
      <c r="G36" s="47"/>
      <c r="H36" s="47"/>
      <c r="I36" s="47"/>
      <c r="J36" s="48"/>
      <c r="K36" s="52"/>
      <c r="L36" s="50"/>
      <c r="M36" s="51"/>
      <c r="N36" s="52"/>
      <c r="O36" s="52"/>
      <c r="P36" s="52"/>
      <c r="Q36" s="47"/>
      <c r="R36" s="52"/>
      <c r="S36" s="52"/>
      <c r="T36" s="47"/>
      <c r="U36" s="50"/>
      <c r="V36" s="47"/>
      <c r="W36" s="50"/>
      <c r="X36" s="48"/>
      <c r="Y36" s="47"/>
      <c r="Z36" s="47"/>
      <c r="AA36" s="47"/>
      <c r="AB36" s="47"/>
      <c r="AC36" s="54">
        <f t="shared" si="0"/>
        <v>0</v>
      </c>
      <c r="AD36" s="47"/>
      <c r="AE36" s="50"/>
      <c r="AF36" s="47"/>
      <c r="AG36" s="47"/>
      <c r="AH36" s="55">
        <f t="shared" si="1"/>
        <v>0</v>
      </c>
      <c r="AI36" s="47"/>
      <c r="AJ36" s="50"/>
      <c r="AK36" s="47"/>
      <c r="AL36" s="47"/>
      <c r="AM36" s="47"/>
      <c r="AN36" s="47"/>
      <c r="AO36" s="47"/>
      <c r="AP36" s="47"/>
      <c r="AQ36" s="55">
        <f t="shared" si="2"/>
        <v>0</v>
      </c>
      <c r="AR36" s="55">
        <f>+L36+AE36-AJ36</f>
        <v>0</v>
      </c>
      <c r="AS36" s="56"/>
      <c r="AT36" s="50"/>
      <c r="AU36" s="47"/>
      <c r="AV36" s="50"/>
      <c r="AW36" s="47"/>
      <c r="AX36" s="57"/>
      <c r="AY36" s="393">
        <f t="shared" si="3"/>
        <v>0</v>
      </c>
      <c r="AZ36" s="112" t="str">
        <f t="shared" si="5"/>
        <v>_</v>
      </c>
      <c r="BA36" s="60"/>
      <c r="BB36" s="47"/>
      <c r="BC36" s="47"/>
      <c r="BD36" s="52"/>
      <c r="BE36" s="47"/>
      <c r="BF36" s="47"/>
    </row>
    <row r="37" spans="2:58" ht="15.75" hidden="1" thickBot="1" x14ac:dyDescent="0.3">
      <c r="B37" s="61"/>
      <c r="C37" s="61"/>
      <c r="D37" s="61"/>
      <c r="E37" s="62"/>
      <c r="F37" s="61"/>
      <c r="G37" s="61"/>
      <c r="H37" s="61"/>
      <c r="I37" s="61"/>
      <c r="J37" s="62"/>
      <c r="K37" s="63"/>
      <c r="L37" s="64"/>
      <c r="M37" s="65"/>
      <c r="N37" s="63"/>
      <c r="O37" s="63"/>
      <c r="P37" s="63"/>
      <c r="Q37" s="61"/>
      <c r="R37" s="63"/>
      <c r="S37" s="63"/>
      <c r="T37" s="61"/>
      <c r="U37" s="64"/>
      <c r="V37" s="61"/>
      <c r="W37" s="64"/>
      <c r="X37" s="62"/>
      <c r="Y37" s="61"/>
      <c r="Z37" s="61"/>
      <c r="AA37" s="61"/>
      <c r="AB37" s="61"/>
      <c r="AC37" s="67">
        <f t="shared" si="0"/>
        <v>0</v>
      </c>
      <c r="AD37" s="61"/>
      <c r="AE37" s="64"/>
      <c r="AF37" s="61"/>
      <c r="AG37" s="61"/>
      <c r="AH37" s="68">
        <f t="shared" si="1"/>
        <v>0</v>
      </c>
      <c r="AI37" s="61"/>
      <c r="AJ37" s="64"/>
      <c r="AK37" s="61"/>
      <c r="AL37" s="61"/>
      <c r="AM37" s="61"/>
      <c r="AN37" s="61"/>
      <c r="AO37" s="61"/>
      <c r="AP37" s="61"/>
      <c r="AQ37" s="68">
        <f t="shared" si="2"/>
        <v>0</v>
      </c>
      <c r="AR37" s="68">
        <f>+L37+AE37-AJ37</f>
        <v>0</v>
      </c>
      <c r="AS37" s="69"/>
      <c r="AT37" s="64"/>
      <c r="AU37" s="61"/>
      <c r="AV37" s="64"/>
      <c r="AW37" s="61"/>
      <c r="AX37" s="64"/>
      <c r="AY37" s="71">
        <f t="shared" si="3"/>
        <v>0</v>
      </c>
      <c r="AZ37" s="96" t="str">
        <f t="shared" si="5"/>
        <v>_</v>
      </c>
      <c r="BA37" s="73"/>
      <c r="BB37" s="61"/>
      <c r="BC37" s="61"/>
      <c r="BD37" s="63"/>
      <c r="BE37" s="61"/>
      <c r="BF37" s="61"/>
    </row>
    <row r="38" spans="2:58" s="74" customFormat="1" ht="15.75" thickBot="1" x14ac:dyDescent="0.3">
      <c r="B38" s="556" t="s">
        <v>105</v>
      </c>
      <c r="C38" s="557"/>
      <c r="D38" s="558"/>
      <c r="E38" s="75">
        <f>+SUBTOTAL(3,E8:E37)</f>
        <v>8</v>
      </c>
      <c r="F38" s="76"/>
      <c r="G38" s="77"/>
      <c r="H38" s="77"/>
      <c r="I38" s="77"/>
      <c r="J38" s="78"/>
      <c r="K38" s="79"/>
      <c r="L38" s="80">
        <f>SUM(L8:L37)</f>
        <v>148225000</v>
      </c>
      <c r="M38" s="559"/>
      <c r="N38" s="560"/>
      <c r="O38" s="560"/>
      <c r="P38" s="560"/>
      <c r="Q38" s="560"/>
      <c r="R38" s="560"/>
      <c r="S38" s="560"/>
      <c r="T38" s="560"/>
      <c r="U38" s="560"/>
      <c r="V38" s="560"/>
      <c r="W38" s="560"/>
      <c r="X38" s="560"/>
      <c r="Y38" s="560"/>
      <c r="Z38" s="560"/>
      <c r="AA38" s="560"/>
      <c r="AB38" s="560"/>
      <c r="AC38" s="561"/>
      <c r="AD38" s="81">
        <f>SUM(AD8:AD37)</f>
        <v>0</v>
      </c>
      <c r="AE38" s="82">
        <f>SUM(AE8:AE37)</f>
        <v>0</v>
      </c>
      <c r="AF38" s="82">
        <f>SUM(AF8:AF37)</f>
        <v>0</v>
      </c>
      <c r="AG38" s="83"/>
      <c r="AH38" s="82">
        <f>SUM(AH8:AH37)</f>
        <v>0</v>
      </c>
      <c r="AI38" s="82">
        <f>SUM(AI8:AI37)</f>
        <v>0</v>
      </c>
      <c r="AJ38" s="84">
        <f>SUM(AJ8:AJ37)</f>
        <v>0</v>
      </c>
      <c r="AK38" s="83"/>
      <c r="AL38" s="83"/>
      <c r="AM38" s="85">
        <f>SUM(AM8:AM37)</f>
        <v>0</v>
      </c>
      <c r="AN38" s="559"/>
      <c r="AO38" s="560"/>
      <c r="AP38" s="560"/>
      <c r="AQ38" s="561"/>
      <c r="AR38" s="81">
        <f>SUM(AR8:AR37)</f>
        <v>148225000</v>
      </c>
      <c r="AS38" s="83"/>
      <c r="AT38" s="86">
        <f>SUM(AR38:AS38)</f>
        <v>148225000</v>
      </c>
      <c r="AU38" s="83"/>
      <c r="AV38" s="82">
        <f>SUM(AV8:AV37)</f>
        <v>0</v>
      </c>
      <c r="AW38" s="83"/>
      <c r="AX38" s="87">
        <f>SUM(AX8:AX37)</f>
        <v>107800000</v>
      </c>
      <c r="AY38" s="88">
        <f>SUM(AY8:AY37)</f>
        <v>40425000</v>
      </c>
      <c r="AZ38" s="559"/>
      <c r="BA38" s="560"/>
      <c r="BB38" s="560"/>
      <c r="BC38" s="560"/>
      <c r="BD38" s="560"/>
      <c r="BE38" s="560"/>
      <c r="BF38" s="560"/>
    </row>
  </sheetData>
  <sheetProtection formatCells="0" formatColumns="0" formatRows="0" insertRows="0" deleteRows="0" autoFilter="0"/>
  <mergeCells count="23">
    <mergeCell ref="AM6:AQ6"/>
    <mergeCell ref="AS6:AT6"/>
    <mergeCell ref="B3:C6"/>
    <mergeCell ref="D3:G4"/>
    <mergeCell ref="AU6:AZ6"/>
    <mergeCell ref="H3:I5"/>
    <mergeCell ref="F5:G5"/>
    <mergeCell ref="AD5:AQ5"/>
    <mergeCell ref="BA6:BC6"/>
    <mergeCell ref="BD6:BF6"/>
    <mergeCell ref="B38:D38"/>
    <mergeCell ref="M38:AC38"/>
    <mergeCell ref="AN38:AQ38"/>
    <mergeCell ref="AZ38:BF38"/>
    <mergeCell ref="V6:X6"/>
    <mergeCell ref="Y6:AC6"/>
    <mergeCell ref="E6:G6"/>
    <mergeCell ref="H6:K6"/>
    <mergeCell ref="N6:O6"/>
    <mergeCell ref="P6:R6"/>
    <mergeCell ref="S6:U6"/>
    <mergeCell ref="AD6:AH6"/>
    <mergeCell ref="AI6:AL6"/>
  </mergeCells>
  <conditionalFormatting sqref="F5 E6">
    <cfRule type="containsText" dxfId="176" priority="8" operator="containsText" text="Seleccione Ordenador">
      <formula>NOT(ISERROR(SEARCH("Seleccione Ordenador",E5)))</formula>
    </cfRule>
  </conditionalFormatting>
  <conditionalFormatting sqref="F12">
    <cfRule type="colorScale" priority="6">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37">
    <cfRule type="cellIs" dxfId="175" priority="4" operator="greaterThan">
      <formula>$K$5</formula>
    </cfRule>
  </conditionalFormatting>
  <conditionalFormatting sqref="AC8:AC37 AH8:AH37 AQ8:AT37 AY8:BA37">
    <cfRule type="expression" dxfId="174" priority="5">
      <formula>+_xlfn.ISFORMULA(AC8)</formula>
    </cfRule>
  </conditionalFormatting>
  <conditionalFormatting sqref="AE8:AE37">
    <cfRule type="cellIs" dxfId="173" priority="1" operator="greaterThan">
      <formula>L8/2</formula>
    </cfRule>
  </conditionalFormatting>
  <dataValidations count="12">
    <dataValidation type="list" allowBlank="1" showInputMessage="1" showErrorMessage="1" sqref="AS16:AS37" xr:uid="{6B51AF28-DDE7-44FE-9ADB-AB1E521F59BA}">
      <formula1>"SI,DE REGALIAS, DE CONVENIOS"</formula1>
    </dataValidation>
    <dataValidation type="list" allowBlank="1" showInputMessage="1" showErrorMessage="1" sqref="J8" xr:uid="{C1C34CBD-F57F-4773-9E00-9E4A83EAB423}">
      <formula1>"CONTRATO DE OBRAS, OTROS TIPOS, PRESTACIÓN DE SERVICIOS, SUMINISTROS"</formula1>
    </dataValidation>
    <dataValidation type="list" allowBlank="1" showInputMessage="1" showErrorMessage="1" sqref="BC8:BC37" xr:uid="{D68DC5AB-661E-4FD1-B2F7-21197994D95F}">
      <formula1>"Por iniciar,En ejecucion,Suspendido,Terminado,Liquidado"</formula1>
    </dataValidation>
    <dataValidation type="list" allowBlank="1" showInputMessage="1" showErrorMessage="1" sqref="H8" xr:uid="{B068C41F-BB33-4B07-B7B1-C44F7A799270}">
      <formula1>"OTRO SECTOR"</formula1>
    </dataValidation>
    <dataValidation type="list" allowBlank="1" showInputMessage="1" showErrorMessage="1" sqref="M8:M37" xr:uid="{C27E2539-DB5F-4DDB-96D3-FC375E59EC5A}">
      <formula1>"DIRECTA,CONVOCATORIA"</formula1>
    </dataValidation>
    <dataValidation type="list" allowBlank="1" showInputMessage="1" showErrorMessage="1" sqref="I8" xr:uid="{D8B3F761-34D5-4B12-BBF8-C8C1A1BFD030}">
      <formula1>"FUNCIONAMIENTO,INVERSION,OTROS"</formula1>
    </dataValidation>
    <dataValidation type="list" allowBlank="1" showInputMessage="1" showErrorMessage="1" sqref="BF8" xr:uid="{E6A625C6-964A-4220-9C1A-7B0560C115A2}">
      <formula1>"SI,NA por TIPO Contrato"</formula1>
    </dataValidation>
    <dataValidation type="list" allowBlank="1" showInputMessage="1" showErrorMessage="1" sqref="BE8" xr:uid="{5260CE86-47E0-4FDB-8CEC-AAF2261FE2C1}">
      <formula1>"SI,NO HA INICIADO"</formula1>
    </dataValidation>
    <dataValidation type="list" allowBlank="1" showInputMessage="1" showErrorMessage="1" errorTitle="ERROR" error="SOLO VALIDO LISTA DESPLEGABLE" promptTitle="ESCOJA EL PERIODO" sqref="F5" xr:uid="{78A0D542-FB2E-48EC-9736-EB86CAB08EF3}">
      <formula1>"Seleccione el periodo a presentar,ENERO,FEBRERO,MARZO,ABRIL,MAYO,JUNIO,JULIO,AGOSTO,SEPTIEMBRE,OCTUBRE,NOVIEMBRE,DICIEMBRE"</formula1>
    </dataValidation>
    <dataValidation type="list" allowBlank="1" showInputMessage="1" showErrorMessage="1" sqref="K4" xr:uid="{536F08BD-BB4C-42DF-9113-410E706B49D2}">
      <formula1>"42,250,3000"</formula1>
    </dataValidation>
    <dataValidation type="list" allowBlank="1" showInputMessage="1" showErrorMessage="1" sqref="V8 AU8" xr:uid="{65CF666C-5A22-4081-92FC-12F051F174B3}">
      <formula1>"SI,NO"</formula1>
    </dataValidation>
    <dataValidation type="list" allowBlank="1" showInputMessage="1" showErrorMessage="1" sqref="AS8:AS15" xr:uid="{15EE319B-C978-48B6-A4AB-714AA16B8626}">
      <formula1>"SI,DE REGALIAS, DE CONVENIOS,NO"</formula1>
    </dataValidation>
  </dataValidations>
  <hyperlinks>
    <hyperlink ref="BD8" r:id="rId1" xr:uid="{463099B3-FA86-4AA9-8E7B-258B76877C38}"/>
    <hyperlink ref="BD9" r:id="rId2" xr:uid="{84B96861-66CC-4140-842B-31CB60BAFD53}"/>
    <hyperlink ref="BD10" r:id="rId3" xr:uid="{15F2ADD8-71FC-4E10-9CD9-EBE2978C12E8}"/>
    <hyperlink ref="BD11" r:id="rId4" xr:uid="{C0431708-9FA7-46E9-9730-8D55D819A68C}"/>
    <hyperlink ref="BD12" r:id="rId5" xr:uid="{CB69F4A7-3B12-4DB9-B51F-4B8563621966}"/>
    <hyperlink ref="BD13" r:id="rId6" xr:uid="{461B8AD1-A6D4-4734-A10D-748A7567941F}"/>
    <hyperlink ref="BD14" r:id="rId7" xr:uid="{3994E55C-1F91-4D64-BC94-5B2AE1236278}"/>
    <hyperlink ref="BD15" r:id="rId8" xr:uid="{C252DB35-02CD-4367-AE45-E2A0C3DFF610}"/>
  </hyperlinks>
  <pageMargins left="0.7" right="0.7" top="0.75" bottom="0.75" header="0.3" footer="0.3"/>
  <pageSetup orientation="portrait" horizontalDpi="300" verticalDpi="300" r:id="rId9"/>
  <ignoredErrors>
    <ignoredError sqref="AX8:AX15" unlockedFormula="1"/>
  </ignoredErrors>
  <drawing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1.CPF</vt:lpstr>
      <vt:lpstr>2.CREO</vt:lpstr>
      <vt:lpstr>3.DAD</vt:lpstr>
      <vt:lpstr>4.FCB</vt:lpstr>
      <vt:lpstr>5.FCE</vt:lpstr>
      <vt:lpstr>6.FCS</vt:lpstr>
      <vt:lpstr>7.FEE</vt:lpstr>
      <vt:lpstr>8.FHU</vt:lpstr>
      <vt:lpstr>9.FIN</vt:lpstr>
      <vt:lpstr>10.VAC</vt:lpstr>
      <vt:lpstr>11.VAD.ADMIN</vt:lpstr>
      <vt:lpstr>12.VAD.CONT.</vt:lpstr>
      <vt:lpstr>13.VEX</vt:lpstr>
      <vt:lpstr>14.VIN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HOGAR</dc:creator>
  <cp:keywords/>
  <dc:description/>
  <cp:lastModifiedBy>GERDA PATRICIA BARROS NIETO</cp:lastModifiedBy>
  <cp:revision/>
  <cp:lastPrinted>2026-06-18T20:15:07Z</cp:lastPrinted>
  <dcterms:created xsi:type="dcterms:W3CDTF">2026-03-02T20:36:12Z</dcterms:created>
  <dcterms:modified xsi:type="dcterms:W3CDTF">2026-06-18T20:16:57Z</dcterms:modified>
  <cp:category/>
  <cp:contentStatus/>
</cp:coreProperties>
</file>